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mainw\Desktop\"/>
    </mc:Choice>
  </mc:AlternateContent>
  <bookViews>
    <workbookView xWindow="0" yWindow="0" windowWidth="19104" windowHeight="7188" tabRatio="756"/>
  </bookViews>
  <sheets>
    <sheet name="Статистические данные" sheetId="12" r:id="rId1"/>
    <sheet name="Модель эластичности" sheetId="23" r:id="rId2"/>
    <sheet name="Поиск решения" sheetId="3" r:id="rId3"/>
    <sheet name="Лист3" sheetId="35" state="hidden" r:id="rId4"/>
    <sheet name="Описание" sheetId="32" state="hidden" r:id="rId5"/>
    <sheet name="All Mixes" sheetId="36" state="hidden" r:id="rId6"/>
    <sheet name="All Devs" sheetId="30" state="hidden" r:id="rId7"/>
    <sheet name="All Profits" sheetId="31" state="hidden" r:id="rId8"/>
    <sheet name="Лист1" sheetId="33" state="hidden" r:id="rId9"/>
    <sheet name="All Mixes _" sheetId="27" state="hidden" r:id="rId10"/>
    <sheet name="All Stores" sheetId="24" state="hidden" r:id="rId11"/>
    <sheet name="Наполненность по бюджету" sheetId="34" state="hidden" r:id="rId12"/>
    <sheet name="Подбор по доходу" sheetId="8" state="hidden" r:id="rId13"/>
    <sheet name="Проектные ДРРТ" sheetId="25" state="hidden" r:id="rId14"/>
    <sheet name="Проектные ДПл" sheetId="26" state="hidden" r:id="rId15"/>
    <sheet name="Выбор референтных групп" sheetId="17" state="hidden" r:id="rId16"/>
    <sheet name="Отчет" sheetId="18" state="hidden" r:id="rId17"/>
    <sheet name="Ёмкость залов" sheetId="4" state="hidden" r:id="rId18"/>
    <sheet name="Сезонности и LFL" sheetId="2" state="hidden" r:id="rId19"/>
  </sheets>
  <functionGroups builtInGroupCount="18"/>
  <definedNames>
    <definedName name="_xlnm._FilterDatabase" localSheetId="6" hidden="1">'All Devs'!$A$2:$AI$2</definedName>
    <definedName name="_xlnm._FilterDatabase" localSheetId="5" hidden="1">'All Mixes'!$A$1:$AI$1</definedName>
    <definedName name="_xlnm._FilterDatabase" localSheetId="9" hidden="1">'All Mixes _'!$A$1:$AI$1</definedName>
    <definedName name="_xlnm._FilterDatabase" localSheetId="7" hidden="1">'All Profits'!$A$2:$AI$308</definedName>
    <definedName name="_xlnm._FilterDatabase" localSheetId="10" hidden="1">'All Stores'!$A$2:$N$309</definedName>
    <definedName name="_xlnm._FilterDatabase" localSheetId="2" hidden="1">'Поиск решения'!$B$6:$Q$41</definedName>
    <definedName name="_xlnm._FilterDatabase" localSheetId="0" hidden="1">'Статистические данные'!$A$2:$L$47</definedName>
    <definedName name="ExternalData_1" localSheetId="11" hidden="1">'Наполненность по бюджету'!#REF!</definedName>
    <definedName name="solver_adj" localSheetId="2" hidden="1">'Поиск решения'!$M$8:$M$29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100</definedName>
    <definedName name="solver_lhs1" localSheetId="2" hidden="1">'Поиск решения'!$M$7:$M$29</definedName>
    <definedName name="solver_lhs2" localSheetId="2" hidden="1">'Поиск решения'!$Q$7:$Q$29</definedName>
    <definedName name="solver_lhs3" localSheetId="2" hidden="1">'Поиск решения'!$Q$7:$Q$29</definedName>
    <definedName name="solver_lhs4" localSheetId="2" hidden="1">'Поиск решения'!$P$2</definedName>
    <definedName name="solver_lhs5" localSheetId="2" hidden="1">'Поиск решения'!$P$2</definedName>
    <definedName name="solver_lhs6" localSheetId="2" hidden="1">'Поиск решения'!$P$2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'Поиск решения'!$J$41</definedName>
    <definedName name="solver_pre" localSheetId="2" hidden="1">0.01</definedName>
    <definedName name="solver_rbv" localSheetId="2" hidden="1">2</definedName>
    <definedName name="solver_rel1" localSheetId="2" hidden="1">3</definedName>
    <definedName name="solver_rel2" localSheetId="2" hidden="1">1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hs1" localSheetId="2" hidden="1">0</definedName>
    <definedName name="solver_rhs2" localSheetId="2" hidden="1">150%</definedName>
    <definedName name="solver_rhs3" localSheetId="2" hidden="1">-30%</definedName>
    <definedName name="solver_rhs4" localSheetId="2" hidden="1">40%</definedName>
    <definedName name="solver_rhs5" localSheetId="2" hidden="1">40%</definedName>
    <definedName name="solver_rhs6" localSheetId="2" hidden="1">40%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20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" l="1"/>
  <c r="P12" i="3"/>
  <c r="J12" i="3"/>
  <c r="R12" i="3" s="1"/>
  <c r="J1" i="3" s="1"/>
  <c r="L13" i="3"/>
  <c r="P13" i="3"/>
  <c r="J13" i="3"/>
  <c r="N13" i="3" s="1"/>
  <c r="L14" i="3"/>
  <c r="P14" i="3" s="1"/>
  <c r="J14" i="3" s="1"/>
  <c r="L15" i="3"/>
  <c r="P15" i="3"/>
  <c r="J15" i="3" s="1"/>
  <c r="L16" i="3"/>
  <c r="P16" i="3"/>
  <c r="J16" i="3" s="1"/>
  <c r="L17" i="3"/>
  <c r="P17" i="3"/>
  <c r="J17" i="3" s="1"/>
  <c r="L18" i="3"/>
  <c r="P18" i="3"/>
  <c r="J18" i="3" s="1"/>
  <c r="L19" i="3"/>
  <c r="P19" i="3" s="1"/>
  <c r="J19" i="3" s="1"/>
  <c r="L20" i="3"/>
  <c r="P20" i="3" s="1"/>
  <c r="J20" i="3" s="1"/>
  <c r="L21" i="3"/>
  <c r="P21" i="3"/>
  <c r="J21" i="3" s="1"/>
  <c r="L7" i="3"/>
  <c r="P7" i="3"/>
  <c r="J7" i="3" s="1"/>
  <c r="Q7" i="3"/>
  <c r="L8" i="3"/>
  <c r="P8" i="3" s="1"/>
  <c r="J8" i="3" s="1"/>
  <c r="Q8" i="3"/>
  <c r="L9" i="3"/>
  <c r="P9" i="3"/>
  <c r="J9" i="3"/>
  <c r="R9" i="3" s="1"/>
  <c r="Q9" i="3"/>
  <c r="L10" i="3"/>
  <c r="P10" i="3"/>
  <c r="J10" i="3" s="1"/>
  <c r="Q10" i="3"/>
  <c r="L11" i="3"/>
  <c r="P11" i="3" s="1"/>
  <c r="J11" i="3" s="1"/>
  <c r="Q11" i="3"/>
  <c r="K12" i="3"/>
  <c r="N12" i="3"/>
  <c r="O12" i="3"/>
  <c r="Q12" i="3"/>
  <c r="K13" i="3"/>
  <c r="O13" i="3" s="1"/>
  <c r="Q13" i="3"/>
  <c r="Q14" i="3"/>
  <c r="Q15" i="3"/>
  <c r="Q16" i="3"/>
  <c r="Q17" i="3"/>
  <c r="Q18" i="3"/>
  <c r="Q19" i="3"/>
  <c r="Q20" i="3"/>
  <c r="Q21" i="3"/>
  <c r="L22" i="3"/>
  <c r="P22" i="3" s="1"/>
  <c r="J22" i="3" s="1"/>
  <c r="Q22" i="3"/>
  <c r="L23" i="3"/>
  <c r="P23" i="3"/>
  <c r="J23" i="3"/>
  <c r="R23" i="3" s="1"/>
  <c r="Q23" i="3"/>
  <c r="L24" i="3"/>
  <c r="P24" i="3"/>
  <c r="J24" i="3" s="1"/>
  <c r="Q24" i="3"/>
  <c r="L25" i="3"/>
  <c r="P25" i="3" s="1"/>
  <c r="J25" i="3" s="1"/>
  <c r="Q25" i="3"/>
  <c r="L26" i="3"/>
  <c r="P26" i="3"/>
  <c r="J26" i="3"/>
  <c r="R26" i="3" s="1"/>
  <c r="K26" i="3"/>
  <c r="O26" i="3" s="1"/>
  <c r="N26" i="3"/>
  <c r="Q26" i="3"/>
  <c r="L27" i="3"/>
  <c r="P27" i="3"/>
  <c r="J27" i="3" s="1"/>
  <c r="Q27" i="3"/>
  <c r="L28" i="3"/>
  <c r="P28" i="3" s="1"/>
  <c r="J28" i="3" s="1"/>
  <c r="Q28" i="3"/>
  <c r="L29" i="3"/>
  <c r="P29" i="3"/>
  <c r="J29" i="3"/>
  <c r="R29" i="3" s="1"/>
  <c r="K29" i="3"/>
  <c r="O29" i="3" s="1"/>
  <c r="Q29" i="3"/>
  <c r="L30" i="3"/>
  <c r="P30" i="3"/>
  <c r="J30" i="3" s="1"/>
  <c r="Q30" i="3"/>
  <c r="L31" i="3"/>
  <c r="P31" i="3" s="1"/>
  <c r="J31" i="3" s="1"/>
  <c r="Q31" i="3"/>
  <c r="L32" i="3"/>
  <c r="P32" i="3"/>
  <c r="J32" i="3"/>
  <c r="R32" i="3" s="1"/>
  <c r="K32" i="3"/>
  <c r="O32" i="3" s="1"/>
  <c r="N32" i="3"/>
  <c r="Q32" i="3"/>
  <c r="L33" i="3"/>
  <c r="P33" i="3"/>
  <c r="J33" i="3" s="1"/>
  <c r="Q33" i="3"/>
  <c r="L34" i="3"/>
  <c r="P34" i="3" s="1"/>
  <c r="J34" i="3" s="1"/>
  <c r="Q34" i="3"/>
  <c r="L35" i="3"/>
  <c r="P35" i="3"/>
  <c r="J35" i="3"/>
  <c r="R35" i="3" s="1"/>
  <c r="K35" i="3"/>
  <c r="O35" i="3" s="1"/>
  <c r="N35" i="3"/>
  <c r="Q35" i="3"/>
  <c r="L36" i="3"/>
  <c r="P36" i="3"/>
  <c r="J36" i="3" s="1"/>
  <c r="Q36" i="3"/>
  <c r="L37" i="3"/>
  <c r="P37" i="3" s="1"/>
  <c r="J37" i="3" s="1"/>
  <c r="Q37" i="3"/>
  <c r="L38" i="3"/>
  <c r="P38" i="3"/>
  <c r="J38" i="3"/>
  <c r="R38" i="3" s="1"/>
  <c r="K38" i="3"/>
  <c r="O38" i="3" s="1"/>
  <c r="N38" i="3"/>
  <c r="Q38" i="3"/>
  <c r="L39" i="3"/>
  <c r="P39" i="3"/>
  <c r="J39" i="3" s="1"/>
  <c r="Q39" i="3"/>
  <c r="L40" i="3"/>
  <c r="P40" i="3" s="1"/>
  <c r="J40" i="3" s="1"/>
  <c r="Q40" i="3"/>
  <c r="M41" i="3"/>
  <c r="Q41" i="3" s="1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N16" i="3" l="1"/>
  <c r="R16" i="3"/>
  <c r="N1" i="3" s="1"/>
  <c r="K16" i="3"/>
  <c r="O16" i="3" s="1"/>
  <c r="K7" i="3"/>
  <c r="N7" i="3"/>
  <c r="J41" i="3"/>
  <c r="N41" i="3" s="1"/>
  <c r="R7" i="3"/>
  <c r="R15" i="3"/>
  <c r="M1" i="3" s="1"/>
  <c r="K15" i="3"/>
  <c r="O15" i="3" s="1"/>
  <c r="N15" i="3"/>
  <c r="K8" i="3"/>
  <c r="O8" i="3" s="1"/>
  <c r="N8" i="3"/>
  <c r="R8" i="3"/>
  <c r="K28" i="3"/>
  <c r="O28" i="3" s="1"/>
  <c r="N28" i="3"/>
  <c r="R28" i="3"/>
  <c r="K11" i="3"/>
  <c r="O11" i="3" s="1"/>
  <c r="N11" i="3"/>
  <c r="R11" i="3"/>
  <c r="R14" i="3"/>
  <c r="L1" i="3" s="1"/>
  <c r="N14" i="3"/>
  <c r="K14" i="3"/>
  <c r="O14" i="3" s="1"/>
  <c r="N27" i="3"/>
  <c r="K27" i="3"/>
  <c r="O27" i="3" s="1"/>
  <c r="R27" i="3"/>
  <c r="N10" i="3"/>
  <c r="K10" i="3"/>
  <c r="O10" i="3" s="1"/>
  <c r="R10" i="3"/>
  <c r="R21" i="3"/>
  <c r="S1" i="3" s="1"/>
  <c r="K21" i="3"/>
  <c r="O21" i="3" s="1"/>
  <c r="N21" i="3"/>
  <c r="K34" i="3"/>
  <c r="O34" i="3" s="1"/>
  <c r="N34" i="3"/>
  <c r="R34" i="3"/>
  <c r="K20" i="3"/>
  <c r="O20" i="3" s="1"/>
  <c r="N20" i="3"/>
  <c r="R20" i="3"/>
  <c r="R1" i="3" s="1"/>
  <c r="K31" i="3"/>
  <c r="O31" i="3" s="1"/>
  <c r="N31" i="3"/>
  <c r="R31" i="3"/>
  <c r="K25" i="3"/>
  <c r="O25" i="3" s="1"/>
  <c r="N25" i="3"/>
  <c r="R25" i="3"/>
  <c r="N19" i="3"/>
  <c r="R19" i="3"/>
  <c r="Q1" i="3" s="1"/>
  <c r="K19" i="3"/>
  <c r="O19" i="3" s="1"/>
  <c r="K33" i="3"/>
  <c r="O33" i="3" s="1"/>
  <c r="N33" i="3"/>
  <c r="R33" i="3"/>
  <c r="R18" i="3"/>
  <c r="P1" i="3" s="1"/>
  <c r="K18" i="3"/>
  <c r="O18" i="3" s="1"/>
  <c r="N18" i="3"/>
  <c r="K24" i="3"/>
  <c r="O24" i="3" s="1"/>
  <c r="N24" i="3"/>
  <c r="R24" i="3"/>
  <c r="K37" i="3"/>
  <c r="O37" i="3" s="1"/>
  <c r="N37" i="3"/>
  <c r="R37" i="3"/>
  <c r="K40" i="3"/>
  <c r="O40" i="3" s="1"/>
  <c r="N40" i="3"/>
  <c r="R40" i="3"/>
  <c r="K36" i="3"/>
  <c r="O36" i="3" s="1"/>
  <c r="R36" i="3"/>
  <c r="N36" i="3"/>
  <c r="K22" i="3"/>
  <c r="O22" i="3" s="1"/>
  <c r="N22" i="3"/>
  <c r="R22" i="3"/>
  <c r="K30" i="3"/>
  <c r="O30" i="3" s="1"/>
  <c r="N30" i="3"/>
  <c r="R30" i="3"/>
  <c r="R39" i="3"/>
  <c r="K39" i="3"/>
  <c r="O39" i="3" s="1"/>
  <c r="N39" i="3"/>
  <c r="N17" i="3"/>
  <c r="K17" i="3"/>
  <c r="O17" i="3" s="1"/>
  <c r="R17" i="3"/>
  <c r="O1" i="3" s="1"/>
  <c r="N29" i="3"/>
  <c r="N23" i="3"/>
  <c r="N9" i="3"/>
  <c r="K23" i="3"/>
  <c r="O23" i="3" s="1"/>
  <c r="K9" i="3"/>
  <c r="O9" i="3" s="1"/>
  <c r="R13" i="3"/>
  <c r="K1" i="3" s="1"/>
  <c r="L41" i="3"/>
  <c r="P41" i="3" s="1"/>
  <c r="D67" i="34"/>
  <c r="E48" i="34"/>
  <c r="E49" i="34"/>
  <c r="E50" i="34"/>
  <c r="E52" i="34"/>
  <c r="E53" i="34"/>
  <c r="E54" i="34"/>
  <c r="E57" i="34"/>
  <c r="E58" i="34"/>
  <c r="E61" i="34"/>
  <c r="E65" i="34"/>
  <c r="E45" i="34"/>
  <c r="E46" i="34"/>
  <c r="E47" i="34"/>
  <c r="E51" i="34"/>
  <c r="E55" i="34"/>
  <c r="E56" i="34"/>
  <c r="E59" i="34"/>
  <c r="E60" i="34"/>
  <c r="E62" i="34"/>
  <c r="E63" i="34"/>
  <c r="E64" i="34"/>
  <c r="E66" i="34"/>
  <c r="E44" i="34"/>
  <c r="E67" i="34" s="1"/>
  <c r="K41" i="3" l="1"/>
  <c r="O41" i="3" s="1"/>
  <c r="O7" i="3"/>
  <c r="C1" i="31"/>
  <c r="D1" i="31"/>
  <c r="E1" i="31"/>
  <c r="F1" i="31"/>
  <c r="G1" i="31"/>
  <c r="H1" i="31"/>
  <c r="I1" i="31"/>
  <c r="J1" i="31"/>
  <c r="K1" i="31"/>
  <c r="L1" i="31"/>
  <c r="M1" i="31"/>
  <c r="N1" i="31"/>
  <c r="O1" i="31"/>
  <c r="P1" i="31"/>
  <c r="Q1" i="31"/>
  <c r="R1" i="31"/>
  <c r="S1" i="31"/>
  <c r="T1" i="31"/>
  <c r="U1" i="31"/>
  <c r="V1" i="31"/>
  <c r="W1" i="31"/>
  <c r="X1" i="31"/>
  <c r="Y1" i="31"/>
  <c r="Z1" i="31"/>
  <c r="AA1" i="31"/>
  <c r="AB1" i="31"/>
  <c r="AC1" i="31"/>
  <c r="AD1" i="31"/>
  <c r="AE1" i="31"/>
  <c r="AF1" i="31"/>
  <c r="AG1" i="31"/>
  <c r="AH1" i="31"/>
  <c r="AI1" i="31"/>
  <c r="B1" i="31"/>
  <c r="V8" i="3" l="1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7" i="3"/>
  <c r="AI1" i="30" l="1"/>
  <c r="AH1" i="30"/>
  <c r="AG1" i="30"/>
  <c r="AF1" i="30"/>
  <c r="AE1" i="30"/>
  <c r="AD1" i="30"/>
  <c r="AC1" i="30"/>
  <c r="AB1" i="30"/>
  <c r="AA1" i="30"/>
  <c r="Z1" i="30"/>
  <c r="Y1" i="30"/>
  <c r="X1" i="30"/>
  <c r="W1" i="30"/>
  <c r="V1" i="30"/>
  <c r="U1" i="30"/>
  <c r="T1" i="30"/>
  <c r="S1" i="30"/>
  <c r="R1" i="30"/>
  <c r="Q1" i="30"/>
  <c r="P1" i="30"/>
  <c r="O1" i="30"/>
  <c r="N1" i="30"/>
  <c r="M1" i="30"/>
  <c r="L1" i="30"/>
  <c r="K1" i="30"/>
  <c r="J1" i="30"/>
  <c r="I1" i="30"/>
  <c r="H1" i="30"/>
  <c r="G1" i="30"/>
  <c r="F1" i="30"/>
  <c r="E1" i="30"/>
  <c r="D1" i="30"/>
  <c r="C1" i="30"/>
  <c r="B1" i="30"/>
  <c r="I3" i="24" l="1"/>
  <c r="D3" i="24"/>
  <c r="M3" i="24" l="1"/>
  <c r="A34" i="3" l="1"/>
  <c r="I34" i="3" s="1"/>
  <c r="A35" i="3"/>
  <c r="I35" i="3" s="1"/>
  <c r="A36" i="3"/>
  <c r="I36" i="3" s="1"/>
  <c r="A22" i="3"/>
  <c r="I22" i="3" s="1"/>
  <c r="A23" i="3"/>
  <c r="I23" i="3" s="1"/>
  <c r="A24" i="3"/>
  <c r="I24" i="3" s="1"/>
  <c r="A25" i="3"/>
  <c r="I25" i="3" s="1"/>
  <c r="A40" i="3"/>
  <c r="I40" i="3" s="1"/>
  <c r="A26" i="3"/>
  <c r="I26" i="3" s="1"/>
  <c r="A27" i="3"/>
  <c r="I27" i="3" s="1"/>
  <c r="A38" i="3"/>
  <c r="I38" i="3" s="1"/>
  <c r="A39" i="3"/>
  <c r="I39" i="3" s="1"/>
  <c r="A28" i="3"/>
  <c r="I28" i="3" s="1"/>
  <c r="A29" i="3"/>
  <c r="I29" i="3" s="1"/>
  <c r="A37" i="3"/>
  <c r="I37" i="3" s="1"/>
  <c r="G29" i="3" l="1"/>
  <c r="G24" i="3"/>
  <c r="G37" i="3"/>
  <c r="G28" i="3"/>
  <c r="G23" i="3"/>
  <c r="G25" i="3"/>
  <c r="E22" i="3"/>
  <c r="F38" i="3"/>
  <c r="F36" i="3"/>
  <c r="E39" i="3"/>
  <c r="E27" i="3"/>
  <c r="E35" i="3"/>
  <c r="G26" i="3"/>
  <c r="G34" i="3"/>
  <c r="E40" i="3"/>
  <c r="F34" i="3"/>
  <c r="F39" i="3"/>
  <c r="G38" i="3"/>
  <c r="F26" i="3"/>
  <c r="G27" i="3"/>
  <c r="F40" i="3"/>
  <c r="G36" i="3"/>
  <c r="F22" i="3"/>
  <c r="G35" i="3"/>
  <c r="E28" i="3"/>
  <c r="E23" i="3"/>
  <c r="E26" i="3"/>
  <c r="E34" i="3"/>
  <c r="E37" i="3"/>
  <c r="E25" i="3"/>
  <c r="F27" i="3"/>
  <c r="F35" i="3"/>
  <c r="G39" i="3"/>
  <c r="G22" i="3"/>
  <c r="E29" i="3"/>
  <c r="E24" i="3"/>
  <c r="F37" i="3"/>
  <c r="F25" i="3"/>
  <c r="G40" i="3"/>
  <c r="E38" i="3"/>
  <c r="E36" i="3"/>
  <c r="F29" i="3"/>
  <c r="F24" i="3"/>
  <c r="F28" i="3"/>
  <c r="F23" i="3"/>
  <c r="H34" i="3" l="1"/>
  <c r="H26" i="3"/>
  <c r="H37" i="3"/>
  <c r="H29" i="3"/>
  <c r="H36" i="3"/>
  <c r="H38" i="3"/>
  <c r="H24" i="3"/>
  <c r="H27" i="3"/>
  <c r="H28" i="3"/>
  <c r="H23" i="3"/>
  <c r="H25" i="3"/>
  <c r="H35" i="3"/>
  <c r="H40" i="3"/>
  <c r="H22" i="3"/>
  <c r="H39" i="3"/>
  <c r="AK1" i="3" l="1"/>
  <c r="AH1" i="3"/>
  <c r="AG1" i="3"/>
  <c r="AJ1" i="3"/>
  <c r="AI1" i="3"/>
  <c r="G8" i="18"/>
  <c r="H8" i="18"/>
  <c r="F8" i="18"/>
  <c r="H33" i="18"/>
  <c r="G33" i="18"/>
  <c r="F33" i="18"/>
  <c r="A7" i="3"/>
  <c r="I7" i="3" s="1"/>
  <c r="A8" i="3"/>
  <c r="I8" i="3" s="1"/>
  <c r="A9" i="3"/>
  <c r="I9" i="3" s="1"/>
  <c r="A10" i="3"/>
  <c r="I10" i="3" s="1"/>
  <c r="A11" i="3"/>
  <c r="I11" i="3" s="1"/>
  <c r="A12" i="3"/>
  <c r="I12" i="3" s="1"/>
  <c r="A13" i="3"/>
  <c r="I13" i="3" s="1"/>
  <c r="A14" i="3"/>
  <c r="I14" i="3" s="1"/>
  <c r="A16" i="3"/>
  <c r="I16" i="3" s="1"/>
  <c r="A17" i="3"/>
  <c r="I17" i="3" s="1"/>
  <c r="A18" i="3"/>
  <c r="I18" i="3" s="1"/>
  <c r="A19" i="3"/>
  <c r="I19" i="3" s="1"/>
  <c r="A20" i="3"/>
  <c r="I20" i="3" s="1"/>
  <c r="A21" i="3"/>
  <c r="I21" i="3" s="1"/>
  <c r="A30" i="3"/>
  <c r="I30" i="3" s="1"/>
  <c r="A15" i="3"/>
  <c r="I15" i="3" s="1"/>
  <c r="A31" i="3"/>
  <c r="I31" i="3" s="1"/>
  <c r="A32" i="3"/>
  <c r="I32" i="3" s="1"/>
  <c r="A33" i="3"/>
  <c r="I33" i="3" s="1"/>
  <c r="A41" i="3"/>
  <c r="F31" i="3" l="1"/>
  <c r="E31" i="3"/>
  <c r="G31" i="3"/>
  <c r="G7" i="3"/>
  <c r="F7" i="3"/>
  <c r="E7" i="3"/>
  <c r="F15" i="3"/>
  <c r="E15" i="3"/>
  <c r="G15" i="3"/>
  <c r="E19" i="3"/>
  <c r="G19" i="3"/>
  <c r="F19" i="3"/>
  <c r="F10" i="3"/>
  <c r="G10" i="3"/>
  <c r="E10" i="3"/>
  <c r="E9" i="3"/>
  <c r="G9" i="3"/>
  <c r="F9" i="3"/>
  <c r="E17" i="3"/>
  <c r="G17" i="3"/>
  <c r="F17" i="3"/>
  <c r="G8" i="3"/>
  <c r="F8" i="3"/>
  <c r="E8" i="3"/>
  <c r="G16" i="3"/>
  <c r="F16" i="3"/>
  <c r="E16" i="3"/>
  <c r="E33" i="3"/>
  <c r="G33" i="3"/>
  <c r="F33" i="3"/>
  <c r="G32" i="3"/>
  <c r="F32" i="3"/>
  <c r="E32" i="3"/>
  <c r="G14" i="3"/>
  <c r="F14" i="3"/>
  <c r="E14" i="3"/>
  <c r="F18" i="3"/>
  <c r="G18" i="3"/>
  <c r="E18" i="3"/>
  <c r="G30" i="3"/>
  <c r="F30" i="3"/>
  <c r="E30" i="3"/>
  <c r="F13" i="3"/>
  <c r="E13" i="3"/>
  <c r="G13" i="3"/>
  <c r="F21" i="3"/>
  <c r="E21" i="3"/>
  <c r="G21" i="3"/>
  <c r="F12" i="3"/>
  <c r="E12" i="3"/>
  <c r="G12" i="3"/>
  <c r="F20" i="3"/>
  <c r="E20" i="3"/>
  <c r="G20" i="3"/>
  <c r="E11" i="3"/>
  <c r="G11" i="3"/>
  <c r="F11" i="3"/>
  <c r="K77" i="26"/>
  <c r="F77" i="26"/>
  <c r="E77" i="26"/>
  <c r="D77" i="26"/>
  <c r="C77" i="26"/>
  <c r="O76" i="26"/>
  <c r="I76" i="26"/>
  <c r="O75" i="26"/>
  <c r="I75" i="26"/>
  <c r="O74" i="26"/>
  <c r="I74" i="26"/>
  <c r="O73" i="26"/>
  <c r="I73" i="26"/>
  <c r="O72" i="26"/>
  <c r="I72" i="26"/>
  <c r="O71" i="26"/>
  <c r="I71" i="26"/>
  <c r="O70" i="26"/>
  <c r="I70" i="26"/>
  <c r="O69" i="26"/>
  <c r="I69" i="26"/>
  <c r="O68" i="26"/>
  <c r="I68" i="26"/>
  <c r="O67" i="26"/>
  <c r="I67" i="26"/>
  <c r="O66" i="26"/>
  <c r="I66" i="26"/>
  <c r="O65" i="26"/>
  <c r="I65" i="26"/>
  <c r="O64" i="26"/>
  <c r="I64" i="26"/>
  <c r="O63" i="26"/>
  <c r="I63" i="26"/>
  <c r="O62" i="26"/>
  <c r="I62" i="26"/>
  <c r="O61" i="26"/>
  <c r="I61" i="26"/>
  <c r="O60" i="26"/>
  <c r="I60" i="26"/>
  <c r="O59" i="26"/>
  <c r="I59" i="26"/>
  <c r="O58" i="26"/>
  <c r="I58" i="26"/>
  <c r="O57" i="26"/>
  <c r="I57" i="26"/>
  <c r="K51" i="26"/>
  <c r="F51" i="26"/>
  <c r="E51" i="26"/>
  <c r="D51" i="26"/>
  <c r="C51" i="26"/>
  <c r="O50" i="26"/>
  <c r="I50" i="26"/>
  <c r="O49" i="26"/>
  <c r="I49" i="26"/>
  <c r="O48" i="26"/>
  <c r="I48" i="26"/>
  <c r="O47" i="26"/>
  <c r="I47" i="26"/>
  <c r="O46" i="26"/>
  <c r="I46" i="26"/>
  <c r="O45" i="26"/>
  <c r="I45" i="26"/>
  <c r="O44" i="26"/>
  <c r="I44" i="26"/>
  <c r="O43" i="26"/>
  <c r="I43" i="26"/>
  <c r="O42" i="26"/>
  <c r="I42" i="26"/>
  <c r="O41" i="26"/>
  <c r="I41" i="26"/>
  <c r="O40" i="26"/>
  <c r="I40" i="26"/>
  <c r="O39" i="26"/>
  <c r="I39" i="26"/>
  <c r="O38" i="26"/>
  <c r="I38" i="26"/>
  <c r="O37" i="26"/>
  <c r="I37" i="26"/>
  <c r="O36" i="26"/>
  <c r="I36" i="26"/>
  <c r="O35" i="26"/>
  <c r="I35" i="26"/>
  <c r="O34" i="26"/>
  <c r="I34" i="26"/>
  <c r="O33" i="26"/>
  <c r="I33" i="26"/>
  <c r="O32" i="26"/>
  <c r="I32" i="26"/>
  <c r="O31" i="26"/>
  <c r="I31" i="26"/>
  <c r="K25" i="26"/>
  <c r="F25" i="26"/>
  <c r="E25" i="26"/>
  <c r="D25" i="26"/>
  <c r="C25" i="26"/>
  <c r="O24" i="26"/>
  <c r="I24" i="26"/>
  <c r="O23" i="26"/>
  <c r="I23" i="26"/>
  <c r="O22" i="26"/>
  <c r="I22" i="26"/>
  <c r="O21" i="26"/>
  <c r="I21" i="26"/>
  <c r="O20" i="26"/>
  <c r="I20" i="26"/>
  <c r="O19" i="26"/>
  <c r="I19" i="26"/>
  <c r="O18" i="26"/>
  <c r="I18" i="26"/>
  <c r="O17" i="26"/>
  <c r="I17" i="26"/>
  <c r="O16" i="26"/>
  <c r="I16" i="26"/>
  <c r="O15" i="26"/>
  <c r="I15" i="26"/>
  <c r="O14" i="26"/>
  <c r="I14" i="26"/>
  <c r="O13" i="26"/>
  <c r="I13" i="26"/>
  <c r="O12" i="26"/>
  <c r="I12" i="26"/>
  <c r="O11" i="26"/>
  <c r="I11" i="26"/>
  <c r="O10" i="26"/>
  <c r="I10" i="26"/>
  <c r="O9" i="26"/>
  <c r="I9" i="26"/>
  <c r="O8" i="26"/>
  <c r="I8" i="26"/>
  <c r="O7" i="26"/>
  <c r="I7" i="26"/>
  <c r="O6" i="26"/>
  <c r="I6" i="26"/>
  <c r="O5" i="26"/>
  <c r="I5" i="26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O102" i="25"/>
  <c r="O101" i="25"/>
  <c r="O100" i="25"/>
  <c r="O99" i="25"/>
  <c r="O98" i="25"/>
  <c r="O97" i="25"/>
  <c r="O96" i="25"/>
  <c r="O95" i="25"/>
  <c r="O94" i="25"/>
  <c r="O93" i="25"/>
  <c r="O92" i="25"/>
  <c r="O91" i="25"/>
  <c r="O90" i="25"/>
  <c r="O89" i="25"/>
  <c r="O88" i="25"/>
  <c r="O87" i="25"/>
  <c r="O86" i="25"/>
  <c r="O85" i="25"/>
  <c r="O84" i="25"/>
  <c r="O83" i="25"/>
  <c r="O76" i="25"/>
  <c r="O75" i="25"/>
  <c r="O74" i="25"/>
  <c r="O73" i="25"/>
  <c r="O72" i="25"/>
  <c r="O71" i="25"/>
  <c r="O70" i="25"/>
  <c r="O69" i="25"/>
  <c r="O68" i="25"/>
  <c r="O67" i="25"/>
  <c r="O66" i="25"/>
  <c r="O65" i="25"/>
  <c r="O64" i="25"/>
  <c r="O63" i="25"/>
  <c r="O62" i="25"/>
  <c r="O61" i="25"/>
  <c r="O60" i="25"/>
  <c r="O59" i="25"/>
  <c r="O58" i="25"/>
  <c r="O57" i="25"/>
  <c r="O50" i="25"/>
  <c r="O49" i="25"/>
  <c r="O48" i="25"/>
  <c r="O47" i="25"/>
  <c r="O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F25" i="25"/>
  <c r="E25" i="25"/>
  <c r="D25" i="25"/>
  <c r="C25" i="25"/>
  <c r="F51" i="25"/>
  <c r="E51" i="25"/>
  <c r="D51" i="25"/>
  <c r="C51" i="25"/>
  <c r="K103" i="25"/>
  <c r="F103" i="25"/>
  <c r="E103" i="25"/>
  <c r="D103" i="25"/>
  <c r="C103" i="25"/>
  <c r="K77" i="25"/>
  <c r="F77" i="25"/>
  <c r="E77" i="25"/>
  <c r="D77" i="25"/>
  <c r="C77" i="25"/>
  <c r="O24" i="25"/>
  <c r="O23" i="25"/>
  <c r="O22" i="25"/>
  <c r="O21" i="25"/>
  <c r="O20" i="25"/>
  <c r="O19" i="25"/>
  <c r="O18" i="25"/>
  <c r="O17" i="25"/>
  <c r="O16" i="25"/>
  <c r="O15" i="25"/>
  <c r="O14" i="25"/>
  <c r="O13" i="25"/>
  <c r="O12" i="25"/>
  <c r="O11" i="25"/>
  <c r="O10" i="25"/>
  <c r="O9" i="25"/>
  <c r="O8" i="25"/>
  <c r="O7" i="25"/>
  <c r="O6" i="25"/>
  <c r="O5" i="25"/>
  <c r="H3" i="24"/>
  <c r="G3" i="24"/>
  <c r="C3" i="24"/>
  <c r="B3" i="24"/>
  <c r="J39" i="25"/>
  <c r="J48" i="26"/>
  <c r="J6" i="26"/>
  <c r="J58" i="25"/>
  <c r="J50" i="26"/>
  <c r="J15" i="25"/>
  <c r="J62" i="26"/>
  <c r="J24" i="25"/>
  <c r="J14" i="25"/>
  <c r="J74" i="26"/>
  <c r="J45" i="26"/>
  <c r="J75" i="26"/>
  <c r="J86" i="25"/>
  <c r="J61" i="25"/>
  <c r="J65" i="25"/>
  <c r="J49" i="25"/>
  <c r="J12" i="26"/>
  <c r="J67" i="26"/>
  <c r="J60" i="25"/>
  <c r="J70" i="26"/>
  <c r="J31" i="25"/>
  <c r="J45" i="25"/>
  <c r="J98" i="25"/>
  <c r="J41" i="26"/>
  <c r="J63" i="26"/>
  <c r="J38" i="26"/>
  <c r="J66" i="25"/>
  <c r="J44" i="25"/>
  <c r="J90" i="25"/>
  <c r="J5" i="26"/>
  <c r="J10" i="25"/>
  <c r="J7" i="26"/>
  <c r="J18" i="25"/>
  <c r="J68" i="25"/>
  <c r="J35" i="25"/>
  <c r="J36" i="26"/>
  <c r="J34" i="25"/>
  <c r="J60" i="26"/>
  <c r="J59" i="26"/>
  <c r="J7" i="25"/>
  <c r="J71" i="25"/>
  <c r="J33" i="26"/>
  <c r="J37" i="26"/>
  <c r="J62" i="25"/>
  <c r="J74" i="25"/>
  <c r="J72" i="25"/>
  <c r="J42" i="25"/>
  <c r="J102" i="25"/>
  <c r="J9" i="26"/>
  <c r="J23" i="25"/>
  <c r="J34" i="26"/>
  <c r="J61" i="26"/>
  <c r="J64" i="26"/>
  <c r="J85" i="25"/>
  <c r="J13" i="26"/>
  <c r="J12" i="25"/>
  <c r="J47" i="26"/>
  <c r="J43" i="25"/>
  <c r="J73" i="25"/>
  <c r="J42" i="26"/>
  <c r="J48" i="25"/>
  <c r="J84" i="25"/>
  <c r="J23" i="26"/>
  <c r="J57" i="26"/>
  <c r="J91" i="25"/>
  <c r="J89" i="25"/>
  <c r="J11" i="25"/>
  <c r="J39" i="26"/>
  <c r="J16" i="26"/>
  <c r="J101" i="25"/>
  <c r="J35" i="26"/>
  <c r="J95" i="25"/>
  <c r="J22" i="25"/>
  <c r="J58" i="26"/>
  <c r="J66" i="26"/>
  <c r="J76" i="26"/>
  <c r="J87" i="25"/>
  <c r="J49" i="26"/>
  <c r="J14" i="26"/>
  <c r="J21" i="26"/>
  <c r="J94" i="25"/>
  <c r="J72" i="26"/>
  <c r="J19" i="25"/>
  <c r="J67" i="25"/>
  <c r="J97" i="25"/>
  <c r="J38" i="25"/>
  <c r="J92" i="25"/>
  <c r="J20" i="26"/>
  <c r="J19" i="26"/>
  <c r="J36" i="25"/>
  <c r="J75" i="25"/>
  <c r="J11" i="26"/>
  <c r="J15" i="26"/>
  <c r="J20" i="25"/>
  <c r="J13" i="25"/>
  <c r="J70" i="25"/>
  <c r="J73" i="26"/>
  <c r="J32" i="26"/>
  <c r="J100" i="25"/>
  <c r="J57" i="25"/>
  <c r="J8" i="25"/>
  <c r="J33" i="25"/>
  <c r="J18" i="26"/>
  <c r="J44" i="26"/>
  <c r="J68" i="26"/>
  <c r="J5" i="25"/>
  <c r="J47" i="25"/>
  <c r="J83" i="25"/>
  <c r="J88" i="25"/>
  <c r="J40" i="25"/>
  <c r="J10" i="26"/>
  <c r="J50" i="25"/>
  <c r="J71" i="26"/>
  <c r="J24" i="26"/>
  <c r="J8" i="26"/>
  <c r="J9" i="25"/>
  <c r="J6" i="25"/>
  <c r="J43" i="26"/>
  <c r="J22" i="26"/>
  <c r="J64" i="25"/>
  <c r="J17" i="25"/>
  <c r="J63" i="25"/>
  <c r="J76" i="25"/>
  <c r="J46" i="26"/>
  <c r="J37" i="25"/>
  <c r="J69" i="26"/>
  <c r="J21" i="25"/>
  <c r="J93" i="25"/>
  <c r="J41" i="25"/>
  <c r="J59" i="25"/>
  <c r="J32" i="25"/>
  <c r="J46" i="25"/>
  <c r="J17" i="26"/>
  <c r="J65" i="26"/>
  <c r="J99" i="25"/>
  <c r="J31" i="26"/>
  <c r="J16" i="25"/>
  <c r="J96" i="25"/>
  <c r="J40" i="26"/>
  <c r="J69" i="25"/>
  <c r="G41" i="3" l="1"/>
  <c r="E41" i="3"/>
  <c r="F41" i="3"/>
  <c r="H8" i="3"/>
  <c r="H10" i="3"/>
  <c r="H12" i="3"/>
  <c r="H11" i="3"/>
  <c r="H21" i="3"/>
  <c r="H30" i="3"/>
  <c r="H20" i="3"/>
  <c r="H18" i="3"/>
  <c r="H13" i="3"/>
  <c r="H17" i="3"/>
  <c r="H7" i="3"/>
  <c r="H19" i="3"/>
  <c r="H31" i="3"/>
  <c r="H14" i="3"/>
  <c r="H16" i="3"/>
  <c r="H9" i="3"/>
  <c r="H15" i="3"/>
  <c r="O77" i="25"/>
  <c r="H32" i="3"/>
  <c r="H33" i="3"/>
  <c r="O51" i="26"/>
  <c r="O25" i="26"/>
  <c r="O77" i="26"/>
  <c r="N9" i="26"/>
  <c r="N8" i="26"/>
  <c r="N5" i="26"/>
  <c r="J25" i="26"/>
  <c r="N6" i="26"/>
  <c r="N7" i="26"/>
  <c r="J77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32" i="26"/>
  <c r="N34" i="26"/>
  <c r="N36" i="26"/>
  <c r="N38" i="26"/>
  <c r="N40" i="26"/>
  <c r="N41" i="26"/>
  <c r="N42" i="26"/>
  <c r="N43" i="26"/>
  <c r="N44" i="26"/>
  <c r="N46" i="26"/>
  <c r="N47" i="26"/>
  <c r="N48" i="26"/>
  <c r="N49" i="26"/>
  <c r="N50" i="26"/>
  <c r="N31" i="26"/>
  <c r="J51" i="26"/>
  <c r="N33" i="26"/>
  <c r="N35" i="26"/>
  <c r="N37" i="26"/>
  <c r="N39" i="26"/>
  <c r="N45" i="26"/>
  <c r="N10" i="26"/>
  <c r="N11" i="26"/>
  <c r="N12" i="26"/>
  <c r="N13" i="26"/>
  <c r="N14" i="26"/>
  <c r="N15" i="26"/>
  <c r="N16" i="26"/>
  <c r="N17" i="26"/>
  <c r="N18" i="26"/>
  <c r="N19" i="26"/>
  <c r="N20" i="26"/>
  <c r="N21" i="26"/>
  <c r="N22" i="26"/>
  <c r="N23" i="26"/>
  <c r="N24" i="26"/>
  <c r="I51" i="26"/>
  <c r="N51" i="26" s="1"/>
  <c r="I25" i="26"/>
  <c r="N25" i="26" s="1"/>
  <c r="I77" i="26"/>
  <c r="N77" i="26" s="1"/>
  <c r="I77" i="25"/>
  <c r="I103" i="25"/>
  <c r="H41" i="3" l="1"/>
  <c r="N83" i="25"/>
  <c r="N85" i="25"/>
  <c r="N87" i="25"/>
  <c r="N89" i="25"/>
  <c r="N91" i="25"/>
  <c r="N93" i="25"/>
  <c r="N95" i="25"/>
  <c r="N97" i="25"/>
  <c r="N99" i="25"/>
  <c r="N101" i="25"/>
  <c r="N84" i="25"/>
  <c r="N86" i="25"/>
  <c r="N88" i="25"/>
  <c r="N90" i="25"/>
  <c r="N92" i="25"/>
  <c r="N94" i="25"/>
  <c r="N96" i="25"/>
  <c r="N98" i="25"/>
  <c r="N100" i="25"/>
  <c r="N102" i="25"/>
  <c r="N58" i="25"/>
  <c r="N74" i="25"/>
  <c r="N60" i="25"/>
  <c r="N72" i="25"/>
  <c r="N57" i="25"/>
  <c r="N63" i="25"/>
  <c r="N65" i="25"/>
  <c r="N67" i="25"/>
  <c r="N69" i="25"/>
  <c r="N71" i="25"/>
  <c r="N73" i="25"/>
  <c r="N75" i="25"/>
  <c r="N61" i="25"/>
  <c r="N59" i="25"/>
  <c r="N62" i="25"/>
  <c r="N64" i="25"/>
  <c r="N66" i="25"/>
  <c r="N68" i="25"/>
  <c r="N70" i="25"/>
  <c r="N76" i="25"/>
  <c r="N32" i="25"/>
  <c r="N38" i="25"/>
  <c r="N44" i="25"/>
  <c r="N48" i="25"/>
  <c r="N36" i="25"/>
  <c r="N42" i="25"/>
  <c r="N50" i="25"/>
  <c r="N33" i="25"/>
  <c r="N39" i="25"/>
  <c r="N45" i="25"/>
  <c r="N31" i="25"/>
  <c r="N37" i="25"/>
  <c r="N43" i="25"/>
  <c r="N47" i="25"/>
  <c r="N35" i="25"/>
  <c r="N41" i="25"/>
  <c r="N49" i="25"/>
  <c r="N34" i="25"/>
  <c r="N40" i="25"/>
  <c r="N46" i="25"/>
  <c r="N7" i="25"/>
  <c r="N21" i="25"/>
  <c r="N13" i="25"/>
  <c r="N20" i="25"/>
  <c r="N12" i="25"/>
  <c r="N15" i="25"/>
  <c r="N14" i="25"/>
  <c r="N11" i="25"/>
  <c r="N18" i="25"/>
  <c r="N10" i="25"/>
  <c r="N23" i="25"/>
  <c r="N19" i="25"/>
  <c r="N17" i="25"/>
  <c r="N9" i="25"/>
  <c r="N24" i="25"/>
  <c r="N16" i="25"/>
  <c r="N8" i="25"/>
  <c r="N22" i="25"/>
  <c r="N6" i="25"/>
  <c r="N5" i="25"/>
  <c r="N103" i="25"/>
  <c r="O103" i="25"/>
  <c r="N77" i="25"/>
  <c r="I51" i="25"/>
  <c r="N51" i="25" s="1"/>
  <c r="K51" i="25"/>
  <c r="O51" i="25" s="1"/>
  <c r="I25" i="25"/>
  <c r="N25" i="25" s="1"/>
  <c r="K25" i="25"/>
  <c r="O25" i="25" s="1"/>
  <c r="L3" i="24"/>
  <c r="K3" i="24"/>
  <c r="AC40" i="23"/>
  <c r="AC39" i="23"/>
  <c r="AC38" i="23"/>
  <c r="AC37" i="23"/>
  <c r="AC36" i="23"/>
  <c r="AC35" i="23"/>
  <c r="AC34" i="23"/>
  <c r="AC33" i="23"/>
  <c r="AC32" i="23"/>
  <c r="AC31" i="23"/>
  <c r="AC30" i="23"/>
  <c r="AC29" i="23"/>
  <c r="AC28" i="23"/>
  <c r="AC27" i="23"/>
  <c r="AC26" i="23"/>
  <c r="AC25" i="23"/>
  <c r="AC24" i="23"/>
  <c r="AC23" i="23"/>
  <c r="AC22" i="23"/>
  <c r="AC21" i="23"/>
  <c r="AC20" i="23"/>
  <c r="AC19" i="23"/>
  <c r="AC18" i="23"/>
  <c r="AC17" i="23"/>
  <c r="AC16" i="23"/>
  <c r="AC15" i="23"/>
  <c r="AC14" i="23"/>
  <c r="AC13" i="23"/>
  <c r="AC12" i="23"/>
  <c r="AC11" i="23"/>
  <c r="AC10" i="23"/>
  <c r="AC9" i="23"/>
  <c r="AC8" i="23"/>
  <c r="AC7" i="23"/>
  <c r="AC6" i="23"/>
  <c r="AC5" i="23"/>
  <c r="AC4" i="23"/>
  <c r="AC3" i="23"/>
  <c r="BL6" i="23"/>
  <c r="BL7" i="23" s="1"/>
  <c r="BL8" i="23" s="1"/>
  <c r="BL9" i="23" s="1"/>
  <c r="BL10" i="23" s="1"/>
  <c r="BL11" i="23" s="1"/>
  <c r="BL12" i="23" s="1"/>
  <c r="BL13" i="23" s="1"/>
  <c r="BL14" i="23" s="1"/>
  <c r="BL15" i="23" s="1"/>
  <c r="BL16" i="23" s="1"/>
  <c r="BL17" i="23" s="1"/>
  <c r="BL18" i="23" s="1"/>
  <c r="BL19" i="23" s="1"/>
  <c r="BL20" i="23" s="1"/>
  <c r="BL21" i="23" s="1"/>
  <c r="BL22" i="23" s="1"/>
  <c r="BL23" i="23" s="1"/>
  <c r="BL24" i="23" s="1"/>
  <c r="BL25" i="23" s="1"/>
  <c r="BL26" i="23" s="1"/>
  <c r="BL27" i="23" s="1"/>
  <c r="BL28" i="23" s="1"/>
  <c r="BL29" i="23" s="1"/>
  <c r="BN4" i="23"/>
  <c r="BO4" i="23" s="1"/>
  <c r="BP4" i="23" s="1"/>
  <c r="BQ4" i="23" s="1"/>
  <c r="BR4" i="23" s="1"/>
  <c r="BS4" i="23" s="1"/>
  <c r="BT4" i="23" s="1"/>
  <c r="BU4" i="23" s="1"/>
  <c r="BV4" i="23" s="1"/>
  <c r="J77" i="25" l="1"/>
  <c r="J103" i="25"/>
  <c r="G29" i="18"/>
  <c r="H29" i="18"/>
  <c r="F29" i="18"/>
  <c r="C29" i="18" l="1"/>
  <c r="C25" i="18"/>
  <c r="G25" i="18"/>
  <c r="G24" i="18" s="1"/>
  <c r="H25" i="18"/>
  <c r="H24" i="18" s="1"/>
  <c r="F25" i="18"/>
  <c r="F24" i="18" s="1"/>
  <c r="E29" i="18"/>
  <c r="D29" i="18"/>
  <c r="E25" i="18"/>
  <c r="D25" i="18"/>
  <c r="C24" i="18" l="1"/>
  <c r="D24" i="18"/>
  <c r="E24" i="18"/>
  <c r="D33" i="18"/>
  <c r="C33" i="18"/>
  <c r="E33" i="18"/>
  <c r="F13" i="18" l="1"/>
  <c r="G13" i="18"/>
  <c r="H13" i="18"/>
  <c r="H18" i="18" l="1"/>
  <c r="H7" i="18"/>
  <c r="G18" i="18"/>
  <c r="G7" i="18"/>
  <c r="F18" i="18"/>
  <c r="F7" i="18"/>
  <c r="D13" i="18"/>
  <c r="E13" i="18"/>
  <c r="C13" i="18"/>
  <c r="D8" i="18"/>
  <c r="E8" i="18"/>
  <c r="C8" i="18"/>
  <c r="C7" i="18" l="1"/>
  <c r="E7" i="18"/>
  <c r="D7" i="18"/>
  <c r="C18" i="18"/>
  <c r="E18" i="18"/>
  <c r="D18" i="18"/>
  <c r="T4" i="12" l="1"/>
  <c r="E4" i="23" s="1"/>
  <c r="P4" i="23" s="1"/>
  <c r="T5" i="12"/>
  <c r="E5" i="23" s="1"/>
  <c r="P5" i="23" s="1"/>
  <c r="T6" i="12"/>
  <c r="E6" i="23" s="1"/>
  <c r="P6" i="23" s="1"/>
  <c r="T7" i="12"/>
  <c r="E7" i="23" s="1"/>
  <c r="P7" i="23" s="1"/>
  <c r="T8" i="12"/>
  <c r="E8" i="23" s="1"/>
  <c r="P8" i="23" s="1"/>
  <c r="T9" i="12"/>
  <c r="E9" i="23" s="1"/>
  <c r="P9" i="23" s="1"/>
  <c r="T10" i="12"/>
  <c r="E10" i="23" s="1"/>
  <c r="P10" i="23" s="1"/>
  <c r="T11" i="12"/>
  <c r="E11" i="23" s="1"/>
  <c r="P11" i="23" s="1"/>
  <c r="T12" i="12"/>
  <c r="E12" i="23" s="1"/>
  <c r="P12" i="23" s="1"/>
  <c r="T13" i="12"/>
  <c r="E13" i="23" s="1"/>
  <c r="P13" i="23" s="1"/>
  <c r="T14" i="12"/>
  <c r="T15" i="12"/>
  <c r="E14" i="23" s="1"/>
  <c r="P14" i="23" s="1"/>
  <c r="T16" i="12"/>
  <c r="T17" i="12"/>
  <c r="E15" i="23" s="1"/>
  <c r="P15" i="23" s="1"/>
  <c r="T18" i="12"/>
  <c r="T19" i="12"/>
  <c r="T20" i="12"/>
  <c r="E16" i="23" s="1"/>
  <c r="P16" i="23" s="1"/>
  <c r="T21" i="12"/>
  <c r="T22" i="12"/>
  <c r="E17" i="23" s="1"/>
  <c r="P17" i="23" s="1"/>
  <c r="T23" i="12"/>
  <c r="E18" i="23" s="1"/>
  <c r="P18" i="23" s="1"/>
  <c r="T24" i="12"/>
  <c r="E19" i="23" s="1"/>
  <c r="P19" i="23" s="1"/>
  <c r="T25" i="12"/>
  <c r="E20" i="23" s="1"/>
  <c r="P20" i="23" s="1"/>
  <c r="T26" i="12"/>
  <c r="E21" i="23" s="1"/>
  <c r="P21" i="23" s="1"/>
  <c r="T27" i="12"/>
  <c r="E22" i="23" s="1"/>
  <c r="P22" i="23" s="1"/>
  <c r="T28" i="12"/>
  <c r="E23" i="23" s="1"/>
  <c r="P23" i="23" s="1"/>
  <c r="T29" i="12"/>
  <c r="E24" i="23" s="1"/>
  <c r="P24" i="23" s="1"/>
  <c r="T30" i="12"/>
  <c r="E25" i="23" s="1"/>
  <c r="P25" i="23" s="1"/>
  <c r="T31" i="12"/>
  <c r="E26" i="23" s="1"/>
  <c r="P26" i="23" s="1"/>
  <c r="T32" i="12"/>
  <c r="E27" i="23" s="1"/>
  <c r="P27" i="23" s="1"/>
  <c r="T33" i="12"/>
  <c r="E28" i="23" s="1"/>
  <c r="P28" i="23" s="1"/>
  <c r="T34" i="12"/>
  <c r="E29" i="23" s="1"/>
  <c r="P29" i="23" s="1"/>
  <c r="T35" i="12"/>
  <c r="E30" i="23" s="1"/>
  <c r="P30" i="23" s="1"/>
  <c r="T36" i="12"/>
  <c r="T37" i="12"/>
  <c r="E31" i="23" s="1"/>
  <c r="P31" i="23" s="1"/>
  <c r="T38" i="12"/>
  <c r="E32" i="23" s="1"/>
  <c r="P32" i="23" s="1"/>
  <c r="T39" i="12"/>
  <c r="E33" i="23" s="1"/>
  <c r="P33" i="23" s="1"/>
  <c r="T40" i="12"/>
  <c r="E34" i="23" s="1"/>
  <c r="P34" i="23" s="1"/>
  <c r="T41" i="12"/>
  <c r="E35" i="23" s="1"/>
  <c r="P35" i="23" s="1"/>
  <c r="T42" i="12"/>
  <c r="E36" i="23" s="1"/>
  <c r="P36" i="23" s="1"/>
  <c r="T43" i="12"/>
  <c r="E37" i="23" s="1"/>
  <c r="P37" i="23" s="1"/>
  <c r="T44" i="12"/>
  <c r="E38" i="23" s="1"/>
  <c r="P38" i="23" s="1"/>
  <c r="T45" i="12"/>
  <c r="E39" i="23" s="1"/>
  <c r="P39" i="23" s="1"/>
  <c r="T46" i="12"/>
  <c r="E40" i="23" s="1"/>
  <c r="P40" i="23" s="1"/>
  <c r="T47" i="12"/>
  <c r="T3" i="12"/>
  <c r="E3" i="23" s="1"/>
  <c r="P3" i="23" s="1"/>
  <c r="R4" i="12"/>
  <c r="R5" i="12"/>
  <c r="R6" i="12"/>
  <c r="R7" i="12"/>
  <c r="R8" i="12"/>
  <c r="R9" i="12"/>
  <c r="S9" i="12" s="1"/>
  <c r="D9" i="23" s="1"/>
  <c r="Q9" i="23" s="1"/>
  <c r="R10" i="12"/>
  <c r="R11" i="12"/>
  <c r="R12" i="12"/>
  <c r="R13" i="12"/>
  <c r="R14" i="12"/>
  <c r="R15" i="12"/>
  <c r="S15" i="12" s="1"/>
  <c r="D14" i="23" s="1"/>
  <c r="Q14" i="23" s="1"/>
  <c r="R16" i="12"/>
  <c r="R17" i="12"/>
  <c r="R18" i="12"/>
  <c r="R19" i="12"/>
  <c r="S19" i="12" s="1"/>
  <c r="R20" i="12"/>
  <c r="R21" i="12"/>
  <c r="R22" i="12"/>
  <c r="R23" i="12"/>
  <c r="R24" i="12"/>
  <c r="R25" i="12"/>
  <c r="R26" i="12"/>
  <c r="R27" i="12"/>
  <c r="R28" i="12"/>
  <c r="R29" i="12"/>
  <c r="R30" i="12"/>
  <c r="R31" i="12"/>
  <c r="S31" i="12" s="1"/>
  <c r="D26" i="23" s="1"/>
  <c r="Q26" i="23" s="1"/>
  <c r="R32" i="12"/>
  <c r="R33" i="12"/>
  <c r="S33" i="12" s="1"/>
  <c r="D28" i="23" s="1"/>
  <c r="Q28" i="23" s="1"/>
  <c r="R34" i="12"/>
  <c r="R35" i="12"/>
  <c r="R36" i="12"/>
  <c r="R37" i="12"/>
  <c r="R38" i="12"/>
  <c r="R39" i="12"/>
  <c r="S39" i="12" s="1"/>
  <c r="D33" i="23" s="1"/>
  <c r="Q33" i="23" s="1"/>
  <c r="R40" i="12"/>
  <c r="R41" i="12"/>
  <c r="R42" i="12"/>
  <c r="R43" i="12"/>
  <c r="R44" i="12"/>
  <c r="R45" i="12"/>
  <c r="R46" i="12"/>
  <c r="R47" i="12"/>
  <c r="R3" i="12"/>
  <c r="S7" i="12"/>
  <c r="D7" i="23" s="1"/>
  <c r="Q7" i="23" s="1"/>
  <c r="S11" i="12"/>
  <c r="D11" i="23" s="1"/>
  <c r="Q11" i="23" s="1"/>
  <c r="S17" i="12"/>
  <c r="D15" i="23" s="1"/>
  <c r="Q15" i="23" s="1"/>
  <c r="S23" i="12"/>
  <c r="D18" i="23" s="1"/>
  <c r="Q18" i="23" s="1"/>
  <c r="S25" i="12"/>
  <c r="D20" i="23" s="1"/>
  <c r="Q20" i="23" s="1"/>
  <c r="S27" i="12"/>
  <c r="D22" i="23" s="1"/>
  <c r="Q22" i="23" s="1"/>
  <c r="S35" i="12"/>
  <c r="D30" i="23" s="1"/>
  <c r="Q30" i="23" s="1"/>
  <c r="S41" i="12"/>
  <c r="D35" i="23" s="1"/>
  <c r="Q35" i="23" s="1"/>
  <c r="S43" i="12"/>
  <c r="D37" i="23" s="1"/>
  <c r="Q37" i="23" s="1"/>
  <c r="S47" i="12"/>
  <c r="S42" i="12" l="1"/>
  <c r="D36" i="23" s="1"/>
  <c r="Q36" i="23" s="1"/>
  <c r="S34" i="12"/>
  <c r="D29" i="23" s="1"/>
  <c r="Q29" i="23" s="1"/>
  <c r="S26" i="12"/>
  <c r="D21" i="23" s="1"/>
  <c r="Q21" i="23" s="1"/>
  <c r="S18" i="12"/>
  <c r="S10" i="12"/>
  <c r="D10" i="23" s="1"/>
  <c r="Q10" i="23" s="1"/>
  <c r="S38" i="12"/>
  <c r="D32" i="23" s="1"/>
  <c r="Q32" i="23" s="1"/>
  <c r="S30" i="12"/>
  <c r="D25" i="23" s="1"/>
  <c r="Q25" i="23" s="1"/>
  <c r="S6" i="12"/>
  <c r="D6" i="23" s="1"/>
  <c r="Q6" i="23" s="1"/>
  <c r="S14" i="12"/>
  <c r="S46" i="12"/>
  <c r="D40" i="23" s="1"/>
  <c r="Q40" i="23" s="1"/>
  <c r="S22" i="12"/>
  <c r="D17" i="23" s="1"/>
  <c r="Q17" i="23" s="1"/>
  <c r="S3" i="12"/>
  <c r="D3" i="23" s="1"/>
  <c r="Q3" i="23" s="1"/>
  <c r="S40" i="12"/>
  <c r="D34" i="23" s="1"/>
  <c r="Q34" i="23" s="1"/>
  <c r="S32" i="12"/>
  <c r="D27" i="23" s="1"/>
  <c r="Q27" i="23" s="1"/>
  <c r="S24" i="12"/>
  <c r="D19" i="23" s="1"/>
  <c r="Q19" i="23" s="1"/>
  <c r="S16" i="12"/>
  <c r="S8" i="12"/>
  <c r="D8" i="23" s="1"/>
  <c r="Q8" i="23" s="1"/>
  <c r="S45" i="12"/>
  <c r="D39" i="23" s="1"/>
  <c r="Q39" i="23" s="1"/>
  <c r="S37" i="12"/>
  <c r="D31" i="23" s="1"/>
  <c r="Q31" i="23" s="1"/>
  <c r="S29" i="12"/>
  <c r="D24" i="23" s="1"/>
  <c r="Q24" i="23" s="1"/>
  <c r="S21" i="12"/>
  <c r="S13" i="12"/>
  <c r="D13" i="23" s="1"/>
  <c r="Q13" i="23" s="1"/>
  <c r="S5" i="12"/>
  <c r="D5" i="23" s="1"/>
  <c r="Q5" i="23" s="1"/>
  <c r="S44" i="12"/>
  <c r="D38" i="23" s="1"/>
  <c r="Q38" i="23" s="1"/>
  <c r="S36" i="12"/>
  <c r="S28" i="12"/>
  <c r="D23" i="23" s="1"/>
  <c r="Q23" i="23" s="1"/>
  <c r="S20" i="12"/>
  <c r="D16" i="23" s="1"/>
  <c r="Q16" i="23" s="1"/>
  <c r="S12" i="12"/>
  <c r="D12" i="23" s="1"/>
  <c r="Q12" i="23" s="1"/>
  <c r="S4" i="12"/>
  <c r="D4" i="23" s="1"/>
  <c r="Q4" i="23" s="1"/>
  <c r="A2" i="2" l="1"/>
  <c r="A3" i="2" l="1"/>
  <c r="A4" i="2" s="1"/>
  <c r="A5" i="2" s="1"/>
  <c r="A6" i="2" s="1"/>
  <c r="A7" i="2" s="1"/>
  <c r="A8" i="2" s="1"/>
  <c r="A9" i="2" s="1"/>
  <c r="A10" i="2" s="1"/>
  <c r="O20" i="12"/>
  <c r="N20" i="12"/>
  <c r="O40" i="12"/>
  <c r="N40" i="12"/>
  <c r="P40" i="12" l="1"/>
  <c r="C34" i="23" s="1"/>
  <c r="O34" i="23" s="1"/>
  <c r="N43" i="12"/>
  <c r="O23" i="12"/>
  <c r="N34" i="12"/>
  <c r="N39" i="12"/>
  <c r="N16" i="12"/>
  <c r="N46" i="12"/>
  <c r="N45" i="12"/>
  <c r="O12" i="12"/>
  <c r="N44" i="12"/>
  <c r="N31" i="12"/>
  <c r="N38" i="12"/>
  <c r="N12" i="12"/>
  <c r="N36" i="12"/>
  <c r="O4" i="12"/>
  <c r="O11" i="12"/>
  <c r="N32" i="12"/>
  <c r="O8" i="12"/>
  <c r="O6" i="12"/>
  <c r="N42" i="12"/>
  <c r="O38" i="12"/>
  <c r="N24" i="12"/>
  <c r="N23" i="12"/>
  <c r="O34" i="12"/>
  <c r="N30" i="12"/>
  <c r="N37" i="12"/>
  <c r="N4" i="12"/>
  <c r="N35" i="12"/>
  <c r="N28" i="12"/>
  <c r="N26" i="12"/>
  <c r="O45" i="12"/>
  <c r="N41" i="12"/>
  <c r="O42" i="12"/>
  <c r="N15" i="12"/>
  <c r="O41" i="12"/>
  <c r="N22" i="12"/>
  <c r="N29" i="12"/>
  <c r="O47" i="12"/>
  <c r="N27" i="12"/>
  <c r="O30" i="12"/>
  <c r="N18" i="12"/>
  <c r="O29" i="12"/>
  <c r="N33" i="12"/>
  <c r="O26" i="12"/>
  <c r="N7" i="12"/>
  <c r="O33" i="12"/>
  <c r="N14" i="12"/>
  <c r="N21" i="12"/>
  <c r="O7" i="12"/>
  <c r="N19" i="12"/>
  <c r="O37" i="12"/>
  <c r="N10" i="12"/>
  <c r="O44" i="12"/>
  <c r="N25" i="12"/>
  <c r="N8" i="12"/>
  <c r="O18" i="12"/>
  <c r="O35" i="12"/>
  <c r="O25" i="12"/>
  <c r="N6" i="12"/>
  <c r="N13" i="12"/>
  <c r="O46" i="12"/>
  <c r="P46" i="12" s="1"/>
  <c r="C40" i="23" s="1"/>
  <c r="O40" i="23" s="1"/>
  <c r="N11" i="12"/>
  <c r="O21" i="12"/>
  <c r="O36" i="12"/>
  <c r="N17" i="12"/>
  <c r="O43" i="12"/>
  <c r="P43" i="12" s="1"/>
  <c r="C37" i="23" s="1"/>
  <c r="O37" i="23" s="1"/>
  <c r="O10" i="12"/>
  <c r="O19" i="12"/>
  <c r="O17" i="12"/>
  <c r="O24" i="12"/>
  <c r="N5" i="12"/>
  <c r="O22" i="12"/>
  <c r="O3" i="12"/>
  <c r="O13" i="12"/>
  <c r="O31" i="12"/>
  <c r="P31" i="12" s="1"/>
  <c r="C26" i="23" s="1"/>
  <c r="O26" i="23" s="1"/>
  <c r="O28" i="12"/>
  <c r="N9" i="12"/>
  <c r="P20" i="12"/>
  <c r="C16" i="23" s="1"/>
  <c r="O16" i="23" s="1"/>
  <c r="O27" i="12"/>
  <c r="N47" i="12"/>
  <c r="N3" i="12"/>
  <c r="O9" i="12"/>
  <c r="O16" i="12"/>
  <c r="O39" i="12"/>
  <c r="O14" i="12"/>
  <c r="O32" i="12"/>
  <c r="O5" i="12"/>
  <c r="O15" i="12"/>
  <c r="P44" i="12" l="1"/>
  <c r="C38" i="23" s="1"/>
  <c r="O38" i="23" s="1"/>
  <c r="P39" i="12"/>
  <c r="C33" i="23" s="1"/>
  <c r="O33" i="23" s="1"/>
  <c r="P16" i="12"/>
  <c r="U16" i="12" s="1"/>
  <c r="P42" i="12"/>
  <c r="C36" i="23" s="1"/>
  <c r="O36" i="23" s="1"/>
  <c r="P34" i="12"/>
  <c r="C29" i="23" s="1"/>
  <c r="O29" i="23" s="1"/>
  <c r="U40" i="12"/>
  <c r="P38" i="12"/>
  <c r="C32" i="23" s="1"/>
  <c r="O32" i="23" s="1"/>
  <c r="P12" i="12"/>
  <c r="C12" i="23" s="1"/>
  <c r="O12" i="23" s="1"/>
  <c r="P11" i="12"/>
  <c r="C11" i="23" s="1"/>
  <c r="O11" i="23" s="1"/>
  <c r="P36" i="12"/>
  <c r="U36" i="12" s="1"/>
  <c r="P45" i="12"/>
  <c r="C39" i="23" s="1"/>
  <c r="O39" i="23" s="1"/>
  <c r="P24" i="12"/>
  <c r="C19" i="23" s="1"/>
  <c r="O19" i="23" s="1"/>
  <c r="U44" i="12"/>
  <c r="P32" i="12"/>
  <c r="C27" i="23" s="1"/>
  <c r="O27" i="23" s="1"/>
  <c r="P10" i="12"/>
  <c r="C10" i="23" s="1"/>
  <c r="O10" i="23" s="1"/>
  <c r="P8" i="12"/>
  <c r="C8" i="23" s="1"/>
  <c r="O8" i="23" s="1"/>
  <c r="U31" i="12"/>
  <c r="U43" i="12"/>
  <c r="U46" i="12"/>
  <c r="U20" i="12"/>
  <c r="P22" i="12"/>
  <c r="C17" i="23" s="1"/>
  <c r="O17" i="23" s="1"/>
  <c r="P26" i="12"/>
  <c r="C21" i="23" s="1"/>
  <c r="O21" i="23" s="1"/>
  <c r="P5" i="12"/>
  <c r="C5" i="23" s="1"/>
  <c r="O5" i="23" s="1"/>
  <c r="P6" i="12"/>
  <c r="C6" i="23" s="1"/>
  <c r="O6" i="23" s="1"/>
  <c r="P19" i="12"/>
  <c r="U19" i="12" s="1"/>
  <c r="P33" i="12"/>
  <c r="C28" i="23" s="1"/>
  <c r="O28" i="23" s="1"/>
  <c r="P28" i="12"/>
  <c r="C23" i="23" s="1"/>
  <c r="O23" i="23" s="1"/>
  <c r="P15" i="12"/>
  <c r="C14" i="23" s="1"/>
  <c r="O14" i="23" s="1"/>
  <c r="P35" i="12"/>
  <c r="C30" i="23" s="1"/>
  <c r="O30" i="23" s="1"/>
  <c r="P29" i="12"/>
  <c r="C24" i="23" s="1"/>
  <c r="O24" i="23" s="1"/>
  <c r="P3" i="12"/>
  <c r="C3" i="23" s="1"/>
  <c r="O3" i="23" s="1"/>
  <c r="T10" i="23" s="1" a="1"/>
  <c r="P9" i="12"/>
  <c r="C9" i="23" s="1"/>
  <c r="O9" i="23" s="1"/>
  <c r="P17" i="12"/>
  <c r="C15" i="23" s="1"/>
  <c r="O15" i="23" s="1"/>
  <c r="P21" i="12"/>
  <c r="U21" i="12" s="1"/>
  <c r="P18" i="12"/>
  <c r="U18" i="12" s="1"/>
  <c r="P4" i="12"/>
  <c r="C4" i="23" s="1"/>
  <c r="O4" i="23" s="1"/>
  <c r="P47" i="12"/>
  <c r="U47" i="12" s="1"/>
  <c r="P14" i="12"/>
  <c r="U14" i="12" s="1"/>
  <c r="P37" i="12"/>
  <c r="C31" i="23" s="1"/>
  <c r="O31" i="23" s="1"/>
  <c r="P25" i="12"/>
  <c r="C20" i="23" s="1"/>
  <c r="O20" i="23" s="1"/>
  <c r="P27" i="12"/>
  <c r="C22" i="23" s="1"/>
  <c r="O22" i="23" s="1"/>
  <c r="P30" i="12"/>
  <c r="C25" i="23" s="1"/>
  <c r="O25" i="23" s="1"/>
  <c r="P23" i="12"/>
  <c r="C18" i="23" s="1"/>
  <c r="O18" i="23" s="1"/>
  <c r="P13" i="12"/>
  <c r="C13" i="23" s="1"/>
  <c r="O13" i="23" s="1"/>
  <c r="P7" i="12"/>
  <c r="C7" i="23" s="1"/>
  <c r="O7" i="23" s="1"/>
  <c r="P41" i="12"/>
  <c r="C35" i="23" s="1"/>
  <c r="O35" i="23" s="1"/>
  <c r="U42" i="12" l="1"/>
  <c r="U11" i="12"/>
  <c r="U34" i="12"/>
  <c r="U39" i="12"/>
  <c r="U8" i="12"/>
  <c r="U32" i="12"/>
  <c r="U38" i="12"/>
  <c r="U24" i="12"/>
  <c r="U45" i="12"/>
  <c r="V10" i="23"/>
  <c r="T15" i="23" s="1"/>
  <c r="U10" i="23"/>
  <c r="T10" i="23"/>
  <c r="U12" i="12"/>
  <c r="U13" i="12"/>
  <c r="U41" i="12"/>
  <c r="U25" i="12"/>
  <c r="U10" i="12"/>
  <c r="U6" i="12"/>
  <c r="U30" i="12"/>
  <c r="U17" i="12"/>
  <c r="U28" i="12"/>
  <c r="U22" i="12"/>
  <c r="U23" i="12"/>
  <c r="U33" i="12"/>
  <c r="U5" i="12"/>
  <c r="U29" i="12"/>
  <c r="U7" i="12"/>
  <c r="U35" i="12"/>
  <c r="U9" i="12"/>
  <c r="U27" i="12"/>
  <c r="U37" i="12"/>
  <c r="U4" i="12"/>
  <c r="U3" i="12"/>
  <c r="U15" i="12"/>
  <c r="U26" i="12"/>
  <c r="G35" i="26" l="1"/>
  <c r="G21" i="26"/>
  <c r="G48" i="26"/>
  <c r="G39" i="26"/>
  <c r="G67" i="26"/>
  <c r="G18" i="26"/>
  <c r="G73" i="26"/>
  <c r="G60" i="26"/>
  <c r="G58" i="26"/>
  <c r="G49" i="26"/>
  <c r="G16" i="26"/>
  <c r="G40" i="26"/>
  <c r="G64" i="26"/>
  <c r="G46" i="26"/>
  <c r="G13" i="26"/>
  <c r="G20" i="26"/>
  <c r="G23" i="26"/>
  <c r="G59" i="26"/>
  <c r="G10" i="26"/>
  <c r="G72" i="26"/>
  <c r="G65" i="26"/>
  <c r="G75" i="26"/>
  <c r="G47" i="26"/>
  <c r="G34" i="26"/>
  <c r="G33" i="26"/>
  <c r="G12" i="26"/>
  <c r="G36" i="26"/>
  <c r="G8" i="26"/>
  <c r="G50" i="26"/>
  <c r="G37" i="26"/>
  <c r="G57" i="26"/>
  <c r="G38" i="26"/>
  <c r="G7" i="26"/>
  <c r="G70" i="26"/>
  <c r="G44" i="26"/>
  <c r="G43" i="26"/>
  <c r="G19" i="26"/>
  <c r="G41" i="26"/>
  <c r="G63" i="26"/>
  <c r="G61" i="26"/>
  <c r="G15" i="26"/>
  <c r="G14" i="26"/>
  <c r="G9" i="26"/>
  <c r="G62" i="26"/>
  <c r="G32" i="26"/>
  <c r="G76" i="26"/>
  <c r="G11" i="26"/>
  <c r="G24" i="26"/>
  <c r="G74" i="26"/>
  <c r="G17" i="26"/>
  <c r="G42" i="26"/>
  <c r="G5" i="26"/>
  <c r="G6" i="26"/>
  <c r="G69" i="26"/>
  <c r="G68" i="26"/>
  <c r="G31" i="26"/>
  <c r="G66" i="26"/>
  <c r="G45" i="26"/>
  <c r="G22" i="26"/>
  <c r="G71" i="26"/>
  <c r="G44" i="25"/>
  <c r="H44" i="25" s="1"/>
  <c r="G61" i="25"/>
  <c r="G19" i="25"/>
  <c r="G97" i="25"/>
  <c r="G35" i="25"/>
  <c r="H35" i="25" s="1"/>
  <c r="G22" i="25"/>
  <c r="G90" i="25"/>
  <c r="G66" i="25"/>
  <c r="G34" i="25"/>
  <c r="H34" i="25" s="1"/>
  <c r="G102" i="25"/>
  <c r="G92" i="25"/>
  <c r="G72" i="25"/>
  <c r="G13" i="25"/>
  <c r="G88" i="25"/>
  <c r="G9" i="25"/>
  <c r="G57" i="25"/>
  <c r="G20" i="25"/>
  <c r="G50" i="25"/>
  <c r="H50" i="25" s="1"/>
  <c r="G10" i="25"/>
  <c r="G93" i="25"/>
  <c r="G58" i="25"/>
  <c r="G101" i="25"/>
  <c r="G86" i="25"/>
  <c r="G98" i="25"/>
  <c r="G69" i="25"/>
  <c r="G39" i="25"/>
  <c r="H39" i="25" s="1"/>
  <c r="G48" i="25"/>
  <c r="H48" i="25" s="1"/>
  <c r="G45" i="25"/>
  <c r="H45" i="25" s="1"/>
  <c r="G64" i="25"/>
  <c r="G67" i="25"/>
  <c r="G63" i="25"/>
  <c r="G99" i="25"/>
  <c r="G41" i="25"/>
  <c r="H41" i="25" s="1"/>
  <c r="G31" i="25"/>
  <c r="H31" i="25" s="1"/>
  <c r="G70" i="25"/>
  <c r="G21" i="25"/>
  <c r="G62" i="25"/>
  <c r="G91" i="25"/>
  <c r="G16" i="25"/>
  <c r="G89" i="25"/>
  <c r="G96" i="25"/>
  <c r="G65" i="25"/>
  <c r="G84" i="25"/>
  <c r="G40" i="25"/>
  <c r="H40" i="25" s="1"/>
  <c r="G32" i="25"/>
  <c r="H32" i="25" s="1"/>
  <c r="G36" i="25"/>
  <c r="H36" i="25" s="1"/>
  <c r="G17" i="25"/>
  <c r="G83" i="25"/>
  <c r="G33" i="25"/>
  <c r="H33" i="25" s="1"/>
  <c r="G15" i="25"/>
  <c r="G73" i="25"/>
  <c r="G47" i="25"/>
  <c r="H47" i="25" s="1"/>
  <c r="G8" i="25"/>
  <c r="G11" i="25"/>
  <c r="G59" i="25"/>
  <c r="G38" i="25"/>
  <c r="H38" i="25" s="1"/>
  <c r="G14" i="25"/>
  <c r="G5" i="25"/>
  <c r="G74" i="25"/>
  <c r="G12" i="25"/>
  <c r="G76" i="25"/>
  <c r="G85" i="25"/>
  <c r="G60" i="25"/>
  <c r="G42" i="25"/>
  <c r="H42" i="25" s="1"/>
  <c r="G18" i="25"/>
  <c r="G46" i="25"/>
  <c r="H46" i="25" s="1"/>
  <c r="G100" i="25"/>
  <c r="G23" i="25"/>
  <c r="G43" i="25"/>
  <c r="H43" i="25" s="1"/>
  <c r="G94" i="25"/>
  <c r="G87" i="25"/>
  <c r="G49" i="25"/>
  <c r="H49" i="25" s="1"/>
  <c r="G24" i="25"/>
  <c r="G75" i="25"/>
  <c r="G6" i="25"/>
  <c r="G95" i="25"/>
  <c r="G68" i="25"/>
  <c r="G7" i="25"/>
  <c r="G37" i="25"/>
  <c r="H37" i="25" s="1"/>
  <c r="G71" i="25"/>
  <c r="BT29" i="23"/>
  <c r="BP25" i="23"/>
  <c r="BN19" i="23"/>
  <c r="BV13" i="23"/>
  <c r="BO9" i="23"/>
  <c r="BU27" i="23"/>
  <c r="BQ23" i="23"/>
  <c r="BX17" i="23"/>
  <c r="BN12" i="23"/>
  <c r="BX7" i="23"/>
  <c r="BS28" i="23"/>
  <c r="BX23" i="23"/>
  <c r="BW17" i="23"/>
  <c r="BM12" i="23"/>
  <c r="BN8" i="23"/>
  <c r="BR28" i="23"/>
  <c r="BW23" i="23"/>
  <c r="BV17" i="23"/>
  <c r="BS13" i="23"/>
  <c r="BU8" i="23"/>
  <c r="AB29" i="23"/>
  <c r="AD29" i="23" s="1"/>
  <c r="AE29" i="23" s="1"/>
  <c r="AF29" i="23" s="1"/>
  <c r="AG29" i="23" s="1"/>
  <c r="BU24" i="23"/>
  <c r="BP21" i="23"/>
  <c r="AB16" i="23"/>
  <c r="AD16" i="23" s="1"/>
  <c r="AE16" i="23" s="1"/>
  <c r="AF16" i="23" s="1"/>
  <c r="AG16" i="23" s="1"/>
  <c r="BN10" i="23"/>
  <c r="BX5" i="23"/>
  <c r="BS25" i="23"/>
  <c r="BX20" i="23"/>
  <c r="BN15" i="23"/>
  <c r="BR9" i="23"/>
  <c r="BW28" i="23"/>
  <c r="BV14" i="23"/>
  <c r="BO27" i="23"/>
  <c r="BU5" i="23"/>
  <c r="BN28" i="23"/>
  <c r="BN5" i="23"/>
  <c r="BX12" i="23"/>
  <c r="BT23" i="23"/>
  <c r="BX26" i="23"/>
  <c r="BP26" i="23"/>
  <c r="AB37" i="23"/>
  <c r="AD37" i="23" s="1"/>
  <c r="AE37" i="23" s="1"/>
  <c r="AF37" i="23" s="1"/>
  <c r="AG37" i="23" s="1"/>
  <c r="AB15" i="23"/>
  <c r="AD15" i="23" s="1"/>
  <c r="AE15" i="23" s="1"/>
  <c r="AF15" i="23" s="1"/>
  <c r="AG15" i="23" s="1"/>
  <c r="AB36" i="23"/>
  <c r="AD36" i="23" s="1"/>
  <c r="AE36" i="23" s="1"/>
  <c r="AF36" i="23" s="1"/>
  <c r="AG36" i="23" s="1"/>
  <c r="AB40" i="23"/>
  <c r="AD40" i="23" s="1"/>
  <c r="AE40" i="23" s="1"/>
  <c r="AF40" i="23" s="1"/>
  <c r="AG40" i="23" s="1"/>
  <c r="BU20" i="23"/>
  <c r="BT19" i="23"/>
  <c r="BW10" i="23"/>
  <c r="BU16" i="23"/>
  <c r="BR17" i="23"/>
  <c r="BT15" i="23"/>
  <c r="BU28" i="23"/>
  <c r="BQ24" i="23"/>
  <c r="BW18" i="23"/>
  <c r="BN13" i="23"/>
  <c r="BX8" i="23"/>
  <c r="BM27" i="23"/>
  <c r="BR22" i="23"/>
  <c r="BP17" i="23"/>
  <c r="BW11" i="23"/>
  <c r="BP7" i="23"/>
  <c r="BT27" i="23"/>
  <c r="BP23" i="23"/>
  <c r="BO17" i="23"/>
  <c r="BV11" i="23"/>
  <c r="BW7" i="23"/>
  <c r="BS27" i="23"/>
  <c r="BO23" i="23"/>
  <c r="BN17" i="23"/>
  <c r="BT12" i="23"/>
  <c r="BM8" i="23"/>
  <c r="BR25" i="23"/>
  <c r="BM24" i="23"/>
  <c r="BQ20" i="23"/>
  <c r="BW15" i="23"/>
  <c r="BS9" i="23"/>
  <c r="BP5" i="23"/>
  <c r="BT24" i="23"/>
  <c r="BP20" i="23"/>
  <c r="BX14" i="23"/>
  <c r="BS8" i="23"/>
  <c r="BP27" i="23"/>
  <c r="BS10" i="23"/>
  <c r="BU22" i="23"/>
  <c r="BN14" i="23"/>
  <c r="BT22" i="23"/>
  <c r="BT10" i="23"/>
  <c r="BP9" i="23"/>
  <c r="AB28" i="23"/>
  <c r="AD28" i="23" s="1"/>
  <c r="AE28" i="23" s="1"/>
  <c r="AF28" i="23" s="1"/>
  <c r="AG28" i="23" s="1"/>
  <c r="BQ25" i="23"/>
  <c r="BO20" i="23"/>
  <c r="AB4" i="23"/>
  <c r="AD4" i="23" s="1"/>
  <c r="AE4" i="23" s="1"/>
  <c r="AF4" i="23" s="1"/>
  <c r="AG4" i="23" s="1"/>
  <c r="AB25" i="23"/>
  <c r="AD25" i="23" s="1"/>
  <c r="AE25" i="23" s="1"/>
  <c r="AF25" i="23" s="1"/>
  <c r="AG25" i="23" s="1"/>
  <c r="AB10" i="23"/>
  <c r="AD10" i="23" s="1"/>
  <c r="AE10" i="23" s="1"/>
  <c r="AF10" i="23" s="1"/>
  <c r="AG10" i="23" s="1"/>
  <c r="BW26" i="23"/>
  <c r="BX15" i="23"/>
  <c r="BS11" i="23"/>
  <c r="AB8" i="23"/>
  <c r="AD8" i="23" s="1"/>
  <c r="AE8" i="23" s="1"/>
  <c r="AF8" i="23" s="1"/>
  <c r="AG8" i="23" s="1"/>
  <c r="BM28" i="23"/>
  <c r="BR23" i="23"/>
  <c r="BO18" i="23"/>
  <c r="BW12" i="23"/>
  <c r="BP8" i="23"/>
  <c r="BV26" i="23"/>
  <c r="BS21" i="23"/>
  <c r="BQ16" i="23"/>
  <c r="BO11" i="23"/>
  <c r="BR6" i="23"/>
  <c r="BU26" i="23"/>
  <c r="BQ22" i="23"/>
  <c r="BX16" i="23"/>
  <c r="BN11" i="23"/>
  <c r="BO7" i="23"/>
  <c r="BT26" i="23"/>
  <c r="BX22" i="23"/>
  <c r="AB17" i="23"/>
  <c r="AD17" i="23" s="1"/>
  <c r="AE17" i="23" s="1"/>
  <c r="AF17" i="23" s="1"/>
  <c r="AG17" i="23" s="1"/>
  <c r="BU11" i="23"/>
  <c r="BV7" i="23"/>
  <c r="BX29" i="23"/>
  <c r="BV23" i="23"/>
  <c r="BR19" i="23"/>
  <c r="BO15" i="23"/>
  <c r="BT8" i="23"/>
  <c r="BW29" i="23"/>
  <c r="BU23" i="23"/>
  <c r="BQ19" i="23"/>
  <c r="BP14" i="23"/>
  <c r="BT7" i="23"/>
  <c r="BW27" i="23"/>
  <c r="BV5" i="23"/>
  <c r="BP19" i="23"/>
  <c r="BQ9" i="23"/>
  <c r="AB20" i="23"/>
  <c r="AD20" i="23" s="1"/>
  <c r="AE20" i="23" s="1"/>
  <c r="AF20" i="23" s="1"/>
  <c r="AG20" i="23" s="1"/>
  <c r="BM6" i="23"/>
  <c r="BQ8" i="23"/>
  <c r="BU21" i="23"/>
  <c r="BR24" i="23"/>
  <c r="AB19" i="23"/>
  <c r="AD19" i="23" s="1"/>
  <c r="AE19" i="23" s="1"/>
  <c r="AF19" i="23" s="1"/>
  <c r="AG19" i="23" s="1"/>
  <c r="AB32" i="23"/>
  <c r="AD32" i="23" s="1"/>
  <c r="AE32" i="23" s="1"/>
  <c r="AF32" i="23" s="1"/>
  <c r="AG32" i="23" s="1"/>
  <c r="AB12" i="23"/>
  <c r="AD12" i="23" s="1"/>
  <c r="AE12" i="23" s="1"/>
  <c r="AF12" i="23" s="1"/>
  <c r="AG12" i="23" s="1"/>
  <c r="AB34" i="23"/>
  <c r="AD34" i="23" s="1"/>
  <c r="AE34" i="23" s="1"/>
  <c r="AF34" i="23" s="1"/>
  <c r="AG34" i="23" s="1"/>
  <c r="BS15" i="23"/>
  <c r="AB5" i="23"/>
  <c r="AD5" i="23" s="1"/>
  <c r="AE5" i="23" s="1"/>
  <c r="AF5" i="23" s="1"/>
  <c r="AG5" i="23" s="1"/>
  <c r="BX19" i="23"/>
  <c r="AB26" i="23"/>
  <c r="AD26" i="23" s="1"/>
  <c r="AE26" i="23" s="1"/>
  <c r="AF26" i="23" s="1"/>
  <c r="AG26" i="23" s="1"/>
  <c r="BV27" i="23"/>
  <c r="BS22" i="23"/>
  <c r="BQ17" i="23"/>
  <c r="BO12" i="23"/>
  <c r="BQ7" i="23"/>
  <c r="BN26" i="23"/>
  <c r="BT20" i="23"/>
  <c r="BR15" i="23"/>
  <c r="BQ10" i="23"/>
  <c r="BS5" i="23"/>
  <c r="BM26" i="23"/>
  <c r="BR21" i="23"/>
  <c r="BP16" i="23"/>
  <c r="BX10" i="23"/>
  <c r="BQ6" i="23"/>
  <c r="BU25" i="23"/>
  <c r="BP22" i="23"/>
  <c r="BW16" i="23"/>
  <c r="BM11" i="23"/>
  <c r="BN7" i="23"/>
  <c r="BP29" i="23"/>
  <c r="BN23" i="23"/>
  <c r="BS18" i="23"/>
  <c r="BQ14" i="23"/>
  <c r="BU7" i="23"/>
  <c r="BO29" i="23"/>
  <c r="BM23" i="23"/>
  <c r="BR18" i="23"/>
  <c r="BQ13" i="23"/>
  <c r="BV6" i="23"/>
  <c r="BS23" i="23"/>
  <c r="BS24" i="23"/>
  <c r="BQ18" i="23"/>
  <c r="BS7" i="23"/>
  <c r="BO19" i="23"/>
  <c r="BM29" i="23"/>
  <c r="BR7" i="23"/>
  <c r="BS16" i="23"/>
  <c r="BM21" i="23"/>
  <c r="AB38" i="23"/>
  <c r="AD38" i="23" s="1"/>
  <c r="AE38" i="23" s="1"/>
  <c r="AF38" i="23" s="1"/>
  <c r="AG38" i="23" s="1"/>
  <c r="BO25" i="23"/>
  <c r="BN9" i="23"/>
  <c r="BS14" i="23"/>
  <c r="BR20" i="23"/>
  <c r="BW22" i="23"/>
  <c r="AB7" i="23"/>
  <c r="AD7" i="23" s="1"/>
  <c r="AE7" i="23" s="1"/>
  <c r="AF7" i="23" s="1"/>
  <c r="AG7" i="23" s="1"/>
  <c r="BO14" i="23"/>
  <c r="BW20" i="23"/>
  <c r="BN27" i="23"/>
  <c r="BT21" i="23"/>
  <c r="BR16" i="23"/>
  <c r="BX11" i="23"/>
  <c r="BS6" i="23"/>
  <c r="BW25" i="23"/>
  <c r="BU19" i="23"/>
  <c r="BT14" i="23"/>
  <c r="BV9" i="23"/>
  <c r="BN29" i="23"/>
  <c r="BV25" i="23"/>
  <c r="BS20" i="23"/>
  <c r="BQ15" i="23"/>
  <c r="BP10" i="23"/>
  <c r="BR5" i="23"/>
  <c r="BM25" i="23"/>
  <c r="BQ21" i="23"/>
  <c r="BO16" i="23"/>
  <c r="AB11" i="23"/>
  <c r="AD11" i="23" s="1"/>
  <c r="AE11" i="23" s="1"/>
  <c r="AF11" i="23" s="1"/>
  <c r="AG11" i="23" s="1"/>
  <c r="BX6" i="23"/>
  <c r="BQ28" i="23"/>
  <c r="AB23" i="23"/>
  <c r="AD23" i="23" s="1"/>
  <c r="AE23" i="23" s="1"/>
  <c r="AF23" i="23" s="1"/>
  <c r="AG23" i="23" s="1"/>
  <c r="BU17" i="23"/>
  <c r="BR13" i="23"/>
  <c r="BM7" i="23"/>
  <c r="BX28" i="23"/>
  <c r="BV22" i="23"/>
  <c r="BT17" i="23"/>
  <c r="BR12" i="23"/>
  <c r="BN6" i="23"/>
  <c r="AB21" i="23"/>
  <c r="AD21" i="23" s="1"/>
  <c r="AE21" i="23" s="1"/>
  <c r="AF21" i="23" s="1"/>
  <c r="AG21" i="23" s="1"/>
  <c r="BU6" i="23"/>
  <c r="BS17" i="23"/>
  <c r="BN21" i="23"/>
  <c r="BP18" i="23"/>
  <c r="BM22" i="23"/>
  <c r="BM5" i="23"/>
  <c r="AB14" i="23"/>
  <c r="AD14" i="23" s="1"/>
  <c r="AE14" i="23" s="1"/>
  <c r="AF14" i="23" s="1"/>
  <c r="AG14" i="23" s="1"/>
  <c r="BV20" i="23"/>
  <c r="AB35" i="23"/>
  <c r="AD35" i="23" s="1"/>
  <c r="AE35" i="23" s="1"/>
  <c r="AF35" i="23" s="1"/>
  <c r="AG35" i="23" s="1"/>
  <c r="AB31" i="23"/>
  <c r="AD31" i="23" s="1"/>
  <c r="AE31" i="23" s="1"/>
  <c r="AF31" i="23" s="1"/>
  <c r="AG31" i="23" s="1"/>
  <c r="AB13" i="23"/>
  <c r="AD13" i="23" s="1"/>
  <c r="AE13" i="23" s="1"/>
  <c r="AF13" i="23" s="1"/>
  <c r="AG13" i="23" s="1"/>
  <c r="BT5" i="23"/>
  <c r="BN25" i="23"/>
  <c r="BP6" i="23"/>
  <c r="BP28" i="23"/>
  <c r="AB3" i="23"/>
  <c r="AD3" i="23" s="1"/>
  <c r="AE3" i="23" s="1"/>
  <c r="AB22" i="23"/>
  <c r="AD22" i="23" s="1"/>
  <c r="AE22" i="23" s="1"/>
  <c r="AF22" i="23" s="1"/>
  <c r="AG22" i="23" s="1"/>
  <c r="BO26" i="23"/>
  <c r="BM20" i="23"/>
  <c r="BU14" i="23"/>
  <c r="BR10" i="23"/>
  <c r="BS29" i="23"/>
  <c r="BX24" i="23"/>
  <c r="BV18" i="23"/>
  <c r="BM13" i="23"/>
  <c r="BW8" i="23"/>
  <c r="BQ26" i="23"/>
  <c r="BW24" i="23"/>
  <c r="BU18" i="23"/>
  <c r="BT13" i="23"/>
  <c r="BM9" i="23"/>
  <c r="BO28" i="23"/>
  <c r="BN24" i="23"/>
  <c r="BS19" i="23"/>
  <c r="BP15" i="23"/>
  <c r="BO10" i="23"/>
  <c r="BQ5" i="23"/>
  <c r="BS26" i="23"/>
  <c r="BO22" i="23"/>
  <c r="BV16" i="23"/>
  <c r="BT11" i="23"/>
  <c r="BW6" i="23"/>
  <c r="BQ27" i="23"/>
  <c r="BW21" i="23"/>
  <c r="BM16" i="23"/>
  <c r="BU10" i="23"/>
  <c r="BW5" i="23"/>
  <c r="BW19" i="23"/>
  <c r="BM15" i="23"/>
  <c r="BX13" i="23"/>
  <c r="BW14" i="23"/>
  <c r="BW13" i="23"/>
  <c r="BT16" i="23"/>
  <c r="BU15" i="23"/>
  <c r="BQ12" i="23"/>
  <c r="BQ11" i="23"/>
  <c r="AB39" i="23"/>
  <c r="AD39" i="23" s="1"/>
  <c r="AE39" i="23" s="1"/>
  <c r="AF39" i="23" s="1"/>
  <c r="AG39" i="23" s="1"/>
  <c r="AB33" i="23"/>
  <c r="AD33" i="23" s="1"/>
  <c r="AE33" i="23" s="1"/>
  <c r="AF33" i="23" s="1"/>
  <c r="AG33" i="23" s="1"/>
  <c r="AB30" i="23"/>
  <c r="AD30" i="23" s="1"/>
  <c r="AE30" i="23" s="1"/>
  <c r="AF30" i="23" s="1"/>
  <c r="AG30" i="23" s="1"/>
  <c r="AB18" i="23"/>
  <c r="AD18" i="23" s="1"/>
  <c r="AE18" i="23" s="1"/>
  <c r="AF18" i="23" s="1"/>
  <c r="AG18" i="23" s="1"/>
  <c r="BP11" i="23"/>
  <c r="BU9" i="23"/>
  <c r="BM17" i="23"/>
  <c r="AB6" i="23"/>
  <c r="AD6" i="23" s="1"/>
  <c r="AE6" i="23" s="1"/>
  <c r="AF6" i="23" s="1"/>
  <c r="AG6" i="23" s="1"/>
  <c r="BO13" i="23"/>
  <c r="BX25" i="23"/>
  <c r="BV19" i="23"/>
  <c r="BM14" i="23"/>
  <c r="BW9" i="23"/>
  <c r="BT28" i="23"/>
  <c r="BP24" i="23"/>
  <c r="BN18" i="23"/>
  <c r="BV12" i="23"/>
  <c r="BO8" i="23"/>
  <c r="BR29" i="23"/>
  <c r="BO24" i="23"/>
  <c r="BM18" i="23"/>
  <c r="BU12" i="23"/>
  <c r="BV8" i="23"/>
  <c r="BQ29" i="23"/>
  <c r="AB24" i="23"/>
  <c r="AD24" i="23" s="1"/>
  <c r="AE24" i="23" s="1"/>
  <c r="AF24" i="23" s="1"/>
  <c r="AG24" i="23" s="1"/>
  <c r="BT18" i="23"/>
  <c r="BR14" i="23"/>
  <c r="BT9" i="23"/>
  <c r="BV29" i="23"/>
  <c r="BT25" i="23"/>
  <c r="BX21" i="23"/>
  <c r="BN16" i="23"/>
  <c r="BV10" i="23"/>
  <c r="BO6" i="23"/>
  <c r="BR26" i="23"/>
  <c r="BO21" i="23"/>
  <c r="BV15" i="23"/>
  <c r="BM10" i="23"/>
  <c r="BO5" i="23"/>
  <c r="BX18" i="23"/>
  <c r="BV28" i="23"/>
  <c r="BX9" i="23"/>
  <c r="BU29" i="23"/>
  <c r="BR8" i="23"/>
  <c r="BP13" i="23"/>
  <c r="BP12" i="23"/>
  <c r="BR11" i="23"/>
  <c r="BT6" i="23"/>
  <c r="AB9" i="23"/>
  <c r="AD9" i="23" s="1"/>
  <c r="AE9" i="23" s="1"/>
  <c r="AF9" i="23" s="1"/>
  <c r="AG9" i="23" s="1"/>
  <c r="AB27" i="23"/>
  <c r="AD27" i="23" s="1"/>
  <c r="AE27" i="23" s="1"/>
  <c r="AF27" i="23" s="1"/>
  <c r="AG27" i="23" s="1"/>
  <c r="BM19" i="23"/>
  <c r="BU13" i="23"/>
  <c r="BX27" i="23"/>
  <c r="BV24" i="23"/>
  <c r="BR27" i="23"/>
  <c r="BS12" i="23"/>
  <c r="BN22" i="23"/>
  <c r="BN20" i="23"/>
  <c r="BV21" i="23"/>
  <c r="Y1" i="3" l="1"/>
  <c r="F1" i="3"/>
  <c r="AA1" i="3"/>
  <c r="G1" i="3"/>
  <c r="W1" i="3"/>
  <c r="T1" i="3"/>
  <c r="I1" i="3"/>
  <c r="E1" i="3"/>
  <c r="U1" i="3"/>
  <c r="AE1" i="3"/>
  <c r="Z1" i="3"/>
  <c r="AF1" i="3"/>
  <c r="AD1" i="3"/>
  <c r="AB1" i="3"/>
  <c r="V1" i="3"/>
  <c r="AC1" i="3"/>
  <c r="X1" i="3"/>
  <c r="H1" i="3"/>
  <c r="AL1" i="3"/>
  <c r="H24" i="25"/>
  <c r="M24" i="25" s="1"/>
  <c r="L24" i="25"/>
  <c r="H18" i="25"/>
  <c r="M18" i="25" s="1"/>
  <c r="L18" i="25"/>
  <c r="H14" i="25"/>
  <c r="M14" i="25" s="1"/>
  <c r="L14" i="25"/>
  <c r="H96" i="25"/>
  <c r="M96" i="25" s="1"/>
  <c r="L96" i="25"/>
  <c r="H69" i="25"/>
  <c r="M69" i="25" s="1"/>
  <c r="L69" i="25"/>
  <c r="H102" i="25"/>
  <c r="M102" i="25" s="1"/>
  <c r="L102" i="25"/>
  <c r="H61" i="25"/>
  <c r="M61" i="25" s="1"/>
  <c r="L61" i="25"/>
  <c r="H68" i="26"/>
  <c r="M68" i="26" s="1"/>
  <c r="L68" i="26"/>
  <c r="H11" i="26"/>
  <c r="M11" i="26" s="1"/>
  <c r="L11" i="26"/>
  <c r="L63" i="26"/>
  <c r="H63" i="26"/>
  <c r="M63" i="26" s="1"/>
  <c r="L38" i="26"/>
  <c r="H38" i="26"/>
  <c r="M38" i="26" s="1"/>
  <c r="L33" i="26"/>
  <c r="H33" i="26"/>
  <c r="M33" i="26" s="1"/>
  <c r="H23" i="26"/>
  <c r="M23" i="26" s="1"/>
  <c r="L23" i="26"/>
  <c r="L58" i="26"/>
  <c r="H58" i="26"/>
  <c r="M58" i="26" s="1"/>
  <c r="L35" i="26"/>
  <c r="H35" i="26"/>
  <c r="M35" i="26" s="1"/>
  <c r="H71" i="25"/>
  <c r="M71" i="25" s="1"/>
  <c r="L71" i="25"/>
  <c r="H83" i="25"/>
  <c r="L83" i="25"/>
  <c r="G103" i="25"/>
  <c r="L103" i="25" s="1"/>
  <c r="L89" i="25"/>
  <c r="H89" i="25"/>
  <c r="M89" i="25" s="1"/>
  <c r="L99" i="25"/>
  <c r="H99" i="25"/>
  <c r="M99" i="25" s="1"/>
  <c r="H98" i="25"/>
  <c r="M98" i="25" s="1"/>
  <c r="L98" i="25"/>
  <c r="H20" i="25"/>
  <c r="M20" i="25" s="1"/>
  <c r="L20" i="25"/>
  <c r="H69" i="26"/>
  <c r="M69" i="26" s="1"/>
  <c r="L69" i="26"/>
  <c r="H76" i="26"/>
  <c r="M76" i="26" s="1"/>
  <c r="L76" i="26"/>
  <c r="H41" i="26"/>
  <c r="M41" i="26" s="1"/>
  <c r="L41" i="26"/>
  <c r="L34" i="26"/>
  <c r="H34" i="26"/>
  <c r="M34" i="26" s="1"/>
  <c r="H20" i="26"/>
  <c r="M20" i="26" s="1"/>
  <c r="L20" i="26"/>
  <c r="H60" i="26"/>
  <c r="M60" i="26" s="1"/>
  <c r="L60" i="26"/>
  <c r="L87" i="25"/>
  <c r="H87" i="25"/>
  <c r="M87" i="25" s="1"/>
  <c r="H60" i="25"/>
  <c r="M60" i="25" s="1"/>
  <c r="L60" i="25"/>
  <c r="L59" i="25"/>
  <c r="H59" i="25"/>
  <c r="M59" i="25" s="1"/>
  <c r="H17" i="25"/>
  <c r="M17" i="25" s="1"/>
  <c r="L17" i="25"/>
  <c r="H16" i="25"/>
  <c r="M16" i="25" s="1"/>
  <c r="L16" i="25"/>
  <c r="H63" i="25"/>
  <c r="M63" i="25" s="1"/>
  <c r="L63" i="25"/>
  <c r="H86" i="25"/>
  <c r="M86" i="25" s="1"/>
  <c r="L86" i="25"/>
  <c r="L57" i="25"/>
  <c r="H57" i="25"/>
  <c r="G77" i="25"/>
  <c r="L77" i="25" s="1"/>
  <c r="H66" i="25"/>
  <c r="M66" i="25" s="1"/>
  <c r="L66" i="25"/>
  <c r="L71" i="26"/>
  <c r="H71" i="26"/>
  <c r="M71" i="26" s="1"/>
  <c r="L6" i="26"/>
  <c r="H6" i="26"/>
  <c r="M6" i="26" s="1"/>
  <c r="L32" i="26"/>
  <c r="H32" i="26"/>
  <c r="M32" i="26" s="1"/>
  <c r="H57" i="26"/>
  <c r="G77" i="26"/>
  <c r="L77" i="26" s="1"/>
  <c r="L57" i="26"/>
  <c r="L47" i="26"/>
  <c r="H47" i="26"/>
  <c r="M47" i="26" s="1"/>
  <c r="L13" i="26"/>
  <c r="H13" i="26"/>
  <c r="M13" i="26" s="1"/>
  <c r="H73" i="26"/>
  <c r="M73" i="26" s="1"/>
  <c r="L73" i="26"/>
  <c r="H7" i="25"/>
  <c r="M7" i="25" s="1"/>
  <c r="L7" i="25"/>
  <c r="L94" i="25"/>
  <c r="H94" i="25"/>
  <c r="M94" i="25" s="1"/>
  <c r="L85" i="25"/>
  <c r="H85" i="25"/>
  <c r="M85" i="25" s="1"/>
  <c r="H11" i="25"/>
  <c r="M11" i="25" s="1"/>
  <c r="L11" i="25"/>
  <c r="L91" i="25"/>
  <c r="H91" i="25"/>
  <c r="M91" i="25" s="1"/>
  <c r="H67" i="25"/>
  <c r="M67" i="25" s="1"/>
  <c r="L67" i="25"/>
  <c r="L101" i="25"/>
  <c r="H101" i="25"/>
  <c r="M101" i="25" s="1"/>
  <c r="H9" i="25"/>
  <c r="M9" i="25" s="1"/>
  <c r="L9" i="25"/>
  <c r="L90" i="25"/>
  <c r="H90" i="25"/>
  <c r="M90" i="25" s="1"/>
  <c r="H22" i="26"/>
  <c r="M22" i="26" s="1"/>
  <c r="L22" i="26"/>
  <c r="H5" i="26"/>
  <c r="L5" i="26"/>
  <c r="G25" i="26"/>
  <c r="L25" i="26" s="1"/>
  <c r="H62" i="26"/>
  <c r="M62" i="26" s="1"/>
  <c r="L62" i="26"/>
  <c r="H19" i="26"/>
  <c r="M19" i="26" s="1"/>
  <c r="L19" i="26"/>
  <c r="H37" i="26"/>
  <c r="M37" i="26" s="1"/>
  <c r="L37" i="26"/>
  <c r="H75" i="26"/>
  <c r="M75" i="26" s="1"/>
  <c r="L75" i="26"/>
  <c r="L46" i="26"/>
  <c r="H46" i="26"/>
  <c r="M46" i="26" s="1"/>
  <c r="L18" i="26"/>
  <c r="H18" i="26"/>
  <c r="M18" i="26" s="1"/>
  <c r="L68" i="25"/>
  <c r="H68" i="25"/>
  <c r="M68" i="25" s="1"/>
  <c r="L76" i="25"/>
  <c r="H76" i="25"/>
  <c r="M76" i="25" s="1"/>
  <c r="H8" i="25"/>
  <c r="M8" i="25" s="1"/>
  <c r="L8" i="25"/>
  <c r="H62" i="25"/>
  <c r="M62" i="25" s="1"/>
  <c r="L62" i="25"/>
  <c r="L64" i="25"/>
  <c r="H64" i="25"/>
  <c r="M64" i="25" s="1"/>
  <c r="H58" i="25"/>
  <c r="M58" i="25" s="1"/>
  <c r="L58" i="25"/>
  <c r="H88" i="25"/>
  <c r="M88" i="25" s="1"/>
  <c r="L88" i="25"/>
  <c r="H22" i="25"/>
  <c r="M22" i="25" s="1"/>
  <c r="L22" i="25"/>
  <c r="L45" i="26"/>
  <c r="H45" i="26"/>
  <c r="M45" i="26" s="1"/>
  <c r="L42" i="26"/>
  <c r="H42" i="26"/>
  <c r="M42" i="26" s="1"/>
  <c r="H9" i="26"/>
  <c r="M9" i="26" s="1"/>
  <c r="L9" i="26"/>
  <c r="L43" i="26"/>
  <c r="H43" i="26"/>
  <c r="M43" i="26" s="1"/>
  <c r="H50" i="26"/>
  <c r="M50" i="26" s="1"/>
  <c r="L50" i="26"/>
  <c r="H65" i="26"/>
  <c r="M65" i="26" s="1"/>
  <c r="L65" i="26"/>
  <c r="H64" i="26"/>
  <c r="M64" i="26" s="1"/>
  <c r="L64" i="26"/>
  <c r="H67" i="26"/>
  <c r="M67" i="26" s="1"/>
  <c r="L67" i="26"/>
  <c r="H95" i="25"/>
  <c r="M95" i="25" s="1"/>
  <c r="L95" i="25"/>
  <c r="H23" i="25"/>
  <c r="M23" i="25" s="1"/>
  <c r="L23" i="25"/>
  <c r="H12" i="25"/>
  <c r="M12" i="25" s="1"/>
  <c r="L12" i="25"/>
  <c r="H21" i="25"/>
  <c r="M21" i="25" s="1"/>
  <c r="L21" i="25"/>
  <c r="L93" i="25"/>
  <c r="H93" i="25"/>
  <c r="M93" i="25" s="1"/>
  <c r="H13" i="25"/>
  <c r="M13" i="25" s="1"/>
  <c r="L13" i="25"/>
  <c r="H66" i="26"/>
  <c r="M66" i="26" s="1"/>
  <c r="L66" i="26"/>
  <c r="H17" i="26"/>
  <c r="M17" i="26" s="1"/>
  <c r="L17" i="26"/>
  <c r="L14" i="26"/>
  <c r="H14" i="26"/>
  <c r="M14" i="26" s="1"/>
  <c r="L44" i="26"/>
  <c r="H44" i="26"/>
  <c r="M44" i="26" s="1"/>
  <c r="L8" i="26"/>
  <c r="H8" i="26"/>
  <c r="M8" i="26" s="1"/>
  <c r="H72" i="26"/>
  <c r="M72" i="26" s="1"/>
  <c r="L72" i="26"/>
  <c r="L40" i="26"/>
  <c r="H40" i="26"/>
  <c r="M40" i="26" s="1"/>
  <c r="L39" i="26"/>
  <c r="H39" i="26"/>
  <c r="M39" i="26" s="1"/>
  <c r="H6" i="25"/>
  <c r="M6" i="25" s="1"/>
  <c r="L6" i="25"/>
  <c r="H100" i="25"/>
  <c r="M100" i="25" s="1"/>
  <c r="L100" i="25"/>
  <c r="L74" i="25"/>
  <c r="H74" i="25"/>
  <c r="M74" i="25" s="1"/>
  <c r="H73" i="25"/>
  <c r="M73" i="25" s="1"/>
  <c r="L73" i="25"/>
  <c r="H84" i="25"/>
  <c r="M84" i="25" s="1"/>
  <c r="L84" i="25"/>
  <c r="L70" i="25"/>
  <c r="H70" i="25"/>
  <c r="M70" i="25" s="1"/>
  <c r="H10" i="25"/>
  <c r="M10" i="25" s="1"/>
  <c r="L10" i="25"/>
  <c r="L72" i="25"/>
  <c r="H72" i="25"/>
  <c r="M72" i="25" s="1"/>
  <c r="L97" i="25"/>
  <c r="H97" i="25"/>
  <c r="M97" i="25" s="1"/>
  <c r="H74" i="26"/>
  <c r="M74" i="26" s="1"/>
  <c r="L74" i="26"/>
  <c r="H15" i="26"/>
  <c r="M15" i="26" s="1"/>
  <c r="L15" i="26"/>
  <c r="L70" i="26"/>
  <c r="H70" i="26"/>
  <c r="M70" i="26" s="1"/>
  <c r="L36" i="26"/>
  <c r="H36" i="26"/>
  <c r="M36" i="26" s="1"/>
  <c r="H10" i="26"/>
  <c r="M10" i="26" s="1"/>
  <c r="L10" i="26"/>
  <c r="H16" i="26"/>
  <c r="M16" i="26" s="1"/>
  <c r="L16" i="26"/>
  <c r="L48" i="26"/>
  <c r="H48" i="26"/>
  <c r="M48" i="26" s="1"/>
  <c r="H75" i="25"/>
  <c r="M75" i="25" s="1"/>
  <c r="L75" i="25"/>
  <c r="H5" i="25"/>
  <c r="G25" i="25"/>
  <c r="L25" i="25" s="1"/>
  <c r="L5" i="25"/>
  <c r="J25" i="25" s="1"/>
  <c r="H15" i="25"/>
  <c r="M15" i="25" s="1"/>
  <c r="L15" i="25"/>
  <c r="H65" i="25"/>
  <c r="M65" i="25" s="1"/>
  <c r="L65" i="25"/>
  <c r="H92" i="25"/>
  <c r="M92" i="25" s="1"/>
  <c r="L92" i="25"/>
  <c r="H19" i="25"/>
  <c r="M19" i="25" s="1"/>
  <c r="L19" i="25"/>
  <c r="G51" i="26"/>
  <c r="L51" i="26" s="1"/>
  <c r="L31" i="26"/>
  <c r="H31" i="26"/>
  <c r="H24" i="26"/>
  <c r="M24" i="26" s="1"/>
  <c r="L24" i="26"/>
  <c r="H61" i="26"/>
  <c r="M61" i="26" s="1"/>
  <c r="L61" i="26"/>
  <c r="H7" i="26"/>
  <c r="M7" i="26" s="1"/>
  <c r="L7" i="26"/>
  <c r="H12" i="26"/>
  <c r="M12" i="26" s="1"/>
  <c r="L12" i="26"/>
  <c r="H59" i="26"/>
  <c r="M59" i="26" s="1"/>
  <c r="L59" i="26"/>
  <c r="L49" i="26"/>
  <c r="H49" i="26"/>
  <c r="M49" i="26" s="1"/>
  <c r="L21" i="26"/>
  <c r="H21" i="26"/>
  <c r="M21" i="26" s="1"/>
  <c r="AF3" i="23"/>
  <c r="AG3" i="23" s="1"/>
  <c r="AK7" i="23" s="1"/>
  <c r="AM11" i="23"/>
  <c r="AO18" i="23" s="1"/>
  <c r="H77" i="26" l="1"/>
  <c r="M77" i="26" s="1"/>
  <c r="I28" i="18" s="1"/>
  <c r="M57" i="26"/>
  <c r="M31" i="26"/>
  <c r="H51" i="26"/>
  <c r="M51" i="26" s="1"/>
  <c r="I26" i="18" s="1"/>
  <c r="M57" i="25"/>
  <c r="H77" i="25"/>
  <c r="M77" i="25" s="1"/>
  <c r="I10" i="18" s="1"/>
  <c r="M5" i="25"/>
  <c r="H25" i="25"/>
  <c r="M25" i="25" s="1"/>
  <c r="I9" i="18" s="1"/>
  <c r="M83" i="25"/>
  <c r="H103" i="25"/>
  <c r="M103" i="25" s="1"/>
  <c r="I12" i="18" s="1"/>
  <c r="M5" i="26"/>
  <c r="H25" i="26"/>
  <c r="M25" i="26" s="1"/>
  <c r="I27" i="18" s="1"/>
  <c r="L33" i="25"/>
  <c r="L39" i="25"/>
  <c r="L49" i="25"/>
  <c r="L32" i="25"/>
  <c r="L34" i="25"/>
  <c r="L38" i="25"/>
  <c r="L40" i="25"/>
  <c r="L42" i="25"/>
  <c r="L44" i="25"/>
  <c r="L46" i="25"/>
  <c r="L48" i="25"/>
  <c r="M48" i="25"/>
  <c r="L50" i="25"/>
  <c r="L35" i="25"/>
  <c r="L45" i="25"/>
  <c r="M45" i="25"/>
  <c r="J51" i="25"/>
  <c r="L41" i="25"/>
  <c r="L37" i="25"/>
  <c r="L31" i="25"/>
  <c r="L43" i="25"/>
  <c r="M43" i="25"/>
  <c r="I24" i="18" l="1"/>
  <c r="M50" i="25"/>
  <c r="M40" i="25"/>
  <c r="M49" i="25"/>
  <c r="M36" i="25"/>
  <c r="L36" i="25"/>
  <c r="M47" i="25"/>
  <c r="L47" i="25"/>
  <c r="M34" i="25"/>
  <c r="M33" i="25"/>
  <c r="M42" i="25"/>
  <c r="M32" i="25"/>
  <c r="M39" i="25"/>
  <c r="M31" i="25"/>
  <c r="G51" i="25"/>
  <c r="L51" i="25" s="1"/>
  <c r="M35" i="25"/>
  <c r="M38" i="25"/>
  <c r="M37" i="25"/>
  <c r="M46" i="25"/>
  <c r="M41" i="25"/>
  <c r="M44" i="25"/>
  <c r="H51" i="25" l="1"/>
  <c r="M51" i="25" s="1"/>
  <c r="I11" i="18" s="1"/>
  <c r="I7" i="18" s="1"/>
  <c r="W2" i="3" l="1"/>
  <c r="P2" i="3" s="1"/>
  <c r="V5" i="3" l="1"/>
</calcChain>
</file>

<file path=xl/comments1.xml><?xml version="1.0" encoding="utf-8"?>
<comments xmlns="http://schemas.openxmlformats.org/spreadsheetml/2006/main">
  <authors>
    <author>Silaev Sergey</author>
  </authors>
  <commentList>
    <comment ref="E19" authorId="0" shapeId="0">
      <text>
        <r>
          <rPr>
            <b/>
            <sz val="9"/>
            <color indexed="81"/>
            <rFont val="Tahoma"/>
            <family val="2"/>
            <charset val="204"/>
          </rPr>
          <t>Silaev Sergey:</t>
        </r>
        <r>
          <rPr>
            <sz val="9"/>
            <color indexed="81"/>
            <rFont val="Tahoma"/>
            <family val="2"/>
            <charset val="204"/>
          </rPr>
          <t xml:space="preserve">
Других универмагов схожих по выручке и кластеру нет. Взял открытый универмаг в январе 2019
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Таблица2 (2)" description="Соединение с запросом &quot;Таблица2 (2)&quot; в книге." type="5" refreshedVersion="5" background="1" saveData="1">
    <dbPr connection="provider=Microsoft.Mashup.OleDb.1;data source=$EmbeddedMashup(720d7569-1708-4505-897b-af636220a96c)$;location=&quot;Таблица2 (2)&quot;" command="SELECT * FROM [Таблица2 (2)]"/>
  </connection>
  <connection id="2" keepAlive="1" name="Запрос — Таблица2 (3)" description="Соединение с запросом &quot;Таблица2 (3)&quot; в книге." type="5" refreshedVersion="5" background="1" saveData="1">
    <dbPr connection="provider=Microsoft.Mashup.OleDb.1;data source=$EmbeddedMashup(720d7569-1708-4505-897b-af636220a96c)$;location=&quot;Таблица2 (3)&quot;" command="SELECT * FROM [Таблица2 (3)]"/>
  </connection>
</connections>
</file>

<file path=xl/sharedStrings.xml><?xml version="1.0" encoding="utf-8"?>
<sst xmlns="http://schemas.openxmlformats.org/spreadsheetml/2006/main" count="34039" uniqueCount="10789">
  <si>
    <t>Зал</t>
  </si>
  <si>
    <t>Универмаг</t>
  </si>
  <si>
    <t>Женский зал</t>
  </si>
  <si>
    <t>Обувь</t>
  </si>
  <si>
    <t>Мужской зал</t>
  </si>
  <si>
    <t>Детская обувь и игрушки</t>
  </si>
  <si>
    <t>Мужское белье</t>
  </si>
  <si>
    <t>Детская одежда</t>
  </si>
  <si>
    <t>Женское белье</t>
  </si>
  <si>
    <t>Декор</t>
  </si>
  <si>
    <t>Столовая</t>
  </si>
  <si>
    <t>Кухня</t>
  </si>
  <si>
    <t>Спальня</t>
  </si>
  <si>
    <t>Ванна</t>
  </si>
  <si>
    <t>Еда</t>
  </si>
  <si>
    <t>Косметика</t>
  </si>
  <si>
    <t>Sp Мужской Зал</t>
  </si>
  <si>
    <t>As Is</t>
  </si>
  <si>
    <t>To Be</t>
  </si>
  <si>
    <t>ИТОГО :</t>
  </si>
  <si>
    <t>Доход</t>
  </si>
  <si>
    <t>Хоз.товары Декор</t>
  </si>
  <si>
    <t>Хоз.товары Столовая</t>
  </si>
  <si>
    <t>Хоз.товары Kухня</t>
  </si>
  <si>
    <t>Хоз.товары Спальня</t>
  </si>
  <si>
    <t>Хоз.товары Ванная</t>
  </si>
  <si>
    <t>SP Мужской зал</t>
  </si>
  <si>
    <t>SP Женский зал</t>
  </si>
  <si>
    <t>SP Обувь</t>
  </si>
  <si>
    <t>SP Аксессуары</t>
  </si>
  <si>
    <t>ШШП</t>
  </si>
  <si>
    <t>Сумки, Рюкзаки</t>
  </si>
  <si>
    <t>119 Балканский СПб</t>
  </si>
  <si>
    <t>124 Гулливер СПб</t>
  </si>
  <si>
    <t>131 Континент СПБ</t>
  </si>
  <si>
    <t>145 Меркурий СПБ</t>
  </si>
  <si>
    <t>148 Кириши Плаза Р</t>
  </si>
  <si>
    <t>159 Радуга СПБ</t>
  </si>
  <si>
    <t>172 Сенная СПб</t>
  </si>
  <si>
    <t>201 Чкаловский СПб</t>
  </si>
  <si>
    <t>214 Мармелад Великий Новгород Р</t>
  </si>
  <si>
    <t>228 Охта Молл СПб</t>
  </si>
  <si>
    <t>229 Макси Архангельск Р</t>
  </si>
  <si>
    <t>235 Пять Озер СПб</t>
  </si>
  <si>
    <t>249 Окей Пулково СПб</t>
  </si>
  <si>
    <t>25 Нео СПб</t>
  </si>
  <si>
    <t>251 Смайл СПб</t>
  </si>
  <si>
    <t>258 Гранд Каньон СПб</t>
  </si>
  <si>
    <t>262 Кубус Гатчина Р</t>
  </si>
  <si>
    <t>28 Большевики СПб</t>
  </si>
  <si>
    <t>35 Приморский СПб</t>
  </si>
  <si>
    <t>36 Академический СПб</t>
  </si>
  <si>
    <t>46 Рыбацкое СПб</t>
  </si>
  <si>
    <t>48 Озерки СПб</t>
  </si>
  <si>
    <t>52 Нарвская СПб</t>
  </si>
  <si>
    <t>55 Пролетарская СПб</t>
  </si>
  <si>
    <t>78 Колпино СПб</t>
  </si>
  <si>
    <t>06 Ткацкая Москва</t>
  </si>
  <si>
    <t>109 Колонец Жуковский МО</t>
  </si>
  <si>
    <t>120 Атак Электросталь МО</t>
  </si>
  <si>
    <t>122 Черкизовский Пассаж Москва</t>
  </si>
  <si>
    <t>146 Город Рязанский Москва</t>
  </si>
  <si>
    <t>149 Ленинский Москва</t>
  </si>
  <si>
    <t>164 Город Энтузиастов Москва</t>
  </si>
  <si>
    <t>17 Орехово-Зуево МО</t>
  </si>
  <si>
    <t>181 Парк Косино МО</t>
  </si>
  <si>
    <t>187 Карусель Воскресенск МО</t>
  </si>
  <si>
    <t>188 Энтузиастов Балашиха МО</t>
  </si>
  <si>
    <t>198 БУМ Брянск Р</t>
  </si>
  <si>
    <t>202 Лента Коломна МО</t>
  </si>
  <si>
    <t>217 Гренада Люберцы МО</t>
  </si>
  <si>
    <t>223 Павловский Посад МО</t>
  </si>
  <si>
    <t>233 Петровский Москва</t>
  </si>
  <si>
    <t>234 Эдельвейс Железнодорожный МО</t>
  </si>
  <si>
    <t>33 Советская Коломна МО</t>
  </si>
  <si>
    <t>42 Экватор Реутов МО</t>
  </si>
  <si>
    <t>45 Фламинго Люберцы МО</t>
  </si>
  <si>
    <t>59 Контур Балашиха МО</t>
  </si>
  <si>
    <t>98 Богородский Пассаж Ногинск МО</t>
  </si>
  <si>
    <t>08 Марьино Москва</t>
  </si>
  <si>
    <t>137 Беляево Москва</t>
  </si>
  <si>
    <t>143 Ключевой Москва</t>
  </si>
  <si>
    <t>147 Алтуфьевский Москва</t>
  </si>
  <si>
    <t>15 Зябликово Москва</t>
  </si>
  <si>
    <t>16 Дегунино Москва</t>
  </si>
  <si>
    <t>160 Ривьера Москва</t>
  </si>
  <si>
    <t>161 РИО Дмитровское Москва</t>
  </si>
  <si>
    <t>163 Л-153 Москва</t>
  </si>
  <si>
    <t>167 Принц Плаза Москва</t>
  </si>
  <si>
    <t>168 Крестьянский Королев МО</t>
  </si>
  <si>
    <t>180 Новомосковский МО</t>
  </si>
  <si>
    <t>192 Мега Гринн Орёл Р</t>
  </si>
  <si>
    <t>196 Перловский Мытищи МО</t>
  </si>
  <si>
    <t>206 Солнцево Парк Москва</t>
  </si>
  <si>
    <t>215 Мари Москва</t>
  </si>
  <si>
    <t>216 Премьер Рязань Р</t>
  </si>
  <si>
    <t>219 Малина Рязань Р</t>
  </si>
  <si>
    <t>222 Центр Дмитров МО</t>
  </si>
  <si>
    <t>260 Парк Сергиев Посад МО</t>
  </si>
  <si>
    <t>27 АТАК Сергиев Посад МО</t>
  </si>
  <si>
    <t>39 Сухонская Москва</t>
  </si>
  <si>
    <t>47 Фрегат Мытищи МО</t>
  </si>
  <si>
    <t>49 Коньково Москва</t>
  </si>
  <si>
    <t>54 ТР2 Лобня МО</t>
  </si>
  <si>
    <t>67 Алтуфьево Москва</t>
  </si>
  <si>
    <t>94 Дудинка Москва</t>
  </si>
  <si>
    <t>220 Аура Новосибирск Р</t>
  </si>
  <si>
    <t>231 Горский Новосибирск Р</t>
  </si>
  <si>
    <t>232 Голден Парк Новосибирск Р</t>
  </si>
  <si>
    <t>238 Планета Новокузнецк Р</t>
  </si>
  <si>
    <t>241 Европа Барнаул Р</t>
  </si>
  <si>
    <t>242 Пионер Барнаул Р</t>
  </si>
  <si>
    <t>243 Облака Кемерово Р</t>
  </si>
  <si>
    <t>269 Эдем Новосибирск Р</t>
  </si>
  <si>
    <t>100 Сити-центр Казань Р</t>
  </si>
  <si>
    <t>101 Гранд Ульяновск Р</t>
  </si>
  <si>
    <t>105 Гостиный Двор Пенза Р</t>
  </si>
  <si>
    <t>107 Васторг Астрахань Р</t>
  </si>
  <si>
    <t>121 XL Казань Р</t>
  </si>
  <si>
    <t>125 Космопорт Самара Р</t>
  </si>
  <si>
    <t>127 Омега Набережные Челны Р</t>
  </si>
  <si>
    <t>134 Хэппи Молл Саратов Р</t>
  </si>
  <si>
    <t>141 Европа Сити Молл Волгоград</t>
  </si>
  <si>
    <t>153 Форум Саратов Р</t>
  </si>
  <si>
    <t>170 Планета Уфа Р</t>
  </si>
  <si>
    <t>173 Акварель Волгоград Р</t>
  </si>
  <si>
    <t>183 Кольцо Казань Р</t>
  </si>
  <si>
    <t>185 Мадагаскар Чебоксары Р</t>
  </si>
  <si>
    <t>193 Амбар Самара Р</t>
  </si>
  <si>
    <t>211 Арбат Стерлитамак Р</t>
  </si>
  <si>
    <t>212 Меркурий Уфа Р</t>
  </si>
  <si>
    <t>237 Айсберг Астрахань Р</t>
  </si>
  <si>
    <t>250 Атак Казань Р</t>
  </si>
  <si>
    <t>256 Елка Йошкар-Ола Р</t>
  </si>
  <si>
    <t>263 Коллаж Пенза Р</t>
  </si>
  <si>
    <t>264 ГоркиПарк Казань Р</t>
  </si>
  <si>
    <t>62 Проспект Октября Уфа Р</t>
  </si>
  <si>
    <t>69 Центральный Казань Р</t>
  </si>
  <si>
    <t>73 Капитал Тольятти Р</t>
  </si>
  <si>
    <t>76 Захар Самара Р</t>
  </si>
  <si>
    <t>77 Иремель Уфа Р</t>
  </si>
  <si>
    <t>82 Жук Уфа Р</t>
  </si>
  <si>
    <t>85 Империя Самара Р</t>
  </si>
  <si>
    <t>88 Альянс-Свияга Ульяновск Р</t>
  </si>
  <si>
    <t>95 Тесар-Сити Саратов Р</t>
  </si>
  <si>
    <t>09 Выхино Москва</t>
  </si>
  <si>
    <t>123 Филион Москва</t>
  </si>
  <si>
    <t>13 Бутырский Москва</t>
  </si>
  <si>
    <t>138 Щелковское шоссе Москва</t>
  </si>
  <si>
    <t>156 Вешняки Москва</t>
  </si>
  <si>
    <t>177 Савеловский Москва</t>
  </si>
  <si>
    <t>18 Подсолнухи Москва</t>
  </si>
  <si>
    <t>182 Золотой Вавилон Москва</t>
  </si>
  <si>
    <t>259 Мозаика Москва</t>
  </si>
  <si>
    <t>04 Сиреневая Щелково МО</t>
  </si>
  <si>
    <t>102 Флагман Ярославль Р</t>
  </si>
  <si>
    <t>114 Билла Чехов МО</t>
  </si>
  <si>
    <t>12 Озерная Москва</t>
  </si>
  <si>
    <t>128 Паустовского Москва</t>
  </si>
  <si>
    <t>130 Варшавское шоссе Москва</t>
  </si>
  <si>
    <t>139 Ашан Тамбов</t>
  </si>
  <si>
    <t>144 Северное Сияние Москва</t>
  </si>
  <si>
    <t>176 Альтаир Ярославль Р</t>
  </si>
  <si>
    <t>179 Гудзон Москва</t>
  </si>
  <si>
    <t>190 Колумбус Москва</t>
  </si>
  <si>
    <t>20 Бутово Москва</t>
  </si>
  <si>
    <t>204 Нора Москва</t>
  </si>
  <si>
    <t>205 Солнечный Видное МО</t>
  </si>
  <si>
    <t>207 Белград Москва</t>
  </si>
  <si>
    <t>213 Валентина Владимир Р</t>
  </si>
  <si>
    <t>218 Видное Парк МО</t>
  </si>
  <si>
    <t>225 Бутово Молл Москва</t>
  </si>
  <si>
    <t>230 Вива Москва</t>
  </si>
  <si>
    <t>239 Ритейл Парк Москва</t>
  </si>
  <si>
    <t>244 Слава Серпухов МО</t>
  </si>
  <si>
    <t>270 Азовский Москва</t>
  </si>
  <si>
    <t>274 Райпо Ступино МО</t>
  </si>
  <si>
    <t>30 Бирюлево Москва</t>
  </si>
  <si>
    <t>44 Кантемировская Москва</t>
  </si>
  <si>
    <t>66 Тополь Иваново Р</t>
  </si>
  <si>
    <t>81 Европа Тамбов Р</t>
  </si>
  <si>
    <t>89 Галерея Подольск МО</t>
  </si>
  <si>
    <t>103 Па-на-ма Тюмень Р</t>
  </si>
  <si>
    <t>108 Кольцо Челябинск Р</t>
  </si>
  <si>
    <t>110 Фокус Челябинск Р</t>
  </si>
  <si>
    <t>111 Семь Пятниц Пермь Р</t>
  </si>
  <si>
    <t>112 Фаворит Тюмень Р</t>
  </si>
  <si>
    <t>113 Урал Челябинск Р</t>
  </si>
  <si>
    <t>126 Фан Фан Екатеринбург Р</t>
  </si>
  <si>
    <t>133 Квартет Пермь Р</t>
  </si>
  <si>
    <t>175 Стар Сити Молл Тюмень Р</t>
  </si>
  <si>
    <t>189 Гулливер Оренбург Р</t>
  </si>
  <si>
    <t>191 Алатырь Екатеринбург Р</t>
  </si>
  <si>
    <t>195 Кит Нижний Тагил Р</t>
  </si>
  <si>
    <t>200 Окей Екатеринбург Р</t>
  </si>
  <si>
    <t>203 Глобус Екатеринбург Р</t>
  </si>
  <si>
    <t>221 Окей Тюмень Р</t>
  </si>
  <si>
    <t>224 Сити Молл Сургут Р</t>
  </si>
  <si>
    <t>236 Новая Столица Пермь Р</t>
  </si>
  <si>
    <t>246 Югра-Молл Нижневартовск Р</t>
  </si>
  <si>
    <t>248 Академический Екатеринбург Р</t>
  </si>
  <si>
    <t>53 Кировский Екатеринбург Р</t>
  </si>
  <si>
    <t>71 Мегаполис Екатеринбург Р</t>
  </si>
  <si>
    <t>75 Синегорье Челябинск Р</t>
  </si>
  <si>
    <t>79 Аида Екатеринбург Р</t>
  </si>
  <si>
    <t>80 Земляника Пермь Р</t>
  </si>
  <si>
    <t>86 Семейный Парк Магнитогорск</t>
  </si>
  <si>
    <t>90 Успех Оренбург Р</t>
  </si>
  <si>
    <t>93 Петровский Ижевск Р</t>
  </si>
  <si>
    <t>96 Аврора Парк Ижевск Р</t>
  </si>
  <si>
    <t>104 ЕВРОПА - 10 Курск Р</t>
  </si>
  <si>
    <t>106 Меркурий Белгород Р</t>
  </si>
  <si>
    <t>118 Галактика Краснодар Р</t>
  </si>
  <si>
    <t>129 Новый век Сочи Р</t>
  </si>
  <si>
    <t>132 Золотой Вавилон Ростов-на-Дону Р</t>
  </si>
  <si>
    <t>135 РИО Ростов-на-Дону</t>
  </si>
  <si>
    <t>140 Солнечный рай Воронеж</t>
  </si>
  <si>
    <t>142 ОРТЦ Ставрополь</t>
  </si>
  <si>
    <t>154 Сити Молл Белгород Р</t>
  </si>
  <si>
    <t>155 ОЗ Молл Краснодар Р</t>
  </si>
  <si>
    <t>158 Пушкинский Курск Р</t>
  </si>
  <si>
    <t>162 РИО Белгород Р</t>
  </si>
  <si>
    <t>165 Мегамаг Ростов Р</t>
  </si>
  <si>
    <t>171 Квартал Сочи Р</t>
  </si>
  <si>
    <t>174 Град Сити Воронеж Р</t>
  </si>
  <si>
    <t>178 Красная Площадь Краснодар Р</t>
  </si>
  <si>
    <t>186 Перекресток Сочи Р</t>
  </si>
  <si>
    <t>208 Европейский Ставрополь Р</t>
  </si>
  <si>
    <t>209 Вавилон Ростов Р</t>
  </si>
  <si>
    <t>210 Бон Пассаж Новороссийск Р</t>
  </si>
  <si>
    <t>227 ЦУМ Ростов на Дону Р</t>
  </si>
  <si>
    <t>247 Красная Площадь Туапсе Р</t>
  </si>
  <si>
    <t>266 Южный Пассаж Новороссийск Р</t>
  </si>
  <si>
    <t>65 Армада Липецк Р</t>
  </si>
  <si>
    <t>68 Максимир Воронеж Р</t>
  </si>
  <si>
    <t>70 Арена Воронеж Р</t>
  </si>
  <si>
    <t>02 Дубининская Москва</t>
  </si>
  <si>
    <t>115 Демидовский Тула Р</t>
  </si>
  <si>
    <t>136 Энергия Зеленоград</t>
  </si>
  <si>
    <t>150 Макси Тула Р</t>
  </si>
  <si>
    <t>151 Макси Смоленск Р</t>
  </si>
  <si>
    <t>157 Рубин Тверь Р</t>
  </si>
  <si>
    <t>166 Небо Нижний Новгород Р</t>
  </si>
  <si>
    <t>169 Сарафан Тула Р</t>
  </si>
  <si>
    <t>184 Юбилейный Дзержинск Р</t>
  </si>
  <si>
    <t>194 Лига Химки МО</t>
  </si>
  <si>
    <t>197 Жар-Птица Нижний Новгород Р</t>
  </si>
  <si>
    <t>199 Ольга Зеленоград МО</t>
  </si>
  <si>
    <t>226 Вегас Красногорск МО</t>
  </si>
  <si>
    <t>240 Войковская Москва</t>
  </si>
  <si>
    <t>245 Спар Тула Р</t>
  </si>
  <si>
    <t>261 ЦУМ Нижний Новгород Р</t>
  </si>
  <si>
    <t>265 Олимп Тверь Р</t>
  </si>
  <si>
    <t>38 Парк Красногорск МО</t>
  </si>
  <si>
    <t>50 Авангардная Москва</t>
  </si>
  <si>
    <t>51 Таллинская Москва</t>
  </si>
  <si>
    <t>56 Парнас Одинцово МО</t>
  </si>
  <si>
    <t>60 Щукино Москва</t>
  </si>
  <si>
    <t>61 Севен ННовгород Р</t>
  </si>
  <si>
    <t>63 Пайщик Клин МО</t>
  </si>
  <si>
    <t>72 Южное шоссе ННовгород Р</t>
  </si>
  <si>
    <t>74 Триумф Плаза Обнинск Р</t>
  </si>
  <si>
    <t>83 Тушино Москва</t>
  </si>
  <si>
    <t>87 Суворовский Калуга Р</t>
  </si>
  <si>
    <t>97 Атак Солнечногорск МО</t>
  </si>
  <si>
    <t>Названия строк</t>
  </si>
  <si>
    <t>Изменение</t>
  </si>
  <si>
    <t>Общий итог</t>
  </si>
  <si>
    <t>Выручка РЦ</t>
  </si>
  <si>
    <t>Месяц</t>
  </si>
  <si>
    <t>c</t>
  </si>
  <si>
    <t>b</t>
  </si>
  <si>
    <t>160</t>
  </si>
  <si>
    <t>118</t>
  </si>
  <si>
    <t>102</t>
  </si>
  <si>
    <t>183</t>
  </si>
  <si>
    <t>002</t>
  </si>
  <si>
    <t>124</t>
  </si>
  <si>
    <t>131</t>
  </si>
  <si>
    <t>132</t>
  </si>
  <si>
    <t>108</t>
  </si>
  <si>
    <t>157</t>
  </si>
  <si>
    <t>146</t>
  </si>
  <si>
    <t>179</t>
  </si>
  <si>
    <t>018</t>
  </si>
  <si>
    <t>232</t>
  </si>
  <si>
    <t>100</t>
  </si>
  <si>
    <t>130</t>
  </si>
  <si>
    <t>119</t>
  </si>
  <si>
    <t>004</t>
  </si>
  <si>
    <t>137</t>
  </si>
  <si>
    <t>075</t>
  </si>
  <si>
    <t>275</t>
  </si>
  <si>
    <t>129</t>
  </si>
  <si>
    <t>147</t>
  </si>
  <si>
    <t>103</t>
  </si>
  <si>
    <t>111</t>
  </si>
  <si>
    <t>Сумма ТО EOP, шт</t>
  </si>
  <si>
    <t>Выручка РЦ, руб с НДС</t>
  </si>
  <si>
    <t>Сумма ТО EOP, у.е.</t>
  </si>
  <si>
    <t>Оборудование, у.е.</t>
  </si>
  <si>
    <t>ДО ПЕРЕЗОНИРОВАНИЯ</t>
  </si>
  <si>
    <t>ПОСЛЕ ПЕРЕЗОНИРОВАНИЯ</t>
  </si>
  <si>
    <t>Δ сезонности, %</t>
  </si>
  <si>
    <t>Δ LFL, %</t>
  </si>
  <si>
    <t>Δ Выручка РЦ, %</t>
  </si>
  <si>
    <t>Δ СТО EOP, %</t>
  </si>
  <si>
    <t>Δ Оборудование, %</t>
  </si>
  <si>
    <t>Доля зала, %</t>
  </si>
  <si>
    <t>комментарий</t>
  </si>
  <si>
    <t/>
  </si>
  <si>
    <t>Z</t>
  </si>
  <si>
    <t>X</t>
  </si>
  <si>
    <t>Y</t>
  </si>
  <si>
    <t>строим регрессионную модель</t>
  </si>
  <si>
    <t>в виде степенной функции</t>
  </si>
  <si>
    <t>модель линеаризуется посредством</t>
  </si>
  <si>
    <t>ln Y</t>
  </si>
  <si>
    <t>находим коэффициенты регрессионной</t>
  </si>
  <si>
    <t>модели с помощью стандартной функции</t>
  </si>
  <si>
    <t>Excel {=ЛИНЕЙН()}</t>
  </si>
  <si>
    <t>c учетом неположительных значений X</t>
  </si>
  <si>
    <r>
      <t>логарифмирования |</t>
    </r>
    <r>
      <rPr>
        <i/>
        <sz val="11"/>
        <color theme="1"/>
        <rFont val="Calibri"/>
        <family val="2"/>
        <charset val="204"/>
        <scheme val="minor"/>
      </rPr>
      <t>Z</t>
    </r>
    <r>
      <rPr>
        <sz val="11"/>
        <color theme="1"/>
        <rFont val="Calibri"/>
        <family val="2"/>
        <charset val="204"/>
        <scheme val="minor"/>
      </rPr>
      <t>|</t>
    </r>
  </si>
  <si>
    <r>
      <t>коэффициент |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charset val="204"/>
        <scheme val="minor"/>
      </rPr>
      <t>| - потенцированием Ln |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charset val="204"/>
        <scheme val="minor"/>
      </rPr>
      <t>|</t>
    </r>
  </si>
  <si>
    <r>
      <rPr>
        <sz val="11"/>
        <color theme="1"/>
        <rFont val="Calibri"/>
        <family val="2"/>
        <charset val="204"/>
        <scheme val="minor"/>
      </rPr>
      <t>Ln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|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charset val="204"/>
        <scheme val="minor"/>
      </rPr>
      <t>|</t>
    </r>
  </si>
  <si>
    <r>
      <rPr>
        <sz val="11"/>
        <color theme="1"/>
        <rFont val="Calibri"/>
        <family val="2"/>
        <charset val="204"/>
        <scheme val="minor"/>
      </rPr>
      <t>|</t>
    </r>
    <r>
      <rPr>
        <i/>
        <sz val="11"/>
        <color theme="1"/>
        <rFont val="Calibri"/>
        <family val="2"/>
        <charset val="204"/>
        <scheme val="minor"/>
      </rPr>
      <t>a</t>
    </r>
    <r>
      <rPr>
        <sz val="11"/>
        <color theme="1"/>
        <rFont val="Calibri"/>
        <family val="2"/>
        <charset val="204"/>
        <scheme val="minor"/>
      </rPr>
      <t>|</t>
    </r>
  </si>
  <si>
    <t>Ž</t>
  </si>
  <si>
    <t>коэффициент детерминации модели</t>
  </si>
  <si>
    <t>1.</t>
  </si>
  <si>
    <t>2.</t>
  </si>
  <si>
    <t>3.</t>
  </si>
  <si>
    <t>4.</t>
  </si>
  <si>
    <t>5.</t>
  </si>
  <si>
    <t>6.</t>
  </si>
  <si>
    <t>СТАТИСТИЧЕСКИЕ ДАННЫЕ</t>
  </si>
  <si>
    <t>ln |Z|</t>
  </si>
  <si>
    <t>ln |X|</t>
  </si>
  <si>
    <t>Эфф Δ ёмкости, %</t>
  </si>
  <si>
    <t>Результаты анализа:</t>
  </si>
  <si>
    <r>
      <rPr>
        <sz val="11"/>
        <color rgb="FF0000FF"/>
        <rFont val="Calibri"/>
        <family val="2"/>
        <charset val="204"/>
      </rPr>
      <t xml:space="preserve">▪   </t>
    </r>
    <r>
      <rPr>
        <sz val="11"/>
        <color rgb="FF0000FF"/>
        <rFont val="Calibri"/>
        <family val="2"/>
        <charset val="204"/>
        <scheme val="minor"/>
      </rPr>
      <t>прирост выручки при сопоставимом изменении ёмкости выше у малых залов</t>
    </r>
  </si>
  <si>
    <r>
      <rPr>
        <sz val="11"/>
        <color rgb="FF0000FF"/>
        <rFont val="Calibri"/>
        <family val="2"/>
        <charset val="204"/>
      </rPr>
      <t xml:space="preserve">▪   </t>
    </r>
    <r>
      <rPr>
        <sz val="11"/>
        <color rgb="FF0000FF"/>
        <rFont val="Calibri"/>
        <family val="2"/>
        <charset val="204"/>
        <scheme val="minor"/>
      </rPr>
      <t>рост выручки малых залов на малых изменениях ёмкости опережает рост ёмкости</t>
    </r>
  </si>
  <si>
    <r>
      <rPr>
        <sz val="11"/>
        <color rgb="FF0000FF"/>
        <rFont val="Calibri"/>
        <family val="2"/>
        <charset val="204"/>
      </rPr>
      <t xml:space="preserve">▪   </t>
    </r>
    <r>
      <rPr>
        <sz val="11"/>
        <color rgb="FF0000FF"/>
        <rFont val="Calibri"/>
        <family val="2"/>
        <charset val="204"/>
        <scheme val="minor"/>
      </rPr>
      <t>отмечен эффект замедления роста выручки относительно роста ёмкости</t>
    </r>
  </si>
  <si>
    <t>РАСЧЁТНЫЕ ПОКАЗАТЕЛИ</t>
  </si>
  <si>
    <r>
      <t>Емкость у.е. / м</t>
    </r>
    <r>
      <rPr>
        <b/>
        <sz val="11"/>
        <color theme="0"/>
        <rFont val="Calibri"/>
        <family val="2"/>
        <charset val="204"/>
      </rPr>
      <t>²</t>
    </r>
  </si>
  <si>
    <t>Площадь</t>
  </si>
  <si>
    <t>Выручка</t>
  </si>
  <si>
    <t>Город</t>
  </si>
  <si>
    <t>Сопоставимость</t>
  </si>
  <si>
    <t>Октябрь</t>
  </si>
  <si>
    <t>Сентябрь</t>
  </si>
  <si>
    <t>Август</t>
  </si>
  <si>
    <t>До изменения оборудования</t>
  </si>
  <si>
    <t>02 Дубининская МоскваМужской зал</t>
  </si>
  <si>
    <t>02 Дубининская МоскваЖенский зал</t>
  </si>
  <si>
    <t>02 Дубининская МоскваОбувь</t>
  </si>
  <si>
    <t>02 Дубининская МоскваДетская одежда</t>
  </si>
  <si>
    <t>02 Дубининская МоскваДетская обувь и игрушки</t>
  </si>
  <si>
    <t>02 Дубининская МоскваМужское белье</t>
  </si>
  <si>
    <t>02 Дубининская МоскваЖенское белье</t>
  </si>
  <si>
    <t>02 Дубининская МоскваХоз.товары Декор</t>
  </si>
  <si>
    <t>02 Дубининская МоскваХоз.товары Столовая</t>
  </si>
  <si>
    <t>02 Дубининская МоскваХоз.товары Kухня</t>
  </si>
  <si>
    <t>02 Дубининская МоскваХоз.товары Спальня</t>
  </si>
  <si>
    <t>02 Дубининская МоскваХоз.товары Ванная</t>
  </si>
  <si>
    <t>02 Дубининская МоскваЕда</t>
  </si>
  <si>
    <t>02 Дубининская МоскваКосметика</t>
  </si>
  <si>
    <t>02 Дубининская МоскваSP Мужской зал</t>
  </si>
  <si>
    <t>02 Дубининская МоскваSP Женский зал</t>
  </si>
  <si>
    <t>02 Дубининская МоскваSP Обувь</t>
  </si>
  <si>
    <t>02 Дубининская МоскваSP Аксессуары</t>
  </si>
  <si>
    <t>02 Дубининская МоскваШШП</t>
  </si>
  <si>
    <t>02 Дубининская МоскваСумки, Рюкзаки</t>
  </si>
  <si>
    <t>06 Ткацкая МоскваМужской зал</t>
  </si>
  <si>
    <t>06 Ткацкая МоскваЖенский зал</t>
  </si>
  <si>
    <t>06 Ткацкая МоскваОбувь</t>
  </si>
  <si>
    <t>06 Ткацкая МоскваДетская одежда</t>
  </si>
  <si>
    <t>06 Ткацкая МоскваДетская обувь и игрушки</t>
  </si>
  <si>
    <t>06 Ткацкая МоскваМужское белье</t>
  </si>
  <si>
    <t>06 Ткацкая МоскваЖенское белье</t>
  </si>
  <si>
    <t>06 Ткацкая МоскваХоз.товары Декор</t>
  </si>
  <si>
    <t>06 Ткацкая МоскваХоз.товары Столовая</t>
  </si>
  <si>
    <t>06 Ткацкая МоскваХоз.товары Kухня</t>
  </si>
  <si>
    <t>06 Ткацкая МоскваХоз.товары Спальня</t>
  </si>
  <si>
    <t>06 Ткацкая МоскваХоз.товары Ванная</t>
  </si>
  <si>
    <t>06 Ткацкая МоскваЕда</t>
  </si>
  <si>
    <t>06 Ткацкая МоскваКосметика</t>
  </si>
  <si>
    <t>06 Ткацкая МоскваSP Мужской зал</t>
  </si>
  <si>
    <t>06 Ткацкая МоскваSP Женский зал</t>
  </si>
  <si>
    <t>06 Ткацкая МоскваSP Обувь</t>
  </si>
  <si>
    <t>06 Ткацкая МоскваSP Аксессуары</t>
  </si>
  <si>
    <t>06 Ткацкая МоскваШШП</t>
  </si>
  <si>
    <t>06 Ткацкая МоскваСумки, Рюкзаки</t>
  </si>
  <si>
    <t>08 Марьино МоскваМужской зал</t>
  </si>
  <si>
    <t>08 Марьино МоскваЖенский зал</t>
  </si>
  <si>
    <t>08 Марьино МоскваОбувь</t>
  </si>
  <si>
    <t>08 Марьино МоскваДетская одежда</t>
  </si>
  <si>
    <t>08 Марьино МоскваДетская обувь и игрушки</t>
  </si>
  <si>
    <t>08 Марьино МоскваМужское белье</t>
  </si>
  <si>
    <t>08 Марьино МоскваЖенское белье</t>
  </si>
  <si>
    <t>08 Марьино МоскваХоз.товары Декор</t>
  </si>
  <si>
    <t>08 Марьино МоскваХоз.товары Столовая</t>
  </si>
  <si>
    <t>08 Марьино МоскваХоз.товары Kухня</t>
  </si>
  <si>
    <t>08 Марьино МоскваХоз.товары Спальня</t>
  </si>
  <si>
    <t>08 Марьино МоскваХоз.товары Ванная</t>
  </si>
  <si>
    <t>08 Марьино МоскваЕда</t>
  </si>
  <si>
    <t>08 Марьино МоскваКосметика</t>
  </si>
  <si>
    <t>08 Марьино МоскваSP Мужской зал</t>
  </si>
  <si>
    <t>08 Марьино МоскваSP Женский зал</t>
  </si>
  <si>
    <t>08 Марьино МоскваSP Обувь</t>
  </si>
  <si>
    <t>08 Марьино МоскваSP Аксессуары</t>
  </si>
  <si>
    <t>08 Марьино МоскваШШП</t>
  </si>
  <si>
    <t>08 Марьино МоскваСумки, Рюкзаки</t>
  </si>
  <si>
    <t>12 Озерная МоскваМужской зал</t>
  </si>
  <si>
    <t>12 Озерная МоскваЖенский зал</t>
  </si>
  <si>
    <t>12 Озерная МоскваОбувь</t>
  </si>
  <si>
    <t>12 Озерная МоскваДетская одежда</t>
  </si>
  <si>
    <t>12 Озерная МоскваДетская обувь и игрушки</t>
  </si>
  <si>
    <t>12 Озерная МоскваМужское белье</t>
  </si>
  <si>
    <t>12 Озерная МоскваЖенское белье</t>
  </si>
  <si>
    <t>12 Озерная МоскваХоз.товары Декор</t>
  </si>
  <si>
    <t>12 Озерная МоскваХоз.товары Столовая</t>
  </si>
  <si>
    <t>12 Озерная МоскваХоз.товары Kухня</t>
  </si>
  <si>
    <t>12 Озерная МоскваХоз.товары Спальня</t>
  </si>
  <si>
    <t>12 Озерная МоскваХоз.товары Ванная</t>
  </si>
  <si>
    <t>12 Озерная МоскваЕда</t>
  </si>
  <si>
    <t>12 Озерная МоскваКосметика</t>
  </si>
  <si>
    <t>12 Озерная МоскваSP Мужской зал</t>
  </si>
  <si>
    <t>12 Озерная МоскваSP Женский зал</t>
  </si>
  <si>
    <t>12 Озерная МоскваSP Обувь</t>
  </si>
  <si>
    <t>12 Озерная МоскваSP Аксессуары</t>
  </si>
  <si>
    <t>12 Озерная МоскваШШП</t>
  </si>
  <si>
    <t>12 Озерная МоскваСумки, Рюкзаки</t>
  </si>
  <si>
    <t>13 Бутырский МоскваМужской зал</t>
  </si>
  <si>
    <t>13 Бутырский МоскваЖенский зал</t>
  </si>
  <si>
    <t>13 Бутырский МоскваОбувь</t>
  </si>
  <si>
    <t>13 Бутырский МоскваДетская одежда</t>
  </si>
  <si>
    <t>13 Бутырский МоскваДетская обувь и игрушки</t>
  </si>
  <si>
    <t>13 Бутырский МоскваМужское белье</t>
  </si>
  <si>
    <t>13 Бутырский МоскваЖенское белье</t>
  </si>
  <si>
    <t>13 Бутырский МоскваХоз.товары Декор</t>
  </si>
  <si>
    <t>13 Бутырский МоскваХоз.товары Столовая</t>
  </si>
  <si>
    <t>13 Бутырский МоскваХоз.товары Kухня</t>
  </si>
  <si>
    <t>13 Бутырский МоскваХоз.товары Спальня</t>
  </si>
  <si>
    <t>13 Бутырский МоскваХоз.товары Ванная</t>
  </si>
  <si>
    <t>13 Бутырский МоскваЕда</t>
  </si>
  <si>
    <t>13 Бутырский МоскваКосметика</t>
  </si>
  <si>
    <t>13 Бутырский МоскваSP Мужской зал</t>
  </si>
  <si>
    <t>13 Бутырский МоскваSP Женский зал</t>
  </si>
  <si>
    <t>13 Бутырский МоскваSP Обувь</t>
  </si>
  <si>
    <t>13 Бутырский МоскваSP Аксессуары</t>
  </si>
  <si>
    <t>13 Бутырский МоскваШШП</t>
  </si>
  <si>
    <t>13 Бутырский МоскваСумки, Рюкзаки</t>
  </si>
  <si>
    <t>15 Зябликово МоскваМужской зал</t>
  </si>
  <si>
    <t>15 Зябликово МоскваЖенский зал</t>
  </si>
  <si>
    <t>15 Зябликово МоскваОбувь</t>
  </si>
  <si>
    <t>15 Зябликово МоскваДетская одежда</t>
  </si>
  <si>
    <t>15 Зябликово МоскваДетская обувь и игрушки</t>
  </si>
  <si>
    <t>15 Зябликово МоскваМужское белье</t>
  </si>
  <si>
    <t>15 Зябликово МоскваЖенское белье</t>
  </si>
  <si>
    <t>15 Зябликово МоскваХоз.товары Декор</t>
  </si>
  <si>
    <t>15 Зябликово МоскваХоз.товары Столовая</t>
  </si>
  <si>
    <t>15 Зябликово МоскваХоз.товары Kухня</t>
  </si>
  <si>
    <t>15 Зябликово МоскваХоз.товары Спальня</t>
  </si>
  <si>
    <t>15 Зябликово МоскваХоз.товары Ванная</t>
  </si>
  <si>
    <t>15 Зябликово МоскваЕда</t>
  </si>
  <si>
    <t>15 Зябликово МоскваКосметика</t>
  </si>
  <si>
    <t>15 Зябликово МоскваSP Мужской зал</t>
  </si>
  <si>
    <t>15 Зябликово МоскваSP Женский зал</t>
  </si>
  <si>
    <t>15 Зябликово МоскваSP Обувь</t>
  </si>
  <si>
    <t>15 Зябликово МоскваSP Аксессуары</t>
  </si>
  <si>
    <t>15 Зябликово МоскваШШП</t>
  </si>
  <si>
    <t>15 Зябликово МоскваСумки, Рюкзаки</t>
  </si>
  <si>
    <t>16 Дегунино МоскваМужской зал</t>
  </si>
  <si>
    <t>16 Дегунино МоскваЖенский зал</t>
  </si>
  <si>
    <t>16 Дегунино МоскваОбувь</t>
  </si>
  <si>
    <t>16 Дегунино МоскваДетская одежда</t>
  </si>
  <si>
    <t>16 Дегунино МоскваДетская обувь и игрушки</t>
  </si>
  <si>
    <t>16 Дегунино МоскваМужское белье</t>
  </si>
  <si>
    <t>16 Дегунино МоскваЖенское белье</t>
  </si>
  <si>
    <t>16 Дегунино МоскваХоз.товары Декор</t>
  </si>
  <si>
    <t>16 Дегунино МоскваХоз.товары Столовая</t>
  </si>
  <si>
    <t>16 Дегунино МоскваХоз.товары Kухня</t>
  </si>
  <si>
    <t>16 Дегунино МоскваХоз.товары Спальня</t>
  </si>
  <si>
    <t>16 Дегунино МоскваХоз.товары Ванная</t>
  </si>
  <si>
    <t>16 Дегунино МоскваЕда</t>
  </si>
  <si>
    <t>16 Дегунино МоскваКосметика</t>
  </si>
  <si>
    <t>16 Дегунино МоскваSP Мужской зал</t>
  </si>
  <si>
    <t>16 Дегунино МоскваSP Женский зал</t>
  </si>
  <si>
    <t>16 Дегунино МоскваSP Обувь</t>
  </si>
  <si>
    <t>16 Дегунино МоскваSP Аксессуары</t>
  </si>
  <si>
    <t>16 Дегунино МоскваШШП</t>
  </si>
  <si>
    <t>16 Дегунино МоскваСумки, Рюкзаки</t>
  </si>
  <si>
    <t>04 Сиреневая Щелково МОМужской зал</t>
  </si>
  <si>
    <t>04 Сиреневая Щелково МОЖенский зал</t>
  </si>
  <si>
    <t>04 Сиреневая Щелково МООбувь</t>
  </si>
  <si>
    <t>04 Сиреневая Щелково МОДетская одежда</t>
  </si>
  <si>
    <t>04 Сиреневая Щелково МОДетская обувь и игрушки</t>
  </si>
  <si>
    <t>04 Сиреневая Щелково МОМужское белье</t>
  </si>
  <si>
    <t>04 Сиреневая Щелково МОЖенское белье</t>
  </si>
  <si>
    <t>04 Сиреневая Щелково МОХоз.товары Декор</t>
  </si>
  <si>
    <t>04 Сиреневая Щелково МОХоз.товары Столовая</t>
  </si>
  <si>
    <t>04 Сиреневая Щелково МОХоз.товары Kухня</t>
  </si>
  <si>
    <t>04 Сиреневая Щелково МОХоз.товары Спальня</t>
  </si>
  <si>
    <t>04 Сиреневая Щелково МОХоз.товары Ванная</t>
  </si>
  <si>
    <t>04 Сиреневая Щелково МОЕда</t>
  </si>
  <si>
    <t>04 Сиреневая Щелково МОКосметика</t>
  </si>
  <si>
    <t>04 Сиреневая Щелково МОSP Мужской зал</t>
  </si>
  <si>
    <t>04 Сиреневая Щелково МОSP Женский зал</t>
  </si>
  <si>
    <t>04 Сиреневая Щелково МОSP Обувь</t>
  </si>
  <si>
    <t>04 Сиреневая Щелково МОSP Аксессуары</t>
  </si>
  <si>
    <t>04 Сиреневая Щелково МОШШП</t>
  </si>
  <si>
    <t>04 Сиреневая Щелково МОСумки, Рюкзаки</t>
  </si>
  <si>
    <t>17 Орехово-Зуево МОМужской зал</t>
  </si>
  <si>
    <t>17 Орехово-Зуево МОЖенский зал</t>
  </si>
  <si>
    <t>17 Орехово-Зуево МООбувь</t>
  </si>
  <si>
    <t>17 Орехово-Зуево МОДетская одежда</t>
  </si>
  <si>
    <t>17 Орехово-Зуево МОДетская обувь и игрушки</t>
  </si>
  <si>
    <t>17 Орехово-Зуево МОМужское белье</t>
  </si>
  <si>
    <t>17 Орехово-Зуево МОЖенское белье</t>
  </si>
  <si>
    <t>17 Орехово-Зуево МОХоз.товары Декор</t>
  </si>
  <si>
    <t>17 Орехово-Зуево МОХоз.товары Столовая</t>
  </si>
  <si>
    <t>17 Орехово-Зуево МОХоз.товары Kухня</t>
  </si>
  <si>
    <t>17 Орехово-Зуево МОХоз.товары Спальня</t>
  </si>
  <si>
    <t>17 Орехово-Зуево МОХоз.товары Ванная</t>
  </si>
  <si>
    <t>17 Орехово-Зуево МОЕда</t>
  </si>
  <si>
    <t>17 Орехово-Зуево МОКосметика</t>
  </si>
  <si>
    <t>17 Орехово-Зуево МОSP Мужской зал</t>
  </si>
  <si>
    <t>17 Орехово-Зуево МОSP Женский зал</t>
  </si>
  <si>
    <t>17 Орехово-Зуево МОSP Обувь</t>
  </si>
  <si>
    <t>17 Орехово-Зуево МОSP Аксессуары</t>
  </si>
  <si>
    <t>17 Орехово-Зуево МОШШП</t>
  </si>
  <si>
    <t>17 Орехово-Зуево МОСумки, Рюкзаки</t>
  </si>
  <si>
    <t>18 Подсолнухи МоскваМужской зал</t>
  </si>
  <si>
    <t>18 Подсолнухи МоскваЖенский зал</t>
  </si>
  <si>
    <t>18 Подсолнухи МоскваОбувь</t>
  </si>
  <si>
    <t>18 Подсолнухи МоскваДетская одежда</t>
  </si>
  <si>
    <t>18 Подсолнухи МоскваДетская обувь и игрушки</t>
  </si>
  <si>
    <t>18 Подсолнухи МоскваМужское белье</t>
  </si>
  <si>
    <t>18 Подсолнухи МоскваЖенское белье</t>
  </si>
  <si>
    <t>18 Подсолнухи МоскваХоз.товары Декор</t>
  </si>
  <si>
    <t>18 Подсолнухи МоскваХоз.товары Столовая</t>
  </si>
  <si>
    <t>18 Подсолнухи МоскваХоз.товары Kухня</t>
  </si>
  <si>
    <t>18 Подсолнухи МоскваХоз.товары Спальня</t>
  </si>
  <si>
    <t>18 Подсолнухи МоскваХоз.товары Ванная</t>
  </si>
  <si>
    <t>18 Подсолнухи МоскваЕда</t>
  </si>
  <si>
    <t>18 Подсолнухи МоскваКосметика</t>
  </si>
  <si>
    <t>18 Подсолнухи МоскваSP Мужской зал</t>
  </si>
  <si>
    <t>18 Подсолнухи МоскваSP Женский зал</t>
  </si>
  <si>
    <t>18 Подсолнухи МоскваSP Обувь</t>
  </si>
  <si>
    <t>18 Подсолнухи МоскваSP Аксессуары</t>
  </si>
  <si>
    <t>18 Подсолнухи МоскваШШП</t>
  </si>
  <si>
    <t>18 Подсолнухи МоскваСумки, Рюкзаки</t>
  </si>
  <si>
    <t>20 Бутово МоскваМужской зал</t>
  </si>
  <si>
    <t>20 Бутово МоскваЖенский зал</t>
  </si>
  <si>
    <t>20 Бутово МоскваОбувь</t>
  </si>
  <si>
    <t>20 Бутово МоскваДетская одежда</t>
  </si>
  <si>
    <t>20 Бутово МоскваДетская обувь и игрушки</t>
  </si>
  <si>
    <t>20 Бутово МоскваМужское белье</t>
  </si>
  <si>
    <t>20 Бутово МоскваЖенское белье</t>
  </si>
  <si>
    <t>20 Бутово МоскваХоз.товары Декор</t>
  </si>
  <si>
    <t>20 Бутово МоскваХоз.товары Столовая</t>
  </si>
  <si>
    <t>20 Бутово МоскваХоз.товары Kухня</t>
  </si>
  <si>
    <t>20 Бутово МоскваХоз.товары Спальня</t>
  </si>
  <si>
    <t>20 Бутово МоскваХоз.товары Ванная</t>
  </si>
  <si>
    <t>20 Бутово МоскваЕда</t>
  </si>
  <si>
    <t>20 Бутово МоскваКосметика</t>
  </si>
  <si>
    <t>20 Бутово МоскваSP Мужской зал</t>
  </si>
  <si>
    <t>20 Бутово МоскваSP Женский зал</t>
  </si>
  <si>
    <t>20 Бутово МоскваSP Обувь</t>
  </si>
  <si>
    <t>20 Бутово МоскваSP Аксессуары</t>
  </si>
  <si>
    <t>20 Бутово МоскваШШП</t>
  </si>
  <si>
    <t>20 Бутово МоскваСумки, Рюкзаки</t>
  </si>
  <si>
    <t>25 Нео СПбМужской зал</t>
  </si>
  <si>
    <t>25 Нео СПбЖенский зал</t>
  </si>
  <si>
    <t>25 Нео СПбОбувь</t>
  </si>
  <si>
    <t>25 Нео СПбДетская одежда</t>
  </si>
  <si>
    <t>25 Нео СПбДетская обувь и игрушки</t>
  </si>
  <si>
    <t>25 Нео СПбМужское белье</t>
  </si>
  <si>
    <t>25 Нео СПбЖенское белье</t>
  </si>
  <si>
    <t>25 Нео СПбХоз.товары Декор</t>
  </si>
  <si>
    <t>25 Нео СПбХоз.товары Столовая</t>
  </si>
  <si>
    <t>25 Нео СПбХоз.товары Kухня</t>
  </si>
  <si>
    <t>25 Нео СПбХоз.товары Спальня</t>
  </si>
  <si>
    <t>25 Нео СПбХоз.товары Ванная</t>
  </si>
  <si>
    <t>25 Нео СПбЕда</t>
  </si>
  <si>
    <t>25 Нео СПбКосметика</t>
  </si>
  <si>
    <t>25 Нео СПбSP Мужской зал</t>
  </si>
  <si>
    <t>25 Нео СПбSP Женский зал</t>
  </si>
  <si>
    <t>25 Нео СПбSP Обувь</t>
  </si>
  <si>
    <t>25 Нео СПбSP Аксессуары</t>
  </si>
  <si>
    <t>25 Нео СПбШШП</t>
  </si>
  <si>
    <t>25 Нео СПбСумки, Рюкзаки</t>
  </si>
  <si>
    <t>28 Большевики СПбМужской зал</t>
  </si>
  <si>
    <t>28 Большевики СПбЖенский зал</t>
  </si>
  <si>
    <t>28 Большевики СПбОбувь</t>
  </si>
  <si>
    <t>28 Большевики СПбДетская одежда</t>
  </si>
  <si>
    <t>28 Большевики СПбДетская обувь и игрушки</t>
  </si>
  <si>
    <t>28 Большевики СПбМужское белье</t>
  </si>
  <si>
    <t>28 Большевики СПбЖенское белье</t>
  </si>
  <si>
    <t>28 Большевики СПбХоз.товары Декор</t>
  </si>
  <si>
    <t>28 Большевики СПбХоз.товары Столовая</t>
  </si>
  <si>
    <t>28 Большевики СПбХоз.товары Kухня</t>
  </si>
  <si>
    <t>28 Большевики СПбХоз.товары Спальня</t>
  </si>
  <si>
    <t>28 Большевики СПбХоз.товары Ванная</t>
  </si>
  <si>
    <t>28 Большевики СПбЕда</t>
  </si>
  <si>
    <t>28 Большевики СПбКосметика</t>
  </si>
  <si>
    <t>28 Большевики СПбSP Мужской зал</t>
  </si>
  <si>
    <t>28 Большевики СПбSP Женский зал</t>
  </si>
  <si>
    <t>28 Большевики СПбSP Обувь</t>
  </si>
  <si>
    <t>28 Большевики СПбSP Аксессуары</t>
  </si>
  <si>
    <t>28 Большевики СПбШШП</t>
  </si>
  <si>
    <t>28 Большевики СПбСумки, Рюкзаки</t>
  </si>
  <si>
    <t>27 АТАК Сергиев Посад МОМужской зал</t>
  </si>
  <si>
    <t>27 АТАК Сергиев Посад МОЖенский зал</t>
  </si>
  <si>
    <t>27 АТАК Сергиев Посад МООбувь</t>
  </si>
  <si>
    <t>27 АТАК Сергиев Посад МОДетская одежда</t>
  </si>
  <si>
    <t>27 АТАК Сергиев Посад МОДетская обувь и игрушки</t>
  </si>
  <si>
    <t>27 АТАК Сергиев Посад МОМужское белье</t>
  </si>
  <si>
    <t>27 АТАК Сергиев Посад МОЖенское белье</t>
  </si>
  <si>
    <t>27 АТАК Сергиев Посад МОХоз.товары Декор</t>
  </si>
  <si>
    <t>27 АТАК Сергиев Посад МОХоз.товары Столовая</t>
  </si>
  <si>
    <t>27 АТАК Сергиев Посад МОХоз.товары Kухня</t>
  </si>
  <si>
    <t>27 АТАК Сергиев Посад МОХоз.товары Спальня</t>
  </si>
  <si>
    <t>27 АТАК Сергиев Посад МОХоз.товары Ванная</t>
  </si>
  <si>
    <t>27 АТАК Сергиев Посад МОЕда</t>
  </si>
  <si>
    <t>27 АТАК Сергиев Посад МОКосметика</t>
  </si>
  <si>
    <t>27 АТАК Сергиев Посад МОSP Мужской зал</t>
  </si>
  <si>
    <t>27 АТАК Сергиев Посад МОSP Женский зал</t>
  </si>
  <si>
    <t>27 АТАК Сергиев Посад МОSP Обувь</t>
  </si>
  <si>
    <t>27 АТАК Сергиев Посад МОSP Аксессуары</t>
  </si>
  <si>
    <t>27 АТАК Сергиев Посад МОШШП</t>
  </si>
  <si>
    <t>27 АТАК Сергиев Посад МОСумки, Рюкзаки</t>
  </si>
  <si>
    <t>30 Бирюлево МоскваМужской зал</t>
  </si>
  <si>
    <t>30 Бирюлево МоскваЖенский зал</t>
  </si>
  <si>
    <t>30 Бирюлево МоскваОбувь</t>
  </si>
  <si>
    <t>30 Бирюлево МоскваДетская одежда</t>
  </si>
  <si>
    <t>30 Бирюлево МоскваДетская обувь и игрушки</t>
  </si>
  <si>
    <t>30 Бирюлево МоскваМужское белье</t>
  </si>
  <si>
    <t>30 Бирюлево МоскваЖенское белье</t>
  </si>
  <si>
    <t>30 Бирюлево МоскваХоз.товары Декор</t>
  </si>
  <si>
    <t>30 Бирюлево МоскваХоз.товары Столовая</t>
  </si>
  <si>
    <t>30 Бирюлево МоскваХоз.товары Kухня</t>
  </si>
  <si>
    <t>30 Бирюлево МоскваХоз.товары Спальня</t>
  </si>
  <si>
    <t>30 Бирюлево МоскваХоз.товары Ванная</t>
  </si>
  <si>
    <t>30 Бирюлево МоскваЕда</t>
  </si>
  <si>
    <t>30 Бирюлево МоскваКосметика</t>
  </si>
  <si>
    <t>30 Бирюлево МоскваSP Мужской зал</t>
  </si>
  <si>
    <t>30 Бирюлево МоскваSP Женский зал</t>
  </si>
  <si>
    <t>30 Бирюлево МоскваSP Обувь</t>
  </si>
  <si>
    <t>30 Бирюлево МоскваSP Аксессуары</t>
  </si>
  <si>
    <t>30 Бирюлево МоскваШШП</t>
  </si>
  <si>
    <t>30 Бирюлево МоскваСумки, Рюкзаки</t>
  </si>
  <si>
    <t>33 Советская Коломна МОМужской зал</t>
  </si>
  <si>
    <t>33 Советская Коломна МОЖенский зал</t>
  </si>
  <si>
    <t>33 Советская Коломна МООбувь</t>
  </si>
  <si>
    <t>33 Советская Коломна МОДетская одежда</t>
  </si>
  <si>
    <t>33 Советская Коломна МОДетская обувь и игрушки</t>
  </si>
  <si>
    <t>33 Советская Коломна МОМужское белье</t>
  </si>
  <si>
    <t>33 Советская Коломна МОЖенское белье</t>
  </si>
  <si>
    <t>33 Советская Коломна МОХоз.товары Декор</t>
  </si>
  <si>
    <t>33 Советская Коломна МОХоз.товары Столовая</t>
  </si>
  <si>
    <t>33 Советская Коломна МОХоз.товары Kухня</t>
  </si>
  <si>
    <t>33 Советская Коломна МОХоз.товары Спальня</t>
  </si>
  <si>
    <t>33 Советская Коломна МОХоз.товары Ванная</t>
  </si>
  <si>
    <t>33 Советская Коломна МОЕда</t>
  </si>
  <si>
    <t>33 Советская Коломна МОКосметика</t>
  </si>
  <si>
    <t>33 Советская Коломна МОSP Мужской зал</t>
  </si>
  <si>
    <t>33 Советская Коломна МОSP Женский зал</t>
  </si>
  <si>
    <t>33 Советская Коломна МОSP Обувь</t>
  </si>
  <si>
    <t>33 Советская Коломна МОSP Аксессуары</t>
  </si>
  <si>
    <t>33 Советская Коломна МОШШП</t>
  </si>
  <si>
    <t>33 Советская Коломна МОСумки, Рюкзаки</t>
  </si>
  <si>
    <t>35 Приморский СПбМужской зал</t>
  </si>
  <si>
    <t>35 Приморский СПбЖенский зал</t>
  </si>
  <si>
    <t>35 Приморский СПбОбувь</t>
  </si>
  <si>
    <t>35 Приморский СПбДетская одежда</t>
  </si>
  <si>
    <t>35 Приморский СПбДетская обувь и игрушки</t>
  </si>
  <si>
    <t>35 Приморский СПбМужское белье</t>
  </si>
  <si>
    <t>35 Приморский СПбЖенское белье</t>
  </si>
  <si>
    <t>35 Приморский СПбХоз.товары Декор</t>
  </si>
  <si>
    <t>35 Приморский СПбХоз.товары Столовая</t>
  </si>
  <si>
    <t>35 Приморский СПбХоз.товары Kухня</t>
  </si>
  <si>
    <t>35 Приморский СПбХоз.товары Спальня</t>
  </si>
  <si>
    <t>35 Приморский СПбХоз.товары Ванная</t>
  </si>
  <si>
    <t>35 Приморский СПбЕда</t>
  </si>
  <si>
    <t>35 Приморский СПбКосметика</t>
  </si>
  <si>
    <t>35 Приморский СПбSP Мужской зал</t>
  </si>
  <si>
    <t>35 Приморский СПбSP Женский зал</t>
  </si>
  <si>
    <t>35 Приморский СПбSP Обувь</t>
  </si>
  <si>
    <t>35 Приморский СПбSP Аксессуары</t>
  </si>
  <si>
    <t>35 Приморский СПбШШП</t>
  </si>
  <si>
    <t>35 Приморский СПбСумки, Рюкзаки</t>
  </si>
  <si>
    <t>36 Академический СПбМужской зал</t>
  </si>
  <si>
    <t>36 Академический СПбЖенский зал</t>
  </si>
  <si>
    <t>36 Академический СПбОбувь</t>
  </si>
  <si>
    <t>36 Академический СПбДетская одежда</t>
  </si>
  <si>
    <t>36 Академический СПбДетская обувь и игрушки</t>
  </si>
  <si>
    <t>36 Академический СПбМужское белье</t>
  </si>
  <si>
    <t>36 Академический СПбЖенское белье</t>
  </si>
  <si>
    <t>36 Академический СПбХоз.товары Декор</t>
  </si>
  <si>
    <t>36 Академический СПбХоз.товары Столовая</t>
  </si>
  <si>
    <t>36 Академический СПбХоз.товары Kухня</t>
  </si>
  <si>
    <t>36 Академический СПбХоз.товары Спальня</t>
  </si>
  <si>
    <t>36 Академический СПбХоз.товары Ванная</t>
  </si>
  <si>
    <t>36 Академический СПбЕда</t>
  </si>
  <si>
    <t>36 Академический СПбКосметика</t>
  </si>
  <si>
    <t>36 Академический СПбSP Мужской зал</t>
  </si>
  <si>
    <t>36 Академический СПбSP Женский зал</t>
  </si>
  <si>
    <t>36 Академический СПбSP Обувь</t>
  </si>
  <si>
    <t>36 Академический СПбSP Аксессуары</t>
  </si>
  <si>
    <t>36 Академический СПбШШП</t>
  </si>
  <si>
    <t>36 Академический СПбСумки, Рюкзаки</t>
  </si>
  <si>
    <t>38 Парк Красногорск МОМужской зал</t>
  </si>
  <si>
    <t>38 Парк Красногорск МОЖенский зал</t>
  </si>
  <si>
    <t>38 Парк Красногорск МООбувь</t>
  </si>
  <si>
    <t>38 Парк Красногорск МОДетская одежда</t>
  </si>
  <si>
    <t>38 Парк Красногорск МОДетская обувь и игрушки</t>
  </si>
  <si>
    <t>38 Парк Красногорск МОМужское белье</t>
  </si>
  <si>
    <t>38 Парк Красногорск МОЖенское белье</t>
  </si>
  <si>
    <t>38 Парк Красногорск МОХоз.товары Декор</t>
  </si>
  <si>
    <t>38 Парк Красногорск МОХоз.товары Столовая</t>
  </si>
  <si>
    <t>38 Парк Красногорск МОХоз.товары Kухня</t>
  </si>
  <si>
    <t>38 Парк Красногорск МОХоз.товары Спальня</t>
  </si>
  <si>
    <t>38 Парк Красногорск МОХоз.товары Ванная</t>
  </si>
  <si>
    <t>38 Парк Красногорск МОЕда</t>
  </si>
  <si>
    <t>38 Парк Красногорск МОКосметика</t>
  </si>
  <si>
    <t>38 Парк Красногорск МОSP Мужской зал</t>
  </si>
  <si>
    <t>38 Парк Красногорск МОSP Женский зал</t>
  </si>
  <si>
    <t>38 Парк Красногорск МОSP Обувь</t>
  </si>
  <si>
    <t>38 Парк Красногорск МОSP Аксессуары</t>
  </si>
  <si>
    <t>38 Парк Красногорск МОШШП</t>
  </si>
  <si>
    <t>38 Парк Красногорск МОСумки, Рюкзаки</t>
  </si>
  <si>
    <t>39 Сухонская МоскваМужской зал</t>
  </si>
  <si>
    <t>39 Сухонская МоскваЖенский зал</t>
  </si>
  <si>
    <t>39 Сухонская МоскваОбувь</t>
  </si>
  <si>
    <t>39 Сухонская МоскваДетская одежда</t>
  </si>
  <si>
    <t>39 Сухонская МоскваДетская обувь и игрушки</t>
  </si>
  <si>
    <t>39 Сухонская МоскваМужское белье</t>
  </si>
  <si>
    <t>39 Сухонская МоскваЖенское белье</t>
  </si>
  <si>
    <t>39 Сухонская МоскваХоз.товары Декор</t>
  </si>
  <si>
    <t>39 Сухонская МоскваХоз.товары Столовая</t>
  </si>
  <si>
    <t>39 Сухонская МоскваХоз.товары Kухня</t>
  </si>
  <si>
    <t>39 Сухонская МоскваХоз.товары Спальня</t>
  </si>
  <si>
    <t>39 Сухонская МоскваХоз.товары Ванная</t>
  </si>
  <si>
    <t>39 Сухонская МоскваЕда</t>
  </si>
  <si>
    <t>39 Сухонская МоскваКосметика</t>
  </si>
  <si>
    <t>39 Сухонская МоскваSP Мужской зал</t>
  </si>
  <si>
    <t>39 Сухонская МоскваSP Женский зал</t>
  </si>
  <si>
    <t>39 Сухонская МоскваSP Обувь</t>
  </si>
  <si>
    <t>39 Сухонская МоскваSP Аксессуары</t>
  </si>
  <si>
    <t>39 Сухонская МоскваШШП</t>
  </si>
  <si>
    <t>39 Сухонская МоскваСумки, Рюкзаки</t>
  </si>
  <si>
    <t>42 Экватор Реутов МОМужской зал</t>
  </si>
  <si>
    <t>42 Экватор Реутов МОЖенский зал</t>
  </si>
  <si>
    <t>42 Экватор Реутов МООбувь</t>
  </si>
  <si>
    <t>42 Экватор Реутов МОДетская одежда</t>
  </si>
  <si>
    <t>42 Экватор Реутов МОДетская обувь и игрушки</t>
  </si>
  <si>
    <t>42 Экватор Реутов МОМужское белье</t>
  </si>
  <si>
    <t>42 Экватор Реутов МОЖенское белье</t>
  </si>
  <si>
    <t>42 Экватор Реутов МОХоз.товары Декор</t>
  </si>
  <si>
    <t>42 Экватор Реутов МОХоз.товары Столовая</t>
  </si>
  <si>
    <t>42 Экватор Реутов МОХоз.товары Kухня</t>
  </si>
  <si>
    <t>42 Экватор Реутов МОХоз.товары Спальня</t>
  </si>
  <si>
    <t>42 Экватор Реутов МОХоз.товары Ванная</t>
  </si>
  <si>
    <t>42 Экватор Реутов МОЕда</t>
  </si>
  <si>
    <t>42 Экватор Реутов МОКосметика</t>
  </si>
  <si>
    <t>42 Экватор Реутов МОSP Мужской зал</t>
  </si>
  <si>
    <t>42 Экватор Реутов МОSP Женский зал</t>
  </si>
  <si>
    <t>42 Экватор Реутов МОSP Обувь</t>
  </si>
  <si>
    <t>42 Экватор Реутов МОSP Аксессуары</t>
  </si>
  <si>
    <t>42 Экватор Реутов МОШШП</t>
  </si>
  <si>
    <t>42 Экватор Реутов МОСумки, Рюкзаки</t>
  </si>
  <si>
    <t>44 Кантемировская МоскваМужской зал</t>
  </si>
  <si>
    <t>44 Кантемировская МоскваЖенский зал</t>
  </si>
  <si>
    <t>44 Кантемировская МоскваОбувь</t>
  </si>
  <si>
    <t>44 Кантемировская МоскваДетская одежда</t>
  </si>
  <si>
    <t>44 Кантемировская МоскваДетская обувь и игрушки</t>
  </si>
  <si>
    <t>44 Кантемировская МоскваМужское белье</t>
  </si>
  <si>
    <t>44 Кантемировская МоскваЖенское белье</t>
  </si>
  <si>
    <t>44 Кантемировская МоскваХоз.товары Декор</t>
  </si>
  <si>
    <t>44 Кантемировская МоскваХоз.товары Столовая</t>
  </si>
  <si>
    <t>44 Кантемировская МоскваХоз.товары Kухня</t>
  </si>
  <si>
    <t>44 Кантемировская МоскваХоз.товары Спальня</t>
  </si>
  <si>
    <t>44 Кантемировская МоскваХоз.товары Ванная</t>
  </si>
  <si>
    <t>44 Кантемировская МоскваЕда</t>
  </si>
  <si>
    <t>44 Кантемировская МоскваКосметика</t>
  </si>
  <si>
    <t>44 Кантемировская МоскваSP Мужской зал</t>
  </si>
  <si>
    <t>44 Кантемировская МоскваSP Женский зал</t>
  </si>
  <si>
    <t>44 Кантемировская МоскваSP Обувь</t>
  </si>
  <si>
    <t>44 Кантемировская МоскваSP Аксессуары</t>
  </si>
  <si>
    <t>44 Кантемировская МоскваШШП</t>
  </si>
  <si>
    <t>44 Кантемировская МоскваСумки, Рюкзаки</t>
  </si>
  <si>
    <t>46 Рыбацкое СПбМужской зал</t>
  </si>
  <si>
    <t>46 Рыбацкое СПбЖенский зал</t>
  </si>
  <si>
    <t>46 Рыбацкое СПбОбувь</t>
  </si>
  <si>
    <t>46 Рыбацкое СПбДетская одежда</t>
  </si>
  <si>
    <t>46 Рыбацкое СПбДетская обувь и игрушки</t>
  </si>
  <si>
    <t>46 Рыбацкое СПбМужское белье</t>
  </si>
  <si>
    <t>46 Рыбацкое СПбЖенское белье</t>
  </si>
  <si>
    <t>46 Рыбацкое СПбХоз.товары Декор</t>
  </si>
  <si>
    <t>46 Рыбацкое СПбХоз.товары Столовая</t>
  </si>
  <si>
    <t>46 Рыбацкое СПбХоз.товары Kухня</t>
  </si>
  <si>
    <t>46 Рыбацкое СПбХоз.товары Спальня</t>
  </si>
  <si>
    <t>46 Рыбацкое СПбХоз.товары Ванная</t>
  </si>
  <si>
    <t>46 Рыбацкое СПбЕда</t>
  </si>
  <si>
    <t>46 Рыбацкое СПбКосметика</t>
  </si>
  <si>
    <t>46 Рыбацкое СПбSP Мужской зал</t>
  </si>
  <si>
    <t>46 Рыбацкое СПбSP Женский зал</t>
  </si>
  <si>
    <t>46 Рыбацкое СПбSP Обувь</t>
  </si>
  <si>
    <t>46 Рыбацкое СПбSP Аксессуары</t>
  </si>
  <si>
    <t>46 Рыбацкое СПбШШП</t>
  </si>
  <si>
    <t>46 Рыбацкое СПбСумки, Рюкзаки</t>
  </si>
  <si>
    <t>45 Фламинго Люберцы МОМужской зал</t>
  </si>
  <si>
    <t>45 Фламинго Люберцы МОЖенский зал</t>
  </si>
  <si>
    <t>45 Фламинго Люберцы МООбувь</t>
  </si>
  <si>
    <t>45 Фламинго Люберцы МОДетская одежда</t>
  </si>
  <si>
    <t>45 Фламинго Люберцы МОДетская обувь и игрушки</t>
  </si>
  <si>
    <t>45 Фламинго Люберцы МОМужское белье</t>
  </si>
  <si>
    <t>45 Фламинго Люберцы МОЖенское белье</t>
  </si>
  <si>
    <t>45 Фламинго Люберцы МОХоз.товары Декор</t>
  </si>
  <si>
    <t>45 Фламинго Люберцы МОХоз.товары Столовая</t>
  </si>
  <si>
    <t>45 Фламинго Люберцы МОХоз.товары Kухня</t>
  </si>
  <si>
    <t>45 Фламинго Люберцы МОХоз.товары Спальня</t>
  </si>
  <si>
    <t>45 Фламинго Люберцы МОХоз.товары Ванная</t>
  </si>
  <si>
    <t>45 Фламинго Люберцы МОЕда</t>
  </si>
  <si>
    <t>45 Фламинго Люберцы МОКосметика</t>
  </si>
  <si>
    <t>45 Фламинго Люберцы МОSP Мужской зал</t>
  </si>
  <si>
    <t>45 Фламинго Люберцы МОSP Женский зал</t>
  </si>
  <si>
    <t>45 Фламинго Люберцы МОSP Обувь</t>
  </si>
  <si>
    <t>45 Фламинго Люберцы МОSP Аксессуары</t>
  </si>
  <si>
    <t>45 Фламинго Люберцы МОШШП</t>
  </si>
  <si>
    <t>45 Фламинго Люберцы МОСумки, Рюкзаки</t>
  </si>
  <si>
    <t>48 Озерки СПбМужской зал</t>
  </si>
  <si>
    <t>48 Озерки СПбЖенский зал</t>
  </si>
  <si>
    <t>48 Озерки СПбОбувь</t>
  </si>
  <si>
    <t>48 Озерки СПбДетская одежда</t>
  </si>
  <si>
    <t>48 Озерки СПбДетская обувь и игрушки</t>
  </si>
  <si>
    <t>48 Озерки СПбМужское белье</t>
  </si>
  <si>
    <t>48 Озерки СПбЖенское белье</t>
  </si>
  <si>
    <t>48 Озерки СПбХоз.товары Декор</t>
  </si>
  <si>
    <t>48 Озерки СПбХоз.товары Столовая</t>
  </si>
  <si>
    <t>48 Озерки СПбХоз.товары Kухня</t>
  </si>
  <si>
    <t>48 Озерки СПбХоз.товары Спальня</t>
  </si>
  <si>
    <t>48 Озерки СПбХоз.товары Ванная</t>
  </si>
  <si>
    <t>48 Озерки СПбЕда</t>
  </si>
  <si>
    <t>48 Озерки СПбКосметика</t>
  </si>
  <si>
    <t>48 Озерки СПбSP Мужской зал</t>
  </si>
  <si>
    <t>48 Озерки СПбSP Женский зал</t>
  </si>
  <si>
    <t>48 Озерки СПбSP Обувь</t>
  </si>
  <si>
    <t>48 Озерки СПбSP Аксессуары</t>
  </si>
  <si>
    <t>48 Озерки СПбШШП</t>
  </si>
  <si>
    <t>48 Озерки СПбСумки, Рюкзаки</t>
  </si>
  <si>
    <t>49 Коньково МоскваМужской зал</t>
  </si>
  <si>
    <t>49 Коньково МоскваЖенский зал</t>
  </si>
  <si>
    <t>49 Коньково МоскваОбувь</t>
  </si>
  <si>
    <t>49 Коньково МоскваДетская одежда</t>
  </si>
  <si>
    <t>49 Коньково МоскваДетская обувь и игрушки</t>
  </si>
  <si>
    <t>49 Коньково МоскваМужское белье</t>
  </si>
  <si>
    <t>49 Коньково МоскваЖенское белье</t>
  </si>
  <si>
    <t>49 Коньково МоскваХоз.товары Декор</t>
  </si>
  <si>
    <t>49 Коньково МоскваХоз.товары Столовая</t>
  </si>
  <si>
    <t>49 Коньково МоскваХоз.товары Kухня</t>
  </si>
  <si>
    <t>49 Коньково МоскваХоз.товары Спальня</t>
  </si>
  <si>
    <t>49 Коньково МоскваХоз.товары Ванная</t>
  </si>
  <si>
    <t>49 Коньково МоскваЕда</t>
  </si>
  <si>
    <t>49 Коньково МоскваКосметика</t>
  </si>
  <si>
    <t>49 Коньково МоскваSP Мужской зал</t>
  </si>
  <si>
    <t>49 Коньково МоскваSP Женский зал</t>
  </si>
  <si>
    <t>49 Коньково МоскваSP Обувь</t>
  </si>
  <si>
    <t>49 Коньково МоскваSP Аксессуары</t>
  </si>
  <si>
    <t>49 Коньково МоскваШШП</t>
  </si>
  <si>
    <t>49 Коньково МоскваСумки, Рюкзаки</t>
  </si>
  <si>
    <t>47 Фрегат Мытищи МОМужской зал</t>
  </si>
  <si>
    <t>47 Фрегат Мытищи МОЖенский зал</t>
  </si>
  <si>
    <t>47 Фрегат Мытищи МООбувь</t>
  </si>
  <si>
    <t>47 Фрегат Мытищи МОДетская одежда</t>
  </si>
  <si>
    <t>47 Фрегат Мытищи МОДетская обувь и игрушки</t>
  </si>
  <si>
    <t>47 Фрегат Мытищи МОМужское белье</t>
  </si>
  <si>
    <t>47 Фрегат Мытищи МОЖенское белье</t>
  </si>
  <si>
    <t>47 Фрегат Мытищи МОХоз.товары Декор</t>
  </si>
  <si>
    <t>47 Фрегат Мытищи МОХоз.товары Столовая</t>
  </si>
  <si>
    <t>47 Фрегат Мытищи МОХоз.товары Kухня</t>
  </si>
  <si>
    <t>47 Фрегат Мытищи МОХоз.товары Спальня</t>
  </si>
  <si>
    <t>47 Фрегат Мытищи МОХоз.товары Ванная</t>
  </si>
  <si>
    <t>47 Фрегат Мытищи МОЕда</t>
  </si>
  <si>
    <t>47 Фрегат Мытищи МОКосметика</t>
  </si>
  <si>
    <t>47 Фрегат Мытищи МОSP Мужской зал</t>
  </si>
  <si>
    <t>47 Фрегат Мытищи МОSP Женский зал</t>
  </si>
  <si>
    <t>47 Фрегат Мытищи МОSP Обувь</t>
  </si>
  <si>
    <t>47 Фрегат Мытищи МОSP Аксессуары</t>
  </si>
  <si>
    <t>47 Фрегат Мытищи МОШШП</t>
  </si>
  <si>
    <t>47 Фрегат Мытищи МОСумки, Рюкзаки</t>
  </si>
  <si>
    <t>51 Таллинская МоскваМужской зал</t>
  </si>
  <si>
    <t>51 Таллинская МоскваЖенский зал</t>
  </si>
  <si>
    <t>51 Таллинская МоскваОбувь</t>
  </si>
  <si>
    <t>51 Таллинская МоскваДетская одежда</t>
  </si>
  <si>
    <t>51 Таллинская МоскваДетская обувь и игрушки</t>
  </si>
  <si>
    <t>51 Таллинская МоскваМужское белье</t>
  </si>
  <si>
    <t>51 Таллинская МоскваЖенское белье</t>
  </si>
  <si>
    <t>51 Таллинская МоскваХоз.товары Декор</t>
  </si>
  <si>
    <t>51 Таллинская МоскваХоз.товары Столовая</t>
  </si>
  <si>
    <t>51 Таллинская МоскваХоз.товары Kухня</t>
  </si>
  <si>
    <t>51 Таллинская МоскваХоз.товары Спальня</t>
  </si>
  <si>
    <t>51 Таллинская МоскваХоз.товары Ванная</t>
  </si>
  <si>
    <t>51 Таллинская МоскваЕда</t>
  </si>
  <si>
    <t>51 Таллинская МоскваКосметика</t>
  </si>
  <si>
    <t>51 Таллинская МоскваSP Мужской зал</t>
  </si>
  <si>
    <t>51 Таллинская МоскваSP Женский зал</t>
  </si>
  <si>
    <t>51 Таллинская МоскваSP Обувь</t>
  </si>
  <si>
    <t>51 Таллинская МоскваSP Аксессуары</t>
  </si>
  <si>
    <t>51 Таллинская МоскваШШП</t>
  </si>
  <si>
    <t>51 Таллинская МоскваСумки, Рюкзаки</t>
  </si>
  <si>
    <t>50 Авангардная МоскваМужской зал</t>
  </si>
  <si>
    <t>50 Авангардная МоскваЖенский зал</t>
  </si>
  <si>
    <t>50 Авангардная МоскваОбувь</t>
  </si>
  <si>
    <t>50 Авангардная МоскваДетская одежда</t>
  </si>
  <si>
    <t>50 Авангардная МоскваДетская обувь и игрушки</t>
  </si>
  <si>
    <t>50 Авангардная МоскваМужское белье</t>
  </si>
  <si>
    <t>50 Авангардная МоскваЖенское белье</t>
  </si>
  <si>
    <t>50 Авангардная МоскваХоз.товары Декор</t>
  </si>
  <si>
    <t>50 Авангардная МоскваХоз.товары Столовая</t>
  </si>
  <si>
    <t>50 Авангардная МоскваХоз.товары Kухня</t>
  </si>
  <si>
    <t>50 Авангардная МоскваХоз.товары Спальня</t>
  </si>
  <si>
    <t>50 Авангардная МоскваХоз.товары Ванная</t>
  </si>
  <si>
    <t>50 Авангардная МоскваЕда</t>
  </si>
  <si>
    <t>50 Авангардная МоскваКосметика</t>
  </si>
  <si>
    <t>50 Авангардная МоскваSP Мужской зал</t>
  </si>
  <si>
    <t>50 Авангардная МоскваSP Женский зал</t>
  </si>
  <si>
    <t>50 Авангардная МоскваSP Обувь</t>
  </si>
  <si>
    <t>50 Авангардная МоскваSP Аксессуары</t>
  </si>
  <si>
    <t>50 Авангардная МоскваШШП</t>
  </si>
  <si>
    <t>50 Авангардная МоскваСумки, Рюкзаки</t>
  </si>
  <si>
    <t>52 Нарвская СПбМужской зал</t>
  </si>
  <si>
    <t>52 Нарвская СПбЖенский зал</t>
  </si>
  <si>
    <t>52 Нарвская СПбОбувь</t>
  </si>
  <si>
    <t>52 Нарвская СПбДетская одежда</t>
  </si>
  <si>
    <t>52 Нарвская СПбДетская обувь и игрушки</t>
  </si>
  <si>
    <t>52 Нарвская СПбМужское белье</t>
  </si>
  <si>
    <t>52 Нарвская СПбЖенское белье</t>
  </si>
  <si>
    <t>52 Нарвская СПбХоз.товары Декор</t>
  </si>
  <si>
    <t>52 Нарвская СПбХоз.товары Столовая</t>
  </si>
  <si>
    <t>52 Нарвская СПбХоз.товары Kухня</t>
  </si>
  <si>
    <t>52 Нарвская СПбХоз.товары Спальня</t>
  </si>
  <si>
    <t>52 Нарвская СПбХоз.товары Ванная</t>
  </si>
  <si>
    <t>52 Нарвская СПбЕда</t>
  </si>
  <si>
    <t>52 Нарвская СПбКосметика</t>
  </si>
  <si>
    <t>52 Нарвская СПбSP Мужской зал</t>
  </si>
  <si>
    <t>52 Нарвская СПбSP Женский зал</t>
  </si>
  <si>
    <t>52 Нарвская СПбSP Обувь</t>
  </si>
  <si>
    <t>52 Нарвская СПбSP Аксессуары</t>
  </si>
  <si>
    <t>52 Нарвская СПбШШП</t>
  </si>
  <si>
    <t>52 Нарвская СПбСумки, Рюкзаки</t>
  </si>
  <si>
    <t>55 Пролетарская СПбМужской зал</t>
  </si>
  <si>
    <t>55 Пролетарская СПбЖенский зал</t>
  </si>
  <si>
    <t>55 Пролетарская СПбОбувь</t>
  </si>
  <si>
    <t>55 Пролетарская СПбДетская одежда</t>
  </si>
  <si>
    <t>55 Пролетарская СПбДетская обувь и игрушки</t>
  </si>
  <si>
    <t>55 Пролетарская СПбМужское белье</t>
  </si>
  <si>
    <t>55 Пролетарская СПбЖенское белье</t>
  </si>
  <si>
    <t>55 Пролетарская СПбХоз.товары Декор</t>
  </si>
  <si>
    <t>55 Пролетарская СПбХоз.товары Столовая</t>
  </si>
  <si>
    <t>55 Пролетарская СПбХоз.товары Kухня</t>
  </si>
  <si>
    <t>55 Пролетарская СПбХоз.товары Спальня</t>
  </si>
  <si>
    <t>55 Пролетарская СПбХоз.товары Ванная</t>
  </si>
  <si>
    <t>55 Пролетарская СПбЕда</t>
  </si>
  <si>
    <t>55 Пролетарская СПбКосметика</t>
  </si>
  <si>
    <t>55 Пролетарская СПбSP Мужской зал</t>
  </si>
  <si>
    <t>55 Пролетарская СПбSP Женский зал</t>
  </si>
  <si>
    <t>55 Пролетарская СПбSP Обувь</t>
  </si>
  <si>
    <t>55 Пролетарская СПбSP Аксессуары</t>
  </si>
  <si>
    <t>55 Пролетарская СПбШШП</t>
  </si>
  <si>
    <t>55 Пролетарская СПбСумки, Рюкзаки</t>
  </si>
  <si>
    <t>53 Кировский Екатеринбург РМужской зал</t>
  </si>
  <si>
    <t>53 Кировский Екатеринбург РЖенский зал</t>
  </si>
  <si>
    <t>53 Кировский Екатеринбург РОбувь</t>
  </si>
  <si>
    <t>53 Кировский Екатеринбург РДетская одежда</t>
  </si>
  <si>
    <t>53 Кировский Екатеринбург РДетская обувь и игрушки</t>
  </si>
  <si>
    <t>53 Кировский Екатеринбург РМужское белье</t>
  </si>
  <si>
    <t>53 Кировский Екатеринбург РЖенское белье</t>
  </si>
  <si>
    <t>53 Кировский Екатеринбург РХоз.товары Декор</t>
  </si>
  <si>
    <t>53 Кировский Екатеринбург РХоз.товары Столовая</t>
  </si>
  <si>
    <t>53 Кировский Екатеринбург РХоз.товары Kухня</t>
  </si>
  <si>
    <t>53 Кировский Екатеринбург РХоз.товары Спальня</t>
  </si>
  <si>
    <t>53 Кировский Екатеринбург РХоз.товары Ванная</t>
  </si>
  <si>
    <t>53 Кировский Екатеринбург РЕда</t>
  </si>
  <si>
    <t>53 Кировский Екатеринбург РКосметика</t>
  </si>
  <si>
    <t>53 Кировский Екатеринбург РSP Мужской зал</t>
  </si>
  <si>
    <t>53 Кировский Екатеринбург РSP Женский зал</t>
  </si>
  <si>
    <t>53 Кировский Екатеринбург РSP Обувь</t>
  </si>
  <si>
    <t>53 Кировский Екатеринбург РSP Аксессуары</t>
  </si>
  <si>
    <t>53 Кировский Екатеринбург РШШП</t>
  </si>
  <si>
    <t>53 Кировский Екатеринбург РСумки, Рюкзаки</t>
  </si>
  <si>
    <t>54 ТР2 Лобня МОМужской зал</t>
  </si>
  <si>
    <t>54 ТР2 Лобня МОЖенский зал</t>
  </si>
  <si>
    <t>54 ТР2 Лобня МООбувь</t>
  </si>
  <si>
    <t>54 ТР2 Лобня МОДетская одежда</t>
  </si>
  <si>
    <t>54 ТР2 Лобня МОДетская обувь и игрушки</t>
  </si>
  <si>
    <t>54 ТР2 Лобня МОМужское белье</t>
  </si>
  <si>
    <t>54 ТР2 Лобня МОЖенское белье</t>
  </si>
  <si>
    <t>54 ТР2 Лобня МОХоз.товары Декор</t>
  </si>
  <si>
    <t>54 ТР2 Лобня МОХоз.товары Столовая</t>
  </si>
  <si>
    <t>54 ТР2 Лобня МОХоз.товары Kухня</t>
  </si>
  <si>
    <t>54 ТР2 Лобня МОХоз.товары Спальня</t>
  </si>
  <si>
    <t>54 ТР2 Лобня МОХоз.товары Ванная</t>
  </si>
  <si>
    <t>54 ТР2 Лобня МОЕда</t>
  </si>
  <si>
    <t>54 ТР2 Лобня МОКосметика</t>
  </si>
  <si>
    <t>54 ТР2 Лобня МОSP Мужской зал</t>
  </si>
  <si>
    <t>54 ТР2 Лобня МОSP Женский зал</t>
  </si>
  <si>
    <t>54 ТР2 Лобня МОSP Обувь</t>
  </si>
  <si>
    <t>54 ТР2 Лобня МОSP Аксессуары</t>
  </si>
  <si>
    <t>54 ТР2 Лобня МОШШП</t>
  </si>
  <si>
    <t>54 ТР2 Лобня МОСумки, Рюкзаки</t>
  </si>
  <si>
    <t>56 Парнас Одинцово МОМужской зал</t>
  </si>
  <si>
    <t>56 Парнас Одинцово МОЖенский зал</t>
  </si>
  <si>
    <t>56 Парнас Одинцово МООбувь</t>
  </si>
  <si>
    <t>56 Парнас Одинцово МОДетская одежда</t>
  </si>
  <si>
    <t>56 Парнас Одинцово МОДетская обувь и игрушки</t>
  </si>
  <si>
    <t>56 Парнас Одинцово МОМужское белье</t>
  </si>
  <si>
    <t>56 Парнас Одинцово МОЖенское белье</t>
  </si>
  <si>
    <t>56 Парнас Одинцово МОХоз.товары Декор</t>
  </si>
  <si>
    <t>56 Парнас Одинцово МОХоз.товары Столовая</t>
  </si>
  <si>
    <t>56 Парнас Одинцово МОХоз.товары Kухня</t>
  </si>
  <si>
    <t>56 Парнас Одинцово МОХоз.товары Спальня</t>
  </si>
  <si>
    <t>56 Парнас Одинцово МОХоз.товары Ванная</t>
  </si>
  <si>
    <t>56 Парнас Одинцово МОЕда</t>
  </si>
  <si>
    <t>56 Парнас Одинцово МОКосметика</t>
  </si>
  <si>
    <t>56 Парнас Одинцово МОSP Мужской зал</t>
  </si>
  <si>
    <t>56 Парнас Одинцово МОSP Женский зал</t>
  </si>
  <si>
    <t>56 Парнас Одинцово МОSP Обувь</t>
  </si>
  <si>
    <t>56 Парнас Одинцово МОSP Аксессуары</t>
  </si>
  <si>
    <t>56 Парнас Одинцово МОШШП</t>
  </si>
  <si>
    <t>56 Парнас Одинцово МОСумки, Рюкзаки</t>
  </si>
  <si>
    <t>59 Контур Балашиха МОМужской зал</t>
  </si>
  <si>
    <t>59 Контур Балашиха МОЖенский зал</t>
  </si>
  <si>
    <t>59 Контур Балашиха МООбувь</t>
  </si>
  <si>
    <t>59 Контур Балашиха МОДетская одежда</t>
  </si>
  <si>
    <t>59 Контур Балашиха МОДетская обувь и игрушки</t>
  </si>
  <si>
    <t>59 Контур Балашиха МОМужское белье</t>
  </si>
  <si>
    <t>59 Контур Балашиха МОЖенское белье</t>
  </si>
  <si>
    <t>59 Контур Балашиха МОХоз.товары Декор</t>
  </si>
  <si>
    <t>59 Контур Балашиха МОХоз.товары Столовая</t>
  </si>
  <si>
    <t>59 Контур Балашиха МОХоз.товары Kухня</t>
  </si>
  <si>
    <t>59 Контур Балашиха МОХоз.товары Спальня</t>
  </si>
  <si>
    <t>59 Контур Балашиха МОХоз.товары Ванная</t>
  </si>
  <si>
    <t>59 Контур Балашиха МОЕда</t>
  </si>
  <si>
    <t>59 Контур Балашиха МОКосметика</t>
  </si>
  <si>
    <t>59 Контур Балашиха МОSP Мужской зал</t>
  </si>
  <si>
    <t>59 Контур Балашиха МОSP Женский зал</t>
  </si>
  <si>
    <t>59 Контур Балашиха МОSP Обувь</t>
  </si>
  <si>
    <t>59 Контур Балашиха МОSP Аксессуары</t>
  </si>
  <si>
    <t>59 Контур Балашиха МОШШП</t>
  </si>
  <si>
    <t>59 Контур Балашиха МОСумки, Рюкзаки</t>
  </si>
  <si>
    <t>60 Щукино МоскваМужской зал</t>
  </si>
  <si>
    <t>60 Щукино МоскваЖенский зал</t>
  </si>
  <si>
    <t>60 Щукино МоскваОбувь</t>
  </si>
  <si>
    <t>60 Щукино МоскваДетская одежда</t>
  </si>
  <si>
    <t>60 Щукино МоскваДетская обувь и игрушки</t>
  </si>
  <si>
    <t>60 Щукино МоскваМужское белье</t>
  </si>
  <si>
    <t>60 Щукино МоскваЖенское белье</t>
  </si>
  <si>
    <t>60 Щукино МоскваХоз.товары Декор</t>
  </si>
  <si>
    <t>60 Щукино МоскваХоз.товары Столовая</t>
  </si>
  <si>
    <t>60 Щукино МоскваХоз.товары Kухня</t>
  </si>
  <si>
    <t>60 Щукино МоскваХоз.товары Спальня</t>
  </si>
  <si>
    <t>60 Щукино МоскваХоз.товары Ванная</t>
  </si>
  <si>
    <t>60 Щукино МоскваЕда</t>
  </si>
  <si>
    <t>60 Щукино МоскваКосметика</t>
  </si>
  <si>
    <t>60 Щукино МоскваSP Мужской зал</t>
  </si>
  <si>
    <t>60 Щукино МоскваSP Женский зал</t>
  </si>
  <si>
    <t>60 Щукино МоскваSP Обувь</t>
  </si>
  <si>
    <t>60 Щукино МоскваSP Аксессуары</t>
  </si>
  <si>
    <t>60 Щукино МоскваШШП</t>
  </si>
  <si>
    <t>60 Щукино МоскваСумки, Рюкзаки</t>
  </si>
  <si>
    <t>61 Севен ННовгород РМужской зал</t>
  </si>
  <si>
    <t>61 Севен ННовгород РЖенский зал</t>
  </si>
  <si>
    <t>61 Севен ННовгород РОбувь</t>
  </si>
  <si>
    <t>61 Севен ННовгород РДетская одежда</t>
  </si>
  <si>
    <t>61 Севен ННовгород РДетская обувь и игрушки</t>
  </si>
  <si>
    <t>61 Севен ННовгород РМужское белье</t>
  </si>
  <si>
    <t>61 Севен ННовгород РЖенское белье</t>
  </si>
  <si>
    <t>61 Севен ННовгород РХоз.товары Декор</t>
  </si>
  <si>
    <t>61 Севен ННовгород РХоз.товары Столовая</t>
  </si>
  <si>
    <t>61 Севен ННовгород РХоз.товары Kухня</t>
  </si>
  <si>
    <t>61 Севен ННовгород РХоз.товары Спальня</t>
  </si>
  <si>
    <t>61 Севен ННовгород РХоз.товары Ванная</t>
  </si>
  <si>
    <t>61 Севен ННовгород РЕда</t>
  </si>
  <si>
    <t>61 Севен ННовгород РКосметика</t>
  </si>
  <si>
    <t>61 Севен ННовгород РSP Мужской зал</t>
  </si>
  <si>
    <t>61 Севен ННовгород РSP Женский зал</t>
  </si>
  <si>
    <t>61 Севен ННовгород РSP Обувь</t>
  </si>
  <si>
    <t>61 Севен ННовгород РSP Аксессуары</t>
  </si>
  <si>
    <t>61 Севен ННовгород РШШП</t>
  </si>
  <si>
    <t>61 Севен ННовгород РСумки, Рюкзаки</t>
  </si>
  <si>
    <t>62 Проспект Октября Уфа РМужской зал</t>
  </si>
  <si>
    <t>62 Проспект Октября Уфа РЖенский зал</t>
  </si>
  <si>
    <t>62 Проспект Октября Уфа РОбувь</t>
  </si>
  <si>
    <t>62 Проспект Октября Уфа РДетская одежда</t>
  </si>
  <si>
    <t>62 Проспект Октября Уфа РДетская обувь и игрушки</t>
  </si>
  <si>
    <t>62 Проспект Октября Уфа РМужское белье</t>
  </si>
  <si>
    <t>62 Проспект Октября Уфа РЖенское белье</t>
  </si>
  <si>
    <t>62 Проспект Октября Уфа РХоз.товары Декор</t>
  </si>
  <si>
    <t>62 Проспект Октября Уфа РХоз.товары Столовая</t>
  </si>
  <si>
    <t>62 Проспект Октября Уфа РХоз.товары Kухня</t>
  </si>
  <si>
    <t>62 Проспект Октября Уфа РХоз.товары Спальня</t>
  </si>
  <si>
    <t>62 Проспект Октября Уфа РХоз.товары Ванная</t>
  </si>
  <si>
    <t>62 Проспект Октября Уфа РЕда</t>
  </si>
  <si>
    <t>62 Проспект Октября Уфа РКосметика</t>
  </si>
  <si>
    <t>62 Проспект Октября Уфа РSP Мужской зал</t>
  </si>
  <si>
    <t>62 Проспект Октября Уфа РSP Женский зал</t>
  </si>
  <si>
    <t>62 Проспект Октября Уфа РSP Обувь</t>
  </si>
  <si>
    <t>62 Проспект Октября Уфа РSP Аксессуары</t>
  </si>
  <si>
    <t>62 Проспект Октября Уфа РШШП</t>
  </si>
  <si>
    <t>62 Проспект Октября Уфа РСумки, Рюкзаки</t>
  </si>
  <si>
    <t>63 Пайщик Клин МОМужской зал</t>
  </si>
  <si>
    <t>63 Пайщик Клин МОЖенский зал</t>
  </si>
  <si>
    <t>63 Пайщик Клин МООбувь</t>
  </si>
  <si>
    <t>63 Пайщик Клин МОДетская одежда</t>
  </si>
  <si>
    <t>63 Пайщик Клин МОДетская обувь и игрушки</t>
  </si>
  <si>
    <t>63 Пайщик Клин МОМужское белье</t>
  </si>
  <si>
    <t>63 Пайщик Клин МОЖенское белье</t>
  </si>
  <si>
    <t>63 Пайщик Клин МОХоз.товары Декор</t>
  </si>
  <si>
    <t>63 Пайщик Клин МОХоз.товары Столовая</t>
  </si>
  <si>
    <t>63 Пайщик Клин МОХоз.товары Kухня</t>
  </si>
  <si>
    <t>63 Пайщик Клин МОХоз.товары Спальня</t>
  </si>
  <si>
    <t>63 Пайщик Клин МОХоз.товары Ванная</t>
  </si>
  <si>
    <t>63 Пайщик Клин МОЕда</t>
  </si>
  <si>
    <t>63 Пайщик Клин МОКосметика</t>
  </si>
  <si>
    <t>63 Пайщик Клин МОSP Мужской зал</t>
  </si>
  <si>
    <t>63 Пайщик Клин МОSP Женский зал</t>
  </si>
  <si>
    <t>63 Пайщик Клин МОSP Обувь</t>
  </si>
  <si>
    <t>63 Пайщик Клин МОSP Аксессуары</t>
  </si>
  <si>
    <t>63 Пайщик Клин МОШШП</t>
  </si>
  <si>
    <t>63 Пайщик Клин МОСумки, Рюкзаки</t>
  </si>
  <si>
    <t>66 Тополь Иваново РМужской зал</t>
  </si>
  <si>
    <t>66 Тополь Иваново РЖенский зал</t>
  </si>
  <si>
    <t>66 Тополь Иваново РОбувь</t>
  </si>
  <si>
    <t>66 Тополь Иваново РДетская одежда</t>
  </si>
  <si>
    <t>66 Тополь Иваново РДетская обувь и игрушки</t>
  </si>
  <si>
    <t>66 Тополь Иваново РМужское белье</t>
  </si>
  <si>
    <t>66 Тополь Иваново РЖенское белье</t>
  </si>
  <si>
    <t>66 Тополь Иваново РХоз.товары Декор</t>
  </si>
  <si>
    <t>66 Тополь Иваново РХоз.товары Столовая</t>
  </si>
  <si>
    <t>66 Тополь Иваново РХоз.товары Kухня</t>
  </si>
  <si>
    <t>66 Тополь Иваново РХоз.товары Спальня</t>
  </si>
  <si>
    <t>66 Тополь Иваново РХоз.товары Ванная</t>
  </si>
  <si>
    <t>66 Тополь Иваново РЕда</t>
  </si>
  <si>
    <t>66 Тополь Иваново РКосметика</t>
  </si>
  <si>
    <t>66 Тополь Иваново РSP Мужской зал</t>
  </si>
  <si>
    <t>66 Тополь Иваново РSP Женский зал</t>
  </si>
  <si>
    <t>66 Тополь Иваново РSP Обувь</t>
  </si>
  <si>
    <t>66 Тополь Иваново РSP Аксессуары</t>
  </si>
  <si>
    <t>66 Тополь Иваново РШШП</t>
  </si>
  <si>
    <t>66 Тополь Иваново РСумки, Рюкзаки</t>
  </si>
  <si>
    <t>65 Армада Липецк РМужской зал</t>
  </si>
  <si>
    <t>65 Армада Липецк РЖенский зал</t>
  </si>
  <si>
    <t>65 Армада Липецк РОбувь</t>
  </si>
  <si>
    <t>65 Армада Липецк РДетская одежда</t>
  </si>
  <si>
    <t>65 Армада Липецк РДетская обувь и игрушки</t>
  </si>
  <si>
    <t>65 Армада Липецк РМужское белье</t>
  </si>
  <si>
    <t>65 Армада Липецк РЖенское белье</t>
  </si>
  <si>
    <t>65 Армада Липецк РХоз.товары Декор</t>
  </si>
  <si>
    <t>65 Армада Липецк РХоз.товары Столовая</t>
  </si>
  <si>
    <t>65 Армада Липецк РХоз.товары Kухня</t>
  </si>
  <si>
    <t>65 Армада Липецк РХоз.товары Спальня</t>
  </si>
  <si>
    <t>65 Армада Липецк РХоз.товары Ванная</t>
  </si>
  <si>
    <t>65 Армада Липецк РЕда</t>
  </si>
  <si>
    <t>65 Армада Липецк РКосметика</t>
  </si>
  <si>
    <t>65 Армада Липецк РSP Мужской зал</t>
  </si>
  <si>
    <t>65 Армада Липецк РSP Женский зал</t>
  </si>
  <si>
    <t>65 Армада Липецк РSP Обувь</t>
  </si>
  <si>
    <t>65 Армада Липецк РSP Аксессуары</t>
  </si>
  <si>
    <t>65 Армада Липецк РШШП</t>
  </si>
  <si>
    <t>65 Армада Липецк РСумки, Рюкзаки</t>
  </si>
  <si>
    <t>67 Алтуфьево МоскваМужской зал</t>
  </si>
  <si>
    <t>67 Алтуфьево МоскваЖенский зал</t>
  </si>
  <si>
    <t>67 Алтуфьево МоскваОбувь</t>
  </si>
  <si>
    <t>67 Алтуфьево МоскваДетская одежда</t>
  </si>
  <si>
    <t>67 Алтуфьево МоскваДетская обувь и игрушки</t>
  </si>
  <si>
    <t>67 Алтуфьево МоскваМужское белье</t>
  </si>
  <si>
    <t>67 Алтуфьево МоскваЖенское белье</t>
  </si>
  <si>
    <t>67 Алтуфьево МоскваХоз.товары Декор</t>
  </si>
  <si>
    <t>67 Алтуфьево МоскваХоз.товары Столовая</t>
  </si>
  <si>
    <t>67 Алтуфьево МоскваХоз.товары Kухня</t>
  </si>
  <si>
    <t>67 Алтуфьево МоскваХоз.товары Спальня</t>
  </si>
  <si>
    <t>67 Алтуфьево МоскваХоз.товары Ванная</t>
  </si>
  <si>
    <t>67 Алтуфьево МоскваЕда</t>
  </si>
  <si>
    <t>67 Алтуфьево МоскваКосметика</t>
  </si>
  <si>
    <t>67 Алтуфьево МоскваSP Мужской зал</t>
  </si>
  <si>
    <t>67 Алтуфьево МоскваSP Женский зал</t>
  </si>
  <si>
    <t>67 Алтуфьево МоскваSP Обувь</t>
  </si>
  <si>
    <t>67 Алтуфьево МоскваSP Аксессуары</t>
  </si>
  <si>
    <t>67 Алтуфьево МоскваШШП</t>
  </si>
  <si>
    <t>67 Алтуфьево МоскваСумки, Рюкзаки</t>
  </si>
  <si>
    <t>68 Максимир Воронеж РМужской зал</t>
  </si>
  <si>
    <t>68 Максимир Воронеж РЖенский зал</t>
  </si>
  <si>
    <t>68 Максимир Воронеж РОбувь</t>
  </si>
  <si>
    <t>68 Максимир Воронеж РДетская одежда</t>
  </si>
  <si>
    <t>68 Максимир Воронеж РДетская обувь и игрушки</t>
  </si>
  <si>
    <t>68 Максимир Воронеж РМужское белье</t>
  </si>
  <si>
    <t>68 Максимир Воронеж РЖенское белье</t>
  </si>
  <si>
    <t>68 Максимир Воронеж РХоз.товары Декор</t>
  </si>
  <si>
    <t>68 Максимир Воронеж РХоз.товары Столовая</t>
  </si>
  <si>
    <t>68 Максимир Воронеж РХоз.товары Kухня</t>
  </si>
  <si>
    <t>68 Максимир Воронеж РХоз.товары Спальня</t>
  </si>
  <si>
    <t>68 Максимир Воронеж РХоз.товары Ванная</t>
  </si>
  <si>
    <t>68 Максимир Воронеж РЕда</t>
  </si>
  <si>
    <t>68 Максимир Воронеж РКосметика</t>
  </si>
  <si>
    <t>68 Максимир Воронеж РSP Мужской зал</t>
  </si>
  <si>
    <t>68 Максимир Воронеж РSP Женский зал</t>
  </si>
  <si>
    <t>68 Максимир Воронеж РSP Обувь</t>
  </si>
  <si>
    <t>68 Максимир Воронеж РSP Аксессуары</t>
  </si>
  <si>
    <t>68 Максимир Воронеж РШШП</t>
  </si>
  <si>
    <t>68 Максимир Воронеж РСумки, Рюкзаки</t>
  </si>
  <si>
    <t>69 Центральный Казань РМужской зал</t>
  </si>
  <si>
    <t>69 Центральный Казань РЖенский зал</t>
  </si>
  <si>
    <t>69 Центральный Казань РОбувь</t>
  </si>
  <si>
    <t>69 Центральный Казань РДетская одежда</t>
  </si>
  <si>
    <t>69 Центральный Казань РДетская обувь и игрушки</t>
  </si>
  <si>
    <t>69 Центральный Казань РМужское белье</t>
  </si>
  <si>
    <t>69 Центральный Казань РЖенское белье</t>
  </si>
  <si>
    <t>69 Центральный Казань РХоз.товары Декор</t>
  </si>
  <si>
    <t>69 Центральный Казань РХоз.товары Столовая</t>
  </si>
  <si>
    <t>69 Центральный Казань РХоз.товары Kухня</t>
  </si>
  <si>
    <t>69 Центральный Казань РХоз.товары Спальня</t>
  </si>
  <si>
    <t>69 Центральный Казань РХоз.товары Ванная</t>
  </si>
  <si>
    <t>69 Центральный Казань РЕда</t>
  </si>
  <si>
    <t>69 Центральный Казань РКосметика</t>
  </si>
  <si>
    <t>69 Центральный Казань РSP Мужской зал</t>
  </si>
  <si>
    <t>69 Центральный Казань РSP Женский зал</t>
  </si>
  <si>
    <t>69 Центральный Казань РSP Обувь</t>
  </si>
  <si>
    <t>69 Центральный Казань РSP Аксессуары</t>
  </si>
  <si>
    <t>69 Центральный Казань РШШП</t>
  </si>
  <si>
    <t>69 Центральный Казань РСумки, Рюкзаки</t>
  </si>
  <si>
    <t>70 Арена Воронеж РМужской зал</t>
  </si>
  <si>
    <t>70 Арена Воронеж РЖенский зал</t>
  </si>
  <si>
    <t>70 Арена Воронеж РОбувь</t>
  </si>
  <si>
    <t>70 Арена Воронеж РДетская одежда</t>
  </si>
  <si>
    <t>70 Арена Воронеж РДетская обувь и игрушки</t>
  </si>
  <si>
    <t>70 Арена Воронеж РМужское белье</t>
  </si>
  <si>
    <t>70 Арена Воронеж РЖенское белье</t>
  </si>
  <si>
    <t>70 Арена Воронеж РХоз.товары Декор</t>
  </si>
  <si>
    <t>70 Арена Воронеж РХоз.товары Столовая</t>
  </si>
  <si>
    <t>70 Арена Воронеж РХоз.товары Kухня</t>
  </si>
  <si>
    <t>70 Арена Воронеж РХоз.товары Спальня</t>
  </si>
  <si>
    <t>70 Арена Воронеж РХоз.товары Ванная</t>
  </si>
  <si>
    <t>70 Арена Воронеж РКосметика</t>
  </si>
  <si>
    <t>70 Арена Воронеж РSP Мужской зал</t>
  </si>
  <si>
    <t>70 Арена Воронеж РSP Женский зал</t>
  </si>
  <si>
    <t>70 Арена Воронеж РSP Обувь</t>
  </si>
  <si>
    <t>70 Арена Воронеж РSP Аксессуары</t>
  </si>
  <si>
    <t>70 Арена Воронеж РШШП</t>
  </si>
  <si>
    <t>70 Арена Воронеж РСумки, Рюкзаки</t>
  </si>
  <si>
    <t>73 Капитал Тольятти РМужской зал</t>
  </si>
  <si>
    <t>73 Капитал Тольятти РЖенский зал</t>
  </si>
  <si>
    <t>73 Капитал Тольятти РОбувь</t>
  </si>
  <si>
    <t>73 Капитал Тольятти РДетская одежда</t>
  </si>
  <si>
    <t>73 Капитал Тольятти РДетская обувь и игрушки</t>
  </si>
  <si>
    <t>73 Капитал Тольятти РМужское белье</t>
  </si>
  <si>
    <t>73 Капитал Тольятти РЖенское белье</t>
  </si>
  <si>
    <t>73 Капитал Тольятти РХоз.товары Декор</t>
  </si>
  <si>
    <t>73 Капитал Тольятти РХоз.товары Столовая</t>
  </si>
  <si>
    <t>73 Капитал Тольятти РХоз.товары Kухня</t>
  </si>
  <si>
    <t>73 Капитал Тольятти РХоз.товары Спальня</t>
  </si>
  <si>
    <t>73 Капитал Тольятти РХоз.товары Ванная</t>
  </si>
  <si>
    <t>73 Капитал Тольятти РЕда</t>
  </si>
  <si>
    <t>73 Капитал Тольятти РКосметика</t>
  </si>
  <si>
    <t>73 Капитал Тольятти РSP Мужской зал</t>
  </si>
  <si>
    <t>73 Капитал Тольятти РSP Женский зал</t>
  </si>
  <si>
    <t>73 Капитал Тольятти РSP Обувь</t>
  </si>
  <si>
    <t>73 Капитал Тольятти РSP Аксессуары</t>
  </si>
  <si>
    <t>73 Капитал Тольятти РШШП</t>
  </si>
  <si>
    <t>73 Капитал Тольятти РСумки, Рюкзаки</t>
  </si>
  <si>
    <t>72 Южное шоссе ННовгород РМужской зал</t>
  </si>
  <si>
    <t>72 Южное шоссе ННовгород РЖенский зал</t>
  </si>
  <si>
    <t>72 Южное шоссе ННовгород РОбувь</t>
  </si>
  <si>
    <t>72 Южное шоссе ННовгород РДетская одежда</t>
  </si>
  <si>
    <t>72 Южное шоссе ННовгород РДетская обувь и игрушки</t>
  </si>
  <si>
    <t>72 Южное шоссе ННовгород РМужское белье</t>
  </si>
  <si>
    <t>72 Южное шоссе ННовгород РЖенское белье</t>
  </si>
  <si>
    <t>72 Южное шоссе ННовгород РХоз.товары Декор</t>
  </si>
  <si>
    <t>72 Южное шоссе ННовгород РХоз.товары Столовая</t>
  </si>
  <si>
    <t>72 Южное шоссе ННовгород РХоз.товары Kухня</t>
  </si>
  <si>
    <t>72 Южное шоссе ННовгород РХоз.товары Спальня</t>
  </si>
  <si>
    <t>72 Южное шоссе ННовгород РХоз.товары Ванная</t>
  </si>
  <si>
    <t>72 Южное шоссе ННовгород РЕда</t>
  </si>
  <si>
    <t>72 Южное шоссе ННовгород РКосметика</t>
  </si>
  <si>
    <t>72 Южное шоссе ННовгород РSP Мужской зал</t>
  </si>
  <si>
    <t>72 Южное шоссе ННовгород РSP Женский зал</t>
  </si>
  <si>
    <t>72 Южное шоссе ННовгород РSP Обувь</t>
  </si>
  <si>
    <t>72 Южное шоссе ННовгород РSP Аксессуары</t>
  </si>
  <si>
    <t>72 Южное шоссе ННовгород РШШП</t>
  </si>
  <si>
    <t>72 Южное шоссе ННовгород РСумки, Рюкзаки</t>
  </si>
  <si>
    <t>71 Мегаполис Екатеринбург РМужской зал</t>
  </si>
  <si>
    <t>71 Мегаполис Екатеринбург РЖенский зал</t>
  </si>
  <si>
    <t>71 Мегаполис Екатеринбург РОбувь</t>
  </si>
  <si>
    <t>71 Мегаполис Екатеринбург РДетская одежда</t>
  </si>
  <si>
    <t>71 Мегаполис Екатеринбург РДетская обувь и игрушки</t>
  </si>
  <si>
    <t>71 Мегаполис Екатеринбург РМужское белье</t>
  </si>
  <si>
    <t>71 Мегаполис Екатеринбург РЖенское белье</t>
  </si>
  <si>
    <t>71 Мегаполис Екатеринбург РХоз.товары Декор</t>
  </si>
  <si>
    <t>71 Мегаполис Екатеринбург РХоз.товары Столовая</t>
  </si>
  <si>
    <t>71 Мегаполис Екатеринбург РХоз.товары Kухня</t>
  </si>
  <si>
    <t>71 Мегаполис Екатеринбург РХоз.товары Спальня</t>
  </si>
  <si>
    <t>71 Мегаполис Екатеринбург РХоз.товары Ванная</t>
  </si>
  <si>
    <t>71 Мегаполис Екатеринбург РЕда</t>
  </si>
  <si>
    <t>71 Мегаполис Екатеринбург РКосметика</t>
  </si>
  <si>
    <t>71 Мегаполис Екатеринбург РSP Мужской зал</t>
  </si>
  <si>
    <t>71 Мегаполис Екатеринбург РSP Женский зал</t>
  </si>
  <si>
    <t>71 Мегаполис Екатеринбург РSP Обувь</t>
  </si>
  <si>
    <t>71 Мегаполис Екатеринбург РSP Аксессуары</t>
  </si>
  <si>
    <t>71 Мегаполис Екатеринбург РШШП</t>
  </si>
  <si>
    <t>71 Мегаполис Екатеринбург РСумки, Рюкзаки</t>
  </si>
  <si>
    <t>74 Триумф Плаза Обнинск РМужской зал</t>
  </si>
  <si>
    <t>74 Триумф Плаза Обнинск РЖенский зал</t>
  </si>
  <si>
    <t>74 Триумф Плаза Обнинск РОбувь</t>
  </si>
  <si>
    <t>74 Триумф Плаза Обнинск РДетская одежда</t>
  </si>
  <si>
    <t>74 Триумф Плаза Обнинск РДетская обувь и игрушки</t>
  </si>
  <si>
    <t>74 Триумф Плаза Обнинск РМужское белье</t>
  </si>
  <si>
    <t>74 Триумф Плаза Обнинск РЖенское белье</t>
  </si>
  <si>
    <t>74 Триумф Плаза Обнинск РХоз.товары Декор</t>
  </si>
  <si>
    <t>74 Триумф Плаза Обнинск РХоз.товары Столовая</t>
  </si>
  <si>
    <t>74 Триумф Плаза Обнинск РХоз.товары Kухня</t>
  </si>
  <si>
    <t>74 Триумф Плаза Обнинск РХоз.товары Спальня</t>
  </si>
  <si>
    <t>74 Триумф Плаза Обнинск РХоз.товары Ванная</t>
  </si>
  <si>
    <t>74 Триумф Плаза Обнинск РЕда</t>
  </si>
  <si>
    <t>74 Триумф Плаза Обнинск РКосметика</t>
  </si>
  <si>
    <t>74 Триумф Плаза Обнинск РSP Мужской зал</t>
  </si>
  <si>
    <t>74 Триумф Плаза Обнинск РSP Женский зал</t>
  </si>
  <si>
    <t>74 Триумф Плаза Обнинск РSP Обувь</t>
  </si>
  <si>
    <t>74 Триумф Плаза Обнинск РSP Аксессуары</t>
  </si>
  <si>
    <t>74 Триумф Плаза Обнинск РШШП</t>
  </si>
  <si>
    <t>74 Триумф Плаза Обнинск РСумки, Рюкзаки</t>
  </si>
  <si>
    <t>75 Синегорье Челябинск РМужской зал</t>
  </si>
  <si>
    <t>75 Синегорье Челябинск РЖенский зал</t>
  </si>
  <si>
    <t>75 Синегорье Челябинск РОбувь</t>
  </si>
  <si>
    <t>75 Синегорье Челябинск РДетская одежда</t>
  </si>
  <si>
    <t>75 Синегорье Челябинск РДетская обувь и игрушки</t>
  </si>
  <si>
    <t>75 Синегорье Челябинск РМужское белье</t>
  </si>
  <si>
    <t>75 Синегорье Челябинск РЖенское белье</t>
  </si>
  <si>
    <t>75 Синегорье Челябинск РХоз.товары Декор</t>
  </si>
  <si>
    <t>75 Синегорье Челябинск РХоз.товары Столовая</t>
  </si>
  <si>
    <t>75 Синегорье Челябинск РХоз.товары Kухня</t>
  </si>
  <si>
    <t>75 Синегорье Челябинск РХоз.товары Спальня</t>
  </si>
  <si>
    <t>75 Синегорье Челябинск РХоз.товары Ванная</t>
  </si>
  <si>
    <t>75 Синегорье Челябинск РЕда</t>
  </si>
  <si>
    <t>75 Синегорье Челябинск РКосметика</t>
  </si>
  <si>
    <t>75 Синегорье Челябинск РSP Мужской зал</t>
  </si>
  <si>
    <t>75 Синегорье Челябинск РSP Женский зал</t>
  </si>
  <si>
    <t>75 Синегорье Челябинск РSP Обувь</t>
  </si>
  <si>
    <t>75 Синегорье Челябинск РSP Аксессуары</t>
  </si>
  <si>
    <t>75 Синегорье Челябинск РШШП</t>
  </si>
  <si>
    <t>75 Синегорье Челябинск РСумки, Рюкзаки</t>
  </si>
  <si>
    <t>76 Захар Самара РМужской зал</t>
  </si>
  <si>
    <t>76 Захар Самара РЖенский зал</t>
  </si>
  <si>
    <t>76 Захар Самара РОбувь</t>
  </si>
  <si>
    <t>76 Захар Самара РДетская одежда</t>
  </si>
  <si>
    <t>76 Захар Самара РДетская обувь и игрушки</t>
  </si>
  <si>
    <t>76 Захар Самара РМужское белье</t>
  </si>
  <si>
    <t>76 Захар Самара РЖенское белье</t>
  </si>
  <si>
    <t>76 Захар Самара РХоз.товары Декор</t>
  </si>
  <si>
    <t>76 Захар Самара РХоз.товары Столовая</t>
  </si>
  <si>
    <t>76 Захар Самара РХоз.товары Kухня</t>
  </si>
  <si>
    <t>76 Захар Самара РХоз.товары Спальня</t>
  </si>
  <si>
    <t>76 Захар Самара РХоз.товары Ванная</t>
  </si>
  <si>
    <t>76 Захар Самара РЕда</t>
  </si>
  <si>
    <t>76 Захар Самара РКосметика</t>
  </si>
  <si>
    <t>76 Захар Самара РSP Мужской зал</t>
  </si>
  <si>
    <t>76 Захар Самара РSP Женский зал</t>
  </si>
  <si>
    <t>76 Захар Самара РSP Обувь</t>
  </si>
  <si>
    <t>76 Захар Самара РSP Аксессуары</t>
  </si>
  <si>
    <t>76 Захар Самара РШШП</t>
  </si>
  <si>
    <t>76 Захар Самара РСумки, Рюкзаки</t>
  </si>
  <si>
    <t>77 Иремель Уфа РМужской зал</t>
  </si>
  <si>
    <t>77 Иремель Уфа РЖенский зал</t>
  </si>
  <si>
    <t>77 Иремель Уфа РОбувь</t>
  </si>
  <si>
    <t>77 Иремель Уфа РДетская одежда</t>
  </si>
  <si>
    <t>77 Иремель Уфа РДетская обувь и игрушки</t>
  </si>
  <si>
    <t>77 Иремель Уфа РМужское белье</t>
  </si>
  <si>
    <t>77 Иремель Уфа РЖенское белье</t>
  </si>
  <si>
    <t>77 Иремель Уфа РХоз.товары Декор</t>
  </si>
  <si>
    <t>77 Иремель Уфа РХоз.товары Столовая</t>
  </si>
  <si>
    <t>77 Иремель Уфа РХоз.товары Kухня</t>
  </si>
  <si>
    <t>77 Иремель Уфа РХоз.товары Спальня</t>
  </si>
  <si>
    <t>77 Иремель Уфа РХоз.товары Ванная</t>
  </si>
  <si>
    <t>77 Иремель Уфа РЕда</t>
  </si>
  <si>
    <t>77 Иремель Уфа РКосметика</t>
  </si>
  <si>
    <t>77 Иремель Уфа РSP Мужской зал</t>
  </si>
  <si>
    <t>77 Иремель Уфа РSP Женский зал</t>
  </si>
  <si>
    <t>77 Иремель Уфа РSP Обувь</t>
  </si>
  <si>
    <t>77 Иремель Уфа РSP Аксессуары</t>
  </si>
  <si>
    <t>77 Иремель Уфа РШШП</t>
  </si>
  <si>
    <t>77 Иремель Уфа РСумки, Рюкзаки</t>
  </si>
  <si>
    <t>78 Колпино СПбМужской зал</t>
  </si>
  <si>
    <t>78 Колпино СПбЖенский зал</t>
  </si>
  <si>
    <t>78 Колпино СПбОбувь</t>
  </si>
  <si>
    <t>78 Колпино СПбДетская одежда</t>
  </si>
  <si>
    <t>78 Колпино СПбДетская обувь и игрушки</t>
  </si>
  <si>
    <t>78 Колпино СПбМужское белье</t>
  </si>
  <si>
    <t>78 Колпино СПбЖенское белье</t>
  </si>
  <si>
    <t>78 Колпино СПбХоз.товары Декор</t>
  </si>
  <si>
    <t>78 Колпино СПбХоз.товары Столовая</t>
  </si>
  <si>
    <t>78 Колпино СПбХоз.товары Kухня</t>
  </si>
  <si>
    <t>78 Колпино СПбХоз.товары Спальня</t>
  </si>
  <si>
    <t>78 Колпино СПбХоз.товары Ванная</t>
  </si>
  <si>
    <t>78 Колпино СПбЕда</t>
  </si>
  <si>
    <t>78 Колпино СПбКосметика</t>
  </si>
  <si>
    <t>78 Колпино СПбSP Мужской зал</t>
  </si>
  <si>
    <t>78 Колпино СПбSP Женский зал</t>
  </si>
  <si>
    <t>78 Колпино СПбSP Обувь</t>
  </si>
  <si>
    <t>78 Колпино СПбSP Аксессуары</t>
  </si>
  <si>
    <t>78 Колпино СПбШШП</t>
  </si>
  <si>
    <t>78 Колпино СПбСумки, Рюкзаки</t>
  </si>
  <si>
    <t>80 Земляника Пермь РМужской зал</t>
  </si>
  <si>
    <t>80 Земляника Пермь РЖенский зал</t>
  </si>
  <si>
    <t>80 Земляника Пермь РОбувь</t>
  </si>
  <si>
    <t>80 Земляника Пермь РДетская одежда</t>
  </si>
  <si>
    <t>80 Земляника Пермь РДетская обувь и игрушки</t>
  </si>
  <si>
    <t>80 Земляника Пермь РМужское белье</t>
  </si>
  <si>
    <t>80 Земляника Пермь РЖенское белье</t>
  </si>
  <si>
    <t>80 Земляника Пермь РХоз.товары Декор</t>
  </si>
  <si>
    <t>80 Земляника Пермь РХоз.товары Столовая</t>
  </si>
  <si>
    <t>80 Земляника Пермь РХоз.товары Kухня</t>
  </si>
  <si>
    <t>80 Земляника Пермь РХоз.товары Спальня</t>
  </si>
  <si>
    <t>80 Земляника Пермь РХоз.товары Ванная</t>
  </si>
  <si>
    <t>80 Земляника Пермь РЕда</t>
  </si>
  <si>
    <t>80 Земляника Пермь РКосметика</t>
  </si>
  <si>
    <t>80 Земляника Пермь РSP Мужской зал</t>
  </si>
  <si>
    <t>80 Земляника Пермь РSP Женский зал</t>
  </si>
  <si>
    <t>80 Земляника Пермь РSP Обувь</t>
  </si>
  <si>
    <t>80 Земляника Пермь РSP Аксессуары</t>
  </si>
  <si>
    <t>80 Земляника Пермь РШШП</t>
  </si>
  <si>
    <t>80 Земляника Пермь РСумки, Рюкзаки</t>
  </si>
  <si>
    <t>81 Европа Тамбов РМужской зал</t>
  </si>
  <si>
    <t>81 Европа Тамбов РЖенский зал</t>
  </si>
  <si>
    <t>81 Европа Тамбов РОбувь</t>
  </si>
  <si>
    <t>81 Европа Тамбов РДетская одежда</t>
  </si>
  <si>
    <t>81 Европа Тамбов РДетская обувь и игрушки</t>
  </si>
  <si>
    <t>81 Европа Тамбов РМужское белье</t>
  </si>
  <si>
    <t>81 Европа Тамбов РЖенское белье</t>
  </si>
  <si>
    <t>81 Европа Тамбов РХоз.товары Декор</t>
  </si>
  <si>
    <t>81 Европа Тамбов РХоз.товары Столовая</t>
  </si>
  <si>
    <t>81 Европа Тамбов РХоз.товары Kухня</t>
  </si>
  <si>
    <t>81 Европа Тамбов РХоз.товары Спальня</t>
  </si>
  <si>
    <t>81 Европа Тамбов РХоз.товары Ванная</t>
  </si>
  <si>
    <t>81 Европа Тамбов РЕда</t>
  </si>
  <si>
    <t>81 Европа Тамбов РКосметика</t>
  </si>
  <si>
    <t>81 Европа Тамбов РSP Мужской зал</t>
  </si>
  <si>
    <t>81 Европа Тамбов РSP Женский зал</t>
  </si>
  <si>
    <t>81 Европа Тамбов РSP Обувь</t>
  </si>
  <si>
    <t>81 Европа Тамбов РSP Аксессуары</t>
  </si>
  <si>
    <t>81 Европа Тамбов РШШП</t>
  </si>
  <si>
    <t>81 Европа Тамбов РСумки, Рюкзаки</t>
  </si>
  <si>
    <t>82 Жук Уфа РМужской зал</t>
  </si>
  <si>
    <t>82 Жук Уфа РЖенский зал</t>
  </si>
  <si>
    <t>82 Жук Уфа РОбувь</t>
  </si>
  <si>
    <t>82 Жук Уфа РДетская одежда</t>
  </si>
  <si>
    <t>82 Жук Уфа РДетская обувь и игрушки</t>
  </si>
  <si>
    <t>82 Жук Уфа РМужское белье</t>
  </si>
  <si>
    <t>82 Жук Уфа РЖенское белье</t>
  </si>
  <si>
    <t>82 Жук Уфа РХоз.товары Декор</t>
  </si>
  <si>
    <t>82 Жук Уфа РХоз.товары Столовая</t>
  </si>
  <si>
    <t>82 Жук Уфа РХоз.товары Kухня</t>
  </si>
  <si>
    <t>82 Жук Уфа РХоз.товары Спальня</t>
  </si>
  <si>
    <t>82 Жук Уфа РХоз.товары Ванная</t>
  </si>
  <si>
    <t>82 Жук Уфа РЕда</t>
  </si>
  <si>
    <t>82 Жук Уфа РКосметика</t>
  </si>
  <si>
    <t>82 Жук Уфа РSP Мужской зал</t>
  </si>
  <si>
    <t>82 Жук Уфа РSP Женский зал</t>
  </si>
  <si>
    <t>82 Жук Уфа РSP Обувь</t>
  </si>
  <si>
    <t>82 Жук Уфа РSP Аксессуары</t>
  </si>
  <si>
    <t>82 Жук Уфа РШШП</t>
  </si>
  <si>
    <t>82 Жук Уфа РСумки, Рюкзаки</t>
  </si>
  <si>
    <t>85 Империя Самара РМужской зал</t>
  </si>
  <si>
    <t>85 Империя Самара РЖенский зал</t>
  </si>
  <si>
    <t>85 Империя Самара РОбувь</t>
  </si>
  <si>
    <t>85 Империя Самара РДетская одежда</t>
  </si>
  <si>
    <t>85 Империя Самара РДетская обувь и игрушки</t>
  </si>
  <si>
    <t>85 Империя Самара РМужское белье</t>
  </si>
  <si>
    <t>85 Империя Самара РЖенское белье</t>
  </si>
  <si>
    <t>85 Империя Самара РХоз.товары Декор</t>
  </si>
  <si>
    <t>85 Империя Самара РХоз.товары Столовая</t>
  </si>
  <si>
    <t>85 Империя Самара РХоз.товары Kухня</t>
  </si>
  <si>
    <t>85 Империя Самара РХоз.товары Спальня</t>
  </si>
  <si>
    <t>85 Империя Самара РХоз.товары Ванная</t>
  </si>
  <si>
    <t>85 Империя Самара РЕда</t>
  </si>
  <si>
    <t>85 Империя Самара РКосметика</t>
  </si>
  <si>
    <t>85 Империя Самара РSP Мужской зал</t>
  </si>
  <si>
    <t>85 Империя Самара РSP Женский зал</t>
  </si>
  <si>
    <t>85 Империя Самара РSP Обувь</t>
  </si>
  <si>
    <t>85 Империя Самара РSP Аксессуары</t>
  </si>
  <si>
    <t>85 Империя Самара РШШП</t>
  </si>
  <si>
    <t>85 Империя Самара РСумки, Рюкзаки</t>
  </si>
  <si>
    <t>83 Тушино МоскваМужской зал</t>
  </si>
  <si>
    <t>83 Тушино МоскваЖенский зал</t>
  </si>
  <si>
    <t>83 Тушино МоскваОбувь</t>
  </si>
  <si>
    <t>83 Тушино МоскваДетская одежда</t>
  </si>
  <si>
    <t>83 Тушино МоскваДетская обувь и игрушки</t>
  </si>
  <si>
    <t>83 Тушино МоскваМужское белье</t>
  </si>
  <si>
    <t>83 Тушино МоскваЖенское белье</t>
  </si>
  <si>
    <t>83 Тушино МоскваХоз.товары Декор</t>
  </si>
  <si>
    <t>83 Тушино МоскваХоз.товары Столовая</t>
  </si>
  <si>
    <t>83 Тушино МоскваХоз.товары Kухня</t>
  </si>
  <si>
    <t>83 Тушино МоскваХоз.товары Спальня</t>
  </si>
  <si>
    <t>83 Тушино МоскваХоз.товары Ванная</t>
  </si>
  <si>
    <t>83 Тушино МоскваЕда</t>
  </si>
  <si>
    <t>83 Тушино МоскваКосметика</t>
  </si>
  <si>
    <t>83 Тушино МоскваSP Мужской зал</t>
  </si>
  <si>
    <t>83 Тушино МоскваSP Женский зал</t>
  </si>
  <si>
    <t>83 Тушино МоскваSP Обувь</t>
  </si>
  <si>
    <t>83 Тушино МоскваSP Аксессуары</t>
  </si>
  <si>
    <t>83 Тушино МоскваШШП</t>
  </si>
  <si>
    <t>83 Тушино МоскваСумки, Рюкзаки</t>
  </si>
  <si>
    <t>86 Семейный Парк МагнитогорскМужской зал</t>
  </si>
  <si>
    <t>86 Семейный Парк МагнитогорскЖенский зал</t>
  </si>
  <si>
    <t>86 Семейный Парк МагнитогорскОбувь</t>
  </si>
  <si>
    <t>86 Семейный Парк МагнитогорскДетская одежда</t>
  </si>
  <si>
    <t>86 Семейный Парк МагнитогорскДетская обувь и игрушки</t>
  </si>
  <si>
    <t>86 Семейный Парк МагнитогорскМужское белье</t>
  </si>
  <si>
    <t>86 Семейный Парк МагнитогорскЖенское белье</t>
  </si>
  <si>
    <t>86 Семейный Парк МагнитогорскХоз.товары Декор</t>
  </si>
  <si>
    <t>86 Семейный Парк МагнитогорскХоз.товары Столовая</t>
  </si>
  <si>
    <t>86 Семейный Парк МагнитогорскХоз.товары Kухня</t>
  </si>
  <si>
    <t>86 Семейный Парк МагнитогорскХоз.товары Спальня</t>
  </si>
  <si>
    <t>86 Семейный Парк МагнитогорскХоз.товары Ванная</t>
  </si>
  <si>
    <t>86 Семейный Парк МагнитогорскЕда</t>
  </si>
  <si>
    <t>86 Семейный Парк МагнитогорскКосметика</t>
  </si>
  <si>
    <t>86 Семейный Парк МагнитогорскSP Мужской зал</t>
  </si>
  <si>
    <t>86 Семейный Парк МагнитогорскSP Женский зал</t>
  </si>
  <si>
    <t>86 Семейный Парк МагнитогорскSP Обувь</t>
  </si>
  <si>
    <t>86 Семейный Парк МагнитогорскSP Аксессуары</t>
  </si>
  <si>
    <t>86 Семейный Парк МагнитогорскШШП</t>
  </si>
  <si>
    <t>86 Семейный Парк МагнитогорскСумки, Рюкзаки</t>
  </si>
  <si>
    <t>88 Альянс-Свияга Ульяновск РМужской зал</t>
  </si>
  <si>
    <t>88 Альянс-Свияга Ульяновск РЖенский зал</t>
  </si>
  <si>
    <t>88 Альянс-Свияга Ульяновск РОбувь</t>
  </si>
  <si>
    <t>88 Альянс-Свияга Ульяновск РДетская одежда</t>
  </si>
  <si>
    <t>88 Альянс-Свияга Ульяновск РДетская обувь и игрушки</t>
  </si>
  <si>
    <t>88 Альянс-Свияга Ульяновск РМужское белье</t>
  </si>
  <si>
    <t>88 Альянс-Свияга Ульяновск РЖенское белье</t>
  </si>
  <si>
    <t>88 Альянс-Свияга Ульяновск РХоз.товары Декор</t>
  </si>
  <si>
    <t>88 Альянс-Свияга Ульяновск РХоз.товары Столовая</t>
  </si>
  <si>
    <t>88 Альянс-Свияга Ульяновск РХоз.товары Kухня</t>
  </si>
  <si>
    <t>88 Альянс-Свияга Ульяновск РХоз.товары Спальня</t>
  </si>
  <si>
    <t>88 Альянс-Свияга Ульяновск РХоз.товары Ванная</t>
  </si>
  <si>
    <t>88 Альянс-Свияга Ульяновск РЕда</t>
  </si>
  <si>
    <t>88 Альянс-Свияга Ульяновск РКосметика</t>
  </si>
  <si>
    <t>88 Альянс-Свияга Ульяновск РSP Мужской зал</t>
  </si>
  <si>
    <t>88 Альянс-Свияга Ульяновск РSP Женский зал</t>
  </si>
  <si>
    <t>88 Альянс-Свияга Ульяновск РSP Обувь</t>
  </si>
  <si>
    <t>88 Альянс-Свияга Ульяновск РSP Аксессуары</t>
  </si>
  <si>
    <t>88 Альянс-Свияга Ульяновск РШШП</t>
  </si>
  <si>
    <t>88 Альянс-Свияга Ульяновск РСумки, Рюкзаки</t>
  </si>
  <si>
    <t>79 Аида Екатеринбург РМужской зал</t>
  </si>
  <si>
    <t>79 Аида Екатеринбург РЖенский зал</t>
  </si>
  <si>
    <t>79 Аида Екатеринбург РОбувь</t>
  </si>
  <si>
    <t>79 Аида Екатеринбург РДетская одежда</t>
  </si>
  <si>
    <t>79 Аида Екатеринбург РДетская обувь и игрушки</t>
  </si>
  <si>
    <t>79 Аида Екатеринбург РМужское белье</t>
  </si>
  <si>
    <t>79 Аида Екатеринбург РЖенское белье</t>
  </si>
  <si>
    <t>79 Аида Екатеринбург РХоз.товары Декор</t>
  </si>
  <si>
    <t>79 Аида Екатеринбург РХоз.товары Столовая</t>
  </si>
  <si>
    <t>79 Аида Екатеринбург РХоз.товары Kухня</t>
  </si>
  <si>
    <t>79 Аида Екатеринбург РХоз.товары Спальня</t>
  </si>
  <si>
    <t>79 Аида Екатеринбург РХоз.товары Ванная</t>
  </si>
  <si>
    <t>79 Аида Екатеринбург РЕда</t>
  </si>
  <si>
    <t>79 Аида Екатеринбург РКосметика</t>
  </si>
  <si>
    <t>79 Аида Екатеринбург РSP Мужской зал</t>
  </si>
  <si>
    <t>79 Аида Екатеринбург РSP Женский зал</t>
  </si>
  <si>
    <t>79 Аида Екатеринбург РSP Обувь</t>
  </si>
  <si>
    <t>79 Аида Екатеринбург РSP Аксессуары</t>
  </si>
  <si>
    <t>79 Аида Екатеринбург РШШП</t>
  </si>
  <si>
    <t>79 Аида Екатеринбург РСумки, Рюкзаки</t>
  </si>
  <si>
    <t>87 Суворовский Калуга РМужской зал</t>
  </si>
  <si>
    <t>87 Суворовский Калуга РЖенский зал</t>
  </si>
  <si>
    <t>87 Суворовский Калуга РОбувь</t>
  </si>
  <si>
    <t>87 Суворовский Калуга РДетская одежда</t>
  </si>
  <si>
    <t>87 Суворовский Калуга РДетская обувь и игрушки</t>
  </si>
  <si>
    <t>87 Суворовский Калуга РМужское белье</t>
  </si>
  <si>
    <t>87 Суворовский Калуга РЖенское белье</t>
  </si>
  <si>
    <t>87 Суворовский Калуга РХоз.товары Декор</t>
  </si>
  <si>
    <t>87 Суворовский Калуга РХоз.товары Столовая</t>
  </si>
  <si>
    <t>87 Суворовский Калуга РХоз.товары Kухня</t>
  </si>
  <si>
    <t>87 Суворовский Калуга РХоз.товары Спальня</t>
  </si>
  <si>
    <t>87 Суворовский Калуга РХоз.товары Ванная</t>
  </si>
  <si>
    <t>87 Суворовский Калуга РЕда</t>
  </si>
  <si>
    <t>87 Суворовский Калуга РКосметика</t>
  </si>
  <si>
    <t>87 Суворовский Калуга РSP Мужской зал</t>
  </si>
  <si>
    <t>87 Суворовский Калуга РSP Женский зал</t>
  </si>
  <si>
    <t>87 Суворовский Калуга РSP Обувь</t>
  </si>
  <si>
    <t>87 Суворовский Калуга РSP Аксессуары</t>
  </si>
  <si>
    <t>87 Суворовский Калуга РШШП</t>
  </si>
  <si>
    <t>87 Суворовский Калуга РСумки, Рюкзаки</t>
  </si>
  <si>
    <t>89 Галерея Подольск МОМужской зал</t>
  </si>
  <si>
    <t>89 Галерея Подольск МОЖенский зал</t>
  </si>
  <si>
    <t>89 Галерея Подольск МООбувь</t>
  </si>
  <si>
    <t>89 Галерея Подольск МОДетская одежда</t>
  </si>
  <si>
    <t>89 Галерея Подольск МОДетская обувь и игрушки</t>
  </si>
  <si>
    <t>89 Галерея Подольск МОМужское белье</t>
  </si>
  <si>
    <t>89 Галерея Подольск МОЖенское белье</t>
  </si>
  <si>
    <t>89 Галерея Подольск МОХоз.товары Декор</t>
  </si>
  <si>
    <t>89 Галерея Подольск МОХоз.товары Столовая</t>
  </si>
  <si>
    <t>89 Галерея Подольск МОХоз.товары Kухня</t>
  </si>
  <si>
    <t>89 Галерея Подольск МОХоз.товары Спальня</t>
  </si>
  <si>
    <t>89 Галерея Подольск МОХоз.товары Ванная</t>
  </si>
  <si>
    <t>89 Галерея Подольск МОЕда</t>
  </si>
  <si>
    <t>89 Галерея Подольск МОКосметика</t>
  </si>
  <si>
    <t>89 Галерея Подольск МОSP Мужской зал</t>
  </si>
  <si>
    <t>89 Галерея Подольск МОSP Женский зал</t>
  </si>
  <si>
    <t>89 Галерея Подольск МОSP Обувь</t>
  </si>
  <si>
    <t>89 Галерея Подольск МОSP Аксессуары</t>
  </si>
  <si>
    <t>89 Галерея Подольск МОШШП</t>
  </si>
  <si>
    <t>89 Галерея Подольск МОСумки, Рюкзаки</t>
  </si>
  <si>
    <t>90 Успех Оренбург РМужской зал</t>
  </si>
  <si>
    <t>90 Успех Оренбург РЖенский зал</t>
  </si>
  <si>
    <t>90 Успех Оренбург РОбувь</t>
  </si>
  <si>
    <t>90 Успех Оренбург РДетская одежда</t>
  </si>
  <si>
    <t>90 Успех Оренбург РДетская обувь и игрушки</t>
  </si>
  <si>
    <t>90 Успех Оренбург РМужское белье</t>
  </si>
  <si>
    <t>90 Успех Оренбург РЖенское белье</t>
  </si>
  <si>
    <t>90 Успех Оренбург РХоз.товары Декор</t>
  </si>
  <si>
    <t>90 Успех Оренбург РХоз.товары Столовая</t>
  </si>
  <si>
    <t>90 Успех Оренбург РХоз.товары Kухня</t>
  </si>
  <si>
    <t>90 Успех Оренбург РХоз.товары Спальня</t>
  </si>
  <si>
    <t>90 Успех Оренбург РХоз.товары Ванная</t>
  </si>
  <si>
    <t>90 Успех Оренбург РЕда</t>
  </si>
  <si>
    <t>90 Успех Оренбург РКосметика</t>
  </si>
  <si>
    <t>90 Успех Оренбург РSP Мужской зал</t>
  </si>
  <si>
    <t>90 Успех Оренбург РSP Женский зал</t>
  </si>
  <si>
    <t>90 Успех Оренбург РSP Обувь</t>
  </si>
  <si>
    <t>90 Успех Оренбург РSP Аксессуары</t>
  </si>
  <si>
    <t>90 Успех Оренбург РШШП</t>
  </si>
  <si>
    <t>90 Успех Оренбург РСумки, Рюкзаки</t>
  </si>
  <si>
    <t>93 Петровский Ижевск РМужской зал</t>
  </si>
  <si>
    <t>93 Петровский Ижевск РЖенский зал</t>
  </si>
  <si>
    <t>93 Петровский Ижевск РОбувь</t>
  </si>
  <si>
    <t>93 Петровский Ижевск РДетская одежда</t>
  </si>
  <si>
    <t>93 Петровский Ижевск РДетская обувь и игрушки</t>
  </si>
  <si>
    <t>93 Петровский Ижевск РМужское белье</t>
  </si>
  <si>
    <t>93 Петровский Ижевск РЖенское белье</t>
  </si>
  <si>
    <t>93 Петровский Ижевск РХоз.товары Декор</t>
  </si>
  <si>
    <t>93 Петровский Ижевск РХоз.товары Столовая</t>
  </si>
  <si>
    <t>93 Петровский Ижевск РХоз.товары Kухня</t>
  </si>
  <si>
    <t>93 Петровский Ижевск РХоз.товары Спальня</t>
  </si>
  <si>
    <t>93 Петровский Ижевск РХоз.товары Ванная</t>
  </si>
  <si>
    <t>93 Петровский Ижевск РЕда</t>
  </si>
  <si>
    <t>93 Петровский Ижевск РКосметика</t>
  </si>
  <si>
    <t>93 Петровский Ижевск РSP Мужской зал</t>
  </si>
  <si>
    <t>93 Петровский Ижевск РSP Женский зал</t>
  </si>
  <si>
    <t>93 Петровский Ижевск РSP Обувь</t>
  </si>
  <si>
    <t>93 Петровский Ижевск РSP Аксессуары</t>
  </si>
  <si>
    <t>93 Петровский Ижевск РШШП</t>
  </si>
  <si>
    <t>93 Петровский Ижевск РСумки, Рюкзаки</t>
  </si>
  <si>
    <t>94 Дудинка МоскваМужской зал</t>
  </si>
  <si>
    <t>94 Дудинка МоскваЖенский зал</t>
  </si>
  <si>
    <t>94 Дудинка МоскваОбувь</t>
  </si>
  <si>
    <t>94 Дудинка МоскваДетская одежда</t>
  </si>
  <si>
    <t>94 Дудинка МоскваДетская обувь и игрушки</t>
  </si>
  <si>
    <t>94 Дудинка МоскваМужское белье</t>
  </si>
  <si>
    <t>94 Дудинка МоскваЖенское белье</t>
  </si>
  <si>
    <t>94 Дудинка МоскваХоз.товары Декор</t>
  </si>
  <si>
    <t>94 Дудинка МоскваХоз.товары Столовая</t>
  </si>
  <si>
    <t>94 Дудинка МоскваХоз.товары Kухня</t>
  </si>
  <si>
    <t>94 Дудинка МоскваХоз.товары Спальня</t>
  </si>
  <si>
    <t>94 Дудинка МоскваХоз.товары Ванная</t>
  </si>
  <si>
    <t>94 Дудинка МоскваЕда</t>
  </si>
  <si>
    <t>94 Дудинка МоскваКосметика</t>
  </si>
  <si>
    <t>94 Дудинка МоскваSP Мужской зал</t>
  </si>
  <si>
    <t>94 Дудинка МоскваSP Женский зал</t>
  </si>
  <si>
    <t>94 Дудинка МоскваSP Обувь</t>
  </si>
  <si>
    <t>94 Дудинка МоскваSP Аксессуары</t>
  </si>
  <si>
    <t>94 Дудинка МоскваШШП</t>
  </si>
  <si>
    <t>94 Дудинка МоскваСумки, Рюкзаки</t>
  </si>
  <si>
    <t>96 Аврора Парк Ижевск РМужской зал</t>
  </si>
  <si>
    <t>96 Аврора Парк Ижевск РЖенский зал</t>
  </si>
  <si>
    <t>96 Аврора Парк Ижевск РОбувь</t>
  </si>
  <si>
    <t>96 Аврора Парк Ижевск РДетская одежда</t>
  </si>
  <si>
    <t>96 Аврора Парк Ижевск РДетская обувь и игрушки</t>
  </si>
  <si>
    <t>96 Аврора Парк Ижевск РМужское белье</t>
  </si>
  <si>
    <t>96 Аврора Парк Ижевск РЖенское белье</t>
  </si>
  <si>
    <t>96 Аврора Парк Ижевск РХоз.товары Декор</t>
  </si>
  <si>
    <t>96 Аврора Парк Ижевск РХоз.товары Столовая</t>
  </si>
  <si>
    <t>96 Аврора Парк Ижевск РХоз.товары Kухня</t>
  </si>
  <si>
    <t>96 Аврора Парк Ижевск РХоз.товары Спальня</t>
  </si>
  <si>
    <t>96 Аврора Парк Ижевск РХоз.товары Ванная</t>
  </si>
  <si>
    <t>96 Аврора Парк Ижевск РЕда</t>
  </si>
  <si>
    <t>96 Аврора Парк Ижевск РКосметика</t>
  </si>
  <si>
    <t>96 Аврора Парк Ижевск РSP Мужской зал</t>
  </si>
  <si>
    <t>96 Аврора Парк Ижевск РSP Женский зал</t>
  </si>
  <si>
    <t>96 Аврора Парк Ижевск РSP Обувь</t>
  </si>
  <si>
    <t>96 Аврора Парк Ижевск РSP Аксессуары</t>
  </si>
  <si>
    <t>96 Аврора Парк Ижевск РШШП</t>
  </si>
  <si>
    <t>96 Аврора Парк Ижевск РСумки, Рюкзаки</t>
  </si>
  <si>
    <t>98 Богородский Пассаж Ногинск МОМужской зал</t>
  </si>
  <si>
    <t>98 Богородский Пассаж Ногинск МОЖенский зал</t>
  </si>
  <si>
    <t>98 Богородский Пассаж Ногинск МООбувь</t>
  </si>
  <si>
    <t>98 Богородский Пассаж Ногинск МОДетская одежда</t>
  </si>
  <si>
    <t>98 Богородский Пассаж Ногинск МОДетская обувь и игрушки</t>
  </si>
  <si>
    <t>98 Богородский Пассаж Ногинск МОМужское белье</t>
  </si>
  <si>
    <t>98 Богородский Пассаж Ногинск МОЖенское белье</t>
  </si>
  <si>
    <t>98 Богородский Пассаж Ногинск МОХоз.товары Декор</t>
  </si>
  <si>
    <t>98 Богородский Пассаж Ногинск МОХоз.товары Столовая</t>
  </si>
  <si>
    <t>98 Богородский Пассаж Ногинск МОХоз.товары Kухня</t>
  </si>
  <si>
    <t>98 Богородский Пассаж Ногинск МОХоз.товары Спальня</t>
  </si>
  <si>
    <t>98 Богородский Пассаж Ногинск МОХоз.товары Ванная</t>
  </si>
  <si>
    <t>98 Богородский Пассаж Ногинск МОЕда</t>
  </si>
  <si>
    <t>98 Богородский Пассаж Ногинск МОКосметика</t>
  </si>
  <si>
    <t>98 Богородский Пассаж Ногинск МОSP Мужской зал</t>
  </si>
  <si>
    <t>98 Богородский Пассаж Ногинск МОSP Женский зал</t>
  </si>
  <si>
    <t>98 Богородский Пассаж Ногинск МОSP Обувь</t>
  </si>
  <si>
    <t>98 Богородский Пассаж Ногинск МОSP Аксессуары</t>
  </si>
  <si>
    <t>98 Богородский Пассаж Ногинск МОШШП</t>
  </si>
  <si>
    <t>98 Богородский Пассаж Ногинск МОСумки, Рюкзаки</t>
  </si>
  <si>
    <t>95 Тесар-Сити Саратов РМужской зал</t>
  </si>
  <si>
    <t>95 Тесар-Сити Саратов РЖенский зал</t>
  </si>
  <si>
    <t>95 Тесар-Сити Саратов РОбувь</t>
  </si>
  <si>
    <t>95 Тесар-Сити Саратов РДетская одежда</t>
  </si>
  <si>
    <t>95 Тесар-Сити Саратов РДетская обувь и игрушки</t>
  </si>
  <si>
    <t>95 Тесар-Сити Саратов РМужское белье</t>
  </si>
  <si>
    <t>95 Тесар-Сити Саратов РЖенское белье</t>
  </si>
  <si>
    <t>95 Тесар-Сити Саратов РХоз.товары Декор</t>
  </si>
  <si>
    <t>95 Тесар-Сити Саратов РХоз.товары Столовая</t>
  </si>
  <si>
    <t>95 Тесар-Сити Саратов РХоз.товары Kухня</t>
  </si>
  <si>
    <t>95 Тесар-Сити Саратов РХоз.товары Спальня</t>
  </si>
  <si>
    <t>95 Тесар-Сити Саратов РХоз.товары Ванная</t>
  </si>
  <si>
    <t>95 Тесар-Сити Саратов РЕда</t>
  </si>
  <si>
    <t>95 Тесар-Сити Саратов РКосметика</t>
  </si>
  <si>
    <t>95 Тесар-Сити Саратов РSP Мужской зал</t>
  </si>
  <si>
    <t>95 Тесар-Сити Саратов РSP Женский зал</t>
  </si>
  <si>
    <t>95 Тесар-Сити Саратов РSP Обувь</t>
  </si>
  <si>
    <t>95 Тесар-Сити Саратов РSP Аксессуары</t>
  </si>
  <si>
    <t>95 Тесар-Сити Саратов РШШП</t>
  </si>
  <si>
    <t>95 Тесар-Сити Саратов РСумки, Рюкзаки</t>
  </si>
  <si>
    <t>100 Сити-центр Казань РМужской зал</t>
  </si>
  <si>
    <t>100 Сити-центр Казань РЖенский зал</t>
  </si>
  <si>
    <t>100 Сити-центр Казань РОбувь</t>
  </si>
  <si>
    <t>100 Сити-центр Казань РДетская одежда</t>
  </si>
  <si>
    <t>100 Сити-центр Казань РДетская обувь и игрушки</t>
  </si>
  <si>
    <t>100 Сити-центр Казань РМужское белье</t>
  </si>
  <si>
    <t>100 Сити-центр Казань РЖенское белье</t>
  </si>
  <si>
    <t>100 Сити-центр Казань РХоз.товары Декор</t>
  </si>
  <si>
    <t>100 Сити-центр Казань РХоз.товары Столовая</t>
  </si>
  <si>
    <t>100 Сити-центр Казань РХоз.товары Kухня</t>
  </si>
  <si>
    <t>100 Сити-центр Казань РХоз.товары Спальня</t>
  </si>
  <si>
    <t>100 Сити-центр Казань РХоз.товары Ванная</t>
  </si>
  <si>
    <t>100 Сити-центр Казань РЕда</t>
  </si>
  <si>
    <t>100 Сити-центр Казань РКосметика</t>
  </si>
  <si>
    <t>100 Сити-центр Казань РSP Мужской зал</t>
  </si>
  <si>
    <t>100 Сити-центр Казань РSP Женский зал</t>
  </si>
  <si>
    <t>100 Сити-центр Казань РSP Обувь</t>
  </si>
  <si>
    <t>100 Сити-центр Казань РSP Аксессуары</t>
  </si>
  <si>
    <t>100 Сити-центр Казань РШШП</t>
  </si>
  <si>
    <t>100 Сити-центр Казань РСумки, Рюкзаки</t>
  </si>
  <si>
    <t>102 Флагман Ярославль РМужской зал</t>
  </si>
  <si>
    <t>102 Флагман Ярославль РЖенский зал</t>
  </si>
  <si>
    <t>102 Флагман Ярославль РОбувь</t>
  </si>
  <si>
    <t>102 Флагман Ярославль РДетская одежда</t>
  </si>
  <si>
    <t>102 Флагман Ярославль РДетская обувь и игрушки</t>
  </si>
  <si>
    <t>102 Флагман Ярославль РМужское белье</t>
  </si>
  <si>
    <t>102 Флагман Ярославль РЖенское белье</t>
  </si>
  <si>
    <t>102 Флагман Ярославль РХоз.товары Декор</t>
  </si>
  <si>
    <t>102 Флагман Ярославль РХоз.товары Столовая</t>
  </si>
  <si>
    <t>102 Флагман Ярославль РХоз.товары Kухня</t>
  </si>
  <si>
    <t>102 Флагман Ярославль РХоз.товары Спальня</t>
  </si>
  <si>
    <t>102 Флагман Ярославль РХоз.товары Ванная</t>
  </si>
  <si>
    <t>102 Флагман Ярославль РЕда</t>
  </si>
  <si>
    <t>102 Флагман Ярославль РКосметика</t>
  </si>
  <si>
    <t>102 Флагман Ярославль РSP Мужской зал</t>
  </si>
  <si>
    <t>102 Флагман Ярославль РSP Женский зал</t>
  </si>
  <si>
    <t>102 Флагман Ярославль РSP Обувь</t>
  </si>
  <si>
    <t>102 Флагман Ярославль РSP Аксессуары</t>
  </si>
  <si>
    <t>102 Флагман Ярославль РШШП</t>
  </si>
  <si>
    <t>102 Флагман Ярославль РСумки, Рюкзаки</t>
  </si>
  <si>
    <t>101 Гранд Ульяновск РМужской зал</t>
  </si>
  <si>
    <t>101 Гранд Ульяновск РЖенский зал</t>
  </si>
  <si>
    <t>101 Гранд Ульяновск РОбувь</t>
  </si>
  <si>
    <t>101 Гранд Ульяновск РДетская одежда</t>
  </si>
  <si>
    <t>101 Гранд Ульяновск РДетская обувь и игрушки</t>
  </si>
  <si>
    <t>101 Гранд Ульяновск РМужское белье</t>
  </si>
  <si>
    <t>101 Гранд Ульяновск РЖенское белье</t>
  </si>
  <si>
    <t>101 Гранд Ульяновск РХоз.товары Декор</t>
  </si>
  <si>
    <t>101 Гранд Ульяновск РХоз.товары Столовая</t>
  </si>
  <si>
    <t>101 Гранд Ульяновск РХоз.товары Kухня</t>
  </si>
  <si>
    <t>101 Гранд Ульяновск РХоз.товары Спальня</t>
  </si>
  <si>
    <t>101 Гранд Ульяновск РХоз.товары Ванная</t>
  </si>
  <si>
    <t>101 Гранд Ульяновск РЕда</t>
  </si>
  <si>
    <t>101 Гранд Ульяновск РКосметика</t>
  </si>
  <si>
    <t>101 Гранд Ульяновск РSP Мужской зал</t>
  </si>
  <si>
    <t>101 Гранд Ульяновск РSP Женский зал</t>
  </si>
  <si>
    <t>101 Гранд Ульяновск РSP Обувь</t>
  </si>
  <si>
    <t>101 Гранд Ульяновск РSP Аксессуары</t>
  </si>
  <si>
    <t>101 Гранд Ульяновск РШШП</t>
  </si>
  <si>
    <t>101 Гранд Ульяновск РСумки, Рюкзаки</t>
  </si>
  <si>
    <t>104 ЕВРОПА - 10 Курск РМужской зал</t>
  </si>
  <si>
    <t>104 ЕВРОПА - 10 Курск РЖенский зал</t>
  </si>
  <si>
    <t>104 ЕВРОПА - 10 Курск РОбувь</t>
  </si>
  <si>
    <t>104 ЕВРОПА - 10 Курск РДетская одежда</t>
  </si>
  <si>
    <t>104 ЕВРОПА - 10 Курск РДетская обувь и игрушки</t>
  </si>
  <si>
    <t>104 ЕВРОПА - 10 Курск РМужское белье</t>
  </si>
  <si>
    <t>104 ЕВРОПА - 10 Курск РЖенское белье</t>
  </si>
  <si>
    <t>104 ЕВРОПА - 10 Курск РХоз.товары Декор</t>
  </si>
  <si>
    <t>104 ЕВРОПА - 10 Курск РХоз.товары Столовая</t>
  </si>
  <si>
    <t>104 ЕВРОПА - 10 Курск РХоз.товары Kухня</t>
  </si>
  <si>
    <t>104 ЕВРОПА - 10 Курск РХоз.товары Спальня</t>
  </si>
  <si>
    <t>104 ЕВРОПА - 10 Курск РХоз.товары Ванная</t>
  </si>
  <si>
    <t>104 ЕВРОПА - 10 Курск РЕда</t>
  </si>
  <si>
    <t>104 ЕВРОПА - 10 Курск РКосметика</t>
  </si>
  <si>
    <t>104 ЕВРОПА - 10 Курск РSP Мужской зал</t>
  </si>
  <si>
    <t>104 ЕВРОПА - 10 Курск РSP Женский зал</t>
  </si>
  <si>
    <t>104 ЕВРОПА - 10 Курск РSP Обувь</t>
  </si>
  <si>
    <t>104 ЕВРОПА - 10 Курск РSP Аксессуары</t>
  </si>
  <si>
    <t>104 ЕВРОПА - 10 Курск РШШП</t>
  </si>
  <si>
    <t>104 ЕВРОПА - 10 Курск РСумки, Рюкзаки</t>
  </si>
  <si>
    <t>108 Кольцо Челябинск РМужской зал</t>
  </si>
  <si>
    <t>108 Кольцо Челябинск РЖенский зал</t>
  </si>
  <si>
    <t>108 Кольцо Челябинск РОбувь</t>
  </si>
  <si>
    <t>108 Кольцо Челябинск РДетская одежда</t>
  </si>
  <si>
    <t>108 Кольцо Челябинск РДетская обувь и игрушки</t>
  </si>
  <si>
    <t>108 Кольцо Челябинск РМужское белье</t>
  </si>
  <si>
    <t>108 Кольцо Челябинск РЖенское белье</t>
  </si>
  <si>
    <t>108 Кольцо Челябинск РХоз.товары Декор</t>
  </si>
  <si>
    <t>108 Кольцо Челябинск РХоз.товары Столовая</t>
  </si>
  <si>
    <t>108 Кольцо Челябинск РХоз.товары Kухня</t>
  </si>
  <si>
    <t>108 Кольцо Челябинск РХоз.товары Спальня</t>
  </si>
  <si>
    <t>108 Кольцо Челябинск РХоз.товары Ванная</t>
  </si>
  <si>
    <t>108 Кольцо Челябинск РЕда</t>
  </si>
  <si>
    <t>108 Кольцо Челябинск РКосметика</t>
  </si>
  <si>
    <t>108 Кольцо Челябинск РSP Мужской зал</t>
  </si>
  <si>
    <t>108 Кольцо Челябинск РSP Женский зал</t>
  </si>
  <si>
    <t>108 Кольцо Челябинск РSP Обувь</t>
  </si>
  <si>
    <t>108 Кольцо Челябинск РSP Аксессуары</t>
  </si>
  <si>
    <t>108 Кольцо Челябинск РШШП</t>
  </si>
  <si>
    <t>108 Кольцо Челябинск РСумки, Рюкзаки</t>
  </si>
  <si>
    <t>106 Меркурий Белгород РМужской зал</t>
  </si>
  <si>
    <t>106 Меркурий Белгород РЖенский зал</t>
  </si>
  <si>
    <t>106 Меркурий Белгород РОбувь</t>
  </si>
  <si>
    <t>106 Меркурий Белгород РДетская одежда</t>
  </si>
  <si>
    <t>106 Меркурий Белгород РДетская обувь и игрушки</t>
  </si>
  <si>
    <t>106 Меркурий Белгород РМужское белье</t>
  </si>
  <si>
    <t>106 Меркурий Белгород РЖенское белье</t>
  </si>
  <si>
    <t>106 Меркурий Белгород РХоз.товары Декор</t>
  </si>
  <si>
    <t>106 Меркурий Белгород РХоз.товары Столовая</t>
  </si>
  <si>
    <t>106 Меркурий Белгород РХоз.товары Kухня</t>
  </si>
  <si>
    <t>106 Меркурий Белгород РХоз.товары Спальня</t>
  </si>
  <si>
    <t>106 Меркурий Белгород РХоз.товары Ванная</t>
  </si>
  <si>
    <t>106 Меркурий Белгород РЕда</t>
  </si>
  <si>
    <t>106 Меркурий Белгород РКосметика</t>
  </si>
  <si>
    <t>106 Меркурий Белгород РSP Мужской зал</t>
  </si>
  <si>
    <t>106 Меркурий Белгород РSP Женский зал</t>
  </si>
  <si>
    <t>106 Меркурий Белгород РSP Обувь</t>
  </si>
  <si>
    <t>106 Меркурий Белгород РSP Аксессуары</t>
  </si>
  <si>
    <t>106 Меркурий Белгород РШШП</t>
  </si>
  <si>
    <t>106 Меркурий Белгород РСумки, Рюкзаки</t>
  </si>
  <si>
    <t>103 Па-на-ма Тюмень РМужской зал</t>
  </si>
  <si>
    <t>103 Па-на-ма Тюмень РЖенский зал</t>
  </si>
  <si>
    <t>103 Па-на-ма Тюмень РОбувь</t>
  </si>
  <si>
    <t>103 Па-на-ма Тюмень РДетская одежда</t>
  </si>
  <si>
    <t>103 Па-на-ма Тюмень РДетская обувь и игрушки</t>
  </si>
  <si>
    <t>103 Па-на-ма Тюмень РМужское белье</t>
  </si>
  <si>
    <t>103 Па-на-ма Тюмень РЖенское белье</t>
  </si>
  <si>
    <t>103 Па-на-ма Тюмень РХоз.товары Декор</t>
  </si>
  <si>
    <t>103 Па-на-ма Тюмень РХоз.товары Столовая</t>
  </si>
  <si>
    <t>103 Па-на-ма Тюмень РХоз.товары Kухня</t>
  </si>
  <si>
    <t>103 Па-на-ма Тюмень РХоз.товары Спальня</t>
  </si>
  <si>
    <t>103 Па-на-ма Тюмень РХоз.товары Ванная</t>
  </si>
  <si>
    <t>103 Па-на-ма Тюмень РЕда</t>
  </si>
  <si>
    <t>103 Па-на-ма Тюмень РКосметика</t>
  </si>
  <si>
    <t>103 Па-на-ма Тюмень РSP Мужской зал</t>
  </si>
  <si>
    <t>103 Па-на-ма Тюмень РSP Женский зал</t>
  </si>
  <si>
    <t>103 Па-на-ма Тюмень РSP Обувь</t>
  </si>
  <si>
    <t>103 Па-на-ма Тюмень РSP Аксессуары</t>
  </si>
  <si>
    <t>103 Па-на-ма Тюмень РШШП</t>
  </si>
  <si>
    <t>103 Па-на-ма Тюмень РСумки, Рюкзаки</t>
  </si>
  <si>
    <t>105 Гостиный Двор Пенза РМужской зал</t>
  </si>
  <si>
    <t>105 Гостиный Двор Пенза РЖенский зал</t>
  </si>
  <si>
    <t>105 Гостиный Двор Пенза РОбувь</t>
  </si>
  <si>
    <t>105 Гостиный Двор Пенза РДетская одежда</t>
  </si>
  <si>
    <t>105 Гостиный Двор Пенза РДетская обувь и игрушки</t>
  </si>
  <si>
    <t>105 Гостиный Двор Пенза РМужское белье</t>
  </si>
  <si>
    <t>105 Гостиный Двор Пенза РЖенское белье</t>
  </si>
  <si>
    <t>105 Гостиный Двор Пенза РХоз.товары Декор</t>
  </si>
  <si>
    <t>105 Гостиный Двор Пенза РХоз.товары Столовая</t>
  </si>
  <si>
    <t>105 Гостиный Двор Пенза РХоз.товары Kухня</t>
  </si>
  <si>
    <t>105 Гостиный Двор Пенза РХоз.товары Спальня</t>
  </si>
  <si>
    <t>105 Гостиный Двор Пенза РХоз.товары Ванная</t>
  </si>
  <si>
    <t>105 Гостиный Двор Пенза РЕда</t>
  </si>
  <si>
    <t>105 Гостиный Двор Пенза РКосметика</t>
  </si>
  <si>
    <t>105 Гостиный Двор Пенза РSP Мужской зал</t>
  </si>
  <si>
    <t>105 Гостиный Двор Пенза РSP Женский зал</t>
  </si>
  <si>
    <t>105 Гостиный Двор Пенза РSP Обувь</t>
  </si>
  <si>
    <t>105 Гостиный Двор Пенза РSP Аксессуары</t>
  </si>
  <si>
    <t>105 Гостиный Двор Пенза РШШП</t>
  </si>
  <si>
    <t>105 Гостиный Двор Пенза РСумки, Рюкзаки</t>
  </si>
  <si>
    <t>110 Фокус Челябинск РМужской зал</t>
  </si>
  <si>
    <t>110 Фокус Челябинск РЖенский зал</t>
  </si>
  <si>
    <t>110 Фокус Челябинск РОбувь</t>
  </si>
  <si>
    <t>110 Фокус Челябинск РДетская одежда</t>
  </si>
  <si>
    <t>110 Фокус Челябинск РДетская обувь и игрушки</t>
  </si>
  <si>
    <t>110 Фокус Челябинск РМужское белье</t>
  </si>
  <si>
    <t>110 Фокус Челябинск РЖенское белье</t>
  </si>
  <si>
    <t>110 Фокус Челябинск РХоз.товары Декор</t>
  </si>
  <si>
    <t>110 Фокус Челябинск РХоз.товары Столовая</t>
  </si>
  <si>
    <t>110 Фокус Челябинск РХоз.товары Kухня</t>
  </si>
  <si>
    <t>110 Фокус Челябинск РХоз.товары Спальня</t>
  </si>
  <si>
    <t>110 Фокус Челябинск РХоз.товары Ванная</t>
  </si>
  <si>
    <t>110 Фокус Челябинск РЕда</t>
  </si>
  <si>
    <t>110 Фокус Челябинск РКосметика</t>
  </si>
  <si>
    <t>110 Фокус Челябинск РSP Мужской зал</t>
  </si>
  <si>
    <t>110 Фокус Челябинск РSP Женский зал</t>
  </si>
  <si>
    <t>110 Фокус Челябинск РSP Обувь</t>
  </si>
  <si>
    <t>110 Фокус Челябинск РSP Аксессуары</t>
  </si>
  <si>
    <t>110 Фокус Челябинск РШШП</t>
  </si>
  <si>
    <t>110 Фокус Челябинск РСумки, Рюкзаки</t>
  </si>
  <si>
    <t>107 Васторг Астрахань РМужской зал</t>
  </si>
  <si>
    <t>107 Васторг Астрахань РЖенский зал</t>
  </si>
  <si>
    <t>107 Васторг Астрахань РОбувь</t>
  </si>
  <si>
    <t>107 Васторг Астрахань РДетская одежда</t>
  </si>
  <si>
    <t>107 Васторг Астрахань РДетская обувь и игрушки</t>
  </si>
  <si>
    <t>107 Васторг Астрахань РМужское белье</t>
  </si>
  <si>
    <t>107 Васторг Астрахань РЖенское белье</t>
  </si>
  <si>
    <t>107 Васторг Астрахань РХоз.товары Декор</t>
  </si>
  <si>
    <t>107 Васторг Астрахань РХоз.товары Столовая</t>
  </si>
  <si>
    <t>107 Васторг Астрахань РХоз.товары Kухня</t>
  </si>
  <si>
    <t>107 Васторг Астрахань РХоз.товары Спальня</t>
  </si>
  <si>
    <t>107 Васторг Астрахань РХоз.товары Ванная</t>
  </si>
  <si>
    <t>107 Васторг Астрахань РЕда</t>
  </si>
  <si>
    <t>107 Васторг Астрахань РКосметика</t>
  </si>
  <si>
    <t>107 Васторг Астрахань РSP Мужской зал</t>
  </si>
  <si>
    <t>107 Васторг Астрахань РSP Женский зал</t>
  </si>
  <si>
    <t>107 Васторг Астрахань РSP Обувь</t>
  </si>
  <si>
    <t>107 Васторг Астрахань РSP Аксессуары</t>
  </si>
  <si>
    <t>107 Васторг Астрахань РШШП</t>
  </si>
  <si>
    <t>107 Васторг Астрахань РСумки, Рюкзаки</t>
  </si>
  <si>
    <t>112 Фаворит Тюмень РМужской зал</t>
  </si>
  <si>
    <t>112 Фаворит Тюмень РЖенский зал</t>
  </si>
  <si>
    <t>112 Фаворит Тюмень РОбувь</t>
  </si>
  <si>
    <t>112 Фаворит Тюмень РДетская одежда</t>
  </si>
  <si>
    <t>112 Фаворит Тюмень РДетская обувь и игрушки</t>
  </si>
  <si>
    <t>112 Фаворит Тюмень РМужское белье</t>
  </si>
  <si>
    <t>112 Фаворит Тюмень РЖенское белье</t>
  </si>
  <si>
    <t>112 Фаворит Тюмень РХоз.товары Декор</t>
  </si>
  <si>
    <t>112 Фаворит Тюмень РХоз.товары Столовая</t>
  </si>
  <si>
    <t>112 Фаворит Тюмень РХоз.товары Kухня</t>
  </si>
  <si>
    <t>112 Фаворит Тюмень РХоз.товары Спальня</t>
  </si>
  <si>
    <t>112 Фаворит Тюмень РХоз.товары Ванная</t>
  </si>
  <si>
    <t>112 Фаворит Тюмень РЕда</t>
  </si>
  <si>
    <t>112 Фаворит Тюмень РКосметика</t>
  </si>
  <si>
    <t>112 Фаворит Тюмень РSP Мужской зал</t>
  </si>
  <si>
    <t>112 Фаворит Тюмень РSP Женский зал</t>
  </si>
  <si>
    <t>112 Фаворит Тюмень РSP Обувь</t>
  </si>
  <si>
    <t>112 Фаворит Тюмень РSP Аксессуары</t>
  </si>
  <si>
    <t>112 Фаворит Тюмень РШШП</t>
  </si>
  <si>
    <t>112 Фаворит Тюмень РСумки, Рюкзаки</t>
  </si>
  <si>
    <t>113 Урал Челябинск РМужской зал</t>
  </si>
  <si>
    <t>113 Урал Челябинск РЖенский зал</t>
  </si>
  <si>
    <t>113 Урал Челябинск РОбувь</t>
  </si>
  <si>
    <t>113 Урал Челябинск РДетская одежда</t>
  </si>
  <si>
    <t>113 Урал Челябинск РДетская обувь и игрушки</t>
  </si>
  <si>
    <t>113 Урал Челябинск РМужское белье</t>
  </si>
  <si>
    <t>113 Урал Челябинск РЖенское белье</t>
  </si>
  <si>
    <t>113 Урал Челябинск РХоз.товары Декор</t>
  </si>
  <si>
    <t>113 Урал Челябинск РХоз.товары Столовая</t>
  </si>
  <si>
    <t>113 Урал Челябинск РХоз.товары Kухня</t>
  </si>
  <si>
    <t>113 Урал Челябинск РХоз.товары Спальня</t>
  </si>
  <si>
    <t>113 Урал Челябинск РХоз.товары Ванная</t>
  </si>
  <si>
    <t>113 Урал Челябинск РЕда</t>
  </si>
  <si>
    <t>113 Урал Челябинск РКосметика</t>
  </si>
  <si>
    <t>113 Урал Челябинск РSP Мужской зал</t>
  </si>
  <si>
    <t>113 Урал Челябинск РSP Женский зал</t>
  </si>
  <si>
    <t>113 Урал Челябинск РSP Обувь</t>
  </si>
  <si>
    <t>113 Урал Челябинск РSP Аксессуары</t>
  </si>
  <si>
    <t>113 Урал Челябинск РШШП</t>
  </si>
  <si>
    <t>113 Урал Челябинск РСумки, Рюкзаки</t>
  </si>
  <si>
    <t>109 Колонец Жуковский МОМужской зал</t>
  </si>
  <si>
    <t>109 Колонец Жуковский МОЖенский зал</t>
  </si>
  <si>
    <t>109 Колонец Жуковский МООбувь</t>
  </si>
  <si>
    <t>109 Колонец Жуковский МОДетская одежда</t>
  </si>
  <si>
    <t>109 Колонец Жуковский МОДетская обувь и игрушки</t>
  </si>
  <si>
    <t>109 Колонец Жуковский МОМужское белье</t>
  </si>
  <si>
    <t>109 Колонец Жуковский МОЖенское белье</t>
  </si>
  <si>
    <t>109 Колонец Жуковский МОХоз.товары Декор</t>
  </si>
  <si>
    <t>109 Колонец Жуковский МОХоз.товары Столовая</t>
  </si>
  <si>
    <t>109 Колонец Жуковский МОХоз.товары Kухня</t>
  </si>
  <si>
    <t>109 Колонец Жуковский МОХоз.товары Спальня</t>
  </si>
  <si>
    <t>109 Колонец Жуковский МОХоз.товары Ванная</t>
  </si>
  <si>
    <t>109 Колонец Жуковский МОЕда</t>
  </si>
  <si>
    <t>109 Колонец Жуковский МОКосметика</t>
  </si>
  <si>
    <t>109 Колонец Жуковский МОSP Мужской зал</t>
  </si>
  <si>
    <t>109 Колонец Жуковский МОSP Женский зал</t>
  </si>
  <si>
    <t>109 Колонец Жуковский МОSP Обувь</t>
  </si>
  <si>
    <t>109 Колонец Жуковский МОSP Аксессуары</t>
  </si>
  <si>
    <t>109 Колонец Жуковский МОШШП</t>
  </si>
  <si>
    <t>109 Колонец Жуковский МОСумки, Рюкзаки</t>
  </si>
  <si>
    <t>114 Билла Чехов МОМужской зал</t>
  </si>
  <si>
    <t>114 Билла Чехов МОЖенский зал</t>
  </si>
  <si>
    <t>114 Билла Чехов МООбувь</t>
  </si>
  <si>
    <t>114 Билла Чехов МОДетская одежда</t>
  </si>
  <si>
    <t>114 Билла Чехов МОДетская обувь и игрушки</t>
  </si>
  <si>
    <t>114 Билла Чехов МОМужское белье</t>
  </si>
  <si>
    <t>114 Билла Чехов МОЖенское белье</t>
  </si>
  <si>
    <t>114 Билла Чехов МОХоз.товары Декор</t>
  </si>
  <si>
    <t>114 Билла Чехов МОХоз.товары Столовая</t>
  </si>
  <si>
    <t>114 Билла Чехов МОХоз.товары Kухня</t>
  </si>
  <si>
    <t>114 Билла Чехов МОХоз.товары Спальня</t>
  </si>
  <si>
    <t>114 Билла Чехов МОХоз.товары Ванная</t>
  </si>
  <si>
    <t>114 Билла Чехов МОЕда</t>
  </si>
  <si>
    <t>114 Билла Чехов МОКосметика</t>
  </si>
  <si>
    <t>114 Билла Чехов МОSP Мужской зал</t>
  </si>
  <si>
    <t>114 Билла Чехов МОSP Женский зал</t>
  </si>
  <si>
    <t>114 Билла Чехов МОSP Обувь</t>
  </si>
  <si>
    <t>114 Билла Чехов МОSP Аксессуары</t>
  </si>
  <si>
    <t>114 Билла Чехов МОШШП</t>
  </si>
  <si>
    <t>114 Билла Чехов МОСумки, Рюкзаки</t>
  </si>
  <si>
    <t>111 Семь Пятниц Пермь РМужской зал</t>
  </si>
  <si>
    <t>111 Семь Пятниц Пермь РЖенский зал</t>
  </si>
  <si>
    <t>111 Семь Пятниц Пермь РОбувь</t>
  </si>
  <si>
    <t>111 Семь Пятниц Пермь РДетская одежда</t>
  </si>
  <si>
    <t>111 Семь Пятниц Пермь РДетская обувь и игрушки</t>
  </si>
  <si>
    <t>111 Семь Пятниц Пермь РМужское белье</t>
  </si>
  <si>
    <t>111 Семь Пятниц Пермь РЖенское белье</t>
  </si>
  <si>
    <t>111 Семь Пятниц Пермь РХоз.товары Декор</t>
  </si>
  <si>
    <t>111 Семь Пятниц Пермь РХоз.товары Столовая</t>
  </si>
  <si>
    <t>111 Семь Пятниц Пермь РХоз.товары Kухня</t>
  </si>
  <si>
    <t>111 Семь Пятниц Пермь РХоз.товары Спальня</t>
  </si>
  <si>
    <t>111 Семь Пятниц Пермь РХоз.товары Ванная</t>
  </si>
  <si>
    <t>111 Семь Пятниц Пермь РЕда</t>
  </si>
  <si>
    <t>111 Семь Пятниц Пермь РКосметика</t>
  </si>
  <si>
    <t>111 Семь Пятниц Пермь РSP Мужской зал</t>
  </si>
  <si>
    <t>111 Семь Пятниц Пермь РSP Женский зал</t>
  </si>
  <si>
    <t>111 Семь Пятниц Пермь РSP Обувь</t>
  </si>
  <si>
    <t>111 Семь Пятниц Пермь РSP Аксессуары</t>
  </si>
  <si>
    <t>111 Семь Пятниц Пермь РШШП</t>
  </si>
  <si>
    <t>111 Семь Пятниц Пермь РСумки, Рюкзаки</t>
  </si>
  <si>
    <t>115 Демидовский Тула РМужской зал</t>
  </si>
  <si>
    <t>115 Демидовский Тула РЖенский зал</t>
  </si>
  <si>
    <t>115 Демидовский Тула РОбувь</t>
  </si>
  <si>
    <t>115 Демидовский Тула РДетская одежда</t>
  </si>
  <si>
    <t>115 Демидовский Тула РДетская обувь и игрушки</t>
  </si>
  <si>
    <t>115 Демидовский Тула РМужское белье</t>
  </si>
  <si>
    <t>115 Демидовский Тула РЖенское белье</t>
  </si>
  <si>
    <t>115 Демидовский Тула РХоз.товары Декор</t>
  </si>
  <si>
    <t>115 Демидовский Тула РХоз.товары Столовая</t>
  </si>
  <si>
    <t>115 Демидовский Тула РХоз.товары Kухня</t>
  </si>
  <si>
    <t>115 Демидовский Тула РХоз.товары Спальня</t>
  </si>
  <si>
    <t>115 Демидовский Тула РХоз.товары Ванная</t>
  </si>
  <si>
    <t>115 Демидовский Тула РЕда</t>
  </si>
  <si>
    <t>115 Демидовский Тула РКосметика</t>
  </si>
  <si>
    <t>115 Демидовский Тула РSP Мужской зал</t>
  </si>
  <si>
    <t>115 Демидовский Тула РSP Женский зал</t>
  </si>
  <si>
    <t>115 Демидовский Тула РSP Обувь</t>
  </si>
  <si>
    <t>115 Демидовский Тула РSP Аксессуары</t>
  </si>
  <si>
    <t>115 Демидовский Тула РШШП</t>
  </si>
  <si>
    <t>115 Демидовский Тула РСумки, Рюкзаки</t>
  </si>
  <si>
    <t>119 Балканский СПбМужской зал</t>
  </si>
  <si>
    <t>119 Балканский СПбЖенский зал</t>
  </si>
  <si>
    <t>119 Балканский СПбОбувь</t>
  </si>
  <si>
    <t>119 Балканский СПбДетская одежда</t>
  </si>
  <si>
    <t>119 Балканский СПбДетская обувь и игрушки</t>
  </si>
  <si>
    <t>119 Балканский СПбМужское белье</t>
  </si>
  <si>
    <t>119 Балканский СПбЖенское белье</t>
  </si>
  <si>
    <t>119 Балканский СПбХоз.товары Декор</t>
  </si>
  <si>
    <t>119 Балканский СПбХоз.товары Столовая</t>
  </si>
  <si>
    <t>119 Балканский СПбХоз.товары Kухня</t>
  </si>
  <si>
    <t>119 Балканский СПбХоз.товары Спальня</t>
  </si>
  <si>
    <t>119 Балканский СПбХоз.товары Ванная</t>
  </si>
  <si>
    <t>119 Балканский СПбЕда</t>
  </si>
  <si>
    <t>119 Балканский СПбКосметика</t>
  </si>
  <si>
    <t>119 Балканский СПбSP Мужской зал</t>
  </si>
  <si>
    <t>119 Балканский СПбSP Женский зал</t>
  </si>
  <si>
    <t>119 Балканский СПбSP Обувь</t>
  </si>
  <si>
    <t>119 Балканский СПбSP Аксессуары</t>
  </si>
  <si>
    <t>119 Балканский СПбШШП</t>
  </si>
  <si>
    <t>119 Балканский СПбСумки, Рюкзаки</t>
  </si>
  <si>
    <t>97 Атак Солнечногорск МОМужской зал</t>
  </si>
  <si>
    <t>97 Атак Солнечногорск МОЖенский зал</t>
  </si>
  <si>
    <t>97 Атак Солнечногорск МООбувь</t>
  </si>
  <si>
    <t>97 Атак Солнечногорск МОДетская одежда</t>
  </si>
  <si>
    <t>97 Атак Солнечногорск МОДетская обувь и игрушки</t>
  </si>
  <si>
    <t>97 Атак Солнечногорск МОМужское белье</t>
  </si>
  <si>
    <t>97 Атак Солнечногорск МОЖенское белье</t>
  </si>
  <si>
    <t>97 Атак Солнечногорск МОХоз.товары Декор</t>
  </si>
  <si>
    <t>97 Атак Солнечногорск МОХоз.товары Столовая</t>
  </si>
  <si>
    <t>97 Атак Солнечногорск МОХоз.товары Kухня</t>
  </si>
  <si>
    <t>97 Атак Солнечногорск МОХоз.товары Спальня</t>
  </si>
  <si>
    <t>97 Атак Солнечногорск МОХоз.товары Ванная</t>
  </si>
  <si>
    <t>97 Атак Солнечногорск МОЕда</t>
  </si>
  <si>
    <t>97 Атак Солнечногорск МОКосметика</t>
  </si>
  <si>
    <t>97 Атак Солнечногорск МОSP Мужской зал</t>
  </si>
  <si>
    <t>97 Атак Солнечногорск МОSP Женский зал</t>
  </si>
  <si>
    <t>97 Атак Солнечногорск МОSP Обувь</t>
  </si>
  <si>
    <t>97 Атак Солнечногорск МОSP Аксессуары</t>
  </si>
  <si>
    <t>97 Атак Солнечногорск МОШШП</t>
  </si>
  <si>
    <t>97 Атак Солнечногорск МОСумки, Рюкзаки</t>
  </si>
  <si>
    <t>118 Галактика Краснодар РМужской зал</t>
  </si>
  <si>
    <t>118 Галактика Краснодар РЖенский зал</t>
  </si>
  <si>
    <t>118 Галактика Краснодар РОбувь</t>
  </si>
  <si>
    <t>118 Галактика Краснодар РДетская одежда</t>
  </si>
  <si>
    <t>118 Галактика Краснодар РДетская обувь и игрушки</t>
  </si>
  <si>
    <t>118 Галактика Краснодар РМужское белье</t>
  </si>
  <si>
    <t>118 Галактика Краснодар РЖенское белье</t>
  </si>
  <si>
    <t>118 Галактика Краснодар РХоз.товары Декор</t>
  </si>
  <si>
    <t>118 Галактика Краснодар РХоз.товары Столовая</t>
  </si>
  <si>
    <t>118 Галактика Краснодар РХоз.товары Kухня</t>
  </si>
  <si>
    <t>118 Галактика Краснодар РХоз.товары Спальня</t>
  </si>
  <si>
    <t>118 Галактика Краснодар РХоз.товары Ванная</t>
  </si>
  <si>
    <t>118 Галактика Краснодар РЕда</t>
  </si>
  <si>
    <t>118 Галактика Краснодар РКосметика</t>
  </si>
  <si>
    <t>118 Галактика Краснодар РSP Мужской зал</t>
  </si>
  <si>
    <t>118 Галактика Краснодар РSP Женский зал</t>
  </si>
  <si>
    <t>118 Галактика Краснодар РSP Обувь</t>
  </si>
  <si>
    <t>118 Галактика Краснодар РSP Аксессуары</t>
  </si>
  <si>
    <t>118 Галактика Краснодар РШШП</t>
  </si>
  <si>
    <t>118 Галактика Краснодар РСумки, Рюкзаки</t>
  </si>
  <si>
    <t>120 Атак Электросталь МОМужской зал</t>
  </si>
  <si>
    <t>120 Атак Электросталь МОЖенский зал</t>
  </si>
  <si>
    <t>120 Атак Электросталь МООбувь</t>
  </si>
  <si>
    <t>120 Атак Электросталь МОДетская одежда</t>
  </si>
  <si>
    <t>120 Атак Электросталь МОДетская обувь и игрушки</t>
  </si>
  <si>
    <t>120 Атак Электросталь МОМужское белье</t>
  </si>
  <si>
    <t>120 Атак Электросталь МОЖенское белье</t>
  </si>
  <si>
    <t>120 Атак Электросталь МОХоз.товары Декор</t>
  </si>
  <si>
    <t>120 Атак Электросталь МОХоз.товары Столовая</t>
  </si>
  <si>
    <t>120 Атак Электросталь МОХоз.товары Kухня</t>
  </si>
  <si>
    <t>120 Атак Электросталь МОХоз.товары Спальня</t>
  </si>
  <si>
    <t>120 Атак Электросталь МОХоз.товары Ванная</t>
  </si>
  <si>
    <t>120 Атак Электросталь МОЕда</t>
  </si>
  <si>
    <t>120 Атак Электросталь МОКосметика</t>
  </si>
  <si>
    <t>120 Атак Электросталь МОSP Мужской зал</t>
  </si>
  <si>
    <t>120 Атак Электросталь МОSP Женский зал</t>
  </si>
  <si>
    <t>120 Атак Электросталь МОSP Обувь</t>
  </si>
  <si>
    <t>120 Атак Электросталь МОSP Аксессуары</t>
  </si>
  <si>
    <t>120 Атак Электросталь МОШШП</t>
  </si>
  <si>
    <t>120 Атак Электросталь МОСумки, Рюкзаки</t>
  </si>
  <si>
    <t>121 XL Казань РМужской зал</t>
  </si>
  <si>
    <t>121 XL Казань РЖенский зал</t>
  </si>
  <si>
    <t>121 XL Казань РОбувь</t>
  </si>
  <si>
    <t>121 XL Казань РДетская одежда</t>
  </si>
  <si>
    <t>121 XL Казань РДетская обувь и игрушки</t>
  </si>
  <si>
    <t>121 XL Казань РМужское белье</t>
  </si>
  <si>
    <t>121 XL Казань РЖенское белье</t>
  </si>
  <si>
    <t>121 XL Казань РХоз.товары Декор</t>
  </si>
  <si>
    <t>121 XL Казань РХоз.товары Столовая</t>
  </si>
  <si>
    <t>121 XL Казань РХоз.товары Kухня</t>
  </si>
  <si>
    <t>121 XL Казань РХоз.товары Спальня</t>
  </si>
  <si>
    <t>121 XL Казань РХоз.товары Ванная</t>
  </si>
  <si>
    <t>121 XL Казань РЕда</t>
  </si>
  <si>
    <t>121 XL Казань РКосметика</t>
  </si>
  <si>
    <t>121 XL Казань РSP Мужской зал</t>
  </si>
  <si>
    <t>121 XL Казань РSP Женский зал</t>
  </si>
  <si>
    <t>121 XL Казань РSP Обувь</t>
  </si>
  <si>
    <t>121 XL Казань РSP Аксессуары</t>
  </si>
  <si>
    <t>121 XL Казань РШШП</t>
  </si>
  <si>
    <t>121 XL Казань РСумки, Рюкзаки</t>
  </si>
  <si>
    <t>122 Черкизовский Пассаж МоскваМужской зал</t>
  </si>
  <si>
    <t>122 Черкизовский Пассаж МоскваЖенский зал</t>
  </si>
  <si>
    <t>122 Черкизовский Пассаж МоскваОбувь</t>
  </si>
  <si>
    <t>122 Черкизовский Пассаж МоскваДетская одежда</t>
  </si>
  <si>
    <t>122 Черкизовский Пассаж МоскваДетская обувь и игрушки</t>
  </si>
  <si>
    <t>122 Черкизовский Пассаж МоскваМужское белье</t>
  </si>
  <si>
    <t>122 Черкизовский Пассаж МоскваЖенское белье</t>
  </si>
  <si>
    <t>122 Черкизовский Пассаж МоскваХоз.товары Декор</t>
  </si>
  <si>
    <t>122 Черкизовский Пассаж МоскваХоз.товары Столовая</t>
  </si>
  <si>
    <t>122 Черкизовский Пассаж МоскваХоз.товары Kухня</t>
  </si>
  <si>
    <t>122 Черкизовский Пассаж МоскваХоз.товары Спальня</t>
  </si>
  <si>
    <t>122 Черкизовский Пассаж МоскваХоз.товары Ванная</t>
  </si>
  <si>
    <t>122 Черкизовский Пассаж МоскваЕда</t>
  </si>
  <si>
    <t>122 Черкизовский Пассаж МоскваКосметика</t>
  </si>
  <si>
    <t>122 Черкизовский Пассаж МоскваSP Мужской зал</t>
  </si>
  <si>
    <t>122 Черкизовский Пассаж МоскваSP Женский зал</t>
  </si>
  <si>
    <t>122 Черкизовский Пассаж МоскваSP Обувь</t>
  </si>
  <si>
    <t>122 Черкизовский Пассаж МоскваSP Аксессуары</t>
  </si>
  <si>
    <t>122 Черкизовский Пассаж МоскваШШП</t>
  </si>
  <si>
    <t>122 Черкизовский Пассаж МоскваСумки, Рюкзаки</t>
  </si>
  <si>
    <t>123 Филион МоскваМужской зал</t>
  </si>
  <si>
    <t>123 Филион МоскваЖенский зал</t>
  </si>
  <si>
    <t>123 Филион МоскваОбувь</t>
  </si>
  <si>
    <t>123 Филион МоскваДетская одежда</t>
  </si>
  <si>
    <t>123 Филион МоскваДетская обувь и игрушки</t>
  </si>
  <si>
    <t>123 Филион МоскваМужское белье</t>
  </si>
  <si>
    <t>123 Филион МоскваЖенское белье</t>
  </si>
  <si>
    <t>123 Филион МоскваХоз.товары Декор</t>
  </si>
  <si>
    <t>123 Филион МоскваХоз.товары Столовая</t>
  </si>
  <si>
    <t>123 Филион МоскваХоз.товары Kухня</t>
  </si>
  <si>
    <t>123 Филион МоскваХоз.товары Спальня</t>
  </si>
  <si>
    <t>123 Филион МоскваХоз.товары Ванная</t>
  </si>
  <si>
    <t>123 Филион МоскваЕда</t>
  </si>
  <si>
    <t>123 Филион МоскваКосметика</t>
  </si>
  <si>
    <t>123 Филион МоскваSP Мужской зал</t>
  </si>
  <si>
    <t>123 Филион МоскваSP Женский зал</t>
  </si>
  <si>
    <t>123 Филион МоскваSP Обувь</t>
  </si>
  <si>
    <t>123 Филион МоскваSP Аксессуары</t>
  </si>
  <si>
    <t>123 Филион МоскваШШП</t>
  </si>
  <si>
    <t>123 Филион МоскваСумки, Рюкзаки</t>
  </si>
  <si>
    <t>124 Гулливер СПбМужской зал</t>
  </si>
  <si>
    <t>124 Гулливер СПбЖенский зал</t>
  </si>
  <si>
    <t>124 Гулливер СПбОбувь</t>
  </si>
  <si>
    <t>124 Гулливер СПбДетская одежда</t>
  </si>
  <si>
    <t>124 Гулливер СПбДетская обувь и игрушки</t>
  </si>
  <si>
    <t>124 Гулливер СПбМужское белье</t>
  </si>
  <si>
    <t>124 Гулливер СПбЖенское белье</t>
  </si>
  <si>
    <t>124 Гулливер СПбХоз.товары Декор</t>
  </si>
  <si>
    <t>124 Гулливер СПбХоз.товары Столовая</t>
  </si>
  <si>
    <t>124 Гулливер СПбХоз.товары Kухня</t>
  </si>
  <si>
    <t>124 Гулливер СПбХоз.товары Спальня</t>
  </si>
  <si>
    <t>124 Гулливер СПбХоз.товары Ванная</t>
  </si>
  <si>
    <t>124 Гулливер СПбЕда</t>
  </si>
  <si>
    <t>124 Гулливер СПбКосметика</t>
  </si>
  <si>
    <t>124 Гулливер СПбSP Мужской зал</t>
  </si>
  <si>
    <t>124 Гулливер СПбSP Женский зал</t>
  </si>
  <si>
    <t>124 Гулливер СПбSP Обувь</t>
  </si>
  <si>
    <t>124 Гулливер СПбSP Аксессуары</t>
  </si>
  <si>
    <t>124 Гулливер СПбШШП</t>
  </si>
  <si>
    <t>124 Гулливер СПбСумки, Рюкзаки</t>
  </si>
  <si>
    <t>125 Космопорт Самара РМужской зал</t>
  </si>
  <si>
    <t>125 Космопорт Самара РЖенский зал</t>
  </si>
  <si>
    <t>125 Космопорт Самара РОбувь</t>
  </si>
  <si>
    <t>125 Космопорт Самара РДетская одежда</t>
  </si>
  <si>
    <t>125 Космопорт Самара РДетская обувь и игрушки</t>
  </si>
  <si>
    <t>125 Космопорт Самара РМужское белье</t>
  </si>
  <si>
    <t>125 Космопорт Самара РЖенское белье</t>
  </si>
  <si>
    <t>125 Космопорт Самара РХоз.товары Декор</t>
  </si>
  <si>
    <t>125 Космопорт Самара РХоз.товары Столовая</t>
  </si>
  <si>
    <t>125 Космопорт Самара РХоз.товары Kухня</t>
  </si>
  <si>
    <t>125 Космопорт Самара РХоз.товары Спальня</t>
  </si>
  <si>
    <t>125 Космопорт Самара РХоз.товары Ванная</t>
  </si>
  <si>
    <t>125 Космопорт Самара РЕда</t>
  </si>
  <si>
    <t>125 Космопорт Самара РКосметика</t>
  </si>
  <si>
    <t>125 Космопорт Самара РSP Мужской зал</t>
  </si>
  <si>
    <t>125 Космопорт Самара РSP Женский зал</t>
  </si>
  <si>
    <t>125 Космопорт Самара РSP Обувь</t>
  </si>
  <si>
    <t>125 Космопорт Самара РSP Аксессуары</t>
  </si>
  <si>
    <t>125 Космопорт Самара РШШП</t>
  </si>
  <si>
    <t>125 Космопорт Самара РСумки, Рюкзаки</t>
  </si>
  <si>
    <t>126 Фан Фан Екатеринбург РМужской зал</t>
  </si>
  <si>
    <t>126 Фан Фан Екатеринбург РЖенский зал</t>
  </si>
  <si>
    <t>126 Фан Фан Екатеринбург РОбувь</t>
  </si>
  <si>
    <t>126 Фан Фан Екатеринбург РДетская одежда</t>
  </si>
  <si>
    <t>126 Фан Фан Екатеринбург РДетская обувь и игрушки</t>
  </si>
  <si>
    <t>126 Фан Фан Екатеринбург РМужское белье</t>
  </si>
  <si>
    <t>126 Фан Фан Екатеринбург РЖенское белье</t>
  </si>
  <si>
    <t>126 Фан Фан Екатеринбург РХоз.товары Декор</t>
  </si>
  <si>
    <t>126 Фан Фан Екатеринбург РХоз.товары Столовая</t>
  </si>
  <si>
    <t>126 Фан Фан Екатеринбург РХоз.товары Kухня</t>
  </si>
  <si>
    <t>126 Фан Фан Екатеринбург РХоз.товары Спальня</t>
  </si>
  <si>
    <t>126 Фан Фан Екатеринбург РХоз.товары Ванная</t>
  </si>
  <si>
    <t>126 Фан Фан Екатеринбург РЕда</t>
  </si>
  <si>
    <t>126 Фан Фан Екатеринбург РКосметика</t>
  </si>
  <si>
    <t>126 Фан Фан Екатеринбург РSP Мужской зал</t>
  </si>
  <si>
    <t>126 Фан Фан Екатеринбург РSP Женский зал</t>
  </si>
  <si>
    <t>126 Фан Фан Екатеринбург РSP Обувь</t>
  </si>
  <si>
    <t>126 Фан Фан Екатеринбург РSP Аксессуары</t>
  </si>
  <si>
    <t>126 Фан Фан Екатеринбург РШШП</t>
  </si>
  <si>
    <t>126 Фан Фан Екатеринбург РСумки, Рюкзаки</t>
  </si>
  <si>
    <t>127 Омега Набережные Челны РМужской зал</t>
  </si>
  <si>
    <t>127 Омега Набережные Челны РЖенский зал</t>
  </si>
  <si>
    <t>127 Омега Набережные Челны РОбувь</t>
  </si>
  <si>
    <t>127 Омега Набережные Челны РДетская одежда</t>
  </si>
  <si>
    <t>127 Омега Набережные Челны РДетская обувь и игрушки</t>
  </si>
  <si>
    <t>127 Омега Набережные Челны РМужское белье</t>
  </si>
  <si>
    <t>127 Омега Набережные Челны РЖенское белье</t>
  </si>
  <si>
    <t>127 Омега Набережные Челны РХоз.товары Декор</t>
  </si>
  <si>
    <t>127 Омега Набережные Челны РХоз.товары Столовая</t>
  </si>
  <si>
    <t>127 Омега Набережные Челны РХоз.товары Kухня</t>
  </si>
  <si>
    <t>127 Омега Набережные Челны РХоз.товары Спальня</t>
  </si>
  <si>
    <t>127 Омега Набережные Челны РХоз.товары Ванная</t>
  </si>
  <si>
    <t>127 Омега Набережные Челны РЕда</t>
  </si>
  <si>
    <t>127 Омега Набережные Челны РКосметика</t>
  </si>
  <si>
    <t>127 Омега Набережные Челны РSP Мужской зал</t>
  </si>
  <si>
    <t>127 Омега Набережные Челны РSP Женский зал</t>
  </si>
  <si>
    <t>127 Омега Набережные Челны РSP Обувь</t>
  </si>
  <si>
    <t>127 Омега Набережные Челны РSP Аксессуары</t>
  </si>
  <si>
    <t>127 Омега Набережные Челны РШШП</t>
  </si>
  <si>
    <t>127 Омега Набережные Челны РСумки, Рюкзаки</t>
  </si>
  <si>
    <t>129 Новый век Сочи РМужской зал</t>
  </si>
  <si>
    <t>129 Новый век Сочи РЖенский зал</t>
  </si>
  <si>
    <t>129 Новый век Сочи РОбувь</t>
  </si>
  <si>
    <t>129 Новый век Сочи РДетская одежда</t>
  </si>
  <si>
    <t>129 Новый век Сочи РДетская обувь и игрушки</t>
  </si>
  <si>
    <t>129 Новый век Сочи РМужское белье</t>
  </si>
  <si>
    <t>129 Новый век Сочи РЖенское белье</t>
  </si>
  <si>
    <t>129 Новый век Сочи РХоз.товары Декор</t>
  </si>
  <si>
    <t>129 Новый век Сочи РХоз.товары Столовая</t>
  </si>
  <si>
    <t>129 Новый век Сочи РХоз.товары Kухня</t>
  </si>
  <si>
    <t>129 Новый век Сочи РХоз.товары Спальня</t>
  </si>
  <si>
    <t>129 Новый век Сочи РХоз.товары Ванная</t>
  </si>
  <si>
    <t>129 Новый век Сочи РЕда</t>
  </si>
  <si>
    <t>129 Новый век Сочи РКосметика</t>
  </si>
  <si>
    <t>129 Новый век Сочи РSP Мужской зал</t>
  </si>
  <si>
    <t>129 Новый век Сочи РSP Женский зал</t>
  </si>
  <si>
    <t>129 Новый век Сочи РSP Обувь</t>
  </si>
  <si>
    <t>129 Новый век Сочи РSP Аксессуары</t>
  </si>
  <si>
    <t>129 Новый век Сочи РШШП</t>
  </si>
  <si>
    <t>129 Новый век Сочи РСумки, Рюкзаки</t>
  </si>
  <si>
    <t>128 Паустовского МоскваМужской зал</t>
  </si>
  <si>
    <t>128 Паустовского МоскваЖенский зал</t>
  </si>
  <si>
    <t>128 Паустовского МоскваОбувь</t>
  </si>
  <si>
    <t>128 Паустовского МоскваДетская одежда</t>
  </si>
  <si>
    <t>128 Паустовского МоскваДетская обувь и игрушки</t>
  </si>
  <si>
    <t>128 Паустовского МоскваМужское белье</t>
  </si>
  <si>
    <t>128 Паустовского МоскваЖенское белье</t>
  </si>
  <si>
    <t>128 Паустовского МоскваХоз.товары Декор</t>
  </si>
  <si>
    <t>128 Паустовского МоскваХоз.товары Столовая</t>
  </si>
  <si>
    <t>128 Паустовского МоскваХоз.товары Kухня</t>
  </si>
  <si>
    <t>128 Паустовского МоскваХоз.товары Спальня</t>
  </si>
  <si>
    <t>128 Паустовского МоскваХоз.товары Ванная</t>
  </si>
  <si>
    <t>128 Паустовского МоскваЕда</t>
  </si>
  <si>
    <t>128 Паустовского МоскваКосметика</t>
  </si>
  <si>
    <t>128 Паустовского МоскваSP Мужской зал</t>
  </si>
  <si>
    <t>128 Паустовского МоскваSP Женский зал</t>
  </si>
  <si>
    <t>128 Паустовского МоскваSP Обувь</t>
  </si>
  <si>
    <t>128 Паустовского МоскваSP Аксессуары</t>
  </si>
  <si>
    <t>128 Паустовского МоскваШШП</t>
  </si>
  <si>
    <t>128 Паустовского МоскваСумки, Рюкзаки</t>
  </si>
  <si>
    <t>133 Квартет Пермь РМужской зал</t>
  </si>
  <si>
    <t>133 Квартет Пермь РЖенский зал</t>
  </si>
  <si>
    <t>133 Квартет Пермь РОбувь</t>
  </si>
  <si>
    <t>133 Квартет Пермь РДетская одежда</t>
  </si>
  <si>
    <t>133 Квартет Пермь РДетская обувь и игрушки</t>
  </si>
  <si>
    <t>133 Квартет Пермь РМужское белье</t>
  </si>
  <si>
    <t>133 Квартет Пермь РЖенское белье</t>
  </si>
  <si>
    <t>133 Квартет Пермь РХоз.товары Декор</t>
  </si>
  <si>
    <t>133 Квартет Пермь РХоз.товары Столовая</t>
  </si>
  <si>
    <t>133 Квартет Пермь РХоз.товары Kухня</t>
  </si>
  <si>
    <t>133 Квартет Пермь РХоз.товары Спальня</t>
  </si>
  <si>
    <t>133 Квартет Пермь РХоз.товары Ванная</t>
  </si>
  <si>
    <t>133 Квартет Пермь РЕда</t>
  </si>
  <si>
    <t>133 Квартет Пермь РКосметика</t>
  </si>
  <si>
    <t>133 Квартет Пермь РSP Мужской зал</t>
  </si>
  <si>
    <t>133 Квартет Пермь РSP Женский зал</t>
  </si>
  <si>
    <t>133 Квартет Пермь РSP Обувь</t>
  </si>
  <si>
    <t>133 Квартет Пермь РSP Аксессуары</t>
  </si>
  <si>
    <t>133 Квартет Пермь РШШП</t>
  </si>
  <si>
    <t>133 Квартет Пермь РСумки, Рюкзаки</t>
  </si>
  <si>
    <t>132 Золотой Вавилон Ростов-на-Дону РМужской зал</t>
  </si>
  <si>
    <t>132 Золотой Вавилон Ростов-на-Дону РЖенский зал</t>
  </si>
  <si>
    <t>132 Золотой Вавилон Ростов-на-Дону РОбувь</t>
  </si>
  <si>
    <t>132 Золотой Вавилон Ростов-на-Дону РДетская одежда</t>
  </si>
  <si>
    <t>132 Золотой Вавилон Ростов-на-Дону РДетская обувь и игрушки</t>
  </si>
  <si>
    <t>132 Золотой Вавилон Ростов-на-Дону РМужское белье</t>
  </si>
  <si>
    <t>132 Золотой Вавилон Ростов-на-Дону РЖенское белье</t>
  </si>
  <si>
    <t>132 Золотой Вавилон Ростов-на-Дону РХоз.товары Декор</t>
  </si>
  <si>
    <t>132 Золотой Вавилон Ростов-на-Дону РХоз.товары Столовая</t>
  </si>
  <si>
    <t>132 Золотой Вавилон Ростов-на-Дону РХоз.товары Kухня</t>
  </si>
  <si>
    <t>132 Золотой Вавилон Ростов-на-Дону РХоз.товары Спальня</t>
  </si>
  <si>
    <t>132 Золотой Вавилон Ростов-на-Дону РХоз.товары Ванная</t>
  </si>
  <si>
    <t>132 Золотой Вавилон Ростов-на-Дону РЕда</t>
  </si>
  <si>
    <t>132 Золотой Вавилон Ростов-на-Дону РКосметика</t>
  </si>
  <si>
    <t>132 Золотой Вавилон Ростов-на-Дону РSP Мужской зал</t>
  </si>
  <si>
    <t>132 Золотой Вавилон Ростов-на-Дону РSP Женский зал</t>
  </si>
  <si>
    <t>132 Золотой Вавилон Ростов-на-Дону РSP Обувь</t>
  </si>
  <si>
    <t>132 Золотой Вавилон Ростов-на-Дону РSP Аксессуары</t>
  </si>
  <si>
    <t>132 Золотой Вавилон Ростов-на-Дону РШШП</t>
  </si>
  <si>
    <t>132 Золотой Вавилон Ростов-на-Дону РСумки, Рюкзаки</t>
  </si>
  <si>
    <t>09 Выхино МоскваМужской зал</t>
  </si>
  <si>
    <t>09 Выхино МоскваЖенский зал</t>
  </si>
  <si>
    <t>09 Выхино МоскваОбувь</t>
  </si>
  <si>
    <t>09 Выхино МоскваДетская одежда</t>
  </si>
  <si>
    <t>09 Выхино МоскваДетская обувь и игрушки</t>
  </si>
  <si>
    <t>09 Выхино МоскваМужское белье</t>
  </si>
  <si>
    <t>09 Выхино МоскваЖенское белье</t>
  </si>
  <si>
    <t>09 Выхино МоскваХоз.товары Декор</t>
  </si>
  <si>
    <t>09 Выхино МоскваХоз.товары Столовая</t>
  </si>
  <si>
    <t>09 Выхино МоскваХоз.товары Kухня</t>
  </si>
  <si>
    <t>09 Выхино МоскваХоз.товары Спальня</t>
  </si>
  <si>
    <t>09 Выхино МоскваХоз.товары Ванная</t>
  </si>
  <si>
    <t>09 Выхино МоскваЕда</t>
  </si>
  <si>
    <t>09 Выхино МоскваКосметика</t>
  </si>
  <si>
    <t>09 Выхино МоскваSP Мужской зал</t>
  </si>
  <si>
    <t>09 Выхино МоскваSP Женский зал</t>
  </si>
  <si>
    <t>09 Выхино МоскваSP Обувь</t>
  </si>
  <si>
    <t>09 Выхино МоскваSP Аксессуары</t>
  </si>
  <si>
    <t>09 Выхино МоскваШШП</t>
  </si>
  <si>
    <t>09 Выхино МоскваСумки, Рюкзаки</t>
  </si>
  <si>
    <t>131 Континент СПБМужской зал</t>
  </si>
  <si>
    <t>131 Континент СПБЖенский зал</t>
  </si>
  <si>
    <t>131 Континент СПБОбувь</t>
  </si>
  <si>
    <t>131 Континент СПБДетская одежда</t>
  </si>
  <si>
    <t>131 Континент СПБДетская обувь и игрушки</t>
  </si>
  <si>
    <t>131 Континент СПБМужское белье</t>
  </si>
  <si>
    <t>131 Континент СПБЖенское белье</t>
  </si>
  <si>
    <t>131 Континент СПБХоз.товары Декор</t>
  </si>
  <si>
    <t>131 Континент СПБХоз.товары Столовая</t>
  </si>
  <si>
    <t>131 Континент СПБХоз.товары Kухня</t>
  </si>
  <si>
    <t>131 Континент СПБХоз.товары Спальня</t>
  </si>
  <si>
    <t>131 Континент СПБХоз.товары Ванная</t>
  </si>
  <si>
    <t>131 Континент СПБЕда</t>
  </si>
  <si>
    <t>131 Континент СПБКосметика</t>
  </si>
  <si>
    <t>131 Континент СПБSP Мужской зал</t>
  </si>
  <si>
    <t>131 Континент СПБSP Женский зал</t>
  </si>
  <si>
    <t>131 Континент СПБSP Обувь</t>
  </si>
  <si>
    <t>131 Континент СПБSP Аксессуары</t>
  </si>
  <si>
    <t>131 Континент СПБШШП</t>
  </si>
  <si>
    <t>131 Континент СПБСумки, Рюкзаки</t>
  </si>
  <si>
    <t>134 Хэппи Молл Саратов РМужской зал</t>
  </si>
  <si>
    <t>134 Хэппи Молл Саратов РЖенский зал</t>
  </si>
  <si>
    <t>134 Хэппи Молл Саратов РОбувь</t>
  </si>
  <si>
    <t>134 Хэппи Молл Саратов РДетская одежда</t>
  </si>
  <si>
    <t>134 Хэппи Молл Саратов РДетская обувь и игрушки</t>
  </si>
  <si>
    <t>134 Хэппи Молл Саратов РМужское белье</t>
  </si>
  <si>
    <t>134 Хэппи Молл Саратов РЖенское белье</t>
  </si>
  <si>
    <t>134 Хэппи Молл Саратов РХоз.товары Декор</t>
  </si>
  <si>
    <t>134 Хэппи Молл Саратов РХоз.товары Столовая</t>
  </si>
  <si>
    <t>134 Хэппи Молл Саратов РХоз.товары Kухня</t>
  </si>
  <si>
    <t>134 Хэппи Молл Саратов РХоз.товары Спальня</t>
  </si>
  <si>
    <t>134 Хэппи Молл Саратов РХоз.товары Ванная</t>
  </si>
  <si>
    <t>134 Хэппи Молл Саратов РЕда</t>
  </si>
  <si>
    <t>134 Хэппи Молл Саратов РКосметика</t>
  </si>
  <si>
    <t>134 Хэппи Молл Саратов РSP Мужской зал</t>
  </si>
  <si>
    <t>134 Хэппи Молл Саратов РSP Женский зал</t>
  </si>
  <si>
    <t>134 Хэппи Молл Саратов РSP Обувь</t>
  </si>
  <si>
    <t>134 Хэппи Молл Саратов РSP Аксессуары</t>
  </si>
  <si>
    <t>134 Хэппи Молл Саратов РШШП</t>
  </si>
  <si>
    <t>134 Хэппи Молл Саратов РСумки, Рюкзаки</t>
  </si>
  <si>
    <t>138 Щелковское шоссе МоскваМужской зал</t>
  </si>
  <si>
    <t>138 Щелковское шоссе МоскваЖенский зал</t>
  </si>
  <si>
    <t>138 Щелковское шоссе МоскваОбувь</t>
  </si>
  <si>
    <t>138 Щелковское шоссе МоскваДетская одежда</t>
  </si>
  <si>
    <t>138 Щелковское шоссе МоскваДетская обувь и игрушки</t>
  </si>
  <si>
    <t>138 Щелковское шоссе МоскваМужское белье</t>
  </si>
  <si>
    <t>138 Щелковское шоссе МоскваЖенское белье</t>
  </si>
  <si>
    <t>138 Щелковское шоссе МоскваХоз.товары Декор</t>
  </si>
  <si>
    <t>138 Щелковское шоссе МоскваХоз.товары Столовая</t>
  </si>
  <si>
    <t>138 Щелковское шоссе МоскваХоз.товары Kухня</t>
  </si>
  <si>
    <t>138 Щелковское шоссе МоскваХоз.товары Спальня</t>
  </si>
  <si>
    <t>138 Щелковское шоссе МоскваХоз.товары Ванная</t>
  </si>
  <si>
    <t>138 Щелковское шоссе МоскваЕда</t>
  </si>
  <si>
    <t>138 Щелковское шоссе МоскваКосметика</t>
  </si>
  <si>
    <t>138 Щелковское шоссе МоскваSP Мужской зал</t>
  </si>
  <si>
    <t>138 Щелковское шоссе МоскваSP Женский зал</t>
  </si>
  <si>
    <t>138 Щелковское шоссе МоскваSP Обувь</t>
  </si>
  <si>
    <t>138 Щелковское шоссе МоскваSP Аксессуары</t>
  </si>
  <si>
    <t>138 Щелковское шоссе МоскваШШП</t>
  </si>
  <si>
    <t>138 Щелковское шоссе МоскваСумки, Рюкзаки</t>
  </si>
  <si>
    <t>137 Беляево МоскваМужской зал</t>
  </si>
  <si>
    <t>137 Беляево МоскваЖенский зал</t>
  </si>
  <si>
    <t>137 Беляево МоскваОбувь</t>
  </si>
  <si>
    <t>137 Беляево МоскваДетская одежда</t>
  </si>
  <si>
    <t>137 Беляево МоскваДетская обувь и игрушки</t>
  </si>
  <si>
    <t>137 Беляево МоскваМужское белье</t>
  </si>
  <si>
    <t>137 Беляево МоскваЖенское белье</t>
  </si>
  <si>
    <t>137 Беляево МоскваХоз.товары Декор</t>
  </si>
  <si>
    <t>137 Беляево МоскваХоз.товары Столовая</t>
  </si>
  <si>
    <t>137 Беляево МоскваХоз.товары Kухня</t>
  </si>
  <si>
    <t>137 Беляево МоскваХоз.товары Спальня</t>
  </si>
  <si>
    <t>137 Беляево МоскваХоз.товары Ванная</t>
  </si>
  <si>
    <t>137 Беляево МоскваЕда</t>
  </si>
  <si>
    <t>137 Беляево МоскваКосметика</t>
  </si>
  <si>
    <t>137 Беляево МоскваSP Мужской зал</t>
  </si>
  <si>
    <t>137 Беляево МоскваSP Женский зал</t>
  </si>
  <si>
    <t>137 Беляево МоскваSP Обувь</t>
  </si>
  <si>
    <t>137 Беляево МоскваSP Аксессуары</t>
  </si>
  <si>
    <t>137 Беляево МоскваШШП</t>
  </si>
  <si>
    <t>137 Беляево МоскваСумки, Рюкзаки</t>
  </si>
  <si>
    <t>130 Варшавское шоссе МоскваМужской зал</t>
  </si>
  <si>
    <t>130 Варшавское шоссе МоскваЖенский зал</t>
  </si>
  <si>
    <t>130 Варшавское шоссе МоскваОбувь</t>
  </si>
  <si>
    <t>130 Варшавское шоссе МоскваДетская одежда</t>
  </si>
  <si>
    <t>130 Варшавское шоссе МоскваДетская обувь и игрушки</t>
  </si>
  <si>
    <t>130 Варшавское шоссе МоскваМужское белье</t>
  </si>
  <si>
    <t>130 Варшавское шоссе МоскваЖенское белье</t>
  </si>
  <si>
    <t>130 Варшавское шоссе МоскваХоз.товары Декор</t>
  </si>
  <si>
    <t>130 Варшавское шоссе МоскваХоз.товары Столовая</t>
  </si>
  <si>
    <t>130 Варшавское шоссе МоскваХоз.товары Kухня</t>
  </si>
  <si>
    <t>130 Варшавское шоссе МоскваХоз.товары Спальня</t>
  </si>
  <si>
    <t>130 Варшавское шоссе МоскваХоз.товары Ванная</t>
  </si>
  <si>
    <t>130 Варшавское шоссе МоскваЕда</t>
  </si>
  <si>
    <t>130 Варшавское шоссе МоскваКосметика</t>
  </si>
  <si>
    <t>130 Варшавское шоссе МоскваSP Мужской зал</t>
  </si>
  <si>
    <t>130 Варшавское шоссе МоскваSP Женский зал</t>
  </si>
  <si>
    <t>130 Варшавское шоссе МоскваSP Обувь</t>
  </si>
  <si>
    <t>130 Варшавское шоссе МоскваSP Аксессуары</t>
  </si>
  <si>
    <t>130 Варшавское шоссе МоскваШШП</t>
  </si>
  <si>
    <t>130 Варшавское шоссе МоскваСумки, Рюкзаки</t>
  </si>
  <si>
    <t>135 РИО Ростов-на-ДонуМужской зал</t>
  </si>
  <si>
    <t>135 РИО Ростов-на-ДонуЖенский зал</t>
  </si>
  <si>
    <t>135 РИО Ростов-на-ДонуОбувь</t>
  </si>
  <si>
    <t>135 РИО Ростов-на-ДонуДетская одежда</t>
  </si>
  <si>
    <t>135 РИО Ростов-на-ДонуДетская обувь и игрушки</t>
  </si>
  <si>
    <t>135 РИО Ростов-на-ДонуМужское белье</t>
  </si>
  <si>
    <t>135 РИО Ростов-на-ДонуЖенское белье</t>
  </si>
  <si>
    <t>135 РИО Ростов-на-ДонуХоз.товары Декор</t>
  </si>
  <si>
    <t>135 РИО Ростов-на-ДонуХоз.товары Столовая</t>
  </si>
  <si>
    <t>135 РИО Ростов-на-ДонуХоз.товары Kухня</t>
  </si>
  <si>
    <t>135 РИО Ростов-на-ДонуХоз.товары Спальня</t>
  </si>
  <si>
    <t>135 РИО Ростов-на-ДонуХоз.товары Ванная</t>
  </si>
  <si>
    <t>135 РИО Ростов-на-ДонуЕда</t>
  </si>
  <si>
    <t>135 РИО Ростов-на-ДонуКосметика</t>
  </si>
  <si>
    <t>135 РИО Ростов-на-ДонуSP Мужской зал</t>
  </si>
  <si>
    <t>135 РИО Ростов-на-ДонуSP Женский зал</t>
  </si>
  <si>
    <t>135 РИО Ростов-на-ДонуSP Обувь</t>
  </si>
  <si>
    <t>135 РИО Ростов-на-ДонуSP Аксессуары</t>
  </si>
  <si>
    <t>135 РИО Ростов-на-ДонуШШП</t>
  </si>
  <si>
    <t>135 РИО Ростов-на-ДонуСумки, Рюкзаки</t>
  </si>
  <si>
    <t>139 Ашан ТамбовМужской зал</t>
  </si>
  <si>
    <t>139 Ашан ТамбовЖенский зал</t>
  </si>
  <si>
    <t>139 Ашан ТамбовОбувь</t>
  </si>
  <si>
    <t>139 Ашан ТамбовДетская одежда</t>
  </si>
  <si>
    <t>139 Ашан ТамбовДетская обувь и игрушки</t>
  </si>
  <si>
    <t>139 Ашан ТамбовМужское белье</t>
  </si>
  <si>
    <t>139 Ашан ТамбовЖенское белье</t>
  </si>
  <si>
    <t>139 Ашан ТамбовХоз.товары Декор</t>
  </si>
  <si>
    <t>139 Ашан ТамбовХоз.товары Столовая</t>
  </si>
  <si>
    <t>139 Ашан ТамбовХоз.товары Kухня</t>
  </si>
  <si>
    <t>139 Ашан ТамбовХоз.товары Спальня</t>
  </si>
  <si>
    <t>139 Ашан ТамбовХоз.товары Ванная</t>
  </si>
  <si>
    <t>139 Ашан ТамбовЕда</t>
  </si>
  <si>
    <t>139 Ашан ТамбовКосметика</t>
  </si>
  <si>
    <t>139 Ашан ТамбовSP Мужской зал</t>
  </si>
  <si>
    <t>139 Ашан ТамбовSP Женский зал</t>
  </si>
  <si>
    <t>139 Ашан ТамбовSP Обувь</t>
  </si>
  <si>
    <t>139 Ашан ТамбовSP Аксессуары</t>
  </si>
  <si>
    <t>139 Ашан ТамбовШШП</t>
  </si>
  <si>
    <t>139 Ашан ТамбовСумки, Рюкзаки</t>
  </si>
  <si>
    <t>136 Энергия ЗеленоградМужской зал</t>
  </si>
  <si>
    <t>136 Энергия ЗеленоградЖенский зал</t>
  </si>
  <si>
    <t>136 Энергия ЗеленоградОбувь</t>
  </si>
  <si>
    <t>136 Энергия ЗеленоградДетская одежда</t>
  </si>
  <si>
    <t>136 Энергия ЗеленоградДетская обувь и игрушки</t>
  </si>
  <si>
    <t>136 Энергия ЗеленоградМужское белье</t>
  </si>
  <si>
    <t>136 Энергия ЗеленоградЖенское белье</t>
  </si>
  <si>
    <t>136 Энергия ЗеленоградХоз.товары Декор</t>
  </si>
  <si>
    <t>136 Энергия ЗеленоградХоз.товары Столовая</t>
  </si>
  <si>
    <t>136 Энергия ЗеленоградХоз.товары Kухня</t>
  </si>
  <si>
    <t>136 Энергия ЗеленоградХоз.товары Спальня</t>
  </si>
  <si>
    <t>136 Энергия ЗеленоградХоз.товары Ванная</t>
  </si>
  <si>
    <t>136 Энергия ЗеленоградЕда</t>
  </si>
  <si>
    <t>136 Энергия ЗеленоградКосметика</t>
  </si>
  <si>
    <t>136 Энергия ЗеленоградSP Мужской зал</t>
  </si>
  <si>
    <t>136 Энергия ЗеленоградSP Женский зал</t>
  </si>
  <si>
    <t>136 Энергия ЗеленоградSP Обувь</t>
  </si>
  <si>
    <t>136 Энергия ЗеленоградSP Аксессуары</t>
  </si>
  <si>
    <t>136 Энергия ЗеленоградШШП</t>
  </si>
  <si>
    <t>136 Энергия ЗеленоградСумки, Рюкзаки</t>
  </si>
  <si>
    <t>141 Европа Сити Молл ВолгоградМужской зал</t>
  </si>
  <si>
    <t>141 Европа Сити Молл ВолгоградЖенский зал</t>
  </si>
  <si>
    <t>141 Европа Сити Молл ВолгоградОбувь</t>
  </si>
  <si>
    <t>141 Европа Сити Молл ВолгоградДетская одежда</t>
  </si>
  <si>
    <t>141 Европа Сити Молл ВолгоградДетская обувь и игрушки</t>
  </si>
  <si>
    <t>141 Европа Сити Молл ВолгоградМужское белье</t>
  </si>
  <si>
    <t>141 Европа Сити Молл ВолгоградЖенское белье</t>
  </si>
  <si>
    <t>141 Европа Сити Молл ВолгоградХоз.товары Декор</t>
  </si>
  <si>
    <t>141 Европа Сити Молл ВолгоградХоз.товары Столовая</t>
  </si>
  <si>
    <t>141 Европа Сити Молл ВолгоградХоз.товары Kухня</t>
  </si>
  <si>
    <t>141 Европа Сити Молл ВолгоградХоз.товары Спальня</t>
  </si>
  <si>
    <t>141 Европа Сити Молл ВолгоградХоз.товары Ванная</t>
  </si>
  <si>
    <t>141 Европа Сити Молл ВолгоградЕда</t>
  </si>
  <si>
    <t>141 Европа Сити Молл ВолгоградКосметика</t>
  </si>
  <si>
    <t>141 Европа Сити Молл ВолгоградSP Мужской зал</t>
  </si>
  <si>
    <t>141 Европа Сити Молл ВолгоградSP Женский зал</t>
  </si>
  <si>
    <t>141 Европа Сити Молл ВолгоградSP Обувь</t>
  </si>
  <si>
    <t>141 Европа Сити Молл ВолгоградSP Аксессуары</t>
  </si>
  <si>
    <t>141 Европа Сити Молл ВолгоградШШП</t>
  </si>
  <si>
    <t>141 Европа Сити Молл ВолгоградСумки, Рюкзаки</t>
  </si>
  <si>
    <t>140 Солнечный рай ВоронежМужской зал</t>
  </si>
  <si>
    <t>140 Солнечный рай ВоронежЖенский зал</t>
  </si>
  <si>
    <t>140 Солнечный рай ВоронежОбувь</t>
  </si>
  <si>
    <t>140 Солнечный рай ВоронежДетская одежда</t>
  </si>
  <si>
    <t>140 Солнечный рай ВоронежДетская обувь и игрушки</t>
  </si>
  <si>
    <t>140 Солнечный рай ВоронежМужское белье</t>
  </si>
  <si>
    <t>140 Солнечный рай ВоронежЖенское белье</t>
  </si>
  <si>
    <t>140 Солнечный рай ВоронежХоз.товары Декор</t>
  </si>
  <si>
    <t>140 Солнечный рай ВоронежХоз.товары Столовая</t>
  </si>
  <si>
    <t>140 Солнечный рай ВоронежХоз.товары Kухня</t>
  </si>
  <si>
    <t>140 Солнечный рай ВоронежХоз.товары Спальня</t>
  </si>
  <si>
    <t>140 Солнечный рай ВоронежХоз.товары Ванная</t>
  </si>
  <si>
    <t>140 Солнечный рай ВоронежЕда</t>
  </si>
  <si>
    <t>140 Солнечный рай ВоронежКосметика</t>
  </si>
  <si>
    <t>140 Солнечный рай ВоронежSP Мужской зал</t>
  </si>
  <si>
    <t>140 Солнечный рай ВоронежSP Женский зал</t>
  </si>
  <si>
    <t>140 Солнечный рай ВоронежSP Обувь</t>
  </si>
  <si>
    <t>140 Солнечный рай ВоронежSP Аксессуары</t>
  </si>
  <si>
    <t>140 Солнечный рай ВоронежШШП</t>
  </si>
  <si>
    <t>140 Солнечный рай ВоронежСумки, Рюкзаки</t>
  </si>
  <si>
    <t>146 Город Рязанский МоскваМужской зал</t>
  </si>
  <si>
    <t>146 Город Рязанский МоскваЖенский зал</t>
  </si>
  <si>
    <t>146 Город Рязанский МоскваОбувь</t>
  </si>
  <si>
    <t>146 Город Рязанский МоскваДетская одежда</t>
  </si>
  <si>
    <t>146 Город Рязанский МоскваДетская обувь и игрушки</t>
  </si>
  <si>
    <t>146 Город Рязанский МоскваМужское белье</t>
  </si>
  <si>
    <t>146 Город Рязанский МоскваЖенское белье</t>
  </si>
  <si>
    <t>146 Город Рязанский МоскваХоз.товары Декор</t>
  </si>
  <si>
    <t>146 Город Рязанский МоскваХоз.товары Столовая</t>
  </si>
  <si>
    <t>146 Город Рязанский МоскваХоз.товары Kухня</t>
  </si>
  <si>
    <t>146 Город Рязанский МоскваХоз.товары Спальня</t>
  </si>
  <si>
    <t>146 Город Рязанский МоскваХоз.товары Ванная</t>
  </si>
  <si>
    <t>146 Город Рязанский МоскваЕда</t>
  </si>
  <si>
    <t>146 Город Рязанский МоскваКосметика</t>
  </si>
  <si>
    <t>146 Город Рязанский МоскваSP Мужской зал</t>
  </si>
  <si>
    <t>146 Город Рязанский МоскваSP Женский зал</t>
  </si>
  <si>
    <t>146 Город Рязанский МоскваSP Обувь</t>
  </si>
  <si>
    <t>146 Город Рязанский МоскваSP Аксессуары</t>
  </si>
  <si>
    <t>146 Город Рязанский МоскваШШП</t>
  </si>
  <si>
    <t>146 Город Рязанский МоскваСумки, Рюкзаки</t>
  </si>
  <si>
    <t>143 Ключевой МоскваМужской зал</t>
  </si>
  <si>
    <t>143 Ключевой МоскваЖенский зал</t>
  </si>
  <si>
    <t>143 Ключевой МоскваОбувь</t>
  </si>
  <si>
    <t>143 Ключевой МоскваДетская одежда</t>
  </si>
  <si>
    <t>143 Ключевой МоскваДетская обувь и игрушки</t>
  </si>
  <si>
    <t>143 Ключевой МоскваМужское белье</t>
  </si>
  <si>
    <t>143 Ключевой МоскваЖенское белье</t>
  </si>
  <si>
    <t>143 Ключевой МоскваХоз.товары Декор</t>
  </si>
  <si>
    <t>143 Ключевой МоскваХоз.товары Столовая</t>
  </si>
  <si>
    <t>143 Ключевой МоскваХоз.товары Kухня</t>
  </si>
  <si>
    <t>143 Ключевой МоскваХоз.товары Спальня</t>
  </si>
  <si>
    <t>143 Ключевой МоскваХоз.товары Ванная</t>
  </si>
  <si>
    <t>143 Ключевой МоскваЕда</t>
  </si>
  <si>
    <t>143 Ключевой МоскваКосметика</t>
  </si>
  <si>
    <t>143 Ключевой МоскваSP Мужской зал</t>
  </si>
  <si>
    <t>143 Ключевой МоскваSP Женский зал</t>
  </si>
  <si>
    <t>143 Ключевой МоскваSP Обувь</t>
  </si>
  <si>
    <t>143 Ключевой МоскваSP Аксессуары</t>
  </si>
  <si>
    <t>143 Ключевой МоскваШШП</t>
  </si>
  <si>
    <t>143 Ключевой МоскваСумки, Рюкзаки</t>
  </si>
  <si>
    <t>144 Северное Сияние МоскваМужской зал</t>
  </si>
  <si>
    <t>144 Северное Сияние МоскваЖенский зал</t>
  </si>
  <si>
    <t>144 Северное Сияние МоскваОбувь</t>
  </si>
  <si>
    <t>144 Северное Сияние МоскваДетская одежда</t>
  </si>
  <si>
    <t>144 Северное Сияние МоскваДетская обувь и игрушки</t>
  </si>
  <si>
    <t>144 Северное Сияние МоскваМужское белье</t>
  </si>
  <si>
    <t>144 Северное Сияние МоскваЖенское белье</t>
  </si>
  <si>
    <t>144 Северное Сияние МоскваХоз.товары Декор</t>
  </si>
  <si>
    <t>144 Северное Сияние МоскваХоз.товары Столовая</t>
  </si>
  <si>
    <t>144 Северное Сияние МоскваХоз.товары Kухня</t>
  </si>
  <si>
    <t>144 Северное Сияние МоскваХоз.товары Спальня</t>
  </si>
  <si>
    <t>144 Северное Сияние МоскваХоз.товары Ванная</t>
  </si>
  <si>
    <t>144 Северное Сияние МоскваЕда</t>
  </si>
  <si>
    <t>144 Северное Сияние МоскваКосметика</t>
  </si>
  <si>
    <t>144 Северное Сияние МоскваSP Мужской зал</t>
  </si>
  <si>
    <t>144 Северное Сияние МоскваSP Женский зал</t>
  </si>
  <si>
    <t>144 Северное Сияние МоскваSP Обувь</t>
  </si>
  <si>
    <t>144 Северное Сияние МоскваSP Аксессуары</t>
  </si>
  <si>
    <t>144 Северное Сияние МоскваШШП</t>
  </si>
  <si>
    <t>144 Северное Сияние МоскваСумки, Рюкзаки</t>
  </si>
  <si>
    <t>142 ОРТЦ СтавропольМужской зал</t>
  </si>
  <si>
    <t>142 ОРТЦ СтавропольЖенский зал</t>
  </si>
  <si>
    <t>142 ОРТЦ СтавропольОбувь</t>
  </si>
  <si>
    <t>142 ОРТЦ СтавропольДетская одежда</t>
  </si>
  <si>
    <t>142 ОРТЦ СтавропольДетская обувь и игрушки</t>
  </si>
  <si>
    <t>142 ОРТЦ СтавропольМужское белье</t>
  </si>
  <si>
    <t>142 ОРТЦ СтавропольЖенское белье</t>
  </si>
  <si>
    <t>142 ОРТЦ СтавропольХоз.товары Декор</t>
  </si>
  <si>
    <t>142 ОРТЦ СтавропольХоз.товары Столовая</t>
  </si>
  <si>
    <t>142 ОРТЦ СтавропольХоз.товары Kухня</t>
  </si>
  <si>
    <t>142 ОРТЦ СтавропольХоз.товары Спальня</t>
  </si>
  <si>
    <t>142 ОРТЦ СтавропольХоз.товары Ванная</t>
  </si>
  <si>
    <t>142 ОРТЦ СтавропольКосметика</t>
  </si>
  <si>
    <t>142 ОРТЦ СтавропольSP Мужской зал</t>
  </si>
  <si>
    <t>142 ОРТЦ СтавропольSP Женский зал</t>
  </si>
  <si>
    <t>142 ОРТЦ СтавропольSP Обувь</t>
  </si>
  <si>
    <t>142 ОРТЦ СтавропольSP Аксессуары</t>
  </si>
  <si>
    <t>142 ОРТЦ СтавропольШШП</t>
  </si>
  <si>
    <t>142 ОРТЦ СтавропольСумки, Рюкзаки</t>
  </si>
  <si>
    <t>149 Ленинский МоскваМужской зал</t>
  </si>
  <si>
    <t>149 Ленинский МоскваЖенский зал</t>
  </si>
  <si>
    <t>149 Ленинский МоскваОбувь</t>
  </si>
  <si>
    <t>149 Ленинский МоскваДетская одежда</t>
  </si>
  <si>
    <t>149 Ленинский МоскваДетская обувь и игрушки</t>
  </si>
  <si>
    <t>149 Ленинский МоскваМужское белье</t>
  </si>
  <si>
    <t>149 Ленинский МоскваЖенское белье</t>
  </si>
  <si>
    <t>149 Ленинский МоскваХоз.товары Декор</t>
  </si>
  <si>
    <t>149 Ленинский МоскваХоз.товары Столовая</t>
  </si>
  <si>
    <t>149 Ленинский МоскваХоз.товары Kухня</t>
  </si>
  <si>
    <t>149 Ленинский МоскваХоз.товары Спальня</t>
  </si>
  <si>
    <t>149 Ленинский МоскваХоз.товары Ванная</t>
  </si>
  <si>
    <t>149 Ленинский МоскваЕда</t>
  </si>
  <si>
    <t>149 Ленинский МоскваКосметика</t>
  </si>
  <si>
    <t>149 Ленинский МоскваSP Мужской зал</t>
  </si>
  <si>
    <t>149 Ленинский МоскваSP Женский зал</t>
  </si>
  <si>
    <t>149 Ленинский МоскваSP Обувь</t>
  </si>
  <si>
    <t>149 Ленинский МоскваSP Аксессуары</t>
  </si>
  <si>
    <t>149 Ленинский МоскваШШП</t>
  </si>
  <si>
    <t>149 Ленинский МоскваСумки, Рюкзаки</t>
  </si>
  <si>
    <t>148 Кириши Плаза РМужской зал</t>
  </si>
  <si>
    <t>148 Кириши Плаза РЖенский зал</t>
  </si>
  <si>
    <t>148 Кириши Плаза РОбувь</t>
  </si>
  <si>
    <t>148 Кириши Плаза РДетская одежда</t>
  </si>
  <si>
    <t>148 Кириши Плаза РДетская обувь и игрушки</t>
  </si>
  <si>
    <t>148 Кириши Плаза РМужское белье</t>
  </si>
  <si>
    <t>148 Кириши Плаза РЖенское белье</t>
  </si>
  <si>
    <t>148 Кириши Плаза РХоз.товары Декор</t>
  </si>
  <si>
    <t>148 Кириши Плаза РХоз.товары Столовая</t>
  </si>
  <si>
    <t>148 Кириши Плаза РХоз.товары Kухня</t>
  </si>
  <si>
    <t>148 Кириши Плаза РХоз.товары Спальня</t>
  </si>
  <si>
    <t>148 Кириши Плаза РХоз.товары Ванная</t>
  </si>
  <si>
    <t>148 Кириши Плаза РЕда</t>
  </si>
  <si>
    <t>148 Кириши Плаза РКосметика</t>
  </si>
  <si>
    <t>148 Кириши Плаза РSP Мужской зал</t>
  </si>
  <si>
    <t>148 Кириши Плаза РSP Женский зал</t>
  </si>
  <si>
    <t>148 Кириши Плаза РSP Обувь</t>
  </si>
  <si>
    <t>148 Кириши Плаза РSP Аксессуары</t>
  </si>
  <si>
    <t>148 Кириши Плаза РШШП</t>
  </si>
  <si>
    <t>148 Кириши Плаза РСумки, Рюкзаки</t>
  </si>
  <si>
    <t>151 Макси Смоленск РМужской зал</t>
  </si>
  <si>
    <t>151 Макси Смоленск РЖенский зал</t>
  </si>
  <si>
    <t>151 Макси Смоленск РОбувь</t>
  </si>
  <si>
    <t>151 Макси Смоленск РДетская одежда</t>
  </si>
  <si>
    <t>151 Макси Смоленск РДетская обувь и игрушки</t>
  </si>
  <si>
    <t>151 Макси Смоленск РМужское белье</t>
  </si>
  <si>
    <t>151 Макси Смоленск РЖенское белье</t>
  </si>
  <si>
    <t>151 Макси Смоленск РХоз.товары Декор</t>
  </si>
  <si>
    <t>151 Макси Смоленск РХоз.товары Столовая</t>
  </si>
  <si>
    <t>151 Макси Смоленск РХоз.товары Kухня</t>
  </si>
  <si>
    <t>151 Макси Смоленск РХоз.товары Спальня</t>
  </si>
  <si>
    <t>151 Макси Смоленск РХоз.товары Ванная</t>
  </si>
  <si>
    <t>151 Макси Смоленск РЕда</t>
  </si>
  <si>
    <t>151 Макси Смоленск РКосметика</t>
  </si>
  <si>
    <t>151 Макси Смоленск РSP Мужской зал</t>
  </si>
  <si>
    <t>151 Макси Смоленск РSP Женский зал</t>
  </si>
  <si>
    <t>151 Макси Смоленск РSP Обувь</t>
  </si>
  <si>
    <t>151 Макси Смоленск РSP Аксессуары</t>
  </si>
  <si>
    <t>151 Макси Смоленск РШШП</t>
  </si>
  <si>
    <t>151 Макси Смоленск РСумки, Рюкзаки</t>
  </si>
  <si>
    <t>145 Меркурий СПБМужской зал</t>
  </si>
  <si>
    <t>145 Меркурий СПБЖенский зал</t>
  </si>
  <si>
    <t>145 Меркурий СПБОбувь</t>
  </si>
  <si>
    <t>145 Меркурий СПБДетская одежда</t>
  </si>
  <si>
    <t>145 Меркурий СПБДетская обувь и игрушки</t>
  </si>
  <si>
    <t>145 Меркурий СПБМужское белье</t>
  </si>
  <si>
    <t>145 Меркурий СПБЖенское белье</t>
  </si>
  <si>
    <t>145 Меркурий СПБХоз.товары Декор</t>
  </si>
  <si>
    <t>145 Меркурий СПБХоз.товары Столовая</t>
  </si>
  <si>
    <t>145 Меркурий СПБХоз.товары Kухня</t>
  </si>
  <si>
    <t>145 Меркурий СПБХоз.товары Спальня</t>
  </si>
  <si>
    <t>145 Меркурий СПБХоз.товары Ванная</t>
  </si>
  <si>
    <t>145 Меркурий СПБЕда</t>
  </si>
  <si>
    <t>145 Меркурий СПБКосметика</t>
  </si>
  <si>
    <t>145 Меркурий СПБSP Мужской зал</t>
  </si>
  <si>
    <t>145 Меркурий СПБSP Женский зал</t>
  </si>
  <si>
    <t>145 Меркурий СПБSP Обувь</t>
  </si>
  <si>
    <t>145 Меркурий СПБSP Аксессуары</t>
  </si>
  <si>
    <t>145 Меркурий СПБШШП</t>
  </si>
  <si>
    <t>145 Меркурий СПБСумки, Рюкзаки</t>
  </si>
  <si>
    <t>153 Форум Саратов РМужской зал</t>
  </si>
  <si>
    <t>153 Форум Саратов РЖенский зал</t>
  </si>
  <si>
    <t>153 Форум Саратов РОбувь</t>
  </si>
  <si>
    <t>153 Форум Саратов РДетская одежда</t>
  </si>
  <si>
    <t>153 Форум Саратов РДетская обувь и игрушки</t>
  </si>
  <si>
    <t>153 Форум Саратов РМужское белье</t>
  </si>
  <si>
    <t>153 Форум Саратов РЖенское белье</t>
  </si>
  <si>
    <t>153 Форум Саратов РХоз.товары Декор</t>
  </si>
  <si>
    <t>153 Форум Саратов РХоз.товары Столовая</t>
  </si>
  <si>
    <t>153 Форум Саратов РХоз.товары Kухня</t>
  </si>
  <si>
    <t>153 Форум Саратов РХоз.товары Спальня</t>
  </si>
  <si>
    <t>153 Форум Саратов РХоз.товары Ванная</t>
  </si>
  <si>
    <t>153 Форум Саратов РКосметика</t>
  </si>
  <si>
    <t>153 Форум Саратов РSP Мужской зал</t>
  </si>
  <si>
    <t>153 Форум Саратов РSP Женский зал</t>
  </si>
  <si>
    <t>153 Форум Саратов РSP Обувь</t>
  </si>
  <si>
    <t>153 Форум Саратов РSP Аксессуары</t>
  </si>
  <si>
    <t>153 Форум Саратов РШШП</t>
  </si>
  <si>
    <t>153 Форум Саратов РСумки, Рюкзаки</t>
  </si>
  <si>
    <t>150 Макси Тула РМужской зал</t>
  </si>
  <si>
    <t>150 Макси Тула РЖенский зал</t>
  </si>
  <si>
    <t>150 Макси Тула РОбувь</t>
  </si>
  <si>
    <t>150 Макси Тула РДетская одежда</t>
  </si>
  <si>
    <t>150 Макси Тула РДетская обувь и игрушки</t>
  </si>
  <si>
    <t>150 Макси Тула РМужское белье</t>
  </si>
  <si>
    <t>150 Макси Тула РЖенское белье</t>
  </si>
  <si>
    <t>150 Макси Тула РХоз.товары Декор</t>
  </si>
  <si>
    <t>150 Макси Тула РХоз.товары Столовая</t>
  </si>
  <si>
    <t>150 Макси Тула РХоз.товары Kухня</t>
  </si>
  <si>
    <t>150 Макси Тула РХоз.товары Спальня</t>
  </si>
  <si>
    <t>150 Макси Тула РХоз.товары Ванная</t>
  </si>
  <si>
    <t>150 Макси Тула РЕда</t>
  </si>
  <si>
    <t>150 Макси Тула РКосметика</t>
  </si>
  <si>
    <t>150 Макси Тула РSP Мужской зал</t>
  </si>
  <si>
    <t>150 Макси Тула РSP Женский зал</t>
  </si>
  <si>
    <t>150 Макси Тула РSP Обувь</t>
  </si>
  <si>
    <t>150 Макси Тула РSP Аксессуары</t>
  </si>
  <si>
    <t>150 Макси Тула РШШП</t>
  </si>
  <si>
    <t>150 Макси Тула РСумки, Рюкзаки</t>
  </si>
  <si>
    <t>147 Алтуфьевский МоскваМужской зал</t>
  </si>
  <si>
    <t>147 Алтуфьевский МоскваЖенский зал</t>
  </si>
  <si>
    <t>147 Алтуфьевский МоскваОбувь</t>
  </si>
  <si>
    <t>147 Алтуфьевский МоскваДетская одежда</t>
  </si>
  <si>
    <t>147 Алтуфьевский МоскваДетская обувь и игрушки</t>
  </si>
  <si>
    <t>147 Алтуфьевский МоскваМужское белье</t>
  </si>
  <si>
    <t>147 Алтуфьевский МоскваЖенское белье</t>
  </si>
  <si>
    <t>147 Алтуфьевский МоскваХоз.товары Декор</t>
  </si>
  <si>
    <t>147 Алтуфьевский МоскваХоз.товары Столовая</t>
  </si>
  <si>
    <t>147 Алтуфьевский МоскваХоз.товары Kухня</t>
  </si>
  <si>
    <t>147 Алтуфьевский МоскваХоз.товары Спальня</t>
  </si>
  <si>
    <t>147 Алтуфьевский МоскваХоз.товары Ванная</t>
  </si>
  <si>
    <t>147 Алтуфьевский МоскваЕда</t>
  </si>
  <si>
    <t>147 Алтуфьевский МоскваКосметика</t>
  </si>
  <si>
    <t>147 Алтуфьевский МоскваSP Мужской зал</t>
  </si>
  <si>
    <t>147 Алтуфьевский МоскваSP Женский зал</t>
  </si>
  <si>
    <t>147 Алтуфьевский МоскваSP Обувь</t>
  </si>
  <si>
    <t>147 Алтуфьевский МоскваSP Аксессуары</t>
  </si>
  <si>
    <t>147 Алтуфьевский МоскваШШП</t>
  </si>
  <si>
    <t>147 Алтуфьевский МоскваСумки, Рюкзаки</t>
  </si>
  <si>
    <t>154 Сити Молл Белгород РМужской зал</t>
  </si>
  <si>
    <t>154 Сити Молл Белгород РЖенский зал</t>
  </si>
  <si>
    <t>154 Сити Молл Белгород РОбувь</t>
  </si>
  <si>
    <t>154 Сити Молл Белгород РДетская одежда</t>
  </si>
  <si>
    <t>154 Сити Молл Белгород РДетская обувь и игрушки</t>
  </si>
  <si>
    <t>154 Сити Молл Белгород РМужское белье</t>
  </si>
  <si>
    <t>154 Сити Молл Белгород РЖенское белье</t>
  </si>
  <si>
    <t>154 Сити Молл Белгород РХоз.товары Декор</t>
  </si>
  <si>
    <t>154 Сити Молл Белгород РХоз.товары Столовая</t>
  </si>
  <si>
    <t>154 Сити Молл Белгород РХоз.товары Kухня</t>
  </si>
  <si>
    <t>154 Сити Молл Белгород РХоз.товары Спальня</t>
  </si>
  <si>
    <t>154 Сити Молл Белгород РХоз.товары Ванная</t>
  </si>
  <si>
    <t>154 Сити Молл Белгород РЕда</t>
  </si>
  <si>
    <t>154 Сити Молл Белгород РКосметика</t>
  </si>
  <si>
    <t>154 Сити Молл Белгород РSP Мужской зал</t>
  </si>
  <si>
    <t>154 Сити Молл Белгород РSP Женский зал</t>
  </si>
  <si>
    <t>154 Сити Молл Белгород РSP Обувь</t>
  </si>
  <si>
    <t>154 Сити Молл Белгород РSP Аксессуары</t>
  </si>
  <si>
    <t>154 Сити Молл Белгород РШШП</t>
  </si>
  <si>
    <t>154 Сити Молл Белгород РСумки, Рюкзаки</t>
  </si>
  <si>
    <t>156 Вешняки МоскваМужской зал</t>
  </si>
  <si>
    <t>156 Вешняки МоскваЖенский зал</t>
  </si>
  <si>
    <t>156 Вешняки МоскваОбувь</t>
  </si>
  <si>
    <t>156 Вешняки МоскваДетская одежда</t>
  </si>
  <si>
    <t>156 Вешняки МоскваДетская обувь и игрушки</t>
  </si>
  <si>
    <t>156 Вешняки МоскваМужское белье</t>
  </si>
  <si>
    <t>156 Вешняки МоскваЖенское белье</t>
  </si>
  <si>
    <t>156 Вешняки МоскваХоз.товары Декор</t>
  </si>
  <si>
    <t>156 Вешняки МоскваХоз.товары Столовая</t>
  </si>
  <si>
    <t>156 Вешняки МоскваХоз.товары Kухня</t>
  </si>
  <si>
    <t>156 Вешняки МоскваХоз.товары Спальня</t>
  </si>
  <si>
    <t>156 Вешняки МоскваХоз.товары Ванная</t>
  </si>
  <si>
    <t>156 Вешняки МоскваЕда</t>
  </si>
  <si>
    <t>156 Вешняки МоскваКосметика</t>
  </si>
  <si>
    <t>156 Вешняки МоскваSP Мужской зал</t>
  </si>
  <si>
    <t>156 Вешняки МоскваSP Женский зал</t>
  </si>
  <si>
    <t>156 Вешняки МоскваSP Обувь</t>
  </si>
  <si>
    <t>156 Вешняки МоскваSP Аксессуары</t>
  </si>
  <si>
    <t>156 Вешняки МоскваШШП</t>
  </si>
  <si>
    <t>156 Вешняки МоскваСумки, Рюкзаки</t>
  </si>
  <si>
    <t>160 Ривьера МоскваМужской зал</t>
  </si>
  <si>
    <t>160 Ривьера МоскваЖенский зал</t>
  </si>
  <si>
    <t>160 Ривьера МоскваОбувь</t>
  </si>
  <si>
    <t>160 Ривьера МоскваДетская одежда</t>
  </si>
  <si>
    <t>160 Ривьера МоскваДетская обувь и игрушки</t>
  </si>
  <si>
    <t>160 Ривьера МоскваМужское белье</t>
  </si>
  <si>
    <t>160 Ривьера МоскваЖенское белье</t>
  </si>
  <si>
    <t>160 Ривьера МоскваХоз.товары Декор</t>
  </si>
  <si>
    <t>160 Ривьера МоскваХоз.товары Столовая</t>
  </si>
  <si>
    <t>160 Ривьера МоскваХоз.товары Kухня</t>
  </si>
  <si>
    <t>160 Ривьера МоскваХоз.товары Спальня</t>
  </si>
  <si>
    <t>160 Ривьера МоскваХоз.товары Ванная</t>
  </si>
  <si>
    <t>160 Ривьера МоскваЕда</t>
  </si>
  <si>
    <t>160 Ривьера МоскваКосметика</t>
  </si>
  <si>
    <t>160 Ривьера МоскваSP Мужской зал</t>
  </si>
  <si>
    <t>160 Ривьера МоскваSP Женский зал</t>
  </si>
  <si>
    <t>160 Ривьера МоскваSP Обувь</t>
  </si>
  <si>
    <t>160 Ривьера МоскваSP Аксессуары</t>
  </si>
  <si>
    <t>160 Ривьера МоскваШШП</t>
  </si>
  <si>
    <t>160 Ривьера МоскваСумки, Рюкзаки</t>
  </si>
  <si>
    <t>158 Пушкинский Курск РМужской зал</t>
  </si>
  <si>
    <t>158 Пушкинский Курск РЖенский зал</t>
  </si>
  <si>
    <t>158 Пушкинский Курск РОбувь</t>
  </si>
  <si>
    <t>158 Пушкинский Курск РДетская одежда</t>
  </si>
  <si>
    <t>158 Пушкинский Курск РДетская обувь и игрушки</t>
  </si>
  <si>
    <t>158 Пушкинский Курск РМужское белье</t>
  </si>
  <si>
    <t>158 Пушкинский Курск РЖенское белье</t>
  </si>
  <si>
    <t>158 Пушкинский Курск РХоз.товары Декор</t>
  </si>
  <si>
    <t>158 Пушкинский Курск РХоз.товары Столовая</t>
  </si>
  <si>
    <t>158 Пушкинский Курск РХоз.товары Kухня</t>
  </si>
  <si>
    <t>158 Пушкинский Курск РХоз.товары Спальня</t>
  </si>
  <si>
    <t>158 Пушкинский Курск РХоз.товары Ванная</t>
  </si>
  <si>
    <t>158 Пушкинский Курск РЕда</t>
  </si>
  <si>
    <t>158 Пушкинский Курск РКосметика</t>
  </si>
  <si>
    <t>158 Пушкинский Курск РSP Мужской зал</t>
  </si>
  <si>
    <t>158 Пушкинский Курск РSP Женский зал</t>
  </si>
  <si>
    <t>158 Пушкинский Курск РSP Обувь</t>
  </si>
  <si>
    <t>158 Пушкинский Курск РSP Аксессуары</t>
  </si>
  <si>
    <t>158 Пушкинский Курск РШШП</t>
  </si>
  <si>
    <t>158 Пушкинский Курск РСумки, Рюкзаки</t>
  </si>
  <si>
    <t>159 Радуга СПБМужской зал</t>
  </si>
  <si>
    <t>159 Радуга СПБЖенский зал</t>
  </si>
  <si>
    <t>159 Радуга СПБОбувь</t>
  </si>
  <si>
    <t>159 Радуга СПБДетская одежда</t>
  </si>
  <si>
    <t>159 Радуга СПБДетская обувь и игрушки</t>
  </si>
  <si>
    <t>159 Радуга СПБМужское белье</t>
  </si>
  <si>
    <t>159 Радуга СПБЖенское белье</t>
  </si>
  <si>
    <t>159 Радуга СПБХоз.товары Декор</t>
  </si>
  <si>
    <t>159 Радуга СПБХоз.товары Столовая</t>
  </si>
  <si>
    <t>159 Радуга СПБХоз.товары Kухня</t>
  </si>
  <si>
    <t>159 Радуга СПБХоз.товары Спальня</t>
  </si>
  <si>
    <t>159 Радуга СПБХоз.товары Ванная</t>
  </si>
  <si>
    <t>159 Радуга СПБЕда</t>
  </si>
  <si>
    <t>159 Радуга СПБКосметика</t>
  </si>
  <si>
    <t>159 Радуга СПБSP Мужской зал</t>
  </si>
  <si>
    <t>159 Радуга СПБSP Женский зал</t>
  </si>
  <si>
    <t>159 Радуга СПБSP Обувь</t>
  </si>
  <si>
    <t>159 Радуга СПБSP Аксессуары</t>
  </si>
  <si>
    <t>159 Радуга СПБШШП</t>
  </si>
  <si>
    <t>159 Радуга СПБСумки, Рюкзаки</t>
  </si>
  <si>
    <t>161 РИО Дмитровское МоскваМужской зал</t>
  </si>
  <si>
    <t>161 РИО Дмитровское МоскваЖенский зал</t>
  </si>
  <si>
    <t>161 РИО Дмитровское МоскваОбувь</t>
  </si>
  <si>
    <t>161 РИО Дмитровское МоскваДетская одежда</t>
  </si>
  <si>
    <t>161 РИО Дмитровское МоскваДетская обувь и игрушки</t>
  </si>
  <si>
    <t>161 РИО Дмитровское МоскваМужское белье</t>
  </si>
  <si>
    <t>161 РИО Дмитровское МоскваЖенское белье</t>
  </si>
  <si>
    <t>161 РИО Дмитровское МоскваХоз.товары Декор</t>
  </si>
  <si>
    <t>161 РИО Дмитровское МоскваХоз.товары Столовая</t>
  </si>
  <si>
    <t>161 РИО Дмитровское МоскваХоз.товары Kухня</t>
  </si>
  <si>
    <t>161 РИО Дмитровское МоскваХоз.товары Спальня</t>
  </si>
  <si>
    <t>161 РИО Дмитровское МоскваХоз.товары Ванная</t>
  </si>
  <si>
    <t>161 РИО Дмитровское МоскваЕда</t>
  </si>
  <si>
    <t>161 РИО Дмитровское МоскваКосметика</t>
  </si>
  <si>
    <t>161 РИО Дмитровское МоскваSP Мужской зал</t>
  </si>
  <si>
    <t>161 РИО Дмитровское МоскваSP Женский зал</t>
  </si>
  <si>
    <t>161 РИО Дмитровское МоскваSP Обувь</t>
  </si>
  <si>
    <t>161 РИО Дмитровское МоскваSP Аксессуары</t>
  </si>
  <si>
    <t>161 РИО Дмитровское МоскваШШП</t>
  </si>
  <si>
    <t>161 РИО Дмитровское МоскваСумки, Рюкзаки</t>
  </si>
  <si>
    <t>164 Город Энтузиастов МоскваМужской зал</t>
  </si>
  <si>
    <t>164 Город Энтузиастов МоскваЖенский зал</t>
  </si>
  <si>
    <t>164 Город Энтузиастов МоскваОбувь</t>
  </si>
  <si>
    <t>164 Город Энтузиастов МоскваДетская одежда</t>
  </si>
  <si>
    <t>164 Город Энтузиастов МоскваДетская обувь и игрушки</t>
  </si>
  <si>
    <t>164 Город Энтузиастов МоскваМужское белье</t>
  </si>
  <si>
    <t>164 Город Энтузиастов МоскваЖенское белье</t>
  </si>
  <si>
    <t>164 Город Энтузиастов МоскваХоз.товары Декор</t>
  </si>
  <si>
    <t>164 Город Энтузиастов МоскваХоз.товары Столовая</t>
  </si>
  <si>
    <t>164 Город Энтузиастов МоскваХоз.товары Kухня</t>
  </si>
  <si>
    <t>164 Город Энтузиастов МоскваХоз.товары Спальня</t>
  </si>
  <si>
    <t>164 Город Энтузиастов МоскваХоз.товары Ванная</t>
  </si>
  <si>
    <t>164 Город Энтузиастов МоскваЕда</t>
  </si>
  <si>
    <t>164 Город Энтузиастов МоскваКосметика</t>
  </si>
  <si>
    <t>164 Город Энтузиастов МоскваSP Мужской зал</t>
  </si>
  <si>
    <t>164 Город Энтузиастов МоскваSP Женский зал</t>
  </si>
  <si>
    <t>164 Город Энтузиастов МоскваSP Обувь</t>
  </si>
  <si>
    <t>164 Город Энтузиастов МоскваSP Аксессуары</t>
  </si>
  <si>
    <t>164 Город Энтузиастов МоскваШШП</t>
  </si>
  <si>
    <t>164 Город Энтузиастов МоскваСумки, Рюкзаки</t>
  </si>
  <si>
    <t>162 РИО Белгород РМужской зал</t>
  </si>
  <si>
    <t>162 РИО Белгород РЖенский зал</t>
  </si>
  <si>
    <t>162 РИО Белгород РОбувь</t>
  </si>
  <si>
    <t>162 РИО Белгород РДетская одежда</t>
  </si>
  <si>
    <t>162 РИО Белгород РДетская обувь и игрушки</t>
  </si>
  <si>
    <t>162 РИО Белгород РМужское белье</t>
  </si>
  <si>
    <t>162 РИО Белгород РЖенское белье</t>
  </si>
  <si>
    <t>162 РИО Белгород РХоз.товары Декор</t>
  </si>
  <si>
    <t>162 РИО Белгород РХоз.товары Столовая</t>
  </si>
  <si>
    <t>162 РИО Белгород РХоз.товары Kухня</t>
  </si>
  <si>
    <t>162 РИО Белгород РХоз.товары Спальня</t>
  </si>
  <si>
    <t>162 РИО Белгород РХоз.товары Ванная</t>
  </si>
  <si>
    <t>162 РИО Белгород РЕда</t>
  </si>
  <si>
    <t>162 РИО Белгород РКосметика</t>
  </si>
  <si>
    <t>162 РИО Белгород РSP Мужской зал</t>
  </si>
  <si>
    <t>162 РИО Белгород РSP Женский зал</t>
  </si>
  <si>
    <t>162 РИО Белгород РSP Обувь</t>
  </si>
  <si>
    <t>162 РИО Белгород РSP Аксессуары</t>
  </si>
  <si>
    <t>162 РИО Белгород РШШП</t>
  </si>
  <si>
    <t>162 РИО Белгород РСумки, Рюкзаки</t>
  </si>
  <si>
    <t>165 Мегамаг Ростов РМужской зал</t>
  </si>
  <si>
    <t>165 Мегамаг Ростов РЖенский зал</t>
  </si>
  <si>
    <t>165 Мегамаг Ростов РОбувь</t>
  </si>
  <si>
    <t>165 Мегамаг Ростов РДетская одежда</t>
  </si>
  <si>
    <t>165 Мегамаг Ростов РДетская обувь и игрушки</t>
  </si>
  <si>
    <t>165 Мегамаг Ростов РМужское белье</t>
  </si>
  <si>
    <t>165 Мегамаг Ростов РЖенское белье</t>
  </si>
  <si>
    <t>165 Мегамаг Ростов РХоз.товары Декор</t>
  </si>
  <si>
    <t>165 Мегамаг Ростов РХоз.товары Столовая</t>
  </si>
  <si>
    <t>165 Мегамаг Ростов РХоз.товары Kухня</t>
  </si>
  <si>
    <t>165 Мегамаг Ростов РХоз.товары Спальня</t>
  </si>
  <si>
    <t>165 Мегамаг Ростов РХоз.товары Ванная</t>
  </si>
  <si>
    <t>165 Мегамаг Ростов РЕда</t>
  </si>
  <si>
    <t>165 Мегамаг Ростов РКосметика</t>
  </si>
  <si>
    <t>165 Мегамаг Ростов РSP Мужской зал</t>
  </si>
  <si>
    <t>165 Мегамаг Ростов РSP Женский зал</t>
  </si>
  <si>
    <t>165 Мегамаг Ростов РSP Обувь</t>
  </si>
  <si>
    <t>165 Мегамаг Ростов РSP Аксессуары</t>
  </si>
  <si>
    <t>165 Мегамаг Ростов РШШП</t>
  </si>
  <si>
    <t>165 Мегамаг Ростов РСумки, Рюкзаки</t>
  </si>
  <si>
    <t>166 Небо Нижний Новгород РМужской зал</t>
  </si>
  <si>
    <t>166 Небо Нижний Новгород РЖенский зал</t>
  </si>
  <si>
    <t>166 Небо Нижний Новгород РОбувь</t>
  </si>
  <si>
    <t>166 Небо Нижний Новгород РДетская одежда</t>
  </si>
  <si>
    <t>166 Небо Нижний Новгород РДетская обувь и игрушки</t>
  </si>
  <si>
    <t>166 Небо Нижний Новгород РМужское белье</t>
  </si>
  <si>
    <t>166 Небо Нижний Новгород РЖенское белье</t>
  </si>
  <si>
    <t>166 Небо Нижний Новгород РХоз.товары Декор</t>
  </si>
  <si>
    <t>166 Небо Нижний Новгород РХоз.товары Столовая</t>
  </si>
  <si>
    <t>166 Небо Нижний Новгород РХоз.товары Kухня</t>
  </si>
  <si>
    <t>166 Небо Нижний Новгород РХоз.товары Спальня</t>
  </si>
  <si>
    <t>166 Небо Нижний Новгород РХоз.товары Ванная</t>
  </si>
  <si>
    <t>166 Небо Нижний Новгород РЕда</t>
  </si>
  <si>
    <t>166 Небо Нижний Новгород РКосметика</t>
  </si>
  <si>
    <t>166 Небо Нижний Новгород РSP Мужской зал</t>
  </si>
  <si>
    <t>166 Небо Нижний Новгород РSP Женский зал</t>
  </si>
  <si>
    <t>166 Небо Нижний Новгород РSP Обувь</t>
  </si>
  <si>
    <t>166 Небо Нижний Новгород РSP Аксессуары</t>
  </si>
  <si>
    <t>166 Небо Нижний Новгород РШШП</t>
  </si>
  <si>
    <t>166 Небо Нижний Новгород РСумки, Рюкзаки</t>
  </si>
  <si>
    <t>169 Сарафан Тула РМужской зал</t>
  </si>
  <si>
    <t>169 Сарафан Тула РЖенский зал</t>
  </si>
  <si>
    <t>169 Сарафан Тула РОбувь</t>
  </si>
  <si>
    <t>169 Сарафан Тула РДетская одежда</t>
  </si>
  <si>
    <t>169 Сарафан Тула РДетская обувь и игрушки</t>
  </si>
  <si>
    <t>169 Сарафан Тула РМужское белье</t>
  </si>
  <si>
    <t>169 Сарафан Тула РЖенское белье</t>
  </si>
  <si>
    <t>169 Сарафан Тула РХоз.товары Декор</t>
  </si>
  <si>
    <t>169 Сарафан Тула РХоз.товары Столовая</t>
  </si>
  <si>
    <t>169 Сарафан Тула РХоз.товары Kухня</t>
  </si>
  <si>
    <t>169 Сарафан Тула РХоз.товары Спальня</t>
  </si>
  <si>
    <t>169 Сарафан Тула РХоз.товары Ванная</t>
  </si>
  <si>
    <t>169 Сарафан Тула РЕда</t>
  </si>
  <si>
    <t>169 Сарафан Тула РКосметика</t>
  </si>
  <si>
    <t>169 Сарафан Тула РSP Мужской зал</t>
  </si>
  <si>
    <t>169 Сарафан Тула РSP Женский зал</t>
  </si>
  <si>
    <t>169 Сарафан Тула РSP Обувь</t>
  </si>
  <si>
    <t>169 Сарафан Тула РSP Аксессуары</t>
  </si>
  <si>
    <t>169 Сарафан Тула РШШП</t>
  </si>
  <si>
    <t>169 Сарафан Тула РСумки, Рюкзаки</t>
  </si>
  <si>
    <t>163 Л-153 МоскваМужской зал</t>
  </si>
  <si>
    <t>163 Л-153 МоскваЖенский зал</t>
  </si>
  <si>
    <t>163 Л-153 МоскваОбувь</t>
  </si>
  <si>
    <t>163 Л-153 МоскваДетская одежда</t>
  </si>
  <si>
    <t>163 Л-153 МоскваДетская обувь и игрушки</t>
  </si>
  <si>
    <t>163 Л-153 МоскваМужское белье</t>
  </si>
  <si>
    <t>163 Л-153 МоскваЖенское белье</t>
  </si>
  <si>
    <t>163 Л-153 МоскваХоз.товары Декор</t>
  </si>
  <si>
    <t>163 Л-153 МоскваХоз.товары Столовая</t>
  </si>
  <si>
    <t>163 Л-153 МоскваХоз.товары Kухня</t>
  </si>
  <si>
    <t>163 Л-153 МоскваХоз.товары Спальня</t>
  </si>
  <si>
    <t>163 Л-153 МоскваХоз.товары Ванная</t>
  </si>
  <si>
    <t>163 Л-153 МоскваЕда</t>
  </si>
  <si>
    <t>163 Л-153 МоскваКосметика</t>
  </si>
  <si>
    <t>163 Л-153 МоскваSP Мужской зал</t>
  </si>
  <si>
    <t>163 Л-153 МоскваSP Женский зал</t>
  </si>
  <si>
    <t>163 Л-153 МоскваSP Обувь</t>
  </si>
  <si>
    <t>163 Л-153 МоскваSP Аксессуары</t>
  </si>
  <si>
    <t>163 Л-153 МоскваШШП</t>
  </si>
  <si>
    <t>163 Л-153 МоскваСумки, Рюкзаки</t>
  </si>
  <si>
    <t>170 Планета Уфа РМужской зал</t>
  </si>
  <si>
    <t>170 Планета Уфа РЖенский зал</t>
  </si>
  <si>
    <t>170 Планета Уфа РОбувь</t>
  </si>
  <si>
    <t>170 Планета Уфа РДетская одежда</t>
  </si>
  <si>
    <t>170 Планета Уфа РДетская обувь и игрушки</t>
  </si>
  <si>
    <t>170 Планета Уфа РМужское белье</t>
  </si>
  <si>
    <t>170 Планета Уфа РЖенское белье</t>
  </si>
  <si>
    <t>170 Планета Уфа РХоз.товары Декор</t>
  </si>
  <si>
    <t>170 Планета Уфа РХоз.товары Столовая</t>
  </si>
  <si>
    <t>170 Планета Уфа РХоз.товары Kухня</t>
  </si>
  <si>
    <t>170 Планета Уфа РХоз.товары Спальня</t>
  </si>
  <si>
    <t>170 Планета Уфа РХоз.товары Ванная</t>
  </si>
  <si>
    <t>170 Планета Уфа РЕда</t>
  </si>
  <si>
    <t>170 Планета Уфа РКосметика</t>
  </si>
  <si>
    <t>170 Планета Уфа РSP Мужской зал</t>
  </si>
  <si>
    <t>170 Планета Уфа РSP Женский зал</t>
  </si>
  <si>
    <t>170 Планета Уфа РSP Обувь</t>
  </si>
  <si>
    <t>170 Планета Уфа РSP Аксессуары</t>
  </si>
  <si>
    <t>170 Планета Уфа РШШП</t>
  </si>
  <si>
    <t>170 Планета Уфа РСумки, Рюкзаки</t>
  </si>
  <si>
    <t>173 Акварель Волгоград РМужской зал</t>
  </si>
  <si>
    <t>173 Акварель Волгоград РЖенский зал</t>
  </si>
  <si>
    <t>173 Акварель Волгоград РОбувь</t>
  </si>
  <si>
    <t>173 Акварель Волгоград РДетская одежда</t>
  </si>
  <si>
    <t>173 Акварель Волгоград РДетская обувь и игрушки</t>
  </si>
  <si>
    <t>173 Акварель Волгоград РМужское белье</t>
  </si>
  <si>
    <t>173 Акварель Волгоград РЖенское белье</t>
  </si>
  <si>
    <t>173 Акварель Волгоград РХоз.товары Декор</t>
  </si>
  <si>
    <t>173 Акварель Волгоград РХоз.товары Столовая</t>
  </si>
  <si>
    <t>173 Акварель Волгоград РХоз.товары Kухня</t>
  </si>
  <si>
    <t>173 Акварель Волгоград РХоз.товары Спальня</t>
  </si>
  <si>
    <t>173 Акварель Волгоград РХоз.товары Ванная</t>
  </si>
  <si>
    <t>173 Акварель Волгоград РЕда</t>
  </si>
  <si>
    <t>173 Акварель Волгоград РКосметика</t>
  </si>
  <si>
    <t>173 Акварель Волгоград РSP Мужской зал</t>
  </si>
  <si>
    <t>173 Акварель Волгоград РSP Женский зал</t>
  </si>
  <si>
    <t>173 Акварель Волгоград РSP Обувь</t>
  </si>
  <si>
    <t>173 Акварель Волгоград РSP Аксессуары</t>
  </si>
  <si>
    <t>173 Акварель Волгоград РШШП</t>
  </si>
  <si>
    <t>173 Акварель Волгоград РСумки, Рюкзаки</t>
  </si>
  <si>
    <t>171 Квартал Сочи РМужской зал</t>
  </si>
  <si>
    <t>171 Квартал Сочи РЖенский зал</t>
  </si>
  <si>
    <t>171 Квартал Сочи РОбувь</t>
  </si>
  <si>
    <t>171 Квартал Сочи РДетская одежда</t>
  </si>
  <si>
    <t>171 Квартал Сочи РДетская обувь и игрушки</t>
  </si>
  <si>
    <t>171 Квартал Сочи РМужское белье</t>
  </si>
  <si>
    <t>171 Квартал Сочи РЖенское белье</t>
  </si>
  <si>
    <t>171 Квартал Сочи РХоз.товары Декор</t>
  </si>
  <si>
    <t>171 Квартал Сочи РХоз.товары Столовая</t>
  </si>
  <si>
    <t>171 Квартал Сочи РХоз.товары Kухня</t>
  </si>
  <si>
    <t>171 Квартал Сочи РХоз.товары Спальня</t>
  </si>
  <si>
    <t>171 Квартал Сочи РХоз.товары Ванная</t>
  </si>
  <si>
    <t>171 Квартал Сочи РЕда</t>
  </si>
  <si>
    <t>171 Квартал Сочи РКосметика</t>
  </si>
  <si>
    <t>171 Квартал Сочи РSP Мужской зал</t>
  </si>
  <si>
    <t>171 Квартал Сочи РSP Женский зал</t>
  </si>
  <si>
    <t>171 Квартал Сочи РSP Обувь</t>
  </si>
  <si>
    <t>171 Квартал Сочи РSP Аксессуары</t>
  </si>
  <si>
    <t>171 Квартал Сочи РШШП</t>
  </si>
  <si>
    <t>171 Квартал Сочи РСумки, Рюкзаки</t>
  </si>
  <si>
    <t>172 Сенная СПбМужской зал</t>
  </si>
  <si>
    <t>172 Сенная СПбЖенский зал</t>
  </si>
  <si>
    <t>172 Сенная СПбОбувь</t>
  </si>
  <si>
    <t>172 Сенная СПбДетская одежда</t>
  </si>
  <si>
    <t>172 Сенная СПбДетская обувь и игрушки</t>
  </si>
  <si>
    <t>172 Сенная СПбМужское белье</t>
  </si>
  <si>
    <t>172 Сенная СПбЖенское белье</t>
  </si>
  <si>
    <t>172 Сенная СПбХоз.товары Декор</t>
  </si>
  <si>
    <t>172 Сенная СПбХоз.товары Столовая</t>
  </si>
  <si>
    <t>172 Сенная СПбХоз.товары Kухня</t>
  </si>
  <si>
    <t>172 Сенная СПбХоз.товары Спальня</t>
  </si>
  <si>
    <t>172 Сенная СПбХоз.товары Ванная</t>
  </si>
  <si>
    <t>172 Сенная СПбЕда</t>
  </si>
  <si>
    <t>172 Сенная СПбКосметика</t>
  </si>
  <si>
    <t>172 Сенная СПбSP Мужской зал</t>
  </si>
  <si>
    <t>172 Сенная СПбSP Женский зал</t>
  </si>
  <si>
    <t>172 Сенная СПбSP Обувь</t>
  </si>
  <si>
    <t>172 Сенная СПбSP Аксессуары</t>
  </si>
  <si>
    <t>172 Сенная СПбШШП</t>
  </si>
  <si>
    <t>172 Сенная СПбСумки, Рюкзаки</t>
  </si>
  <si>
    <t>167 Принц Плаза МоскваМужской зал</t>
  </si>
  <si>
    <t>167 Принц Плаза МоскваЖенский зал</t>
  </si>
  <si>
    <t>167 Принц Плаза МоскваОбувь</t>
  </si>
  <si>
    <t>167 Принц Плаза МоскваДетская одежда</t>
  </si>
  <si>
    <t>167 Принц Плаза МоскваДетская обувь и игрушки</t>
  </si>
  <si>
    <t>167 Принц Плаза МоскваМужское белье</t>
  </si>
  <si>
    <t>167 Принц Плаза МоскваЖенское белье</t>
  </si>
  <si>
    <t>167 Принц Плаза МоскваХоз.товары Декор</t>
  </si>
  <si>
    <t>167 Принц Плаза МоскваХоз.товары Столовая</t>
  </si>
  <si>
    <t>167 Принц Плаза МоскваХоз.товары Kухня</t>
  </si>
  <si>
    <t>167 Принц Плаза МоскваХоз.товары Спальня</t>
  </si>
  <si>
    <t>167 Принц Плаза МоскваХоз.товары Ванная</t>
  </si>
  <si>
    <t>167 Принц Плаза МоскваЕда</t>
  </si>
  <si>
    <t>167 Принц Плаза МоскваКосметика</t>
  </si>
  <si>
    <t>167 Принц Плаза МоскваSP Мужской зал</t>
  </si>
  <si>
    <t>167 Принц Плаза МоскваSP Женский зал</t>
  </si>
  <si>
    <t>167 Принц Плаза МоскваSP Обувь</t>
  </si>
  <si>
    <t>167 Принц Плаза МоскваSP Аксессуары</t>
  </si>
  <si>
    <t>167 Принц Плаза МоскваШШП</t>
  </si>
  <si>
    <t>167 Принц Плаза МоскваСумки, Рюкзаки</t>
  </si>
  <si>
    <t>174 Град Сити Воронеж РМужской зал</t>
  </si>
  <si>
    <t>174 Град Сити Воронеж РЖенский зал</t>
  </si>
  <si>
    <t>174 Град Сити Воронеж РОбувь</t>
  </si>
  <si>
    <t>174 Град Сити Воронеж РДетская одежда</t>
  </si>
  <si>
    <t>174 Град Сити Воронеж РДетская обувь и игрушки</t>
  </si>
  <si>
    <t>174 Град Сити Воронеж РМужское белье</t>
  </si>
  <si>
    <t>174 Град Сити Воронеж РЖенское белье</t>
  </si>
  <si>
    <t>174 Град Сити Воронеж РХоз.товары Декор</t>
  </si>
  <si>
    <t>174 Град Сити Воронеж РХоз.товары Столовая</t>
  </si>
  <si>
    <t>174 Град Сити Воронеж РХоз.товары Kухня</t>
  </si>
  <si>
    <t>174 Град Сити Воронеж РХоз.товары Спальня</t>
  </si>
  <si>
    <t>174 Град Сити Воронеж РХоз.товары Ванная</t>
  </si>
  <si>
    <t>174 Град Сити Воронеж РЕда</t>
  </si>
  <si>
    <t>174 Град Сити Воронеж РКосметика</t>
  </si>
  <si>
    <t>174 Град Сити Воронеж РSP Мужской зал</t>
  </si>
  <si>
    <t>174 Град Сити Воронеж РSP Женский зал</t>
  </si>
  <si>
    <t>174 Град Сити Воронеж РSP Обувь</t>
  </si>
  <si>
    <t>174 Град Сити Воронеж РSP Аксессуары</t>
  </si>
  <si>
    <t>174 Град Сити Воронеж РШШП</t>
  </si>
  <si>
    <t>174 Град Сити Воронеж РСумки, Рюкзаки</t>
  </si>
  <si>
    <t>168 Крестьянский Королев МОМужской зал</t>
  </si>
  <si>
    <t>168 Крестьянский Королев МОЖенский зал</t>
  </si>
  <si>
    <t>168 Крестьянский Королев МООбувь</t>
  </si>
  <si>
    <t>168 Крестьянский Королев МОДетская одежда</t>
  </si>
  <si>
    <t>168 Крестьянский Королев МОДетская обувь и игрушки</t>
  </si>
  <si>
    <t>168 Крестьянский Королев МОМужское белье</t>
  </si>
  <si>
    <t>168 Крестьянский Королев МОЖенское белье</t>
  </si>
  <si>
    <t>168 Крестьянский Королев МОХоз.товары Декор</t>
  </si>
  <si>
    <t>168 Крестьянский Королев МОХоз.товары Столовая</t>
  </si>
  <si>
    <t>168 Крестьянский Королев МОХоз.товары Kухня</t>
  </si>
  <si>
    <t>168 Крестьянский Королев МОХоз.товары Спальня</t>
  </si>
  <si>
    <t>168 Крестьянский Королев МОХоз.товары Ванная</t>
  </si>
  <si>
    <t>168 Крестьянский Королев МОЕда</t>
  </si>
  <si>
    <t>168 Крестьянский Королев МОКосметика</t>
  </si>
  <si>
    <t>168 Крестьянский Королев МОSP Мужской зал</t>
  </si>
  <si>
    <t>168 Крестьянский Королев МОSP Женский зал</t>
  </si>
  <si>
    <t>168 Крестьянский Королев МОSP Обувь</t>
  </si>
  <si>
    <t>168 Крестьянский Королев МОSP Аксессуары</t>
  </si>
  <si>
    <t>168 Крестьянский Королев МОШШП</t>
  </si>
  <si>
    <t>168 Крестьянский Королев МОСумки, Рюкзаки</t>
  </si>
  <si>
    <t>175 Стар Сити Молл Тюмень РМужской зал</t>
  </si>
  <si>
    <t>175 Стар Сити Молл Тюмень РЖенский зал</t>
  </si>
  <si>
    <t>175 Стар Сити Молл Тюмень РОбувь</t>
  </si>
  <si>
    <t>175 Стар Сити Молл Тюмень РДетская одежда</t>
  </si>
  <si>
    <t>175 Стар Сити Молл Тюмень РДетская обувь и игрушки</t>
  </si>
  <si>
    <t>175 Стар Сити Молл Тюмень РМужское белье</t>
  </si>
  <si>
    <t>175 Стар Сити Молл Тюмень РЖенское белье</t>
  </si>
  <si>
    <t>175 Стар Сити Молл Тюмень РХоз.товары Декор</t>
  </si>
  <si>
    <t>175 Стар Сити Молл Тюмень РХоз.товары Столовая</t>
  </si>
  <si>
    <t>175 Стар Сити Молл Тюмень РХоз.товары Kухня</t>
  </si>
  <si>
    <t>175 Стар Сити Молл Тюмень РХоз.товары Спальня</t>
  </si>
  <si>
    <t>175 Стар Сити Молл Тюмень РХоз.товары Ванная</t>
  </si>
  <si>
    <t>175 Стар Сити Молл Тюмень РЕда</t>
  </si>
  <si>
    <t>175 Стар Сити Молл Тюмень РКосметика</t>
  </si>
  <si>
    <t>175 Стар Сити Молл Тюмень РSP Мужской зал</t>
  </si>
  <si>
    <t>175 Стар Сити Молл Тюмень РSP Женский зал</t>
  </si>
  <si>
    <t>175 Стар Сити Молл Тюмень РSP Обувь</t>
  </si>
  <si>
    <t>175 Стар Сити Молл Тюмень РSP Аксессуары</t>
  </si>
  <si>
    <t>175 Стар Сити Молл Тюмень РШШП</t>
  </si>
  <si>
    <t>175 Стар Сити Молл Тюмень РСумки, Рюкзаки</t>
  </si>
  <si>
    <t>177 Савеловский МоскваМужской зал</t>
  </si>
  <si>
    <t>177 Савеловский МоскваЖенский зал</t>
  </si>
  <si>
    <t>177 Савеловский МоскваОбувь</t>
  </si>
  <si>
    <t>177 Савеловский МоскваДетская одежда</t>
  </si>
  <si>
    <t>177 Савеловский МоскваДетская обувь и игрушки</t>
  </si>
  <si>
    <t>177 Савеловский МоскваМужское белье</t>
  </si>
  <si>
    <t>177 Савеловский МоскваЖенское белье</t>
  </si>
  <si>
    <t>177 Савеловский МоскваХоз.товары Декор</t>
  </si>
  <si>
    <t>177 Савеловский МоскваХоз.товары Спальня</t>
  </si>
  <si>
    <t>177 Савеловский МоскваХоз.товары Ванная</t>
  </si>
  <si>
    <t>177 Савеловский МоскваЕда</t>
  </si>
  <si>
    <t>177 Савеловский МоскваКосметика</t>
  </si>
  <si>
    <t>177 Савеловский МоскваSP Мужской зал</t>
  </si>
  <si>
    <t>177 Савеловский МоскваSP Женский зал</t>
  </si>
  <si>
    <t>177 Савеловский МоскваSP Обувь</t>
  </si>
  <si>
    <t>177 Савеловский МоскваSP Аксессуары</t>
  </si>
  <si>
    <t>177 Савеловский МоскваШШП</t>
  </si>
  <si>
    <t>177 Савеловский МоскваСумки, Рюкзаки</t>
  </si>
  <si>
    <t>180 Новомосковский МОМужской зал</t>
  </si>
  <si>
    <t>180 Новомосковский МОЖенский зал</t>
  </si>
  <si>
    <t>180 Новомосковский МООбувь</t>
  </si>
  <si>
    <t>180 Новомосковский МОДетская одежда</t>
  </si>
  <si>
    <t>180 Новомосковский МОДетская обувь и игрушки</t>
  </si>
  <si>
    <t>180 Новомосковский МОМужское белье</t>
  </si>
  <si>
    <t>180 Новомосковский МОЖенское белье</t>
  </si>
  <si>
    <t>180 Новомосковский МОХоз.товары Декор</t>
  </si>
  <si>
    <t>180 Новомосковский МОХоз.товары Столовая</t>
  </si>
  <si>
    <t>180 Новомосковский МОХоз.товары Kухня</t>
  </si>
  <si>
    <t>180 Новомосковский МОХоз.товары Спальня</t>
  </si>
  <si>
    <t>180 Новомосковский МОХоз.товары Ванная</t>
  </si>
  <si>
    <t>180 Новомосковский МОЕда</t>
  </si>
  <si>
    <t>180 Новомосковский МОКосметика</t>
  </si>
  <si>
    <t>180 Новомосковский МОSP Мужской зал</t>
  </si>
  <si>
    <t>180 Новомосковский МОSP Женский зал</t>
  </si>
  <si>
    <t>180 Новомосковский МОSP Обувь</t>
  </si>
  <si>
    <t>180 Новомосковский МОSP Аксессуары</t>
  </si>
  <si>
    <t>180 Новомосковский МОШШП</t>
  </si>
  <si>
    <t>180 Новомосковский МОСумки, Рюкзаки</t>
  </si>
  <si>
    <t>179 Гудзон МоскваМужской зал</t>
  </si>
  <si>
    <t>179 Гудзон МоскваЖенский зал</t>
  </si>
  <si>
    <t>179 Гудзон МоскваОбувь</t>
  </si>
  <si>
    <t>179 Гудзон МоскваДетская одежда</t>
  </si>
  <si>
    <t>179 Гудзон МоскваДетская обувь и игрушки</t>
  </si>
  <si>
    <t>179 Гудзон МоскваМужское белье</t>
  </si>
  <si>
    <t>179 Гудзон МоскваЖенское белье</t>
  </si>
  <si>
    <t>179 Гудзон МоскваХоз.товары Декор</t>
  </si>
  <si>
    <t>179 Гудзон МоскваХоз.товары Столовая</t>
  </si>
  <si>
    <t>179 Гудзон МоскваХоз.товары Kухня</t>
  </si>
  <si>
    <t>179 Гудзон МоскваХоз.товары Спальня</t>
  </si>
  <si>
    <t>179 Гудзон МоскваХоз.товары Ванная</t>
  </si>
  <si>
    <t>179 Гудзон МоскваЕда</t>
  </si>
  <si>
    <t>179 Гудзон МоскваКосметика</t>
  </si>
  <si>
    <t>179 Гудзон МоскваSP Мужской зал</t>
  </si>
  <si>
    <t>179 Гудзон МоскваSP Женский зал</t>
  </si>
  <si>
    <t>179 Гудзон МоскваSP Обувь</t>
  </si>
  <si>
    <t>179 Гудзон МоскваSP Аксессуары</t>
  </si>
  <si>
    <t>179 Гудзон МоскваШШП</t>
  </si>
  <si>
    <t>179 Гудзон МоскваСумки, Рюкзаки</t>
  </si>
  <si>
    <t>178 Красная Площадь Краснодар РМужской зал</t>
  </si>
  <si>
    <t>178 Красная Площадь Краснодар РЖенский зал</t>
  </si>
  <si>
    <t>178 Красная Площадь Краснодар РОбувь</t>
  </si>
  <si>
    <t>178 Красная Площадь Краснодар РДетская одежда</t>
  </si>
  <si>
    <t>178 Красная Площадь Краснодар РДетская обувь и игрушки</t>
  </si>
  <si>
    <t>178 Красная Площадь Краснодар РМужское белье</t>
  </si>
  <si>
    <t>178 Красная Площадь Краснодар РЖенское белье</t>
  </si>
  <si>
    <t>178 Красная Площадь Краснодар РХоз.товары Декор</t>
  </si>
  <si>
    <t>178 Красная Площадь Краснодар РХоз.товары Столовая</t>
  </si>
  <si>
    <t>178 Красная Площадь Краснодар РХоз.товары Kухня</t>
  </si>
  <si>
    <t>178 Красная Площадь Краснодар РХоз.товары Спальня</t>
  </si>
  <si>
    <t>178 Красная Площадь Краснодар РХоз.товары Ванная</t>
  </si>
  <si>
    <t>178 Красная Площадь Краснодар РЕда</t>
  </si>
  <si>
    <t>178 Красная Площадь Краснодар РКосметика</t>
  </si>
  <si>
    <t>178 Красная Площадь Краснодар РSP Мужской зал</t>
  </si>
  <si>
    <t>178 Красная Площадь Краснодар РSP Женский зал</t>
  </si>
  <si>
    <t>178 Красная Площадь Краснодар РSP Обувь</t>
  </si>
  <si>
    <t>178 Красная Площадь Краснодар РSP Аксессуары</t>
  </si>
  <si>
    <t>178 Красная Площадь Краснодар РШШП</t>
  </si>
  <si>
    <t>178 Красная Площадь Краснодар РСумки, Рюкзаки</t>
  </si>
  <si>
    <t>183 Кольцо Казань РМужской зал</t>
  </si>
  <si>
    <t>183 Кольцо Казань РЖенский зал</t>
  </si>
  <si>
    <t>183 Кольцо Казань РОбувь</t>
  </si>
  <si>
    <t>183 Кольцо Казань РДетская одежда</t>
  </si>
  <si>
    <t>183 Кольцо Казань РДетская обувь и игрушки</t>
  </si>
  <si>
    <t>183 Кольцо Казань РМужское белье</t>
  </si>
  <si>
    <t>183 Кольцо Казань РЖенское белье</t>
  </si>
  <si>
    <t>183 Кольцо Казань РХоз.товары Декор</t>
  </si>
  <si>
    <t>183 Кольцо Казань РХоз.товары Столовая</t>
  </si>
  <si>
    <t>183 Кольцо Казань РХоз.товары Kухня</t>
  </si>
  <si>
    <t>183 Кольцо Казань РХоз.товары Спальня</t>
  </si>
  <si>
    <t>183 Кольцо Казань РХоз.товары Ванная</t>
  </si>
  <si>
    <t>183 Кольцо Казань РКосметика</t>
  </si>
  <si>
    <t>183 Кольцо Казань РSP Мужской зал</t>
  </si>
  <si>
    <t>183 Кольцо Казань РSP Женский зал</t>
  </si>
  <si>
    <t>183 Кольцо Казань РSP Обувь</t>
  </si>
  <si>
    <t>183 Кольцо Казань РSP Аксессуары</t>
  </si>
  <si>
    <t>183 Кольцо Казань РШШП</t>
  </si>
  <si>
    <t>183 Кольцо Казань РСумки, Рюкзаки</t>
  </si>
  <si>
    <t>184 Юбилейный Дзержинск РМужской зал</t>
  </si>
  <si>
    <t>184 Юбилейный Дзержинск РЖенский зал</t>
  </si>
  <si>
    <t>184 Юбилейный Дзержинск РОбувь</t>
  </si>
  <si>
    <t>184 Юбилейный Дзержинск РДетская одежда</t>
  </si>
  <si>
    <t>184 Юбилейный Дзержинск РДетская обувь и игрушки</t>
  </si>
  <si>
    <t>184 Юбилейный Дзержинск РМужское белье</t>
  </si>
  <si>
    <t>184 Юбилейный Дзержинск РЖенское белье</t>
  </si>
  <si>
    <t>184 Юбилейный Дзержинск РХоз.товары Декор</t>
  </si>
  <si>
    <t>184 Юбилейный Дзержинск РХоз.товары Столовая</t>
  </si>
  <si>
    <t>184 Юбилейный Дзержинск РХоз.товары Kухня</t>
  </si>
  <si>
    <t>184 Юбилейный Дзержинск РХоз.товары Спальня</t>
  </si>
  <si>
    <t>184 Юбилейный Дзержинск РХоз.товары Ванная</t>
  </si>
  <si>
    <t>184 Юбилейный Дзержинск РЕда</t>
  </si>
  <si>
    <t>184 Юбилейный Дзержинск РКосметика</t>
  </si>
  <si>
    <t>184 Юбилейный Дзержинск РSP Мужской зал</t>
  </si>
  <si>
    <t>184 Юбилейный Дзержинск РSP Женский зал</t>
  </si>
  <si>
    <t>184 Юбилейный Дзержинск РSP Обувь</t>
  </si>
  <si>
    <t>184 Юбилейный Дзержинск РSP Аксессуары</t>
  </si>
  <si>
    <t>184 Юбилейный Дзержинск РШШП</t>
  </si>
  <si>
    <t>184 Юбилейный Дзержинск РСумки, Рюкзаки</t>
  </si>
  <si>
    <t>187 Карусель Воскресенск МОМужской зал</t>
  </si>
  <si>
    <t>187 Карусель Воскресенск МОЖенский зал</t>
  </si>
  <si>
    <t>187 Карусель Воскресенск МООбувь</t>
  </si>
  <si>
    <t>187 Карусель Воскресенск МОДетская одежда</t>
  </si>
  <si>
    <t>187 Карусель Воскресенск МОДетская обувь и игрушки</t>
  </si>
  <si>
    <t>187 Карусель Воскресенск МОМужское белье</t>
  </si>
  <si>
    <t>187 Карусель Воскресенск МОЖенское белье</t>
  </si>
  <si>
    <t>187 Карусель Воскресенск МОХоз.товары Декор</t>
  </si>
  <si>
    <t>187 Карусель Воскресенск МОХоз.товары Столовая</t>
  </si>
  <si>
    <t>187 Карусель Воскресенск МОХоз.товары Kухня</t>
  </si>
  <si>
    <t>187 Карусель Воскресенск МОХоз.товары Спальня</t>
  </si>
  <si>
    <t>187 Карусель Воскресенск МОХоз.товары Ванная</t>
  </si>
  <si>
    <t>187 Карусель Воскресенск МОЕда</t>
  </si>
  <si>
    <t>187 Карусель Воскресенск МОКосметика</t>
  </si>
  <si>
    <t>187 Карусель Воскресенск МОSP Мужской зал</t>
  </si>
  <si>
    <t>187 Карусель Воскресенск МОSP Женский зал</t>
  </si>
  <si>
    <t>187 Карусель Воскресенск МОSP Обувь</t>
  </si>
  <si>
    <t>187 Карусель Воскресенск МОSP Аксессуары</t>
  </si>
  <si>
    <t>187 Карусель Воскресенск МОШШП</t>
  </si>
  <si>
    <t>187 Карусель Воскресенск МОСумки, Рюкзаки</t>
  </si>
  <si>
    <t>185 Мадагаскар Чебоксары РМужской зал</t>
  </si>
  <si>
    <t>185 Мадагаскар Чебоксары РЖенский зал</t>
  </si>
  <si>
    <t>185 Мадагаскар Чебоксары РОбувь</t>
  </si>
  <si>
    <t>185 Мадагаскар Чебоксары РДетская одежда</t>
  </si>
  <si>
    <t>185 Мадагаскар Чебоксары РДетская обувь и игрушки</t>
  </si>
  <si>
    <t>185 Мадагаскар Чебоксары РМужское белье</t>
  </si>
  <si>
    <t>185 Мадагаскар Чебоксары РЖенское белье</t>
  </si>
  <si>
    <t>185 Мадагаскар Чебоксары РХоз.товары Декор</t>
  </si>
  <si>
    <t>185 Мадагаскар Чебоксары РХоз.товары Столовая</t>
  </si>
  <si>
    <t>185 Мадагаскар Чебоксары РХоз.товары Kухня</t>
  </si>
  <si>
    <t>185 Мадагаскар Чебоксары РХоз.товары Спальня</t>
  </si>
  <si>
    <t>185 Мадагаскар Чебоксары РХоз.товары Ванная</t>
  </si>
  <si>
    <t>185 Мадагаскар Чебоксары РЕда</t>
  </si>
  <si>
    <t>185 Мадагаскар Чебоксары РКосметика</t>
  </si>
  <si>
    <t>185 Мадагаскар Чебоксары РSP Мужской зал</t>
  </si>
  <si>
    <t>185 Мадагаскар Чебоксары РSP Женский зал</t>
  </si>
  <si>
    <t>185 Мадагаскар Чебоксары РSP Обувь</t>
  </si>
  <si>
    <t>185 Мадагаскар Чебоксары РSP Аксессуары</t>
  </si>
  <si>
    <t>185 Мадагаскар Чебоксары РШШП</t>
  </si>
  <si>
    <t>185 Мадагаскар Чебоксары РСумки, Рюкзаки</t>
  </si>
  <si>
    <t>176 Альтаир Ярославль РМужской зал</t>
  </si>
  <si>
    <t>176 Альтаир Ярославль РЖенский зал</t>
  </si>
  <si>
    <t>176 Альтаир Ярославль РОбувь</t>
  </si>
  <si>
    <t>176 Альтаир Ярославль РДетская одежда</t>
  </si>
  <si>
    <t>176 Альтаир Ярославль РДетская обувь и игрушки</t>
  </si>
  <si>
    <t>176 Альтаир Ярославль РМужское белье</t>
  </si>
  <si>
    <t>176 Альтаир Ярославль РЖенское белье</t>
  </si>
  <si>
    <t>176 Альтаир Ярославль РХоз.товары Декор</t>
  </si>
  <si>
    <t>176 Альтаир Ярославль РХоз.товары Столовая</t>
  </si>
  <si>
    <t>176 Альтаир Ярославль РХоз.товары Kухня</t>
  </si>
  <si>
    <t>176 Альтаир Ярославль РХоз.товары Спальня</t>
  </si>
  <si>
    <t>176 Альтаир Ярославль РХоз.товары Ванная</t>
  </si>
  <si>
    <t>176 Альтаир Ярославль РКосметика</t>
  </si>
  <si>
    <t>176 Альтаир Ярославль РSP Мужской зал</t>
  </si>
  <si>
    <t>176 Альтаир Ярославль РSP Женский зал</t>
  </si>
  <si>
    <t>176 Альтаир Ярославль РSP Обувь</t>
  </si>
  <si>
    <t>176 Альтаир Ярославль РSP Аксессуары</t>
  </si>
  <si>
    <t>176 Альтаир Ярославль РШШП</t>
  </si>
  <si>
    <t>176 Альтаир Ярославль РСумки, Рюкзаки</t>
  </si>
  <si>
    <t>157 Рубин Тверь РМужской зал</t>
  </si>
  <si>
    <t>157 Рубин Тверь РЖенский зал</t>
  </si>
  <si>
    <t>157 Рубин Тверь РОбувь</t>
  </si>
  <si>
    <t>157 Рубин Тверь РДетская одежда</t>
  </si>
  <si>
    <t>157 Рубин Тверь РДетская обувь и игрушки</t>
  </si>
  <si>
    <t>157 Рубин Тверь РМужское белье</t>
  </si>
  <si>
    <t>157 Рубин Тверь РЖенское белье</t>
  </si>
  <si>
    <t>157 Рубин Тверь РХоз.товары Декор</t>
  </si>
  <si>
    <t>157 Рубин Тверь РХоз.товары Столовая</t>
  </si>
  <si>
    <t>157 Рубин Тверь РХоз.товары Kухня</t>
  </si>
  <si>
    <t>157 Рубин Тверь РХоз.товары Спальня</t>
  </si>
  <si>
    <t>157 Рубин Тверь РХоз.товары Ванная</t>
  </si>
  <si>
    <t>157 Рубин Тверь РЕда</t>
  </si>
  <si>
    <t>157 Рубин Тверь РКосметика</t>
  </si>
  <si>
    <t>157 Рубин Тверь РSP Мужской зал</t>
  </si>
  <si>
    <t>157 Рубин Тверь РSP Женский зал</t>
  </si>
  <si>
    <t>157 Рубин Тверь РSP Обувь</t>
  </si>
  <si>
    <t>157 Рубин Тверь РSP Аксессуары</t>
  </si>
  <si>
    <t>157 Рубин Тверь РШШП</t>
  </si>
  <si>
    <t>157 Рубин Тверь РСумки, Рюкзаки</t>
  </si>
  <si>
    <t>181 Парк Косино МОМужской зал</t>
  </si>
  <si>
    <t>181 Парк Косино МОЖенский зал</t>
  </si>
  <si>
    <t>181 Парк Косино МООбувь</t>
  </si>
  <si>
    <t>181 Парк Косино МОДетская одежда</t>
  </si>
  <si>
    <t>181 Парк Косино МОДетская обувь и игрушки</t>
  </si>
  <si>
    <t>181 Парк Косино МОМужское белье</t>
  </si>
  <si>
    <t>181 Парк Косино МОЖенское белье</t>
  </si>
  <si>
    <t>181 Парк Косино МОХоз.товары Декор</t>
  </si>
  <si>
    <t>181 Парк Косино МОХоз.товары Столовая</t>
  </si>
  <si>
    <t>181 Парк Косино МОХоз.товары Kухня</t>
  </si>
  <si>
    <t>181 Парк Косино МОХоз.товары Спальня</t>
  </si>
  <si>
    <t>181 Парк Косино МОХоз.товары Ванная</t>
  </si>
  <si>
    <t>181 Парк Косино МОЕда</t>
  </si>
  <si>
    <t>181 Парк Косино МОКосметика</t>
  </si>
  <si>
    <t>181 Парк Косино МОSP Мужской зал</t>
  </si>
  <si>
    <t>181 Парк Косино МОSP Женский зал</t>
  </si>
  <si>
    <t>181 Парк Косино МОSP Обувь</t>
  </si>
  <si>
    <t>181 Парк Косино МОSP Аксессуары</t>
  </si>
  <si>
    <t>181 Парк Косино МОШШП</t>
  </si>
  <si>
    <t>181 Парк Косино МОСумки, Рюкзаки</t>
  </si>
  <si>
    <t>182 Золотой Вавилон МоскваМужской зал</t>
  </si>
  <si>
    <t>182 Золотой Вавилон МоскваЖенский зал</t>
  </si>
  <si>
    <t>182 Золотой Вавилон МоскваОбувь</t>
  </si>
  <si>
    <t>182 Золотой Вавилон МоскваДетская одежда</t>
  </si>
  <si>
    <t>182 Золотой Вавилон МоскваДетская обувь и игрушки</t>
  </si>
  <si>
    <t>182 Золотой Вавилон МоскваМужское белье</t>
  </si>
  <si>
    <t>182 Золотой Вавилон МоскваЖенское белье</t>
  </si>
  <si>
    <t>182 Золотой Вавилон МоскваХоз.товары Декор</t>
  </si>
  <si>
    <t>182 Золотой Вавилон МоскваХоз.товары Столовая</t>
  </si>
  <si>
    <t>182 Золотой Вавилон МоскваХоз.товары Kухня</t>
  </si>
  <si>
    <t>182 Золотой Вавилон МоскваХоз.товары Спальня</t>
  </si>
  <si>
    <t>182 Золотой Вавилон МоскваХоз.товары Ванная</t>
  </si>
  <si>
    <t>182 Золотой Вавилон МоскваЕда</t>
  </si>
  <si>
    <t>182 Золотой Вавилон МоскваКосметика</t>
  </si>
  <si>
    <t>182 Золотой Вавилон МоскваSP Мужской зал</t>
  </si>
  <si>
    <t>182 Золотой Вавилон МоскваSP Женский зал</t>
  </si>
  <si>
    <t>182 Золотой Вавилон МоскваSP Обувь</t>
  </si>
  <si>
    <t>182 Золотой Вавилон МоскваSP Аксессуары</t>
  </si>
  <si>
    <t>182 Золотой Вавилон МоскваШШП</t>
  </si>
  <si>
    <t>182 Золотой Вавилон МоскваСумки, Рюкзаки</t>
  </si>
  <si>
    <t>189 Гулливер Оренбург РМужской зал</t>
  </si>
  <si>
    <t>189 Гулливер Оренбург РЖенский зал</t>
  </si>
  <si>
    <t>189 Гулливер Оренбург РОбувь</t>
  </si>
  <si>
    <t>189 Гулливер Оренбург РДетская одежда</t>
  </si>
  <si>
    <t>189 Гулливер Оренбург РДетская обувь и игрушки</t>
  </si>
  <si>
    <t>189 Гулливер Оренбург РМужское белье</t>
  </si>
  <si>
    <t>189 Гулливер Оренбург РЖенское белье</t>
  </si>
  <si>
    <t>189 Гулливер Оренбург РХоз.товары Декор</t>
  </si>
  <si>
    <t>189 Гулливер Оренбург РХоз.товары Столовая</t>
  </si>
  <si>
    <t>189 Гулливер Оренбург РХоз.товары Kухня</t>
  </si>
  <si>
    <t>189 Гулливер Оренбург РХоз.товары Спальня</t>
  </si>
  <si>
    <t>189 Гулливер Оренбург РХоз.товары Ванная</t>
  </si>
  <si>
    <t>189 Гулливер Оренбург РЕда</t>
  </si>
  <si>
    <t>189 Гулливер Оренбург РКосметика</t>
  </si>
  <si>
    <t>189 Гулливер Оренбург РSP Мужской зал</t>
  </si>
  <si>
    <t>189 Гулливер Оренбург РSP Женский зал</t>
  </si>
  <si>
    <t>189 Гулливер Оренбург РSP Обувь</t>
  </si>
  <si>
    <t>189 Гулливер Оренбург РSP Аксессуары</t>
  </si>
  <si>
    <t>189 Гулливер Оренбург РШШП</t>
  </si>
  <si>
    <t>189 Гулливер Оренбург РСумки, Рюкзаки</t>
  </si>
  <si>
    <t>155 ОЗ Молл Краснодар РМужской зал</t>
  </si>
  <si>
    <t>155 ОЗ Молл Краснодар РЖенский зал</t>
  </si>
  <si>
    <t>155 ОЗ Молл Краснодар РОбувь</t>
  </si>
  <si>
    <t>155 ОЗ Молл Краснодар РДетская одежда</t>
  </si>
  <si>
    <t>155 ОЗ Молл Краснодар РДетская обувь и игрушки</t>
  </si>
  <si>
    <t>155 ОЗ Молл Краснодар РМужское белье</t>
  </si>
  <si>
    <t>155 ОЗ Молл Краснодар РЖенское белье</t>
  </si>
  <si>
    <t>155 ОЗ Молл Краснодар РХоз.товары Декор</t>
  </si>
  <si>
    <t>155 ОЗ Молл Краснодар РХоз.товары Столовая</t>
  </si>
  <si>
    <t>155 ОЗ Молл Краснодар РХоз.товары Kухня</t>
  </si>
  <si>
    <t>155 ОЗ Молл Краснодар РХоз.товары Спальня</t>
  </si>
  <si>
    <t>155 ОЗ Молл Краснодар РХоз.товары Ванная</t>
  </si>
  <si>
    <t>155 ОЗ Молл Краснодар РЕда</t>
  </si>
  <si>
    <t>155 ОЗ Молл Краснодар РКосметика</t>
  </si>
  <si>
    <t>155 ОЗ Молл Краснодар РSP Мужской зал</t>
  </si>
  <si>
    <t>155 ОЗ Молл Краснодар РSP Женский зал</t>
  </si>
  <si>
    <t>155 ОЗ Молл Краснодар РSP Обувь</t>
  </si>
  <si>
    <t>155 ОЗ Молл Краснодар РSP Аксессуары</t>
  </si>
  <si>
    <t>155 ОЗ Молл Краснодар РШШП</t>
  </si>
  <si>
    <t>155 ОЗ Молл Краснодар РСумки, Рюкзаки</t>
  </si>
  <si>
    <t>192 Мега Гринн Орёл РМужской зал</t>
  </si>
  <si>
    <t>192 Мега Гринн Орёл РЖенский зал</t>
  </si>
  <si>
    <t>192 Мега Гринн Орёл РОбувь</t>
  </si>
  <si>
    <t>192 Мега Гринн Орёл РДетская одежда</t>
  </si>
  <si>
    <t>192 Мега Гринн Орёл РДетская обувь и игрушки</t>
  </si>
  <si>
    <t>192 Мега Гринн Орёл РМужское белье</t>
  </si>
  <si>
    <t>192 Мега Гринн Орёл РЖенское белье</t>
  </si>
  <si>
    <t>192 Мега Гринн Орёл РХоз.товары Декор</t>
  </si>
  <si>
    <t>192 Мега Гринн Орёл РХоз.товары Столовая</t>
  </si>
  <si>
    <t>192 Мега Гринн Орёл РХоз.товары Kухня</t>
  </si>
  <si>
    <t>192 Мега Гринн Орёл РХоз.товары Спальня</t>
  </si>
  <si>
    <t>192 Мега Гринн Орёл РХоз.товары Ванная</t>
  </si>
  <si>
    <t>192 Мега Гринн Орёл РЕда</t>
  </si>
  <si>
    <t>192 Мега Гринн Орёл РКосметика</t>
  </si>
  <si>
    <t>192 Мега Гринн Орёл РSP Мужской зал</t>
  </si>
  <si>
    <t>192 Мега Гринн Орёл РSP Женский зал</t>
  </si>
  <si>
    <t>192 Мега Гринн Орёл РSP Обувь</t>
  </si>
  <si>
    <t>192 Мега Гринн Орёл РSP Аксессуары</t>
  </si>
  <si>
    <t>192 Мега Гринн Орёл РШШП</t>
  </si>
  <si>
    <t>192 Мега Гринн Орёл РСумки, Рюкзаки</t>
  </si>
  <si>
    <t>190 Колумбус МоскваМужской зал</t>
  </si>
  <si>
    <t>190 Колумбус МоскваЖенский зал</t>
  </si>
  <si>
    <t>190 Колумбус МоскваОбувь</t>
  </si>
  <si>
    <t>190 Колумбус МоскваДетская одежда</t>
  </si>
  <si>
    <t>190 Колумбус МоскваДетская обувь и игрушки</t>
  </si>
  <si>
    <t>190 Колумбус МоскваМужское белье</t>
  </si>
  <si>
    <t>190 Колумбус МоскваЖенское белье</t>
  </si>
  <si>
    <t>190 Колумбус МоскваХоз.товары Декор</t>
  </si>
  <si>
    <t>190 Колумбус МоскваХоз.товары Столовая</t>
  </si>
  <si>
    <t>190 Колумбус МоскваХоз.товары Kухня</t>
  </si>
  <si>
    <t>190 Колумбус МоскваХоз.товары Спальня</t>
  </si>
  <si>
    <t>190 Колумбус МоскваХоз.товары Ванная</t>
  </si>
  <si>
    <t>190 Колумбус МоскваЕда</t>
  </si>
  <si>
    <t>190 Колумбус МоскваКосметика</t>
  </si>
  <si>
    <t>190 Колумбус МоскваSP Мужской зал</t>
  </si>
  <si>
    <t>190 Колумбус МоскваSP Женский зал</t>
  </si>
  <si>
    <t>190 Колумбус МоскваSP Обувь</t>
  </si>
  <si>
    <t>190 Колумбус МоскваSP Аксессуары</t>
  </si>
  <si>
    <t>190 Колумбус МоскваШШП</t>
  </si>
  <si>
    <t>190 Колумбус МоскваСумки, Рюкзаки</t>
  </si>
  <si>
    <t>186 Перекресток Сочи РМужской зал</t>
  </si>
  <si>
    <t>186 Перекресток Сочи РЖенский зал</t>
  </si>
  <si>
    <t>186 Перекресток Сочи РОбувь</t>
  </si>
  <si>
    <t>186 Перекресток Сочи РДетская одежда</t>
  </si>
  <si>
    <t>186 Перекресток Сочи РДетская обувь и игрушки</t>
  </si>
  <si>
    <t>186 Перекресток Сочи РМужское белье</t>
  </si>
  <si>
    <t>186 Перекресток Сочи РЖенское белье</t>
  </si>
  <si>
    <t>186 Перекресток Сочи РХоз.товары Декор</t>
  </si>
  <si>
    <t>186 Перекресток Сочи РХоз.товары Столовая</t>
  </si>
  <si>
    <t>186 Перекресток Сочи РХоз.товары Kухня</t>
  </si>
  <si>
    <t>186 Перекресток Сочи РХоз.товары Спальня</t>
  </si>
  <si>
    <t>186 Перекресток Сочи РХоз.товары Ванная</t>
  </si>
  <si>
    <t>186 Перекресток Сочи РЕда</t>
  </si>
  <si>
    <t>186 Перекресток Сочи РКосметика</t>
  </si>
  <si>
    <t>186 Перекресток Сочи РSP Мужской зал</t>
  </si>
  <si>
    <t>186 Перекресток Сочи РSP Женский зал</t>
  </si>
  <si>
    <t>186 Перекресток Сочи РSP Обувь</t>
  </si>
  <si>
    <t>186 Перекресток Сочи РSP Аксессуары</t>
  </si>
  <si>
    <t>186 Перекресток Сочи РШШП</t>
  </si>
  <si>
    <t>186 Перекресток Сочи РСумки, Рюкзаки</t>
  </si>
  <si>
    <t>193 Амбар Самара РМужской зал</t>
  </si>
  <si>
    <t>193 Амбар Самара РЖенский зал</t>
  </si>
  <si>
    <t>193 Амбар Самара РОбувь</t>
  </si>
  <si>
    <t>193 Амбар Самара РДетская одежда</t>
  </si>
  <si>
    <t>193 Амбар Самара РДетская обувь и игрушки</t>
  </si>
  <si>
    <t>193 Амбар Самара РМужское белье</t>
  </si>
  <si>
    <t>193 Амбар Самара РЖенское белье</t>
  </si>
  <si>
    <t>193 Амбар Самара РХоз.товары Декор</t>
  </si>
  <si>
    <t>193 Амбар Самара РХоз.товары Столовая</t>
  </si>
  <si>
    <t>193 Амбар Самара РХоз.товары Kухня</t>
  </si>
  <si>
    <t>193 Амбар Самара РХоз.товары Спальня</t>
  </si>
  <si>
    <t>193 Амбар Самара РХоз.товары Ванная</t>
  </si>
  <si>
    <t>193 Амбар Самара РЕда</t>
  </si>
  <si>
    <t>193 Амбар Самара РКосметика</t>
  </si>
  <si>
    <t>193 Амбар Самара РSP Мужской зал</t>
  </si>
  <si>
    <t>193 Амбар Самара РSP Женский зал</t>
  </si>
  <si>
    <t>193 Амбар Самара РSP Обувь</t>
  </si>
  <si>
    <t>193 Амбар Самара РSP Аксессуары</t>
  </si>
  <si>
    <t>193 Амбар Самара РШШП</t>
  </si>
  <si>
    <t>193 Амбар Самара РСумки, Рюкзаки</t>
  </si>
  <si>
    <t>195 Кит Нижний Тагил РМужской зал</t>
  </si>
  <si>
    <t>195 Кит Нижний Тагил РЖенский зал</t>
  </si>
  <si>
    <t>195 Кит Нижний Тагил РОбувь</t>
  </si>
  <si>
    <t>195 Кит Нижний Тагил РДетская одежда</t>
  </si>
  <si>
    <t>195 Кит Нижний Тагил РДетская обувь и игрушки</t>
  </si>
  <si>
    <t>195 Кит Нижний Тагил РМужское белье</t>
  </si>
  <si>
    <t>195 Кит Нижний Тагил РЖенское белье</t>
  </si>
  <si>
    <t>195 Кит Нижний Тагил РХоз.товары Декор</t>
  </si>
  <si>
    <t>195 Кит Нижний Тагил РХоз.товары Столовая</t>
  </si>
  <si>
    <t>195 Кит Нижний Тагил РХоз.товары Kухня</t>
  </si>
  <si>
    <t>195 Кит Нижний Тагил РХоз.товары Спальня</t>
  </si>
  <si>
    <t>195 Кит Нижний Тагил РХоз.товары Ванная</t>
  </si>
  <si>
    <t>195 Кит Нижний Тагил РЕда</t>
  </si>
  <si>
    <t>195 Кит Нижний Тагил РКосметика</t>
  </si>
  <si>
    <t>195 Кит Нижний Тагил РSP Мужской зал</t>
  </si>
  <si>
    <t>195 Кит Нижний Тагил РSP Женский зал</t>
  </si>
  <si>
    <t>195 Кит Нижний Тагил РSP Обувь</t>
  </si>
  <si>
    <t>195 Кит Нижний Тагил РSP Аксессуары</t>
  </si>
  <si>
    <t>195 Кит Нижний Тагил РШШП</t>
  </si>
  <si>
    <t>195 Кит Нижний Тагил РСумки, Рюкзаки</t>
  </si>
  <si>
    <t>199 Ольга Зеленоград МОМужской зал</t>
  </si>
  <si>
    <t>199 Ольга Зеленоград МОЖенский зал</t>
  </si>
  <si>
    <t>199 Ольга Зеленоград МООбувь</t>
  </si>
  <si>
    <t>199 Ольга Зеленоград МОДетская одежда</t>
  </si>
  <si>
    <t>199 Ольга Зеленоград МОДетская обувь и игрушки</t>
  </si>
  <si>
    <t>199 Ольга Зеленоград МОМужское белье</t>
  </si>
  <si>
    <t>199 Ольга Зеленоград МОЖенское белье</t>
  </si>
  <si>
    <t>199 Ольга Зеленоград МОХоз.товары Декор</t>
  </si>
  <si>
    <t>199 Ольга Зеленоград МОХоз.товары Столовая</t>
  </si>
  <si>
    <t>199 Ольга Зеленоград МОХоз.товары Kухня</t>
  </si>
  <si>
    <t>199 Ольга Зеленоград МОХоз.товары Спальня</t>
  </si>
  <si>
    <t>199 Ольга Зеленоград МОХоз.товары Ванная</t>
  </si>
  <si>
    <t>199 Ольга Зеленоград МОЕда</t>
  </si>
  <si>
    <t>199 Ольга Зеленоград МОКосметика</t>
  </si>
  <si>
    <t>199 Ольга Зеленоград МОSP Мужской зал</t>
  </si>
  <si>
    <t>199 Ольга Зеленоград МОSP Женский зал</t>
  </si>
  <si>
    <t>199 Ольга Зеленоград МОSP Обувь</t>
  </si>
  <si>
    <t>199 Ольга Зеленоград МОSP Аксессуары</t>
  </si>
  <si>
    <t>199 Ольга Зеленоград МОШШП</t>
  </si>
  <si>
    <t>199 Ольга Зеленоград МОСумки, Рюкзаки</t>
  </si>
  <si>
    <t>201 Чкаловский СПбМужской зал</t>
  </si>
  <si>
    <t>201 Чкаловский СПбЖенский зал</t>
  </si>
  <si>
    <t>201 Чкаловский СПбОбувь</t>
  </si>
  <si>
    <t>201 Чкаловский СПбДетская одежда</t>
  </si>
  <si>
    <t>201 Чкаловский СПбДетская обувь и игрушки</t>
  </si>
  <si>
    <t>201 Чкаловский СПбМужское белье</t>
  </si>
  <si>
    <t>201 Чкаловский СПбЖенское белье</t>
  </si>
  <si>
    <t>201 Чкаловский СПбХоз.товары Декор</t>
  </si>
  <si>
    <t>201 Чкаловский СПбХоз.товары Столовая</t>
  </si>
  <si>
    <t>201 Чкаловский СПбХоз.товары Kухня</t>
  </si>
  <si>
    <t>201 Чкаловский СПбХоз.товары Спальня</t>
  </si>
  <si>
    <t>201 Чкаловский СПбХоз.товары Ванная</t>
  </si>
  <si>
    <t>201 Чкаловский СПбЕда</t>
  </si>
  <si>
    <t>201 Чкаловский СПбКосметика</t>
  </si>
  <si>
    <t>201 Чкаловский СПбSP Мужской зал</t>
  </si>
  <si>
    <t>201 Чкаловский СПбSP Женский зал</t>
  </si>
  <si>
    <t>201 Чкаловский СПбSP Обувь</t>
  </si>
  <si>
    <t>201 Чкаловский СПбSP Аксессуары</t>
  </si>
  <si>
    <t>201 Чкаловский СПбШШП</t>
  </si>
  <si>
    <t>201 Чкаловский СПбСумки, Рюкзаки</t>
  </si>
  <si>
    <t>202 Лента Коломна МОМужской зал</t>
  </si>
  <si>
    <t>202 Лента Коломна МОЖенский зал</t>
  </si>
  <si>
    <t>202 Лента Коломна МООбувь</t>
  </si>
  <si>
    <t>202 Лента Коломна МОДетская одежда</t>
  </si>
  <si>
    <t>202 Лента Коломна МОДетская обувь и игрушки</t>
  </si>
  <si>
    <t>202 Лента Коломна МОМужское белье</t>
  </si>
  <si>
    <t>202 Лента Коломна МОЖенское белье</t>
  </si>
  <si>
    <t>202 Лента Коломна МОХоз.товары Декор</t>
  </si>
  <si>
    <t>202 Лента Коломна МОХоз.товары Столовая</t>
  </si>
  <si>
    <t>202 Лента Коломна МОХоз.товары Kухня</t>
  </si>
  <si>
    <t>202 Лента Коломна МОХоз.товары Спальня</t>
  </si>
  <si>
    <t>202 Лента Коломна МОХоз.товары Ванная</t>
  </si>
  <si>
    <t>202 Лента Коломна МОЕда</t>
  </si>
  <si>
    <t>202 Лента Коломна МОКосметика</t>
  </si>
  <si>
    <t>202 Лента Коломна МОSP Мужской зал</t>
  </si>
  <si>
    <t>202 Лента Коломна МОSP Женский зал</t>
  </si>
  <si>
    <t>202 Лента Коломна МОSP Обувь</t>
  </si>
  <si>
    <t>202 Лента Коломна МОSP Аксессуары</t>
  </si>
  <si>
    <t>202 Лента Коломна МОШШП</t>
  </si>
  <si>
    <t>202 Лента Коломна МОСумки, Рюкзаки</t>
  </si>
  <si>
    <t>194 Лига Химки МОМужской зал</t>
  </si>
  <si>
    <t>194 Лига Химки МОЖенский зал</t>
  </si>
  <si>
    <t>194 Лига Химки МООбувь</t>
  </si>
  <si>
    <t>194 Лига Химки МОДетская одежда</t>
  </si>
  <si>
    <t>194 Лига Химки МОДетская обувь и игрушки</t>
  </si>
  <si>
    <t>194 Лига Химки МОМужское белье</t>
  </si>
  <si>
    <t>194 Лига Химки МОЖенское белье</t>
  </si>
  <si>
    <t>194 Лига Химки МОХоз.товары Декор</t>
  </si>
  <si>
    <t>194 Лига Химки МОХоз.товары Столовая</t>
  </si>
  <si>
    <t>194 Лига Химки МОХоз.товары Kухня</t>
  </si>
  <si>
    <t>194 Лига Химки МОХоз.товары Спальня</t>
  </si>
  <si>
    <t>194 Лига Химки МОХоз.товары Ванная</t>
  </si>
  <si>
    <t>194 Лига Химки МОЕда</t>
  </si>
  <si>
    <t>194 Лига Химки МОКосметика</t>
  </si>
  <si>
    <t>194 Лига Химки МОSP Мужской зал</t>
  </si>
  <si>
    <t>194 Лига Химки МОSP Женский зал</t>
  </si>
  <si>
    <t>194 Лига Химки МОSP Обувь</t>
  </si>
  <si>
    <t>194 Лига Химки МОSP Аксессуары</t>
  </si>
  <si>
    <t>194 Лига Химки МОШШП</t>
  </si>
  <si>
    <t>194 Лига Химки МОСумки, Рюкзаки</t>
  </si>
  <si>
    <t>197 Жар-Птица Нижний Новгород РМужской зал</t>
  </si>
  <si>
    <t>197 Жар-Птица Нижний Новгород РЖенский зал</t>
  </si>
  <si>
    <t>197 Жар-Птица Нижний Новгород РОбувь</t>
  </si>
  <si>
    <t>197 Жар-Птица Нижний Новгород РДетская одежда</t>
  </si>
  <si>
    <t>197 Жар-Птица Нижний Новгород РДетская обувь и игрушки</t>
  </si>
  <si>
    <t>197 Жар-Птица Нижний Новгород РМужское белье</t>
  </si>
  <si>
    <t>197 Жар-Птица Нижний Новгород РЖенское белье</t>
  </si>
  <si>
    <t>197 Жар-Птица Нижний Новгород РХоз.товары Декор</t>
  </si>
  <si>
    <t>197 Жар-Птица Нижний Новгород РХоз.товары Столовая</t>
  </si>
  <si>
    <t>197 Жар-Птица Нижний Новгород РХоз.товары Kухня</t>
  </si>
  <si>
    <t>197 Жар-Птица Нижний Новгород РХоз.товары Спальня</t>
  </si>
  <si>
    <t>197 Жар-Птица Нижний Новгород РХоз.товары Ванная</t>
  </si>
  <si>
    <t>197 Жар-Птица Нижний Новгород РЕда</t>
  </si>
  <si>
    <t>197 Жар-Птица Нижний Новгород РКосметика</t>
  </si>
  <si>
    <t>197 Жар-Птица Нижний Новгород РSP Мужской зал</t>
  </si>
  <si>
    <t>197 Жар-Птица Нижний Новгород РSP Женский зал</t>
  </si>
  <si>
    <t>197 Жар-Птица Нижний Новгород РSP Обувь</t>
  </si>
  <si>
    <t>197 Жар-Птица Нижний Новгород РSP Аксессуары</t>
  </si>
  <si>
    <t>197 Жар-Птица Нижний Новгород РШШП</t>
  </si>
  <si>
    <t>197 Жар-Птица Нижний Новгород РСумки, Рюкзаки</t>
  </si>
  <si>
    <t>198 БУМ Брянск РМужской зал</t>
  </si>
  <si>
    <t>198 БУМ Брянск РЖенский зал</t>
  </si>
  <si>
    <t>198 БУМ Брянск РОбувь</t>
  </si>
  <si>
    <t>198 БУМ Брянск РДетская одежда</t>
  </si>
  <si>
    <t>198 БУМ Брянск РДетская обувь и игрушки</t>
  </si>
  <si>
    <t>198 БУМ Брянск РМужское белье</t>
  </si>
  <si>
    <t>198 БУМ Брянск РЖенское белье</t>
  </si>
  <si>
    <t>198 БУМ Брянск РХоз.товары Декор</t>
  </si>
  <si>
    <t>198 БУМ Брянск РХоз.товары Столовая</t>
  </si>
  <si>
    <t>198 БУМ Брянск РХоз.товары Kухня</t>
  </si>
  <si>
    <t>198 БУМ Брянск РХоз.товары Спальня</t>
  </si>
  <si>
    <t>198 БУМ Брянск РХоз.товары Ванная</t>
  </si>
  <si>
    <t>198 БУМ Брянск РЕда</t>
  </si>
  <si>
    <t>198 БУМ Брянск РКосметика</t>
  </si>
  <si>
    <t>198 БУМ Брянск РSP Мужской зал</t>
  </si>
  <si>
    <t>198 БУМ Брянск РSP Женский зал</t>
  </si>
  <si>
    <t>198 БУМ Брянск РSP Обувь</t>
  </si>
  <si>
    <t>198 БУМ Брянск РSP Аксессуары</t>
  </si>
  <si>
    <t>198 БУМ Брянск РШШП</t>
  </si>
  <si>
    <t>198 БУМ Брянск РСумки, Рюкзаки</t>
  </si>
  <si>
    <t>188 Энтузиастов Балашиха МОМужской зал</t>
  </si>
  <si>
    <t>188 Энтузиастов Балашиха МОЖенский зал</t>
  </si>
  <si>
    <t>188 Энтузиастов Балашиха МООбувь</t>
  </si>
  <si>
    <t>188 Энтузиастов Балашиха МОДетская одежда</t>
  </si>
  <si>
    <t>188 Энтузиастов Балашиха МОДетская обувь и игрушки</t>
  </si>
  <si>
    <t>188 Энтузиастов Балашиха МОМужское белье</t>
  </si>
  <si>
    <t>188 Энтузиастов Балашиха МОЖенское белье</t>
  </si>
  <si>
    <t>188 Энтузиастов Балашиха МОХоз.товары Декор</t>
  </si>
  <si>
    <t>188 Энтузиастов Балашиха МОХоз.товары Столовая</t>
  </si>
  <si>
    <t>188 Энтузиастов Балашиха МОХоз.товары Kухня</t>
  </si>
  <si>
    <t>188 Энтузиастов Балашиха МОХоз.товары Спальня</t>
  </si>
  <si>
    <t>188 Энтузиастов Балашиха МОХоз.товары Ванная</t>
  </si>
  <si>
    <t>188 Энтузиастов Балашиха МОЕда</t>
  </si>
  <si>
    <t>188 Энтузиастов Балашиха МОКосметика</t>
  </si>
  <si>
    <t>188 Энтузиастов Балашиха МОSP Мужской зал</t>
  </si>
  <si>
    <t>188 Энтузиастов Балашиха МОSP Женский зал</t>
  </si>
  <si>
    <t>188 Энтузиастов Балашиха МОSP Обувь</t>
  </si>
  <si>
    <t>188 Энтузиастов Балашиха МОSP Аксессуары</t>
  </si>
  <si>
    <t>188 Энтузиастов Балашиха МОШШП</t>
  </si>
  <si>
    <t>188 Энтузиастов Балашиха МОСумки, Рюкзаки</t>
  </si>
  <si>
    <t>205 Солнечный Видное МОМужской зал</t>
  </si>
  <si>
    <t>205 Солнечный Видное МОЖенский зал</t>
  </si>
  <si>
    <t>205 Солнечный Видное МООбувь</t>
  </si>
  <si>
    <t>205 Солнечный Видное МОДетская одежда</t>
  </si>
  <si>
    <t>205 Солнечный Видное МОДетская обувь и игрушки</t>
  </si>
  <si>
    <t>205 Солнечный Видное МОМужское белье</t>
  </si>
  <si>
    <t>205 Солнечный Видное МОЖенское белье</t>
  </si>
  <si>
    <t>205 Солнечный Видное МОХоз.товары Декор</t>
  </si>
  <si>
    <t>205 Солнечный Видное МОХоз.товары Столовая</t>
  </si>
  <si>
    <t>205 Солнечный Видное МОХоз.товары Kухня</t>
  </si>
  <si>
    <t>205 Солнечный Видное МОХоз.товары Спальня</t>
  </si>
  <si>
    <t>205 Солнечный Видное МОХоз.товары Ванная</t>
  </si>
  <si>
    <t>205 Солнечный Видное МОЕда</t>
  </si>
  <si>
    <t>205 Солнечный Видное МОКосметика</t>
  </si>
  <si>
    <t>205 Солнечный Видное МОSP Мужской зал</t>
  </si>
  <si>
    <t>205 Солнечный Видное МОSP Женский зал</t>
  </si>
  <si>
    <t>205 Солнечный Видное МОSP Обувь</t>
  </si>
  <si>
    <t>205 Солнечный Видное МОSP Аксессуары</t>
  </si>
  <si>
    <t>205 Солнечный Видное МОШШП</t>
  </si>
  <si>
    <t>205 Солнечный Видное МОСумки, Рюкзаки</t>
  </si>
  <si>
    <t>191 Алатырь Екатеринбург РМужской зал</t>
  </si>
  <si>
    <t>191 Алатырь Екатеринбург РЖенский зал</t>
  </si>
  <si>
    <t>191 Алатырь Екатеринбург РОбувь</t>
  </si>
  <si>
    <t>191 Алатырь Екатеринбург РДетская одежда</t>
  </si>
  <si>
    <t>191 Алатырь Екатеринбург РДетская обувь и игрушки</t>
  </si>
  <si>
    <t>191 Алатырь Екатеринбург РМужское белье</t>
  </si>
  <si>
    <t>191 Алатырь Екатеринбург РЖенское белье</t>
  </si>
  <si>
    <t>191 Алатырь Екатеринбург РХоз.товары Декор</t>
  </si>
  <si>
    <t>191 Алатырь Екатеринбург РХоз.товары Столовая</t>
  </si>
  <si>
    <t>191 Алатырь Екатеринбург РХоз.товары Kухня</t>
  </si>
  <si>
    <t>191 Алатырь Екатеринбург РХоз.товары Спальня</t>
  </si>
  <si>
    <t>191 Алатырь Екатеринбург РХоз.товары Ванная</t>
  </si>
  <si>
    <t>191 Алатырь Екатеринбург РЕда</t>
  </si>
  <si>
    <t>191 Алатырь Екатеринбург РКосметика</t>
  </si>
  <si>
    <t>191 Алатырь Екатеринбург РSP Мужской зал</t>
  </si>
  <si>
    <t>191 Алатырь Екатеринбург РSP Женский зал</t>
  </si>
  <si>
    <t>191 Алатырь Екатеринбург РSP Обувь</t>
  </si>
  <si>
    <t>191 Алатырь Екатеринбург РSP Аксессуары</t>
  </si>
  <si>
    <t>191 Алатырь Екатеринбург РШШП</t>
  </si>
  <si>
    <t>191 Алатырь Екатеринбург РСумки, Рюкзаки</t>
  </si>
  <si>
    <t>209 Вавилон Ростов РМужской зал</t>
  </si>
  <si>
    <t>209 Вавилон Ростов РЖенский зал</t>
  </si>
  <si>
    <t>209 Вавилон Ростов РОбувь</t>
  </si>
  <si>
    <t>209 Вавилон Ростов РДетская одежда</t>
  </si>
  <si>
    <t>209 Вавилон Ростов РДетская обувь и игрушки</t>
  </si>
  <si>
    <t>209 Вавилон Ростов РМужское белье</t>
  </si>
  <si>
    <t>209 Вавилон Ростов РЖенское белье</t>
  </si>
  <si>
    <t>209 Вавилон Ростов РХоз.товары Декор</t>
  </si>
  <si>
    <t>209 Вавилон Ростов РХоз.товары Столовая</t>
  </si>
  <si>
    <t>209 Вавилон Ростов РХоз.товары Kухня</t>
  </si>
  <si>
    <t>209 Вавилон Ростов РХоз.товары Спальня</t>
  </si>
  <si>
    <t>209 Вавилон Ростов РХоз.товары Ванная</t>
  </si>
  <si>
    <t>209 Вавилон Ростов РЕда</t>
  </si>
  <si>
    <t>209 Вавилон Ростов РКосметика</t>
  </si>
  <si>
    <t>209 Вавилон Ростов РSP Мужской зал</t>
  </si>
  <si>
    <t>209 Вавилон Ростов РSP Женский зал</t>
  </si>
  <si>
    <t>209 Вавилон Ростов РSP Обувь</t>
  </si>
  <si>
    <t>209 Вавилон Ростов РSP Аксессуары</t>
  </si>
  <si>
    <t>209 Вавилон Ростов РШШП</t>
  </si>
  <si>
    <t>209 Вавилон Ростов РСумки, Рюкзаки</t>
  </si>
  <si>
    <t>196 Перловский Мытищи МОМужской зал</t>
  </si>
  <si>
    <t>196 Перловский Мытищи МОЖенский зал</t>
  </si>
  <si>
    <t>196 Перловский Мытищи МООбувь</t>
  </si>
  <si>
    <t>196 Перловский Мытищи МОДетская одежда</t>
  </si>
  <si>
    <t>196 Перловский Мытищи МОДетская обувь и игрушки</t>
  </si>
  <si>
    <t>196 Перловский Мытищи МОМужское белье</t>
  </si>
  <si>
    <t>196 Перловский Мытищи МОЖенское белье</t>
  </si>
  <si>
    <t>196 Перловский Мытищи МОХоз.товары Декор</t>
  </si>
  <si>
    <t>196 Перловский Мытищи МОХоз.товары Столовая</t>
  </si>
  <si>
    <t>196 Перловский Мытищи МОХоз.товары Kухня</t>
  </si>
  <si>
    <t>196 Перловский Мытищи МОХоз.товары Спальня</t>
  </si>
  <si>
    <t>196 Перловский Мытищи МОХоз.товары Ванная</t>
  </si>
  <si>
    <t>196 Перловский Мытищи МОЕда</t>
  </si>
  <si>
    <t>196 Перловский Мытищи МОКосметика</t>
  </si>
  <si>
    <t>196 Перловский Мытищи МОSP Мужской зал</t>
  </si>
  <si>
    <t>196 Перловский Мытищи МОSP Женский зал</t>
  </si>
  <si>
    <t>196 Перловский Мытищи МОSP Обувь</t>
  </si>
  <si>
    <t>196 Перловский Мытищи МОSP Аксессуары</t>
  </si>
  <si>
    <t>196 Перловский Мытищи МОШШП</t>
  </si>
  <si>
    <t>196 Перловский Мытищи МОСумки, Рюкзаки</t>
  </si>
  <si>
    <t>204 Нора МоскваМужской зал</t>
  </si>
  <si>
    <t>204 Нора МоскваЖенский зал</t>
  </si>
  <si>
    <t>204 Нора МоскваОбувь</t>
  </si>
  <si>
    <t>204 Нора МоскваДетская одежда</t>
  </si>
  <si>
    <t>204 Нора МоскваДетская обувь и игрушки</t>
  </si>
  <si>
    <t>204 Нора МоскваМужское белье</t>
  </si>
  <si>
    <t>204 Нора МоскваЖенское белье</t>
  </si>
  <si>
    <t>204 Нора МоскваХоз.товары Декор</t>
  </si>
  <si>
    <t>204 Нора МоскваХоз.товары Столовая</t>
  </si>
  <si>
    <t>204 Нора МоскваХоз.товары Kухня</t>
  </si>
  <si>
    <t>204 Нора МоскваХоз.товары Спальня</t>
  </si>
  <si>
    <t>204 Нора МоскваХоз.товары Ванная</t>
  </si>
  <si>
    <t>204 Нора МоскваЕда</t>
  </si>
  <si>
    <t>204 Нора МоскваКосметика</t>
  </si>
  <si>
    <t>204 Нора МоскваSP Мужской зал</t>
  </si>
  <si>
    <t>204 Нора МоскваSP Женский зал</t>
  </si>
  <si>
    <t>204 Нора МоскваSP Обувь</t>
  </si>
  <si>
    <t>204 Нора МоскваSP Аксессуары</t>
  </si>
  <si>
    <t>204 Нора МоскваШШП</t>
  </si>
  <si>
    <t>204 Нора МоскваСумки, Рюкзаки</t>
  </si>
  <si>
    <t>206 Солнцево Парк МоскваМужской зал</t>
  </si>
  <si>
    <t>206 Солнцево Парк МоскваЖенский зал</t>
  </si>
  <si>
    <t>206 Солнцево Парк МоскваОбувь</t>
  </si>
  <si>
    <t>206 Солнцево Парк МоскваДетская одежда</t>
  </si>
  <si>
    <t>206 Солнцево Парк МоскваДетская обувь и игрушки</t>
  </si>
  <si>
    <t>206 Солнцево Парк МоскваМужское белье</t>
  </si>
  <si>
    <t>206 Солнцево Парк МоскваЖенское белье</t>
  </si>
  <si>
    <t>206 Солнцево Парк МоскваХоз.товары Декор</t>
  </si>
  <si>
    <t>206 Солнцево Парк МоскваХоз.товары Столовая</t>
  </si>
  <si>
    <t>206 Солнцево Парк МоскваХоз.товары Kухня</t>
  </si>
  <si>
    <t>206 Солнцево Парк МоскваХоз.товары Спальня</t>
  </si>
  <si>
    <t>206 Солнцево Парк МоскваХоз.товары Ванная</t>
  </si>
  <si>
    <t>206 Солнцево Парк МоскваЕда</t>
  </si>
  <si>
    <t>206 Солнцево Парк МоскваКосметика</t>
  </si>
  <si>
    <t>206 Солнцево Парк МоскваSP Мужской зал</t>
  </si>
  <si>
    <t>206 Солнцево Парк МоскваSP Женский зал</t>
  </si>
  <si>
    <t>206 Солнцево Парк МоскваSP Обувь</t>
  </si>
  <si>
    <t>206 Солнцево Парк МоскваSP Аксессуары</t>
  </si>
  <si>
    <t>206 Солнцево Парк МоскваШШП</t>
  </si>
  <si>
    <t>206 Солнцево Парк МоскваСумки, Рюкзаки</t>
  </si>
  <si>
    <t>203 Глобус Екатеринбург РМужской зал</t>
  </si>
  <si>
    <t>203 Глобус Екатеринбург РЖенский зал</t>
  </si>
  <si>
    <t>203 Глобус Екатеринбург РОбувь</t>
  </si>
  <si>
    <t>203 Глобус Екатеринбург РДетская одежда</t>
  </si>
  <si>
    <t>203 Глобус Екатеринбург РДетская обувь и игрушки</t>
  </si>
  <si>
    <t>203 Глобус Екатеринбург РМужское белье</t>
  </si>
  <si>
    <t>203 Глобус Екатеринбург РЖенское белье</t>
  </si>
  <si>
    <t>203 Глобус Екатеринбург РХоз.товары Декор</t>
  </si>
  <si>
    <t>203 Глобус Екатеринбург РХоз.товары Столовая</t>
  </si>
  <si>
    <t>203 Глобус Екатеринбург РХоз.товары Kухня</t>
  </si>
  <si>
    <t>203 Глобус Екатеринбург РХоз.товары Спальня</t>
  </si>
  <si>
    <t>203 Глобус Екатеринбург РХоз.товары Ванная</t>
  </si>
  <si>
    <t>203 Глобус Екатеринбург РЕда</t>
  </si>
  <si>
    <t>203 Глобус Екатеринбург РКосметика</t>
  </si>
  <si>
    <t>203 Глобус Екатеринбург РSP Мужской зал</t>
  </si>
  <si>
    <t>203 Глобус Екатеринбург РSP Женский зал</t>
  </si>
  <si>
    <t>203 Глобус Екатеринбург РSP Обувь</t>
  </si>
  <si>
    <t>203 Глобус Екатеринбург РSP Аксессуары</t>
  </si>
  <si>
    <t>203 Глобус Екатеринбург РШШП</t>
  </si>
  <si>
    <t>203 Глобус Екатеринбург РСумки, Рюкзаки</t>
  </si>
  <si>
    <t>212 Меркурий Уфа РМужской зал</t>
  </si>
  <si>
    <t>212 Меркурий Уфа РЖенский зал</t>
  </si>
  <si>
    <t>212 Меркурий Уфа РОбувь</t>
  </si>
  <si>
    <t>212 Меркурий Уфа РДетская одежда</t>
  </si>
  <si>
    <t>212 Меркурий Уфа РДетская обувь и игрушки</t>
  </si>
  <si>
    <t>212 Меркурий Уфа РМужское белье</t>
  </si>
  <si>
    <t>212 Меркурий Уфа РЖенское белье</t>
  </si>
  <si>
    <t>212 Меркурий Уфа РХоз.товары Декор</t>
  </si>
  <si>
    <t>212 Меркурий Уфа РХоз.товары Столовая</t>
  </si>
  <si>
    <t>212 Меркурий Уфа РХоз.товары Kухня</t>
  </si>
  <si>
    <t>212 Меркурий Уфа РХоз.товары Спальня</t>
  </si>
  <si>
    <t>212 Меркурий Уфа РХоз.товары Ванная</t>
  </si>
  <si>
    <t>212 Меркурий Уфа РЕда</t>
  </si>
  <si>
    <t>212 Меркурий Уфа РКосметика</t>
  </si>
  <si>
    <t>212 Меркурий Уфа РSP Мужской зал</t>
  </si>
  <si>
    <t>212 Меркурий Уфа РSP Женский зал</t>
  </si>
  <si>
    <t>212 Меркурий Уфа РSP Обувь</t>
  </si>
  <si>
    <t>212 Меркурий Уфа РSP Аксессуары</t>
  </si>
  <si>
    <t>212 Меркурий Уфа РШШП</t>
  </si>
  <si>
    <t>212 Меркурий Уфа РСумки, Рюкзаки</t>
  </si>
  <si>
    <t>207 Белград МоскваМужской зал</t>
  </si>
  <si>
    <t>207 Белград МоскваЖенский зал</t>
  </si>
  <si>
    <t>207 Белград МоскваОбувь</t>
  </si>
  <si>
    <t>207 Белград МоскваДетская одежда</t>
  </si>
  <si>
    <t>207 Белград МоскваДетская обувь и игрушки</t>
  </si>
  <si>
    <t>207 Белград МоскваМужское белье</t>
  </si>
  <si>
    <t>207 Белград МоскваЖенское белье</t>
  </si>
  <si>
    <t>207 Белград МоскваХоз.товары Декор</t>
  </si>
  <si>
    <t>207 Белград МоскваХоз.товары Столовая</t>
  </si>
  <si>
    <t>207 Белград МоскваХоз.товары Kухня</t>
  </si>
  <si>
    <t>207 Белград МоскваХоз.товары Спальня</t>
  </si>
  <si>
    <t>207 Белград МоскваХоз.товары Ванная</t>
  </si>
  <si>
    <t>207 Белград МоскваЕда</t>
  </si>
  <si>
    <t>207 Белград МоскваКосметика</t>
  </si>
  <si>
    <t>207 Белград МоскваSP Мужской зал</t>
  </si>
  <si>
    <t>207 Белград МоскваSP Женский зал</t>
  </si>
  <si>
    <t>207 Белград МоскваSP Обувь</t>
  </si>
  <si>
    <t>207 Белград МоскваSP Аксессуары</t>
  </si>
  <si>
    <t>207 Белград МоскваШШП</t>
  </si>
  <si>
    <t>207 Белград МоскваСумки, Рюкзаки</t>
  </si>
  <si>
    <t>208 Европейский Ставрополь РМужской зал</t>
  </si>
  <si>
    <t>208 Европейский Ставрополь РЖенский зал</t>
  </si>
  <si>
    <t>208 Европейский Ставрополь РОбувь</t>
  </si>
  <si>
    <t>208 Европейский Ставрополь РДетская одежда</t>
  </si>
  <si>
    <t>208 Европейский Ставрополь РДетская обувь и игрушки</t>
  </si>
  <si>
    <t>208 Европейский Ставрополь РМужское белье</t>
  </si>
  <si>
    <t>208 Европейский Ставрополь РЖенское белье</t>
  </si>
  <si>
    <t>208 Европейский Ставрополь РХоз.товары Декор</t>
  </si>
  <si>
    <t>208 Европейский Ставрополь РХоз.товары Столовая</t>
  </si>
  <si>
    <t>208 Европейский Ставрополь РХоз.товары Kухня</t>
  </si>
  <si>
    <t>208 Европейский Ставрополь РХоз.товары Спальня</t>
  </si>
  <si>
    <t>208 Европейский Ставрополь РХоз.товары Ванная</t>
  </si>
  <si>
    <t>208 Европейский Ставрополь РЕда</t>
  </si>
  <si>
    <t>208 Европейский Ставрополь РКосметика</t>
  </si>
  <si>
    <t>208 Европейский Ставрополь РSP Мужской зал</t>
  </si>
  <si>
    <t>208 Европейский Ставрополь РSP Женский зал</t>
  </si>
  <si>
    <t>208 Европейский Ставрополь РSP Обувь</t>
  </si>
  <si>
    <t>208 Европейский Ставрополь РSP Аксессуары</t>
  </si>
  <si>
    <t>208 Европейский Ставрополь РШШП</t>
  </si>
  <si>
    <t>208 Европейский Ставрополь РСумки, Рюкзаки</t>
  </si>
  <si>
    <t>210 Бон Пассаж Новороссийск РМужской зал</t>
  </si>
  <si>
    <t>210 Бон Пассаж Новороссийск РЖенский зал</t>
  </si>
  <si>
    <t>210 Бон Пассаж Новороссийск РОбувь</t>
  </si>
  <si>
    <t>210 Бон Пассаж Новороссийск РДетская одежда</t>
  </si>
  <si>
    <t>210 Бон Пассаж Новороссийск РДетская обувь и игрушки</t>
  </si>
  <si>
    <t>210 Бон Пассаж Новороссийск РМужское белье</t>
  </si>
  <si>
    <t>210 Бон Пассаж Новороссийск РЖенское белье</t>
  </si>
  <si>
    <t>210 Бон Пассаж Новороссийск РХоз.товары Декор</t>
  </si>
  <si>
    <t>210 Бон Пассаж Новороссийск РХоз.товары Столовая</t>
  </si>
  <si>
    <t>210 Бон Пассаж Новороссийск РХоз.товары Kухня</t>
  </si>
  <si>
    <t>210 Бон Пассаж Новороссийск РХоз.товары Спальня</t>
  </si>
  <si>
    <t>210 Бон Пассаж Новороссийск РХоз.товары Ванная</t>
  </si>
  <si>
    <t>210 Бон Пассаж Новороссийск РЕда</t>
  </si>
  <si>
    <t>210 Бон Пассаж Новороссийск РКосметика</t>
  </si>
  <si>
    <t>210 Бон Пассаж Новороссийск РSP Мужской зал</t>
  </si>
  <si>
    <t>210 Бон Пассаж Новороссийск РSP Женский зал</t>
  </si>
  <si>
    <t>210 Бон Пассаж Новороссийск РSP Обувь</t>
  </si>
  <si>
    <t>210 Бон Пассаж Новороссийск РSP Аксессуары</t>
  </si>
  <si>
    <t>210 Бон Пассаж Новороссийск РШШП</t>
  </si>
  <si>
    <t>210 Бон Пассаж Новороссийск РСумки, Рюкзаки</t>
  </si>
  <si>
    <t>213 Валентина Владимир РМужской зал</t>
  </si>
  <si>
    <t>213 Валентина Владимир РЖенский зал</t>
  </si>
  <si>
    <t>213 Валентина Владимир РОбувь</t>
  </si>
  <si>
    <t>213 Валентина Владимир РДетская одежда</t>
  </si>
  <si>
    <t>213 Валентина Владимир РДетская обувь и игрушки</t>
  </si>
  <si>
    <t>213 Валентина Владимир РМужское белье</t>
  </si>
  <si>
    <t>213 Валентина Владимир РЖенское белье</t>
  </si>
  <si>
    <t>213 Валентина Владимир РХоз.товары Декор</t>
  </si>
  <si>
    <t>213 Валентина Владимир РХоз.товары Столовая</t>
  </si>
  <si>
    <t>213 Валентина Владимир РХоз.товары Kухня</t>
  </si>
  <si>
    <t>213 Валентина Владимир РХоз.товары Спальня</t>
  </si>
  <si>
    <t>213 Валентина Владимир РХоз.товары Ванная</t>
  </si>
  <si>
    <t>213 Валентина Владимир РЕда</t>
  </si>
  <si>
    <t>213 Валентина Владимир РКосметика</t>
  </si>
  <si>
    <t>213 Валентина Владимир РSP Мужской зал</t>
  </si>
  <si>
    <t>213 Валентина Владимир РSP Женский зал</t>
  </si>
  <si>
    <t>213 Валентина Владимир РSP Обувь</t>
  </si>
  <si>
    <t>213 Валентина Владимир РSP Аксессуары</t>
  </si>
  <si>
    <t>213 Валентина Владимир РШШП</t>
  </si>
  <si>
    <t>213 Валентина Владимир РСумки, Рюкзаки</t>
  </si>
  <si>
    <t>214 Мармелад Великий Новгород РМужской зал</t>
  </si>
  <si>
    <t>214 Мармелад Великий Новгород РЖенский зал</t>
  </si>
  <si>
    <t>214 Мармелад Великий Новгород РОбувь</t>
  </si>
  <si>
    <t>214 Мармелад Великий Новгород РДетская одежда</t>
  </si>
  <si>
    <t>214 Мармелад Великий Новгород РДетская обувь и игрушки</t>
  </si>
  <si>
    <t>214 Мармелад Великий Новгород РМужское белье</t>
  </si>
  <si>
    <t>214 Мармелад Великий Новгород РЖенское белье</t>
  </si>
  <si>
    <t>214 Мармелад Великий Новгород РХоз.товары Декор</t>
  </si>
  <si>
    <t>214 Мармелад Великий Новгород РХоз.товары Столовая</t>
  </si>
  <si>
    <t>214 Мармелад Великий Новгород РХоз.товары Kухня</t>
  </si>
  <si>
    <t>214 Мармелад Великий Новгород РХоз.товары Спальня</t>
  </si>
  <si>
    <t>214 Мармелад Великий Новгород РХоз.товары Ванная</t>
  </si>
  <si>
    <t>214 Мармелад Великий Новгород РЕда</t>
  </si>
  <si>
    <t>214 Мармелад Великий Новгород РКосметика</t>
  </si>
  <si>
    <t>214 Мармелад Великий Новгород РSP Мужской зал</t>
  </si>
  <si>
    <t>214 Мармелад Великий Новгород РSP Женский зал</t>
  </si>
  <si>
    <t>214 Мармелад Великий Новгород РSP Обувь</t>
  </si>
  <si>
    <t>214 Мармелад Великий Новгород РSP Аксессуары</t>
  </si>
  <si>
    <t>214 Мармелад Великий Новгород РШШП</t>
  </si>
  <si>
    <t>214 Мармелад Великий Новгород РСумки, Рюкзаки</t>
  </si>
  <si>
    <t>217 Гренада Люберцы МОМужской зал</t>
  </si>
  <si>
    <t>217 Гренада Люберцы МОЖенский зал</t>
  </si>
  <si>
    <t>217 Гренада Люберцы МООбувь</t>
  </si>
  <si>
    <t>217 Гренада Люберцы МОДетская одежда</t>
  </si>
  <si>
    <t>217 Гренада Люберцы МОДетская обувь и игрушки</t>
  </si>
  <si>
    <t>217 Гренада Люберцы МОМужское белье</t>
  </si>
  <si>
    <t>217 Гренада Люберцы МОЖенское белье</t>
  </si>
  <si>
    <t>217 Гренада Люберцы МОХоз.товары Декор</t>
  </si>
  <si>
    <t>217 Гренада Люберцы МОХоз.товары Столовая</t>
  </si>
  <si>
    <t>217 Гренада Люберцы МОХоз.товары Kухня</t>
  </si>
  <si>
    <t>217 Гренада Люберцы МОХоз.товары Спальня</t>
  </si>
  <si>
    <t>217 Гренада Люберцы МОХоз.товары Ванная</t>
  </si>
  <si>
    <t>217 Гренада Люберцы МОЕда</t>
  </si>
  <si>
    <t>217 Гренада Люберцы МОКосметика</t>
  </si>
  <si>
    <t>217 Гренада Люберцы МОSP Мужской зал</t>
  </si>
  <si>
    <t>217 Гренада Люберцы МОSP Женский зал</t>
  </si>
  <si>
    <t>217 Гренада Люберцы МОSP Обувь</t>
  </si>
  <si>
    <t>217 Гренада Люберцы МОSP Аксессуары</t>
  </si>
  <si>
    <t>217 Гренада Люберцы МОШШП</t>
  </si>
  <si>
    <t>217 Гренада Люберцы МОСумки, Рюкзаки</t>
  </si>
  <si>
    <t>216 Премьер Рязань РМужской зал</t>
  </si>
  <si>
    <t>216 Премьер Рязань РЖенский зал</t>
  </si>
  <si>
    <t>216 Премьер Рязань РОбувь</t>
  </si>
  <si>
    <t>216 Премьер Рязань РДетская одежда</t>
  </si>
  <si>
    <t>216 Премьер Рязань РДетская обувь и игрушки</t>
  </si>
  <si>
    <t>216 Премьер Рязань РМужское белье</t>
  </si>
  <si>
    <t>216 Премьер Рязань РЖенское белье</t>
  </si>
  <si>
    <t>216 Премьер Рязань РХоз.товары Декор</t>
  </si>
  <si>
    <t>216 Премьер Рязань РХоз.товары Столовая</t>
  </si>
  <si>
    <t>216 Премьер Рязань РХоз.товары Kухня</t>
  </si>
  <si>
    <t>216 Премьер Рязань РХоз.товары Спальня</t>
  </si>
  <si>
    <t>216 Премьер Рязань РХоз.товары Ванная</t>
  </si>
  <si>
    <t>216 Премьер Рязань РЕда</t>
  </si>
  <si>
    <t>216 Премьер Рязань РКосметика</t>
  </si>
  <si>
    <t>216 Премьер Рязань РSP Мужской зал</t>
  </si>
  <si>
    <t>216 Премьер Рязань РSP Женский зал</t>
  </si>
  <si>
    <t>216 Премьер Рязань РSP Обувь</t>
  </si>
  <si>
    <t>216 Премьер Рязань РSP Аксессуары</t>
  </si>
  <si>
    <t>216 Премьер Рязань РШШП</t>
  </si>
  <si>
    <t>216 Премьер Рязань РСумки, Рюкзаки</t>
  </si>
  <si>
    <t>215 Мари МоскваМужской зал</t>
  </si>
  <si>
    <t>215 Мари МоскваЖенский зал</t>
  </si>
  <si>
    <t>215 Мари МоскваОбувь</t>
  </si>
  <si>
    <t>215 Мари МоскваДетская одежда</t>
  </si>
  <si>
    <t>215 Мари МоскваДетская обувь и игрушки</t>
  </si>
  <si>
    <t>215 Мари МоскваМужское белье</t>
  </si>
  <si>
    <t>215 Мари МоскваЖенское белье</t>
  </si>
  <si>
    <t>215 Мари МоскваХоз.товары Декор</t>
  </si>
  <si>
    <t>215 Мари МоскваХоз.товары Столовая</t>
  </si>
  <si>
    <t>215 Мари МоскваХоз.товары Kухня</t>
  </si>
  <si>
    <t>215 Мари МоскваХоз.товары Спальня</t>
  </si>
  <si>
    <t>215 Мари МоскваХоз.товары Ванная</t>
  </si>
  <si>
    <t>215 Мари МоскваЕда</t>
  </si>
  <si>
    <t>215 Мари МоскваКосметика</t>
  </si>
  <si>
    <t>215 Мари МоскваSP Мужской зал</t>
  </si>
  <si>
    <t>215 Мари МоскваSP Женский зал</t>
  </si>
  <si>
    <t>215 Мари МоскваSP Обувь</t>
  </si>
  <si>
    <t>215 Мари МоскваSP Аксессуары</t>
  </si>
  <si>
    <t>215 Мари МоскваШШП</t>
  </si>
  <si>
    <t>215 Мари МоскваСумки, Рюкзаки</t>
  </si>
  <si>
    <t>200 Окей Екатеринбург РМужской зал</t>
  </si>
  <si>
    <t>200 Окей Екатеринбург РЖенский зал</t>
  </si>
  <si>
    <t>200 Окей Екатеринбург РОбувь</t>
  </si>
  <si>
    <t>200 Окей Екатеринбург РДетская одежда</t>
  </si>
  <si>
    <t>200 Окей Екатеринбург РДетская обувь и игрушки</t>
  </si>
  <si>
    <t>200 Окей Екатеринбург РМужское белье</t>
  </si>
  <si>
    <t>200 Окей Екатеринбург РЖенское белье</t>
  </si>
  <si>
    <t>200 Окей Екатеринбург РХоз.товары Декор</t>
  </si>
  <si>
    <t>200 Окей Екатеринбург РХоз.товары Столовая</t>
  </si>
  <si>
    <t>200 Окей Екатеринбург РХоз.товары Kухня</t>
  </si>
  <si>
    <t>200 Окей Екатеринбург РХоз.товары Спальня</t>
  </si>
  <si>
    <t>200 Окей Екатеринбург РХоз.товары Ванная</t>
  </si>
  <si>
    <t>200 Окей Екатеринбург РКосметика</t>
  </si>
  <si>
    <t>200 Окей Екатеринбург РSP Мужской зал</t>
  </si>
  <si>
    <t>200 Окей Екатеринбург РSP Женский зал</t>
  </si>
  <si>
    <t>200 Окей Екатеринбург РSP Обувь</t>
  </si>
  <si>
    <t>200 Окей Екатеринбург РSP Аксессуары</t>
  </si>
  <si>
    <t>200 Окей Екатеринбург РШШП</t>
  </si>
  <si>
    <t>200 Окей Екатеринбург РСумки, Рюкзаки</t>
  </si>
  <si>
    <t>219 Малина Рязань РМужской зал</t>
  </si>
  <si>
    <t>219 Малина Рязань РЖенский зал</t>
  </si>
  <si>
    <t>219 Малина Рязань РОбувь</t>
  </si>
  <si>
    <t>219 Малина Рязань РДетская одежда</t>
  </si>
  <si>
    <t>219 Малина Рязань РДетская обувь и игрушки</t>
  </si>
  <si>
    <t>219 Малина Рязань РМужское белье</t>
  </si>
  <si>
    <t>219 Малина Рязань РЖенское белье</t>
  </si>
  <si>
    <t>219 Малина Рязань РХоз.товары Декор</t>
  </si>
  <si>
    <t>219 Малина Рязань РХоз.товары Столовая</t>
  </si>
  <si>
    <t>219 Малина Рязань РХоз.товары Kухня</t>
  </si>
  <si>
    <t>219 Малина Рязань РХоз.товары Спальня</t>
  </si>
  <si>
    <t>219 Малина Рязань РХоз.товары Ванная</t>
  </si>
  <si>
    <t>219 Малина Рязань РЕда</t>
  </si>
  <si>
    <t>219 Малина Рязань РКосметика</t>
  </si>
  <si>
    <t>219 Малина Рязань РSP Мужской зал</t>
  </si>
  <si>
    <t>219 Малина Рязань РSP Женский зал</t>
  </si>
  <si>
    <t>219 Малина Рязань РSP Обувь</t>
  </si>
  <si>
    <t>219 Малина Рязань РSP Аксессуары</t>
  </si>
  <si>
    <t>219 Малина Рязань РШШП</t>
  </si>
  <si>
    <t>219 Малина Рязань РСумки, Рюкзаки</t>
  </si>
  <si>
    <t>211 Арбат Стерлитамак РМужской зал</t>
  </si>
  <si>
    <t>211 Арбат Стерлитамак РЖенский зал</t>
  </si>
  <si>
    <t>211 Арбат Стерлитамак РОбувь</t>
  </si>
  <si>
    <t>211 Арбат Стерлитамак РДетская одежда</t>
  </si>
  <si>
    <t>211 Арбат Стерлитамак РДетская обувь и игрушки</t>
  </si>
  <si>
    <t>211 Арбат Стерлитамак РМужское белье</t>
  </si>
  <si>
    <t>211 Арбат Стерлитамак РЖенское белье</t>
  </si>
  <si>
    <t>211 Арбат Стерлитамак РХоз.товары Декор</t>
  </si>
  <si>
    <t>211 Арбат Стерлитамак РХоз.товары Столовая</t>
  </si>
  <si>
    <t>211 Арбат Стерлитамак РХоз.товары Kухня</t>
  </si>
  <si>
    <t>211 Арбат Стерлитамак РХоз.товары Спальня</t>
  </si>
  <si>
    <t>211 Арбат Стерлитамак РХоз.товары Ванная</t>
  </si>
  <si>
    <t>211 Арбат Стерлитамак РЕда</t>
  </si>
  <si>
    <t>211 Арбат Стерлитамак РКосметика</t>
  </si>
  <si>
    <t>211 Арбат Стерлитамак РSP Мужской зал</t>
  </si>
  <si>
    <t>211 Арбат Стерлитамак РSP Женский зал</t>
  </si>
  <si>
    <t>211 Арбат Стерлитамак РSP Обувь</t>
  </si>
  <si>
    <t>211 Арбат Стерлитамак РSP Аксессуары</t>
  </si>
  <si>
    <t>211 Арбат Стерлитамак РШШП</t>
  </si>
  <si>
    <t>211 Арбат Стерлитамак РСумки, Рюкзаки</t>
  </si>
  <si>
    <t>222 Центр Дмитров МОМужской зал</t>
  </si>
  <si>
    <t>222 Центр Дмитров МОЖенский зал</t>
  </si>
  <si>
    <t>222 Центр Дмитров МООбувь</t>
  </si>
  <si>
    <t>222 Центр Дмитров МОДетская одежда</t>
  </si>
  <si>
    <t>222 Центр Дмитров МОДетская обувь и игрушки</t>
  </si>
  <si>
    <t>222 Центр Дмитров МОМужское белье</t>
  </si>
  <si>
    <t>222 Центр Дмитров МОЖенское белье</t>
  </si>
  <si>
    <t>222 Центр Дмитров МОХоз.товары Декор</t>
  </si>
  <si>
    <t>222 Центр Дмитров МОХоз.товары Столовая</t>
  </si>
  <si>
    <t>222 Центр Дмитров МОХоз.товары Kухня</t>
  </si>
  <si>
    <t>222 Центр Дмитров МОХоз.товары Спальня</t>
  </si>
  <si>
    <t>222 Центр Дмитров МОХоз.товары Ванная</t>
  </si>
  <si>
    <t>222 Центр Дмитров МОЕда</t>
  </si>
  <si>
    <t>222 Центр Дмитров МОКосметика</t>
  </si>
  <si>
    <t>222 Центр Дмитров МОSP Мужской зал</t>
  </si>
  <si>
    <t>222 Центр Дмитров МОSP Женский зал</t>
  </si>
  <si>
    <t>222 Центр Дмитров МОSP Обувь</t>
  </si>
  <si>
    <t>222 Центр Дмитров МОSP Аксессуары</t>
  </si>
  <si>
    <t>222 Центр Дмитров МОШШП</t>
  </si>
  <si>
    <t>222 Центр Дмитров МОСумки, Рюкзаки</t>
  </si>
  <si>
    <t>221 Окей Тюмень РМужской зал</t>
  </si>
  <si>
    <t>221 Окей Тюмень РЖенский зал</t>
  </si>
  <si>
    <t>221 Окей Тюмень РОбувь</t>
  </si>
  <si>
    <t>221 Окей Тюмень РДетская одежда</t>
  </si>
  <si>
    <t>221 Окей Тюмень РДетская обувь и игрушки</t>
  </si>
  <si>
    <t>221 Окей Тюмень РМужское белье</t>
  </si>
  <si>
    <t>221 Окей Тюмень РЖенское белье</t>
  </si>
  <si>
    <t>221 Окей Тюмень РХоз.товары Декор</t>
  </si>
  <si>
    <t>221 Окей Тюмень РХоз.товары Столовая</t>
  </si>
  <si>
    <t>221 Окей Тюмень РХоз.товары Kухня</t>
  </si>
  <si>
    <t>221 Окей Тюмень РХоз.товары Спальня</t>
  </si>
  <si>
    <t>221 Окей Тюмень РХоз.товары Ванная</t>
  </si>
  <si>
    <t>221 Окей Тюмень РКосметика</t>
  </si>
  <si>
    <t>221 Окей Тюмень РSP Мужской зал</t>
  </si>
  <si>
    <t>221 Окей Тюмень РSP Женский зал</t>
  </si>
  <si>
    <t>221 Окей Тюмень РSP Обувь</t>
  </si>
  <si>
    <t>221 Окей Тюмень РSP Аксессуары</t>
  </si>
  <si>
    <t>221 Окей Тюмень РШШП</t>
  </si>
  <si>
    <t>221 Окей Тюмень РСумки, Рюкзаки</t>
  </si>
  <si>
    <t>224 Сити Молл Сургут РМужской зал</t>
  </si>
  <si>
    <t>224 Сити Молл Сургут РЖенский зал</t>
  </si>
  <si>
    <t>224 Сити Молл Сургут РОбувь</t>
  </si>
  <si>
    <t>224 Сити Молл Сургут РДетская одежда</t>
  </si>
  <si>
    <t>224 Сити Молл Сургут РДетская обувь и игрушки</t>
  </si>
  <si>
    <t>224 Сити Молл Сургут РМужское белье</t>
  </si>
  <si>
    <t>224 Сити Молл Сургут РЖенское белье</t>
  </si>
  <si>
    <t>224 Сити Молл Сургут РХоз.товары Декор</t>
  </si>
  <si>
    <t>224 Сити Молл Сургут РХоз.товары Столовая</t>
  </si>
  <si>
    <t>224 Сити Молл Сургут РХоз.товары Kухня</t>
  </si>
  <si>
    <t>224 Сити Молл Сургут РХоз.товары Спальня</t>
  </si>
  <si>
    <t>224 Сити Молл Сургут РХоз.товары Ванная</t>
  </si>
  <si>
    <t>224 Сити Молл Сургут РКосметика</t>
  </si>
  <si>
    <t>224 Сити Молл Сургут РSP Мужской зал</t>
  </si>
  <si>
    <t>224 Сити Молл Сургут РSP Женский зал</t>
  </si>
  <si>
    <t>224 Сити Молл Сургут РSP Обувь</t>
  </si>
  <si>
    <t>224 Сити Молл Сургут РSP Аксессуары</t>
  </si>
  <si>
    <t>224 Сити Молл Сургут РШШП</t>
  </si>
  <si>
    <t>224 Сити Молл Сургут РСумки, Рюкзаки</t>
  </si>
  <si>
    <t>220 Аура Новосибирск РМужской зал</t>
  </si>
  <si>
    <t>220 Аура Новосибирск РЖенский зал</t>
  </si>
  <si>
    <t>220 Аура Новосибирск РОбувь</t>
  </si>
  <si>
    <t>220 Аура Новосибирск РДетская одежда</t>
  </si>
  <si>
    <t>220 Аура Новосибирск РДетская обувь и игрушки</t>
  </si>
  <si>
    <t>220 Аура Новосибирск РМужское белье</t>
  </si>
  <si>
    <t>220 Аура Новосибирск РЖенское белье</t>
  </si>
  <si>
    <t>220 Аура Новосибирск РХоз.товары Декор</t>
  </si>
  <si>
    <t>220 Аура Новосибирск РХоз.товары Столовая</t>
  </si>
  <si>
    <t>220 Аура Новосибирск РХоз.товары Kухня</t>
  </si>
  <si>
    <t>220 Аура Новосибирск РХоз.товары Спальня</t>
  </si>
  <si>
    <t>220 Аура Новосибирск РХоз.товары Ванная</t>
  </si>
  <si>
    <t>220 Аура Новосибирск РЕда</t>
  </si>
  <si>
    <t>220 Аура Новосибирск РКосметика</t>
  </si>
  <si>
    <t>220 Аура Новосибирск РSP Мужской зал</t>
  </si>
  <si>
    <t>220 Аура Новосибирск РSP Женский зал</t>
  </si>
  <si>
    <t>220 Аура Новосибирск РSP Обувь</t>
  </si>
  <si>
    <t>220 Аура Новосибирск РSP Аксессуары</t>
  </si>
  <si>
    <t>220 Аура Новосибирск РШШП</t>
  </si>
  <si>
    <t>220 Аура Новосибирск РСумки, Рюкзаки</t>
  </si>
  <si>
    <t>223 Павловский Посад МОМужской зал</t>
  </si>
  <si>
    <t>223 Павловский Посад МОЖенский зал</t>
  </si>
  <si>
    <t>223 Павловский Посад МООбувь</t>
  </si>
  <si>
    <t>223 Павловский Посад МОДетская одежда</t>
  </si>
  <si>
    <t>223 Павловский Посад МОДетская обувь и игрушки</t>
  </si>
  <si>
    <t>223 Павловский Посад МОМужское белье</t>
  </si>
  <si>
    <t>223 Павловский Посад МОЖенское белье</t>
  </si>
  <si>
    <t>223 Павловский Посад МОХоз.товары Декор</t>
  </si>
  <si>
    <t>223 Павловский Посад МОХоз.товары Столовая</t>
  </si>
  <si>
    <t>223 Павловский Посад МОХоз.товары Kухня</t>
  </si>
  <si>
    <t>223 Павловский Посад МОХоз.товары Спальня</t>
  </si>
  <si>
    <t>223 Павловский Посад МОХоз.товары Ванная</t>
  </si>
  <si>
    <t>223 Павловский Посад МОЕда</t>
  </si>
  <si>
    <t>223 Павловский Посад МОКосметика</t>
  </si>
  <si>
    <t>223 Павловский Посад МОSP Мужской зал</t>
  </si>
  <si>
    <t>223 Павловский Посад МОSP Женский зал</t>
  </si>
  <si>
    <t>223 Павловский Посад МОSP Обувь</t>
  </si>
  <si>
    <t>223 Павловский Посад МОSP Аксессуары</t>
  </si>
  <si>
    <t>223 Павловский Посад МОШШП</t>
  </si>
  <si>
    <t>223 Павловский Посад МОСумки, Рюкзаки</t>
  </si>
  <si>
    <t>233 Петровский МоскваМужской зал</t>
  </si>
  <si>
    <t>233 Петровский МоскваЖенский зал</t>
  </si>
  <si>
    <t>233 Петровский МоскваОбувь</t>
  </si>
  <si>
    <t>233 Петровский МоскваДетская одежда</t>
  </si>
  <si>
    <t>233 Петровский МоскваДетская обувь и игрушки</t>
  </si>
  <si>
    <t>233 Петровский МоскваМужское белье</t>
  </si>
  <si>
    <t>233 Петровский МоскваЖенское белье</t>
  </si>
  <si>
    <t>233 Петровский МоскваХоз.товары Декор</t>
  </si>
  <si>
    <t>233 Петровский МоскваХоз.товары Столовая</t>
  </si>
  <si>
    <t>233 Петровский МоскваХоз.товары Kухня</t>
  </si>
  <si>
    <t>233 Петровский МоскваХоз.товары Спальня</t>
  </si>
  <si>
    <t>233 Петровский МоскваХоз.товары Ванная</t>
  </si>
  <si>
    <t>233 Петровский МоскваЕда</t>
  </si>
  <si>
    <t>233 Петровский МоскваКосметика</t>
  </si>
  <si>
    <t>233 Петровский МоскваSP Мужской зал</t>
  </si>
  <si>
    <t>233 Петровский МоскваSP Женский зал</t>
  </si>
  <si>
    <t>233 Петровский МоскваSP Обувь</t>
  </si>
  <si>
    <t>233 Петровский МоскваSP Аксессуары</t>
  </si>
  <si>
    <t>233 Петровский МоскваШШП</t>
  </si>
  <si>
    <t>233 Петровский МоскваСумки, Рюкзаки</t>
  </si>
  <si>
    <t>225 Бутово Молл МоскваМужской зал</t>
  </si>
  <si>
    <t>225 Бутово Молл МоскваЖенский зал</t>
  </si>
  <si>
    <t>225 Бутово Молл МоскваОбувь</t>
  </si>
  <si>
    <t>225 Бутово Молл МоскваДетская одежда</t>
  </si>
  <si>
    <t>225 Бутово Молл МоскваДетская обувь и игрушки</t>
  </si>
  <si>
    <t>225 Бутово Молл МоскваМужское белье</t>
  </si>
  <si>
    <t>225 Бутово Молл МоскваЖенское белье</t>
  </si>
  <si>
    <t>225 Бутово Молл МоскваХоз.товары Декор</t>
  </si>
  <si>
    <t>225 Бутово Молл МоскваХоз.товары Столовая</t>
  </si>
  <si>
    <t>225 Бутово Молл МоскваХоз.товары Kухня</t>
  </si>
  <si>
    <t>225 Бутово Молл МоскваХоз.товары Спальня</t>
  </si>
  <si>
    <t>225 Бутово Молл МоскваХоз.товары Ванная</t>
  </si>
  <si>
    <t>225 Бутово Молл МоскваЕда</t>
  </si>
  <si>
    <t>225 Бутово Молл МоскваКосметика</t>
  </si>
  <si>
    <t>225 Бутово Молл МоскваSP Мужской зал</t>
  </si>
  <si>
    <t>225 Бутово Молл МоскваSP Женский зал</t>
  </si>
  <si>
    <t>225 Бутово Молл МоскваSP Обувь</t>
  </si>
  <si>
    <t>225 Бутово Молл МоскваSP Аксессуары</t>
  </si>
  <si>
    <t>225 Бутово Молл МоскваШШП</t>
  </si>
  <si>
    <t>225 Бутово Молл МоскваСумки, Рюкзаки</t>
  </si>
  <si>
    <t>230 Вива МоскваМужской зал</t>
  </si>
  <si>
    <t>230 Вива МоскваЖенский зал</t>
  </si>
  <si>
    <t>230 Вива МоскваОбувь</t>
  </si>
  <si>
    <t>230 Вива МоскваДетская одежда</t>
  </si>
  <si>
    <t>230 Вива МоскваДетская обувь и игрушки</t>
  </si>
  <si>
    <t>230 Вива МоскваМужское белье</t>
  </si>
  <si>
    <t>230 Вива МоскваЖенское белье</t>
  </si>
  <si>
    <t>230 Вива МоскваХоз.товары Декор</t>
  </si>
  <si>
    <t>230 Вива МоскваХоз.товары Столовая</t>
  </si>
  <si>
    <t>230 Вива МоскваХоз.товары Kухня</t>
  </si>
  <si>
    <t>230 Вива МоскваХоз.товары Спальня</t>
  </si>
  <si>
    <t>230 Вива МоскваХоз.товары Ванная</t>
  </si>
  <si>
    <t>230 Вива МоскваЕда</t>
  </si>
  <si>
    <t>230 Вива МоскваКосметика</t>
  </si>
  <si>
    <t>230 Вива МоскваSP Мужской зал</t>
  </si>
  <si>
    <t>230 Вива МоскваSP Женский зал</t>
  </si>
  <si>
    <t>230 Вива МоскваSP Обувь</t>
  </si>
  <si>
    <t>230 Вива МоскваSP Аксессуары</t>
  </si>
  <si>
    <t>230 Вива МоскваШШП</t>
  </si>
  <si>
    <t>230 Вива МоскваСумки, Рюкзаки</t>
  </si>
  <si>
    <t>227 ЦУМ Ростов на Дону РМужской зал</t>
  </si>
  <si>
    <t>227 ЦУМ Ростов на Дону РЖенский зал</t>
  </si>
  <si>
    <t>227 ЦУМ Ростов на Дону РОбувь</t>
  </si>
  <si>
    <t>227 ЦУМ Ростов на Дону РДетская одежда</t>
  </si>
  <si>
    <t>227 ЦУМ Ростов на Дону РДетская обувь и игрушки</t>
  </si>
  <si>
    <t>227 ЦУМ Ростов на Дону РМужское белье</t>
  </si>
  <si>
    <t>227 ЦУМ Ростов на Дону РЖенское белье</t>
  </si>
  <si>
    <t>227 ЦУМ Ростов на Дону РХоз.товары Декор</t>
  </si>
  <si>
    <t>227 ЦУМ Ростов на Дону РХоз.товары Столовая</t>
  </si>
  <si>
    <t>227 ЦУМ Ростов на Дону РХоз.товары Kухня</t>
  </si>
  <si>
    <t>227 ЦУМ Ростов на Дону РХоз.товары Спальня</t>
  </si>
  <si>
    <t>227 ЦУМ Ростов на Дону РХоз.товары Ванная</t>
  </si>
  <si>
    <t>227 ЦУМ Ростов на Дону РЕда</t>
  </si>
  <si>
    <t>227 ЦУМ Ростов на Дону РКосметика</t>
  </si>
  <si>
    <t>227 ЦУМ Ростов на Дону РSP Мужской зал</t>
  </si>
  <si>
    <t>227 ЦУМ Ростов на Дону РSP Женский зал</t>
  </si>
  <si>
    <t>227 ЦУМ Ростов на Дону РSP Обувь</t>
  </si>
  <si>
    <t>227 ЦУМ Ростов на Дону РSP Аксессуары</t>
  </si>
  <si>
    <t>227 ЦУМ Ростов на Дону РШШП</t>
  </si>
  <si>
    <t>227 ЦУМ Ростов на Дону РСумки, Рюкзаки</t>
  </si>
  <si>
    <t>235 Пять Озер СПбМужской зал</t>
  </si>
  <si>
    <t>235 Пять Озер СПбЖенский зал</t>
  </si>
  <si>
    <t>235 Пять Озер СПбОбувь</t>
  </si>
  <si>
    <t>235 Пять Озер СПбДетская одежда</t>
  </si>
  <si>
    <t>235 Пять Озер СПбДетская обувь и игрушки</t>
  </si>
  <si>
    <t>235 Пять Озер СПбМужское белье</t>
  </si>
  <si>
    <t>235 Пять Озер СПбЖенское белье</t>
  </si>
  <si>
    <t>235 Пять Озер СПбХоз.товары Декор</t>
  </si>
  <si>
    <t>235 Пять Озер СПбХоз.товары Столовая</t>
  </si>
  <si>
    <t>235 Пять Озер СПбХоз.товары Kухня</t>
  </si>
  <si>
    <t>235 Пять Озер СПбХоз.товары Спальня</t>
  </si>
  <si>
    <t>235 Пять Озер СПбХоз.товары Ванная</t>
  </si>
  <si>
    <t>235 Пять Озер СПбЕда</t>
  </si>
  <si>
    <t>235 Пять Озер СПбКосметика</t>
  </si>
  <si>
    <t>235 Пять Озер СПбSP Мужской зал</t>
  </si>
  <si>
    <t>235 Пять Озер СПбSP Женский зал</t>
  </si>
  <si>
    <t>235 Пять Озер СПбSP Обувь</t>
  </si>
  <si>
    <t>235 Пять Озер СПбSP Аксессуары</t>
  </si>
  <si>
    <t>235 Пять Озер СПбШШП</t>
  </si>
  <si>
    <t>235 Пять Озер СПбСумки, Рюкзаки</t>
  </si>
  <si>
    <t>234 Эдельвейс Железнодорожный МОМужской зал</t>
  </si>
  <si>
    <t>234 Эдельвейс Железнодорожный МОЖенский зал</t>
  </si>
  <si>
    <t>234 Эдельвейс Железнодорожный МООбувь</t>
  </si>
  <si>
    <t>234 Эдельвейс Железнодорожный МОДетская одежда</t>
  </si>
  <si>
    <t>234 Эдельвейс Железнодорожный МОДетская обувь и игрушки</t>
  </si>
  <si>
    <t>234 Эдельвейс Железнодорожный МОМужское белье</t>
  </si>
  <si>
    <t>234 Эдельвейс Железнодорожный МОЖенское белье</t>
  </si>
  <si>
    <t>234 Эдельвейс Железнодорожный МОХоз.товары Декор</t>
  </si>
  <si>
    <t>234 Эдельвейс Железнодорожный МОХоз.товары Столовая</t>
  </si>
  <si>
    <t>234 Эдельвейс Железнодорожный МОХоз.товары Kухня</t>
  </si>
  <si>
    <t>234 Эдельвейс Железнодорожный МОХоз.товары Спальня</t>
  </si>
  <si>
    <t>234 Эдельвейс Железнодорожный МОХоз.товары Ванная</t>
  </si>
  <si>
    <t>234 Эдельвейс Железнодорожный МОЕда</t>
  </si>
  <si>
    <t>234 Эдельвейс Железнодорожный МОКосметика</t>
  </si>
  <si>
    <t>234 Эдельвейс Железнодорожный МОSP Мужской зал</t>
  </si>
  <si>
    <t>234 Эдельвейс Железнодорожный МОSP Женский зал</t>
  </si>
  <si>
    <t>234 Эдельвейс Железнодорожный МОSP Обувь</t>
  </si>
  <si>
    <t>234 Эдельвейс Железнодорожный МОSP Аксессуары</t>
  </si>
  <si>
    <t>234 Эдельвейс Железнодорожный МОШШП</t>
  </si>
  <si>
    <t>234 Эдельвейс Железнодорожный МОСумки, Рюкзаки</t>
  </si>
  <si>
    <t>231 Горский Новосибирск РМужской зал</t>
  </si>
  <si>
    <t>231 Горский Новосибирск РЖенский зал</t>
  </si>
  <si>
    <t>231 Горский Новосибирск РОбувь</t>
  </si>
  <si>
    <t>231 Горский Новосибирск РДетская одежда</t>
  </si>
  <si>
    <t>231 Горский Новосибирск РДетская обувь и игрушки</t>
  </si>
  <si>
    <t>231 Горский Новосибирск РМужское белье</t>
  </si>
  <si>
    <t>231 Горский Новосибирск РЖенское белье</t>
  </si>
  <si>
    <t>231 Горский Новосибирск РХоз.товары Декор</t>
  </si>
  <si>
    <t>231 Горский Новосибирск РХоз.товары Столовая</t>
  </si>
  <si>
    <t>231 Горский Новосибирск РХоз.товары Kухня</t>
  </si>
  <si>
    <t>231 Горский Новосибирск РХоз.товары Спальня</t>
  </si>
  <si>
    <t>231 Горский Новосибирск РХоз.товары Ванная</t>
  </si>
  <si>
    <t>231 Горский Новосибирск РЕда</t>
  </si>
  <si>
    <t>231 Горский Новосибирск РКосметика</t>
  </si>
  <si>
    <t>231 Горский Новосибирск РSP Мужской зал</t>
  </si>
  <si>
    <t>231 Горский Новосибирск РSP Женский зал</t>
  </si>
  <si>
    <t>231 Горский Новосибирск РSP Обувь</t>
  </si>
  <si>
    <t>231 Горский Новосибирск РSP Аксессуары</t>
  </si>
  <si>
    <t>231 Горский Новосибирск РШШП</t>
  </si>
  <si>
    <t>231 Горский Новосибирск РСумки, Рюкзаки</t>
  </si>
  <si>
    <t>229 Макси Архангельск РМужской зал</t>
  </si>
  <si>
    <t>229 Макси Архангельск РЖенский зал</t>
  </si>
  <si>
    <t>229 Макси Архангельск РОбувь</t>
  </si>
  <si>
    <t>229 Макси Архангельск РДетская одежда</t>
  </si>
  <si>
    <t>229 Макси Архангельск РДетская обувь и игрушки</t>
  </si>
  <si>
    <t>229 Макси Архангельск РМужское белье</t>
  </si>
  <si>
    <t>229 Макси Архангельск РЖенское белье</t>
  </si>
  <si>
    <t>229 Макси Архангельск РХоз.товары Декор</t>
  </si>
  <si>
    <t>229 Макси Архангельск РХоз.товары Столовая</t>
  </si>
  <si>
    <t>229 Макси Архангельск РХоз.товары Kухня</t>
  </si>
  <si>
    <t>229 Макси Архангельск РХоз.товары Спальня</t>
  </si>
  <si>
    <t>229 Макси Архангельск РХоз.товары Ванная</t>
  </si>
  <si>
    <t>229 Макси Архангельск РКосметика</t>
  </si>
  <si>
    <t>229 Макси Архангельск РSP Мужской зал</t>
  </si>
  <si>
    <t>229 Макси Архангельск РSP Женский зал</t>
  </si>
  <si>
    <t>229 Макси Архангельск РSP Обувь</t>
  </si>
  <si>
    <t>229 Макси Архангельск РSP Аксессуары</t>
  </si>
  <si>
    <t>229 Макси Архангельск РШШП</t>
  </si>
  <si>
    <t>229 Макси Архангельск РСумки, Рюкзаки</t>
  </si>
  <si>
    <t>232 Голден Парк Новосибирск РМужской зал</t>
  </si>
  <si>
    <t>232 Голден Парк Новосибирск РЖенский зал</t>
  </si>
  <si>
    <t>232 Голден Парк Новосибирск РОбувь</t>
  </si>
  <si>
    <t>232 Голден Парк Новосибирск РДетская одежда</t>
  </si>
  <si>
    <t>232 Голден Парк Новосибирск РДетская обувь и игрушки</t>
  </si>
  <si>
    <t>232 Голден Парк Новосибирск РМужское белье</t>
  </si>
  <si>
    <t>232 Голден Парк Новосибирск РЖенское белье</t>
  </si>
  <si>
    <t>232 Голден Парк Новосибирск РХоз.товары Декор</t>
  </si>
  <si>
    <t>232 Голден Парк Новосибирск РХоз.товары Столовая</t>
  </si>
  <si>
    <t>232 Голден Парк Новосибирск РХоз.товары Kухня</t>
  </si>
  <si>
    <t>232 Голден Парк Новосибирск РХоз.товары Спальня</t>
  </si>
  <si>
    <t>232 Голден Парк Новосибирск РХоз.товары Ванная</t>
  </si>
  <si>
    <t>232 Голден Парк Новосибирск РЕда</t>
  </si>
  <si>
    <t>232 Голден Парк Новосибирск РКосметика</t>
  </si>
  <si>
    <t>232 Голден Парк Новосибирск РSP Мужской зал</t>
  </si>
  <si>
    <t>232 Голден Парк Новосибирск РSP Женский зал</t>
  </si>
  <si>
    <t>232 Голден Парк Новосибирск РSP Обувь</t>
  </si>
  <si>
    <t>232 Голден Парк Новосибирск РSP Аксессуары</t>
  </si>
  <si>
    <t>232 Голден Парк Новосибирск РШШП</t>
  </si>
  <si>
    <t>232 Голден Парк Новосибирск РСумки, Рюкзаки</t>
  </si>
  <si>
    <t>228 Охта Молл СПбМужской зал</t>
  </si>
  <si>
    <t>228 Охта Молл СПбЖенский зал</t>
  </si>
  <si>
    <t>228 Охта Молл СПбОбувь</t>
  </si>
  <si>
    <t>228 Охта Молл СПбДетская одежда</t>
  </si>
  <si>
    <t>228 Охта Молл СПбДетская обувь и игрушки</t>
  </si>
  <si>
    <t>228 Охта Молл СПбМужское белье</t>
  </si>
  <si>
    <t>228 Охта Молл СПбЖенское белье</t>
  </si>
  <si>
    <t>228 Охта Молл СПбХоз.товары Декор</t>
  </si>
  <si>
    <t>228 Охта Молл СПбХоз.товары Столовая</t>
  </si>
  <si>
    <t>228 Охта Молл СПбХоз.товары Kухня</t>
  </si>
  <si>
    <t>228 Охта Молл СПбХоз.товары Спальня</t>
  </si>
  <si>
    <t>228 Охта Молл СПбХоз.товары Ванная</t>
  </si>
  <si>
    <t>228 Охта Молл СПбЕда</t>
  </si>
  <si>
    <t>228 Охта Молл СПбКосметика</t>
  </si>
  <si>
    <t>228 Охта Молл СПбSP Мужской зал</t>
  </si>
  <si>
    <t>228 Охта Молл СПбSP Женский зал</t>
  </si>
  <si>
    <t>228 Охта Молл СПбSP Обувь</t>
  </si>
  <si>
    <t>228 Охта Молл СПбSP Аксессуары</t>
  </si>
  <si>
    <t>228 Охта Молл СПбШШП</t>
  </si>
  <si>
    <t>228 Охта Молл СПбСумки, Рюкзаки</t>
  </si>
  <si>
    <t>238 Планета Новокузнецк РМужской зал</t>
  </si>
  <si>
    <t>238 Планета Новокузнецк РЖенский зал</t>
  </si>
  <si>
    <t>238 Планета Новокузнецк РОбувь</t>
  </si>
  <si>
    <t>238 Планета Новокузнецк РДетская одежда</t>
  </si>
  <si>
    <t>238 Планета Новокузнецк РДетская обувь и игрушки</t>
  </si>
  <si>
    <t>238 Планета Новокузнецк РМужское белье</t>
  </si>
  <si>
    <t>238 Планета Новокузнецк РЖенское белье</t>
  </si>
  <si>
    <t>238 Планета Новокузнецк РХоз.товары Декор</t>
  </si>
  <si>
    <t>238 Планета Новокузнецк РХоз.товары Столовая</t>
  </si>
  <si>
    <t>238 Планета Новокузнецк РХоз.товары Kухня</t>
  </si>
  <si>
    <t>238 Планета Новокузнецк РХоз.товары Спальня</t>
  </si>
  <si>
    <t>238 Планета Новокузнецк РХоз.товары Ванная</t>
  </si>
  <si>
    <t>238 Планета Новокузнецк РЕда</t>
  </si>
  <si>
    <t>238 Планета Новокузнецк РКосметика</t>
  </si>
  <si>
    <t>238 Планета Новокузнецк РSP Мужской зал</t>
  </si>
  <si>
    <t>238 Планета Новокузнецк РSP Женский зал</t>
  </si>
  <si>
    <t>238 Планета Новокузнецк РSP Обувь</t>
  </si>
  <si>
    <t>238 Планета Новокузнецк РSP Аксессуары</t>
  </si>
  <si>
    <t>238 Планета Новокузнецк РШШП</t>
  </si>
  <si>
    <t>238 Планета Новокузнецк РСумки, Рюкзаки</t>
  </si>
  <si>
    <t>241 Европа Барнаул РМужской зал</t>
  </si>
  <si>
    <t>241 Европа Барнаул РЖенский зал</t>
  </si>
  <si>
    <t>241 Европа Барнаул РОбувь</t>
  </si>
  <si>
    <t>241 Европа Барнаул РДетская одежда</t>
  </si>
  <si>
    <t>241 Европа Барнаул РДетская обувь и игрушки</t>
  </si>
  <si>
    <t>241 Европа Барнаул РМужское белье</t>
  </si>
  <si>
    <t>241 Европа Барнаул РЖенское белье</t>
  </si>
  <si>
    <t>241 Европа Барнаул РХоз.товары Декор</t>
  </si>
  <si>
    <t>241 Европа Барнаул РХоз.товары Столовая</t>
  </si>
  <si>
    <t>241 Европа Барнаул РХоз.товары Kухня</t>
  </si>
  <si>
    <t>241 Европа Барнаул РХоз.товары Спальня</t>
  </si>
  <si>
    <t>241 Европа Барнаул РХоз.товары Ванная</t>
  </si>
  <si>
    <t>241 Европа Барнаул РЕда</t>
  </si>
  <si>
    <t>241 Европа Барнаул РКосметика</t>
  </si>
  <si>
    <t>241 Европа Барнаул РSP Мужской зал</t>
  </si>
  <si>
    <t>241 Европа Барнаул РSP Женский зал</t>
  </si>
  <si>
    <t>241 Европа Барнаул РSP Обувь</t>
  </si>
  <si>
    <t>241 Европа Барнаул РSP Аксессуары</t>
  </si>
  <si>
    <t>241 Европа Барнаул РШШП</t>
  </si>
  <si>
    <t>241 Европа Барнаул РСумки, Рюкзаки</t>
  </si>
  <si>
    <t>226 Вегас Красногорск МОМужской зал</t>
  </si>
  <si>
    <t>226 Вегас Красногорск МОЖенский зал</t>
  </si>
  <si>
    <t>226 Вегас Красногорск МООбувь</t>
  </si>
  <si>
    <t>226 Вегас Красногорск МОДетская одежда</t>
  </si>
  <si>
    <t>226 Вегас Красногорск МОДетская обувь и игрушки</t>
  </si>
  <si>
    <t>226 Вегас Красногорск МОМужское белье</t>
  </si>
  <si>
    <t>226 Вегас Красногорск МОЖенское белье</t>
  </si>
  <si>
    <t>226 Вегас Красногорск МОХоз.товары Декор</t>
  </si>
  <si>
    <t>226 Вегас Красногорск МОХоз.товары Столовая</t>
  </si>
  <si>
    <t>226 Вегас Красногорск МОХоз.товары Kухня</t>
  </si>
  <si>
    <t>226 Вегас Красногорск МОХоз.товары Спальня</t>
  </si>
  <si>
    <t>226 Вегас Красногорск МОХоз.товары Ванная</t>
  </si>
  <si>
    <t>226 Вегас Красногорск МОЕда</t>
  </si>
  <si>
    <t>226 Вегас Красногорск МОКосметика</t>
  </si>
  <si>
    <t>226 Вегас Красногорск МОSP Мужской зал</t>
  </si>
  <si>
    <t>226 Вегас Красногорск МОSP Женский зал</t>
  </si>
  <si>
    <t>226 Вегас Красногорск МОSP Обувь</t>
  </si>
  <si>
    <t>226 Вегас Красногорск МОSP Аксессуары</t>
  </si>
  <si>
    <t>226 Вегас Красногорск МОШШП</t>
  </si>
  <si>
    <t>226 Вегас Красногорск МОСумки, Рюкзаки</t>
  </si>
  <si>
    <t>240 Войковская МоскваМужской зал</t>
  </si>
  <si>
    <t>240 Войковская МоскваЖенский зал</t>
  </si>
  <si>
    <t>240 Войковская МоскваОбувь</t>
  </si>
  <si>
    <t>240 Войковская МоскваДетская одежда</t>
  </si>
  <si>
    <t>240 Войковская МоскваДетская обувь и игрушки</t>
  </si>
  <si>
    <t>240 Войковская МоскваМужское белье</t>
  </si>
  <si>
    <t>240 Войковская МоскваЖенское белье</t>
  </si>
  <si>
    <t>240 Войковская МоскваХоз.товары Декор</t>
  </si>
  <si>
    <t>240 Войковская МоскваХоз.товары Столовая</t>
  </si>
  <si>
    <t>240 Войковская МоскваХоз.товары Kухня</t>
  </si>
  <si>
    <t>240 Войковская МоскваХоз.товары Спальня</t>
  </si>
  <si>
    <t>240 Войковская МоскваХоз.товары Ванная</t>
  </si>
  <si>
    <t>240 Войковская МоскваЕда</t>
  </si>
  <si>
    <t>240 Войковская МоскваКосметика</t>
  </si>
  <si>
    <t>240 Войковская МоскваSP Мужской зал</t>
  </si>
  <si>
    <t>240 Войковская МоскваSP Женский зал</t>
  </si>
  <si>
    <t>240 Войковская МоскваSP Обувь</t>
  </si>
  <si>
    <t>240 Войковская МоскваSP Аксессуары</t>
  </si>
  <si>
    <t>240 Войковская МоскваШШП</t>
  </si>
  <si>
    <t>240 Войковская МоскваСумки, Рюкзаки</t>
  </si>
  <si>
    <t>237 Айсберг Астрахань РМужской зал</t>
  </si>
  <si>
    <t>237 Айсберг Астрахань РЖенский зал</t>
  </si>
  <si>
    <t>237 Айсберг Астрахань РОбувь</t>
  </si>
  <si>
    <t>237 Айсберг Астрахань РДетская одежда</t>
  </si>
  <si>
    <t>237 Айсберг Астрахань РДетская обувь и игрушки</t>
  </si>
  <si>
    <t>237 Айсберг Астрахань РМужское белье</t>
  </si>
  <si>
    <t>237 Айсберг Астрахань РЖенское белье</t>
  </si>
  <si>
    <t>237 Айсберг Астрахань РХоз.товары Декор</t>
  </si>
  <si>
    <t>237 Айсберг Астрахань РХоз.товары Столовая</t>
  </si>
  <si>
    <t>237 Айсберг Астрахань РХоз.товары Kухня</t>
  </si>
  <si>
    <t>237 Айсберг Астрахань РХоз.товары Спальня</t>
  </si>
  <si>
    <t>237 Айсберг Астрахань РХоз.товары Ванная</t>
  </si>
  <si>
    <t>237 Айсберг Астрахань РЕда</t>
  </si>
  <si>
    <t>237 Айсберг Астрахань РКосметика</t>
  </si>
  <si>
    <t>237 Айсберг Астрахань РSP Мужской зал</t>
  </si>
  <si>
    <t>237 Айсберг Астрахань РSP Женский зал</t>
  </si>
  <si>
    <t>237 Айсберг Астрахань РSP Обувь</t>
  </si>
  <si>
    <t>237 Айсберг Астрахань РSP Аксессуары</t>
  </si>
  <si>
    <t>237 Айсберг Астрахань РШШП</t>
  </si>
  <si>
    <t>237 Айсберг Астрахань РСумки, Рюкзаки</t>
  </si>
  <si>
    <t>236 Новая Столица Пермь РМужской зал</t>
  </si>
  <si>
    <t>236 Новая Столица Пермь РЖенский зал</t>
  </si>
  <si>
    <t>236 Новая Столица Пермь РОбувь</t>
  </si>
  <si>
    <t>236 Новая Столица Пермь РДетская одежда</t>
  </si>
  <si>
    <t>236 Новая Столица Пермь РДетская обувь и игрушки</t>
  </si>
  <si>
    <t>236 Новая Столица Пермь РМужское белье</t>
  </si>
  <si>
    <t>236 Новая Столица Пермь РЖенское белье</t>
  </si>
  <si>
    <t>236 Новая Столица Пермь РХоз.товары Декор</t>
  </si>
  <si>
    <t>236 Новая Столица Пермь РХоз.товары Столовая</t>
  </si>
  <si>
    <t>236 Новая Столица Пермь РХоз.товары Kухня</t>
  </si>
  <si>
    <t>236 Новая Столица Пермь РХоз.товары Спальня</t>
  </si>
  <si>
    <t>236 Новая Столица Пермь РХоз.товары Ванная</t>
  </si>
  <si>
    <t>236 Новая Столица Пермь РЕда</t>
  </si>
  <si>
    <t>236 Новая Столица Пермь РКосметика</t>
  </si>
  <si>
    <t>236 Новая Столица Пермь РSP Мужской зал</t>
  </si>
  <si>
    <t>236 Новая Столица Пермь РSP Женский зал</t>
  </si>
  <si>
    <t>236 Новая Столица Пермь РSP Обувь</t>
  </si>
  <si>
    <t>236 Новая Столица Пермь РSP Аксессуары</t>
  </si>
  <si>
    <t>236 Новая Столица Пермь РШШП</t>
  </si>
  <si>
    <t>236 Новая Столица Пермь РСумки, Рюкзаки</t>
  </si>
  <si>
    <t>245 Спар Тула РМужской зал</t>
  </si>
  <si>
    <t>245 Спар Тула РЖенский зал</t>
  </si>
  <si>
    <t>245 Спар Тула РОбувь</t>
  </si>
  <si>
    <t>245 Спар Тула РДетская одежда</t>
  </si>
  <si>
    <t>245 Спар Тула РДетская обувь и игрушки</t>
  </si>
  <si>
    <t>245 Спар Тула РМужское белье</t>
  </si>
  <si>
    <t>245 Спар Тула РЖенское белье</t>
  </si>
  <si>
    <t>245 Спар Тула РХоз.товары Декор</t>
  </si>
  <si>
    <t>245 Спар Тула РХоз.товары Столовая</t>
  </si>
  <si>
    <t>245 Спар Тула РХоз.товары Kухня</t>
  </si>
  <si>
    <t>245 Спар Тула РХоз.товары Спальня</t>
  </si>
  <si>
    <t>245 Спар Тула РХоз.товары Ванная</t>
  </si>
  <si>
    <t>245 Спар Тула РЕда</t>
  </si>
  <si>
    <t>245 Спар Тула РКосметика</t>
  </si>
  <si>
    <t>245 Спар Тула РSP Мужской зал</t>
  </si>
  <si>
    <t>245 Спар Тула РSP Женский зал</t>
  </si>
  <si>
    <t>245 Спар Тула РSP Обувь</t>
  </si>
  <si>
    <t>245 Спар Тула РSP Аксессуары</t>
  </si>
  <si>
    <t>245 Спар Тула РШШП</t>
  </si>
  <si>
    <t>245 Спар Тула РСумки, Рюкзаки</t>
  </si>
  <si>
    <t>243 Облака Кемерово РМужской зал</t>
  </si>
  <si>
    <t>243 Облака Кемерово РЖенский зал</t>
  </si>
  <si>
    <t>243 Облака Кемерово РОбувь</t>
  </si>
  <si>
    <t>243 Облака Кемерово РДетская одежда</t>
  </si>
  <si>
    <t>243 Облака Кемерово РДетская обувь и игрушки</t>
  </si>
  <si>
    <t>243 Облака Кемерово РМужское белье</t>
  </si>
  <si>
    <t>243 Облака Кемерово РЖенское белье</t>
  </si>
  <si>
    <t>243 Облака Кемерово РХоз.товары Декор</t>
  </si>
  <si>
    <t>243 Облака Кемерово РХоз.товары Столовая</t>
  </si>
  <si>
    <t>243 Облака Кемерово РХоз.товары Kухня</t>
  </si>
  <si>
    <t>243 Облака Кемерово РХоз.товары Спальня</t>
  </si>
  <si>
    <t>243 Облака Кемерово РХоз.товары Ванная</t>
  </si>
  <si>
    <t>243 Облака Кемерово РЕда</t>
  </si>
  <si>
    <t>243 Облака Кемерово РКосметика</t>
  </si>
  <si>
    <t>243 Облака Кемерово РSP Мужской зал</t>
  </si>
  <si>
    <t>243 Облака Кемерово РSP Женский зал</t>
  </si>
  <si>
    <t>243 Облака Кемерово РSP Обувь</t>
  </si>
  <si>
    <t>243 Облака Кемерово РSP Аксессуары</t>
  </si>
  <si>
    <t>243 Облака Кемерово РШШП</t>
  </si>
  <si>
    <t>243 Облака Кемерово РСумки, Рюкзаки</t>
  </si>
  <si>
    <t>239 Ритейл Парк МоскваМужской зал</t>
  </si>
  <si>
    <t>239 Ритейл Парк МоскваЖенский зал</t>
  </si>
  <si>
    <t>239 Ритейл Парк МоскваОбувь</t>
  </si>
  <si>
    <t>239 Ритейл Парк МоскваДетская одежда</t>
  </si>
  <si>
    <t>239 Ритейл Парк МоскваДетская обувь и игрушки</t>
  </si>
  <si>
    <t>239 Ритейл Парк МоскваМужское белье</t>
  </si>
  <si>
    <t>239 Ритейл Парк МоскваЖенское белье</t>
  </si>
  <si>
    <t>239 Ритейл Парк МоскваХоз.товары Декор</t>
  </si>
  <si>
    <t>239 Ритейл Парк МоскваХоз.товары Столовая</t>
  </si>
  <si>
    <t>239 Ритейл Парк МоскваХоз.товары Kухня</t>
  </si>
  <si>
    <t>239 Ритейл Парк МоскваХоз.товары Спальня</t>
  </si>
  <si>
    <t>239 Ритейл Парк МоскваХоз.товары Ванная</t>
  </si>
  <si>
    <t>239 Ритейл Парк МоскваЕда</t>
  </si>
  <si>
    <t>239 Ритейл Парк МоскваКосметика</t>
  </si>
  <si>
    <t>239 Ритейл Парк МоскваSP Мужской зал</t>
  </si>
  <si>
    <t>239 Ритейл Парк МоскваSP Женский зал</t>
  </si>
  <si>
    <t>239 Ритейл Парк МоскваSP Обувь</t>
  </si>
  <si>
    <t>239 Ритейл Парк МоскваSP Аксессуары</t>
  </si>
  <si>
    <t>239 Ритейл Парк МоскваШШП</t>
  </si>
  <si>
    <t>239 Ритейл Парк МоскваСумки, Рюкзаки</t>
  </si>
  <si>
    <t>218 Видное Парк МОМужской зал</t>
  </si>
  <si>
    <t>218 Видное Парк МОЖенский зал</t>
  </si>
  <si>
    <t>218 Видное Парк МООбувь</t>
  </si>
  <si>
    <t>218 Видное Парк МОДетская одежда</t>
  </si>
  <si>
    <t>218 Видное Парк МОДетская обувь и игрушки</t>
  </si>
  <si>
    <t>218 Видное Парк МОМужское белье</t>
  </si>
  <si>
    <t>218 Видное Парк МОЖенское белье</t>
  </si>
  <si>
    <t>218 Видное Парк МОХоз.товары Декор</t>
  </si>
  <si>
    <t>218 Видное Парк МОХоз.товары Столовая</t>
  </si>
  <si>
    <t>218 Видное Парк МОХоз.товары Kухня</t>
  </si>
  <si>
    <t>218 Видное Парк МОХоз.товары Спальня</t>
  </si>
  <si>
    <t>218 Видное Парк МОХоз.товары Ванная</t>
  </si>
  <si>
    <t>218 Видное Парк МОЕда</t>
  </si>
  <si>
    <t>218 Видное Парк МОКосметика</t>
  </si>
  <si>
    <t>218 Видное Парк МОSP Мужской зал</t>
  </si>
  <si>
    <t>218 Видное Парк МОSP Женский зал</t>
  </si>
  <si>
    <t>218 Видное Парк МОSP Обувь</t>
  </si>
  <si>
    <t>218 Видное Парк МОSP Аксессуары</t>
  </si>
  <si>
    <t>218 Видное Парк МОШШП</t>
  </si>
  <si>
    <t>218 Видное Парк МОСумки, Рюкзаки</t>
  </si>
  <si>
    <t>248 Академический Екатеринбург РМужской зал</t>
  </si>
  <si>
    <t>248 Академический Екатеринбург РЖенский зал</t>
  </si>
  <si>
    <t>248 Академический Екатеринбург РОбувь</t>
  </si>
  <si>
    <t>248 Академический Екатеринбург РДетская одежда</t>
  </si>
  <si>
    <t>248 Академический Екатеринбург РДетская обувь и игрушки</t>
  </si>
  <si>
    <t>248 Академический Екатеринбург РМужское белье</t>
  </si>
  <si>
    <t>248 Академический Екатеринбург РЖенское белье</t>
  </si>
  <si>
    <t>248 Академический Екатеринбург РХоз.товары Декор</t>
  </si>
  <si>
    <t>248 Академический Екатеринбург РХоз.товары Столовая</t>
  </si>
  <si>
    <t>248 Академический Екатеринбург РХоз.товары Kухня</t>
  </si>
  <si>
    <t>248 Академический Екатеринбург РХоз.товары Спальня</t>
  </si>
  <si>
    <t>248 Академический Екатеринбург РХоз.товары Ванная</t>
  </si>
  <si>
    <t>248 Академический Екатеринбург РЕда</t>
  </si>
  <si>
    <t>248 Академический Екатеринбург РКосметика</t>
  </si>
  <si>
    <t>248 Академический Екатеринбург РSP Мужской зал</t>
  </si>
  <si>
    <t>248 Академический Екатеринбург РSP Женский зал</t>
  </si>
  <si>
    <t>248 Академический Екатеринбург РSP Обувь</t>
  </si>
  <si>
    <t>248 Академический Екатеринбург РSP Аксессуары</t>
  </si>
  <si>
    <t>248 Академический Екатеринбург РШШП</t>
  </si>
  <si>
    <t>248 Академический Екатеринбург РСумки, Рюкзаки</t>
  </si>
  <si>
    <t>242 Пионер Барнаул РМужской зал</t>
  </si>
  <si>
    <t>242 Пионер Барнаул РЖенский зал</t>
  </si>
  <si>
    <t>242 Пионер Барнаул РОбувь</t>
  </si>
  <si>
    <t>242 Пионер Барнаул РДетская одежда</t>
  </si>
  <si>
    <t>242 Пионер Барнаул РДетская обувь и игрушки</t>
  </si>
  <si>
    <t>242 Пионер Барнаул РМужское белье</t>
  </si>
  <si>
    <t>242 Пионер Барнаул РЖенское белье</t>
  </si>
  <si>
    <t>242 Пионер Барнаул РХоз.товары Декор</t>
  </si>
  <si>
    <t>242 Пионер Барнаул РХоз.товары Столовая</t>
  </si>
  <si>
    <t>242 Пионер Барнаул РХоз.товары Kухня</t>
  </si>
  <si>
    <t>242 Пионер Барнаул РХоз.товары Спальня</t>
  </si>
  <si>
    <t>242 Пионер Барнаул РХоз.товары Ванная</t>
  </si>
  <si>
    <t>242 Пионер Барнаул РЕда</t>
  </si>
  <si>
    <t>242 Пионер Барнаул РКосметика</t>
  </si>
  <si>
    <t>242 Пионер Барнаул РSP Мужской зал</t>
  </si>
  <si>
    <t>242 Пионер Барнаул РSP Женский зал</t>
  </si>
  <si>
    <t>242 Пионер Барнаул РSP Обувь</t>
  </si>
  <si>
    <t>242 Пионер Барнаул РSP Аксессуары</t>
  </si>
  <si>
    <t>242 Пионер Барнаул РШШП</t>
  </si>
  <si>
    <t>242 Пионер Барнаул РСумки, Рюкзаки</t>
  </si>
  <si>
    <t>249 Окей Пулково СПбМужской зал</t>
  </si>
  <si>
    <t>249 Окей Пулково СПбЖенский зал</t>
  </si>
  <si>
    <t>249 Окей Пулково СПбОбувь</t>
  </si>
  <si>
    <t>249 Окей Пулково СПбДетская одежда</t>
  </si>
  <si>
    <t>249 Окей Пулково СПбДетская обувь и игрушки</t>
  </si>
  <si>
    <t>249 Окей Пулково СПбМужское белье</t>
  </si>
  <si>
    <t>249 Окей Пулково СПбЖенское белье</t>
  </si>
  <si>
    <t>249 Окей Пулково СПбХоз.товары Декор</t>
  </si>
  <si>
    <t>249 Окей Пулково СПбХоз.товары Столовая</t>
  </si>
  <si>
    <t>249 Окей Пулково СПбХоз.товары Kухня</t>
  </si>
  <si>
    <t>249 Окей Пулково СПбХоз.товары Спальня</t>
  </si>
  <si>
    <t>249 Окей Пулково СПбХоз.товары Ванная</t>
  </si>
  <si>
    <t>249 Окей Пулково СПбЕда</t>
  </si>
  <si>
    <t>249 Окей Пулково СПбКосметика</t>
  </si>
  <si>
    <t>249 Окей Пулково СПбSP Мужской зал</t>
  </si>
  <si>
    <t>249 Окей Пулково СПбSP Женский зал</t>
  </si>
  <si>
    <t>249 Окей Пулково СПбSP Обувь</t>
  </si>
  <si>
    <t>249 Окей Пулково СПбSP Аксессуары</t>
  </si>
  <si>
    <t>249 Окей Пулково СПбШШП</t>
  </si>
  <si>
    <t>249 Окей Пулково СПбСумки, Рюкзаки</t>
  </si>
  <si>
    <t>251 Смайл СПбМужской зал</t>
  </si>
  <si>
    <t>251 Смайл СПбЖенский зал</t>
  </si>
  <si>
    <t>251 Смайл СПбОбувь</t>
  </si>
  <si>
    <t>251 Смайл СПбДетская одежда</t>
  </si>
  <si>
    <t>251 Смайл СПбДетская обувь и игрушки</t>
  </si>
  <si>
    <t>251 Смайл СПбМужское белье</t>
  </si>
  <si>
    <t>251 Смайл СПбЖенское белье</t>
  </si>
  <si>
    <t>251 Смайл СПбХоз.товары Декор</t>
  </si>
  <si>
    <t>251 Смайл СПбХоз.товары Столовая</t>
  </si>
  <si>
    <t>251 Смайл СПбХоз.товары Kухня</t>
  </si>
  <si>
    <t>251 Смайл СПбХоз.товары Спальня</t>
  </si>
  <si>
    <t>251 Смайл СПбХоз.товары Ванная</t>
  </si>
  <si>
    <t>251 Смайл СПбЕда</t>
  </si>
  <si>
    <t>251 Смайл СПбКосметика</t>
  </si>
  <si>
    <t>251 Смайл СПбSP Мужской зал</t>
  </si>
  <si>
    <t>251 Смайл СПбSP Женский зал</t>
  </si>
  <si>
    <t>251 Смайл СПбSP Обувь</t>
  </si>
  <si>
    <t>251 Смайл СПбSP Аксессуары</t>
  </si>
  <si>
    <t>251 Смайл СПбШШП</t>
  </si>
  <si>
    <t>251 Смайл СПбСумки, Рюкзаки</t>
  </si>
  <si>
    <t>247 Красная Площадь Туапсе РМужской зал</t>
  </si>
  <si>
    <t>247 Красная Площадь Туапсе РЖенский зал</t>
  </si>
  <si>
    <t>247 Красная Площадь Туапсе РОбувь</t>
  </si>
  <si>
    <t>247 Красная Площадь Туапсе РДетская одежда</t>
  </si>
  <si>
    <t>247 Красная Площадь Туапсе РДетская обувь и игрушки</t>
  </si>
  <si>
    <t>247 Красная Площадь Туапсе РМужское белье</t>
  </si>
  <si>
    <t>247 Красная Площадь Туапсе РЖенское белье</t>
  </si>
  <si>
    <t>247 Красная Площадь Туапсе РХоз.товары Декор</t>
  </si>
  <si>
    <t>247 Красная Площадь Туапсе РХоз.товары Столовая</t>
  </si>
  <si>
    <t>247 Красная Площадь Туапсе РХоз.товары Kухня</t>
  </si>
  <si>
    <t>247 Красная Площадь Туапсе РХоз.товары Спальня</t>
  </si>
  <si>
    <t>247 Красная Площадь Туапсе РХоз.товары Ванная</t>
  </si>
  <si>
    <t>247 Красная Площадь Туапсе РЕда</t>
  </si>
  <si>
    <t>247 Красная Площадь Туапсе РКосметика</t>
  </si>
  <si>
    <t>247 Красная Площадь Туапсе РSP Мужской зал</t>
  </si>
  <si>
    <t>247 Красная Площадь Туапсе РSP Женский зал</t>
  </si>
  <si>
    <t>247 Красная Площадь Туапсе РSP Обувь</t>
  </si>
  <si>
    <t>247 Красная Площадь Туапсе РSP Аксессуары</t>
  </si>
  <si>
    <t>247 Красная Площадь Туапсе РШШП</t>
  </si>
  <si>
    <t>247 Красная Площадь Туапсе РСумки, Рюкзаки</t>
  </si>
  <si>
    <t>244 Слава Серпухов МОМужской зал</t>
  </si>
  <si>
    <t>244 Слава Серпухов МОЖенский зал</t>
  </si>
  <si>
    <t>244 Слава Серпухов МООбувь</t>
  </si>
  <si>
    <t>244 Слава Серпухов МОДетская одежда</t>
  </si>
  <si>
    <t>244 Слава Серпухов МОДетская обувь и игрушки</t>
  </si>
  <si>
    <t>244 Слава Серпухов МОМужское белье</t>
  </si>
  <si>
    <t>244 Слава Серпухов МОЖенское белье</t>
  </si>
  <si>
    <t>244 Слава Серпухов МОХоз.товары Декор</t>
  </si>
  <si>
    <t>244 Слава Серпухов МОХоз.товары Столовая</t>
  </si>
  <si>
    <t>244 Слава Серпухов МОХоз.товары Kухня</t>
  </si>
  <si>
    <t>244 Слава Серпухов МОХоз.товары Спальня</t>
  </si>
  <si>
    <t>244 Слава Серпухов МОХоз.товары Ванная</t>
  </si>
  <si>
    <t>244 Слава Серпухов МОЕда</t>
  </si>
  <si>
    <t>244 Слава Серпухов МОКосметика</t>
  </si>
  <si>
    <t>244 Слава Серпухов МОSP Мужской зал</t>
  </si>
  <si>
    <t>244 Слава Серпухов МОSP Женский зал</t>
  </si>
  <si>
    <t>244 Слава Серпухов МОSP Обувь</t>
  </si>
  <si>
    <t>244 Слава Серпухов МОSP Аксессуары</t>
  </si>
  <si>
    <t>244 Слава Серпухов МОШШП</t>
  </si>
  <si>
    <t>244 Слава Серпухов МОСумки, Рюкзаки</t>
  </si>
  <si>
    <t>263 Коллаж Пенза РМужской зал</t>
  </si>
  <si>
    <t>263 Коллаж Пенза РЖенский зал</t>
  </si>
  <si>
    <t>263 Коллаж Пенза РОбувь</t>
  </si>
  <si>
    <t>263 Коллаж Пенза РДетская одежда</t>
  </si>
  <si>
    <t>263 Коллаж Пенза РДетская обувь и игрушки</t>
  </si>
  <si>
    <t>263 Коллаж Пенза РМужское белье</t>
  </si>
  <si>
    <t>263 Коллаж Пенза РЖенское белье</t>
  </si>
  <si>
    <t>263 Коллаж Пенза РХоз.товары Декор</t>
  </si>
  <si>
    <t>263 Коллаж Пенза РХоз.товары Столовая</t>
  </si>
  <si>
    <t>263 Коллаж Пенза РХоз.товары Kухня</t>
  </si>
  <si>
    <t>263 Коллаж Пенза РХоз.товары Спальня</t>
  </si>
  <si>
    <t>263 Коллаж Пенза РХоз.товары Ванная</t>
  </si>
  <si>
    <t>263 Коллаж Пенза РЕда</t>
  </si>
  <si>
    <t>263 Коллаж Пенза РКосметика</t>
  </si>
  <si>
    <t>263 Коллаж Пенза РSP Мужской зал</t>
  </si>
  <si>
    <t>263 Коллаж Пенза РSP Женский зал</t>
  </si>
  <si>
    <t>263 Коллаж Пенза РSP Обувь</t>
  </si>
  <si>
    <t>263 Коллаж Пенза РSP Аксессуары</t>
  </si>
  <si>
    <t>263 Коллаж Пенза РШШП</t>
  </si>
  <si>
    <t>263 Коллаж Пенза РСумки, Рюкзаки</t>
  </si>
  <si>
    <t>246 Югра-Молл Нижневартовск РМужской зал</t>
  </si>
  <si>
    <t>246 Югра-Молл Нижневартовск РЖенский зал</t>
  </si>
  <si>
    <t>246 Югра-Молл Нижневартовск РОбувь</t>
  </si>
  <si>
    <t>246 Югра-Молл Нижневартовск РДетская одежда</t>
  </si>
  <si>
    <t>246 Югра-Молл Нижневартовск РДетская обувь и игрушки</t>
  </si>
  <si>
    <t>246 Югра-Молл Нижневартовск РМужское белье</t>
  </si>
  <si>
    <t>246 Югра-Молл Нижневартовск РЖенское белье</t>
  </si>
  <si>
    <t>246 Югра-Молл Нижневартовск РХоз.товары Декор</t>
  </si>
  <si>
    <t>246 Югра-Молл Нижневартовск РХоз.товары Столовая</t>
  </si>
  <si>
    <t>246 Югра-Молл Нижневартовск РХоз.товары Kухня</t>
  </si>
  <si>
    <t>246 Югра-Молл Нижневартовск РХоз.товары Спальня</t>
  </si>
  <si>
    <t>246 Югра-Молл Нижневартовск РХоз.товары Ванная</t>
  </si>
  <si>
    <t>246 Югра-Молл Нижневартовск РЕда</t>
  </si>
  <si>
    <t>246 Югра-Молл Нижневартовск РКосметика</t>
  </si>
  <si>
    <t>246 Югра-Молл Нижневартовск РSP Мужской зал</t>
  </si>
  <si>
    <t>246 Югра-Молл Нижневартовск РSP Женский зал</t>
  </si>
  <si>
    <t>246 Югра-Молл Нижневартовск РSP Обувь</t>
  </si>
  <si>
    <t>246 Югра-Молл Нижневартовск РSP Аксессуары</t>
  </si>
  <si>
    <t>246 Югра-Молл Нижневартовск РШШП</t>
  </si>
  <si>
    <t>246 Югра-Молл Нижневартовск РСумки, Рюкзаки</t>
  </si>
  <si>
    <t>250 Атак Казань РМужской зал</t>
  </si>
  <si>
    <t>250 Атак Казань РЖенский зал</t>
  </si>
  <si>
    <t>250 Атак Казань РОбувь</t>
  </si>
  <si>
    <t>250 Атак Казань РДетская одежда</t>
  </si>
  <si>
    <t>250 Атак Казань РДетская обувь и игрушки</t>
  </si>
  <si>
    <t>250 Атак Казань РМужское белье</t>
  </si>
  <si>
    <t>250 Атак Казань РЖенское белье</t>
  </si>
  <si>
    <t>250 Атак Казань РХоз.товары Декор</t>
  </si>
  <si>
    <t>250 Атак Казань РХоз.товары Столовая</t>
  </si>
  <si>
    <t>250 Атак Казань РХоз.товары Kухня</t>
  </si>
  <si>
    <t>250 Атак Казань РХоз.товары Спальня</t>
  </si>
  <si>
    <t>250 Атак Казань РХоз.товары Ванная</t>
  </si>
  <si>
    <t>250 Атак Казань РЕда</t>
  </si>
  <si>
    <t>250 Атак Казань РКосметика</t>
  </si>
  <si>
    <t>250 Атак Казань РSP Мужской зал</t>
  </si>
  <si>
    <t>250 Атак Казань РSP Женский зал</t>
  </si>
  <si>
    <t>250 Атак Казань РSP Обувь</t>
  </si>
  <si>
    <t>250 Атак Казань РSP Аксессуары</t>
  </si>
  <si>
    <t>250 Атак Казань РШШП</t>
  </si>
  <si>
    <t>250 Атак Казань РСумки, Рюкзаки</t>
  </si>
  <si>
    <t>258 Гранд Каньон СПбМужской зал</t>
  </si>
  <si>
    <t>258 Гранд Каньон СПбЖенский зал</t>
  </si>
  <si>
    <t>258 Гранд Каньон СПбОбувь</t>
  </si>
  <si>
    <t>258 Гранд Каньон СПбДетская одежда</t>
  </si>
  <si>
    <t>258 Гранд Каньон СПбДетская обувь и игрушки</t>
  </si>
  <si>
    <t>258 Гранд Каньон СПбМужское белье</t>
  </si>
  <si>
    <t>258 Гранд Каньон СПбЖенское белье</t>
  </si>
  <si>
    <t>258 Гранд Каньон СПбХоз.товары Декор</t>
  </si>
  <si>
    <t>258 Гранд Каньон СПбХоз.товары Столовая</t>
  </si>
  <si>
    <t>258 Гранд Каньон СПбХоз.товары Kухня</t>
  </si>
  <si>
    <t>258 Гранд Каньон СПбХоз.товары Спальня</t>
  </si>
  <si>
    <t>258 Гранд Каньон СПбХоз.товары Ванная</t>
  </si>
  <si>
    <t>258 Гранд Каньон СПбЕда</t>
  </si>
  <si>
    <t>258 Гранд Каньон СПбКосметика</t>
  </si>
  <si>
    <t>258 Гранд Каньон СПбSP Мужской зал</t>
  </si>
  <si>
    <t>258 Гранд Каньон СПбSP Женский зал</t>
  </si>
  <si>
    <t>258 Гранд Каньон СПбSP Обувь</t>
  </si>
  <si>
    <t>258 Гранд Каньон СПбSP Аксессуары</t>
  </si>
  <si>
    <t>258 Гранд Каньон СПбШШП</t>
  </si>
  <si>
    <t>258 Гранд Каньон СПбСумки, Рюкзаки</t>
  </si>
  <si>
    <t>260 Парк Сергиев Посад МОМужской зал</t>
  </si>
  <si>
    <t>260 Парк Сергиев Посад МОЖенский зал</t>
  </si>
  <si>
    <t>260 Парк Сергиев Посад МООбувь</t>
  </si>
  <si>
    <t>260 Парк Сергиев Посад МОДетская одежда</t>
  </si>
  <si>
    <t>260 Парк Сергиев Посад МОДетская обувь и игрушки</t>
  </si>
  <si>
    <t>260 Парк Сергиев Посад МОМужское белье</t>
  </si>
  <si>
    <t>260 Парк Сергиев Посад МОЖенское белье</t>
  </si>
  <si>
    <t>260 Парк Сергиев Посад МОХоз.товары Декор</t>
  </si>
  <si>
    <t>260 Парк Сергиев Посад МОХоз.товары Столовая</t>
  </si>
  <si>
    <t>260 Парк Сергиев Посад МОХоз.товары Kухня</t>
  </si>
  <si>
    <t>260 Парк Сергиев Посад МОХоз.товары Спальня</t>
  </si>
  <si>
    <t>260 Парк Сергиев Посад МОХоз.товары Ванная</t>
  </si>
  <si>
    <t>260 Парк Сергиев Посад МОЕда</t>
  </si>
  <si>
    <t>260 Парк Сергиев Посад МОКосметика</t>
  </si>
  <si>
    <t>260 Парк Сергиев Посад МОSP Мужской зал</t>
  </si>
  <si>
    <t>260 Парк Сергиев Посад МОSP Женский зал</t>
  </si>
  <si>
    <t>260 Парк Сергиев Посад МОSP Обувь</t>
  </si>
  <si>
    <t>260 Парк Сергиев Посад МОSP Аксессуары</t>
  </si>
  <si>
    <t>260 Парк Сергиев Посад МОШШП</t>
  </si>
  <si>
    <t>260 Парк Сергиев Посад МОСумки, Рюкзаки</t>
  </si>
  <si>
    <t>259 Мозаика МоскваМужской зал</t>
  </si>
  <si>
    <t>259 Мозаика МоскваЖенский зал</t>
  </si>
  <si>
    <t>259 Мозаика МоскваОбувь</t>
  </si>
  <si>
    <t>259 Мозаика МоскваДетская одежда</t>
  </si>
  <si>
    <t>259 Мозаика МоскваДетская обувь и игрушки</t>
  </si>
  <si>
    <t>259 Мозаика МоскваМужское белье</t>
  </si>
  <si>
    <t>259 Мозаика МоскваЖенское белье</t>
  </si>
  <si>
    <t>259 Мозаика МоскваХоз.товары Декор</t>
  </si>
  <si>
    <t>259 Мозаика МоскваХоз.товары Столовая</t>
  </si>
  <si>
    <t>259 Мозаика МоскваХоз.товары Kухня</t>
  </si>
  <si>
    <t>259 Мозаика МоскваХоз.товары Спальня</t>
  </si>
  <si>
    <t>259 Мозаика МоскваХоз.товары Ванная</t>
  </si>
  <si>
    <t>259 Мозаика МоскваЕда</t>
  </si>
  <si>
    <t>259 Мозаика МоскваКосметика</t>
  </si>
  <si>
    <t>259 Мозаика МоскваSP Мужской зал</t>
  </si>
  <si>
    <t>259 Мозаика МоскваSP Женский зал</t>
  </si>
  <si>
    <t>259 Мозаика МоскваSP Обувь</t>
  </si>
  <si>
    <t>259 Мозаика МоскваSP Аксессуары</t>
  </si>
  <si>
    <t>259 Мозаика МоскваШШП</t>
  </si>
  <si>
    <t>259 Мозаика МоскваСумки, Рюкзаки</t>
  </si>
  <si>
    <t>266 Южный Пассаж Новороссийск РМужской зал</t>
  </si>
  <si>
    <t>266 Южный Пассаж Новороссийск РЖенский зал</t>
  </si>
  <si>
    <t>266 Южный Пассаж Новороссийск РОбувь</t>
  </si>
  <si>
    <t>266 Южный Пассаж Новороссийск РДетская одежда</t>
  </si>
  <si>
    <t>266 Южный Пассаж Новороссийск РДетская обувь и игрушки</t>
  </si>
  <si>
    <t>266 Южный Пассаж Новороссийск РМужское белье</t>
  </si>
  <si>
    <t>266 Южный Пассаж Новороссийск РЖенское белье</t>
  </si>
  <si>
    <t>266 Южный Пассаж Новороссийск РХоз.товары Декор</t>
  </si>
  <si>
    <t>266 Южный Пассаж Новороссийск РХоз.товары Столовая</t>
  </si>
  <si>
    <t>266 Южный Пассаж Новороссийск РХоз.товары Kухня</t>
  </si>
  <si>
    <t>266 Южный Пассаж Новороссийск РХоз.товары Спальня</t>
  </si>
  <si>
    <t>266 Южный Пассаж Новороссийск РХоз.товары Ванная</t>
  </si>
  <si>
    <t>266 Южный Пассаж Новороссийск РЕда</t>
  </si>
  <si>
    <t>266 Южный Пассаж Новороссийск РКосметика</t>
  </si>
  <si>
    <t>266 Южный Пассаж Новороссийск РSP Мужской зал</t>
  </si>
  <si>
    <t>266 Южный Пассаж Новороссийск РSP Женский зал</t>
  </si>
  <si>
    <t>266 Южный Пассаж Новороссийск РSP Обувь</t>
  </si>
  <si>
    <t>266 Южный Пассаж Новороссийск РSP Аксессуары</t>
  </si>
  <si>
    <t>266 Южный Пассаж Новороссийск РШШП</t>
  </si>
  <si>
    <t>266 Южный Пассаж Новороссийск РСумки, Рюкзаки</t>
  </si>
  <si>
    <t>256 Елка Йошкар-Ола РМужской зал</t>
  </si>
  <si>
    <t>256 Елка Йошкар-Ола РЖенский зал</t>
  </si>
  <si>
    <t>256 Елка Йошкар-Ола РОбувь</t>
  </si>
  <si>
    <t>256 Елка Йошкар-Ола РДетская одежда</t>
  </si>
  <si>
    <t>256 Елка Йошкар-Ола РДетская обувь и игрушки</t>
  </si>
  <si>
    <t>256 Елка Йошкар-Ола РМужское белье</t>
  </si>
  <si>
    <t>256 Елка Йошкар-Ола РЖенское белье</t>
  </si>
  <si>
    <t>256 Елка Йошкар-Ола РХоз.товары Декор</t>
  </si>
  <si>
    <t>256 Елка Йошкар-Ола РХоз.товары Столовая</t>
  </si>
  <si>
    <t>256 Елка Йошкар-Ола РХоз.товары Kухня</t>
  </si>
  <si>
    <t>256 Елка Йошкар-Ола РХоз.товары Спальня</t>
  </si>
  <si>
    <t>256 Елка Йошкар-Ола РХоз.товары Ванная</t>
  </si>
  <si>
    <t>256 Елка Йошкар-Ола РЕда</t>
  </si>
  <si>
    <t>256 Елка Йошкар-Ола РКосметика</t>
  </si>
  <si>
    <t>256 Елка Йошкар-Ола РSP Мужской зал</t>
  </si>
  <si>
    <t>256 Елка Йошкар-Ола РSP Женский зал</t>
  </si>
  <si>
    <t>256 Елка Йошкар-Ола РSP Обувь</t>
  </si>
  <si>
    <t>256 Елка Йошкар-Ола РSP Аксессуары</t>
  </si>
  <si>
    <t>256 Елка Йошкар-Ола РШШП</t>
  </si>
  <si>
    <t>256 Елка Йошкар-Ола РСумки, Рюкзаки</t>
  </si>
  <si>
    <t>269 Эдем Новосибирск РМужской зал</t>
  </si>
  <si>
    <t>269 Эдем Новосибирск РЖенский зал</t>
  </si>
  <si>
    <t>269 Эдем Новосибирск РОбувь</t>
  </si>
  <si>
    <t>269 Эдем Новосибирск РДетская одежда</t>
  </si>
  <si>
    <t>269 Эдем Новосибирск РДетская обувь и игрушки</t>
  </si>
  <si>
    <t>269 Эдем Новосибирск РМужское белье</t>
  </si>
  <si>
    <t>269 Эдем Новосибирск РЖенское белье</t>
  </si>
  <si>
    <t>269 Эдем Новосибирск РХоз.товары Декор</t>
  </si>
  <si>
    <t>269 Эдем Новосибирск РХоз.товары Столовая</t>
  </si>
  <si>
    <t>269 Эдем Новосибирск РХоз.товары Kухня</t>
  </si>
  <si>
    <t>269 Эдем Новосибирск РХоз.товары Спальня</t>
  </si>
  <si>
    <t>269 Эдем Новосибирск РХоз.товары Ванная</t>
  </si>
  <si>
    <t>269 Эдем Новосибирск РЕда</t>
  </si>
  <si>
    <t>269 Эдем Новосибирск РКосметика</t>
  </si>
  <si>
    <t>269 Эдем Новосибирск РSP Мужской зал</t>
  </si>
  <si>
    <t>269 Эдем Новосибирск РSP Женский зал</t>
  </si>
  <si>
    <t>269 Эдем Новосибирск РSP Обувь</t>
  </si>
  <si>
    <t>269 Эдем Новосибирск РSP Аксессуары</t>
  </si>
  <si>
    <t>269 Эдем Новосибирск РШШП</t>
  </si>
  <si>
    <t>269 Эдем Новосибирск РСумки, Рюкзаки</t>
  </si>
  <si>
    <t>262 Кубус Гатчина РМужской зал</t>
  </si>
  <si>
    <t>262 Кубус Гатчина РЖенский зал</t>
  </si>
  <si>
    <t>262 Кубус Гатчина РОбувь</t>
  </si>
  <si>
    <t>262 Кубус Гатчина РДетская одежда</t>
  </si>
  <si>
    <t>262 Кубус Гатчина РДетская обувь и игрушки</t>
  </si>
  <si>
    <t>262 Кубус Гатчина РМужское белье</t>
  </si>
  <si>
    <t>262 Кубус Гатчина РЖенское белье</t>
  </si>
  <si>
    <t>262 Кубус Гатчина РХоз.товары Декор</t>
  </si>
  <si>
    <t>262 Кубус Гатчина РХоз.товары Столовая</t>
  </si>
  <si>
    <t>262 Кубус Гатчина РХоз.товары Kухня</t>
  </si>
  <si>
    <t>262 Кубус Гатчина РХоз.товары Спальня</t>
  </si>
  <si>
    <t>262 Кубус Гатчина РХоз.товары Ванная</t>
  </si>
  <si>
    <t>262 Кубус Гатчина РЕда</t>
  </si>
  <si>
    <t>262 Кубус Гатчина РКосметика</t>
  </si>
  <si>
    <t>262 Кубус Гатчина РSP Мужской зал</t>
  </si>
  <si>
    <t>262 Кубус Гатчина РSP Женский зал</t>
  </si>
  <si>
    <t>262 Кубус Гатчина РSP Обувь</t>
  </si>
  <si>
    <t>262 Кубус Гатчина РSP Аксессуары</t>
  </si>
  <si>
    <t>262 Кубус Гатчина РШШП</t>
  </si>
  <si>
    <t>262 Кубус Гатчина РСумки, Рюкзаки</t>
  </si>
  <si>
    <t>261 ЦУМ Нижний Новгород РМужской зал</t>
  </si>
  <si>
    <t>261 ЦУМ Нижний Новгород РЖенский зал</t>
  </si>
  <si>
    <t>261 ЦУМ Нижний Новгород РОбувь</t>
  </si>
  <si>
    <t>261 ЦУМ Нижний Новгород РДетская одежда</t>
  </si>
  <si>
    <t>261 ЦУМ Нижний Новгород РДетская обувь и игрушки</t>
  </si>
  <si>
    <t>261 ЦУМ Нижний Новгород РМужское белье</t>
  </si>
  <si>
    <t>261 ЦУМ Нижний Новгород РЖенское белье</t>
  </si>
  <si>
    <t>261 ЦУМ Нижний Новгород РХоз.товары Декор</t>
  </si>
  <si>
    <t>261 ЦУМ Нижний Новгород РХоз.товары Столовая</t>
  </si>
  <si>
    <t>261 ЦУМ Нижний Новгород РХоз.товары Kухня</t>
  </si>
  <si>
    <t>261 ЦУМ Нижний Новгород РХоз.товары Спальня</t>
  </si>
  <si>
    <t>261 ЦУМ Нижний Новгород РХоз.товары Ванная</t>
  </si>
  <si>
    <t>261 ЦУМ Нижний Новгород РЕда</t>
  </si>
  <si>
    <t>261 ЦУМ Нижний Новгород РКосметика</t>
  </si>
  <si>
    <t>261 ЦУМ Нижний Новгород РSP Мужской зал</t>
  </si>
  <si>
    <t>261 ЦУМ Нижний Новгород РSP Женский зал</t>
  </si>
  <si>
    <t>261 ЦУМ Нижний Новгород РSP Обувь</t>
  </si>
  <si>
    <t>261 ЦУМ Нижний Новгород РSP Аксессуары</t>
  </si>
  <si>
    <t>261 ЦУМ Нижний Новгород РШШП</t>
  </si>
  <si>
    <t>261 ЦУМ Нижний Новгород РСумки, Рюкзаки</t>
  </si>
  <si>
    <t>264 ГоркиПарк Казань РМужской зал</t>
  </si>
  <si>
    <t>264 ГоркиПарк Казань РЖенский зал</t>
  </si>
  <si>
    <t>264 ГоркиПарк Казань РОбувь</t>
  </si>
  <si>
    <t>264 ГоркиПарк Казань РДетская одежда</t>
  </si>
  <si>
    <t>264 ГоркиПарк Казань РДетская обувь и игрушки</t>
  </si>
  <si>
    <t>264 ГоркиПарк Казань РМужское белье</t>
  </si>
  <si>
    <t>264 ГоркиПарк Казань РЖенское белье</t>
  </si>
  <si>
    <t>264 ГоркиПарк Казань РХоз.товары Декор</t>
  </si>
  <si>
    <t>264 ГоркиПарк Казань РХоз.товары Столовая</t>
  </si>
  <si>
    <t>264 ГоркиПарк Казань РХоз.товары Kухня</t>
  </si>
  <si>
    <t>264 ГоркиПарк Казань РХоз.товары Спальня</t>
  </si>
  <si>
    <t>264 ГоркиПарк Казань РХоз.товары Ванная</t>
  </si>
  <si>
    <t>264 ГоркиПарк Казань РЕда</t>
  </si>
  <si>
    <t>264 ГоркиПарк Казань РКосметика</t>
  </si>
  <si>
    <t>264 ГоркиПарк Казань РSP Мужской зал</t>
  </si>
  <si>
    <t>264 ГоркиПарк Казань РSP Женский зал</t>
  </si>
  <si>
    <t>264 ГоркиПарк Казань РSP Обувь</t>
  </si>
  <si>
    <t>264 ГоркиПарк Казань РSP Аксессуары</t>
  </si>
  <si>
    <t>264 ГоркиПарк Казань РШШП</t>
  </si>
  <si>
    <t>264 ГоркиПарк Казань РСумки, Рюкзаки</t>
  </si>
  <si>
    <t>270 Азовский МоскваМужской зал</t>
  </si>
  <si>
    <t>270 Азовский МоскваЖенский зал</t>
  </si>
  <si>
    <t>270 Азовский МоскваОбувь</t>
  </si>
  <si>
    <t>270 Азовский МоскваДетская одежда</t>
  </si>
  <si>
    <t>270 Азовский МоскваДетская обувь и игрушки</t>
  </si>
  <si>
    <t>270 Азовский МоскваМужское белье</t>
  </si>
  <si>
    <t>270 Азовский МоскваЖенское белье</t>
  </si>
  <si>
    <t>270 Азовский МоскваХоз.товары Декор</t>
  </si>
  <si>
    <t>270 Азовский МоскваХоз.товары Столовая</t>
  </si>
  <si>
    <t>270 Азовский МоскваХоз.товары Kухня</t>
  </si>
  <si>
    <t>270 Азовский МоскваХоз.товары Спальня</t>
  </si>
  <si>
    <t>270 Азовский МоскваХоз.товары Ванная</t>
  </si>
  <si>
    <t>270 Азовский МоскваЕда</t>
  </si>
  <si>
    <t>270 Азовский МоскваКосметика</t>
  </si>
  <si>
    <t>270 Азовский МоскваSP Мужской зал</t>
  </si>
  <si>
    <t>270 Азовский МоскваSP Женский зал</t>
  </si>
  <si>
    <t>270 Азовский МоскваSP Обувь</t>
  </si>
  <si>
    <t>270 Азовский МоскваSP Аксессуары</t>
  </si>
  <si>
    <t>270 Азовский МоскваШШП</t>
  </si>
  <si>
    <t>270 Азовский МоскваСумки, Рюкзаки</t>
  </si>
  <si>
    <t>274 Райпо Ступино МОМужской зал</t>
  </si>
  <si>
    <t>274 Райпо Ступино МОЖенский зал</t>
  </si>
  <si>
    <t>274 Райпо Ступино МООбувь</t>
  </si>
  <si>
    <t>274 Райпо Ступино МОДетская одежда</t>
  </si>
  <si>
    <t>274 Райпо Ступино МОДетская обувь и игрушки</t>
  </si>
  <si>
    <t>274 Райпо Ступино МОМужское белье</t>
  </si>
  <si>
    <t>274 Райпо Ступино МОЖенское белье</t>
  </si>
  <si>
    <t>274 Райпо Ступино МОХоз.товары Декор</t>
  </si>
  <si>
    <t>274 Райпо Ступино МОХоз.товары Столовая</t>
  </si>
  <si>
    <t>274 Райпо Ступино МОХоз.товары Kухня</t>
  </si>
  <si>
    <t>274 Райпо Ступино МОХоз.товары Спальня</t>
  </si>
  <si>
    <t>274 Райпо Ступино МОХоз.товары Ванная</t>
  </si>
  <si>
    <t>274 Райпо Ступино МОЕда</t>
  </si>
  <si>
    <t>274 Райпо Ступино МОКосметика</t>
  </si>
  <si>
    <t>274 Райпо Ступино МОSP Мужской зал</t>
  </si>
  <si>
    <t>274 Райпо Ступино МОSP Женский зал</t>
  </si>
  <si>
    <t>274 Райпо Ступино МОSP Обувь</t>
  </si>
  <si>
    <t>274 Райпо Ступино МОSP Аксессуары</t>
  </si>
  <si>
    <t>274 Райпо Ступино МОШШП</t>
  </si>
  <si>
    <t>274 Райпо Ступино МОСумки, Рюкзаки</t>
  </si>
  <si>
    <t>265 Олимп Тверь РМужской зал</t>
  </si>
  <si>
    <t>265 Олимп Тверь РЖенский зал</t>
  </si>
  <si>
    <t>265 Олимп Тверь РОбувь</t>
  </si>
  <si>
    <t>265 Олимп Тверь РДетская одежда</t>
  </si>
  <si>
    <t>265 Олимп Тверь РДетская обувь и игрушки</t>
  </si>
  <si>
    <t>265 Олимп Тверь РМужское белье</t>
  </si>
  <si>
    <t>265 Олимп Тверь РЖенское белье</t>
  </si>
  <si>
    <t>265 Олимп Тверь РХоз.товары Декор</t>
  </si>
  <si>
    <t>265 Олимп Тверь РХоз.товары Столовая</t>
  </si>
  <si>
    <t>265 Олимп Тверь РХоз.товары Kухня</t>
  </si>
  <si>
    <t>265 Олимп Тверь РХоз.товары Спальня</t>
  </si>
  <si>
    <t>265 Олимп Тверь РХоз.товары Ванная</t>
  </si>
  <si>
    <t>265 Олимп Тверь РЕда</t>
  </si>
  <si>
    <t>265 Олимп Тверь РКосметика</t>
  </si>
  <si>
    <t>265 Олимп Тверь РSP Мужской зал</t>
  </si>
  <si>
    <t>265 Олимп Тверь РSP Женский зал</t>
  </si>
  <si>
    <t>265 Олимп Тверь РSP Обувь</t>
  </si>
  <si>
    <t>265 Олимп Тверь РSP Аксессуары</t>
  </si>
  <si>
    <t>265 Олимп Тверь РШШП</t>
  </si>
  <si>
    <t>265 Олимп Тверь РСумки, Рюкзаки</t>
  </si>
  <si>
    <t>Дата открытия
универмага</t>
  </si>
  <si>
    <t>Санкт-Петербург</t>
  </si>
  <si>
    <t>Москва</t>
  </si>
  <si>
    <t>Екатеринбург</t>
  </si>
  <si>
    <t>Универмаги ДРРТ</t>
  </si>
  <si>
    <t>Кластер</t>
  </si>
  <si>
    <t>А</t>
  </si>
  <si>
    <t>Казань</t>
  </si>
  <si>
    <t>D</t>
  </si>
  <si>
    <t>268 Ока СПб</t>
  </si>
  <si>
    <t>Преобразование переменных</t>
  </si>
  <si>
    <t>Δ Выручка РЦ расчёт, %</t>
  </si>
  <si>
    <t xml:space="preserve">Ошибка </t>
  </si>
  <si>
    <t>Погрешность модели</t>
  </si>
  <si>
    <t>факт</t>
  </si>
  <si>
    <t>расчёт</t>
  </si>
  <si>
    <t>абс.</t>
  </si>
  <si>
    <t>отн.</t>
  </si>
  <si>
    <t>7.</t>
  </si>
  <si>
    <t>средняя относительная погрешность модели</t>
  </si>
  <si>
    <t>Δ =</t>
  </si>
  <si>
    <t>где</t>
  </si>
  <si>
    <t>- дисперсия ошибки модели</t>
  </si>
  <si>
    <t>- дисперсия оцениваемой величины</t>
  </si>
  <si>
    <t>скорректированный коэффициент детерминации</t>
  </si>
  <si>
    <r>
      <t xml:space="preserve">где   </t>
    </r>
    <r>
      <rPr>
        <i/>
        <sz val="11"/>
        <color theme="1"/>
        <rFont val="Calibri"/>
        <family val="2"/>
        <charset val="204"/>
        <scheme val="minor"/>
      </rPr>
      <t>n</t>
    </r>
    <r>
      <rPr>
        <sz val="11"/>
        <color theme="1"/>
        <rFont val="Calibri"/>
        <family val="2"/>
        <charset val="204"/>
        <scheme val="minor"/>
      </rPr>
      <t xml:space="preserve"> - количество наблюдений</t>
    </r>
  </si>
  <si>
    <r>
      <rPr>
        <i/>
        <sz val="11"/>
        <color theme="1"/>
        <rFont val="Calibri"/>
        <family val="2"/>
        <charset val="204"/>
        <scheme val="minor"/>
      </rPr>
      <t>k</t>
    </r>
    <r>
      <rPr>
        <sz val="11"/>
        <color theme="1"/>
        <rFont val="Calibri"/>
        <family val="2"/>
        <charset val="204"/>
        <scheme val="minor"/>
      </rPr>
      <t xml:space="preserve"> - количество параметров модели</t>
    </r>
  </si>
  <si>
    <t>Выручка, млн руб</t>
  </si>
  <si>
    <t>Оборудование у.е.</t>
  </si>
  <si>
    <r>
      <t>Площадь, 
м</t>
    </r>
    <r>
      <rPr>
        <b/>
        <sz val="11"/>
        <color theme="0"/>
        <rFont val="Calibri"/>
        <family val="2"/>
        <charset val="204"/>
      </rPr>
      <t>²</t>
    </r>
  </si>
  <si>
    <t>Оборудование %</t>
  </si>
  <si>
    <t>Доход, 
%</t>
  </si>
  <si>
    <t>Выручка, 
%</t>
  </si>
  <si>
    <t>Площадь, 
%</t>
  </si>
  <si>
    <t>Доход, 
млн руб</t>
  </si>
  <si>
    <r>
      <t>Площадь, 
м</t>
    </r>
    <r>
      <rPr>
        <b/>
        <sz val="11"/>
        <color theme="7" tint="0.59999389629810485"/>
        <rFont val="Calibri"/>
        <family val="2"/>
        <charset val="204"/>
      </rPr>
      <t>²</t>
    </r>
  </si>
  <si>
    <t>Универмаги ДПл</t>
  </si>
  <si>
    <t>Емкость у.е. / м²</t>
  </si>
  <si>
    <t>Площадь, 
м²</t>
  </si>
  <si>
    <t>Оборудование округл по вешалам у.е.</t>
  </si>
  <si>
    <t>Выручка, 
млн руб</t>
  </si>
  <si>
    <t>Группа / Универмаг</t>
  </si>
  <si>
    <t>После изменения оборудования</t>
  </si>
  <si>
    <t>месяц</t>
  </si>
  <si>
    <t>Ноябрь</t>
  </si>
  <si>
    <t>Декабрь</t>
  </si>
  <si>
    <t>Январь</t>
  </si>
  <si>
    <t>Целевые показатели</t>
  </si>
  <si>
    <t>Выручка Проектные / Контрольные</t>
  </si>
  <si>
    <t>Проектные</t>
  </si>
  <si>
    <t>Контрольные</t>
  </si>
  <si>
    <t>Δ выручки по модели</t>
  </si>
  <si>
    <t>Отчёт для мониторинга пилотного проекта</t>
  </si>
  <si>
    <t>Выбор референтных групп</t>
  </si>
  <si>
    <t>Сцепка</t>
  </si>
  <si>
    <t>Атрибут</t>
  </si>
  <si>
    <t>Торговая площадь</t>
  </si>
  <si>
    <t>Ёмкость</t>
  </si>
  <si>
    <t>Оборачиваемость ЗЦ</t>
  </si>
  <si>
    <t>119 Балканский СПбСопутствующие товары</t>
  </si>
  <si>
    <t>Сопутствующие товары</t>
  </si>
  <si>
    <t>119 Балканский СПбХолодильник</t>
  </si>
  <si>
    <t>Холодильник</t>
  </si>
  <si>
    <t>119 Балканский СПбGB Мужской зал</t>
  </si>
  <si>
    <t>GB Мужской зал</t>
  </si>
  <si>
    <t>119 Балканский СПбGB Женский зал</t>
  </si>
  <si>
    <t>GB Женский зал</t>
  </si>
  <si>
    <t>119 Балканский СПбGB Обувь</t>
  </si>
  <si>
    <t>GB Обувь</t>
  </si>
  <si>
    <t>119 Балканский СПбGB Аксессуары</t>
  </si>
  <si>
    <t>GB Аксессуары</t>
  </si>
  <si>
    <t>119 Балканский СПбGB Мужское белье</t>
  </si>
  <si>
    <t>GB Мужское белье</t>
  </si>
  <si>
    <t>119 Балканский СПбGB Женское белье</t>
  </si>
  <si>
    <t>GB Женское белье</t>
  </si>
  <si>
    <t>119 Балканский СПбХоз.товары Мебель КГ</t>
  </si>
  <si>
    <t>Хоз.товары Мебель КГ</t>
  </si>
  <si>
    <t>119 Балканский СПбХоз.товары Мебель</t>
  </si>
  <si>
    <t>Хоз.товары Мебель</t>
  </si>
  <si>
    <t>119 Балканский СПбPS Мужской зал</t>
  </si>
  <si>
    <t>PS Мужской зал</t>
  </si>
  <si>
    <t>119 Балканский СПбPS Женский зал</t>
  </si>
  <si>
    <t>PS Женский зал</t>
  </si>
  <si>
    <t>119 Балканский СПбБагаж</t>
  </si>
  <si>
    <t>Багаж</t>
  </si>
  <si>
    <t>119 Балканский СПбGB Стойка Очки</t>
  </si>
  <si>
    <t>GB Стойка Очки</t>
  </si>
  <si>
    <t>124 Гулливер СПбСопутствующие товары</t>
  </si>
  <si>
    <t>124 Гулливер СПбХолодильник</t>
  </si>
  <si>
    <t>124 Гулливер СПбGB Мужской зал</t>
  </si>
  <si>
    <t>124 Гулливер СПбGB Женский зал</t>
  </si>
  <si>
    <t>124 Гулливер СПбGB Обувь</t>
  </si>
  <si>
    <t>124 Гулливер СПбGB Аксессуары</t>
  </si>
  <si>
    <t>124 Гулливер СПбGB Мужское белье</t>
  </si>
  <si>
    <t>124 Гулливер СПбGB Женское белье</t>
  </si>
  <si>
    <t>124 Гулливер СПбХоз.товары Мебель КГ</t>
  </si>
  <si>
    <t>124 Гулливер СПбХоз.товары Мебель</t>
  </si>
  <si>
    <t>124 Гулливер СПбPS Мужской зал</t>
  </si>
  <si>
    <t>124 Гулливер СПбPS Женский зал</t>
  </si>
  <si>
    <t>124 Гулливер СПбБагаж</t>
  </si>
  <si>
    <t>124 Гулливер СПбGB Стойка Очки</t>
  </si>
  <si>
    <t>131 Континент СПБСопутствующие товары</t>
  </si>
  <si>
    <t>131 Континент СПБХолодильник</t>
  </si>
  <si>
    <t>131 Континент СПБGB Мужской зал</t>
  </si>
  <si>
    <t>131 Континент СПБGB Женский зал</t>
  </si>
  <si>
    <t>131 Континент СПБGB Обувь</t>
  </si>
  <si>
    <t>131 Континент СПБGB Аксессуары</t>
  </si>
  <si>
    <t>131 Континент СПБGB Мужское белье</t>
  </si>
  <si>
    <t>131 Континент СПБGB Женское белье</t>
  </si>
  <si>
    <t>131 Континент СПБХоз.товары Мебель КГ</t>
  </si>
  <si>
    <t>131 Континент СПБХоз.товары Мебель</t>
  </si>
  <si>
    <t>131 Континент СПБPS Мужской зал</t>
  </si>
  <si>
    <t>131 Континент СПБPS Женский зал</t>
  </si>
  <si>
    <t>131 Континент СПББагаж</t>
  </si>
  <si>
    <t>131 Континент СПБGB Стойка Очки</t>
  </si>
  <si>
    <t>145 Меркурий СПБСопутствующие товары</t>
  </si>
  <si>
    <t>145 Меркурий СПБХолодильник</t>
  </si>
  <si>
    <t>145 Меркурий СПБGB Мужской зал</t>
  </si>
  <si>
    <t>145 Меркурий СПБGB Женский зал</t>
  </si>
  <si>
    <t>145 Меркурий СПБGB Обувь</t>
  </si>
  <si>
    <t>145 Меркурий СПБGB Аксессуары</t>
  </si>
  <si>
    <t>145 Меркурий СПБGB Мужское белье</t>
  </si>
  <si>
    <t>145 Меркурий СПБGB Женское белье</t>
  </si>
  <si>
    <t>145 Меркурий СПБХоз.товары Мебель КГ</t>
  </si>
  <si>
    <t>145 Меркурий СПБХоз.товары Мебель</t>
  </si>
  <si>
    <t>145 Меркурий СПБPS Мужской зал</t>
  </si>
  <si>
    <t>145 Меркурий СПБPS Женский зал</t>
  </si>
  <si>
    <t>145 Меркурий СПББагаж</t>
  </si>
  <si>
    <t>145 Меркурий СПБGB Стойка Очки</t>
  </si>
  <si>
    <t>148 Кириши Плаза РСопутствующие товары</t>
  </si>
  <si>
    <t>148 Кириши Плаза РХолодильник</t>
  </si>
  <si>
    <t>148 Кириши Плаза РGB Мужской зал</t>
  </si>
  <si>
    <t>148 Кириши Плаза РGB Женский зал</t>
  </si>
  <si>
    <t>148 Кириши Плаза РGB Обувь</t>
  </si>
  <si>
    <t>148 Кириши Плаза РGB Аксессуары</t>
  </si>
  <si>
    <t>148 Кириши Плаза РGB Мужское белье</t>
  </si>
  <si>
    <t>148 Кириши Плаза РGB Женское белье</t>
  </si>
  <si>
    <t>148 Кириши Плаза РХоз.товары Мебель КГ</t>
  </si>
  <si>
    <t>148 Кириши Плаза РХоз.товары Мебель</t>
  </si>
  <si>
    <t>148 Кириши Плаза РPS Мужской зал</t>
  </si>
  <si>
    <t>148 Кириши Плаза РPS Женский зал</t>
  </si>
  <si>
    <t>148 Кириши Плаза РБагаж</t>
  </si>
  <si>
    <t>148 Кириши Плаза РGB Стойка Очки</t>
  </si>
  <si>
    <t>159 Радуга СПБСопутствующие товары</t>
  </si>
  <si>
    <t>159 Радуга СПБХолодильник</t>
  </si>
  <si>
    <t>159 Радуга СПБGB Мужской зал</t>
  </si>
  <si>
    <t>159 Радуга СПБGB Женский зал</t>
  </si>
  <si>
    <t>159 Радуга СПБGB Обувь</t>
  </si>
  <si>
    <t>159 Радуга СПБGB Аксессуары</t>
  </si>
  <si>
    <t>159 Радуга СПБGB Мужское белье</t>
  </si>
  <si>
    <t>159 Радуга СПБGB Женское белье</t>
  </si>
  <si>
    <t>159 Радуга СПБХоз.товары Мебель КГ</t>
  </si>
  <si>
    <t>159 Радуга СПБХоз.товары Мебель</t>
  </si>
  <si>
    <t>159 Радуга СПБPS Мужской зал</t>
  </si>
  <si>
    <t>159 Радуга СПБPS Женский зал</t>
  </si>
  <si>
    <t>159 Радуга СПББагаж</t>
  </si>
  <si>
    <t>159 Радуга СПБGB Стойка Очки</t>
  </si>
  <si>
    <t>172 Сенная СПбСопутствующие товары</t>
  </si>
  <si>
    <t>172 Сенная СПбХолодильник</t>
  </si>
  <si>
    <t>172 Сенная СПбGB Мужской зал</t>
  </si>
  <si>
    <t>172 Сенная СПбGB Женский зал</t>
  </si>
  <si>
    <t>172 Сенная СПбGB Обувь</t>
  </si>
  <si>
    <t>172 Сенная СПбGB Аксессуары</t>
  </si>
  <si>
    <t>172 Сенная СПбGB Мужское белье</t>
  </si>
  <si>
    <t>172 Сенная СПбGB Женское белье</t>
  </si>
  <si>
    <t>172 Сенная СПбХоз.товары Мебель КГ</t>
  </si>
  <si>
    <t>172 Сенная СПбХоз.товары Мебель</t>
  </si>
  <si>
    <t>172 Сенная СПбPS Мужской зал</t>
  </si>
  <si>
    <t>172 Сенная СПбPS Женский зал</t>
  </si>
  <si>
    <t>172 Сенная СПбБагаж</t>
  </si>
  <si>
    <t>172 Сенная СПбGB Стойка Очки</t>
  </si>
  <si>
    <t>201 Чкаловский СПбСопутствующие товары</t>
  </si>
  <si>
    <t>201 Чкаловский СПбХолодильник</t>
  </si>
  <si>
    <t>201 Чкаловский СПбGB Мужской зал</t>
  </si>
  <si>
    <t>201 Чкаловский СПбGB Женский зал</t>
  </si>
  <si>
    <t>201 Чкаловский СПбGB Обувь</t>
  </si>
  <si>
    <t>201 Чкаловский СПбGB Аксессуары</t>
  </si>
  <si>
    <t>201 Чкаловский СПбGB Мужское белье</t>
  </si>
  <si>
    <t>201 Чкаловский СПбGB Женское белье</t>
  </si>
  <si>
    <t>201 Чкаловский СПбХоз.товары Мебель КГ</t>
  </si>
  <si>
    <t>201 Чкаловский СПбХоз.товары Мебель</t>
  </si>
  <si>
    <t>201 Чкаловский СПбPS Мужской зал</t>
  </si>
  <si>
    <t>201 Чкаловский СПбPS Женский зал</t>
  </si>
  <si>
    <t>201 Чкаловский СПбБагаж</t>
  </si>
  <si>
    <t>201 Чкаловский СПбGB Стойка Очки</t>
  </si>
  <si>
    <t>214 Мармелад Великий Новгород РСопутствующие товары</t>
  </si>
  <si>
    <t>214 Мармелад Великий Новгород РХолодильник</t>
  </si>
  <si>
    <t>214 Мармелад Великий Новгород РGB Мужской зал</t>
  </si>
  <si>
    <t>214 Мармелад Великий Новгород РGB Женский зал</t>
  </si>
  <si>
    <t>214 Мармелад Великий Новгород РGB Обувь</t>
  </si>
  <si>
    <t>214 Мармелад Великий Новгород РGB Аксессуары</t>
  </si>
  <si>
    <t>214 Мармелад Великий Новгород РGB Мужское белье</t>
  </si>
  <si>
    <t>214 Мармелад Великий Новгород РGB Женское белье</t>
  </si>
  <si>
    <t>214 Мармелад Великий Новгород РХоз.товары Мебель КГ</t>
  </si>
  <si>
    <t>214 Мармелад Великий Новгород РХоз.товары Мебель</t>
  </si>
  <si>
    <t>214 Мармелад Великий Новгород РPS Мужской зал</t>
  </si>
  <si>
    <t>214 Мармелад Великий Новгород РPS Женский зал</t>
  </si>
  <si>
    <t>214 Мармелад Великий Новгород РБагаж</t>
  </si>
  <si>
    <t>228 Охта Молл СПбСопутствующие товары</t>
  </si>
  <si>
    <t>228 Охта Молл СПбХолодильник</t>
  </si>
  <si>
    <t>228 Охта Молл СПбGB Мужской зал</t>
  </si>
  <si>
    <t>228 Охта Молл СПбGB Женский зал</t>
  </si>
  <si>
    <t>228 Охта Молл СПбGB Обувь</t>
  </si>
  <si>
    <t>228 Охта Молл СПбGB Аксессуары</t>
  </si>
  <si>
    <t>228 Охта Молл СПбGB Мужское белье</t>
  </si>
  <si>
    <t>228 Охта Молл СПбGB Женское белье</t>
  </si>
  <si>
    <t>228 Охта Молл СПбХоз.товары Мебель КГ</t>
  </si>
  <si>
    <t>228 Охта Молл СПбХоз.товары Мебель</t>
  </si>
  <si>
    <t>228 Охта Молл СПбPS Мужской зал</t>
  </si>
  <si>
    <t>228 Охта Молл СПбPS Женский зал</t>
  </si>
  <si>
    <t>228 Охта Молл СПбБагаж</t>
  </si>
  <si>
    <t>228 Охта Молл СПбGB Стойка Очки</t>
  </si>
  <si>
    <t>229 Макси Архангельск РСопутствующие товары</t>
  </si>
  <si>
    <t>229 Макси Архангельск РGB Мужской зал</t>
  </si>
  <si>
    <t>229 Макси Архангельск РGB Женский зал</t>
  </si>
  <si>
    <t>229 Макси Архангельск РGB Обувь</t>
  </si>
  <si>
    <t>229 Макси Архангельск РGB Аксессуары</t>
  </si>
  <si>
    <t>229 Макси Архангельск РGB Мужское белье</t>
  </si>
  <si>
    <t>229 Макси Архангельск РGB Женское белье</t>
  </si>
  <si>
    <t>229 Макси Архангельск РХоз.товары Мебель КГ</t>
  </si>
  <si>
    <t>229 Макси Архангельск РХоз.товары Мебель</t>
  </si>
  <si>
    <t>229 Макси Архангельск РPS Мужской зал</t>
  </si>
  <si>
    <t>229 Макси Архангельск РPS Женский зал</t>
  </si>
  <si>
    <t>229 Макси Архангельск РБагаж</t>
  </si>
  <si>
    <t>235 Пять Озер СПбСопутствующие товары</t>
  </si>
  <si>
    <t>235 Пять Озер СПбХолодильник</t>
  </si>
  <si>
    <t>235 Пять Озер СПбGB Мужской зал</t>
  </si>
  <si>
    <t>235 Пять Озер СПбGB Женский зал</t>
  </si>
  <si>
    <t>235 Пять Озер СПбGB Обувь</t>
  </si>
  <si>
    <t>235 Пять Озер СПбGB Аксессуары</t>
  </si>
  <si>
    <t>235 Пять Озер СПбGB Мужское белье</t>
  </si>
  <si>
    <t>235 Пять Озер СПбGB Женское белье</t>
  </si>
  <si>
    <t>235 Пять Озер СПбХоз.товары Мебель КГ</t>
  </si>
  <si>
    <t>235 Пять Озер СПбХоз.товары Мебель</t>
  </si>
  <si>
    <t>235 Пять Озер СПбPS Мужской зал</t>
  </si>
  <si>
    <t>235 Пять Озер СПбPS Женский зал</t>
  </si>
  <si>
    <t>235 Пять Озер СПбБагаж</t>
  </si>
  <si>
    <t>235 Пять Озер СПбGB Стойка Очки</t>
  </si>
  <si>
    <t>249 Окей Пулково СПбСопутствующие товары</t>
  </si>
  <si>
    <t>249 Окей Пулково СПбХолодильник</t>
  </si>
  <si>
    <t>249 Окей Пулково СПбGB Мужской зал</t>
  </si>
  <si>
    <t>249 Окей Пулково СПбGB Женский зал</t>
  </si>
  <si>
    <t>249 Окей Пулково СПбGB Обувь</t>
  </si>
  <si>
    <t>249 Окей Пулково СПбGB Аксессуары</t>
  </si>
  <si>
    <t>249 Окей Пулково СПбGB Мужское белье</t>
  </si>
  <si>
    <t>249 Окей Пулково СПбGB Женское белье</t>
  </si>
  <si>
    <t>249 Окей Пулково СПбХоз.товары Мебель КГ</t>
  </si>
  <si>
    <t>249 Окей Пулково СПбХоз.товары Мебель</t>
  </si>
  <si>
    <t>249 Окей Пулково СПбPS Мужской зал</t>
  </si>
  <si>
    <t>249 Окей Пулково СПбPS Женский зал</t>
  </si>
  <si>
    <t>249 Окей Пулково СПбБагаж</t>
  </si>
  <si>
    <t>25 Нео СПбСопутствующие товары</t>
  </si>
  <si>
    <t>25 Нео СПбХолодильник</t>
  </si>
  <si>
    <t>25 Нео СПбGB Мужской зал</t>
  </si>
  <si>
    <t>25 Нео СПбGB Женский зал</t>
  </si>
  <si>
    <t>25 Нео СПбGB Обувь</t>
  </si>
  <si>
    <t>25 Нео СПбGB Аксессуары</t>
  </si>
  <si>
    <t>25 Нео СПбGB Мужское белье</t>
  </si>
  <si>
    <t>25 Нео СПбGB Женское белье</t>
  </si>
  <si>
    <t>25 Нео СПбХоз.товары Мебель КГ</t>
  </si>
  <si>
    <t>25 Нео СПбХоз.товары Мебель</t>
  </si>
  <si>
    <t>25 Нео СПбPS Мужской зал</t>
  </si>
  <si>
    <t>25 Нео СПбPS Женский зал</t>
  </si>
  <si>
    <t>25 Нео СПбБагаж</t>
  </si>
  <si>
    <t>25 Нео СПбGB Стойка Очки</t>
  </si>
  <si>
    <t>251 Смайл СПбСопутствующие товары</t>
  </si>
  <si>
    <t>251 Смайл СПбХолодильник</t>
  </si>
  <si>
    <t>251 Смайл СПбGB Мужской зал</t>
  </si>
  <si>
    <t>251 Смайл СПбGB Женский зал</t>
  </si>
  <si>
    <t>251 Смайл СПбGB Обувь</t>
  </si>
  <si>
    <t>251 Смайл СПбGB Аксессуары</t>
  </si>
  <si>
    <t>251 Смайл СПбGB Мужское белье</t>
  </si>
  <si>
    <t>251 Смайл СПбGB Женское белье</t>
  </si>
  <si>
    <t>251 Смайл СПбХоз.товары Мебель КГ</t>
  </si>
  <si>
    <t>251 Смайл СПбХоз.товары Мебель</t>
  </si>
  <si>
    <t>251 Смайл СПбPS Мужской зал</t>
  </si>
  <si>
    <t>251 Смайл СПбPS Женский зал</t>
  </si>
  <si>
    <t>251 Смайл СПбБагаж</t>
  </si>
  <si>
    <t>251 Смайл СПбGB Стойка Очки</t>
  </si>
  <si>
    <t>253 Капитолий на Удельной СПбМужской зал</t>
  </si>
  <si>
    <t>253 Капитолий на Удельной СПб</t>
  </si>
  <si>
    <t>253 Капитолий на Удельной СПбЖенский зал</t>
  </si>
  <si>
    <t>253 Капитолий на Удельной СПбОбувь</t>
  </si>
  <si>
    <t>253 Капитолий на Удельной СПбДетская одежда</t>
  </si>
  <si>
    <t>253 Капитолий на Удельной СПбДетская обувь и игрушки</t>
  </si>
  <si>
    <t>253 Капитолий на Удельной СПбМужское белье</t>
  </si>
  <si>
    <t>253 Капитолий на Удельной СПбЖенское белье</t>
  </si>
  <si>
    <t>253 Капитолий на Удельной СПбХоз.товары Декор</t>
  </si>
  <si>
    <t>253 Капитолий на Удельной СПбХоз.товары Столовая</t>
  </si>
  <si>
    <t>253 Капитолий на Удельной СПбХоз.товары Kухня</t>
  </si>
  <si>
    <t>253 Капитолий на Удельной СПбХоз.товары Спальня</t>
  </si>
  <si>
    <t>253 Капитолий на Удельной СПбХоз.товары Ванная</t>
  </si>
  <si>
    <t>253 Капитолий на Удельной СПбСопутствующие товары</t>
  </si>
  <si>
    <t>253 Капитолий на Удельной СПбЕда</t>
  </si>
  <si>
    <t>253 Капитолий на Удельной СПбКосметика</t>
  </si>
  <si>
    <t>253 Капитолий на Удельной СПбХолодильник</t>
  </si>
  <si>
    <t>253 Капитолий на Удельной СПбGB Мужской зал</t>
  </si>
  <si>
    <t>253 Капитолий на Удельной СПбGB Женский зал</t>
  </si>
  <si>
    <t>253 Капитолий на Удельной СПбGB Обувь</t>
  </si>
  <si>
    <t>253 Капитолий на Удельной СПбGB Аксессуары</t>
  </si>
  <si>
    <t>253 Капитолий на Удельной СПбGB Мужское белье</t>
  </si>
  <si>
    <t>253 Капитолий на Удельной СПбGB Женское белье</t>
  </si>
  <si>
    <t>253 Капитолий на Удельной СПбSP Мужской зал</t>
  </si>
  <si>
    <t>253 Капитолий на Удельной СПбSP Женский зал</t>
  </si>
  <si>
    <t>253 Капитолий на Удельной СПбSP Обувь</t>
  </si>
  <si>
    <t>253 Капитолий на Удельной СПбSP Аксессуары</t>
  </si>
  <si>
    <t>253 Капитолий на Удельной СПбХоз.товары Мебель КГ</t>
  </si>
  <si>
    <t>253 Капитолий на Удельной СПбШШП</t>
  </si>
  <si>
    <t>253 Капитолий на Удельной СПбХоз.товары Мебель</t>
  </si>
  <si>
    <t>253 Капитолий на Удельной СПбPS Мужской зал</t>
  </si>
  <si>
    <t>253 Капитолий на Удельной СПбPS Женский зал</t>
  </si>
  <si>
    <t>253 Капитолий на Удельной СПбБагаж</t>
  </si>
  <si>
    <t>253 Капитолий на Удельной СПбСумки, Рюкзаки</t>
  </si>
  <si>
    <t>253 Капитолий на Удельной СПбGB Стойка Очки</t>
  </si>
  <si>
    <t>258 Гранд Каньон СПбСопутствующие товары</t>
  </si>
  <si>
    <t>258 Гранд Каньон СПбХолодильник</t>
  </si>
  <si>
    <t>258 Гранд Каньон СПбGB Мужской зал</t>
  </si>
  <si>
    <t>258 Гранд Каньон СПбGB Женский зал</t>
  </si>
  <si>
    <t>258 Гранд Каньон СПбGB Обувь</t>
  </si>
  <si>
    <t>258 Гранд Каньон СПбGB Аксессуары</t>
  </si>
  <si>
    <t>258 Гранд Каньон СПбGB Мужское белье</t>
  </si>
  <si>
    <t>258 Гранд Каньон СПбGB Женское белье</t>
  </si>
  <si>
    <t>258 Гранд Каньон СПбХоз.товары Мебель КГ</t>
  </si>
  <si>
    <t>258 Гранд Каньон СПбХоз.товары Мебель</t>
  </si>
  <si>
    <t>258 Гранд Каньон СПбPS Мужской зал</t>
  </si>
  <si>
    <t>258 Гранд Каньон СПбPS Женский зал</t>
  </si>
  <si>
    <t>258 Гранд Каньон СПбБагаж</t>
  </si>
  <si>
    <t>258 Гранд Каньон СПбGB Стойка Очки</t>
  </si>
  <si>
    <t>262 Кубус Гатчина РСопутствующие товары</t>
  </si>
  <si>
    <t>262 Кубус Гатчина РХолодильник</t>
  </si>
  <si>
    <t>262 Кубус Гатчина РGB Мужской зал</t>
  </si>
  <si>
    <t>262 Кубус Гатчина РGB Женский зал</t>
  </si>
  <si>
    <t>262 Кубус Гатчина РGB Обувь</t>
  </si>
  <si>
    <t>262 Кубус Гатчина РGB Аксессуары</t>
  </si>
  <si>
    <t>262 Кубус Гатчина РGB Мужское белье</t>
  </si>
  <si>
    <t>262 Кубус Гатчина РGB Женское белье</t>
  </si>
  <si>
    <t>262 Кубус Гатчина РХоз.товары Мебель КГ</t>
  </si>
  <si>
    <t>262 Кубус Гатчина РХоз.товары Мебель</t>
  </si>
  <si>
    <t>262 Кубус Гатчина РPS Мужской зал</t>
  </si>
  <si>
    <t>262 Кубус Гатчина РPS Женский зал</t>
  </si>
  <si>
    <t>262 Кубус Гатчина РБагаж</t>
  </si>
  <si>
    <t>268 Ока СПбМужской зал</t>
  </si>
  <si>
    <t>268 Ока СПбЖенский зал</t>
  </si>
  <si>
    <t>268 Ока СПбОбувь</t>
  </si>
  <si>
    <t>268 Ока СПбДетская одежда</t>
  </si>
  <si>
    <t>268 Ока СПбДетская обувь и игрушки</t>
  </si>
  <si>
    <t>268 Ока СПбМужское белье</t>
  </si>
  <si>
    <t>268 Ока СПбЖенское белье</t>
  </si>
  <si>
    <t>268 Ока СПбХоз.товары Декор</t>
  </si>
  <si>
    <t>268 Ока СПбХоз.товары Столовая</t>
  </si>
  <si>
    <t>268 Ока СПбХоз.товары Kухня</t>
  </si>
  <si>
    <t>268 Ока СПбХоз.товары Спальня</t>
  </si>
  <si>
    <t>268 Ока СПбХоз.товары Ванная</t>
  </si>
  <si>
    <t>268 Ока СПбСопутствующие товары</t>
  </si>
  <si>
    <t>268 Ока СПбЕда</t>
  </si>
  <si>
    <t>268 Ока СПбКосметика</t>
  </si>
  <si>
    <t>268 Ока СПбGB Мужской зал</t>
  </si>
  <si>
    <t>268 Ока СПбGB Женский зал</t>
  </si>
  <si>
    <t>268 Ока СПбGB Обувь</t>
  </si>
  <si>
    <t>268 Ока СПбGB Аксессуары</t>
  </si>
  <si>
    <t>268 Ока СПбGB Мужское белье</t>
  </si>
  <si>
    <t>268 Ока СПбGB Женское белье</t>
  </si>
  <si>
    <t>268 Ока СПбSP Мужской зал</t>
  </si>
  <si>
    <t>268 Ока СПбSP Женский зал</t>
  </si>
  <si>
    <t>268 Ока СПбSP Обувь</t>
  </si>
  <si>
    <t>268 Ока СПбSP Аксессуары</t>
  </si>
  <si>
    <t>268 Ока СПбХоз.товары Мебель КГ</t>
  </si>
  <si>
    <t>268 Ока СПбШШП</t>
  </si>
  <si>
    <t>268 Ока СПбХоз.товары Мебель</t>
  </si>
  <si>
    <t>268 Ока СПбPS Мужской зал</t>
  </si>
  <si>
    <t>268 Ока СПбPS Женский зал</t>
  </si>
  <si>
    <t>268 Ока СПбБагаж</t>
  </si>
  <si>
    <t>268 Ока СПбСумки, Рюкзаки</t>
  </si>
  <si>
    <t>277 Адмирал СПбМужской зал</t>
  </si>
  <si>
    <t>277 Адмирал СПб</t>
  </si>
  <si>
    <t>277 Адмирал СПбЖенский зал</t>
  </si>
  <si>
    <t>277 Адмирал СПбОбувь</t>
  </si>
  <si>
    <t>277 Адмирал СПбДетская одежда</t>
  </si>
  <si>
    <t>277 Адмирал СПбДетская обувь и игрушки</t>
  </si>
  <si>
    <t>277 Адмирал СПбМужское белье</t>
  </si>
  <si>
    <t>277 Адмирал СПбЖенское белье</t>
  </si>
  <si>
    <t>277 Адмирал СПбХоз.товары Декор</t>
  </si>
  <si>
    <t>277 Адмирал СПбХоз.товары Столовая</t>
  </si>
  <si>
    <t>277 Адмирал СПбХоз.товары Kухня</t>
  </si>
  <si>
    <t>277 Адмирал СПбХоз.товары Спальня</t>
  </si>
  <si>
    <t>277 Адмирал СПбХоз.товары Ванная</t>
  </si>
  <si>
    <t>277 Адмирал СПбСопутствующие товары</t>
  </si>
  <si>
    <t>277 Адмирал СПбЕда</t>
  </si>
  <si>
    <t>277 Адмирал СПбКосметика</t>
  </si>
  <si>
    <t>277 Адмирал СПбХолодильник</t>
  </si>
  <si>
    <t>277 Адмирал СПбGB Мужской зал</t>
  </si>
  <si>
    <t>277 Адмирал СПбGB Женский зал</t>
  </si>
  <si>
    <t>277 Адмирал СПбGB Обувь</t>
  </si>
  <si>
    <t>277 Адмирал СПбGB Аксессуары</t>
  </si>
  <si>
    <t>277 Адмирал СПбGB Мужское белье</t>
  </si>
  <si>
    <t>277 Адмирал СПбGB Женское белье</t>
  </si>
  <si>
    <t>277 Адмирал СПбSP Мужской зал</t>
  </si>
  <si>
    <t>277 Адмирал СПбSP Женский зал</t>
  </si>
  <si>
    <t>277 Адмирал СПбSP Обувь</t>
  </si>
  <si>
    <t>277 Адмирал СПбSP Аксессуары</t>
  </si>
  <si>
    <t>277 Адмирал СПбХоз.товары Мебель КГ</t>
  </si>
  <si>
    <t>277 Адмирал СПбШШП</t>
  </si>
  <si>
    <t>277 Адмирал СПбХоз.товары Мебель</t>
  </si>
  <si>
    <t>277 Адмирал СПбPS Мужской зал</t>
  </si>
  <si>
    <t>277 Адмирал СПбPS Женский зал</t>
  </si>
  <si>
    <t>277 Адмирал СПбБагаж</t>
  </si>
  <si>
    <t>277 Адмирал СПбСумки, Рюкзаки</t>
  </si>
  <si>
    <t>277 Адмирал СПбGB Стойка Очки</t>
  </si>
  <si>
    <t>278 Индустриальный СПбМужской зал</t>
  </si>
  <si>
    <t>278 Индустриальный СПб</t>
  </si>
  <si>
    <t>278 Индустриальный СПбЖенский зал</t>
  </si>
  <si>
    <t>278 Индустриальный СПбОбувь</t>
  </si>
  <si>
    <t>278 Индустриальный СПбДетская одежда</t>
  </si>
  <si>
    <t>278 Индустриальный СПбДетская обувь и игрушки</t>
  </si>
  <si>
    <t>278 Индустриальный СПбМужское белье</t>
  </si>
  <si>
    <t>278 Индустриальный СПбЖенское белье</t>
  </si>
  <si>
    <t>278 Индустриальный СПбХоз.товары Декор</t>
  </si>
  <si>
    <t>278 Индустриальный СПбХоз.товары Столовая</t>
  </si>
  <si>
    <t>278 Индустриальный СПбХоз.товары Kухня</t>
  </si>
  <si>
    <t>278 Индустриальный СПбХоз.товары Спальня</t>
  </si>
  <si>
    <t>278 Индустриальный СПбХоз.товары Ванная</t>
  </si>
  <si>
    <t>278 Индустриальный СПбСопутствующие товары</t>
  </si>
  <si>
    <t>278 Индустриальный СПбЕда</t>
  </si>
  <si>
    <t>278 Индустриальный СПбКосметика</t>
  </si>
  <si>
    <t>278 Индустриальный СПбХолодильник</t>
  </si>
  <si>
    <t>278 Индустриальный СПбGB Мужской зал</t>
  </si>
  <si>
    <t>278 Индустриальный СПбGB Женский зал</t>
  </si>
  <si>
    <t>278 Индустриальный СПбGB Обувь</t>
  </si>
  <si>
    <t>278 Индустриальный СПбGB Аксессуары</t>
  </si>
  <si>
    <t>278 Индустриальный СПбGB Мужское белье</t>
  </si>
  <si>
    <t>278 Индустриальный СПбGB Женское белье</t>
  </si>
  <si>
    <t>278 Индустриальный СПбSP Мужской зал</t>
  </si>
  <si>
    <t>278 Индустриальный СПбSP Женский зал</t>
  </si>
  <si>
    <t>278 Индустриальный СПбSP Обувь</t>
  </si>
  <si>
    <t>278 Индустриальный СПбSP Аксессуары</t>
  </si>
  <si>
    <t>278 Индустриальный СПбХоз.товары Мебель КГ</t>
  </si>
  <si>
    <t>278 Индустриальный СПбШШП</t>
  </si>
  <si>
    <t>278 Индустриальный СПбХоз.товары Мебель</t>
  </si>
  <si>
    <t>278 Индустриальный СПбPS Мужской зал</t>
  </si>
  <si>
    <t>278 Индустриальный СПбPS Женский зал</t>
  </si>
  <si>
    <t>278 Индустриальный СПбБагаж</t>
  </si>
  <si>
    <t>278 Индустриальный СПбСумки, Рюкзаки</t>
  </si>
  <si>
    <t>278 Индустриальный СПбGB Стойка Очки</t>
  </si>
  <si>
    <t>28 Большевики СПбСопутствующие товары</t>
  </si>
  <si>
    <t>28 Большевики СПбХолодильник</t>
  </si>
  <si>
    <t>28 Большевики СПбGB Мужской зал</t>
  </si>
  <si>
    <t>28 Большевики СПбGB Женский зал</t>
  </si>
  <si>
    <t>28 Большевики СПбGB Обувь</t>
  </si>
  <si>
    <t>28 Большевики СПбGB Аксессуары</t>
  </si>
  <si>
    <t>28 Большевики СПбGB Мужское белье</t>
  </si>
  <si>
    <t>28 Большевики СПбGB Женское белье</t>
  </si>
  <si>
    <t>28 Большевики СПбХоз.товары Мебель КГ</t>
  </si>
  <si>
    <t>28 Большевики СПбХоз.товары Мебель</t>
  </si>
  <si>
    <t>28 Большевики СПбPS Мужской зал</t>
  </si>
  <si>
    <t>28 Большевики СПбPS Женский зал</t>
  </si>
  <si>
    <t>28 Большевики СПбБагаж</t>
  </si>
  <si>
    <t>287 Кубус Выборг РМужской зал</t>
  </si>
  <si>
    <t>287 Кубус Выборг Р</t>
  </si>
  <si>
    <t>287 Кубус Выборг РЖенский зал</t>
  </si>
  <si>
    <t>287 Кубус Выборг РОбувь</t>
  </si>
  <si>
    <t>287 Кубус Выборг РДетская одежда</t>
  </si>
  <si>
    <t>287 Кубус Выборг РДетская обувь и игрушки</t>
  </si>
  <si>
    <t>287 Кубус Выборг РМужское белье</t>
  </si>
  <si>
    <t>287 Кубус Выборг РЖенское белье</t>
  </si>
  <si>
    <t>287 Кубус Выборг РХоз.товары Декор</t>
  </si>
  <si>
    <t>287 Кубус Выборг РХоз.товары Столовая</t>
  </si>
  <si>
    <t>287 Кубус Выборг РХоз.товары Kухня</t>
  </si>
  <si>
    <t>287 Кубус Выборг РХоз.товары Спальня</t>
  </si>
  <si>
    <t>287 Кубус Выборг РХоз.товары Ванная</t>
  </si>
  <si>
    <t>287 Кубус Выборг РСопутствующие товары</t>
  </si>
  <si>
    <t>287 Кубус Выборг РЕда</t>
  </si>
  <si>
    <t>287 Кубус Выборг РКосметика</t>
  </si>
  <si>
    <t>287 Кубус Выборг РХолодильник</t>
  </si>
  <si>
    <t>287 Кубус Выборг РGB Мужской зал</t>
  </si>
  <si>
    <t>287 Кубус Выборг РGB Женский зал</t>
  </si>
  <si>
    <t>287 Кубус Выборг РGB Обувь</t>
  </si>
  <si>
    <t>287 Кубус Выборг РGB Аксессуары</t>
  </si>
  <si>
    <t>287 Кубус Выборг РGB Мужское белье</t>
  </si>
  <si>
    <t>287 Кубус Выборг РGB Женское белье</t>
  </si>
  <si>
    <t>287 Кубус Выборг РSP Мужской зал</t>
  </si>
  <si>
    <t>287 Кубус Выборг РSP Женский зал</t>
  </si>
  <si>
    <t>287 Кубус Выборг РSP Обувь</t>
  </si>
  <si>
    <t>287 Кубус Выборг РSP Аксессуары</t>
  </si>
  <si>
    <t>287 Кубус Выборг РХоз.товары Мебель КГ</t>
  </si>
  <si>
    <t>287 Кубус Выборг РШШП</t>
  </si>
  <si>
    <t>287 Кубус Выборг РХоз.товары Мебель</t>
  </si>
  <si>
    <t>287 Кубус Выборг РPS Мужской зал</t>
  </si>
  <si>
    <t>287 Кубус Выборг РPS Женский зал</t>
  </si>
  <si>
    <t>287 Кубус Выборг РБагаж</t>
  </si>
  <si>
    <t>287 Кубус Выборг РСумки, Рюкзаки</t>
  </si>
  <si>
    <t>293 Мурманск Молл Мурманск РМужской зал</t>
  </si>
  <si>
    <t>293 Мурманск Молл Мурманск Р</t>
  </si>
  <si>
    <t>293 Мурманск Молл Мурманск РЖенский зал</t>
  </si>
  <si>
    <t>293 Мурманск Молл Мурманск РОбувь</t>
  </si>
  <si>
    <t>293 Мурманск Молл Мурманск РДетская одежда</t>
  </si>
  <si>
    <t>293 Мурманск Молл Мурманск РДетская обувь и игрушки</t>
  </si>
  <si>
    <t>293 Мурманск Молл Мурманск РМужское белье</t>
  </si>
  <si>
    <t>293 Мурманск Молл Мурманск РЖенское белье</t>
  </si>
  <si>
    <t>293 Мурманск Молл Мурманск РХоз.товары Декор</t>
  </si>
  <si>
    <t>293 Мурманск Молл Мурманск РХоз.товары Столовая</t>
  </si>
  <si>
    <t>293 Мурманск Молл Мурманск РХоз.товары Kухня</t>
  </si>
  <si>
    <t>293 Мурманск Молл Мурманск РХоз.товары Спальня</t>
  </si>
  <si>
    <t>293 Мурманск Молл Мурманск РХоз.товары Ванная</t>
  </si>
  <si>
    <t>293 Мурманск Молл Мурманск РСопутствующие товары</t>
  </si>
  <si>
    <t>293 Мурманск Молл Мурманск РЕда</t>
  </si>
  <si>
    <t>293 Мурманск Молл Мурманск РКосметика</t>
  </si>
  <si>
    <t>293 Мурманск Молл Мурманск РХолодильник</t>
  </si>
  <si>
    <t>293 Мурманск Молл Мурманск РGB Мужской зал</t>
  </si>
  <si>
    <t>293 Мурманск Молл Мурманск РGB Женский зал</t>
  </si>
  <si>
    <t>293 Мурманск Молл Мурманск РGB Обувь</t>
  </si>
  <si>
    <t>293 Мурманск Молл Мурманск РGB Аксессуары</t>
  </si>
  <si>
    <t>293 Мурманск Молл Мурманск РGB Мужское белье</t>
  </si>
  <si>
    <t>293 Мурманск Молл Мурманск РGB Женское белье</t>
  </si>
  <si>
    <t>293 Мурманск Молл Мурманск РSP Мужской зал</t>
  </si>
  <si>
    <t>293 Мурманск Молл Мурманск РSP Женский зал</t>
  </si>
  <si>
    <t>293 Мурманск Молл Мурманск РSP Обувь</t>
  </si>
  <si>
    <t>293 Мурманск Молл Мурманск РSP Аксессуары</t>
  </si>
  <si>
    <t>293 Мурманск Молл Мурманск РХоз.товары Мебель КГ</t>
  </si>
  <si>
    <t>293 Мурманск Молл Мурманск РШШП</t>
  </si>
  <si>
    <t>293 Мурманск Молл Мурманск РХоз.товары Мебель</t>
  </si>
  <si>
    <t>293 Мурманск Молл Мурманск РPS Мужской зал</t>
  </si>
  <si>
    <t>293 Мурманск Молл Мурманск РPS Женский зал</t>
  </si>
  <si>
    <t>293 Мурманск Молл Мурманск РБагаж</t>
  </si>
  <si>
    <t>293 Мурманск Молл Мурманск РСумки, Рюкзаки</t>
  </si>
  <si>
    <t>295 Ленинский СПБМужской зал</t>
  </si>
  <si>
    <t>295 Ленинский СПБ</t>
  </si>
  <si>
    <t>295 Ленинский СПБЖенский зал</t>
  </si>
  <si>
    <t>295 Ленинский СПБОбувь</t>
  </si>
  <si>
    <t>295 Ленинский СПБДетская одежда</t>
  </si>
  <si>
    <t>295 Ленинский СПБДетская обувь и игрушки</t>
  </si>
  <si>
    <t>295 Ленинский СПБМужское белье</t>
  </si>
  <si>
    <t>295 Ленинский СПБЖенское белье</t>
  </si>
  <si>
    <t>295 Ленинский СПБХоз.товары Декор</t>
  </si>
  <si>
    <t>295 Ленинский СПБХоз.товары Столовая</t>
  </si>
  <si>
    <t>295 Ленинский СПБХоз.товары Kухня</t>
  </si>
  <si>
    <t>295 Ленинский СПБХоз.товары Спальня</t>
  </si>
  <si>
    <t>295 Ленинский СПБХоз.товары Ванная</t>
  </si>
  <si>
    <t>295 Ленинский СПБСопутствующие товары</t>
  </si>
  <si>
    <t>295 Ленинский СПБЕда</t>
  </si>
  <si>
    <t>295 Ленинский СПБКосметика</t>
  </si>
  <si>
    <t>295 Ленинский СПБХолодильник</t>
  </si>
  <si>
    <t>295 Ленинский СПБGB Мужской зал</t>
  </si>
  <si>
    <t>295 Ленинский СПБGB Женский зал</t>
  </si>
  <si>
    <t>295 Ленинский СПБGB Обувь</t>
  </si>
  <si>
    <t>295 Ленинский СПБGB Аксессуары</t>
  </si>
  <si>
    <t>295 Ленинский СПБGB Мужское белье</t>
  </si>
  <si>
    <t>295 Ленинский СПБGB Женское белье</t>
  </si>
  <si>
    <t>295 Ленинский СПБSP Мужской зал</t>
  </si>
  <si>
    <t>295 Ленинский СПБSP Женский зал</t>
  </si>
  <si>
    <t>295 Ленинский СПБSP Обувь</t>
  </si>
  <si>
    <t>295 Ленинский СПБSP Аксессуары</t>
  </si>
  <si>
    <t>295 Ленинский СПБХоз.товары Мебель КГ</t>
  </si>
  <si>
    <t>295 Ленинский СПБШШП</t>
  </si>
  <si>
    <t>295 Ленинский СПБХоз.товары Мебель</t>
  </si>
  <si>
    <t>295 Ленинский СПБPS Мужской зал</t>
  </si>
  <si>
    <t>295 Ленинский СПБPS Женский зал</t>
  </si>
  <si>
    <t>295 Ленинский СПББагаж</t>
  </si>
  <si>
    <t>295 Ленинский СПБСумки, Рюкзаки</t>
  </si>
  <si>
    <t>295 Ленинский СПБGB Стойка Очки</t>
  </si>
  <si>
    <t>299 Мечта СПБМужской зал</t>
  </si>
  <si>
    <t>299 Мечта СПБ</t>
  </si>
  <si>
    <t>299 Мечта СПБЖенский зал</t>
  </si>
  <si>
    <t>299 Мечта СПБОбувь</t>
  </si>
  <si>
    <t>299 Мечта СПБДетская одежда</t>
  </si>
  <si>
    <t>299 Мечта СПБДетская обувь и игрушки</t>
  </si>
  <si>
    <t>299 Мечта СПБМужское белье</t>
  </si>
  <si>
    <t>299 Мечта СПБЖенское белье</t>
  </si>
  <si>
    <t>299 Мечта СПБХоз.товары Декор</t>
  </si>
  <si>
    <t>299 Мечта СПБХоз.товары Столовая</t>
  </si>
  <si>
    <t>299 Мечта СПБХоз.товары Kухня</t>
  </si>
  <si>
    <t>299 Мечта СПБХоз.товары Спальня</t>
  </si>
  <si>
    <t>299 Мечта СПБХоз.товары Ванная</t>
  </si>
  <si>
    <t>299 Мечта СПБСопутствующие товары</t>
  </si>
  <si>
    <t>299 Мечта СПБЕда</t>
  </si>
  <si>
    <t>299 Мечта СПБКосметика</t>
  </si>
  <si>
    <t>299 Мечта СПБХолодильник</t>
  </si>
  <si>
    <t>299 Мечта СПБGB Мужской зал</t>
  </si>
  <si>
    <t>299 Мечта СПБGB Женский зал</t>
  </si>
  <si>
    <t>299 Мечта СПБGB Обувь</t>
  </si>
  <si>
    <t>299 Мечта СПБGB Аксессуары</t>
  </si>
  <si>
    <t>299 Мечта СПБGB Мужское белье</t>
  </si>
  <si>
    <t>299 Мечта СПБGB Женское белье</t>
  </si>
  <si>
    <t>299 Мечта СПБSP Мужской зал</t>
  </si>
  <si>
    <t>299 Мечта СПБSP Женский зал</t>
  </si>
  <si>
    <t>299 Мечта СПБSP Обувь</t>
  </si>
  <si>
    <t>299 Мечта СПБSP Аксессуары</t>
  </si>
  <si>
    <t>299 Мечта СПБХоз.товары Мебель КГ</t>
  </si>
  <si>
    <t>299 Мечта СПБШШП</t>
  </si>
  <si>
    <t>299 Мечта СПБХоз.товары Мебель</t>
  </si>
  <si>
    <t>299 Мечта СПБPS Мужской зал</t>
  </si>
  <si>
    <t>299 Мечта СПБPS Женский зал</t>
  </si>
  <si>
    <t>299 Мечта СПББагаж</t>
  </si>
  <si>
    <t>299 Мечта СПБСумки, Рюкзаки</t>
  </si>
  <si>
    <t>301 Континент Байконурская СПБМужской зал</t>
  </si>
  <si>
    <t>301 Континент Байконурская СПБ</t>
  </si>
  <si>
    <t>301 Континент Байконурская СПБЖенский зал</t>
  </si>
  <si>
    <t>301 Континент Байконурская СПБОбувь</t>
  </si>
  <si>
    <t>301 Континент Байконурская СПБДетская одежда</t>
  </si>
  <si>
    <t>301 Континент Байконурская СПБДетская обувь и игрушки</t>
  </si>
  <si>
    <t>301 Континент Байконурская СПБМужское белье</t>
  </si>
  <si>
    <t>301 Континент Байконурская СПБЖенское белье</t>
  </si>
  <si>
    <t>301 Континент Байконурская СПБХоз.товары Декор</t>
  </si>
  <si>
    <t>301 Континент Байконурская СПБХоз.товары Столовая</t>
  </si>
  <si>
    <t>301 Континент Байконурская СПБХоз.товары Kухня</t>
  </si>
  <si>
    <t>301 Континент Байконурская СПБХоз.товары Спальня</t>
  </si>
  <si>
    <t>301 Континент Байконурская СПБХоз.товары Ванная</t>
  </si>
  <si>
    <t>301 Континент Байконурская СПБСопутствующие товары</t>
  </si>
  <si>
    <t>301 Континент Байконурская СПБЕда</t>
  </si>
  <si>
    <t>301 Континент Байконурская СПБКосметика</t>
  </si>
  <si>
    <t>301 Континент Байконурская СПБХолодильник</t>
  </si>
  <si>
    <t>301 Континент Байконурская СПБGB Мужской зал</t>
  </si>
  <si>
    <t>301 Континент Байконурская СПБGB Женский зал</t>
  </si>
  <si>
    <t>301 Континент Байконурская СПБGB Обувь</t>
  </si>
  <si>
    <t>301 Континент Байконурская СПБGB Аксессуары</t>
  </si>
  <si>
    <t>301 Континент Байконурская СПБGB Мужское белье</t>
  </si>
  <si>
    <t>301 Континент Байконурская СПБGB Женское белье</t>
  </si>
  <si>
    <t>301 Континент Байконурская СПБSP Мужской зал</t>
  </si>
  <si>
    <t>301 Континент Байконурская СПБSP Женский зал</t>
  </si>
  <si>
    <t>301 Континент Байконурская СПБSP Обувь</t>
  </si>
  <si>
    <t>301 Континент Байконурская СПБSP Аксессуары</t>
  </si>
  <si>
    <t>301 Континент Байконурская СПБХоз.товары Мебель КГ</t>
  </si>
  <si>
    <t>301 Континент Байконурская СПБШШП</t>
  </si>
  <si>
    <t>301 Континент Байконурская СПБХоз.товары Мебель</t>
  </si>
  <si>
    <t>301 Континент Байконурская СПБPS Мужской зал</t>
  </si>
  <si>
    <t>301 Континент Байконурская СПБPS Женский зал</t>
  </si>
  <si>
    <t>301 Континент Байконурская СПББагаж</t>
  </si>
  <si>
    <t>301 Континент Байконурская СПБСумки, Рюкзаки</t>
  </si>
  <si>
    <t>301 Континент Байконурская СПБGB Стойка Очки</t>
  </si>
  <si>
    <t>303 Мега Калининград РМужской зал</t>
  </si>
  <si>
    <t>303 Мега Калининград Р</t>
  </si>
  <si>
    <t>303 Мега Калининград РЖенский зал</t>
  </si>
  <si>
    <t>303 Мега Калининград РОбувь</t>
  </si>
  <si>
    <t>303 Мега Калининград РДетская одежда</t>
  </si>
  <si>
    <t>303 Мега Калининград РДетская обувь и игрушки</t>
  </si>
  <si>
    <t>303 Мега Калининград РМужское белье</t>
  </si>
  <si>
    <t>303 Мега Калининград РЖенское белье</t>
  </si>
  <si>
    <t>303 Мега Калининград РХоз.товары Декор</t>
  </si>
  <si>
    <t>303 Мега Калининград РХоз.товары Столовая</t>
  </si>
  <si>
    <t>303 Мега Калининград РХоз.товары Kухня</t>
  </si>
  <si>
    <t>303 Мега Калининград РХоз.товары Спальня</t>
  </si>
  <si>
    <t>303 Мега Калининград РХоз.товары Ванная</t>
  </si>
  <si>
    <t>303 Мега Калининград РСопутствующие товары</t>
  </si>
  <si>
    <t>303 Мега Калининград РЕда</t>
  </si>
  <si>
    <t>303 Мега Калининград РКосметика</t>
  </si>
  <si>
    <t>303 Мега Калининград РХолодильник</t>
  </si>
  <si>
    <t>303 Мега Калининград РGB Мужской зал</t>
  </si>
  <si>
    <t>303 Мега Калининград РGB Женский зал</t>
  </si>
  <si>
    <t>303 Мега Калининград РGB Обувь</t>
  </si>
  <si>
    <t>303 Мега Калининград РGB Аксессуары</t>
  </si>
  <si>
    <t>303 Мега Калининград РGB Мужское белье</t>
  </si>
  <si>
    <t>303 Мега Калининград РGB Женское белье</t>
  </si>
  <si>
    <t>303 Мега Калининград РSP Мужской зал</t>
  </si>
  <si>
    <t>303 Мега Калининград РSP Женский зал</t>
  </si>
  <si>
    <t>303 Мега Калининград РSP Обувь</t>
  </si>
  <si>
    <t>303 Мега Калининград РSP Аксессуары</t>
  </si>
  <si>
    <t>303 Мега Калининград РХоз.товары Мебель КГ</t>
  </si>
  <si>
    <t>303 Мега Калининград РШШП</t>
  </si>
  <si>
    <t>303 Мега Калининград РХоз.товары Мебель</t>
  </si>
  <si>
    <t>303 Мега Калининград РPS Мужской зал</t>
  </si>
  <si>
    <t>303 Мега Калининград РPS Женский зал</t>
  </si>
  <si>
    <t>303 Мега Калининград РБагаж</t>
  </si>
  <si>
    <t>303 Мега Калининград РСумки, Рюкзаки</t>
  </si>
  <si>
    <t>303 Мега Калининград РGB Стойка Очки</t>
  </si>
  <si>
    <t>304 Лотос Плаза Петрозаводск РМужской зал</t>
  </si>
  <si>
    <t>304 Лотос Плаза Петрозаводск Р</t>
  </si>
  <si>
    <t>304 Лотос Плаза Петрозаводск РЖенский зал</t>
  </si>
  <si>
    <t>304 Лотос Плаза Петрозаводск РОбувь</t>
  </si>
  <si>
    <t>304 Лотос Плаза Петрозаводск РДетская одежда</t>
  </si>
  <si>
    <t>304 Лотос Плаза Петрозаводск РДетская обувь и игрушки</t>
  </si>
  <si>
    <t>304 Лотос Плаза Петрозаводск РМужское белье</t>
  </si>
  <si>
    <t>304 Лотос Плаза Петрозаводск РЖенское белье</t>
  </si>
  <si>
    <t>304 Лотос Плаза Петрозаводск РХоз.товары Декор</t>
  </si>
  <si>
    <t>304 Лотос Плаза Петрозаводск РХоз.товары Столовая</t>
  </si>
  <si>
    <t>304 Лотос Плаза Петрозаводск РХоз.товары Kухня</t>
  </si>
  <si>
    <t>304 Лотос Плаза Петрозаводск РХоз.товары Спальня</t>
  </si>
  <si>
    <t>304 Лотос Плаза Петрозаводск РХоз.товары Ванная</t>
  </si>
  <si>
    <t>304 Лотос Плаза Петрозаводск РСопутствующие товары</t>
  </si>
  <si>
    <t>304 Лотос Плаза Петрозаводск РЕда</t>
  </si>
  <si>
    <t>304 Лотос Плаза Петрозаводск РКосметика</t>
  </si>
  <si>
    <t>304 Лотос Плаза Петрозаводск РХолодильник</t>
  </si>
  <si>
    <t>304 Лотос Плаза Петрозаводск РGB Мужской зал</t>
  </si>
  <si>
    <t>304 Лотос Плаза Петрозаводск РGB Женский зал</t>
  </si>
  <si>
    <t>304 Лотос Плаза Петрозаводск РGB Обувь</t>
  </si>
  <si>
    <t>304 Лотос Плаза Петрозаводск РGB Аксессуары</t>
  </si>
  <si>
    <t>304 Лотос Плаза Петрозаводск РGB Мужское белье</t>
  </si>
  <si>
    <t>304 Лотос Плаза Петрозаводск РGB Женское белье</t>
  </si>
  <si>
    <t>304 Лотос Плаза Петрозаводск РSP Мужской зал</t>
  </si>
  <si>
    <t>304 Лотос Плаза Петрозаводск РSP Женский зал</t>
  </si>
  <si>
    <t>304 Лотос Плаза Петрозаводск РSP Обувь</t>
  </si>
  <si>
    <t>304 Лотос Плаза Петрозаводск РSP Аксессуары</t>
  </si>
  <si>
    <t>304 Лотос Плаза Петрозаводск РХоз.товары Мебель КГ</t>
  </si>
  <si>
    <t>304 Лотос Плаза Петрозаводск РШШП</t>
  </si>
  <si>
    <t>304 Лотос Плаза Петрозаводск РХоз.товары Мебель</t>
  </si>
  <si>
    <t>304 Лотос Плаза Петрозаводск РPS Мужской зал</t>
  </si>
  <si>
    <t>304 Лотос Плаза Петрозаводск РPS Женский зал</t>
  </si>
  <si>
    <t>304 Лотос Плаза Петрозаводск РБагаж</t>
  </si>
  <si>
    <t>304 Лотос Плаза Петрозаводск РСумки, Рюкзаки</t>
  </si>
  <si>
    <t>304 Лотос Плаза Петрозаводск РGB Стойка Очки</t>
  </si>
  <si>
    <t>308 Монпансье СПБМужской зал</t>
  </si>
  <si>
    <t>308 Монпансье СПБ</t>
  </si>
  <si>
    <t>308 Монпансье СПБЖенский зал</t>
  </si>
  <si>
    <t>308 Монпансье СПБОбувь</t>
  </si>
  <si>
    <t>308 Монпансье СПБДетская одежда</t>
  </si>
  <si>
    <t>308 Монпансье СПБДетская обувь и игрушки</t>
  </si>
  <si>
    <t>308 Монпансье СПБМужское белье</t>
  </si>
  <si>
    <t>308 Монпансье СПБЖенское белье</t>
  </si>
  <si>
    <t>308 Монпансье СПБХоз.товары Декор</t>
  </si>
  <si>
    <t>308 Монпансье СПБХоз.товары Столовая</t>
  </si>
  <si>
    <t>308 Монпансье СПБХоз.товары Kухня</t>
  </si>
  <si>
    <t>308 Монпансье СПБХоз.товары Спальня</t>
  </si>
  <si>
    <t>308 Монпансье СПБХоз.товары Ванная</t>
  </si>
  <si>
    <t>308 Монпансье СПБСопутствующие товары</t>
  </si>
  <si>
    <t>308 Монпансье СПБЕда</t>
  </si>
  <si>
    <t>308 Монпансье СПБКосметика</t>
  </si>
  <si>
    <t>308 Монпансье СПБХолодильник</t>
  </si>
  <si>
    <t>308 Монпансье СПБGB Мужской зал</t>
  </si>
  <si>
    <t>308 Монпансье СПБGB Женский зал</t>
  </si>
  <si>
    <t>308 Монпансье СПБGB Обувь</t>
  </si>
  <si>
    <t>308 Монпансье СПБGB Аксессуары</t>
  </si>
  <si>
    <t>308 Монпансье СПБGB Мужское белье</t>
  </si>
  <si>
    <t>308 Монпансье СПБGB Женское белье</t>
  </si>
  <si>
    <t>308 Монпансье СПБSP Мужской зал</t>
  </si>
  <si>
    <t>308 Монпансье СПБSP Женский зал</t>
  </si>
  <si>
    <t>308 Монпансье СПБSP Обувь</t>
  </si>
  <si>
    <t>308 Монпансье СПБSP Аксессуары</t>
  </si>
  <si>
    <t>308 Монпансье СПБХоз.товары Мебель КГ</t>
  </si>
  <si>
    <t>308 Монпансье СПБШШП</t>
  </si>
  <si>
    <t>308 Монпансье СПБХоз.товары Мебель</t>
  </si>
  <si>
    <t>308 Монпансье СПБPS Мужской зал</t>
  </si>
  <si>
    <t>308 Монпансье СПБPS Женский зал</t>
  </si>
  <si>
    <t>308 Монпансье СПББагаж</t>
  </si>
  <si>
    <t>308 Монпансье СПБСумки, Рюкзаки</t>
  </si>
  <si>
    <t>308 Монпансье СПБGB Стойка Очки</t>
  </si>
  <si>
    <t>314 Мега Парнас СПБМужской зал</t>
  </si>
  <si>
    <t>314 Мега Парнас СПБ</t>
  </si>
  <si>
    <t>314 Мега Парнас СПБЖенский зал</t>
  </si>
  <si>
    <t>314 Мега Парнас СПБОбувь</t>
  </si>
  <si>
    <t>314 Мега Парнас СПБДетская одежда</t>
  </si>
  <si>
    <t>314 Мега Парнас СПБДетская обувь и игрушки</t>
  </si>
  <si>
    <t>314 Мега Парнас СПБМужское белье</t>
  </si>
  <si>
    <t>314 Мега Парнас СПБЖенское белье</t>
  </si>
  <si>
    <t>314 Мега Парнас СПБХоз.товары Декор</t>
  </si>
  <si>
    <t>314 Мега Парнас СПБХоз.товары Столовая</t>
  </si>
  <si>
    <t>314 Мега Парнас СПБХоз.товары Kухня</t>
  </si>
  <si>
    <t>314 Мега Парнас СПБХоз.товары Спальня</t>
  </si>
  <si>
    <t>314 Мега Парнас СПБХоз.товары Ванная</t>
  </si>
  <si>
    <t>314 Мега Парнас СПБСопутствующие товары</t>
  </si>
  <si>
    <t>314 Мега Парнас СПБЕда</t>
  </si>
  <si>
    <t>314 Мега Парнас СПБКосметика</t>
  </si>
  <si>
    <t>314 Мега Парнас СПБХолодильник</t>
  </si>
  <si>
    <t>314 Мега Парнас СПБGB Мужской зал</t>
  </si>
  <si>
    <t>314 Мега Парнас СПБGB Женский зал</t>
  </si>
  <si>
    <t>314 Мега Парнас СПБGB Обувь</t>
  </si>
  <si>
    <t>314 Мега Парнас СПБGB Аксессуары</t>
  </si>
  <si>
    <t>314 Мега Парнас СПБGB Мужское белье</t>
  </si>
  <si>
    <t>314 Мега Парнас СПБGB Женское белье</t>
  </si>
  <si>
    <t>314 Мега Парнас СПБSP Мужской зал</t>
  </si>
  <si>
    <t>314 Мега Парнас СПБSP Женский зал</t>
  </si>
  <si>
    <t>314 Мега Парнас СПБSP Обувь</t>
  </si>
  <si>
    <t>314 Мега Парнас СПБSP Аксессуары</t>
  </si>
  <si>
    <t>314 Мега Парнас СПБХоз.товары Мебель КГ</t>
  </si>
  <si>
    <t>314 Мега Парнас СПБШШП</t>
  </si>
  <si>
    <t>314 Мега Парнас СПБХоз.товары Мебель</t>
  </si>
  <si>
    <t>314 Мега Парнас СПБPS Мужской зал</t>
  </si>
  <si>
    <t>314 Мега Парнас СПБPS Женский зал</t>
  </si>
  <si>
    <t>314 Мега Парнас СПББагаж</t>
  </si>
  <si>
    <t>314 Мега Парнас СПБСумки, Рюкзаки</t>
  </si>
  <si>
    <t>314 Мега Парнас СПБGB Стойка Очки</t>
  </si>
  <si>
    <t>316 Парнас СПБМужской зал</t>
  </si>
  <si>
    <t>316 Парнас СПБ</t>
  </si>
  <si>
    <t>316 Парнас СПБЖенский зал</t>
  </si>
  <si>
    <t>316 Парнас СПБОбувь</t>
  </si>
  <si>
    <t>316 Парнас СПБДетская одежда</t>
  </si>
  <si>
    <t>316 Парнас СПБДетская обувь и игрушки</t>
  </si>
  <si>
    <t>316 Парнас СПБМужское белье</t>
  </si>
  <si>
    <t>316 Парнас СПБЖенское белье</t>
  </si>
  <si>
    <t>316 Парнас СПБХоз.товары Декор</t>
  </si>
  <si>
    <t>316 Парнас СПБХоз.товары Столовая</t>
  </si>
  <si>
    <t>316 Парнас СПБХоз.товары Kухня</t>
  </si>
  <si>
    <t>316 Парнас СПБХоз.товары Спальня</t>
  </si>
  <si>
    <t>316 Парнас СПБХоз.товары Ванная</t>
  </si>
  <si>
    <t>316 Парнас СПБСопутствующие товары</t>
  </si>
  <si>
    <t>316 Парнас СПБЕда</t>
  </si>
  <si>
    <t>316 Парнас СПБКосметика</t>
  </si>
  <si>
    <t>316 Парнас СПБХолодильник</t>
  </si>
  <si>
    <t>316 Парнас СПБGB Мужской зал</t>
  </si>
  <si>
    <t>316 Парнас СПБGB Женский зал</t>
  </si>
  <si>
    <t>316 Парнас СПБGB Обувь</t>
  </si>
  <si>
    <t>316 Парнас СПБGB Аксессуары</t>
  </si>
  <si>
    <t>316 Парнас СПБGB Мужское белье</t>
  </si>
  <si>
    <t>316 Парнас СПБGB Женское белье</t>
  </si>
  <si>
    <t>316 Парнас СПБSP Мужской зал</t>
  </si>
  <si>
    <t>316 Парнас СПБSP Женский зал</t>
  </si>
  <si>
    <t>316 Парнас СПБSP Обувь</t>
  </si>
  <si>
    <t>316 Парнас СПБSP Аксессуары</t>
  </si>
  <si>
    <t>316 Парнас СПБХоз.товары Мебель КГ</t>
  </si>
  <si>
    <t>316 Парнас СПБШШП</t>
  </si>
  <si>
    <t>316 Парнас СПБХоз.товары Мебель</t>
  </si>
  <si>
    <t>316 Парнас СПБPS Мужской зал</t>
  </si>
  <si>
    <t>316 Парнас СПБPS Женский зал</t>
  </si>
  <si>
    <t>316 Парнас СПББагаж</t>
  </si>
  <si>
    <t>316 Парнас СПБСумки, Рюкзаки</t>
  </si>
  <si>
    <t>316 Парнас СПБGB Стойка Очки</t>
  </si>
  <si>
    <t>321 Юнона СПБМужской зал</t>
  </si>
  <si>
    <t>321 Юнона СПБ</t>
  </si>
  <si>
    <t>321 Юнона СПБЖенский зал</t>
  </si>
  <si>
    <t>321 Юнона СПБОбувь</t>
  </si>
  <si>
    <t>321 Юнона СПБДетская одежда</t>
  </si>
  <si>
    <t>321 Юнона СПБДетская обувь и игрушки</t>
  </si>
  <si>
    <t>321 Юнона СПБМужское белье</t>
  </si>
  <si>
    <t>321 Юнона СПБЖенское белье</t>
  </si>
  <si>
    <t>321 Юнона СПБХоз.товары Декор</t>
  </si>
  <si>
    <t>321 Юнона СПБХоз.товары Столовая</t>
  </si>
  <si>
    <t>321 Юнона СПБХоз.товары Kухня</t>
  </si>
  <si>
    <t>321 Юнона СПБХоз.товары Спальня</t>
  </si>
  <si>
    <t>321 Юнона СПБХоз.товары Ванная</t>
  </si>
  <si>
    <t>321 Юнона СПБСопутствующие товары</t>
  </si>
  <si>
    <t>321 Юнона СПБЕда</t>
  </si>
  <si>
    <t>321 Юнона СПБКосметика</t>
  </si>
  <si>
    <t>321 Юнона СПБХолодильник</t>
  </si>
  <si>
    <t>321 Юнона СПБGB Мужской зал</t>
  </si>
  <si>
    <t>321 Юнона СПБGB Женский зал</t>
  </si>
  <si>
    <t>321 Юнона СПБGB Обувь</t>
  </si>
  <si>
    <t>321 Юнона СПБGB Аксессуары</t>
  </si>
  <si>
    <t>321 Юнона СПБGB Мужское белье</t>
  </si>
  <si>
    <t>321 Юнона СПБGB Женское белье</t>
  </si>
  <si>
    <t>321 Юнона СПБSP Мужской зал</t>
  </si>
  <si>
    <t>321 Юнона СПБSP Женский зал</t>
  </si>
  <si>
    <t>321 Юнона СПБSP Обувь</t>
  </si>
  <si>
    <t>321 Юнона СПБSP Аксессуары</t>
  </si>
  <si>
    <t>321 Юнона СПБХоз.товары Мебель КГ</t>
  </si>
  <si>
    <t>321 Юнона СПБШШП</t>
  </si>
  <si>
    <t>321 Юнона СПБХоз.товары Мебель</t>
  </si>
  <si>
    <t>321 Юнона СПБPS Мужской зал</t>
  </si>
  <si>
    <t>321 Юнона СПБPS Женский зал</t>
  </si>
  <si>
    <t>321 Юнона СПББагаж</t>
  </si>
  <si>
    <t>321 Юнона СПБСумки, Рюкзаки</t>
  </si>
  <si>
    <t>321 Юнона СПБGB Стойка Очки</t>
  </si>
  <si>
    <t>322 Fjord Plaza Псков РМужской зал</t>
  </si>
  <si>
    <t>322 Fjord Plaza Псков Р</t>
  </si>
  <si>
    <t>322 Fjord Plaza Псков РЖенский зал</t>
  </si>
  <si>
    <t>322 Fjord Plaza Псков РОбувь</t>
  </si>
  <si>
    <t>322 Fjord Plaza Псков РДетская одежда</t>
  </si>
  <si>
    <t>322 Fjord Plaza Псков РДетская обувь и игрушки</t>
  </si>
  <si>
    <t>322 Fjord Plaza Псков РМужское белье</t>
  </si>
  <si>
    <t>322 Fjord Plaza Псков РЖенское белье</t>
  </si>
  <si>
    <t>322 Fjord Plaza Псков РХоз.товары Декор</t>
  </si>
  <si>
    <t>322 Fjord Plaza Псков РХоз.товары Столовая</t>
  </si>
  <si>
    <t>322 Fjord Plaza Псков РХоз.товары Kухня</t>
  </si>
  <si>
    <t>322 Fjord Plaza Псков РХоз.товары Спальня</t>
  </si>
  <si>
    <t>322 Fjord Plaza Псков РХоз.товары Ванная</t>
  </si>
  <si>
    <t>322 Fjord Plaza Псков РСопутствующие товары</t>
  </si>
  <si>
    <t>322 Fjord Plaza Псков РЕда</t>
  </si>
  <si>
    <t>322 Fjord Plaza Псков РКосметика</t>
  </si>
  <si>
    <t>322 Fjord Plaza Псков РХолодильник</t>
  </si>
  <si>
    <t>322 Fjord Plaza Псков РGB Мужской зал</t>
  </si>
  <si>
    <t>322 Fjord Plaza Псков РGB Женский зал</t>
  </si>
  <si>
    <t>322 Fjord Plaza Псков РGB Обувь</t>
  </si>
  <si>
    <t>322 Fjord Plaza Псков РGB Аксессуары</t>
  </si>
  <si>
    <t>322 Fjord Plaza Псков РGB Мужское белье</t>
  </si>
  <si>
    <t>322 Fjord Plaza Псков РGB Женское белье</t>
  </si>
  <si>
    <t>322 Fjord Plaza Псков РSP Мужской зал</t>
  </si>
  <si>
    <t>322 Fjord Plaza Псков РSP Женский зал</t>
  </si>
  <si>
    <t>322 Fjord Plaza Псков РSP Обувь</t>
  </si>
  <si>
    <t>322 Fjord Plaza Псков РSP Аксессуары</t>
  </si>
  <si>
    <t>322 Fjord Plaza Псков РХоз.товары Мебель КГ</t>
  </si>
  <si>
    <t>322 Fjord Plaza Псков РШШП</t>
  </si>
  <si>
    <t>322 Fjord Plaza Псков РХоз.товары Мебель</t>
  </si>
  <si>
    <t>322 Fjord Plaza Псков РPS Мужской зал</t>
  </si>
  <si>
    <t>322 Fjord Plaza Псков РPS Женский зал</t>
  </si>
  <si>
    <t>322 Fjord Plaza Псков РБагаж</t>
  </si>
  <si>
    <t>322 Fjord Plaza Псков РСумки, Рюкзаки</t>
  </si>
  <si>
    <t>331 Кубус Кингисепп РМужской зал</t>
  </si>
  <si>
    <t>331 Кубус Кингисепп Р</t>
  </si>
  <si>
    <t>331 Кубус Кингисепп РЖенский зал</t>
  </si>
  <si>
    <t>331 Кубус Кингисепп РОбувь</t>
  </si>
  <si>
    <t>331 Кубус Кингисепп РДетская одежда</t>
  </si>
  <si>
    <t>331 Кубус Кингисепп РДетская обувь и игрушки</t>
  </si>
  <si>
    <t>331 Кубус Кингисепп РМужское белье</t>
  </si>
  <si>
    <t>331 Кубус Кингисепп РЖенское белье</t>
  </si>
  <si>
    <t>331 Кубус Кингисепп РХоз.товары Декор</t>
  </si>
  <si>
    <t>331 Кубус Кингисепп РХоз.товары Столовая</t>
  </si>
  <si>
    <t>331 Кубус Кингисепп РХоз.товары Kухня</t>
  </si>
  <si>
    <t>331 Кубус Кингисепп РХоз.товары Спальня</t>
  </si>
  <si>
    <t>331 Кубус Кингисепп РХоз.товары Ванная</t>
  </si>
  <si>
    <t>331 Кубус Кингисепп РСопутствующие товары</t>
  </si>
  <si>
    <t>331 Кубус Кингисепп РЕда</t>
  </si>
  <si>
    <t>331 Кубус Кингисепп РКосметика</t>
  </si>
  <si>
    <t>331 Кубус Кингисепп РХолодильник</t>
  </si>
  <si>
    <t>331 Кубус Кингисепп РGB Мужской зал</t>
  </si>
  <si>
    <t>331 Кубус Кингисепп РGB Женский зал</t>
  </si>
  <si>
    <t>331 Кубус Кингисепп РGB Обувь</t>
  </si>
  <si>
    <t>331 Кубус Кингисепп РGB Аксессуары</t>
  </si>
  <si>
    <t>331 Кубус Кингисепп РGB Мужское белье</t>
  </si>
  <si>
    <t>331 Кубус Кингисепп РGB Женское белье</t>
  </si>
  <si>
    <t>331 Кубус Кингисепп РSP Мужской зал</t>
  </si>
  <si>
    <t>331 Кубус Кингисепп РSP Женский зал</t>
  </si>
  <si>
    <t>331 Кубус Кингисепп РSP Обувь</t>
  </si>
  <si>
    <t>331 Кубус Кингисепп РSP Аксессуары</t>
  </si>
  <si>
    <t>331 Кубус Кингисепп РШШП</t>
  </si>
  <si>
    <t>331 Кубус Кингисепп РХоз.товары Мебель</t>
  </si>
  <si>
    <t>331 Кубус Кингисепп РPS Мужской зал</t>
  </si>
  <si>
    <t>331 Кубус Кингисепп РPS Женский зал</t>
  </si>
  <si>
    <t>331 Кубус Кингисепп РБагаж</t>
  </si>
  <si>
    <t>331 Кубус Кингисепп РСумки, Рюкзаки</t>
  </si>
  <si>
    <t>331 Кубус Кингисепп РGB Стойка Очки</t>
  </si>
  <si>
    <t>332 Призма Девяткино СПбМужской зал</t>
  </si>
  <si>
    <t>332 Призма Девяткино СПб</t>
  </si>
  <si>
    <t>332 Призма Девяткино СПбЖенский зал</t>
  </si>
  <si>
    <t>332 Призма Девяткино СПбОбувь</t>
  </si>
  <si>
    <t>332 Призма Девяткино СПбДетская одежда</t>
  </si>
  <si>
    <t>332 Призма Девяткино СПбДетская обувь и игрушки</t>
  </si>
  <si>
    <t>332 Призма Девяткино СПбМужское белье</t>
  </si>
  <si>
    <t>332 Призма Девяткино СПбЖенское белье</t>
  </si>
  <si>
    <t>332 Призма Девяткино СПбХоз.товары Декор</t>
  </si>
  <si>
    <t>332 Призма Девяткино СПбХоз.товары Столовая</t>
  </si>
  <si>
    <t>332 Призма Девяткино СПбХоз.товары Kухня</t>
  </si>
  <si>
    <t>332 Призма Девяткино СПбХоз.товары Спальня</t>
  </si>
  <si>
    <t>332 Призма Девяткино СПбХоз.товары Ванная</t>
  </si>
  <si>
    <t>332 Призма Девяткино СПбСопутствующие товары</t>
  </si>
  <si>
    <t>332 Призма Девяткино СПбЕда</t>
  </si>
  <si>
    <t>332 Призма Девяткино СПбКосметика</t>
  </si>
  <si>
    <t>332 Призма Девяткино СПбХолодильник</t>
  </si>
  <si>
    <t>332 Призма Девяткино СПбGB Мужской зал</t>
  </si>
  <si>
    <t>332 Призма Девяткино СПбGB Женский зал</t>
  </si>
  <si>
    <t>332 Призма Девяткино СПбGB Обувь</t>
  </si>
  <si>
    <t>332 Призма Девяткино СПбGB Аксессуары</t>
  </si>
  <si>
    <t>332 Призма Девяткино СПбGB Мужское белье</t>
  </si>
  <si>
    <t>332 Призма Девяткино СПбGB Женское белье</t>
  </si>
  <si>
    <t>332 Призма Девяткино СПбSP Мужской зал</t>
  </si>
  <si>
    <t>332 Призма Девяткино СПбSP Женский зал</t>
  </si>
  <si>
    <t>332 Призма Девяткино СПбSP Обувь</t>
  </si>
  <si>
    <t>332 Призма Девяткино СПбSP Аксессуары</t>
  </si>
  <si>
    <t>332 Призма Девяткино СПбШШП</t>
  </si>
  <si>
    <t>332 Призма Девяткино СПбХоз.товары Мебель</t>
  </si>
  <si>
    <t>332 Призма Девяткино СПбPS Мужской зал</t>
  </si>
  <si>
    <t>332 Призма Девяткино СПбPS Женский зал</t>
  </si>
  <si>
    <t>332 Призма Девяткино СПбСумки, Рюкзаки</t>
  </si>
  <si>
    <t>340 Кубус Волхов РМужской зал</t>
  </si>
  <si>
    <t>340 Кубус Волхов Р</t>
  </si>
  <si>
    <t>340 Кубус Волхов РЖенский зал</t>
  </si>
  <si>
    <t>340 Кубус Волхов РОбувь</t>
  </si>
  <si>
    <t>340 Кубус Волхов РДетская одежда</t>
  </si>
  <si>
    <t>340 Кубус Волхов РДетская обувь и игрушки</t>
  </si>
  <si>
    <t>340 Кубус Волхов РМужское белье</t>
  </si>
  <si>
    <t>340 Кубус Волхов РЖенское белье</t>
  </si>
  <si>
    <t>340 Кубус Волхов РХоз.товары Декор</t>
  </si>
  <si>
    <t>340 Кубус Волхов РХоз.товары Столовая</t>
  </si>
  <si>
    <t>340 Кубус Волхов РХоз.товары Kухня</t>
  </si>
  <si>
    <t>340 Кубус Волхов РХоз.товары Спальня</t>
  </si>
  <si>
    <t>340 Кубус Волхов РХоз.товары Ванная</t>
  </si>
  <si>
    <t>340 Кубус Волхов РСопутствующие товары</t>
  </si>
  <si>
    <t>340 Кубус Волхов РЕда</t>
  </si>
  <si>
    <t>340 Кубус Волхов РКосметика</t>
  </si>
  <si>
    <t>340 Кубус Волхов РХолодильник</t>
  </si>
  <si>
    <t>340 Кубус Волхов РGB Мужской зал</t>
  </si>
  <si>
    <t>340 Кубус Волхов РGB Женский зал</t>
  </si>
  <si>
    <t>340 Кубус Волхов РGB Аксессуары</t>
  </si>
  <si>
    <t>340 Кубус Волхов РGB Мужское белье</t>
  </si>
  <si>
    <t>340 Кубус Волхов РSP Мужской зал</t>
  </si>
  <si>
    <t>340 Кубус Волхов РSP Женский зал</t>
  </si>
  <si>
    <t>340 Кубус Волхов РSP Обувь</t>
  </si>
  <si>
    <t>340 Кубус Волхов РSP Аксессуары</t>
  </si>
  <si>
    <t>340 Кубус Волхов РШШП</t>
  </si>
  <si>
    <t>340 Кубус Волхов РХоз.товары Мебель</t>
  </si>
  <si>
    <t>340 Кубус Волхов РPS Мужской зал</t>
  </si>
  <si>
    <t>340 Кубус Волхов РPS Женский зал</t>
  </si>
  <si>
    <t>340 Кубус Волхов РСумки, Рюкзаки</t>
  </si>
  <si>
    <t>35 Приморский СПбСопутствующие товары</t>
  </si>
  <si>
    <t>35 Приморский СПбХолодильник</t>
  </si>
  <si>
    <t>35 Приморский СПбGB Мужской зал</t>
  </si>
  <si>
    <t>35 Приморский СПбGB Женский зал</t>
  </si>
  <si>
    <t>35 Приморский СПбGB Обувь</t>
  </si>
  <si>
    <t>35 Приморский СПбGB Аксессуары</t>
  </si>
  <si>
    <t>35 Приморский СПбGB Мужское белье</t>
  </si>
  <si>
    <t>35 Приморский СПбGB Женское белье</t>
  </si>
  <si>
    <t>35 Приморский СПбХоз.товары Мебель КГ</t>
  </si>
  <si>
    <t>35 Приморский СПбХоз.товары Мебель</t>
  </si>
  <si>
    <t>35 Приморский СПбPS Мужской зал</t>
  </si>
  <si>
    <t>35 Приморский СПбPS Женский зал</t>
  </si>
  <si>
    <t>35 Приморский СПбБагаж</t>
  </si>
  <si>
    <t>35 Приморский СПбGB Стойка Очки</t>
  </si>
  <si>
    <t>36 Академический СПбСопутствующие товары</t>
  </si>
  <si>
    <t>36 Академический СПбХолодильник</t>
  </si>
  <si>
    <t>36 Академический СПбGB Мужской зал</t>
  </si>
  <si>
    <t>36 Академический СПбGB Женский зал</t>
  </si>
  <si>
    <t>36 Академический СПбGB Обувь</t>
  </si>
  <si>
    <t>36 Академический СПбGB Аксессуары</t>
  </si>
  <si>
    <t>36 Академический СПбGB Мужское белье</t>
  </si>
  <si>
    <t>36 Академический СПбGB Женское белье</t>
  </si>
  <si>
    <t>36 Академический СПбХоз.товары Мебель КГ</t>
  </si>
  <si>
    <t>36 Академический СПбХоз.товары Мебель</t>
  </si>
  <si>
    <t>36 Академический СПбPS Мужской зал</t>
  </si>
  <si>
    <t>36 Академический СПбPS Женский зал</t>
  </si>
  <si>
    <t>36 Академический СПбБагаж</t>
  </si>
  <si>
    <t>36 Академический СПбGB Стойка Очки</t>
  </si>
  <si>
    <t>46 Рыбацкое СПбСопутствующие товары</t>
  </si>
  <si>
    <t>46 Рыбацкое СПбХолодильник</t>
  </si>
  <si>
    <t>46 Рыбацкое СПбGB Мужской зал</t>
  </si>
  <si>
    <t>46 Рыбацкое СПбGB Женский зал</t>
  </si>
  <si>
    <t>46 Рыбацкое СПбGB Обувь</t>
  </si>
  <si>
    <t>46 Рыбацкое СПбGB Аксессуары</t>
  </si>
  <si>
    <t>46 Рыбацкое СПбGB Мужское белье</t>
  </si>
  <si>
    <t>46 Рыбацкое СПбGB Женское белье</t>
  </si>
  <si>
    <t>46 Рыбацкое СПбХоз.товары Мебель КГ</t>
  </si>
  <si>
    <t>46 Рыбацкое СПбХоз.товары Мебель</t>
  </si>
  <si>
    <t>46 Рыбацкое СПбPS Мужской зал</t>
  </si>
  <si>
    <t>46 Рыбацкое СПбPS Женский зал</t>
  </si>
  <si>
    <t>46 Рыбацкое СПбБагаж</t>
  </si>
  <si>
    <t>46 Рыбацкое СПбGB Стойка Очки</t>
  </si>
  <si>
    <t>48 Озерки СПбСопутствующие товары</t>
  </si>
  <si>
    <t>48 Озерки СПбХолодильник</t>
  </si>
  <si>
    <t>48 Озерки СПбGB Мужской зал</t>
  </si>
  <si>
    <t>48 Озерки СПбGB Женский зал</t>
  </si>
  <si>
    <t>48 Озерки СПбGB Обувь</t>
  </si>
  <si>
    <t>48 Озерки СПбGB Аксессуары</t>
  </si>
  <si>
    <t>48 Озерки СПбGB Мужское белье</t>
  </si>
  <si>
    <t>48 Озерки СПбGB Женское белье</t>
  </si>
  <si>
    <t>48 Озерки СПбХоз.товары Мебель КГ</t>
  </si>
  <si>
    <t>48 Озерки СПбХоз.товары Мебель</t>
  </si>
  <si>
    <t>48 Озерки СПбPS Мужской зал</t>
  </si>
  <si>
    <t>48 Озерки СПбPS Женский зал</t>
  </si>
  <si>
    <t>48 Озерки СПбБагаж</t>
  </si>
  <si>
    <t>48 Озерки СПбGB Стойка Очки</t>
  </si>
  <si>
    <t>52 Нарвская СПбСопутствующие товары</t>
  </si>
  <si>
    <t>52 Нарвская СПбХолодильник</t>
  </si>
  <si>
    <t>52 Нарвская СПбGB Мужской зал</t>
  </si>
  <si>
    <t>52 Нарвская СПбGB Женский зал</t>
  </si>
  <si>
    <t>52 Нарвская СПбGB Обувь</t>
  </si>
  <si>
    <t>52 Нарвская СПбGB Аксессуары</t>
  </si>
  <si>
    <t>52 Нарвская СПбGB Мужское белье</t>
  </si>
  <si>
    <t>52 Нарвская СПбGB Женское белье</t>
  </si>
  <si>
    <t>52 Нарвская СПбХоз.товары Мебель КГ</t>
  </si>
  <si>
    <t>52 Нарвская СПбХоз.товары Мебель</t>
  </si>
  <si>
    <t>52 Нарвская СПбPS Мужской зал</t>
  </si>
  <si>
    <t>52 Нарвская СПбPS Женский зал</t>
  </si>
  <si>
    <t>52 Нарвская СПбБагаж</t>
  </si>
  <si>
    <t>52 Нарвская СПбGB Стойка Очки</t>
  </si>
  <si>
    <t>55 Пролетарская СПбСопутствующие товары</t>
  </si>
  <si>
    <t>55 Пролетарская СПбХолодильник</t>
  </si>
  <si>
    <t>55 Пролетарская СПбGB Мужской зал</t>
  </si>
  <si>
    <t>55 Пролетарская СПбGB Женский зал</t>
  </si>
  <si>
    <t>55 Пролетарская СПбGB Обувь</t>
  </si>
  <si>
    <t>55 Пролетарская СПбGB Аксессуары</t>
  </si>
  <si>
    <t>55 Пролетарская СПбGB Мужское белье</t>
  </si>
  <si>
    <t>55 Пролетарская СПбGB Женское белье</t>
  </si>
  <si>
    <t>55 Пролетарская СПбХоз.товары Мебель КГ</t>
  </si>
  <si>
    <t>55 Пролетарская СПбХоз.товары Мебель</t>
  </si>
  <si>
    <t>55 Пролетарская СПбPS Мужской зал</t>
  </si>
  <si>
    <t>55 Пролетарская СПбPS Женский зал</t>
  </si>
  <si>
    <t>55 Пролетарская СПбБагаж</t>
  </si>
  <si>
    <t>55 Пролетарская СПбGB Стойка Очки</t>
  </si>
  <si>
    <t>78 Колпино СПбСопутствующие товары</t>
  </si>
  <si>
    <t>78 Колпино СПбХолодильник</t>
  </si>
  <si>
    <t>78 Колпино СПбGB Мужской зал</t>
  </si>
  <si>
    <t>78 Колпино СПбGB Женский зал</t>
  </si>
  <si>
    <t>78 Колпино СПбGB Обувь</t>
  </si>
  <si>
    <t>78 Колпино СПбGB Аксессуары</t>
  </si>
  <si>
    <t>78 Колпино СПбGB Мужское белье</t>
  </si>
  <si>
    <t>78 Колпино СПбGB Женское белье</t>
  </si>
  <si>
    <t>78 Колпино СПбХоз.товары Мебель КГ</t>
  </si>
  <si>
    <t>78 Колпино СПбХоз.товары Мебель</t>
  </si>
  <si>
    <t>78 Колпино СПбPS Мужской зал</t>
  </si>
  <si>
    <t>78 Колпино СПбPS Женский зал</t>
  </si>
  <si>
    <t>78 Колпино СПбБагаж</t>
  </si>
  <si>
    <t>78 Колпино СПбGB Стойка Очки</t>
  </si>
  <si>
    <t>330 Галерея Минск БелМужской зал</t>
  </si>
  <si>
    <t>330 Галерея Минск Бел</t>
  </si>
  <si>
    <t>330 Галерея Минск БелЖенский зал</t>
  </si>
  <si>
    <t>330 Галерея Минск БелОбувь</t>
  </si>
  <si>
    <t>330 Галерея Минск БелДетская одежда</t>
  </si>
  <si>
    <t>330 Галерея Минск БелДетская обувь и игрушки</t>
  </si>
  <si>
    <t>330 Галерея Минск БелМужское белье</t>
  </si>
  <si>
    <t>330 Галерея Минск БелЖенское белье</t>
  </si>
  <si>
    <t>330 Галерея Минск БелХоз.товары Декор</t>
  </si>
  <si>
    <t>330 Галерея Минск БелХоз.товары Столовая</t>
  </si>
  <si>
    <t>330 Галерея Минск БелХоз.товары Kухня</t>
  </si>
  <si>
    <t>330 Галерея Минск БелХоз.товары Спальня</t>
  </si>
  <si>
    <t>330 Галерея Минск БелХоз.товары Ванная</t>
  </si>
  <si>
    <t>330 Галерея Минск БелСопутствующие товары</t>
  </si>
  <si>
    <t>330 Галерея Минск БелЕда</t>
  </si>
  <si>
    <t>330 Галерея Минск БелКосметика</t>
  </si>
  <si>
    <t>330 Галерея Минск БелХолодильник</t>
  </si>
  <si>
    <t>330 Галерея Минск БелGB Мужской зал</t>
  </si>
  <si>
    <t>330 Галерея Минск БелGB Женский зал</t>
  </si>
  <si>
    <t>330 Галерея Минск БелGB Обувь</t>
  </si>
  <si>
    <t>330 Галерея Минск БелGB Аксессуары</t>
  </si>
  <si>
    <t>330 Галерея Минск БелGB Мужское белье</t>
  </si>
  <si>
    <t>330 Галерея Минск БелGB Женское белье</t>
  </si>
  <si>
    <t>330 Галерея Минск БелSP Мужской зал</t>
  </si>
  <si>
    <t>330 Галерея Минск БелSP Женский зал</t>
  </si>
  <si>
    <t>330 Галерея Минск БелSP Обувь</t>
  </si>
  <si>
    <t>330 Галерея Минск БелSP Аксессуары</t>
  </si>
  <si>
    <t>330 Галерея Минск БелХоз.товары Мебель КГ</t>
  </si>
  <si>
    <t>330 Галерея Минск БелШШП</t>
  </si>
  <si>
    <t>330 Галерея Минск БелХоз.товары Мебель</t>
  </si>
  <si>
    <t>330 Галерея Минск БелPS Мужской зал</t>
  </si>
  <si>
    <t>330 Галерея Минск БелPS Женский зал</t>
  </si>
  <si>
    <t>330 Галерея Минск БелБагаж</t>
  </si>
  <si>
    <t>330 Галерея Минск БелСумки, Рюкзаки</t>
  </si>
  <si>
    <t>06 Ткацкая МоскваСопутствующие товары</t>
  </si>
  <si>
    <t>06 Ткацкая МоскваХолодильник</t>
  </si>
  <si>
    <t>06 Ткацкая МоскваGB Мужской зал</t>
  </si>
  <si>
    <t>06 Ткацкая МоскваGB Женский зал</t>
  </si>
  <si>
    <t>06 Ткацкая МоскваGB Обувь</t>
  </si>
  <si>
    <t>06 Ткацкая МоскваGB Аксессуары</t>
  </si>
  <si>
    <t>06 Ткацкая МоскваGB Мужское белье</t>
  </si>
  <si>
    <t>06 Ткацкая МоскваGB Женское белье</t>
  </si>
  <si>
    <t>06 Ткацкая МоскваХоз.товары Мебель КГ</t>
  </si>
  <si>
    <t>06 Ткацкая МоскваХоз.товары Мебель</t>
  </si>
  <si>
    <t>06 Ткацкая МоскваPS Мужской зал</t>
  </si>
  <si>
    <t>06 Ткацкая МоскваPS Женский зал</t>
  </si>
  <si>
    <t>06 Ткацкая МоскваБагаж</t>
  </si>
  <si>
    <t>06 Ткацкая МоскваGB Стойка Очки</t>
  </si>
  <si>
    <t>109 Колонец Жуковский МОСопутствующие товары</t>
  </si>
  <si>
    <t>109 Колонец Жуковский МОХолодильник</t>
  </si>
  <si>
    <t>109 Колонец Жуковский МОGB Мужской зал</t>
  </si>
  <si>
    <t>109 Колонец Жуковский МОGB Женский зал</t>
  </si>
  <si>
    <t>109 Колонец Жуковский МОGB Обувь</t>
  </si>
  <si>
    <t>109 Колонец Жуковский МОGB Аксессуары</t>
  </si>
  <si>
    <t>109 Колонец Жуковский МОGB Мужское белье</t>
  </si>
  <si>
    <t>109 Колонец Жуковский МОGB Женское белье</t>
  </si>
  <si>
    <t>109 Колонец Жуковский МОХоз.товары Мебель</t>
  </si>
  <si>
    <t>109 Колонец Жуковский МОPS Мужской зал</t>
  </si>
  <si>
    <t>109 Колонец Жуковский МОPS Женский зал</t>
  </si>
  <si>
    <t>109 Колонец Жуковский МОБагаж</t>
  </si>
  <si>
    <t>120 Атак Электросталь МОСопутствующие товары</t>
  </si>
  <si>
    <t>120 Атак Электросталь МОХолодильник</t>
  </si>
  <si>
    <t>120 Атак Электросталь МОGB Мужской зал</t>
  </si>
  <si>
    <t>120 Атак Электросталь МОGB Женский зал</t>
  </si>
  <si>
    <t>120 Атак Электросталь МОGB Обувь</t>
  </si>
  <si>
    <t>120 Атак Электросталь МОGB Аксессуары</t>
  </si>
  <si>
    <t>120 Атак Электросталь МОGB Мужское белье</t>
  </si>
  <si>
    <t>120 Атак Электросталь МОGB Женское белье</t>
  </si>
  <si>
    <t>120 Атак Электросталь МОХоз.товары Мебель КГ</t>
  </si>
  <si>
    <t>120 Атак Электросталь МОХоз.товары Мебель</t>
  </si>
  <si>
    <t>120 Атак Электросталь МОPS Мужской зал</t>
  </si>
  <si>
    <t>120 Атак Электросталь МОPS Женский зал</t>
  </si>
  <si>
    <t>120 Атак Электросталь МОБагаж</t>
  </si>
  <si>
    <t>122 Черкизовский Пассаж МоскваСопутствующие товары</t>
  </si>
  <si>
    <t>122 Черкизовский Пассаж МоскваХолодильник</t>
  </si>
  <si>
    <t>122 Черкизовский Пассаж МоскваGB Мужской зал</t>
  </si>
  <si>
    <t>122 Черкизовский Пассаж МоскваGB Женский зал</t>
  </si>
  <si>
    <t>122 Черкизовский Пассаж МоскваGB Обувь</t>
  </si>
  <si>
    <t>122 Черкизовский Пассаж МоскваGB Аксессуары</t>
  </si>
  <si>
    <t>122 Черкизовский Пассаж МоскваGB Мужское белье</t>
  </si>
  <si>
    <t>122 Черкизовский Пассаж МоскваХоз.товары Мебель КГ</t>
  </si>
  <si>
    <t>122 Черкизовский Пассаж МоскваХоз.товары Мебель</t>
  </si>
  <si>
    <t>122 Черкизовский Пассаж МоскваPS Мужской зал</t>
  </si>
  <si>
    <t>122 Черкизовский Пассаж МоскваPS Женский зал</t>
  </si>
  <si>
    <t>122 Черкизовский Пассаж МоскваБагаж</t>
  </si>
  <si>
    <t>122 Черкизовский Пассаж МоскваGB Стойка Очки</t>
  </si>
  <si>
    <t>146 Город Рязанский МоскваСопутствующие товары</t>
  </si>
  <si>
    <t>146 Город Рязанский МоскваХолодильник</t>
  </si>
  <si>
    <t>146 Город Рязанский МоскваGB Мужской зал</t>
  </si>
  <si>
    <t>146 Город Рязанский МоскваGB Женский зал</t>
  </si>
  <si>
    <t>146 Город Рязанский МоскваGB Обувь</t>
  </si>
  <si>
    <t>146 Город Рязанский МоскваGB Аксессуары</t>
  </si>
  <si>
    <t>146 Город Рязанский МоскваGB Мужское белье</t>
  </si>
  <si>
    <t>146 Город Рязанский МоскваGB Женское белье</t>
  </si>
  <si>
    <t>146 Город Рязанский МоскваХоз.товары Мебель КГ</t>
  </si>
  <si>
    <t>146 Город Рязанский МоскваХоз.товары Мебель</t>
  </si>
  <si>
    <t>146 Город Рязанский МоскваPS Мужской зал</t>
  </si>
  <si>
    <t>146 Город Рязанский МоскваPS Женский зал</t>
  </si>
  <si>
    <t>146 Город Рязанский МоскваБагаж</t>
  </si>
  <si>
    <t>146 Город Рязанский МоскваGB Стойка Очки</t>
  </si>
  <si>
    <t>149 Ленинский МоскваСопутствующие товары</t>
  </si>
  <si>
    <t>149 Ленинский МоскваХолодильник</t>
  </si>
  <si>
    <t>149 Ленинский МоскваGB Мужской зал</t>
  </si>
  <si>
    <t>149 Ленинский МоскваGB Женский зал</t>
  </si>
  <si>
    <t>149 Ленинский МоскваGB Обувь</t>
  </si>
  <si>
    <t>149 Ленинский МоскваGB Аксессуары</t>
  </si>
  <si>
    <t>149 Ленинский МоскваGB Мужское белье</t>
  </si>
  <si>
    <t>149 Ленинский МоскваGB Женское белье</t>
  </si>
  <si>
    <t>149 Ленинский МоскваХоз.товары Мебель КГ</t>
  </si>
  <si>
    <t>149 Ленинский МоскваХоз.товары Мебель</t>
  </si>
  <si>
    <t>149 Ленинский МоскваPS Мужской зал</t>
  </si>
  <si>
    <t>149 Ленинский МоскваPS Женский зал</t>
  </si>
  <si>
    <t>149 Ленинский МоскваБагаж</t>
  </si>
  <si>
    <t>149 Ленинский МоскваGB Стойка Очки</t>
  </si>
  <si>
    <t>164 Город Энтузиастов МоскваСопутствующие товары</t>
  </si>
  <si>
    <t>164 Город Энтузиастов МоскваХолодильник</t>
  </si>
  <si>
    <t>164 Город Энтузиастов МоскваGB Мужской зал</t>
  </si>
  <si>
    <t>164 Город Энтузиастов МоскваGB Женский зал</t>
  </si>
  <si>
    <t>164 Город Энтузиастов МоскваGB Обувь</t>
  </si>
  <si>
    <t>164 Город Энтузиастов МоскваGB Аксессуары</t>
  </si>
  <si>
    <t>164 Город Энтузиастов МоскваGB Мужское белье</t>
  </si>
  <si>
    <t>164 Город Энтузиастов МоскваGB Женское белье</t>
  </si>
  <si>
    <t>164 Город Энтузиастов МоскваХоз.товары Мебель КГ</t>
  </si>
  <si>
    <t>164 Город Энтузиастов МоскваХоз.товары Мебель</t>
  </si>
  <si>
    <t>164 Город Энтузиастов МоскваPS Мужской зал</t>
  </si>
  <si>
    <t>164 Город Энтузиастов МоскваPS Женский зал</t>
  </si>
  <si>
    <t>164 Город Энтузиастов МоскваБагаж</t>
  </si>
  <si>
    <t>164 Город Энтузиастов МоскваGB Стойка Очки</t>
  </si>
  <si>
    <t>17 Орехово-Зуево МОСопутствующие товары</t>
  </si>
  <si>
    <t>17 Орехово-Зуево МОХолодильник</t>
  </si>
  <si>
    <t>17 Орехово-Зуево МОGB Мужской зал</t>
  </si>
  <si>
    <t>17 Орехово-Зуево МОGB Женский зал</t>
  </si>
  <si>
    <t>17 Орехово-Зуево МОGB Обувь</t>
  </si>
  <si>
    <t>17 Орехово-Зуево МОGB Аксессуары</t>
  </si>
  <si>
    <t>17 Орехово-Зуево МОGB Мужское белье</t>
  </si>
  <si>
    <t>17 Орехово-Зуево МОGB Женское белье</t>
  </si>
  <si>
    <t>17 Орехово-Зуево МОХоз.товары Мебель КГ</t>
  </si>
  <si>
    <t>17 Орехово-Зуево МОХоз.товары Мебель</t>
  </si>
  <si>
    <t>17 Орехово-Зуево МОPS Мужской зал</t>
  </si>
  <si>
    <t>17 Орехово-Зуево МОPS Женский зал</t>
  </si>
  <si>
    <t>17 Орехово-Зуево МОБагаж</t>
  </si>
  <si>
    <t>17 Орехово-Зуево МОGB Стойка Очки</t>
  </si>
  <si>
    <t>181 Парк Косино МОСопутствующие товары</t>
  </si>
  <si>
    <t>181 Парк Косино МОХолодильник</t>
  </si>
  <si>
    <t>181 Парк Косино МОGB Мужской зал</t>
  </si>
  <si>
    <t>181 Парк Косино МОGB Женский зал</t>
  </si>
  <si>
    <t>181 Парк Косино МОGB Обувь</t>
  </si>
  <si>
    <t>181 Парк Косино МОGB Аксессуары</t>
  </si>
  <si>
    <t>181 Парк Косино МОGB Мужское белье</t>
  </si>
  <si>
    <t>181 Парк Косино МОGB Женское белье</t>
  </si>
  <si>
    <t>181 Парк Косино МОХоз.товары Мебель КГ</t>
  </si>
  <si>
    <t>181 Парк Косино МОХоз.товары Мебель</t>
  </si>
  <si>
    <t>181 Парк Косино МОPS Мужской зал</t>
  </si>
  <si>
    <t>181 Парк Косино МОPS Женский зал</t>
  </si>
  <si>
    <t>181 Парк Косино МОБагаж</t>
  </si>
  <si>
    <t>181 Парк Косино МОGB Стойка Очки</t>
  </si>
  <si>
    <t>187 Карусель Воскресенск МОСопутствующие товары</t>
  </si>
  <si>
    <t>187 Карусель Воскресенск МОХолодильник</t>
  </si>
  <si>
    <t>187 Карусель Воскресенск МОGB Мужской зал</t>
  </si>
  <si>
    <t>187 Карусель Воскресенск МОGB Женский зал</t>
  </si>
  <si>
    <t>187 Карусель Воскресенск МОGB Обувь</t>
  </si>
  <si>
    <t>187 Карусель Воскресенск МОGB Аксессуары</t>
  </si>
  <si>
    <t>187 Карусель Воскресенск МОGB Мужское белье</t>
  </si>
  <si>
    <t>187 Карусель Воскресенск МОGB Женское белье</t>
  </si>
  <si>
    <t>187 Карусель Воскресенск МОХоз.товары Мебель КГ</t>
  </si>
  <si>
    <t>187 Карусель Воскресенск МОХоз.товары Мебель</t>
  </si>
  <si>
    <t>187 Карусель Воскресенск МОPS Мужской зал</t>
  </si>
  <si>
    <t>187 Карусель Воскресенск МОPS Женский зал</t>
  </si>
  <si>
    <t>187 Карусель Воскресенск МОБагаж</t>
  </si>
  <si>
    <t>187 Карусель Воскресенск МОGB Стойка Очки</t>
  </si>
  <si>
    <t>188 Энтузиастов Балашиха МОСопутствующие товары</t>
  </si>
  <si>
    <t>188 Энтузиастов Балашиха МОХолодильник</t>
  </si>
  <si>
    <t>188 Энтузиастов Балашиха МОGB Мужской зал</t>
  </si>
  <si>
    <t>188 Энтузиастов Балашиха МОGB Женский зал</t>
  </si>
  <si>
    <t>188 Энтузиастов Балашиха МОGB Обувь</t>
  </si>
  <si>
    <t>188 Энтузиастов Балашиха МОGB Аксессуары</t>
  </si>
  <si>
    <t>188 Энтузиастов Балашиха МОGB Мужское белье</t>
  </si>
  <si>
    <t>188 Энтузиастов Балашиха МОGB Женское белье</t>
  </si>
  <si>
    <t>188 Энтузиастов Балашиха МОХоз.товары Мебель КГ</t>
  </si>
  <si>
    <t>188 Энтузиастов Балашиха МОХоз.товары Мебель</t>
  </si>
  <si>
    <t>188 Энтузиастов Балашиха МОPS Мужской зал</t>
  </si>
  <si>
    <t>188 Энтузиастов Балашиха МОPS Женский зал</t>
  </si>
  <si>
    <t>188 Энтузиастов Балашиха МОБагаж</t>
  </si>
  <si>
    <t>188 Энтузиастов Балашиха МОGB Стойка Очки</t>
  </si>
  <si>
    <t>198 БУМ Брянск РСопутствующие товары</t>
  </si>
  <si>
    <t>198 БУМ Брянск РХолодильник</t>
  </si>
  <si>
    <t>198 БУМ Брянск РGB Мужской зал</t>
  </si>
  <si>
    <t>198 БУМ Брянск РGB Женский зал</t>
  </si>
  <si>
    <t>198 БУМ Брянск РGB Обувь</t>
  </si>
  <si>
    <t>198 БУМ Брянск РGB Аксессуары</t>
  </si>
  <si>
    <t>198 БУМ Брянск РGB Мужское белье</t>
  </si>
  <si>
    <t>198 БУМ Брянск РGB Женское белье</t>
  </si>
  <si>
    <t>198 БУМ Брянск РХоз.товары Мебель КГ</t>
  </si>
  <si>
    <t>198 БУМ Брянск РХоз.товары Мебель</t>
  </si>
  <si>
    <t>198 БУМ Брянск РPS Мужской зал</t>
  </si>
  <si>
    <t>198 БУМ Брянск РPS Женский зал</t>
  </si>
  <si>
    <t>198 БУМ Брянск РБагаж</t>
  </si>
  <si>
    <t>202 Лента Коломна МОСопутствующие товары</t>
  </si>
  <si>
    <t>202 Лента Коломна МОХолодильник</t>
  </si>
  <si>
    <t>202 Лента Коломна МОGB Мужской зал</t>
  </si>
  <si>
    <t>202 Лента Коломна МОGB Женский зал</t>
  </si>
  <si>
    <t>202 Лента Коломна МОGB Обувь</t>
  </si>
  <si>
    <t>202 Лента Коломна МОGB Аксессуары</t>
  </si>
  <si>
    <t>202 Лента Коломна МОGB Мужское белье</t>
  </si>
  <si>
    <t>202 Лента Коломна МОGB Женское белье</t>
  </si>
  <si>
    <t>202 Лента Коломна МОХоз.товары Мебель КГ</t>
  </si>
  <si>
    <t>202 Лента Коломна МОХоз.товары Мебель</t>
  </si>
  <si>
    <t>202 Лента Коломна МОPS Мужской зал</t>
  </si>
  <si>
    <t>202 Лента Коломна МОPS Женский зал</t>
  </si>
  <si>
    <t>202 Лента Коломна МОБагаж</t>
  </si>
  <si>
    <t>202 Лента Коломна МОGB Стойка Очки</t>
  </si>
  <si>
    <t>217 Гренада Люберцы МОСопутствующие товары</t>
  </si>
  <si>
    <t>217 Гренада Люберцы МОХолодильник</t>
  </si>
  <si>
    <t>217 Гренада Люберцы МОGB Мужской зал</t>
  </si>
  <si>
    <t>217 Гренада Люберцы МОGB Женский зал</t>
  </si>
  <si>
    <t>217 Гренада Люберцы МОGB Обувь</t>
  </si>
  <si>
    <t>217 Гренада Люберцы МОGB Аксессуары</t>
  </si>
  <si>
    <t>217 Гренада Люберцы МОGB Мужское белье</t>
  </si>
  <si>
    <t>217 Гренада Люберцы МОGB Женское белье</t>
  </si>
  <si>
    <t>217 Гренада Люберцы МОХоз.товары Мебель КГ</t>
  </si>
  <si>
    <t>217 Гренада Люберцы МОХоз.товары Мебель</t>
  </si>
  <si>
    <t>217 Гренада Люберцы МОPS Мужской зал</t>
  </si>
  <si>
    <t>217 Гренада Люберцы МОPS Женский зал</t>
  </si>
  <si>
    <t>217 Гренада Люберцы МОБагаж</t>
  </si>
  <si>
    <t>223 Павловский Посад МОСопутствующие товары</t>
  </si>
  <si>
    <t>223 Павловский Посад МОХолодильник</t>
  </si>
  <si>
    <t>223 Павловский Посад МОGB Мужской зал</t>
  </si>
  <si>
    <t>223 Павловский Посад МОGB Женский зал</t>
  </si>
  <si>
    <t>223 Павловский Посад МОGB Обувь</t>
  </si>
  <si>
    <t>223 Павловский Посад МОGB Аксессуары</t>
  </si>
  <si>
    <t>223 Павловский Посад МОGB Мужское белье</t>
  </si>
  <si>
    <t>223 Павловский Посад МОGB Женское белье</t>
  </si>
  <si>
    <t>223 Павловский Посад МОХоз.товары Мебель КГ</t>
  </si>
  <si>
    <t>223 Павловский Посад МОХоз.товары Мебель</t>
  </si>
  <si>
    <t>223 Павловский Посад МОPS Мужской зал</t>
  </si>
  <si>
    <t>223 Павловский Посад МОPS Женский зал</t>
  </si>
  <si>
    <t>223 Павловский Посад МОБагаж</t>
  </si>
  <si>
    <t>223 Павловский Посад МОGB Стойка Очки</t>
  </si>
  <si>
    <t>233 Петровский МоскваСопутствующие товары</t>
  </si>
  <si>
    <t>233 Петровский МоскваХолодильник</t>
  </si>
  <si>
    <t>233 Петровский МоскваGB Мужской зал</t>
  </si>
  <si>
    <t>233 Петровский МоскваGB Женский зал</t>
  </si>
  <si>
    <t>233 Петровский МоскваGB Обувь</t>
  </si>
  <si>
    <t>233 Петровский МоскваGB Аксессуары</t>
  </si>
  <si>
    <t>233 Петровский МоскваGB Мужское белье</t>
  </si>
  <si>
    <t>233 Петровский МоскваGB Женское белье</t>
  </si>
  <si>
    <t>233 Петровский МоскваХоз.товары Мебель КГ</t>
  </si>
  <si>
    <t>233 Петровский МоскваХоз.товары Мебель</t>
  </si>
  <si>
    <t>233 Петровский МоскваPS Мужской зал</t>
  </si>
  <si>
    <t>233 Петровский МоскваPS Женский зал</t>
  </si>
  <si>
    <t>233 Петровский МоскваБагаж</t>
  </si>
  <si>
    <t>233 Петровский МоскваGB Стойка Очки</t>
  </si>
  <si>
    <t>234 Эдельвейс Железнодорожный МОСопутствующие товары</t>
  </si>
  <si>
    <t>234 Эдельвейс Железнодорожный МОХолодильник</t>
  </si>
  <si>
    <t>234 Эдельвейс Железнодорожный МОGB Мужской зал</t>
  </si>
  <si>
    <t>234 Эдельвейс Железнодорожный МОGB Женский зал</t>
  </si>
  <si>
    <t>234 Эдельвейс Железнодорожный МОGB Обувь</t>
  </si>
  <si>
    <t>234 Эдельвейс Железнодорожный МОGB Аксессуары</t>
  </si>
  <si>
    <t>234 Эдельвейс Железнодорожный МОGB Мужское белье</t>
  </si>
  <si>
    <t>234 Эдельвейс Железнодорожный МОGB Женское белье</t>
  </si>
  <si>
    <t>234 Эдельвейс Железнодорожный МОХоз.товары Мебель КГ</t>
  </si>
  <si>
    <t>234 Эдельвейс Железнодорожный МОХоз.товары Мебель</t>
  </si>
  <si>
    <t>234 Эдельвейс Железнодорожный МОPS Мужской зал</t>
  </si>
  <si>
    <t>234 Эдельвейс Железнодорожный МОPS Женский зал</t>
  </si>
  <si>
    <t>234 Эдельвейс Железнодорожный МОБагаж</t>
  </si>
  <si>
    <t>234 Эдельвейс Железнодорожный МОGB Стойка Очки</t>
  </si>
  <si>
    <t>286 Саларис МоскваМужской зал</t>
  </si>
  <si>
    <t>286 Саларис Москва</t>
  </si>
  <si>
    <t>286 Саларис МоскваЖенский зал</t>
  </si>
  <si>
    <t>286 Саларис МоскваОбувь</t>
  </si>
  <si>
    <t>286 Саларис МоскваДетская одежда</t>
  </si>
  <si>
    <t>286 Саларис МоскваДетская обувь и игрушки</t>
  </si>
  <si>
    <t>286 Саларис МоскваМужское белье</t>
  </si>
  <si>
    <t>286 Саларис МоскваЖенское белье</t>
  </si>
  <si>
    <t>286 Саларис МоскваХоз.товары Декор</t>
  </si>
  <si>
    <t>286 Саларис МоскваХоз.товары Столовая</t>
  </si>
  <si>
    <t>286 Саларис МоскваХоз.товары Kухня</t>
  </si>
  <si>
    <t>286 Саларис МоскваХоз.товары Спальня</t>
  </si>
  <si>
    <t>286 Саларис МоскваХоз.товары Ванная</t>
  </si>
  <si>
    <t>286 Саларис МоскваСопутствующие товары</t>
  </si>
  <si>
    <t>286 Саларис МоскваЕда</t>
  </si>
  <si>
    <t>286 Саларис МоскваКосметика</t>
  </si>
  <si>
    <t>286 Саларис МоскваХолодильник</t>
  </si>
  <si>
    <t>286 Саларис МоскваGB Мужской зал</t>
  </si>
  <si>
    <t>286 Саларис МоскваGB Женский зал</t>
  </si>
  <si>
    <t>286 Саларис МоскваGB Обувь</t>
  </si>
  <si>
    <t>286 Саларис МоскваGB Аксессуары</t>
  </si>
  <si>
    <t>286 Саларис МоскваGB Мужское белье</t>
  </si>
  <si>
    <t>286 Саларис МоскваGB Женское белье</t>
  </si>
  <si>
    <t>286 Саларис МоскваSP Мужской зал</t>
  </si>
  <si>
    <t>286 Саларис МоскваSP Женский зал</t>
  </si>
  <si>
    <t>286 Саларис МоскваSP Обувь</t>
  </si>
  <si>
    <t>286 Саларис МоскваSP Аксессуары</t>
  </si>
  <si>
    <t>286 Саларис МоскваХоз.товары Мебель КГ</t>
  </si>
  <si>
    <t>286 Саларис МоскваШШП</t>
  </si>
  <si>
    <t>286 Саларис МоскваХоз.товары Мебель</t>
  </si>
  <si>
    <t>286 Саларис МоскваPS Мужской зал</t>
  </si>
  <si>
    <t>286 Саларис МоскваPS Женский зал</t>
  </si>
  <si>
    <t>286 Саларис МоскваБагаж</t>
  </si>
  <si>
    <t>286 Саларис МоскваСумки, Рюкзаки</t>
  </si>
  <si>
    <t>286 Саларис МоскваGB Стойка Очки</t>
  </si>
  <si>
    <t>289 Первомайский МоскваМужской зал</t>
  </si>
  <si>
    <t>289 Первомайский Москва</t>
  </si>
  <si>
    <t>289 Первомайский МоскваЖенский зал</t>
  </si>
  <si>
    <t>289 Первомайский МоскваОбувь</t>
  </si>
  <si>
    <t>289 Первомайский МоскваДетская одежда</t>
  </si>
  <si>
    <t>289 Первомайский МоскваДетская обувь и игрушки</t>
  </si>
  <si>
    <t>289 Первомайский МоскваМужское белье</t>
  </si>
  <si>
    <t>289 Первомайский МоскваЖенское белье</t>
  </si>
  <si>
    <t>289 Первомайский МоскваХоз.товары Декор</t>
  </si>
  <si>
    <t>289 Первомайский МоскваХоз.товары Столовая</t>
  </si>
  <si>
    <t>289 Первомайский МоскваХоз.товары Kухня</t>
  </si>
  <si>
    <t>289 Первомайский МоскваХоз.товары Спальня</t>
  </si>
  <si>
    <t>289 Первомайский МоскваХоз.товары Ванная</t>
  </si>
  <si>
    <t>289 Первомайский МоскваСопутствующие товары</t>
  </si>
  <si>
    <t>289 Первомайский МоскваЕда</t>
  </si>
  <si>
    <t>289 Первомайский МоскваКосметика</t>
  </si>
  <si>
    <t>289 Первомайский МоскваХолодильник</t>
  </si>
  <si>
    <t>289 Первомайский МоскваGB Мужской зал</t>
  </si>
  <si>
    <t>289 Первомайский МоскваGB Женский зал</t>
  </si>
  <si>
    <t>289 Первомайский МоскваGB Обувь</t>
  </si>
  <si>
    <t>289 Первомайский МоскваGB Аксессуары</t>
  </si>
  <si>
    <t>289 Первомайский МоскваGB Мужское белье</t>
  </si>
  <si>
    <t>289 Первомайский МоскваGB Женское белье</t>
  </si>
  <si>
    <t>289 Первомайский МоскваSP Мужской зал</t>
  </si>
  <si>
    <t>289 Первомайский МоскваSP Женский зал</t>
  </si>
  <si>
    <t>289 Первомайский МоскваSP Обувь</t>
  </si>
  <si>
    <t>289 Первомайский МоскваSP Аксессуары</t>
  </si>
  <si>
    <t>289 Первомайский МоскваХоз.товары Мебель КГ</t>
  </si>
  <si>
    <t>289 Первомайский МоскваШШП</t>
  </si>
  <si>
    <t>289 Первомайский МоскваХоз.товары Мебель</t>
  </si>
  <si>
    <t>289 Первомайский МоскваPS Мужской зал</t>
  </si>
  <si>
    <t>289 Первомайский МоскваPS Женский зал</t>
  </si>
  <si>
    <t>289 Первомайский МоскваБагаж</t>
  </si>
  <si>
    <t>289 Первомайский МоскваСумки, Рюкзаки</t>
  </si>
  <si>
    <t>289 Первомайский МоскваGB Стойка Очки</t>
  </si>
  <si>
    <t>292 Сокольники МоскваМужской зал</t>
  </si>
  <si>
    <t>292 Сокольники Москва</t>
  </si>
  <si>
    <t>292 Сокольники МоскваЖенский зал</t>
  </si>
  <si>
    <t>292 Сокольники МоскваОбувь</t>
  </si>
  <si>
    <t>292 Сокольники МоскваДетская одежда</t>
  </si>
  <si>
    <t>292 Сокольники МоскваДетская обувь и игрушки</t>
  </si>
  <si>
    <t>292 Сокольники МоскваМужское белье</t>
  </si>
  <si>
    <t>292 Сокольники МоскваЖенское белье</t>
  </si>
  <si>
    <t>292 Сокольники МоскваХоз.товары Декор</t>
  </si>
  <si>
    <t>292 Сокольники МоскваХоз.товары Столовая</t>
  </si>
  <si>
    <t>292 Сокольники МоскваХоз.товары Kухня</t>
  </si>
  <si>
    <t>292 Сокольники МоскваХоз.товары Спальня</t>
  </si>
  <si>
    <t>292 Сокольники МоскваХоз.товары Ванная</t>
  </si>
  <si>
    <t>292 Сокольники МоскваСопутствующие товары</t>
  </si>
  <si>
    <t>292 Сокольники МоскваЕда</t>
  </si>
  <si>
    <t>292 Сокольники МоскваКосметика</t>
  </si>
  <si>
    <t>292 Сокольники МоскваХолодильник</t>
  </si>
  <si>
    <t>292 Сокольники МоскваGB Мужской зал</t>
  </si>
  <si>
    <t>292 Сокольники МоскваGB Женский зал</t>
  </si>
  <si>
    <t>292 Сокольники МоскваGB Обувь</t>
  </si>
  <si>
    <t>292 Сокольники МоскваGB Аксессуары</t>
  </si>
  <si>
    <t>292 Сокольники МоскваGB Мужское белье</t>
  </si>
  <si>
    <t>292 Сокольники МоскваGB Женское белье</t>
  </si>
  <si>
    <t>292 Сокольники МоскваSP Мужской зал</t>
  </si>
  <si>
    <t>292 Сокольники МоскваSP Женский зал</t>
  </si>
  <si>
    <t>292 Сокольники МоскваSP Обувь</t>
  </si>
  <si>
    <t>292 Сокольники МоскваSP Аксессуары</t>
  </si>
  <si>
    <t>292 Сокольники МоскваШШП</t>
  </si>
  <si>
    <t>292 Сокольники МоскваХоз.товары Мебель</t>
  </si>
  <si>
    <t>292 Сокольники МоскваPS Мужской зал</t>
  </si>
  <si>
    <t>292 Сокольники МоскваPS Женский зал</t>
  </si>
  <si>
    <t>292 Сокольники МоскваБагаж</t>
  </si>
  <si>
    <t>292 Сокольники МоскваСумки, Рюкзаки</t>
  </si>
  <si>
    <t>292 Сокольники МоскваGB Стойка Очки</t>
  </si>
  <si>
    <t>294 Капитолий Севастопольский МоскваМужской зал</t>
  </si>
  <si>
    <t>294 Капитолий Севастопольский Москва</t>
  </si>
  <si>
    <t>294 Капитолий Севастопольский МоскваЖенский зал</t>
  </si>
  <si>
    <t>294 Капитолий Севастопольский МоскваОбувь</t>
  </si>
  <si>
    <t>294 Капитолий Севастопольский МоскваДетская одежда</t>
  </si>
  <si>
    <t>294 Капитолий Севастопольский МоскваДетская обувь и игрушки</t>
  </si>
  <si>
    <t>294 Капитолий Севастопольский МоскваМужское белье</t>
  </si>
  <si>
    <t>294 Капитолий Севастопольский МоскваЖенское белье</t>
  </si>
  <si>
    <t>294 Капитолий Севастопольский МоскваХоз.товары Декор</t>
  </si>
  <si>
    <t>294 Капитолий Севастопольский МоскваХоз.товары Столовая</t>
  </si>
  <si>
    <t>294 Капитолий Севастопольский МоскваХоз.товары Kухня</t>
  </si>
  <si>
    <t>294 Капитолий Севастопольский МоскваХоз.товары Спальня</t>
  </si>
  <si>
    <t>294 Капитолий Севастопольский МоскваХоз.товары Ванная</t>
  </si>
  <si>
    <t>294 Капитолий Севастопольский МоскваСопутствующие товары</t>
  </si>
  <si>
    <t>294 Капитолий Севастопольский МоскваЕда</t>
  </si>
  <si>
    <t>294 Капитолий Севастопольский МоскваКосметика</t>
  </si>
  <si>
    <t>294 Капитолий Севастопольский МоскваХолодильник</t>
  </si>
  <si>
    <t>294 Капитолий Севастопольский МоскваGB Мужской зал</t>
  </si>
  <si>
    <t>294 Капитолий Севастопольский МоскваGB Женский зал</t>
  </si>
  <si>
    <t>294 Капитолий Севастопольский МоскваGB Обувь</t>
  </si>
  <si>
    <t>294 Капитолий Севастопольский МоскваGB Аксессуары</t>
  </si>
  <si>
    <t>294 Капитолий Севастопольский МоскваGB Мужское белье</t>
  </si>
  <si>
    <t>294 Капитолий Севастопольский МоскваGB Женское белье</t>
  </si>
  <si>
    <t>294 Капитолий Севастопольский МоскваSP Мужской зал</t>
  </si>
  <si>
    <t>294 Капитолий Севастопольский МоскваSP Женский зал</t>
  </si>
  <si>
    <t>294 Капитолий Севастопольский МоскваSP Обувь</t>
  </si>
  <si>
    <t>294 Капитолий Севастопольский МоскваSP Аксессуары</t>
  </si>
  <si>
    <t>294 Капитолий Севастопольский МоскваХоз.товары Мебель КГ</t>
  </si>
  <si>
    <t>294 Капитолий Севастопольский МоскваШШП</t>
  </si>
  <si>
    <t>294 Капитолий Севастопольский МоскваХоз.товары Мебель</t>
  </si>
  <si>
    <t>294 Капитолий Севастопольский МоскваPS Мужской зал</t>
  </si>
  <si>
    <t>294 Капитолий Севастопольский МоскваPS Женский зал</t>
  </si>
  <si>
    <t>294 Капитолий Севастопольский МоскваБагаж</t>
  </si>
  <si>
    <t>294 Капитолий Севастопольский МоскваСумки, Рюкзаки</t>
  </si>
  <si>
    <t>294 Капитолий Севастопольский МоскваGB Стойка Очки</t>
  </si>
  <si>
    <t>302 Перово Молл МоскваМужской зал</t>
  </si>
  <si>
    <t>302 Перово Молл Москва</t>
  </si>
  <si>
    <t>302 Перово Молл МоскваЖенский зал</t>
  </si>
  <si>
    <t>302 Перово Молл МоскваОбувь</t>
  </si>
  <si>
    <t>302 Перово Молл МоскваДетская одежда</t>
  </si>
  <si>
    <t>302 Перово Молл МоскваДетская обувь и игрушки</t>
  </si>
  <si>
    <t>302 Перово Молл МоскваМужское белье</t>
  </si>
  <si>
    <t>302 Перово Молл МоскваЖенское белье</t>
  </si>
  <si>
    <t>302 Перово Молл МоскваХоз.товары Декор</t>
  </si>
  <si>
    <t>302 Перово Молл МоскваХоз.товары Столовая</t>
  </si>
  <si>
    <t>302 Перово Молл МоскваХоз.товары Kухня</t>
  </si>
  <si>
    <t>302 Перово Молл МоскваХоз.товары Спальня</t>
  </si>
  <si>
    <t>302 Перово Молл МоскваХоз.товары Ванная</t>
  </si>
  <si>
    <t>302 Перово Молл МоскваСопутствующие товары</t>
  </si>
  <si>
    <t>302 Перово Молл МоскваЕда</t>
  </si>
  <si>
    <t>302 Перово Молл МоскваКосметика</t>
  </si>
  <si>
    <t>302 Перово Молл МоскваХолодильник</t>
  </si>
  <si>
    <t>302 Перово Молл МоскваGB Мужской зал</t>
  </si>
  <si>
    <t>302 Перово Молл МоскваGB Женский зал</t>
  </si>
  <si>
    <t>302 Перово Молл МоскваGB Обувь</t>
  </si>
  <si>
    <t>302 Перово Молл МоскваGB Аксессуары</t>
  </si>
  <si>
    <t>302 Перово Молл МоскваGB Мужское белье</t>
  </si>
  <si>
    <t>302 Перово Молл МоскваGB Женское белье</t>
  </si>
  <si>
    <t>302 Перово Молл МоскваSP Мужской зал</t>
  </si>
  <si>
    <t>302 Перово Молл МоскваSP Женский зал</t>
  </si>
  <si>
    <t>302 Перово Молл МоскваSP Обувь</t>
  </si>
  <si>
    <t>302 Перово Молл МоскваSP Аксессуары</t>
  </si>
  <si>
    <t>302 Перово Молл МоскваХоз.товары Мебель КГ</t>
  </si>
  <si>
    <t>302 Перово Молл МоскваШШП</t>
  </si>
  <si>
    <t>302 Перово Молл МоскваХоз.товары Мебель</t>
  </si>
  <si>
    <t>302 Перово Молл МоскваPS Мужской зал</t>
  </si>
  <si>
    <t>302 Перово Молл МоскваPS Женский зал</t>
  </si>
  <si>
    <t>302 Перово Молл МоскваБагаж</t>
  </si>
  <si>
    <t>302 Перово Молл МоскваСумки, Рюкзаки</t>
  </si>
  <si>
    <t>302 Перово Молл МоскваGB Стойка Очки</t>
  </si>
  <si>
    <t>311 Kwartal West МоскваМужской зал</t>
  </si>
  <si>
    <t>311 Kwartal West Москва</t>
  </si>
  <si>
    <t>311 Kwartal West МоскваЖенский зал</t>
  </si>
  <si>
    <t>311 Kwartal West МоскваОбувь</t>
  </si>
  <si>
    <t>311 Kwartal West МоскваДетская одежда</t>
  </si>
  <si>
    <t>311 Kwartal West МоскваДетская обувь и игрушки</t>
  </si>
  <si>
    <t>311 Kwartal West МоскваМужское белье</t>
  </si>
  <si>
    <t>311 Kwartal West МоскваЖенское белье</t>
  </si>
  <si>
    <t>311 Kwartal West МоскваХоз.товары Декор</t>
  </si>
  <si>
    <t>311 Kwartal West МоскваХоз.товары Столовая</t>
  </si>
  <si>
    <t>311 Kwartal West МоскваХоз.товары Kухня</t>
  </si>
  <si>
    <t>311 Kwartal West МоскваХоз.товары Спальня</t>
  </si>
  <si>
    <t>311 Kwartal West МоскваХоз.товары Ванная</t>
  </si>
  <si>
    <t>311 Kwartal West МоскваСопутствующие товары</t>
  </si>
  <si>
    <t>311 Kwartal West МоскваЕда</t>
  </si>
  <si>
    <t>311 Kwartal West МоскваКосметика</t>
  </si>
  <si>
    <t>311 Kwartal West МоскваХолодильник</t>
  </si>
  <si>
    <t>311 Kwartal West МоскваGB Мужской зал</t>
  </si>
  <si>
    <t>311 Kwartal West МоскваGB Женский зал</t>
  </si>
  <si>
    <t>311 Kwartal West МоскваGB Обувь</t>
  </si>
  <si>
    <t>311 Kwartal West МоскваGB Аксессуары</t>
  </si>
  <si>
    <t>311 Kwartal West МоскваGB Мужское белье</t>
  </si>
  <si>
    <t>311 Kwartal West МоскваGB Женское белье</t>
  </si>
  <si>
    <t>311 Kwartal West МоскваSP Мужской зал</t>
  </si>
  <si>
    <t>311 Kwartal West МоскваSP Женский зал</t>
  </si>
  <si>
    <t>311 Kwartal West МоскваSP Обувь</t>
  </si>
  <si>
    <t>311 Kwartal West МоскваSP Аксессуары</t>
  </si>
  <si>
    <t>311 Kwartal West МоскваХоз.товары Мебель КГ</t>
  </si>
  <si>
    <t>311 Kwartal West МоскваШШП</t>
  </si>
  <si>
    <t>311 Kwartal West МоскваХоз.товары Мебель</t>
  </si>
  <si>
    <t>311 Kwartal West МоскваPS Мужской зал</t>
  </si>
  <si>
    <t>311 Kwartal West МоскваPS Женский зал</t>
  </si>
  <si>
    <t>311 Kwartal West МоскваБагаж</t>
  </si>
  <si>
    <t>311 Kwartal West МоскваСумки, Рюкзаки</t>
  </si>
  <si>
    <t>311 Kwartal West МоскваGB Стойка Очки</t>
  </si>
  <si>
    <t>324 Галеон МоскваМужской зал</t>
  </si>
  <si>
    <t>324 Галеон Москва</t>
  </si>
  <si>
    <t>324 Галеон МоскваЖенский зал</t>
  </si>
  <si>
    <t>324 Галеон МоскваОбувь</t>
  </si>
  <si>
    <t>324 Галеон МоскваДетская одежда</t>
  </si>
  <si>
    <t>324 Галеон МоскваДетская обувь и игрушки</t>
  </si>
  <si>
    <t>324 Галеон МоскваМужское белье</t>
  </si>
  <si>
    <t>324 Галеон МоскваЖенское белье</t>
  </si>
  <si>
    <t>324 Галеон МоскваХоз.товары Декор</t>
  </si>
  <si>
    <t>324 Галеон МоскваХоз.товары Столовая</t>
  </si>
  <si>
    <t>324 Галеон МоскваХоз.товары Kухня</t>
  </si>
  <si>
    <t>324 Галеон МоскваХоз.товары Спальня</t>
  </si>
  <si>
    <t>324 Галеон МоскваХоз.товары Ванная</t>
  </si>
  <si>
    <t>324 Галеон МоскваСопутствующие товары</t>
  </si>
  <si>
    <t>324 Галеон МоскваЕда</t>
  </si>
  <si>
    <t>324 Галеон МоскваКосметика</t>
  </si>
  <si>
    <t>324 Галеон МоскваХолодильник</t>
  </si>
  <si>
    <t>324 Галеон МоскваGB Мужской зал</t>
  </si>
  <si>
    <t>324 Галеон МоскваGB Женский зал</t>
  </si>
  <si>
    <t>324 Галеон МоскваGB Обувь</t>
  </si>
  <si>
    <t>324 Галеон МоскваGB Аксессуары</t>
  </si>
  <si>
    <t>324 Галеон МоскваGB Мужское белье</t>
  </si>
  <si>
    <t>324 Галеон МоскваGB Женское белье</t>
  </si>
  <si>
    <t>324 Галеон МоскваSP Мужской зал</t>
  </si>
  <si>
    <t>324 Галеон МоскваSP Женский зал</t>
  </si>
  <si>
    <t>324 Галеон МоскваSP Обувь</t>
  </si>
  <si>
    <t>324 Галеон МоскваSP Аксессуары</t>
  </si>
  <si>
    <t>324 Галеон МоскваХоз.товары Мебель КГ</t>
  </si>
  <si>
    <t>324 Галеон МоскваШШП</t>
  </si>
  <si>
    <t>324 Галеон МоскваХоз.товары Мебель</t>
  </si>
  <si>
    <t>324 Галеон МоскваPS Мужской зал</t>
  </si>
  <si>
    <t>324 Галеон МоскваPS Женский зал</t>
  </si>
  <si>
    <t>324 Галеон МоскваБагаж</t>
  </si>
  <si>
    <t>324 Галеон МоскваСумки, Рюкзаки</t>
  </si>
  <si>
    <t>324 Галеон МоскваGB Стойка Очки</t>
  </si>
  <si>
    <t>33 Советская Коломна МОСопутствующие товары</t>
  </si>
  <si>
    <t>33 Советская Коломна МОХолодильник</t>
  </si>
  <si>
    <t>33 Советская Коломна МОGB Мужской зал</t>
  </si>
  <si>
    <t>33 Советская Коломна МОGB Женский зал</t>
  </si>
  <si>
    <t>33 Советская Коломна МОGB Обувь</t>
  </si>
  <si>
    <t>33 Советская Коломна МОGB Аксессуары</t>
  </si>
  <si>
    <t>33 Советская Коломна МОGB Мужское белье</t>
  </si>
  <si>
    <t>33 Советская Коломна МОGB Женское белье</t>
  </si>
  <si>
    <t>33 Советская Коломна МОХоз.товары Мебель КГ</t>
  </si>
  <si>
    <t>33 Советская Коломна МОХоз.товары Мебель</t>
  </si>
  <si>
    <t>33 Советская Коломна МОPS Мужской зал</t>
  </si>
  <si>
    <t>33 Советская Коломна МОPS Женский зал</t>
  </si>
  <si>
    <t>33 Советская Коломна МОБагаж</t>
  </si>
  <si>
    <t>33 Советская Коломна МОGB Стойка Очки</t>
  </si>
  <si>
    <t>42 Экватор Реутов МОСопутствующие товары</t>
  </si>
  <si>
    <t>42 Экватор Реутов МОХолодильник</t>
  </si>
  <si>
    <t>42 Экватор Реутов МОGB Мужской зал</t>
  </si>
  <si>
    <t>42 Экватор Реутов МОGB Женский зал</t>
  </si>
  <si>
    <t>42 Экватор Реутов МОGB Обувь</t>
  </si>
  <si>
    <t>42 Экватор Реутов МОGB Аксессуары</t>
  </si>
  <si>
    <t>42 Экватор Реутов МОGB Мужское белье</t>
  </si>
  <si>
    <t>42 Экватор Реутов МОGB Женское белье</t>
  </si>
  <si>
    <t>42 Экватор Реутов МОХоз.товары Мебель КГ</t>
  </si>
  <si>
    <t>42 Экватор Реутов МОХоз.товары Мебель</t>
  </si>
  <si>
    <t>42 Экватор Реутов МОPS Мужской зал</t>
  </si>
  <si>
    <t>42 Экватор Реутов МОPS Женский зал</t>
  </si>
  <si>
    <t>42 Экватор Реутов МОБагаж</t>
  </si>
  <si>
    <t>42 Экватор Реутов МОGB Стойка Очки</t>
  </si>
  <si>
    <t>45 Фламинго Люберцы МОСопутствующие товары</t>
  </si>
  <si>
    <t>45 Фламинго Люберцы МОХолодильник</t>
  </si>
  <si>
    <t>45 Фламинго Люберцы МОGB Мужской зал</t>
  </si>
  <si>
    <t>45 Фламинго Люберцы МОGB Женский зал</t>
  </si>
  <si>
    <t>45 Фламинго Люберцы МОGB Обувь</t>
  </si>
  <si>
    <t>45 Фламинго Люберцы МОGB Аксессуары</t>
  </si>
  <si>
    <t>45 Фламинго Люберцы МОGB Мужское белье</t>
  </si>
  <si>
    <t>45 Фламинго Люберцы МОGB Женское белье</t>
  </si>
  <si>
    <t>45 Фламинго Люберцы МОХоз.товары Мебель КГ</t>
  </si>
  <si>
    <t>45 Фламинго Люберцы МОХоз.товары Мебель</t>
  </si>
  <si>
    <t>45 Фламинго Люберцы МОPS Мужской зал</t>
  </si>
  <si>
    <t>45 Фламинго Люберцы МОPS Женский зал</t>
  </si>
  <si>
    <t>45 Фламинго Люберцы МОБагаж</t>
  </si>
  <si>
    <t>45 Фламинго Люберцы МОGB Стойка Очки</t>
  </si>
  <si>
    <t>59 Контур Балашиха МОСопутствующие товары</t>
  </si>
  <si>
    <t>59 Контур Балашиха МОХолодильник</t>
  </si>
  <si>
    <t>59 Контур Балашиха МОGB Мужской зал</t>
  </si>
  <si>
    <t>59 Контур Балашиха МОGB Женский зал</t>
  </si>
  <si>
    <t>59 Контур Балашиха МОGB Обувь</t>
  </si>
  <si>
    <t>59 Контур Балашиха МОGB Аксессуары</t>
  </si>
  <si>
    <t>59 Контур Балашиха МОGB Мужское белье</t>
  </si>
  <si>
    <t>59 Контур Балашиха МОGB Женское белье</t>
  </si>
  <si>
    <t>59 Контур Балашиха МОХоз.товары Мебель КГ</t>
  </si>
  <si>
    <t>59 Контур Балашиха МОХоз.товары Мебель</t>
  </si>
  <si>
    <t>59 Контур Балашиха МОPS Мужской зал</t>
  </si>
  <si>
    <t>59 Контур Балашиха МОPS Женский зал</t>
  </si>
  <si>
    <t>59 Контур Балашиха МОБагаж</t>
  </si>
  <si>
    <t>98 Богородский Пассаж Ногинск МОСопутствующие товары</t>
  </si>
  <si>
    <t>98 Богородский Пассаж Ногинск МОХолодильник</t>
  </si>
  <si>
    <t>98 Богородский Пассаж Ногинск МОGB Мужской зал</t>
  </si>
  <si>
    <t>98 Богородский Пассаж Ногинск МОGB Женский зал</t>
  </si>
  <si>
    <t>98 Богородский Пассаж Ногинск МОGB Обувь</t>
  </si>
  <si>
    <t>98 Богородский Пассаж Ногинск МОGB Аксессуары</t>
  </si>
  <si>
    <t>98 Богородский Пассаж Ногинск МОGB Мужское белье</t>
  </si>
  <si>
    <t>98 Богородский Пассаж Ногинск МОGB Женское белье</t>
  </si>
  <si>
    <t>98 Богородский Пассаж Ногинск МОХоз.товары Мебель КГ</t>
  </si>
  <si>
    <t>98 Богородский Пассаж Ногинск МОХоз.товары Мебель</t>
  </si>
  <si>
    <t>98 Богородский Пассаж Ногинск МОPS Мужской зал</t>
  </si>
  <si>
    <t>98 Богородский Пассаж Ногинск МОPS Женский зал</t>
  </si>
  <si>
    <t>98 Богородский Пассаж Ногинск МОБагаж</t>
  </si>
  <si>
    <t>08 Марьино МоскваСопутствующие товары</t>
  </si>
  <si>
    <t>08 Марьино МоскваХолодильник</t>
  </si>
  <si>
    <t>08 Марьино МоскваGB Мужской зал</t>
  </si>
  <si>
    <t>08 Марьино МоскваGB Женский зал</t>
  </si>
  <si>
    <t>08 Марьино МоскваGB Обувь</t>
  </si>
  <si>
    <t>08 Марьино МоскваGB Аксессуары</t>
  </si>
  <si>
    <t>08 Марьино МоскваGB Мужское белье</t>
  </si>
  <si>
    <t>08 Марьино МоскваGB Женское белье</t>
  </si>
  <si>
    <t>08 Марьино МоскваХоз.товары Мебель КГ</t>
  </si>
  <si>
    <t>08 Марьино МоскваХоз.товары Мебель</t>
  </si>
  <si>
    <t>08 Марьино МоскваPS Мужской зал</t>
  </si>
  <si>
    <t>08 Марьино МоскваPS Женский зал</t>
  </si>
  <si>
    <t>08 Марьино МоскваБагаж</t>
  </si>
  <si>
    <t>08 Марьино МоскваGB Стойка Очки</t>
  </si>
  <si>
    <t>137 Беляево МоскваСопутствующие товары</t>
  </si>
  <si>
    <t>137 Беляево МоскваХолодильник</t>
  </si>
  <si>
    <t>137 Беляево МоскваGB Мужской зал</t>
  </si>
  <si>
    <t>137 Беляево МоскваGB Женский зал</t>
  </si>
  <si>
    <t>137 Беляево МоскваGB Обувь</t>
  </si>
  <si>
    <t>137 Беляево МоскваGB Аксессуары</t>
  </si>
  <si>
    <t>137 Беляево МоскваGB Мужское белье</t>
  </si>
  <si>
    <t>137 Беляево МоскваGB Женское белье</t>
  </si>
  <si>
    <t>137 Беляево МоскваХоз.товары Мебель КГ</t>
  </si>
  <si>
    <t>137 Беляево МоскваХоз.товары Мебель</t>
  </si>
  <si>
    <t>137 Беляево МоскваPS Мужской зал</t>
  </si>
  <si>
    <t>137 Беляево МоскваPS Женский зал</t>
  </si>
  <si>
    <t>137 Беляево МоскваБагаж</t>
  </si>
  <si>
    <t>137 Беляево МоскваGB Стойка Очки</t>
  </si>
  <si>
    <t>143 Ключевой МоскваСопутствующие товары</t>
  </si>
  <si>
    <t>143 Ключевой МоскваХолодильник</t>
  </si>
  <si>
    <t>143 Ключевой МоскваGB Мужской зал</t>
  </si>
  <si>
    <t>143 Ключевой МоскваGB Женский зал</t>
  </si>
  <si>
    <t>143 Ключевой МоскваGB Обувь</t>
  </si>
  <si>
    <t>143 Ключевой МоскваGB Аксессуары</t>
  </si>
  <si>
    <t>143 Ключевой МоскваGB Мужское белье</t>
  </si>
  <si>
    <t>143 Ключевой МоскваGB Женское белье</t>
  </si>
  <si>
    <t>143 Ключевой МоскваХоз.товары Мебель</t>
  </si>
  <si>
    <t>143 Ключевой МоскваPS Мужской зал</t>
  </si>
  <si>
    <t>143 Ключевой МоскваPS Женский зал</t>
  </si>
  <si>
    <t>143 Ключевой МоскваБагаж</t>
  </si>
  <si>
    <t>143 Ключевой МоскваGB Стойка Очки</t>
  </si>
  <si>
    <t>147 Алтуфьевский МоскваСопутствующие товары</t>
  </si>
  <si>
    <t>147 Алтуфьевский МоскваХолодильник</t>
  </si>
  <si>
    <t>147 Алтуфьевский МоскваGB Мужской зал</t>
  </si>
  <si>
    <t>147 Алтуфьевский МоскваGB Женский зал</t>
  </si>
  <si>
    <t>147 Алтуфьевский МоскваGB Обувь</t>
  </si>
  <si>
    <t>147 Алтуфьевский МоскваGB Аксессуары</t>
  </si>
  <si>
    <t>147 Алтуфьевский МоскваGB Мужское белье</t>
  </si>
  <si>
    <t>147 Алтуфьевский МоскваGB Женское белье</t>
  </si>
  <si>
    <t>147 Алтуфьевский МоскваХоз.товары Мебель</t>
  </si>
  <si>
    <t>147 Алтуфьевский МоскваPS Мужской зал</t>
  </si>
  <si>
    <t>147 Алтуфьевский МоскваPS Женский зал</t>
  </si>
  <si>
    <t>147 Алтуфьевский МоскваБагаж</t>
  </si>
  <si>
    <t>147 Алтуфьевский МоскваGB Стойка Очки</t>
  </si>
  <si>
    <t>15 Зябликово МоскваСопутствующие товары</t>
  </si>
  <si>
    <t>15 Зябликово МоскваХолодильник</t>
  </si>
  <si>
    <t>15 Зябликово МоскваGB Мужской зал</t>
  </si>
  <si>
    <t>15 Зябликово МоскваGB Женский зал</t>
  </si>
  <si>
    <t>15 Зябликово МоскваGB Обувь</t>
  </si>
  <si>
    <t>15 Зябликово МоскваGB Аксессуары</t>
  </si>
  <si>
    <t>15 Зябликово МоскваGB Мужское белье</t>
  </si>
  <si>
    <t>15 Зябликово МоскваGB Женское белье</t>
  </si>
  <si>
    <t>15 Зябликово МоскваХоз.товары Мебель КГ</t>
  </si>
  <si>
    <t>15 Зябликово МоскваХоз.товары Мебель</t>
  </si>
  <si>
    <t>15 Зябликово МоскваPS Мужской зал</t>
  </si>
  <si>
    <t>15 Зябликово МоскваPS Женский зал</t>
  </si>
  <si>
    <t>15 Зябликово МоскваБагаж</t>
  </si>
  <si>
    <t>15 Зябликово МоскваGB Стойка Очки</t>
  </si>
  <si>
    <t>160 Ривьера МоскваСопутствующие товары</t>
  </si>
  <si>
    <t>160 Ривьера МоскваХолодильник</t>
  </si>
  <si>
    <t>160 Ривьера МоскваGB Мужской зал</t>
  </si>
  <si>
    <t>160 Ривьера МоскваGB Женский зал</t>
  </si>
  <si>
    <t>160 Ривьера МоскваGB Обувь</t>
  </si>
  <si>
    <t>160 Ривьера МоскваGB Аксессуары</t>
  </si>
  <si>
    <t>160 Ривьера МоскваGB Мужское белье</t>
  </si>
  <si>
    <t>160 Ривьера МоскваGB Женское белье</t>
  </si>
  <si>
    <t>160 Ривьера МоскваХоз.товары Мебель КГ</t>
  </si>
  <si>
    <t>160 Ривьера МоскваХоз.товары Мебель</t>
  </si>
  <si>
    <t>160 Ривьера МоскваPS Мужской зал</t>
  </si>
  <si>
    <t>160 Ривьера МоскваPS Женский зал</t>
  </si>
  <si>
    <t>160 Ривьера МоскваБагаж</t>
  </si>
  <si>
    <t>160 Ривьера МоскваGB Стойка Очки</t>
  </si>
  <si>
    <t>161 РИО Дмитровское МоскваСопутствующие товары</t>
  </si>
  <si>
    <t>161 РИО Дмитровское МоскваХолодильник</t>
  </si>
  <si>
    <t>161 РИО Дмитровское МоскваGB Мужской зал</t>
  </si>
  <si>
    <t>161 РИО Дмитровское МоскваGB Женский зал</t>
  </si>
  <si>
    <t>161 РИО Дмитровское МоскваGB Обувь</t>
  </si>
  <si>
    <t>161 РИО Дмитровское МоскваGB Аксессуары</t>
  </si>
  <si>
    <t>161 РИО Дмитровское МоскваGB Мужское белье</t>
  </si>
  <si>
    <t>161 РИО Дмитровское МоскваGB Женское белье</t>
  </si>
  <si>
    <t>161 РИО Дмитровское МоскваХоз.товары Мебель КГ</t>
  </si>
  <si>
    <t>161 РИО Дмитровское МоскваХоз.товары Мебель</t>
  </si>
  <si>
    <t>161 РИО Дмитровское МоскваPS Мужской зал</t>
  </si>
  <si>
    <t>161 РИО Дмитровское МоскваPS Женский зал</t>
  </si>
  <si>
    <t>161 РИО Дмитровское МоскваБагаж</t>
  </si>
  <si>
    <t>161 РИО Дмитровское МоскваGB Стойка Очки</t>
  </si>
  <si>
    <t>163 Л-153 МоскваСопутствующие товары</t>
  </si>
  <si>
    <t>163 Л-153 МоскваХолодильник</t>
  </si>
  <si>
    <t>163 Л-153 МоскваGB Мужской зал</t>
  </si>
  <si>
    <t>163 Л-153 МоскваGB Женский зал</t>
  </si>
  <si>
    <t>163 Л-153 МоскваGB Обувь</t>
  </si>
  <si>
    <t>163 Л-153 МоскваGB Аксессуары</t>
  </si>
  <si>
    <t>163 Л-153 МоскваGB Мужское белье</t>
  </si>
  <si>
    <t>163 Л-153 МоскваGB Женское белье</t>
  </si>
  <si>
    <t>163 Л-153 МоскваХоз.товары Мебель КГ</t>
  </si>
  <si>
    <t>163 Л-153 МоскваХоз.товары Мебель</t>
  </si>
  <si>
    <t>163 Л-153 МоскваPS Мужской зал</t>
  </si>
  <si>
    <t>163 Л-153 МоскваPS Женский зал</t>
  </si>
  <si>
    <t>163 Л-153 МоскваБагаж</t>
  </si>
  <si>
    <t>163 Л-153 МоскваGB Стойка Очки</t>
  </si>
  <si>
    <t>167 Принц Плаза МоскваСопутствующие товары</t>
  </si>
  <si>
    <t>167 Принц Плаза МоскваХолодильник</t>
  </si>
  <si>
    <t>167 Принц Плаза МоскваGB Мужской зал</t>
  </si>
  <si>
    <t>167 Принц Плаза МоскваGB Женский зал</t>
  </si>
  <si>
    <t>167 Принц Плаза МоскваGB Обувь</t>
  </si>
  <si>
    <t>167 Принц Плаза МоскваGB Аксессуары</t>
  </si>
  <si>
    <t>167 Принц Плаза МоскваGB Мужское белье</t>
  </si>
  <si>
    <t>167 Принц Плаза МоскваGB Женское белье</t>
  </si>
  <si>
    <t>167 Принц Плаза МоскваХоз.товары Мебель КГ</t>
  </si>
  <si>
    <t>167 Принц Плаза МоскваХоз.товары Мебель</t>
  </si>
  <si>
    <t>167 Принц Плаза МоскваPS Мужской зал</t>
  </si>
  <si>
    <t>167 Принц Плаза МоскваPS Женский зал</t>
  </si>
  <si>
    <t>167 Принц Плаза МоскваБагаж</t>
  </si>
  <si>
    <t>167 Принц Плаза МоскваGB Стойка Очки</t>
  </si>
  <si>
    <t>168 Крестьянский Королев МОСопутствующие товары</t>
  </si>
  <si>
    <t>168 Крестьянский Королев МОХолодильник</t>
  </si>
  <si>
    <t>168 Крестьянский Королев МОGB Мужской зал</t>
  </si>
  <si>
    <t>168 Крестьянский Королев МОGB Женский зал</t>
  </si>
  <si>
    <t>168 Крестьянский Королев МОGB Обувь</t>
  </si>
  <si>
    <t>168 Крестьянский Королев МОGB Аксессуары</t>
  </si>
  <si>
    <t>168 Крестьянский Королев МОGB Мужское белье</t>
  </si>
  <si>
    <t>168 Крестьянский Королев МОGB Женское белье</t>
  </si>
  <si>
    <t>168 Крестьянский Королев МОХоз.товары Мебель КГ</t>
  </si>
  <si>
    <t>168 Крестьянский Королев МОХоз.товары Мебель</t>
  </si>
  <si>
    <t>168 Крестьянский Королев МОPS Мужской зал</t>
  </si>
  <si>
    <t>168 Крестьянский Королев МОPS Женский зал</t>
  </si>
  <si>
    <t>168 Крестьянский Королев МОБагаж</t>
  </si>
  <si>
    <t>168 Крестьянский Королев МОGB Стойка Очки</t>
  </si>
  <si>
    <t>180 Новомосковский МОСопутствующие товары</t>
  </si>
  <si>
    <t>180 Новомосковский МОХолодильник</t>
  </si>
  <si>
    <t>180 Новомосковский МОGB Мужской зал</t>
  </si>
  <si>
    <t>180 Новомосковский МОGB Женский зал</t>
  </si>
  <si>
    <t>180 Новомосковский МОGB Обувь</t>
  </si>
  <si>
    <t>180 Новомосковский МОGB Аксессуары</t>
  </si>
  <si>
    <t>180 Новомосковский МОGB Мужское белье</t>
  </si>
  <si>
    <t>180 Новомосковский МОGB Женское белье</t>
  </si>
  <si>
    <t>180 Новомосковский МОХоз.товары Мебель КГ</t>
  </si>
  <si>
    <t>180 Новомосковский МОХоз.товары Мебель</t>
  </si>
  <si>
    <t>180 Новомосковский МОPS Мужской зал</t>
  </si>
  <si>
    <t>180 Новомосковский МОPS Женский зал</t>
  </si>
  <si>
    <t>180 Новомосковский МОБагаж</t>
  </si>
  <si>
    <t>192 Мега Гринн Орёл РСопутствующие товары</t>
  </si>
  <si>
    <t>192 Мега Гринн Орёл РХолодильник</t>
  </si>
  <si>
    <t>192 Мега Гринн Орёл РGB Мужской зал</t>
  </si>
  <si>
    <t>192 Мега Гринн Орёл РGB Женский зал</t>
  </si>
  <si>
    <t>192 Мега Гринн Орёл РGB Обувь</t>
  </si>
  <si>
    <t>192 Мега Гринн Орёл РGB Аксессуары</t>
  </si>
  <si>
    <t>192 Мега Гринн Орёл РGB Мужское белье</t>
  </si>
  <si>
    <t>192 Мега Гринн Орёл РХоз.товары Мебель КГ</t>
  </si>
  <si>
    <t>192 Мега Гринн Орёл РХоз.товары Мебель</t>
  </si>
  <si>
    <t>192 Мега Гринн Орёл РPS Мужской зал</t>
  </si>
  <si>
    <t>192 Мега Гринн Орёл РPS Женский зал</t>
  </si>
  <si>
    <t>192 Мега Гринн Орёл РБагаж</t>
  </si>
  <si>
    <t>196 Перловский Мытищи МОСопутствующие товары</t>
  </si>
  <si>
    <t>196 Перловский Мытищи МОХолодильник</t>
  </si>
  <si>
    <t>196 Перловский Мытищи МОGB Мужской зал</t>
  </si>
  <si>
    <t>196 Перловский Мытищи МОGB Женский зал</t>
  </si>
  <si>
    <t>196 Перловский Мытищи МОGB Обувь</t>
  </si>
  <si>
    <t>196 Перловский Мытищи МОGB Аксессуары</t>
  </si>
  <si>
    <t>196 Перловский Мытищи МОGB Мужское белье</t>
  </si>
  <si>
    <t>196 Перловский Мытищи МОGB Женское белье</t>
  </si>
  <si>
    <t>196 Перловский Мытищи МОХоз.товары Мебель КГ</t>
  </si>
  <si>
    <t>196 Перловский Мытищи МОХоз.товары Мебель</t>
  </si>
  <si>
    <t>196 Перловский Мытищи МОPS Мужской зал</t>
  </si>
  <si>
    <t>196 Перловский Мытищи МОPS Женский зал</t>
  </si>
  <si>
    <t>196 Перловский Мытищи МОБагаж</t>
  </si>
  <si>
    <t>196 Перловский Мытищи МОGB Стойка Очки</t>
  </si>
  <si>
    <t>206 Солнцево Парк МоскваСопутствующие товары</t>
  </si>
  <si>
    <t>206 Солнцево Парк МоскваGB Мужской зал</t>
  </si>
  <si>
    <t>206 Солнцево Парк МоскваGB Женский зал</t>
  </si>
  <si>
    <t>206 Солнцево Парк МоскваGB Обувь</t>
  </si>
  <si>
    <t>206 Солнцево Парк МоскваGB Аксессуары</t>
  </si>
  <si>
    <t>206 Солнцево Парк МоскваGB Мужское белье</t>
  </si>
  <si>
    <t>206 Солнцево Парк МоскваGB Женское белье</t>
  </si>
  <si>
    <t>206 Солнцево Парк МоскваХоз.товары Мебель КГ</t>
  </si>
  <si>
    <t>206 Солнцево Парк МоскваХоз.товары Мебель</t>
  </si>
  <si>
    <t>206 Солнцево Парк МоскваPS Мужской зал</t>
  </si>
  <si>
    <t>206 Солнцево Парк МоскваPS Женский зал</t>
  </si>
  <si>
    <t>206 Солнцево Парк МоскваБагаж</t>
  </si>
  <si>
    <t>206 Солнцево Парк МоскваGB Стойка Очки</t>
  </si>
  <si>
    <t>215 Мари МоскваСопутствующие товары</t>
  </si>
  <si>
    <t>215 Мари МоскваХолодильник</t>
  </si>
  <si>
    <t>215 Мари МоскваGB Мужской зал</t>
  </si>
  <si>
    <t>215 Мари МоскваGB Женский зал</t>
  </si>
  <si>
    <t>215 Мари МоскваGB Обувь</t>
  </si>
  <si>
    <t>215 Мари МоскваGB Аксессуары</t>
  </si>
  <si>
    <t>215 Мари МоскваGB Мужское белье</t>
  </si>
  <si>
    <t>215 Мари МоскваGB Женское белье</t>
  </si>
  <si>
    <t>215 Мари МоскваХоз.товары Мебель</t>
  </si>
  <si>
    <t>215 Мари МоскваPS Мужской зал</t>
  </si>
  <si>
    <t>215 Мари МоскваPS Женский зал</t>
  </si>
  <si>
    <t>215 Мари МоскваБагаж</t>
  </si>
  <si>
    <t>215 Мари МоскваGB Стойка Очки</t>
  </si>
  <si>
    <t>216 Премьер Рязань РСопутствующие товары</t>
  </si>
  <si>
    <t>216 Премьер Рязань РХолодильник</t>
  </si>
  <si>
    <t>216 Премьер Рязань РGB Мужской зал</t>
  </si>
  <si>
    <t>216 Премьер Рязань РGB Женский зал</t>
  </si>
  <si>
    <t>216 Премьер Рязань РGB Обувь</t>
  </si>
  <si>
    <t>216 Премьер Рязань РGB Аксессуары</t>
  </si>
  <si>
    <t>216 Премьер Рязань РGB Мужское белье</t>
  </si>
  <si>
    <t>216 Премьер Рязань РGB Женское белье</t>
  </si>
  <si>
    <t>216 Премьер Рязань РХоз.товары Мебель КГ</t>
  </si>
  <si>
    <t>216 Премьер Рязань РХоз.товары Мебель</t>
  </si>
  <si>
    <t>216 Премьер Рязань РPS Мужской зал</t>
  </si>
  <si>
    <t>216 Премьер Рязань РPS Женский зал</t>
  </si>
  <si>
    <t>216 Премьер Рязань РБагаж</t>
  </si>
  <si>
    <t>219 Малина Рязань РСопутствующие товары</t>
  </si>
  <si>
    <t>219 Малина Рязань РХолодильник</t>
  </si>
  <si>
    <t>219 Малина Рязань РGB Мужской зал</t>
  </si>
  <si>
    <t>219 Малина Рязань РGB Женский зал</t>
  </si>
  <si>
    <t>219 Малина Рязань РGB Обувь</t>
  </si>
  <si>
    <t>219 Малина Рязань РGB Аксессуары</t>
  </si>
  <si>
    <t>219 Малина Рязань РGB Мужское белье</t>
  </si>
  <si>
    <t>219 Малина Рязань РGB Женское белье</t>
  </si>
  <si>
    <t>219 Малина Рязань РХоз.товары Мебель КГ</t>
  </si>
  <si>
    <t>219 Малина Рязань РХоз.товары Мебель</t>
  </si>
  <si>
    <t>219 Малина Рязань РPS Мужской зал</t>
  </si>
  <si>
    <t>219 Малина Рязань РPS Женский зал</t>
  </si>
  <si>
    <t>219 Малина Рязань РБагаж</t>
  </si>
  <si>
    <t>219 Малина Рязань РGB Стойка Очки</t>
  </si>
  <si>
    <t>222 Центр Дмитров МОСопутствующие товары</t>
  </si>
  <si>
    <t>222 Центр Дмитров МОХолодильник</t>
  </si>
  <si>
    <t>222 Центр Дмитров МОGB Мужской зал</t>
  </si>
  <si>
    <t>222 Центр Дмитров МОGB Женский зал</t>
  </si>
  <si>
    <t>222 Центр Дмитров МОGB Обувь</t>
  </si>
  <si>
    <t>222 Центр Дмитров МОGB Аксессуары</t>
  </si>
  <si>
    <t>222 Центр Дмитров МОGB Мужское белье</t>
  </si>
  <si>
    <t>222 Центр Дмитров МОGB Женское белье</t>
  </si>
  <si>
    <t>222 Центр Дмитров МОХоз.товары Мебель КГ</t>
  </si>
  <si>
    <t>222 Центр Дмитров МОХоз.товары Мебель</t>
  </si>
  <si>
    <t>222 Центр Дмитров МОPS Мужской зал</t>
  </si>
  <si>
    <t>222 Центр Дмитров МОPS Женский зал</t>
  </si>
  <si>
    <t>222 Центр Дмитров МОБагаж</t>
  </si>
  <si>
    <t>260 Парк Сергиев Посад МОСопутствующие товары</t>
  </si>
  <si>
    <t>260 Парк Сергиев Посад МОХолодильник</t>
  </si>
  <si>
    <t>260 Парк Сергиев Посад МОGB Мужской зал</t>
  </si>
  <si>
    <t>260 Парк Сергиев Посад МОGB Женский зал</t>
  </si>
  <si>
    <t>260 Парк Сергиев Посад МОGB Обувь</t>
  </si>
  <si>
    <t>260 Парк Сергиев Посад МОGB Аксессуары</t>
  </si>
  <si>
    <t>260 Парк Сергиев Посад МОGB Мужское белье</t>
  </si>
  <si>
    <t>260 Парк Сергиев Посад МОGB Женское белье</t>
  </si>
  <si>
    <t>260 Парк Сергиев Посад МОХоз.товары Мебель КГ</t>
  </si>
  <si>
    <t>260 Парк Сергиев Посад МОХоз.товары Мебель</t>
  </si>
  <si>
    <t>260 Парк Сергиев Посад МОPS Мужской зал</t>
  </si>
  <si>
    <t>260 Парк Сергиев Посад МОPS Женский зал</t>
  </si>
  <si>
    <t>260 Парк Сергиев Посад МОБагаж</t>
  </si>
  <si>
    <t>27 АТАК Сергиев Посад МОСопутствующие товары</t>
  </si>
  <si>
    <t>27 АТАК Сергиев Посад МОХолодильник</t>
  </si>
  <si>
    <t>27 АТАК Сергиев Посад МОGB Мужской зал</t>
  </si>
  <si>
    <t>27 АТАК Сергиев Посад МОGB Женский зал</t>
  </si>
  <si>
    <t>27 АТАК Сергиев Посад МОGB Обувь</t>
  </si>
  <si>
    <t>27 АТАК Сергиев Посад МОGB Аксессуары</t>
  </si>
  <si>
    <t>27 АТАК Сергиев Посад МОGB Мужское белье</t>
  </si>
  <si>
    <t>27 АТАК Сергиев Посад МОGB Женское белье</t>
  </si>
  <si>
    <t>27 АТАК Сергиев Посад МОХоз.товары Мебель</t>
  </si>
  <si>
    <t>27 АТАК Сергиев Посад МОPS Мужской зал</t>
  </si>
  <si>
    <t>27 АТАК Сергиев Посад МОPS Женский зал</t>
  </si>
  <si>
    <t>27 АТАК Сергиев Посад МОБагаж</t>
  </si>
  <si>
    <t>275 Орджоникидзе МоскваМужской зал</t>
  </si>
  <si>
    <t>275 Орджоникидзе Москва</t>
  </si>
  <si>
    <t>275 Орджоникидзе МоскваЖенский зал</t>
  </si>
  <si>
    <t>275 Орджоникидзе МоскваОбувь</t>
  </si>
  <si>
    <t>275 Орджоникидзе МоскваДетская одежда</t>
  </si>
  <si>
    <t>275 Орджоникидзе МоскваДетская обувь и игрушки</t>
  </si>
  <si>
    <t>275 Орджоникидзе МоскваМужское белье</t>
  </si>
  <si>
    <t>275 Орджоникидзе МоскваЖенское белье</t>
  </si>
  <si>
    <t>275 Орджоникидзе МоскваХоз.товары Декор</t>
  </si>
  <si>
    <t>275 Орджоникидзе МоскваХоз.товары Столовая</t>
  </si>
  <si>
    <t>275 Орджоникидзе МоскваХоз.товары Kухня</t>
  </si>
  <si>
    <t>275 Орджоникидзе МоскваХоз.товары Спальня</t>
  </si>
  <si>
    <t>275 Орджоникидзе МоскваХоз.товары Ванная</t>
  </si>
  <si>
    <t>275 Орджоникидзе МоскваСопутствующие товары</t>
  </si>
  <si>
    <t>275 Орджоникидзе МоскваЕда</t>
  </si>
  <si>
    <t>275 Орджоникидзе МоскваКосметика</t>
  </si>
  <si>
    <t>275 Орджоникидзе МоскваХолодильник</t>
  </si>
  <si>
    <t>275 Орджоникидзе МоскваGB Мужской зал</t>
  </si>
  <si>
    <t>275 Орджоникидзе МоскваGB Женский зал</t>
  </si>
  <si>
    <t>275 Орджоникидзе МоскваGB Обувь</t>
  </si>
  <si>
    <t>275 Орджоникидзе МоскваGB Аксессуары</t>
  </si>
  <si>
    <t>275 Орджоникидзе МоскваGB Мужское белье</t>
  </si>
  <si>
    <t>275 Орджоникидзе МоскваGB Женское белье</t>
  </si>
  <si>
    <t>275 Орджоникидзе МоскваSP Мужской зал</t>
  </si>
  <si>
    <t>275 Орджоникидзе МоскваSP Женский зал</t>
  </si>
  <si>
    <t>275 Орджоникидзе МоскваSP Обувь</t>
  </si>
  <si>
    <t>275 Орджоникидзе МоскваSP Аксессуары</t>
  </si>
  <si>
    <t>275 Орджоникидзе МоскваХоз.товары Мебель КГ</t>
  </si>
  <si>
    <t>275 Орджоникидзе МоскваШШП</t>
  </si>
  <si>
    <t>275 Орджоникидзе МоскваХоз.товары Мебель</t>
  </si>
  <si>
    <t>275 Орджоникидзе МоскваPS Мужской зал</t>
  </si>
  <si>
    <t>275 Орджоникидзе МоскваPS Женский зал</t>
  </si>
  <si>
    <t>275 Орджоникидзе МоскваБагаж</t>
  </si>
  <si>
    <t>275 Орджоникидзе МоскваСумки, Рюкзаки</t>
  </si>
  <si>
    <t>275 Орджоникидзе МоскваGB Стойка Очки</t>
  </si>
  <si>
    <t>296 Победа Пушкино МОМужской зал</t>
  </si>
  <si>
    <t>296 Победа Пушкино МО</t>
  </si>
  <si>
    <t>296 Победа Пушкино МОЖенский зал</t>
  </si>
  <si>
    <t>296 Победа Пушкино МООбувь</t>
  </si>
  <si>
    <t>296 Победа Пушкино МОДетская одежда</t>
  </si>
  <si>
    <t>296 Победа Пушкино МОДетская обувь и игрушки</t>
  </si>
  <si>
    <t>296 Победа Пушкино МОМужское белье</t>
  </si>
  <si>
    <t>296 Победа Пушкино МОЖенское белье</t>
  </si>
  <si>
    <t>296 Победа Пушкино МОХоз.товары Декор</t>
  </si>
  <si>
    <t>296 Победа Пушкино МОХоз.товары Столовая</t>
  </si>
  <si>
    <t>296 Победа Пушкино МОХоз.товары Kухня</t>
  </si>
  <si>
    <t>296 Победа Пушкино МОХоз.товары Спальня</t>
  </si>
  <si>
    <t>296 Победа Пушкино МОХоз.товары Ванная</t>
  </si>
  <si>
    <t>296 Победа Пушкино МОСопутствующие товары</t>
  </si>
  <si>
    <t>296 Победа Пушкино МОЕда</t>
  </si>
  <si>
    <t>296 Победа Пушкино МОКосметика</t>
  </si>
  <si>
    <t>296 Победа Пушкино МОХолодильник</t>
  </si>
  <si>
    <t>296 Победа Пушкино МОGB Мужской зал</t>
  </si>
  <si>
    <t>296 Победа Пушкино МОGB Женский зал</t>
  </si>
  <si>
    <t>296 Победа Пушкино МОGB Обувь</t>
  </si>
  <si>
    <t>296 Победа Пушкино МОGB Аксессуары</t>
  </si>
  <si>
    <t>296 Победа Пушкино МОGB Мужское белье</t>
  </si>
  <si>
    <t>296 Победа Пушкино МОGB Женское белье</t>
  </si>
  <si>
    <t>296 Победа Пушкино МОSP Мужской зал</t>
  </si>
  <si>
    <t>296 Победа Пушкино МОSP Женский зал</t>
  </si>
  <si>
    <t>296 Победа Пушкино МОSP Обувь</t>
  </si>
  <si>
    <t>296 Победа Пушкино МОSP Аксессуары</t>
  </si>
  <si>
    <t>296 Победа Пушкино МОХоз.товары Мебель КГ</t>
  </si>
  <si>
    <t>296 Победа Пушкино МОШШП</t>
  </si>
  <si>
    <t>296 Победа Пушкино МОХоз.товары Мебель</t>
  </si>
  <si>
    <t>296 Победа Пушкино МОPS Мужской зал</t>
  </si>
  <si>
    <t>296 Победа Пушкино МОPS Женский зал</t>
  </si>
  <si>
    <t>296 Победа Пушкино МОБагаж</t>
  </si>
  <si>
    <t>296 Победа Пушкино МОСумки, Рюкзаки</t>
  </si>
  <si>
    <t>309 XL Мытищи МОМужской зал</t>
  </si>
  <si>
    <t>309 XL Мытищи МО</t>
  </si>
  <si>
    <t>309 XL Мытищи МОЖенский зал</t>
  </si>
  <si>
    <t>309 XL Мытищи МООбувь</t>
  </si>
  <si>
    <t>309 XL Мытищи МОДетская одежда</t>
  </si>
  <si>
    <t>309 XL Мытищи МОДетская обувь и игрушки</t>
  </si>
  <si>
    <t>309 XL Мытищи МОМужское белье</t>
  </si>
  <si>
    <t>309 XL Мытищи МОЖенское белье</t>
  </si>
  <si>
    <t>309 XL Мытищи МОХоз.товары Декор</t>
  </si>
  <si>
    <t>309 XL Мытищи МОХоз.товары Столовая</t>
  </si>
  <si>
    <t>309 XL Мытищи МОХоз.товары Kухня</t>
  </si>
  <si>
    <t>309 XL Мытищи МОХоз.товары Спальня</t>
  </si>
  <si>
    <t>309 XL Мытищи МОХоз.товары Ванная</t>
  </si>
  <si>
    <t>309 XL Мытищи МОСопутствующие товары</t>
  </si>
  <si>
    <t>309 XL Мытищи МОЕда</t>
  </si>
  <si>
    <t>309 XL Мытищи МОКосметика</t>
  </si>
  <si>
    <t>309 XL Мытищи МОХолодильник</t>
  </si>
  <si>
    <t>309 XL Мытищи МОGB Мужской зал</t>
  </si>
  <si>
    <t>309 XL Мытищи МОGB Женский зал</t>
  </si>
  <si>
    <t>309 XL Мытищи МОGB Обувь</t>
  </si>
  <si>
    <t>309 XL Мытищи МОGB Аксессуары</t>
  </si>
  <si>
    <t>309 XL Мытищи МОGB Мужское белье</t>
  </si>
  <si>
    <t>309 XL Мытищи МОGB Женское белье</t>
  </si>
  <si>
    <t>309 XL Мытищи МОSP Мужской зал</t>
  </si>
  <si>
    <t>309 XL Мытищи МОSP Женский зал</t>
  </si>
  <si>
    <t>309 XL Мытищи МОSP Обувь</t>
  </si>
  <si>
    <t>309 XL Мытищи МОSP Аксессуары</t>
  </si>
  <si>
    <t>309 XL Мытищи МОХоз.товары Мебель КГ</t>
  </si>
  <si>
    <t>309 XL Мытищи МОШШП</t>
  </si>
  <si>
    <t>309 XL Мытищи МОХоз.товары Мебель</t>
  </si>
  <si>
    <t>309 XL Мытищи МОPS Мужской зал</t>
  </si>
  <si>
    <t>309 XL Мытищи МОPS Женский зал</t>
  </si>
  <si>
    <t>309 XL Мытищи МОБагаж</t>
  </si>
  <si>
    <t>309 XL Мытищи МОСумки, Рюкзаки</t>
  </si>
  <si>
    <t>329 Остров Мечты МоскваМужской зал</t>
  </si>
  <si>
    <t>329 Остров Мечты Москва</t>
  </si>
  <si>
    <t>329 Остров Мечты МоскваЖенский зал</t>
  </si>
  <si>
    <t>329 Остров Мечты МоскваОбувь</t>
  </si>
  <si>
    <t>329 Остров Мечты МоскваДетская одежда</t>
  </si>
  <si>
    <t>329 Остров Мечты МоскваДетская обувь и игрушки</t>
  </si>
  <si>
    <t>329 Остров Мечты МоскваМужское белье</t>
  </si>
  <si>
    <t>329 Остров Мечты МоскваЖенское белье</t>
  </si>
  <si>
    <t>329 Остров Мечты МоскваХоз.товары Декор</t>
  </si>
  <si>
    <t>329 Остров Мечты МоскваХоз.товары Столовая</t>
  </si>
  <si>
    <t>329 Остров Мечты МоскваХоз.товары Kухня</t>
  </si>
  <si>
    <t>329 Остров Мечты МоскваХоз.товары Спальня</t>
  </si>
  <si>
    <t>329 Остров Мечты МоскваХоз.товары Ванная</t>
  </si>
  <si>
    <t>329 Остров Мечты МоскваСопутствующие товары</t>
  </si>
  <si>
    <t>329 Остров Мечты МоскваКосметика</t>
  </si>
  <si>
    <t>329 Остров Мечты МоскваGB Мужской зал</t>
  </si>
  <si>
    <t>329 Остров Мечты МоскваGB Женский зал</t>
  </si>
  <si>
    <t>329 Остров Мечты МоскваGB Обувь</t>
  </si>
  <si>
    <t>329 Остров Мечты МоскваGB Аксессуары</t>
  </si>
  <si>
    <t>329 Остров Мечты МоскваGB Мужское белье</t>
  </si>
  <si>
    <t>329 Остров Мечты МоскваGB Женское белье</t>
  </si>
  <si>
    <t>329 Остров Мечты МоскваSP Мужской зал</t>
  </si>
  <si>
    <t>329 Остров Мечты МоскваSP Женский зал</t>
  </si>
  <si>
    <t>329 Остров Мечты МоскваSP Обувь</t>
  </si>
  <si>
    <t>329 Остров Мечты МоскваSP Аксессуары</t>
  </si>
  <si>
    <t>329 Остров Мечты МоскваХоз.товары Мебель КГ</t>
  </si>
  <si>
    <t>329 Остров Мечты МоскваШШП</t>
  </si>
  <si>
    <t>329 Остров Мечты МоскваХоз.товары Мебель</t>
  </si>
  <si>
    <t>329 Остров Мечты МоскваPS Мужской зал</t>
  </si>
  <si>
    <t>329 Остров Мечты МоскваPS Женский зал</t>
  </si>
  <si>
    <t>329 Остров Мечты МоскваБагаж</t>
  </si>
  <si>
    <t>329 Остров Мечты МоскваСумки, Рюкзаки</t>
  </si>
  <si>
    <t>329 Остров Мечты МоскваGB Стойка Очки</t>
  </si>
  <si>
    <t>39 Сухонская МоскваСопутствующие товары</t>
  </si>
  <si>
    <t>39 Сухонская МоскваХолодильник</t>
  </si>
  <si>
    <t>39 Сухонская МоскваGB Мужской зал</t>
  </si>
  <si>
    <t>39 Сухонская МоскваGB Женский зал</t>
  </si>
  <si>
    <t>39 Сухонская МоскваGB Обувь</t>
  </si>
  <si>
    <t>39 Сухонская МоскваGB Аксессуары</t>
  </si>
  <si>
    <t>39 Сухонская МоскваGB Мужское белье</t>
  </si>
  <si>
    <t>39 Сухонская МоскваGB Женское белье</t>
  </si>
  <si>
    <t>39 Сухонская МоскваХоз.товары Мебель</t>
  </si>
  <si>
    <t>39 Сухонская МоскваPS Мужской зал</t>
  </si>
  <si>
    <t>39 Сухонская МоскваPS Женский зал</t>
  </si>
  <si>
    <t>39 Сухонская МоскваБагаж</t>
  </si>
  <si>
    <t>39 Сухонская МоскваGB Стойка Очки</t>
  </si>
  <si>
    <t>47 Фрегат Мытищи МОСопутствующие товары</t>
  </si>
  <si>
    <t>47 Фрегат Мытищи МОХолодильник</t>
  </si>
  <si>
    <t>47 Фрегат Мытищи МОGB Мужской зал</t>
  </si>
  <si>
    <t>47 Фрегат Мытищи МОGB Женский зал</t>
  </si>
  <si>
    <t>47 Фрегат Мытищи МОGB Обувь</t>
  </si>
  <si>
    <t>47 Фрегат Мытищи МОGB Аксессуары</t>
  </si>
  <si>
    <t>47 Фрегат Мытищи МОGB Мужское белье</t>
  </si>
  <si>
    <t>47 Фрегат Мытищи МОGB Женское белье</t>
  </si>
  <si>
    <t>47 Фрегат Мытищи МОХоз.товары Мебель КГ</t>
  </si>
  <si>
    <t>47 Фрегат Мытищи МОХоз.товары Мебель</t>
  </si>
  <si>
    <t>47 Фрегат Мытищи МОPS Мужской зал</t>
  </si>
  <si>
    <t>47 Фрегат Мытищи МОPS Женский зал</t>
  </si>
  <si>
    <t>47 Фрегат Мытищи МОБагаж</t>
  </si>
  <si>
    <t>47 Фрегат Мытищи МОGB Стойка Очки</t>
  </si>
  <si>
    <t>49 Коньково МоскваСопутствующие товары</t>
  </si>
  <si>
    <t>49 Коньково МоскваХолодильник</t>
  </si>
  <si>
    <t>49 Коньково МоскваGB Мужской зал</t>
  </si>
  <si>
    <t>49 Коньково МоскваGB Женский зал</t>
  </si>
  <si>
    <t>49 Коньково МоскваGB Обувь</t>
  </si>
  <si>
    <t>49 Коньково МоскваGB Аксессуары</t>
  </si>
  <si>
    <t>49 Коньково МоскваGB Мужское белье</t>
  </si>
  <si>
    <t>49 Коньково МоскваGB Женское белье</t>
  </si>
  <si>
    <t>49 Коньково МоскваХоз.товары Мебель КГ</t>
  </si>
  <si>
    <t>49 Коньково МоскваХоз.товары Мебель</t>
  </si>
  <si>
    <t>49 Коньково МоскваPS Мужской зал</t>
  </si>
  <si>
    <t>49 Коньково МоскваPS Женский зал</t>
  </si>
  <si>
    <t>49 Коньково МоскваБагаж</t>
  </si>
  <si>
    <t>49 Коньково МоскваGB Стойка Очки</t>
  </si>
  <si>
    <t>54 ТР2 Лобня МОСопутствующие товары</t>
  </si>
  <si>
    <t>54 ТР2 Лобня МОХолодильник</t>
  </si>
  <si>
    <t>54 ТР2 Лобня МОGB Мужской зал</t>
  </si>
  <si>
    <t>54 ТР2 Лобня МОGB Женский зал</t>
  </si>
  <si>
    <t>54 ТР2 Лобня МОGB Обувь</t>
  </si>
  <si>
    <t>54 ТР2 Лобня МОGB Аксессуары</t>
  </si>
  <si>
    <t>54 ТР2 Лобня МОGB Мужское белье</t>
  </si>
  <si>
    <t>54 ТР2 Лобня МОGB Женское белье</t>
  </si>
  <si>
    <t>54 ТР2 Лобня МОХоз.товары Мебель КГ</t>
  </si>
  <si>
    <t>54 ТР2 Лобня МОХоз.товары Мебель</t>
  </si>
  <si>
    <t>54 ТР2 Лобня МОPS Мужской зал</t>
  </si>
  <si>
    <t>54 ТР2 Лобня МОPS Женский зал</t>
  </si>
  <si>
    <t>54 ТР2 Лобня МОБагаж</t>
  </si>
  <si>
    <t>54 ТР2 Лобня МОGB Стойка Очки</t>
  </si>
  <si>
    <t>67 Алтуфьево МоскваСопутствующие товары</t>
  </si>
  <si>
    <t>67 Алтуфьево МоскваХолодильник</t>
  </si>
  <si>
    <t>67 Алтуфьево МоскваGB Мужской зал</t>
  </si>
  <si>
    <t>67 Алтуфьево МоскваGB Женский зал</t>
  </si>
  <si>
    <t>67 Алтуфьево МоскваGB Обувь</t>
  </si>
  <si>
    <t>67 Алтуфьево МоскваGB Аксессуары</t>
  </si>
  <si>
    <t>67 Алтуфьево МоскваGB Мужское белье</t>
  </si>
  <si>
    <t>67 Алтуфьево МоскваGB Женское белье</t>
  </si>
  <si>
    <t>67 Алтуфьево МоскваХоз.товары Мебель КГ</t>
  </si>
  <si>
    <t>67 Алтуфьево МоскваХоз.товары Мебель</t>
  </si>
  <si>
    <t>67 Алтуфьево МоскваPS Мужской зал</t>
  </si>
  <si>
    <t>67 Алтуфьево МоскваPS Женский зал</t>
  </si>
  <si>
    <t>67 Алтуфьево МоскваБагаж</t>
  </si>
  <si>
    <t>67 Алтуфьево МоскваGB Стойка Очки</t>
  </si>
  <si>
    <t>94 Дудинка МоскваСопутствующие товары</t>
  </si>
  <si>
    <t>94 Дудинка МоскваХолодильник</t>
  </si>
  <si>
    <t>94 Дудинка МоскваGB Мужской зал</t>
  </si>
  <si>
    <t>94 Дудинка МоскваGB Женский зал</t>
  </si>
  <si>
    <t>94 Дудинка МоскваGB Обувь</t>
  </si>
  <si>
    <t>94 Дудинка МоскваGB Аксессуары</t>
  </si>
  <si>
    <t>94 Дудинка МоскваGB Мужское белье</t>
  </si>
  <si>
    <t>94 Дудинка МоскваGB Женское белье</t>
  </si>
  <si>
    <t>94 Дудинка МоскваХоз.товары Мебель КГ</t>
  </si>
  <si>
    <t>94 Дудинка МоскваХоз.товары Мебель</t>
  </si>
  <si>
    <t>94 Дудинка МоскваPS Мужской зал</t>
  </si>
  <si>
    <t>94 Дудинка МоскваPS Женский зал</t>
  </si>
  <si>
    <t>94 Дудинка МоскваБагаж</t>
  </si>
  <si>
    <t>94 Дудинка МоскваGB Стойка Очки</t>
  </si>
  <si>
    <t>220 Аура Новосибирск РСопутствующие товары</t>
  </si>
  <si>
    <t>220 Аура Новосибирск РХолодильник</t>
  </si>
  <si>
    <t>220 Аура Новосибирск РGB Мужской зал</t>
  </si>
  <si>
    <t>220 Аура Новосибирск РGB Женский зал</t>
  </si>
  <si>
    <t>220 Аура Новосибирск РGB Обувь</t>
  </si>
  <si>
    <t>220 Аура Новосибирск РGB Аксессуары</t>
  </si>
  <si>
    <t>220 Аура Новосибирск РGB Мужское белье</t>
  </si>
  <si>
    <t>220 Аура Новосибирск РGB Женское белье</t>
  </si>
  <si>
    <t>220 Аура Новосибирск РХоз.товары Мебель КГ</t>
  </si>
  <si>
    <t>220 Аура Новосибирск РХоз.товары Мебель</t>
  </si>
  <si>
    <t>220 Аура Новосибирск РPS Мужской зал</t>
  </si>
  <si>
    <t>220 Аура Новосибирск РPS Женский зал</t>
  </si>
  <si>
    <t>220 Аура Новосибирск РБагаж</t>
  </si>
  <si>
    <t>231 Горский Новосибирск РСопутствующие товары</t>
  </si>
  <si>
    <t>231 Горский Новосибирск РХолодильник</t>
  </si>
  <si>
    <t>231 Горский Новосибирск РGB Мужской зал</t>
  </si>
  <si>
    <t>231 Горский Новосибирск РGB Женский зал</t>
  </si>
  <si>
    <t>231 Горский Новосибирск РGB Обувь</t>
  </si>
  <si>
    <t>231 Горский Новосибирск РGB Аксессуары</t>
  </si>
  <si>
    <t>231 Горский Новосибирск РGB Мужское белье</t>
  </si>
  <si>
    <t>231 Горский Новосибирск РGB Женское белье</t>
  </si>
  <si>
    <t>231 Горский Новосибирск РХоз.товары Мебель КГ</t>
  </si>
  <si>
    <t>231 Горский Новосибирск РХоз.товары Мебель</t>
  </si>
  <si>
    <t>231 Горский Новосибирск РPS Мужской зал</t>
  </si>
  <si>
    <t>231 Горский Новосибирск РPS Женский зал</t>
  </si>
  <si>
    <t>231 Горский Новосибирск РБагаж</t>
  </si>
  <si>
    <t>232 Голден Парк Новосибирск РСопутствующие товары</t>
  </si>
  <si>
    <t>232 Голден Парк Новосибирск РХолодильник</t>
  </si>
  <si>
    <t>232 Голден Парк Новосибирск РGB Мужской зал</t>
  </si>
  <si>
    <t>232 Голден Парк Новосибирск РGB Женский зал</t>
  </si>
  <si>
    <t>232 Голден Парк Новосибирск РGB Обувь</t>
  </si>
  <si>
    <t>232 Голден Парк Новосибирск РGB Аксессуары</t>
  </si>
  <si>
    <t>232 Голден Парк Новосибирск РGB Мужское белье</t>
  </si>
  <si>
    <t>232 Голден Парк Новосибирск РGB Женское белье</t>
  </si>
  <si>
    <t>232 Голден Парк Новосибирск РХоз.товары Мебель КГ</t>
  </si>
  <si>
    <t>232 Голден Парк Новосибирск РХоз.товары Мебель</t>
  </si>
  <si>
    <t>232 Голден Парк Новосибирск РPS Мужской зал</t>
  </si>
  <si>
    <t>232 Голден Парк Новосибирск РPS Женский зал</t>
  </si>
  <si>
    <t>232 Голден Парк Новосибирск РБагаж</t>
  </si>
  <si>
    <t>238 Планета Новокузнецк РСопутствующие товары</t>
  </si>
  <si>
    <t>238 Планета Новокузнецк РХолодильник</t>
  </si>
  <si>
    <t>238 Планета Новокузнецк РGB Мужской зал</t>
  </si>
  <si>
    <t>238 Планета Новокузнецк РGB Женский зал</t>
  </si>
  <si>
    <t>238 Планета Новокузнецк РGB Обувь</t>
  </si>
  <si>
    <t>238 Планета Новокузнецк РGB Аксессуары</t>
  </si>
  <si>
    <t>238 Планета Новокузнецк РGB Мужское белье</t>
  </si>
  <si>
    <t>238 Планета Новокузнецк РGB Женское белье</t>
  </si>
  <si>
    <t>238 Планета Новокузнецк РХоз.товары Мебель КГ</t>
  </si>
  <si>
    <t>238 Планета Новокузнецк РХоз.товары Мебель</t>
  </si>
  <si>
    <t>238 Планета Новокузнецк РPS Мужской зал</t>
  </si>
  <si>
    <t>238 Планета Новокузнецк РPS Женский зал</t>
  </si>
  <si>
    <t>238 Планета Новокузнецк РБагаж</t>
  </si>
  <si>
    <t>241 Европа Барнаул РСопутствующие товары</t>
  </si>
  <si>
    <t>241 Европа Барнаул РХолодильник</t>
  </si>
  <si>
    <t>241 Европа Барнаул РGB Мужской зал</t>
  </si>
  <si>
    <t>241 Европа Барнаул РGB Женский зал</t>
  </si>
  <si>
    <t>241 Европа Барнаул РGB Обувь</t>
  </si>
  <si>
    <t>241 Европа Барнаул РGB Аксессуары</t>
  </si>
  <si>
    <t>241 Европа Барнаул РGB Мужское белье</t>
  </si>
  <si>
    <t>241 Европа Барнаул РGB Женское белье</t>
  </si>
  <si>
    <t>241 Европа Барнаул РХоз.товары Мебель КГ</t>
  </si>
  <si>
    <t>241 Европа Барнаул РХоз.товары Мебель</t>
  </si>
  <si>
    <t>241 Европа Барнаул РPS Мужской зал</t>
  </si>
  <si>
    <t>241 Европа Барнаул РPS Женский зал</t>
  </si>
  <si>
    <t>241 Европа Барнаул РБагаж</t>
  </si>
  <si>
    <t>242 Пионер Барнаул РСопутствующие товары</t>
  </si>
  <si>
    <t>242 Пионер Барнаул РХолодильник</t>
  </si>
  <si>
    <t>242 Пионер Барнаул РGB Мужской зал</t>
  </si>
  <si>
    <t>242 Пионер Барнаул РGB Женский зал</t>
  </si>
  <si>
    <t>242 Пионер Барнаул РGB Обувь</t>
  </si>
  <si>
    <t>242 Пионер Барнаул РGB Аксессуары</t>
  </si>
  <si>
    <t>242 Пионер Барнаул РGB Мужское белье</t>
  </si>
  <si>
    <t>242 Пионер Барнаул РGB Женское белье</t>
  </si>
  <si>
    <t>242 Пионер Барнаул РХоз.товары Мебель КГ</t>
  </si>
  <si>
    <t>242 Пионер Барнаул РХоз.товары Мебель</t>
  </si>
  <si>
    <t>242 Пионер Барнаул РPS Мужской зал</t>
  </si>
  <si>
    <t>242 Пионер Барнаул РPS Женский зал</t>
  </si>
  <si>
    <t>242 Пионер Барнаул РБагаж</t>
  </si>
  <si>
    <t>243 Облака Кемерово РСопутствующие товары</t>
  </si>
  <si>
    <t>243 Облака Кемерово РХолодильник</t>
  </si>
  <si>
    <t>243 Облака Кемерово РGB Мужской зал</t>
  </si>
  <si>
    <t>243 Облака Кемерово РGB Женский зал</t>
  </si>
  <si>
    <t>243 Облака Кемерово РGB Обувь</t>
  </si>
  <si>
    <t>243 Облака Кемерово РGB Аксессуары</t>
  </si>
  <si>
    <t>243 Облака Кемерово РGB Мужское белье</t>
  </si>
  <si>
    <t>243 Облака Кемерово РGB Женское белье</t>
  </si>
  <si>
    <t>243 Облака Кемерово РХоз.товары Мебель КГ</t>
  </si>
  <si>
    <t>243 Облака Кемерово РХоз.товары Мебель</t>
  </si>
  <si>
    <t>243 Облака Кемерово РPS Мужской зал</t>
  </si>
  <si>
    <t>243 Облака Кемерово РPS Женский зал</t>
  </si>
  <si>
    <t>243 Облака Кемерово РБагаж</t>
  </si>
  <si>
    <t>254 Июнь Красноярск РМужской зал</t>
  </si>
  <si>
    <t>254 Июнь Красноярск Р</t>
  </si>
  <si>
    <t>254 Июнь Красноярск РЖенский зал</t>
  </si>
  <si>
    <t>254 Июнь Красноярск РОбувь</t>
  </si>
  <si>
    <t>254 Июнь Красноярск РДетская одежда</t>
  </si>
  <si>
    <t>254 Июнь Красноярск РДетская обувь и игрушки</t>
  </si>
  <si>
    <t>254 Июнь Красноярск РМужское белье</t>
  </si>
  <si>
    <t>254 Июнь Красноярск РЖенское белье</t>
  </si>
  <si>
    <t>254 Июнь Красноярск РХоз.товары Декор</t>
  </si>
  <si>
    <t>254 Июнь Красноярск РХоз.товары Столовая</t>
  </si>
  <si>
    <t>254 Июнь Красноярск РХоз.товары Kухня</t>
  </si>
  <si>
    <t>254 Июнь Красноярск РХоз.товары Спальня</t>
  </si>
  <si>
    <t>254 Июнь Красноярск РХоз.товары Ванная</t>
  </si>
  <si>
    <t>254 Июнь Красноярск РСопутствующие товары</t>
  </si>
  <si>
    <t>254 Июнь Красноярск РЕда</t>
  </si>
  <si>
    <t>254 Июнь Красноярск РКосметика</t>
  </si>
  <si>
    <t>254 Июнь Красноярск РХолодильник</t>
  </si>
  <si>
    <t>254 Июнь Красноярск РGB Мужской зал</t>
  </si>
  <si>
    <t>254 Июнь Красноярск РGB Женский зал</t>
  </si>
  <si>
    <t>254 Июнь Красноярск РGB Обувь</t>
  </si>
  <si>
    <t>254 Июнь Красноярск РGB Аксессуары</t>
  </si>
  <si>
    <t>254 Июнь Красноярск РGB Мужское белье</t>
  </si>
  <si>
    <t>254 Июнь Красноярск РGB Женское белье</t>
  </si>
  <si>
    <t>254 Июнь Красноярск РSP Мужской зал</t>
  </si>
  <si>
    <t>254 Июнь Красноярск РSP Женский зал</t>
  </si>
  <si>
    <t>254 Июнь Красноярск РSP Обувь</t>
  </si>
  <si>
    <t>254 Июнь Красноярск РSP Аксессуары</t>
  </si>
  <si>
    <t>254 Июнь Красноярск РХоз.товары Мебель КГ</t>
  </si>
  <si>
    <t>254 Июнь Красноярск РШШП</t>
  </si>
  <si>
    <t>254 Июнь Красноярск РХоз.товары Мебель</t>
  </si>
  <si>
    <t>254 Июнь Красноярск РPS Мужской зал</t>
  </si>
  <si>
    <t>254 Июнь Красноярск РPS Женский зал</t>
  </si>
  <si>
    <t>254 Июнь Красноярск РБагаж</t>
  </si>
  <si>
    <t>254 Июнь Красноярск РСумки, Рюкзаки</t>
  </si>
  <si>
    <t>255 Сибирский Городок Красноярск РМужской зал</t>
  </si>
  <si>
    <t>255 Сибирский Городок Красноярск Р</t>
  </si>
  <si>
    <t>255 Сибирский Городок Красноярск РЖенский зал</t>
  </si>
  <si>
    <t>255 Сибирский Городок Красноярск РОбувь</t>
  </si>
  <si>
    <t>255 Сибирский Городок Красноярск РДетская одежда</t>
  </si>
  <si>
    <t>255 Сибирский Городок Красноярск РДетская обувь и игрушки</t>
  </si>
  <si>
    <t>255 Сибирский Городок Красноярск РМужское белье</t>
  </si>
  <si>
    <t>255 Сибирский Городок Красноярск РЖенское белье</t>
  </si>
  <si>
    <t>255 Сибирский Городок Красноярск РХоз.товары Декор</t>
  </si>
  <si>
    <t>255 Сибирский Городок Красноярск РХоз.товары Столовая</t>
  </si>
  <si>
    <t>255 Сибирский Городок Красноярск РХоз.товары Kухня</t>
  </si>
  <si>
    <t>255 Сибирский Городок Красноярск РХоз.товары Спальня</t>
  </si>
  <si>
    <t>255 Сибирский Городок Красноярск РХоз.товары Ванная</t>
  </si>
  <si>
    <t>255 Сибирский Городок Красноярск РСопутствующие товары</t>
  </si>
  <si>
    <t>255 Сибирский Городок Красноярск РЕда</t>
  </si>
  <si>
    <t>255 Сибирский Городок Красноярск РКосметика</t>
  </si>
  <si>
    <t>255 Сибирский Городок Красноярск РХолодильник</t>
  </si>
  <si>
    <t>255 Сибирский Городок Красноярск РGB Мужской зал</t>
  </si>
  <si>
    <t>255 Сибирский Городок Красноярск РGB Женский зал</t>
  </si>
  <si>
    <t>255 Сибирский Городок Красноярск РGB Обувь</t>
  </si>
  <si>
    <t>255 Сибирский Городок Красноярск РGB Аксессуары</t>
  </si>
  <si>
    <t>255 Сибирский Городок Красноярск РGB Мужское белье</t>
  </si>
  <si>
    <t>255 Сибирский Городок Красноярск РGB Женское белье</t>
  </si>
  <si>
    <t>255 Сибирский Городок Красноярск РSP Мужской зал</t>
  </si>
  <si>
    <t>255 Сибирский Городок Красноярск РSP Женский зал</t>
  </si>
  <si>
    <t>255 Сибирский Городок Красноярск РSP Обувь</t>
  </si>
  <si>
    <t>255 Сибирский Городок Красноярск РSP Аксессуары</t>
  </si>
  <si>
    <t>255 Сибирский Городок Красноярск РХоз.товары Мебель КГ</t>
  </si>
  <si>
    <t>255 Сибирский Городок Красноярск РШШП</t>
  </si>
  <si>
    <t>255 Сибирский Городок Красноярск РХоз.товары Мебель</t>
  </si>
  <si>
    <t>255 Сибирский Городок Красноярск РPS Мужской зал</t>
  </si>
  <si>
    <t>255 Сибирский Городок Красноярск РPS Женский зал</t>
  </si>
  <si>
    <t>255 Сибирский Городок Красноярск РБагаж</t>
  </si>
  <si>
    <t>255 Сибирский Городок Красноярск РСумки, Рюкзаки</t>
  </si>
  <si>
    <t>255 Сибирский Городок Красноярск РGB Стойка Очки</t>
  </si>
  <si>
    <t>269 Эдем Новосибирск РСопутствующие товары</t>
  </si>
  <si>
    <t>269 Эдем Новосибирск РХолодильник</t>
  </si>
  <si>
    <t>269 Эдем Новосибирск РGB Мужской зал</t>
  </si>
  <si>
    <t>269 Эдем Новосибирск РGB Женский зал</t>
  </si>
  <si>
    <t>269 Эдем Новосибирск РGB Обувь</t>
  </si>
  <si>
    <t>269 Эдем Новосибирск РGB Аксессуары</t>
  </si>
  <si>
    <t>269 Эдем Новосибирск РGB Мужское белье</t>
  </si>
  <si>
    <t>269 Эдем Новосибирск РGB Женское белье</t>
  </si>
  <si>
    <t>269 Эдем Новосибирск РХоз.товары Мебель КГ</t>
  </si>
  <si>
    <t>269 Эдем Новосибирск РХоз.товары Мебель</t>
  </si>
  <si>
    <t>269 Эдем Новосибирск РPS Мужской зал</t>
  </si>
  <si>
    <t>269 Эдем Новосибирск РPS Женский зал</t>
  </si>
  <si>
    <t>269 Эдем Новосибирск РБагаж</t>
  </si>
  <si>
    <t>319 Планета Красноярск РМужской зал</t>
  </si>
  <si>
    <t>319 Планета Красноярск Р</t>
  </si>
  <si>
    <t>319 Планета Красноярск РЖенский зал</t>
  </si>
  <si>
    <t>319 Планета Красноярск РОбувь</t>
  </si>
  <si>
    <t>319 Планета Красноярск РДетская одежда</t>
  </si>
  <si>
    <t>319 Планета Красноярск РДетская обувь и игрушки</t>
  </si>
  <si>
    <t>319 Планета Красноярск РМужское белье</t>
  </si>
  <si>
    <t>319 Планета Красноярск РЖенское белье</t>
  </si>
  <si>
    <t>319 Планета Красноярск РХоз.товары Декор</t>
  </si>
  <si>
    <t>319 Планета Красноярск РХоз.товары Столовая</t>
  </si>
  <si>
    <t>319 Планета Красноярск РХоз.товары Kухня</t>
  </si>
  <si>
    <t>319 Планета Красноярск РХоз.товары Спальня</t>
  </si>
  <si>
    <t>319 Планета Красноярск РХоз.товары Ванная</t>
  </si>
  <si>
    <t>319 Планета Красноярск РСопутствующие товары</t>
  </si>
  <si>
    <t>319 Планета Красноярск РЕда</t>
  </si>
  <si>
    <t>319 Планета Красноярск РКосметика</t>
  </si>
  <si>
    <t>319 Планета Красноярск РХолодильник</t>
  </si>
  <si>
    <t>319 Планета Красноярск РGB Мужской зал</t>
  </si>
  <si>
    <t>319 Планета Красноярск РGB Женский зал</t>
  </si>
  <si>
    <t>319 Планета Красноярск РGB Обувь</t>
  </si>
  <si>
    <t>319 Планета Красноярск РGB Аксессуары</t>
  </si>
  <si>
    <t>319 Планета Красноярск РGB Мужское белье</t>
  </si>
  <si>
    <t>319 Планета Красноярск РGB Женское белье</t>
  </si>
  <si>
    <t>319 Планета Красноярск РSP Мужской зал</t>
  </si>
  <si>
    <t>319 Планета Красноярск РSP Женский зал</t>
  </si>
  <si>
    <t>319 Планета Красноярск РSP Обувь</t>
  </si>
  <si>
    <t>319 Планета Красноярск РSP Аксессуары</t>
  </si>
  <si>
    <t>319 Планета Красноярск РХоз.товары Мебель КГ</t>
  </si>
  <si>
    <t>319 Планета Красноярск РШШП</t>
  </si>
  <si>
    <t>319 Планета Красноярск РХоз.товары Мебель</t>
  </si>
  <si>
    <t>319 Планета Красноярск РPS Мужской зал</t>
  </si>
  <si>
    <t>319 Планета Красноярск РPS Женский зал</t>
  </si>
  <si>
    <t>319 Планета Красноярск РБагаж</t>
  </si>
  <si>
    <t>319 Планета Красноярск РСумки, Рюкзаки</t>
  </si>
  <si>
    <t>100 Сити-центр Казань РСопутствующие товары</t>
  </si>
  <si>
    <t>100 Сити-центр Казань РХолодильник</t>
  </si>
  <si>
    <t>100 Сити-центр Казань РGB Мужской зал</t>
  </si>
  <si>
    <t>100 Сити-центр Казань РGB Женский зал</t>
  </si>
  <si>
    <t>100 Сити-центр Казань РGB Обувь</t>
  </si>
  <si>
    <t>100 Сити-центр Казань РGB Аксессуары</t>
  </si>
  <si>
    <t>100 Сити-центр Казань РGB Мужское белье</t>
  </si>
  <si>
    <t>100 Сити-центр Казань РGB Женское белье</t>
  </si>
  <si>
    <t>100 Сити-центр Казань РХоз.товары Мебель КГ</t>
  </si>
  <si>
    <t>100 Сити-центр Казань РХоз.товары Мебель</t>
  </si>
  <si>
    <t>100 Сити-центр Казань РPS Мужской зал</t>
  </si>
  <si>
    <t>100 Сити-центр Казань РPS Женский зал</t>
  </si>
  <si>
    <t>100 Сити-центр Казань РБагаж</t>
  </si>
  <si>
    <t>100 Сити-центр Казань РGB Стойка Очки</t>
  </si>
  <si>
    <t>101 Гранд Ульяновск РСопутствующие товары</t>
  </si>
  <si>
    <t>101 Гранд Ульяновск РХолодильник</t>
  </si>
  <si>
    <t>101 Гранд Ульяновск РGB Мужской зал</t>
  </si>
  <si>
    <t>101 Гранд Ульяновск РGB Женский зал</t>
  </si>
  <si>
    <t>101 Гранд Ульяновск РGB Обувь</t>
  </si>
  <si>
    <t>101 Гранд Ульяновск РGB Аксессуары</t>
  </si>
  <si>
    <t>101 Гранд Ульяновск РGB Мужское белье</t>
  </si>
  <si>
    <t>101 Гранд Ульяновск РGB Женское белье</t>
  </si>
  <si>
    <t>101 Гранд Ульяновск РХоз.товары Мебель</t>
  </si>
  <si>
    <t>101 Гранд Ульяновск РPS Мужской зал</t>
  </si>
  <si>
    <t>101 Гранд Ульяновск РPS Женский зал</t>
  </si>
  <si>
    <t>101 Гранд Ульяновск РБагаж</t>
  </si>
  <si>
    <t>105 Гостиный Двор Пенза РСопутствующие товары</t>
  </si>
  <si>
    <t>105 Гостиный Двор Пенза РХолодильник</t>
  </si>
  <si>
    <t>105 Гостиный Двор Пенза РGB Мужской зал</t>
  </si>
  <si>
    <t>105 Гостиный Двор Пенза РGB Женский зал</t>
  </si>
  <si>
    <t>105 Гостиный Двор Пенза РGB Обувь</t>
  </si>
  <si>
    <t>105 Гостиный Двор Пенза РGB Аксессуары</t>
  </si>
  <si>
    <t>105 Гостиный Двор Пенза РGB Мужское белье</t>
  </si>
  <si>
    <t>105 Гостиный Двор Пенза РGB Женское белье</t>
  </si>
  <si>
    <t>105 Гостиный Двор Пенза РХоз.товары Мебель КГ</t>
  </si>
  <si>
    <t>105 Гостиный Двор Пенза РХоз.товары Мебель</t>
  </si>
  <si>
    <t>105 Гостиный Двор Пенза РPS Мужской зал</t>
  </si>
  <si>
    <t>105 Гостиный Двор Пенза РPS Женский зал</t>
  </si>
  <si>
    <t>105 Гостиный Двор Пенза РБагаж</t>
  </si>
  <si>
    <t>107 Васторг Астрахань РСопутствующие товары</t>
  </si>
  <si>
    <t>107 Васторг Астрахань РХолодильник</t>
  </si>
  <si>
    <t>107 Васторг Астрахань РGB Мужской зал</t>
  </si>
  <si>
    <t>107 Васторг Астрахань РGB Женский зал</t>
  </si>
  <si>
    <t>107 Васторг Астрахань РGB Обувь</t>
  </si>
  <si>
    <t>107 Васторг Астрахань РGB Аксессуары</t>
  </si>
  <si>
    <t>107 Васторг Астрахань РGB Мужское белье</t>
  </si>
  <si>
    <t>107 Васторг Астрахань РGB Женское белье</t>
  </si>
  <si>
    <t>107 Васторг Астрахань РХоз.товары Мебель КГ</t>
  </si>
  <si>
    <t>107 Васторг Астрахань РХоз.товары Мебель</t>
  </si>
  <si>
    <t>107 Васторг Астрахань РPS Мужской зал</t>
  </si>
  <si>
    <t>107 Васторг Астрахань РPS Женский зал</t>
  </si>
  <si>
    <t>107 Васторг Астрахань РБагаж</t>
  </si>
  <si>
    <t>107 Васторг Астрахань РGB Стойка Очки</t>
  </si>
  <si>
    <t>121 XL Казань РСопутствующие товары</t>
  </si>
  <si>
    <t>121 XL Казань РХолодильник</t>
  </si>
  <si>
    <t>121 XL Казань РGB Мужской зал</t>
  </si>
  <si>
    <t>121 XL Казань РGB Женский зал</t>
  </si>
  <si>
    <t>121 XL Казань РGB Обувь</t>
  </si>
  <si>
    <t>121 XL Казань РGB Аксессуары</t>
  </si>
  <si>
    <t>121 XL Казань РGB Мужское белье</t>
  </si>
  <si>
    <t>121 XL Казань РGB Женское белье</t>
  </si>
  <si>
    <t>121 XL Казань РХоз.товары Мебель КГ</t>
  </si>
  <si>
    <t>121 XL Казань РХоз.товары Мебель</t>
  </si>
  <si>
    <t>121 XL Казань РPS Мужской зал</t>
  </si>
  <si>
    <t>121 XL Казань РPS Женский зал</t>
  </si>
  <si>
    <t>121 XL Казань РБагаж</t>
  </si>
  <si>
    <t>121 XL Казань РGB Стойка Очки</t>
  </si>
  <si>
    <t>125 Космопорт Самара РСопутствующие товары</t>
  </si>
  <si>
    <t>125 Космопорт Самара РХолодильник</t>
  </si>
  <si>
    <t>125 Космопорт Самара РGB Мужской зал</t>
  </si>
  <si>
    <t>125 Космопорт Самара РGB Женский зал</t>
  </si>
  <si>
    <t>125 Космопорт Самара РGB Обувь</t>
  </si>
  <si>
    <t>125 Космопорт Самара РGB Аксессуары</t>
  </si>
  <si>
    <t>125 Космопорт Самара РGB Мужское белье</t>
  </si>
  <si>
    <t>125 Космопорт Самара РGB Женское белье</t>
  </si>
  <si>
    <t>125 Космопорт Самара РХоз.товары Мебель КГ</t>
  </si>
  <si>
    <t>125 Космопорт Самара РХоз.товары Мебель</t>
  </si>
  <si>
    <t>125 Космопорт Самара РPS Мужской зал</t>
  </si>
  <si>
    <t>125 Космопорт Самара РPS Женский зал</t>
  </si>
  <si>
    <t>125 Космопорт Самара РБагаж</t>
  </si>
  <si>
    <t>125 Космопорт Самара РGB Стойка Очки</t>
  </si>
  <si>
    <t>127 Омега Набережные Челны РСопутствующие товары</t>
  </si>
  <si>
    <t>127 Омега Набережные Челны РХолодильник</t>
  </si>
  <si>
    <t>127 Омега Набережные Челны РGB Мужской зал</t>
  </si>
  <si>
    <t>127 Омега Набережные Челны РGB Женский зал</t>
  </si>
  <si>
    <t>127 Омега Набережные Челны РGB Обувь</t>
  </si>
  <si>
    <t>127 Омега Набережные Челны РGB Аксессуары</t>
  </si>
  <si>
    <t>127 Омега Набережные Челны РGB Мужское белье</t>
  </si>
  <si>
    <t>127 Омега Набережные Челны РGB Женское белье</t>
  </si>
  <si>
    <t>127 Омега Набережные Челны РХоз.товары Мебель КГ</t>
  </si>
  <si>
    <t>127 Омега Набережные Челны РХоз.товары Мебель</t>
  </si>
  <si>
    <t>127 Омега Набережные Челны РPS Мужской зал</t>
  </si>
  <si>
    <t>127 Омега Набережные Челны РPS Женский зал</t>
  </si>
  <si>
    <t>127 Омега Набережные Челны РБагаж</t>
  </si>
  <si>
    <t>134 Хэппи Молл Саратов РСопутствующие товары</t>
  </si>
  <si>
    <t>134 Хэппи Молл Саратов РХолодильник</t>
  </si>
  <si>
    <t>134 Хэппи Молл Саратов РGB Мужской зал</t>
  </si>
  <si>
    <t>134 Хэппи Молл Саратов РGB Женский зал</t>
  </si>
  <si>
    <t>134 Хэппи Молл Саратов РGB Обувь</t>
  </si>
  <si>
    <t>134 Хэппи Молл Саратов РGB Аксессуары</t>
  </si>
  <si>
    <t>134 Хэппи Молл Саратов РGB Мужское белье</t>
  </si>
  <si>
    <t>134 Хэппи Молл Саратов РGB Женское белье</t>
  </si>
  <si>
    <t>134 Хэппи Молл Саратов РХоз.товары Мебель КГ</t>
  </si>
  <si>
    <t>134 Хэппи Молл Саратов РХоз.товары Мебель</t>
  </si>
  <si>
    <t>134 Хэппи Молл Саратов РPS Мужской зал</t>
  </si>
  <si>
    <t>134 Хэппи Молл Саратов РPS Женский зал</t>
  </si>
  <si>
    <t>134 Хэппи Молл Саратов РБагаж</t>
  </si>
  <si>
    <t>134 Хэппи Молл Саратов РGB Стойка Очки</t>
  </si>
  <si>
    <t>141 Европа Сити Молл ВолгоградСопутствующие товары</t>
  </si>
  <si>
    <t>141 Европа Сити Молл ВолгоградХолодильник</t>
  </si>
  <si>
    <t>141 Европа Сити Молл ВолгоградGB Мужской зал</t>
  </si>
  <si>
    <t>141 Европа Сити Молл ВолгоградGB Женский зал</t>
  </si>
  <si>
    <t>141 Европа Сити Молл ВолгоградGB Обувь</t>
  </si>
  <si>
    <t>141 Европа Сити Молл ВолгоградGB Аксессуары</t>
  </si>
  <si>
    <t>141 Европа Сити Молл ВолгоградGB Мужское белье</t>
  </si>
  <si>
    <t>141 Европа Сити Молл ВолгоградGB Женское белье</t>
  </si>
  <si>
    <t>141 Европа Сити Молл ВолгоградХоз.товары Мебель КГ</t>
  </si>
  <si>
    <t>141 Европа Сити Молл ВолгоградХоз.товары Мебель</t>
  </si>
  <si>
    <t>141 Европа Сити Молл ВолгоградPS Мужской зал</t>
  </si>
  <si>
    <t>141 Европа Сити Молл ВолгоградPS Женский зал</t>
  </si>
  <si>
    <t>141 Европа Сити Молл ВолгоградБагаж</t>
  </si>
  <si>
    <t>141 Европа Сити Молл ВолгоградGB Стойка Очки</t>
  </si>
  <si>
    <t>153 Форум Саратов РСопутствующие товары</t>
  </si>
  <si>
    <t>153 Форум Саратов РGB Мужской зал</t>
  </si>
  <si>
    <t>153 Форум Саратов РGB Женский зал</t>
  </si>
  <si>
    <t>153 Форум Саратов РGB Обувь</t>
  </si>
  <si>
    <t>153 Форум Саратов РGB Аксессуары</t>
  </si>
  <si>
    <t>153 Форум Саратов РGB Мужское белье</t>
  </si>
  <si>
    <t>153 Форум Саратов РGB Женское белье</t>
  </si>
  <si>
    <t>153 Форум Саратов РХоз.товары Мебель КГ</t>
  </si>
  <si>
    <t>153 Форум Саратов РХоз.товары Мебель</t>
  </si>
  <si>
    <t>153 Форум Саратов РPS Мужской зал</t>
  </si>
  <si>
    <t>153 Форум Саратов РPS Женский зал</t>
  </si>
  <si>
    <t>153 Форум Саратов РБагаж</t>
  </si>
  <si>
    <t>153 Форум Саратов РGB Стойка Очки</t>
  </si>
  <si>
    <t>170 Планета Уфа РСопутствующие товары</t>
  </si>
  <si>
    <t>170 Планета Уфа РХолодильник</t>
  </si>
  <si>
    <t>170 Планета Уфа РGB Мужской зал</t>
  </si>
  <si>
    <t>170 Планета Уфа РGB Женский зал</t>
  </si>
  <si>
    <t>170 Планета Уфа РGB Обувь</t>
  </si>
  <si>
    <t>170 Планета Уфа РGB Аксессуары</t>
  </si>
  <si>
    <t>170 Планета Уфа РGB Мужское белье</t>
  </si>
  <si>
    <t>170 Планета Уфа РGB Женское белье</t>
  </si>
  <si>
    <t>170 Планета Уфа РХоз.товары Мебель КГ</t>
  </si>
  <si>
    <t>170 Планета Уфа РХоз.товары Мебель</t>
  </si>
  <si>
    <t>170 Планета Уфа РPS Мужской зал</t>
  </si>
  <si>
    <t>170 Планета Уфа РPS Женский зал</t>
  </si>
  <si>
    <t>170 Планета Уфа РБагаж</t>
  </si>
  <si>
    <t>170 Планета Уфа РGB Стойка Очки</t>
  </si>
  <si>
    <t>173 Акварель Волгоград РСопутствующие товары</t>
  </si>
  <si>
    <t>173 Акварель Волгоград РХолодильник</t>
  </si>
  <si>
    <t>173 Акварель Волгоград РGB Мужской зал</t>
  </si>
  <si>
    <t>173 Акварель Волгоград РGB Женский зал</t>
  </si>
  <si>
    <t>173 Акварель Волгоград РGB Обувь</t>
  </si>
  <si>
    <t>173 Акварель Волгоград РGB Аксессуары</t>
  </si>
  <si>
    <t>173 Акварель Волгоград РGB Мужское белье</t>
  </si>
  <si>
    <t>173 Акварель Волгоград РGB Женское белье</t>
  </si>
  <si>
    <t>173 Акварель Волгоград РХоз.товары Мебель КГ</t>
  </si>
  <si>
    <t>173 Акварель Волгоград РХоз.товары Мебель</t>
  </si>
  <si>
    <t>173 Акварель Волгоград РPS Мужской зал</t>
  </si>
  <si>
    <t>173 Акварель Волгоград РPS Женский зал</t>
  </si>
  <si>
    <t>173 Акварель Волгоград РБагаж</t>
  </si>
  <si>
    <t>173 Акварель Волгоград РGB Стойка Очки</t>
  </si>
  <si>
    <t>183 Кольцо Казань РСопутствующие товары</t>
  </si>
  <si>
    <t>183 Кольцо Казань РХолодильник</t>
  </si>
  <si>
    <t>183 Кольцо Казань РGB Мужской зал</t>
  </si>
  <si>
    <t>183 Кольцо Казань РGB Женский зал</t>
  </si>
  <si>
    <t>183 Кольцо Казань РGB Обувь</t>
  </si>
  <si>
    <t>183 Кольцо Казань РGB Аксессуары</t>
  </si>
  <si>
    <t>183 Кольцо Казань РGB Мужское белье</t>
  </si>
  <si>
    <t>183 Кольцо Казань РGB Женское белье</t>
  </si>
  <si>
    <t>183 Кольцо Казань РХоз.товары Мебель КГ</t>
  </si>
  <si>
    <t>183 Кольцо Казань РХоз.товары Мебель</t>
  </si>
  <si>
    <t>183 Кольцо Казань РPS Мужской зал</t>
  </si>
  <si>
    <t>183 Кольцо Казань РPS Женский зал</t>
  </si>
  <si>
    <t>183 Кольцо Казань РБагаж</t>
  </si>
  <si>
    <t>183 Кольцо Казань РGB Стойка Очки</t>
  </si>
  <si>
    <t>185 Мадагаскар Чебоксары РСопутствующие товары</t>
  </si>
  <si>
    <t>185 Мадагаскар Чебоксары РХолодильник</t>
  </si>
  <si>
    <t>185 Мадагаскар Чебоксары РGB Мужской зал</t>
  </si>
  <si>
    <t>185 Мадагаскар Чебоксары РGB Женский зал</t>
  </si>
  <si>
    <t>185 Мадагаскар Чебоксары РGB Обувь</t>
  </si>
  <si>
    <t>185 Мадагаскар Чебоксары РGB Аксессуары</t>
  </si>
  <si>
    <t>185 Мадагаскар Чебоксары РGB Мужское белье</t>
  </si>
  <si>
    <t>185 Мадагаскар Чебоксары РGB Женское белье</t>
  </si>
  <si>
    <t>185 Мадагаскар Чебоксары РХоз.товары Мебель</t>
  </si>
  <si>
    <t>185 Мадагаскар Чебоксары РPS Мужской зал</t>
  </si>
  <si>
    <t>185 Мадагаскар Чебоксары РPS Женский зал</t>
  </si>
  <si>
    <t>185 Мадагаскар Чебоксары РБагаж</t>
  </si>
  <si>
    <t>193 Амбар Самара РСопутствующие товары</t>
  </si>
  <si>
    <t>193 Амбар Самара РХолодильник</t>
  </si>
  <si>
    <t>193 Амбар Самара РGB Мужской зал</t>
  </si>
  <si>
    <t>193 Амбар Самара РGB Женский зал</t>
  </si>
  <si>
    <t>193 Амбар Самара РGB Обувь</t>
  </si>
  <si>
    <t>193 Амбар Самара РGB Аксессуары</t>
  </si>
  <si>
    <t>193 Амбар Самара РGB Мужское белье</t>
  </si>
  <si>
    <t>193 Амбар Самара РХоз.товары Мебель</t>
  </si>
  <si>
    <t>193 Амбар Самара РPS Мужской зал</t>
  </si>
  <si>
    <t>193 Амбар Самара РPS Женский зал</t>
  </si>
  <si>
    <t>193 Амбар Самара РБагаж</t>
  </si>
  <si>
    <t>193 Амбар Самара РGB Стойка Очки</t>
  </si>
  <si>
    <t>211 Арбат Стерлитамак РСопутствующие товары</t>
  </si>
  <si>
    <t>211 Арбат Стерлитамак РХолодильник</t>
  </si>
  <si>
    <t>211 Арбат Стерлитамак РGB Мужской зал</t>
  </si>
  <si>
    <t>211 Арбат Стерлитамак РGB Женский зал</t>
  </si>
  <si>
    <t>211 Арбат Стерлитамак РGB Обувь</t>
  </si>
  <si>
    <t>211 Арбат Стерлитамак РGB Аксессуары</t>
  </si>
  <si>
    <t>211 Арбат Стерлитамак РGB Мужское белье</t>
  </si>
  <si>
    <t>211 Арбат Стерлитамак РХоз.товары Мебель КГ</t>
  </si>
  <si>
    <t>211 Арбат Стерлитамак РХоз.товары Мебель</t>
  </si>
  <si>
    <t>211 Арбат Стерлитамак РPS Мужской зал</t>
  </si>
  <si>
    <t>211 Арбат Стерлитамак РPS Женский зал</t>
  </si>
  <si>
    <t>211 Арбат Стерлитамак РБагаж</t>
  </si>
  <si>
    <t>212 Меркурий Уфа РСопутствующие товары</t>
  </si>
  <si>
    <t>212 Меркурий Уфа РХолодильник</t>
  </si>
  <si>
    <t>212 Меркурий Уфа РGB Мужской зал</t>
  </si>
  <si>
    <t>212 Меркурий Уфа РGB Женский зал</t>
  </si>
  <si>
    <t>212 Меркурий Уфа РGB Обувь</t>
  </si>
  <si>
    <t>212 Меркурий Уфа РGB Аксессуары</t>
  </si>
  <si>
    <t>212 Меркурий Уфа РGB Мужское белье</t>
  </si>
  <si>
    <t>212 Меркурий Уфа РGB Женское белье</t>
  </si>
  <si>
    <t>212 Меркурий Уфа РХоз.товары Мебель КГ</t>
  </si>
  <si>
    <t>212 Меркурий Уфа РХоз.товары Мебель</t>
  </si>
  <si>
    <t>212 Меркурий Уфа РPS Мужской зал</t>
  </si>
  <si>
    <t>212 Меркурий Уфа РPS Женский зал</t>
  </si>
  <si>
    <t>212 Меркурий Уфа РБагаж</t>
  </si>
  <si>
    <t>212 Меркурий Уфа РGB Стойка Очки</t>
  </si>
  <si>
    <t>237 Айсберг Астрахань РСопутствующие товары</t>
  </si>
  <si>
    <t>237 Айсберг Астрахань РХолодильник</t>
  </si>
  <si>
    <t>237 Айсберг Астрахань РGB Мужской зал</t>
  </si>
  <si>
    <t>237 Айсберг Астрахань РGB Женский зал</t>
  </si>
  <si>
    <t>237 Айсберг Астрахань РGB Обувь</t>
  </si>
  <si>
    <t>237 Айсберг Астрахань РGB Аксессуары</t>
  </si>
  <si>
    <t>237 Айсберг Астрахань РGB Мужское белье</t>
  </si>
  <si>
    <t>237 Айсберг Астрахань РGB Женское белье</t>
  </si>
  <si>
    <t>237 Айсберг Астрахань РХоз.товары Мебель КГ</t>
  </si>
  <si>
    <t>237 Айсберг Астрахань РХоз.товары Мебель</t>
  </si>
  <si>
    <t>237 Айсберг Астрахань РPS Мужской зал</t>
  </si>
  <si>
    <t>237 Айсберг Астрахань РPS Женский зал</t>
  </si>
  <si>
    <t>237 Айсберг Астрахань РБагаж</t>
  </si>
  <si>
    <t>237 Айсберг Астрахань РGB Стойка Очки</t>
  </si>
  <si>
    <t>250 Атак Казань РСопутствующие товары</t>
  </si>
  <si>
    <t>250 Атак Казань РХолодильник</t>
  </si>
  <si>
    <t>250 Атак Казань РGB Мужской зал</t>
  </si>
  <si>
    <t>250 Атак Казань РGB Женский зал</t>
  </si>
  <si>
    <t>250 Атак Казань РGB Обувь</t>
  </si>
  <si>
    <t>250 Атак Казань РGB Аксессуары</t>
  </si>
  <si>
    <t>250 Атак Казань РGB Мужское белье</t>
  </si>
  <si>
    <t>250 Атак Казань РGB Женское белье</t>
  </si>
  <si>
    <t>250 Атак Казань РХоз.товары Мебель КГ</t>
  </si>
  <si>
    <t>250 Атак Казань РХоз.товары Мебель</t>
  </si>
  <si>
    <t>250 Атак Казань РPS Мужской зал</t>
  </si>
  <si>
    <t>250 Атак Казань РPS Женский зал</t>
  </si>
  <si>
    <t>250 Атак Казань РБагаж</t>
  </si>
  <si>
    <t>250 Атак Казань РGB Стойка Очки</t>
  </si>
  <si>
    <t>256 Елка Йошкар-Ола РСопутствующие товары</t>
  </si>
  <si>
    <t>256 Елка Йошкар-Ола РХолодильник</t>
  </si>
  <si>
    <t>256 Елка Йошкар-Ола РGB Мужской зал</t>
  </si>
  <si>
    <t>256 Елка Йошкар-Ола РGB Женский зал</t>
  </si>
  <si>
    <t>256 Елка Йошкар-Ола РGB Обувь</t>
  </si>
  <si>
    <t>256 Елка Йошкар-Ола РGB Аксессуары</t>
  </si>
  <si>
    <t>256 Елка Йошкар-Ола РGB Мужское белье</t>
  </si>
  <si>
    <t>256 Елка Йошкар-Ола РGB Женское белье</t>
  </si>
  <si>
    <t>256 Елка Йошкар-Ола РХоз.товары Мебель КГ</t>
  </si>
  <si>
    <t>256 Елка Йошкар-Ола РХоз.товары Мебель</t>
  </si>
  <si>
    <t>256 Елка Йошкар-Ола РPS Мужской зал</t>
  </si>
  <si>
    <t>256 Елка Йошкар-Ола РPS Женский зал</t>
  </si>
  <si>
    <t>256 Елка Йошкар-Ола РБагаж</t>
  </si>
  <si>
    <t>263 Коллаж Пенза РСопутствующие товары</t>
  </si>
  <si>
    <t>263 Коллаж Пенза РХолодильник</t>
  </si>
  <si>
    <t>263 Коллаж Пенза РGB Мужской зал</t>
  </si>
  <si>
    <t>263 Коллаж Пенза РGB Женский зал</t>
  </si>
  <si>
    <t>263 Коллаж Пенза РGB Обувь</t>
  </si>
  <si>
    <t>263 Коллаж Пенза РGB Аксессуары</t>
  </si>
  <si>
    <t>263 Коллаж Пенза РGB Мужское белье</t>
  </si>
  <si>
    <t>263 Коллаж Пенза РGB Женское белье</t>
  </si>
  <si>
    <t>263 Коллаж Пенза РХоз.товары Мебель КГ</t>
  </si>
  <si>
    <t>263 Коллаж Пенза РХоз.товары Мебель</t>
  </si>
  <si>
    <t>263 Коллаж Пенза РPS Мужской зал</t>
  </si>
  <si>
    <t>263 Коллаж Пенза РPS Женский зал</t>
  </si>
  <si>
    <t>263 Коллаж Пенза РБагаж</t>
  </si>
  <si>
    <t>264 ГоркиПарк Казань РСопутствующие товары</t>
  </si>
  <si>
    <t>264 ГоркиПарк Казань РХолодильник</t>
  </si>
  <si>
    <t>264 ГоркиПарк Казань РGB Мужской зал</t>
  </si>
  <si>
    <t>264 ГоркиПарк Казань РGB Женский зал</t>
  </si>
  <si>
    <t>264 ГоркиПарк Казань РGB Обувь</t>
  </si>
  <si>
    <t>264 ГоркиПарк Казань РGB Аксессуары</t>
  </si>
  <si>
    <t>264 ГоркиПарк Казань РGB Мужское белье</t>
  </si>
  <si>
    <t>264 ГоркиПарк Казань РGB Женское белье</t>
  </si>
  <si>
    <t>264 ГоркиПарк Казань РХоз.товары Мебель КГ</t>
  </si>
  <si>
    <t>264 ГоркиПарк Казань РХоз.товары Мебель</t>
  </si>
  <si>
    <t>264 ГоркиПарк Казань РPS Мужской зал</t>
  </si>
  <si>
    <t>264 ГоркиПарк Казань РPS Женский зал</t>
  </si>
  <si>
    <t>264 ГоркиПарк Казань РБагаж</t>
  </si>
  <si>
    <t>264 ГоркиПарк Казань РGB Стойка Очки</t>
  </si>
  <si>
    <t>276 Облака Энгельс РМужской зал</t>
  </si>
  <si>
    <t>276 Облака Энгельс Р</t>
  </si>
  <si>
    <t>276 Облака Энгельс РЖенский зал</t>
  </si>
  <si>
    <t>276 Облака Энгельс РОбувь</t>
  </si>
  <si>
    <t>276 Облака Энгельс РДетская одежда</t>
  </si>
  <si>
    <t>276 Облака Энгельс РДетская обувь и игрушки</t>
  </si>
  <si>
    <t>276 Облака Энгельс РМужское белье</t>
  </si>
  <si>
    <t>276 Облака Энгельс РЖенское белье</t>
  </si>
  <si>
    <t>276 Облака Энгельс РХоз.товары Декор</t>
  </si>
  <si>
    <t>276 Облака Энгельс РХоз.товары Столовая</t>
  </si>
  <si>
    <t>276 Облака Энгельс РХоз.товары Kухня</t>
  </si>
  <si>
    <t>276 Облака Энгельс РХоз.товары Спальня</t>
  </si>
  <si>
    <t>276 Облака Энгельс РХоз.товары Ванная</t>
  </si>
  <si>
    <t>276 Облака Энгельс РСопутствующие товары</t>
  </si>
  <si>
    <t>276 Облака Энгельс РЕда</t>
  </si>
  <si>
    <t>276 Облака Энгельс РКосметика</t>
  </si>
  <si>
    <t>276 Облака Энгельс РХолодильник</t>
  </si>
  <si>
    <t>276 Облака Энгельс РGB Мужской зал</t>
  </si>
  <si>
    <t>276 Облака Энгельс РGB Женский зал</t>
  </si>
  <si>
    <t>276 Облака Энгельс РGB Обувь</t>
  </si>
  <si>
    <t>276 Облака Энгельс РGB Аксессуары</t>
  </si>
  <si>
    <t>276 Облака Энгельс РGB Мужское белье</t>
  </si>
  <si>
    <t>276 Облака Энгельс РGB Женское белье</t>
  </si>
  <si>
    <t>276 Облака Энгельс РSP Мужской зал</t>
  </si>
  <si>
    <t>276 Облака Энгельс РSP Женский зал</t>
  </si>
  <si>
    <t>276 Облака Энгельс РSP Обувь</t>
  </si>
  <si>
    <t>276 Облака Энгельс РSP Аксессуары</t>
  </si>
  <si>
    <t>276 Облака Энгельс РШШП</t>
  </si>
  <si>
    <t>276 Облака Энгельс РХоз.товары Мебель</t>
  </si>
  <si>
    <t>276 Облака Энгельс РPS Мужской зал</t>
  </si>
  <si>
    <t>276 Облака Энгельс РPS Женский зал</t>
  </si>
  <si>
    <t>276 Облака Энгельс РБагаж</t>
  </si>
  <si>
    <t>276 Облака Энгельс РСумки, Рюкзаки</t>
  </si>
  <si>
    <t>276 Облака Энгельс РGB Стойка Очки</t>
  </si>
  <si>
    <t>284 Моки Казань РМужской зал</t>
  </si>
  <si>
    <t>284 Моки Казань Р</t>
  </si>
  <si>
    <t>284 Моки Казань РЖенский зал</t>
  </si>
  <si>
    <t>284 Моки Казань РОбувь</t>
  </si>
  <si>
    <t>284 Моки Казань РДетская одежда</t>
  </si>
  <si>
    <t>284 Моки Казань РДетская обувь и игрушки</t>
  </si>
  <si>
    <t>284 Моки Казань РМужское белье</t>
  </si>
  <si>
    <t>284 Моки Казань РЖенское белье</t>
  </si>
  <si>
    <t>284 Моки Казань РХоз.товары Декор</t>
  </si>
  <si>
    <t>284 Моки Казань РХоз.товары Столовая</t>
  </si>
  <si>
    <t>284 Моки Казань РХоз.товары Kухня</t>
  </si>
  <si>
    <t>284 Моки Казань РХоз.товары Спальня</t>
  </si>
  <si>
    <t>284 Моки Казань РХоз.товары Ванная</t>
  </si>
  <si>
    <t>284 Моки Казань РСопутствующие товары</t>
  </si>
  <si>
    <t>284 Моки Казань РЕда</t>
  </si>
  <si>
    <t>284 Моки Казань РКосметика</t>
  </si>
  <si>
    <t>284 Моки Казань РХолодильник</t>
  </si>
  <si>
    <t>284 Моки Казань РGB Мужской зал</t>
  </si>
  <si>
    <t>284 Моки Казань РGB Женский зал</t>
  </si>
  <si>
    <t>284 Моки Казань РGB Обувь</t>
  </si>
  <si>
    <t>284 Моки Казань РGB Аксессуары</t>
  </si>
  <si>
    <t>284 Моки Казань РGB Мужское белье</t>
  </si>
  <si>
    <t>284 Моки Казань РGB Женское белье</t>
  </si>
  <si>
    <t>284 Моки Казань РSP Мужской зал</t>
  </si>
  <si>
    <t>284 Моки Казань РSP Женский зал</t>
  </si>
  <si>
    <t>284 Моки Казань РSP Обувь</t>
  </si>
  <si>
    <t>284 Моки Казань РSP Аксессуары</t>
  </si>
  <si>
    <t>284 Моки Казань РШШП</t>
  </si>
  <si>
    <t>284 Моки Казань РХоз.товары Мебель</t>
  </si>
  <si>
    <t>284 Моки Казань РPS Мужской зал</t>
  </si>
  <si>
    <t>284 Моки Казань РPS Женский зал</t>
  </si>
  <si>
    <t>284 Моки Казань РБагаж</t>
  </si>
  <si>
    <t>284 Моки Казань РСумки, Рюкзаки</t>
  </si>
  <si>
    <t>305 Аэрохолл Тольятти РМужской зал</t>
  </si>
  <si>
    <t>305 Аэрохолл Тольятти Р</t>
  </si>
  <si>
    <t>305 Аэрохолл Тольятти РЖенский зал</t>
  </si>
  <si>
    <t>305 Аэрохолл Тольятти РОбувь</t>
  </si>
  <si>
    <t>305 Аэрохолл Тольятти РДетская одежда</t>
  </si>
  <si>
    <t>305 Аэрохолл Тольятти РДетская обувь и игрушки</t>
  </si>
  <si>
    <t>305 Аэрохолл Тольятти РМужское белье</t>
  </si>
  <si>
    <t>305 Аэрохолл Тольятти РЖенское белье</t>
  </si>
  <si>
    <t>305 Аэрохолл Тольятти РХоз.товары Декор</t>
  </si>
  <si>
    <t>305 Аэрохолл Тольятти РХоз.товары Столовая</t>
  </si>
  <si>
    <t>305 Аэрохолл Тольятти РХоз.товары Kухня</t>
  </si>
  <si>
    <t>305 Аэрохолл Тольятти РХоз.товары Спальня</t>
  </si>
  <si>
    <t>305 Аэрохолл Тольятти РХоз.товары Ванная</t>
  </si>
  <si>
    <t>305 Аэрохолл Тольятти РСопутствующие товары</t>
  </si>
  <si>
    <t>305 Аэрохолл Тольятти РЕда</t>
  </si>
  <si>
    <t>305 Аэрохолл Тольятти РКосметика</t>
  </si>
  <si>
    <t>305 Аэрохолл Тольятти РХолодильник</t>
  </si>
  <si>
    <t>305 Аэрохолл Тольятти РGB Мужской зал</t>
  </si>
  <si>
    <t>305 Аэрохолл Тольятти РGB Женский зал</t>
  </si>
  <si>
    <t>305 Аэрохолл Тольятти РGB Обувь</t>
  </si>
  <si>
    <t>305 Аэрохолл Тольятти РGB Аксессуары</t>
  </si>
  <si>
    <t>305 Аэрохолл Тольятти РGB Мужское белье</t>
  </si>
  <si>
    <t>305 Аэрохолл Тольятти РGB Женское белье</t>
  </si>
  <si>
    <t>305 Аэрохолл Тольятти РSP Мужской зал</t>
  </si>
  <si>
    <t>305 Аэрохолл Тольятти РSP Женский зал</t>
  </si>
  <si>
    <t>305 Аэрохолл Тольятти РSP Обувь</t>
  </si>
  <si>
    <t>305 Аэрохолл Тольятти РSP Аксессуары</t>
  </si>
  <si>
    <t>305 Аэрохолл Тольятти РХоз.товары Мебель КГ</t>
  </si>
  <si>
    <t>305 Аэрохолл Тольятти РШШП</t>
  </si>
  <si>
    <t>305 Аэрохолл Тольятти РХоз.товары Мебель</t>
  </si>
  <si>
    <t>305 Аэрохолл Тольятти РPS Мужской зал</t>
  </si>
  <si>
    <t>305 Аэрохолл Тольятти РPS Женский зал</t>
  </si>
  <si>
    <t>305 Аэрохолл Тольятти РБагаж</t>
  </si>
  <si>
    <t>305 Аэрохолл Тольятти РСумки, Рюкзаки</t>
  </si>
  <si>
    <t>310 Макс Саранск РМужской зал</t>
  </si>
  <si>
    <t>310 Макс Саранск Р</t>
  </si>
  <si>
    <t>310 Макс Саранск РЖенский зал</t>
  </si>
  <si>
    <t>310 Макс Саранск РОбувь</t>
  </si>
  <si>
    <t>310 Макс Саранск РДетская одежда</t>
  </si>
  <si>
    <t>310 Макс Саранск РДетская обувь и игрушки</t>
  </si>
  <si>
    <t>310 Макс Саранск РМужское белье</t>
  </si>
  <si>
    <t>310 Макс Саранск РЖенское белье</t>
  </si>
  <si>
    <t>310 Макс Саранск РХоз.товары Декор</t>
  </si>
  <si>
    <t>310 Макс Саранск РХоз.товары Столовая</t>
  </si>
  <si>
    <t>310 Макс Саранск РХоз.товары Kухня</t>
  </si>
  <si>
    <t>310 Макс Саранск РХоз.товары Спальня</t>
  </si>
  <si>
    <t>310 Макс Саранск РХоз.товары Ванная</t>
  </si>
  <si>
    <t>310 Макс Саранск РСопутствующие товары</t>
  </si>
  <si>
    <t>310 Макс Саранск РЕда</t>
  </si>
  <si>
    <t>310 Макс Саранск РКосметика</t>
  </si>
  <si>
    <t>310 Макс Саранск РХолодильник</t>
  </si>
  <si>
    <t>310 Макс Саранск РGB Мужской зал</t>
  </si>
  <si>
    <t>310 Макс Саранск РGB Женский зал</t>
  </si>
  <si>
    <t>310 Макс Саранск РGB Обувь</t>
  </si>
  <si>
    <t>310 Макс Саранск РGB Аксессуары</t>
  </si>
  <si>
    <t>310 Макс Саранск РGB Мужское белье</t>
  </si>
  <si>
    <t>310 Макс Саранск РSP Мужской зал</t>
  </si>
  <si>
    <t>310 Макс Саранск РSP Женский зал</t>
  </si>
  <si>
    <t>310 Макс Саранск РSP Обувь</t>
  </si>
  <si>
    <t>310 Макс Саранск РSP Аксессуары</t>
  </si>
  <si>
    <t>310 Макс Саранск РХоз.товары Мебель КГ</t>
  </si>
  <si>
    <t>310 Макс Саранск РШШП</t>
  </si>
  <si>
    <t>310 Макс Саранск РХоз.товары Мебель</t>
  </si>
  <si>
    <t>310 Макс Саранск РPS Мужской зал</t>
  </si>
  <si>
    <t>310 Макс Саранск РPS Женский зал</t>
  </si>
  <si>
    <t>310 Макс Саранск РБагаж</t>
  </si>
  <si>
    <t>310 Макс Саранск РСумки, Рюкзаки</t>
  </si>
  <si>
    <t>326 Киндер Молл Волгоград РМужской зал</t>
  </si>
  <si>
    <t>326 Киндер Молл Волгоград Р</t>
  </si>
  <si>
    <t>326 Киндер Молл Волгоград РЖенский зал</t>
  </si>
  <si>
    <t>326 Киндер Молл Волгоград РОбувь</t>
  </si>
  <si>
    <t>326 Киндер Молл Волгоград РДетская одежда</t>
  </si>
  <si>
    <t>326 Киндер Молл Волгоград РДетская обувь и игрушки</t>
  </si>
  <si>
    <t>326 Киндер Молл Волгоград РМужское белье</t>
  </si>
  <si>
    <t>326 Киндер Молл Волгоград РЖенское белье</t>
  </si>
  <si>
    <t>326 Киндер Молл Волгоград РХоз.товары Декор</t>
  </si>
  <si>
    <t>326 Киндер Молл Волгоград РХоз.товары Столовая</t>
  </si>
  <si>
    <t>326 Киндер Молл Волгоград РХоз.товары Kухня</t>
  </si>
  <si>
    <t>326 Киндер Молл Волгоград РХоз.товары Спальня</t>
  </si>
  <si>
    <t>326 Киндер Молл Волгоград РХоз.товары Ванная</t>
  </si>
  <si>
    <t>326 Киндер Молл Волгоград РСопутствующие товары</t>
  </si>
  <si>
    <t>326 Киндер Молл Волгоград РЕда</t>
  </si>
  <si>
    <t>326 Киндер Молл Волгоград РКосметика</t>
  </si>
  <si>
    <t>326 Киндер Молл Волгоград РХолодильник</t>
  </si>
  <si>
    <t>326 Киндер Молл Волгоград РGB Мужской зал</t>
  </si>
  <si>
    <t>326 Киндер Молл Волгоград РGB Женский зал</t>
  </si>
  <si>
    <t>326 Киндер Молл Волгоград РGB Обувь</t>
  </si>
  <si>
    <t>326 Киндер Молл Волгоград РGB Аксессуары</t>
  </si>
  <si>
    <t>326 Киндер Молл Волгоград РGB Мужское белье</t>
  </si>
  <si>
    <t>326 Киндер Молл Волгоград РGB Женское белье</t>
  </si>
  <si>
    <t>326 Киндер Молл Волгоград РSP Мужской зал</t>
  </si>
  <si>
    <t>326 Киндер Молл Волгоград РSP Женский зал</t>
  </si>
  <si>
    <t>326 Киндер Молл Волгоград РSP Обувь</t>
  </si>
  <si>
    <t>326 Киндер Молл Волгоград РSP Аксессуары</t>
  </si>
  <si>
    <t>326 Киндер Молл Волгоград РХоз.товары Мебель КГ</t>
  </si>
  <si>
    <t>326 Киндер Молл Волгоград РШШП</t>
  </si>
  <si>
    <t>326 Киндер Молл Волгоград РХоз.товары Мебель</t>
  </si>
  <si>
    <t>326 Киндер Молл Волгоград РPS Мужской зал</t>
  </si>
  <si>
    <t>326 Киндер Молл Волгоград РPS Женский зал</t>
  </si>
  <si>
    <t>326 Киндер Молл Волгоград РБагаж</t>
  </si>
  <si>
    <t>326 Киндер Молл Волгоград РСумки, Рюкзаки</t>
  </si>
  <si>
    <t>326 Киндер Молл Волгоград РGB Стойка Очки</t>
  </si>
  <si>
    <t>327 Вива Лэнд Самара РМужской зал</t>
  </si>
  <si>
    <t>327 Вива Лэнд Самара Р</t>
  </si>
  <si>
    <t>327 Вива Лэнд Самара РЖенский зал</t>
  </si>
  <si>
    <t>327 Вива Лэнд Самара РОбувь</t>
  </si>
  <si>
    <t>327 Вива Лэнд Самара РДетская одежда</t>
  </si>
  <si>
    <t>327 Вива Лэнд Самара РДетская обувь и игрушки</t>
  </si>
  <si>
    <t>327 Вива Лэнд Самара РМужское белье</t>
  </si>
  <si>
    <t>327 Вива Лэнд Самара РЖенское белье</t>
  </si>
  <si>
    <t>327 Вива Лэнд Самара РХоз.товары Декор</t>
  </si>
  <si>
    <t>327 Вива Лэнд Самара РХоз.товары Столовая</t>
  </si>
  <si>
    <t>327 Вива Лэнд Самара РХоз.товары Kухня</t>
  </si>
  <si>
    <t>327 Вива Лэнд Самара РХоз.товары Спальня</t>
  </si>
  <si>
    <t>327 Вива Лэнд Самара РХоз.товары Ванная</t>
  </si>
  <si>
    <t>327 Вива Лэнд Самара РСопутствующие товары</t>
  </si>
  <si>
    <t>327 Вива Лэнд Самара РЕда</t>
  </si>
  <si>
    <t>327 Вива Лэнд Самара РКосметика</t>
  </si>
  <si>
    <t>327 Вива Лэнд Самара РХолодильник</t>
  </si>
  <si>
    <t>327 Вива Лэнд Самара РGB Мужской зал</t>
  </si>
  <si>
    <t>327 Вива Лэнд Самара РGB Женский зал</t>
  </si>
  <si>
    <t>327 Вива Лэнд Самара РGB Обувь</t>
  </si>
  <si>
    <t>327 Вива Лэнд Самара РGB Аксессуары</t>
  </si>
  <si>
    <t>327 Вива Лэнд Самара РGB Мужское белье</t>
  </si>
  <si>
    <t>327 Вива Лэнд Самара РGB Женское белье</t>
  </si>
  <si>
    <t>327 Вива Лэнд Самара РSP Мужской зал</t>
  </si>
  <si>
    <t>327 Вива Лэнд Самара РSP Женский зал</t>
  </si>
  <si>
    <t>327 Вива Лэнд Самара РSP Обувь</t>
  </si>
  <si>
    <t>327 Вива Лэнд Самара РSP Аксессуары</t>
  </si>
  <si>
    <t>327 Вива Лэнд Самара РХоз.товары Мебель КГ</t>
  </si>
  <si>
    <t>327 Вива Лэнд Самара РШШП</t>
  </si>
  <si>
    <t>327 Вива Лэнд Самара РХоз.товары Мебель</t>
  </si>
  <si>
    <t>327 Вива Лэнд Самара РPS Мужской зал</t>
  </si>
  <si>
    <t>327 Вива Лэнд Самара РPS Женский зал</t>
  </si>
  <si>
    <t>327 Вива Лэнд Самара РБагаж</t>
  </si>
  <si>
    <t>327 Вива Лэнд Самара РСумки, Рюкзаки</t>
  </si>
  <si>
    <t>338 Волгамолл Волжский РМужской зал</t>
  </si>
  <si>
    <t>338 Волгамолл Волжский Р</t>
  </si>
  <si>
    <t>338 Волгамолл Волжский РЖенский зал</t>
  </si>
  <si>
    <t>338 Волгамолл Волжский РОбувь</t>
  </si>
  <si>
    <t>338 Волгамолл Волжский РДетская одежда</t>
  </si>
  <si>
    <t>338 Волгамолл Волжский РДетская обувь и игрушки</t>
  </si>
  <si>
    <t>338 Волгамолл Волжский РМужское белье</t>
  </si>
  <si>
    <t>338 Волгамолл Волжский РЖенское белье</t>
  </si>
  <si>
    <t>338 Волгамолл Волжский РХоз.товары Декор</t>
  </si>
  <si>
    <t>338 Волгамолл Волжский РХоз.товары Столовая</t>
  </si>
  <si>
    <t>338 Волгамолл Волжский РХоз.товары Kухня</t>
  </si>
  <si>
    <t>338 Волгамолл Волжский РХоз.товары Спальня</t>
  </si>
  <si>
    <t>338 Волгамолл Волжский РХоз.товары Ванная</t>
  </si>
  <si>
    <t>338 Волгамолл Волжский РСопутствующие товары</t>
  </si>
  <si>
    <t>338 Волгамолл Волжский РGB Мужской зал</t>
  </si>
  <si>
    <t>338 Волгамолл Волжский РGB Женский зал</t>
  </si>
  <si>
    <t>338 Волгамолл Волжский РGB Обувь</t>
  </si>
  <si>
    <t>338 Волгамолл Волжский РGB Аксессуары</t>
  </si>
  <si>
    <t>338 Волгамолл Волжский РGB Мужское белье</t>
  </si>
  <si>
    <t>338 Волгамолл Волжский РSP Мужской зал</t>
  </si>
  <si>
    <t>338 Волгамолл Волжский РSP Женский зал</t>
  </si>
  <si>
    <t>338 Волгамолл Волжский РSP Обувь</t>
  </si>
  <si>
    <t>338 Волгамолл Волжский РSP Аксессуары</t>
  </si>
  <si>
    <t>338 Волгамолл Волжский РХоз.товары Мебель КГ</t>
  </si>
  <si>
    <t>338 Волгамолл Волжский РШШП</t>
  </si>
  <si>
    <t>338 Волгамолл Волжский РХоз.товары Мебель</t>
  </si>
  <si>
    <t>338 Волгамолл Волжский РPS Мужской зал</t>
  </si>
  <si>
    <t>338 Волгамолл Волжский РPS Женский зал</t>
  </si>
  <si>
    <t>338 Волгамолл Волжский РСумки, Рюкзаки</t>
  </si>
  <si>
    <t>62 Проспект Октября Уфа РСопутствующие товары</t>
  </si>
  <si>
    <t>62 Проспект Октября Уфа РХолодильник</t>
  </si>
  <si>
    <t>62 Проспект Октября Уфа РGB Мужской зал</t>
  </si>
  <si>
    <t>62 Проспект Октября Уфа РGB Женский зал</t>
  </si>
  <si>
    <t>62 Проспект Октября Уфа РGB Обувь</t>
  </si>
  <si>
    <t>62 Проспект Октября Уфа РGB Аксессуары</t>
  </si>
  <si>
    <t>62 Проспект Октября Уфа РGB Мужское белье</t>
  </si>
  <si>
    <t>62 Проспект Октября Уфа РGB Женское белье</t>
  </si>
  <si>
    <t>62 Проспект Октября Уфа РХоз.товары Мебель КГ</t>
  </si>
  <si>
    <t>62 Проспект Октября Уфа РХоз.товары Мебель</t>
  </si>
  <si>
    <t>62 Проспект Октября Уфа РPS Мужской зал</t>
  </si>
  <si>
    <t>62 Проспект Октября Уфа РPS Женский зал</t>
  </si>
  <si>
    <t>62 Проспект Октября Уфа РБагаж</t>
  </si>
  <si>
    <t>69 Центральный Казань РСопутствующие товары</t>
  </si>
  <si>
    <t>69 Центральный Казань РХолодильник</t>
  </si>
  <si>
    <t>69 Центральный Казань РGB Мужской зал</t>
  </si>
  <si>
    <t>69 Центральный Казань РGB Женский зал</t>
  </si>
  <si>
    <t>69 Центральный Казань РGB Обувь</t>
  </si>
  <si>
    <t>69 Центральный Казань РGB Аксессуары</t>
  </si>
  <si>
    <t>69 Центральный Казань РGB Мужское белье</t>
  </si>
  <si>
    <t>69 Центральный Казань РGB Женское белье</t>
  </si>
  <si>
    <t>69 Центральный Казань РХоз.товары Мебель КГ</t>
  </si>
  <si>
    <t>69 Центральный Казань РХоз.товары Мебель</t>
  </si>
  <si>
    <t>69 Центральный Казань РPS Мужской зал</t>
  </si>
  <si>
    <t>69 Центральный Казань РPS Женский зал</t>
  </si>
  <si>
    <t>69 Центральный Казань РБагаж</t>
  </si>
  <si>
    <t>69 Центральный Казань РGB Стойка Очки</t>
  </si>
  <si>
    <t>73 Капитал Тольятти РСопутствующие товары</t>
  </si>
  <si>
    <t>73 Капитал Тольятти РХолодильник</t>
  </si>
  <si>
    <t>73 Капитал Тольятти РGB Мужской зал</t>
  </si>
  <si>
    <t>73 Капитал Тольятти РGB Женский зал</t>
  </si>
  <si>
    <t>73 Капитал Тольятти РGB Обувь</t>
  </si>
  <si>
    <t>73 Капитал Тольятти РGB Аксессуары</t>
  </si>
  <si>
    <t>73 Капитал Тольятти РGB Мужское белье</t>
  </si>
  <si>
    <t>73 Капитал Тольятти РGB Женское белье</t>
  </si>
  <si>
    <t>73 Капитал Тольятти РХоз.товары Мебель КГ</t>
  </si>
  <si>
    <t>73 Капитал Тольятти РХоз.товары Мебель</t>
  </si>
  <si>
    <t>73 Капитал Тольятти РPS Мужской зал</t>
  </si>
  <si>
    <t>73 Капитал Тольятти РPS Женский зал</t>
  </si>
  <si>
    <t>73 Капитал Тольятти РБагаж</t>
  </si>
  <si>
    <t>76 Захар Самара РСопутствующие товары</t>
  </si>
  <si>
    <t>76 Захар Самара РХолодильник</t>
  </si>
  <si>
    <t>76 Захар Самара РGB Мужской зал</t>
  </si>
  <si>
    <t>76 Захар Самара РGB Женский зал</t>
  </si>
  <si>
    <t>76 Захар Самара РGB Обувь</t>
  </si>
  <si>
    <t>76 Захар Самара РGB Аксессуары</t>
  </si>
  <si>
    <t>76 Захар Самара РGB Мужское белье</t>
  </si>
  <si>
    <t>76 Захар Самара РGB Женское белье</t>
  </si>
  <si>
    <t>76 Захар Самара РХоз.товары Мебель КГ</t>
  </si>
  <si>
    <t>76 Захар Самара РХоз.товары Мебель</t>
  </si>
  <si>
    <t>76 Захар Самара РPS Мужской зал</t>
  </si>
  <si>
    <t>76 Захар Самара РPS Женский зал</t>
  </si>
  <si>
    <t>76 Захар Самара РБагаж</t>
  </si>
  <si>
    <t>77 Иремель Уфа РСопутствующие товары</t>
  </si>
  <si>
    <t>77 Иремель Уфа РХолодильник</t>
  </si>
  <si>
    <t>77 Иремель Уфа РGB Мужской зал</t>
  </si>
  <si>
    <t>77 Иремель Уфа РGB Женский зал</t>
  </si>
  <si>
    <t>77 Иремель Уфа РGB Обувь</t>
  </si>
  <si>
    <t>77 Иремель Уфа РGB Аксессуары</t>
  </si>
  <si>
    <t>77 Иремель Уфа РGB Мужское белье</t>
  </si>
  <si>
    <t>77 Иремель Уфа РGB Женское белье</t>
  </si>
  <si>
    <t>77 Иремель Уфа РХоз.товары Мебель КГ</t>
  </si>
  <si>
    <t>77 Иремель Уфа РХоз.товары Мебель</t>
  </si>
  <si>
    <t>77 Иремель Уфа РPS Мужской зал</t>
  </si>
  <si>
    <t>77 Иремель Уфа РPS Женский зал</t>
  </si>
  <si>
    <t>77 Иремель Уфа РБагаж</t>
  </si>
  <si>
    <t>82 Жук Уфа РСопутствующие товары</t>
  </si>
  <si>
    <t>82 Жук Уфа РХолодильник</t>
  </si>
  <si>
    <t>82 Жук Уфа РGB Мужской зал</t>
  </si>
  <si>
    <t>82 Жук Уфа РGB Женский зал</t>
  </si>
  <si>
    <t>82 Жук Уфа РGB Обувь</t>
  </si>
  <si>
    <t>82 Жук Уфа РGB Аксессуары</t>
  </si>
  <si>
    <t>82 Жук Уфа РGB Мужское белье</t>
  </si>
  <si>
    <t>82 Жук Уфа РGB Женское белье</t>
  </si>
  <si>
    <t>82 Жук Уфа РХоз.товары Мебель КГ</t>
  </si>
  <si>
    <t>82 Жук Уфа РХоз.товары Мебель</t>
  </si>
  <si>
    <t>82 Жук Уфа РPS Мужской зал</t>
  </si>
  <si>
    <t>82 Жук Уфа РPS Женский зал</t>
  </si>
  <si>
    <t>82 Жук Уфа РБагаж</t>
  </si>
  <si>
    <t>85 Империя Самара РСопутствующие товары</t>
  </si>
  <si>
    <t>85 Империя Самара РХолодильник</t>
  </si>
  <si>
    <t>85 Империя Самара РGB Мужской зал</t>
  </si>
  <si>
    <t>85 Империя Самара РGB Женский зал</t>
  </si>
  <si>
    <t>85 Империя Самара РGB Обувь</t>
  </si>
  <si>
    <t>85 Империя Самара РGB Аксессуары</t>
  </si>
  <si>
    <t>85 Империя Самара РGB Мужское белье</t>
  </si>
  <si>
    <t>85 Империя Самара РGB Женское белье</t>
  </si>
  <si>
    <t>85 Империя Самара РХоз.товары Мебель КГ</t>
  </si>
  <si>
    <t>85 Империя Самара РХоз.товары Мебель</t>
  </si>
  <si>
    <t>85 Империя Самара РPS Мужской зал</t>
  </si>
  <si>
    <t>85 Империя Самара РPS Женский зал</t>
  </si>
  <si>
    <t>85 Империя Самара РБагаж</t>
  </si>
  <si>
    <t>88 Альянс-Свияга Ульяновск РСопутствующие товары</t>
  </si>
  <si>
    <t>88 Альянс-Свияга Ульяновск РХолодильник</t>
  </si>
  <si>
    <t>88 Альянс-Свияга Ульяновск РGB Мужской зал</t>
  </si>
  <si>
    <t>88 Альянс-Свияга Ульяновск РGB Женский зал</t>
  </si>
  <si>
    <t>88 Альянс-Свияга Ульяновск РGB Обувь</t>
  </si>
  <si>
    <t>88 Альянс-Свияга Ульяновск РGB Аксессуары</t>
  </si>
  <si>
    <t>88 Альянс-Свияга Ульяновск РGB Мужское белье</t>
  </si>
  <si>
    <t>88 Альянс-Свияга Ульяновск РGB Женское белье</t>
  </si>
  <si>
    <t>88 Альянс-Свияга Ульяновск РХоз.товары Мебель</t>
  </si>
  <si>
    <t>88 Альянс-Свияга Ульяновск РPS Мужской зал</t>
  </si>
  <si>
    <t>88 Альянс-Свияга Ульяновск РPS Женский зал</t>
  </si>
  <si>
    <t>88 Альянс-Свияга Ульяновск РБагаж</t>
  </si>
  <si>
    <t>95 Тесар-Сити Саратов РСопутствующие товары</t>
  </si>
  <si>
    <t>95 Тесар-Сити Саратов РХолодильник</t>
  </si>
  <si>
    <t>95 Тесар-Сити Саратов РGB Мужской зал</t>
  </si>
  <si>
    <t>95 Тесар-Сити Саратов РGB Женский зал</t>
  </si>
  <si>
    <t>95 Тесар-Сити Саратов РGB Обувь</t>
  </si>
  <si>
    <t>95 Тесар-Сити Саратов РGB Аксессуары</t>
  </si>
  <si>
    <t>95 Тесар-Сити Саратов РGB Мужское белье</t>
  </si>
  <si>
    <t>95 Тесар-Сити Саратов РGB Женское белье</t>
  </si>
  <si>
    <t>95 Тесар-Сити Саратов РХоз.товары Мебель КГ</t>
  </si>
  <si>
    <t>95 Тесар-Сити Саратов РХоз.товары Мебель</t>
  </si>
  <si>
    <t>95 Тесар-Сити Саратов РPS Мужской зал</t>
  </si>
  <si>
    <t>95 Тесар-Сити Саратов РPS Женский зал</t>
  </si>
  <si>
    <t>95 Тесар-Сити Саратов РБагаж</t>
  </si>
  <si>
    <t>95 Тесар-Сити Саратов РGB Стойка Очки</t>
  </si>
  <si>
    <t>09 Выхино МоскваСопутствующие товары</t>
  </si>
  <si>
    <t>09 Выхино МоскваХолодильник</t>
  </si>
  <si>
    <t>09 Выхино МоскваGB Мужской зал</t>
  </si>
  <si>
    <t>09 Выхино МоскваGB Женский зал</t>
  </si>
  <si>
    <t>09 Выхино МоскваGB Обувь</t>
  </si>
  <si>
    <t>09 Выхино МоскваGB Аксессуары</t>
  </si>
  <si>
    <t>09 Выхино МоскваGB Мужское белье</t>
  </si>
  <si>
    <t>09 Выхино МоскваGB Женское белье</t>
  </si>
  <si>
    <t>09 Выхино МоскваХоз.товары Мебель КГ</t>
  </si>
  <si>
    <t>09 Выхино МоскваХоз.товары Мебель</t>
  </si>
  <si>
    <t>09 Выхино МоскваPS Мужской зал</t>
  </si>
  <si>
    <t>09 Выхино МоскваPS Женский зал</t>
  </si>
  <si>
    <t>09 Выхино МоскваБагаж</t>
  </si>
  <si>
    <t>09 Выхино МоскваGB Стойка Очки</t>
  </si>
  <si>
    <t>123 Филион МоскваСопутствующие товары</t>
  </si>
  <si>
    <t>123 Филион МоскваХолодильник</t>
  </si>
  <si>
    <t>123 Филион МоскваGB Мужской зал</t>
  </si>
  <si>
    <t>123 Филион МоскваGB Женский зал</t>
  </si>
  <si>
    <t>123 Филион МоскваGB Обувь</t>
  </si>
  <si>
    <t>123 Филион МоскваGB Аксессуары</t>
  </si>
  <si>
    <t>123 Филион МоскваGB Мужское белье</t>
  </si>
  <si>
    <t>123 Филион МоскваGB Женское белье</t>
  </si>
  <si>
    <t>123 Филион МоскваХоз.товары Мебель</t>
  </si>
  <si>
    <t>123 Филион МоскваPS Мужской зал</t>
  </si>
  <si>
    <t>123 Филион МоскваPS Женский зал</t>
  </si>
  <si>
    <t>123 Филион МоскваБагаж</t>
  </si>
  <si>
    <t>123 Филион МоскваGB Стойка Очки</t>
  </si>
  <si>
    <t>13 Бутырский МоскваСопутствующие товары</t>
  </si>
  <si>
    <t>13 Бутырский МоскваХолодильник</t>
  </si>
  <si>
    <t>13 Бутырский МоскваGB Мужской зал</t>
  </si>
  <si>
    <t>13 Бутырский МоскваGB Женский зал</t>
  </si>
  <si>
    <t>13 Бутырский МоскваGB Обувь</t>
  </si>
  <si>
    <t>13 Бутырский МоскваGB Аксессуары</t>
  </si>
  <si>
    <t>13 Бутырский МоскваGB Мужское белье</t>
  </si>
  <si>
    <t>13 Бутырский МоскваGB Женское белье</t>
  </si>
  <si>
    <t>13 Бутырский МоскваХоз.товары Мебель КГ</t>
  </si>
  <si>
    <t>13 Бутырский МоскваХоз.товары Мебель</t>
  </si>
  <si>
    <t>13 Бутырский МоскваPS Мужской зал</t>
  </si>
  <si>
    <t>13 Бутырский МоскваPS Женский зал</t>
  </si>
  <si>
    <t>13 Бутырский МоскваБагаж</t>
  </si>
  <si>
    <t>13 Бутырский МоскваGB Стойка Очки</t>
  </si>
  <si>
    <t>130 Варшавское шоссе МоскваСопутствующие товары</t>
  </si>
  <si>
    <t>130 Варшавское шоссе МоскваХолодильник</t>
  </si>
  <si>
    <t>130 Варшавское шоссе МоскваGB Мужской зал</t>
  </si>
  <si>
    <t>130 Варшавское шоссе МоскваGB Женский зал</t>
  </si>
  <si>
    <t>130 Варшавское шоссе МоскваGB Обувь</t>
  </si>
  <si>
    <t>130 Варшавское шоссе МоскваGB Аксессуары</t>
  </si>
  <si>
    <t>130 Варшавское шоссе МоскваGB Мужское белье</t>
  </si>
  <si>
    <t>130 Варшавское шоссе МоскваGB Женское белье</t>
  </si>
  <si>
    <t>130 Варшавское шоссе МоскваХоз.товары Мебель КГ</t>
  </si>
  <si>
    <t>130 Варшавское шоссе МоскваХоз.товары Мебель</t>
  </si>
  <si>
    <t>130 Варшавское шоссе МоскваPS Мужской зал</t>
  </si>
  <si>
    <t>130 Варшавское шоссе МоскваPS Женский зал</t>
  </si>
  <si>
    <t>130 Варшавское шоссе МоскваБагаж</t>
  </si>
  <si>
    <t>130 Варшавское шоссе МоскваGB Стойка Очки</t>
  </si>
  <si>
    <t>138 Щелковское шоссе МоскваСопутствующие товары</t>
  </si>
  <si>
    <t>138 Щелковское шоссе МоскваХолодильник</t>
  </si>
  <si>
    <t>138 Щелковское шоссе МоскваGB Мужской зал</t>
  </si>
  <si>
    <t>138 Щелковское шоссе МоскваGB Женский зал</t>
  </si>
  <si>
    <t>138 Щелковское шоссе МоскваGB Обувь</t>
  </si>
  <si>
    <t>138 Щелковское шоссе МоскваGB Аксессуары</t>
  </si>
  <si>
    <t>138 Щелковское шоссе МоскваGB Мужское белье</t>
  </si>
  <si>
    <t>138 Щелковское шоссе МоскваGB Женское белье</t>
  </si>
  <si>
    <t>138 Щелковское шоссе МоскваХоз.товары Мебель КГ</t>
  </si>
  <si>
    <t>138 Щелковское шоссе МоскваХоз.товары Мебель</t>
  </si>
  <si>
    <t>138 Щелковское шоссе МоскваPS Мужской зал</t>
  </si>
  <si>
    <t>138 Щелковское шоссе МоскваPS Женский зал</t>
  </si>
  <si>
    <t>138 Щелковское шоссе МоскваБагаж</t>
  </si>
  <si>
    <t>138 Щелковское шоссе МоскваGB Стойка Очки</t>
  </si>
  <si>
    <t>156 Вешняки МоскваСопутствующие товары</t>
  </si>
  <si>
    <t>156 Вешняки МоскваХолодильник</t>
  </si>
  <si>
    <t>156 Вешняки МоскваGB Мужской зал</t>
  </si>
  <si>
    <t>156 Вешняки МоскваGB Женский зал</t>
  </si>
  <si>
    <t>156 Вешняки МоскваGB Обувь</t>
  </si>
  <si>
    <t>156 Вешняки МоскваGB Аксессуары</t>
  </si>
  <si>
    <t>156 Вешняки МоскваGB Мужское белье</t>
  </si>
  <si>
    <t>156 Вешняки МоскваGB Женское белье</t>
  </si>
  <si>
    <t>156 Вешняки МоскваХоз.товары Мебель КГ</t>
  </si>
  <si>
    <t>156 Вешняки МоскваХоз.товары Мебель</t>
  </si>
  <si>
    <t>156 Вешняки МоскваPS Мужской зал</t>
  </si>
  <si>
    <t>156 Вешняки МоскваPS Женский зал</t>
  </si>
  <si>
    <t>156 Вешняки МоскваБагаж</t>
  </si>
  <si>
    <t>156 Вешняки МоскваGB Стойка Очки</t>
  </si>
  <si>
    <t>16 Дегунино МоскваСопутствующие товары</t>
  </si>
  <si>
    <t>16 Дегунино МоскваХолодильник</t>
  </si>
  <si>
    <t>16 Дегунино МоскваGB Мужской зал</t>
  </si>
  <si>
    <t>16 Дегунино МоскваGB Женский зал</t>
  </si>
  <si>
    <t>16 Дегунино МоскваGB Обувь</t>
  </si>
  <si>
    <t>16 Дегунино МоскваGB Аксессуары</t>
  </si>
  <si>
    <t>16 Дегунино МоскваGB Мужское белье</t>
  </si>
  <si>
    <t>16 Дегунино МоскваGB Женское белье</t>
  </si>
  <si>
    <t>16 Дегунино МоскваХоз.товары Мебель КГ</t>
  </si>
  <si>
    <t>16 Дегунино МоскваХоз.товары Мебель</t>
  </si>
  <si>
    <t>16 Дегунино МоскваPS Мужской зал</t>
  </si>
  <si>
    <t>16 Дегунино МоскваPS Женский зал</t>
  </si>
  <si>
    <t>16 Дегунино МоскваБагаж</t>
  </si>
  <si>
    <t>16 Дегунино МоскваGB Стойка Очки</t>
  </si>
  <si>
    <t>177 Савеловский МоскваСопутствующие товары</t>
  </si>
  <si>
    <t>177 Савеловский МоскваХолодильник</t>
  </si>
  <si>
    <t>177 Савеловский МоскваGB Мужской зал</t>
  </si>
  <si>
    <t>177 Савеловский МоскваGB Женский зал</t>
  </si>
  <si>
    <t>177 Савеловский МоскваGB Обувь</t>
  </si>
  <si>
    <t>177 Савеловский МоскваGB Аксессуары</t>
  </si>
  <si>
    <t>177 Савеловский МоскваGB Мужское белье</t>
  </si>
  <si>
    <t>177 Савеловский МоскваGB Женское белье</t>
  </si>
  <si>
    <t>177 Савеловский МоскваPS Мужской зал</t>
  </si>
  <si>
    <t>177 Савеловский МоскваPS Женский зал</t>
  </si>
  <si>
    <t>177 Савеловский МоскваБагаж</t>
  </si>
  <si>
    <t>177 Савеловский МоскваGB Стойка Очки</t>
  </si>
  <si>
    <t>179 Гудзон МоскваСопутствующие товары</t>
  </si>
  <si>
    <t>179 Гудзон МоскваХолодильник</t>
  </si>
  <si>
    <t>179 Гудзон МоскваGB Мужской зал</t>
  </si>
  <si>
    <t>179 Гудзон МоскваGB Женский зал</t>
  </si>
  <si>
    <t>179 Гудзон МоскваGB Обувь</t>
  </si>
  <si>
    <t>179 Гудзон МоскваGB Аксессуары</t>
  </si>
  <si>
    <t>179 Гудзон МоскваGB Мужское белье</t>
  </si>
  <si>
    <t>179 Гудзон МоскваХоз.товары Мебель КГ</t>
  </si>
  <si>
    <t>179 Гудзон МоскваХоз.товары Мебель</t>
  </si>
  <si>
    <t>179 Гудзон МоскваPS Мужской зал</t>
  </si>
  <si>
    <t>179 Гудзон МоскваPS Женский зал</t>
  </si>
  <si>
    <t>179 Гудзон МоскваБагаж</t>
  </si>
  <si>
    <t>179 Гудзон МоскваGB Стойка Очки</t>
  </si>
  <si>
    <t>18 Подсолнухи МоскваСопутствующие товары</t>
  </si>
  <si>
    <t>18 Подсолнухи МоскваХолодильник</t>
  </si>
  <si>
    <t>18 Подсолнухи МоскваGB Мужской зал</t>
  </si>
  <si>
    <t>18 Подсолнухи МоскваGB Женский зал</t>
  </si>
  <si>
    <t>18 Подсолнухи МоскваGB Обувь</t>
  </si>
  <si>
    <t>18 Подсолнухи МоскваGB Аксессуары</t>
  </si>
  <si>
    <t>18 Подсолнухи МоскваGB Мужское белье</t>
  </si>
  <si>
    <t>18 Подсолнухи МоскваGB Женское белье</t>
  </si>
  <si>
    <t>18 Подсолнухи МоскваХоз.товары Мебель КГ</t>
  </si>
  <si>
    <t>18 Подсолнухи МоскваХоз.товары Мебель</t>
  </si>
  <si>
    <t>18 Подсолнухи МоскваPS Мужской зал</t>
  </si>
  <si>
    <t>18 Подсолнухи МоскваPS Женский зал</t>
  </si>
  <si>
    <t>18 Подсолнухи МоскваБагаж</t>
  </si>
  <si>
    <t>18 Подсолнухи МоскваGB Стойка Очки</t>
  </si>
  <si>
    <t>182 Золотой Вавилон МоскваСопутствующие товары</t>
  </si>
  <si>
    <t>182 Золотой Вавилон МоскваХолодильник</t>
  </si>
  <si>
    <t>182 Золотой Вавилон МоскваGB Мужской зал</t>
  </si>
  <si>
    <t>182 Золотой Вавилон МоскваGB Женский зал</t>
  </si>
  <si>
    <t>182 Золотой Вавилон МоскваGB Обувь</t>
  </si>
  <si>
    <t>182 Золотой Вавилон МоскваGB Аксессуары</t>
  </si>
  <si>
    <t>182 Золотой Вавилон МоскваGB Мужское белье</t>
  </si>
  <si>
    <t>182 Золотой Вавилон МоскваGB Женское белье</t>
  </si>
  <si>
    <t>182 Золотой Вавилон МоскваХоз.товары Мебель КГ</t>
  </si>
  <si>
    <t>182 Золотой Вавилон МоскваХоз.товары Мебель</t>
  </si>
  <si>
    <t>182 Золотой Вавилон МоскваPS Мужской зал</t>
  </si>
  <si>
    <t>182 Золотой Вавилон МоскваPS Женский зал</t>
  </si>
  <si>
    <t>182 Золотой Вавилон МоскваБагаж</t>
  </si>
  <si>
    <t>182 Золотой Вавилон МоскваGB Стойка Очки</t>
  </si>
  <si>
    <t>204 Нора МоскваСопутствующие товары</t>
  </si>
  <si>
    <t>204 Нора МоскваХолодильник</t>
  </si>
  <si>
    <t>204 Нора МоскваGB Мужской зал</t>
  </si>
  <si>
    <t>204 Нора МоскваGB Женский зал</t>
  </si>
  <si>
    <t>204 Нора МоскваGB Обувь</t>
  </si>
  <si>
    <t>204 Нора МоскваGB Аксессуары</t>
  </si>
  <si>
    <t>204 Нора МоскваGB Мужское белье</t>
  </si>
  <si>
    <t>204 Нора МоскваGB Женское белье</t>
  </si>
  <si>
    <t>204 Нора МоскваХоз.товары Мебель КГ</t>
  </si>
  <si>
    <t>204 Нора МоскваХоз.товары Мебель</t>
  </si>
  <si>
    <t>204 Нора МоскваPS Мужской зал</t>
  </si>
  <si>
    <t>204 Нора МоскваPS Женский зал</t>
  </si>
  <si>
    <t>204 Нора МоскваБагаж</t>
  </si>
  <si>
    <t>204 Нора МоскваGB Стойка Очки</t>
  </si>
  <si>
    <t>239 Ритейл Парк МоскваСопутствующие товары</t>
  </si>
  <si>
    <t>239 Ритейл Парк МоскваХолодильник</t>
  </si>
  <si>
    <t>239 Ритейл Парк МоскваGB Мужской зал</t>
  </si>
  <si>
    <t>239 Ритейл Парк МоскваGB Женский зал</t>
  </si>
  <si>
    <t>239 Ритейл Парк МоскваGB Обувь</t>
  </si>
  <si>
    <t>239 Ритейл Парк МоскваGB Аксессуары</t>
  </si>
  <si>
    <t>239 Ритейл Парк МоскваGB Мужское белье</t>
  </si>
  <si>
    <t>239 Ритейл Парк МоскваGB Женское белье</t>
  </si>
  <si>
    <t>239 Ритейл Парк МоскваХоз.товары Мебель КГ</t>
  </si>
  <si>
    <t>239 Ритейл Парк МоскваХоз.товары Мебель</t>
  </si>
  <si>
    <t>239 Ритейл Парк МоскваPS Мужской зал</t>
  </si>
  <si>
    <t>239 Ритейл Парк МоскваPS Женский зал</t>
  </si>
  <si>
    <t>239 Ритейл Парк МоскваБагаж</t>
  </si>
  <si>
    <t>239 Ритейл Парк МоскваGB Стойка Очки</t>
  </si>
  <si>
    <t>240 Войковская МоскваСопутствующие товары</t>
  </si>
  <si>
    <t>240 Войковская МоскваХолодильник</t>
  </si>
  <si>
    <t>240 Войковская МоскваGB Мужской зал</t>
  </si>
  <si>
    <t>240 Войковская МоскваGB Женский зал</t>
  </si>
  <si>
    <t>240 Войковская МоскваGB Обувь</t>
  </si>
  <si>
    <t>240 Войковская МоскваGB Аксессуары</t>
  </si>
  <si>
    <t>240 Войковская МоскваGB Мужское белье</t>
  </si>
  <si>
    <t>240 Войковская МоскваGB Женское белье</t>
  </si>
  <si>
    <t>240 Войковская МоскваХоз.товары Мебель</t>
  </si>
  <si>
    <t>240 Войковская МоскваPS Мужской зал</t>
  </si>
  <si>
    <t>240 Войковская МоскваPS Женский зал</t>
  </si>
  <si>
    <t>240 Войковская МоскваБагаж</t>
  </si>
  <si>
    <t>240 Войковская МоскваGB Стойка Очки</t>
  </si>
  <si>
    <t>259 Мозаика МоскваСопутствующие товары</t>
  </si>
  <si>
    <t>259 Мозаика МоскваХолодильник</t>
  </si>
  <si>
    <t>259 Мозаика МоскваGB Мужской зал</t>
  </si>
  <si>
    <t>259 Мозаика МоскваGB Женский зал</t>
  </si>
  <si>
    <t>259 Мозаика МоскваGB Обувь</t>
  </si>
  <si>
    <t>259 Мозаика МоскваGB Аксессуары</t>
  </si>
  <si>
    <t>259 Мозаика МоскваGB Мужское белье</t>
  </si>
  <si>
    <t>259 Мозаика МоскваGB Женское белье</t>
  </si>
  <si>
    <t>259 Мозаика МоскваХоз.товары Мебель КГ</t>
  </si>
  <si>
    <t>259 Мозаика МоскваХоз.товары Мебель</t>
  </si>
  <si>
    <t>259 Мозаика МоскваPS Мужской зал</t>
  </si>
  <si>
    <t>259 Мозаика МоскваPS Женский зал</t>
  </si>
  <si>
    <t>259 Мозаика МоскваБагаж</t>
  </si>
  <si>
    <t>259 Мозаика МоскваGB Стойка Очки</t>
  </si>
  <si>
    <t>272 FOR YOU МоскваМужской зал</t>
  </si>
  <si>
    <t>272 FOR YOU Москва</t>
  </si>
  <si>
    <t>272 FOR YOU МоскваЖенский зал</t>
  </si>
  <si>
    <t>272 FOR YOU МоскваОбувь</t>
  </si>
  <si>
    <t>272 FOR YOU МоскваДетская одежда</t>
  </si>
  <si>
    <t>272 FOR YOU МоскваДетская обувь и игрушки</t>
  </si>
  <si>
    <t>272 FOR YOU МоскваМужское белье</t>
  </si>
  <si>
    <t>272 FOR YOU МоскваЖенское белье</t>
  </si>
  <si>
    <t>272 FOR YOU МоскваХоз.товары Декор</t>
  </si>
  <si>
    <t>272 FOR YOU МоскваХоз.товары Столовая</t>
  </si>
  <si>
    <t>272 FOR YOU МоскваХоз.товары Kухня</t>
  </si>
  <si>
    <t>272 FOR YOU МоскваХоз.товары Спальня</t>
  </si>
  <si>
    <t>272 FOR YOU МоскваХоз.товары Ванная</t>
  </si>
  <si>
    <t>272 FOR YOU МоскваСопутствующие товары</t>
  </si>
  <si>
    <t>272 FOR YOU МоскваКосметика</t>
  </si>
  <si>
    <t>272 FOR YOU МоскваGB Мужской зал</t>
  </si>
  <si>
    <t>272 FOR YOU МоскваGB Женский зал</t>
  </si>
  <si>
    <t>272 FOR YOU МоскваGB Обувь</t>
  </si>
  <si>
    <t>272 FOR YOU МоскваGB Аксессуары</t>
  </si>
  <si>
    <t>272 FOR YOU МоскваGB Мужское белье</t>
  </si>
  <si>
    <t>272 FOR YOU МоскваGB Женское белье</t>
  </si>
  <si>
    <t>272 FOR YOU МоскваSP Мужской зал</t>
  </si>
  <si>
    <t>272 FOR YOU МоскваSP Женский зал</t>
  </si>
  <si>
    <t>272 FOR YOU МоскваSP Обувь</t>
  </si>
  <si>
    <t>272 FOR YOU МоскваSP Аксессуары</t>
  </si>
  <si>
    <t>272 FOR YOU МоскваХоз.товары Мебель КГ</t>
  </si>
  <si>
    <t>272 FOR YOU МоскваШШП</t>
  </si>
  <si>
    <t>272 FOR YOU МоскваХоз.товары Мебель</t>
  </si>
  <si>
    <t>272 FOR YOU МоскваPS Мужской зал</t>
  </si>
  <si>
    <t>272 FOR YOU МоскваPS Женский зал</t>
  </si>
  <si>
    <t>272 FOR YOU МоскваБагаж</t>
  </si>
  <si>
    <t>272 FOR YOU МоскваСумки, Рюкзаки</t>
  </si>
  <si>
    <t>272 FOR YOU МоскваGB Стойка Очки</t>
  </si>
  <si>
    <t>285 Алексеевская МоскваМужской зал</t>
  </si>
  <si>
    <t>285 Алексеевская Москва</t>
  </si>
  <si>
    <t>285 Алексеевская МоскваЖенский зал</t>
  </si>
  <si>
    <t>285 Алексеевская МоскваОбувь</t>
  </si>
  <si>
    <t>285 Алексеевская МоскваДетская одежда</t>
  </si>
  <si>
    <t>285 Алексеевская МоскваДетская обувь и игрушки</t>
  </si>
  <si>
    <t>285 Алексеевская МоскваМужское белье</t>
  </si>
  <si>
    <t>285 Алексеевская МоскваЖенское белье</t>
  </si>
  <si>
    <t>285 Алексеевская МоскваХоз.товары Декор</t>
  </si>
  <si>
    <t>285 Алексеевская МоскваХоз.товары Столовая</t>
  </si>
  <si>
    <t>285 Алексеевская МоскваХоз.товары Kухня</t>
  </si>
  <si>
    <t>285 Алексеевская МоскваХоз.товары Спальня</t>
  </si>
  <si>
    <t>285 Алексеевская МоскваХоз.товары Ванная</t>
  </si>
  <si>
    <t>285 Алексеевская МоскваСопутствующие товары</t>
  </si>
  <si>
    <t>285 Алексеевская МоскваЕда</t>
  </si>
  <si>
    <t>285 Алексеевская МоскваКосметика</t>
  </si>
  <si>
    <t>285 Алексеевская МоскваХолодильник</t>
  </si>
  <si>
    <t>285 Алексеевская МоскваGB Мужской зал</t>
  </si>
  <si>
    <t>285 Алексеевская МоскваGB Женский зал</t>
  </si>
  <si>
    <t>285 Алексеевская МоскваGB Обувь</t>
  </si>
  <si>
    <t>285 Алексеевская МоскваGB Аксессуары</t>
  </si>
  <si>
    <t>285 Алексеевская МоскваGB Мужское белье</t>
  </si>
  <si>
    <t>285 Алексеевская МоскваGB Женское белье</t>
  </si>
  <si>
    <t>285 Алексеевская МоскваSP Мужской зал</t>
  </si>
  <si>
    <t>285 Алексеевская МоскваSP Женский зал</t>
  </si>
  <si>
    <t>285 Алексеевская МоскваSP Обувь</t>
  </si>
  <si>
    <t>285 Алексеевская МоскваSP Аксессуары</t>
  </si>
  <si>
    <t>285 Алексеевская МоскваШШП</t>
  </si>
  <si>
    <t>285 Алексеевская МоскваPS Мужской зал</t>
  </si>
  <si>
    <t>285 Алексеевская МоскваPS Женский зал</t>
  </si>
  <si>
    <t>285 Алексеевская МоскваБагаж</t>
  </si>
  <si>
    <t>285 Алексеевская МоскваСумки, Рюкзаки</t>
  </si>
  <si>
    <t>285 Алексеевская МоскваGB Стойка Очки</t>
  </si>
  <si>
    <t>291 Парус МоскваМужской зал</t>
  </si>
  <si>
    <t>291 Парус Москва</t>
  </si>
  <si>
    <t>291 Парус МоскваЖенский зал</t>
  </si>
  <si>
    <t>291 Парус МоскваОбувь</t>
  </si>
  <si>
    <t>291 Парус МоскваДетская одежда</t>
  </si>
  <si>
    <t>291 Парус МоскваДетская обувь и игрушки</t>
  </si>
  <si>
    <t>291 Парус МоскваМужское белье</t>
  </si>
  <si>
    <t>291 Парус МоскваЖенское белье</t>
  </si>
  <si>
    <t>291 Парус МоскваХоз.товары Декор</t>
  </si>
  <si>
    <t>291 Парус МоскваХоз.товары Столовая</t>
  </si>
  <si>
    <t>291 Парус МоскваХоз.товары Kухня</t>
  </si>
  <si>
    <t>291 Парус МоскваХоз.товары Спальня</t>
  </si>
  <si>
    <t>291 Парус МоскваХоз.товары Ванная</t>
  </si>
  <si>
    <t>291 Парус МоскваСопутствующие товары</t>
  </si>
  <si>
    <t>291 Парус МоскваЕда</t>
  </si>
  <si>
    <t>291 Парус МоскваКосметика</t>
  </si>
  <si>
    <t>291 Парус МоскваХолодильник</t>
  </si>
  <si>
    <t>291 Парус МоскваGB Мужской зал</t>
  </si>
  <si>
    <t>291 Парус МоскваGB Женский зал</t>
  </si>
  <si>
    <t>291 Парус МоскваGB Обувь</t>
  </si>
  <si>
    <t>291 Парус МоскваGB Аксессуары</t>
  </si>
  <si>
    <t>291 Парус МоскваGB Мужское белье</t>
  </si>
  <si>
    <t>291 Парус МоскваGB Женское белье</t>
  </si>
  <si>
    <t>291 Парус МоскваSP Мужской зал</t>
  </si>
  <si>
    <t>291 Парус МоскваSP Женский зал</t>
  </si>
  <si>
    <t>291 Парус МоскваSP Обувь</t>
  </si>
  <si>
    <t>291 Парус МоскваSP Аксессуары</t>
  </si>
  <si>
    <t>291 Парус МоскваХоз.товары Мебель КГ</t>
  </si>
  <si>
    <t>291 Парус МоскваШШП</t>
  </si>
  <si>
    <t>291 Парус МоскваХоз.товары Мебель</t>
  </si>
  <si>
    <t>291 Парус МоскваPS Мужской зал</t>
  </si>
  <si>
    <t>291 Парус МоскваPS Женский зал</t>
  </si>
  <si>
    <t>291 Парус МоскваБагаж</t>
  </si>
  <si>
    <t>291 Парус МоскваСумки, Рюкзаки</t>
  </si>
  <si>
    <t>291 Парус МоскваGB Стойка Очки</t>
  </si>
  <si>
    <t>323 Тройка МоскваМужской зал</t>
  </si>
  <si>
    <t>323 Тройка Москва</t>
  </si>
  <si>
    <t>323 Тройка МоскваЖенский зал</t>
  </si>
  <si>
    <t>323 Тройка МоскваОбувь</t>
  </si>
  <si>
    <t>323 Тройка МоскваДетская одежда</t>
  </si>
  <si>
    <t>323 Тройка МоскваДетская обувь и игрушки</t>
  </si>
  <si>
    <t>323 Тройка МоскваМужское белье</t>
  </si>
  <si>
    <t>323 Тройка МоскваЖенское белье</t>
  </si>
  <si>
    <t>323 Тройка МоскваХоз.товары Декор</t>
  </si>
  <si>
    <t>323 Тройка МоскваХоз.товары Столовая</t>
  </si>
  <si>
    <t>323 Тройка МоскваХоз.товары Kухня</t>
  </si>
  <si>
    <t>323 Тройка МоскваХоз.товары Спальня</t>
  </si>
  <si>
    <t>323 Тройка МоскваХоз.товары Ванная</t>
  </si>
  <si>
    <t>323 Тройка МоскваСопутствующие товары</t>
  </si>
  <si>
    <t>323 Тройка МоскваЕда</t>
  </si>
  <si>
    <t>323 Тройка МоскваКосметика</t>
  </si>
  <si>
    <t>323 Тройка МоскваХолодильник</t>
  </si>
  <si>
    <t>323 Тройка МоскваGB Мужской зал</t>
  </si>
  <si>
    <t>323 Тройка МоскваGB Женский зал</t>
  </si>
  <si>
    <t>323 Тройка МоскваGB Обувь</t>
  </si>
  <si>
    <t>323 Тройка МоскваGB Аксессуары</t>
  </si>
  <si>
    <t>323 Тройка МоскваGB Мужское белье</t>
  </si>
  <si>
    <t>323 Тройка МоскваGB Женское белье</t>
  </si>
  <si>
    <t>323 Тройка МоскваSP Мужской зал</t>
  </si>
  <si>
    <t>323 Тройка МоскваSP Женский зал</t>
  </si>
  <si>
    <t>323 Тройка МоскваSP Обувь</t>
  </si>
  <si>
    <t>323 Тройка МоскваSP Аксессуары</t>
  </si>
  <si>
    <t>323 Тройка МоскваХоз.товары Мебель КГ</t>
  </si>
  <si>
    <t>323 Тройка МоскваШШП</t>
  </si>
  <si>
    <t>323 Тройка МоскваХоз.товары Мебель</t>
  </si>
  <si>
    <t>323 Тройка МоскваPS Мужской зал</t>
  </si>
  <si>
    <t>323 Тройка МоскваPS Женский зал</t>
  </si>
  <si>
    <t>323 Тройка МоскваБагаж</t>
  </si>
  <si>
    <t>323 Тройка МоскваСумки, Рюкзаки</t>
  </si>
  <si>
    <t>323 Тройка МоскваGB Стойка Очки</t>
  </si>
  <si>
    <t>328 Капитолий Марьина Роща МоскваМужской зал</t>
  </si>
  <si>
    <t>328 Капитолий Марьина Роща Москва</t>
  </si>
  <si>
    <t>328 Капитолий Марьина Роща МоскваЖенский зал</t>
  </si>
  <si>
    <t>328 Капитолий Марьина Роща МоскваОбувь</t>
  </si>
  <si>
    <t>328 Капитолий Марьина Роща МоскваДетская одежда</t>
  </si>
  <si>
    <t>328 Капитолий Марьина Роща МоскваДетская обувь и игрушки</t>
  </si>
  <si>
    <t>328 Капитолий Марьина Роща МоскваМужское белье</t>
  </si>
  <si>
    <t>328 Капитолий Марьина Роща МоскваЖенское белье</t>
  </si>
  <si>
    <t>328 Капитолий Марьина Роща МоскваХоз.товары Декор</t>
  </si>
  <si>
    <t>328 Капитолий Марьина Роща МоскваХоз.товары Столовая</t>
  </si>
  <si>
    <t>328 Капитолий Марьина Роща МоскваХоз.товары Kухня</t>
  </si>
  <si>
    <t>328 Капитолий Марьина Роща МоскваХоз.товары Спальня</t>
  </si>
  <si>
    <t>328 Капитолий Марьина Роща МоскваХоз.товары Ванная</t>
  </si>
  <si>
    <t>328 Капитолий Марьина Роща МоскваСопутствующие товары</t>
  </si>
  <si>
    <t>328 Капитолий Марьина Роща МоскваЕда</t>
  </si>
  <si>
    <t>328 Капитолий Марьина Роща МоскваКосметика</t>
  </si>
  <si>
    <t>328 Капитолий Марьина Роща МоскваХолодильник</t>
  </si>
  <si>
    <t>328 Капитолий Марьина Роща МоскваGB Мужской зал</t>
  </si>
  <si>
    <t>328 Капитолий Марьина Роща МоскваGB Женский зал</t>
  </si>
  <si>
    <t>328 Капитолий Марьина Роща МоскваGB Обувь</t>
  </si>
  <si>
    <t>328 Капитолий Марьина Роща МоскваGB Аксессуары</t>
  </si>
  <si>
    <t>328 Капитолий Марьина Роща МоскваGB Мужское белье</t>
  </si>
  <si>
    <t>328 Капитолий Марьина Роща МоскваGB Женское белье</t>
  </si>
  <si>
    <t>328 Капитолий Марьина Роща МоскваSP Мужской зал</t>
  </si>
  <si>
    <t>328 Капитолий Марьина Роща МоскваSP Женский зал</t>
  </si>
  <si>
    <t>328 Капитолий Марьина Роща МоскваSP Обувь</t>
  </si>
  <si>
    <t>328 Капитолий Марьина Роща МоскваSP Аксессуары</t>
  </si>
  <si>
    <t>328 Капитолий Марьина Роща МоскваХоз.товары Мебель КГ</t>
  </si>
  <si>
    <t>328 Капитолий Марьина Роща МоскваШШП</t>
  </si>
  <si>
    <t>328 Капитолий Марьина Роща МоскваХоз.товары Мебель</t>
  </si>
  <si>
    <t>328 Капитолий Марьина Роща МоскваPS Мужской зал</t>
  </si>
  <si>
    <t>328 Капитолий Марьина Роща МоскваPS Женский зал</t>
  </si>
  <si>
    <t>328 Капитолий Марьина Роща МоскваБагаж</t>
  </si>
  <si>
    <t>328 Капитолий Марьина Роща МоскваСумки, Рюкзаки</t>
  </si>
  <si>
    <t>328 Капитолий Марьина Роща МоскваGB Стойка Очки</t>
  </si>
  <si>
    <t>44 Кантемировская МоскваСопутствующие товары</t>
  </si>
  <si>
    <t>44 Кантемировская МоскваХолодильник</t>
  </si>
  <si>
    <t>44 Кантемировская МоскваGB Мужской зал</t>
  </si>
  <si>
    <t>44 Кантемировская МоскваGB Женский зал</t>
  </si>
  <si>
    <t>44 Кантемировская МоскваGB Обувь</t>
  </si>
  <si>
    <t>44 Кантемировская МоскваGB Аксессуары</t>
  </si>
  <si>
    <t>44 Кантемировская МоскваGB Мужское белье</t>
  </si>
  <si>
    <t>44 Кантемировская МоскваGB Женское белье</t>
  </si>
  <si>
    <t>44 Кантемировская МоскваХоз.товары Мебель</t>
  </si>
  <si>
    <t>44 Кантемировская МоскваPS Мужской зал</t>
  </si>
  <si>
    <t>44 Кантемировская МоскваPS Женский зал</t>
  </si>
  <si>
    <t>44 Кантемировская МоскваБагаж</t>
  </si>
  <si>
    <t>44 Кантемировская МоскваGB Стойка Очки</t>
  </si>
  <si>
    <t>50 Авангардная МоскваСопутствующие товары</t>
  </si>
  <si>
    <t>50 Авангардная МоскваХолодильник</t>
  </si>
  <si>
    <t>50 Авангардная МоскваGB Мужской зал</t>
  </si>
  <si>
    <t>50 Авангардная МоскваGB Женский зал</t>
  </si>
  <si>
    <t>50 Авангардная МоскваGB Обувь</t>
  </si>
  <si>
    <t>50 Авангардная МоскваGB Аксессуары</t>
  </si>
  <si>
    <t>50 Авангардная МоскваGB Мужское белье</t>
  </si>
  <si>
    <t>50 Авангардная МоскваGB Женское белье</t>
  </si>
  <si>
    <t>50 Авангардная МоскваХоз.товары Мебель КГ</t>
  </si>
  <si>
    <t>50 Авангардная МоскваХоз.товары Мебель</t>
  </si>
  <si>
    <t>50 Авангардная МоскваPS Мужской зал</t>
  </si>
  <si>
    <t>50 Авангардная МоскваPS Женский зал</t>
  </si>
  <si>
    <t>50 Авангардная МоскваБагаж</t>
  </si>
  <si>
    <t>50 Авангардная МоскваGB Стойка Очки</t>
  </si>
  <si>
    <t>60 Щукино МоскваСопутствующие товары</t>
  </si>
  <si>
    <t>60 Щукино МоскваХолодильник</t>
  </si>
  <si>
    <t>60 Щукино МоскваGB Мужской зал</t>
  </si>
  <si>
    <t>60 Щукино МоскваGB Женский зал</t>
  </si>
  <si>
    <t>60 Щукино МоскваGB Обувь</t>
  </si>
  <si>
    <t>60 Щукино МоскваGB Аксессуары</t>
  </si>
  <si>
    <t>60 Щукино МоскваGB Мужское белье</t>
  </si>
  <si>
    <t>60 Щукино МоскваGB Женское белье</t>
  </si>
  <si>
    <t>60 Щукино МоскваХоз.товары Мебель КГ</t>
  </si>
  <si>
    <t>60 Щукино МоскваХоз.товары Мебель</t>
  </si>
  <si>
    <t>60 Щукино МоскваPS Мужской зал</t>
  </si>
  <si>
    <t>60 Щукино МоскваPS Женский зал</t>
  </si>
  <si>
    <t>60 Щукино МоскваБагаж</t>
  </si>
  <si>
    <t>60 Щукино МоскваGB Стойка Очки</t>
  </si>
  <si>
    <t>83 Тушино МоскваСопутствующие товары</t>
  </si>
  <si>
    <t>83 Тушино МоскваХолодильник</t>
  </si>
  <si>
    <t>83 Тушино МоскваGB Мужской зал</t>
  </si>
  <si>
    <t>83 Тушино МоскваGB Женский зал</t>
  </si>
  <si>
    <t>83 Тушино МоскваGB Обувь</t>
  </si>
  <si>
    <t>83 Тушино МоскваGB Аксессуары</t>
  </si>
  <si>
    <t>83 Тушино МоскваGB Мужское белье</t>
  </si>
  <si>
    <t>83 Тушино МоскваGB Женское белье</t>
  </si>
  <si>
    <t>83 Тушино МоскваХоз.товары Мебель</t>
  </si>
  <si>
    <t>83 Тушино МоскваPS Мужской зал</t>
  </si>
  <si>
    <t>83 Тушино МоскваPS Женский зал</t>
  </si>
  <si>
    <t>83 Тушино МоскваБагаж</t>
  </si>
  <si>
    <t>83 Тушино МоскваGB Стойка Очки</t>
  </si>
  <si>
    <t>04 Сиреневая Щелково МОСопутствующие товары</t>
  </si>
  <si>
    <t>04 Сиреневая Щелково МОХолодильник</t>
  </si>
  <si>
    <t>04 Сиреневая Щелково МОGB Мужской зал</t>
  </si>
  <si>
    <t>04 Сиреневая Щелково МОGB Женский зал</t>
  </si>
  <si>
    <t>04 Сиреневая Щелково МОGB Обувь</t>
  </si>
  <si>
    <t>04 Сиреневая Щелково МОGB Аксессуары</t>
  </si>
  <si>
    <t>04 Сиреневая Щелково МОGB Мужское белье</t>
  </si>
  <si>
    <t>04 Сиреневая Щелково МОGB Женское белье</t>
  </si>
  <si>
    <t>04 Сиреневая Щелково МОХоз.товары Мебель КГ</t>
  </si>
  <si>
    <t>04 Сиреневая Щелково МОХоз.товары Мебель</t>
  </si>
  <si>
    <t>04 Сиреневая Щелково МОPS Мужской зал</t>
  </si>
  <si>
    <t>04 Сиреневая Щелково МОPS Женский зал</t>
  </si>
  <si>
    <t>04 Сиреневая Щелково МОБагаж</t>
  </si>
  <si>
    <t>102 Флагман Ярославль РСопутствующие товары</t>
  </si>
  <si>
    <t>102 Флагман Ярославль РХолодильник</t>
  </si>
  <si>
    <t>102 Флагман Ярославль РGB Мужской зал</t>
  </si>
  <si>
    <t>102 Флагман Ярославль РGB Женский зал</t>
  </si>
  <si>
    <t>102 Флагман Ярославль РGB Обувь</t>
  </si>
  <si>
    <t>102 Флагман Ярославль РGB Аксессуары</t>
  </si>
  <si>
    <t>102 Флагман Ярославль РGB Мужское белье</t>
  </si>
  <si>
    <t>102 Флагман Ярославль РGB Женское белье</t>
  </si>
  <si>
    <t>102 Флагман Ярославль РХоз.товары Мебель КГ</t>
  </si>
  <si>
    <t>102 Флагман Ярославль РХоз.товары Мебель</t>
  </si>
  <si>
    <t>102 Флагман Ярославль РPS Мужской зал</t>
  </si>
  <si>
    <t>102 Флагман Ярославль РPS Женский зал</t>
  </si>
  <si>
    <t>102 Флагман Ярославль РБагаж</t>
  </si>
  <si>
    <t>102 Флагман Ярославль РGB Стойка Очки</t>
  </si>
  <si>
    <t>114 Билла Чехов МОСопутствующие товары</t>
  </si>
  <si>
    <t>114 Билла Чехов МОХолодильник</t>
  </si>
  <si>
    <t>114 Билла Чехов МОGB Мужской зал</t>
  </si>
  <si>
    <t>114 Билла Чехов МОGB Женский зал</t>
  </si>
  <si>
    <t>114 Билла Чехов МОGB Обувь</t>
  </si>
  <si>
    <t>114 Билла Чехов МОGB Аксессуары</t>
  </si>
  <si>
    <t>114 Билла Чехов МОGB Мужское белье</t>
  </si>
  <si>
    <t>114 Билла Чехов МОGB Женское белье</t>
  </si>
  <si>
    <t>114 Билла Чехов МОХоз.товары Мебель КГ</t>
  </si>
  <si>
    <t>114 Билла Чехов МОХоз.товары Мебель</t>
  </si>
  <si>
    <t>114 Билла Чехов МОPS Мужской зал</t>
  </si>
  <si>
    <t>114 Билла Чехов МОPS Женский зал</t>
  </si>
  <si>
    <t>114 Билла Чехов МОБагаж</t>
  </si>
  <si>
    <t>12 Озерная МоскваСопутствующие товары</t>
  </si>
  <si>
    <t>12 Озерная МоскваХолодильник</t>
  </si>
  <si>
    <t>12 Озерная МоскваGB Мужской зал</t>
  </si>
  <si>
    <t>12 Озерная МоскваGB Женский зал</t>
  </si>
  <si>
    <t>12 Озерная МоскваGB Обувь</t>
  </si>
  <si>
    <t>12 Озерная МоскваGB Аксессуары</t>
  </si>
  <si>
    <t>12 Озерная МоскваGB Мужское белье</t>
  </si>
  <si>
    <t>12 Озерная МоскваGB Женское белье</t>
  </si>
  <si>
    <t>12 Озерная МоскваХоз.товары Мебель КГ</t>
  </si>
  <si>
    <t>12 Озерная МоскваХоз.товары Мебель</t>
  </si>
  <si>
    <t>12 Озерная МоскваPS Мужской зал</t>
  </si>
  <si>
    <t>12 Озерная МоскваPS Женский зал</t>
  </si>
  <si>
    <t>12 Озерная МоскваБагаж</t>
  </si>
  <si>
    <t>12 Озерная МоскваGB Стойка Очки</t>
  </si>
  <si>
    <t>128 Паустовского МоскваСопутствующие товары</t>
  </si>
  <si>
    <t>128 Паустовского МоскваХолодильник</t>
  </si>
  <si>
    <t>128 Паустовского МоскваGB Мужской зал</t>
  </si>
  <si>
    <t>128 Паустовского МоскваGB Женский зал</t>
  </si>
  <si>
    <t>128 Паустовского МоскваGB Обувь</t>
  </si>
  <si>
    <t>128 Паустовского МоскваGB Аксессуары</t>
  </si>
  <si>
    <t>128 Паустовского МоскваGB Мужское белье</t>
  </si>
  <si>
    <t>128 Паустовского МоскваGB Женское белье</t>
  </si>
  <si>
    <t>128 Паустовского МоскваХоз.товары Мебель КГ</t>
  </si>
  <si>
    <t>128 Паустовского МоскваХоз.товары Мебель</t>
  </si>
  <si>
    <t>128 Паустовского МоскваPS Мужской зал</t>
  </si>
  <si>
    <t>128 Паустовского МоскваPS Женский зал</t>
  </si>
  <si>
    <t>128 Паустовского МоскваБагаж</t>
  </si>
  <si>
    <t>128 Паустовского МоскваGB Стойка Очки</t>
  </si>
  <si>
    <t>139 Ашан ТамбовСопутствующие товары</t>
  </si>
  <si>
    <t>139 Ашан ТамбовХолодильник</t>
  </si>
  <si>
    <t>139 Ашан ТамбовGB Мужской зал</t>
  </si>
  <si>
    <t>139 Ашан ТамбовGB Женский зал</t>
  </si>
  <si>
    <t>139 Ашан ТамбовGB Обувь</t>
  </si>
  <si>
    <t>139 Ашан ТамбовGB Аксессуары</t>
  </si>
  <si>
    <t>139 Ашан ТамбовGB Мужское белье</t>
  </si>
  <si>
    <t>139 Ашан ТамбовGB Женское белье</t>
  </si>
  <si>
    <t>139 Ашан ТамбовХоз.товары Мебель КГ</t>
  </si>
  <si>
    <t>139 Ашан ТамбовХоз.товары Мебель</t>
  </si>
  <si>
    <t>139 Ашан ТамбовPS Мужской зал</t>
  </si>
  <si>
    <t>139 Ашан ТамбовPS Женский зал</t>
  </si>
  <si>
    <t>139 Ашан ТамбовБагаж</t>
  </si>
  <si>
    <t>139 Ашан ТамбовGB Стойка Очки</t>
  </si>
  <si>
    <t>144 Северное Сияние МоскваСопутствующие товары</t>
  </si>
  <si>
    <t>144 Северное Сияние МоскваХолодильник</t>
  </si>
  <si>
    <t>144 Северное Сияние МоскваGB Мужской зал</t>
  </si>
  <si>
    <t>144 Северное Сияние МоскваGB Женский зал</t>
  </si>
  <si>
    <t>144 Северное Сияние МоскваGB Обувь</t>
  </si>
  <si>
    <t>144 Северное Сияние МоскваGB Аксессуары</t>
  </si>
  <si>
    <t>144 Северное Сияние МоскваGB Мужское белье</t>
  </si>
  <si>
    <t>144 Северное Сияние МоскваGB Женское белье</t>
  </si>
  <si>
    <t>144 Северное Сияние МоскваХоз.товары Мебель</t>
  </si>
  <si>
    <t>144 Северное Сияние МоскваPS Мужской зал</t>
  </si>
  <si>
    <t>144 Северное Сияние МоскваPS Женский зал</t>
  </si>
  <si>
    <t>144 Северное Сияние МоскваБагаж</t>
  </si>
  <si>
    <t>144 Северное Сияние МоскваGB Стойка Очки</t>
  </si>
  <si>
    <t>176 Альтаир Ярославль РСопутствующие товары</t>
  </si>
  <si>
    <t>176 Альтаир Ярославль РХолодильник</t>
  </si>
  <si>
    <t>176 Альтаир Ярославль РGB Мужской зал</t>
  </si>
  <si>
    <t>176 Альтаир Ярославль РGB Женский зал</t>
  </si>
  <si>
    <t>176 Альтаир Ярославль РGB Обувь</t>
  </si>
  <si>
    <t>176 Альтаир Ярославль РGB Аксессуары</t>
  </si>
  <si>
    <t>176 Альтаир Ярославль РGB Мужское белье</t>
  </si>
  <si>
    <t>176 Альтаир Ярославль РGB Женское белье</t>
  </si>
  <si>
    <t>176 Альтаир Ярославль РХоз.товары Мебель КГ</t>
  </si>
  <si>
    <t>176 Альтаир Ярославль РХоз.товары Мебель</t>
  </si>
  <si>
    <t>176 Альтаир Ярославль РPS Мужской зал</t>
  </si>
  <si>
    <t>176 Альтаир Ярославль РPS Женский зал</t>
  </si>
  <si>
    <t>176 Альтаир Ярославль РБагаж</t>
  </si>
  <si>
    <t>190 Колумбус МоскваСопутствующие товары</t>
  </si>
  <si>
    <t>190 Колумбус МоскваХолодильник</t>
  </si>
  <si>
    <t>190 Колумбус МоскваGB Мужской зал</t>
  </si>
  <si>
    <t>190 Колумбус МоскваGB Женский зал</t>
  </si>
  <si>
    <t>190 Колумбус МоскваGB Обувь</t>
  </si>
  <si>
    <t>190 Колумбус МоскваGB Аксессуары</t>
  </si>
  <si>
    <t>190 Колумбус МоскваGB Мужское белье</t>
  </si>
  <si>
    <t>190 Колумбус МоскваGB Женское белье</t>
  </si>
  <si>
    <t>190 Колумбус МоскваХоз.товары Мебель КГ</t>
  </si>
  <si>
    <t>190 Колумбус МоскваХоз.товары Мебель</t>
  </si>
  <si>
    <t>190 Колумбус МоскваPS Мужской зал</t>
  </si>
  <si>
    <t>190 Колумбус МоскваPS Женский зал</t>
  </si>
  <si>
    <t>190 Колумбус МоскваБагаж</t>
  </si>
  <si>
    <t>190 Колумбус МоскваGB Стойка Очки</t>
  </si>
  <si>
    <t>20 Бутово МоскваСопутствующие товары</t>
  </si>
  <si>
    <t>20 Бутово МоскваХолодильник</t>
  </si>
  <si>
    <t>20 Бутово МоскваGB Мужской зал</t>
  </si>
  <si>
    <t>20 Бутово МоскваGB Женский зал</t>
  </si>
  <si>
    <t>20 Бутово МоскваGB Обувь</t>
  </si>
  <si>
    <t>20 Бутово МоскваGB Аксессуары</t>
  </si>
  <si>
    <t>20 Бутово МоскваGB Мужское белье</t>
  </si>
  <si>
    <t>20 Бутово МоскваGB Женское белье</t>
  </si>
  <si>
    <t>20 Бутово МоскваХоз.товары Мебель КГ</t>
  </si>
  <si>
    <t>20 Бутово МоскваХоз.товары Мебель</t>
  </si>
  <si>
    <t>20 Бутово МоскваPS Мужской зал</t>
  </si>
  <si>
    <t>20 Бутово МоскваPS Женский зал</t>
  </si>
  <si>
    <t>20 Бутово МоскваБагаж</t>
  </si>
  <si>
    <t>20 Бутово МоскваGB Стойка Очки</t>
  </si>
  <si>
    <t>205 Солнечный Видное МОСопутствующие товары</t>
  </si>
  <si>
    <t>205 Солнечный Видное МОХолодильник</t>
  </si>
  <si>
    <t>205 Солнечный Видное МОGB Мужской зал</t>
  </si>
  <si>
    <t>205 Солнечный Видное МОGB Женский зал</t>
  </si>
  <si>
    <t>205 Солнечный Видное МОGB Обувь</t>
  </si>
  <si>
    <t>205 Солнечный Видное МОGB Аксессуары</t>
  </si>
  <si>
    <t>205 Солнечный Видное МОGB Мужское белье</t>
  </si>
  <si>
    <t>205 Солнечный Видное МОGB Женское белье</t>
  </si>
  <si>
    <t>205 Солнечный Видное МОХоз.товары Мебель КГ</t>
  </si>
  <si>
    <t>205 Солнечный Видное МОХоз.товары Мебель</t>
  </si>
  <si>
    <t>205 Солнечный Видное МОPS Мужской зал</t>
  </si>
  <si>
    <t>205 Солнечный Видное МОPS Женский зал</t>
  </si>
  <si>
    <t>205 Солнечный Видное МОБагаж</t>
  </si>
  <si>
    <t>207 Белград МоскваСопутствующие товары</t>
  </si>
  <si>
    <t>207 Белград МоскваХолодильник</t>
  </si>
  <si>
    <t>207 Белград МоскваGB Мужской зал</t>
  </si>
  <si>
    <t>207 Белград МоскваGB Женский зал</t>
  </si>
  <si>
    <t>207 Белград МоскваGB Обувь</t>
  </si>
  <si>
    <t>207 Белград МоскваGB Аксессуары</t>
  </si>
  <si>
    <t>207 Белград МоскваGB Мужское белье</t>
  </si>
  <si>
    <t>207 Белград МоскваGB Женское белье</t>
  </si>
  <si>
    <t>207 Белград МоскваХоз.товары Мебель КГ</t>
  </si>
  <si>
    <t>207 Белград МоскваХоз.товары Мебель</t>
  </si>
  <si>
    <t>207 Белград МоскваPS Мужской зал</t>
  </si>
  <si>
    <t>207 Белград МоскваPS Женский зал</t>
  </si>
  <si>
    <t>207 Белград МоскваБагаж</t>
  </si>
  <si>
    <t>207 Белград МоскваGB Стойка Очки</t>
  </si>
  <si>
    <t>213 Валентина Владимир РСопутствующие товары</t>
  </si>
  <si>
    <t>213 Валентина Владимир РХолодильник</t>
  </si>
  <si>
    <t>213 Валентина Владимир РGB Мужской зал</t>
  </si>
  <si>
    <t>213 Валентина Владимир РGB Женский зал</t>
  </si>
  <si>
    <t>213 Валентина Владимир РGB Обувь</t>
  </si>
  <si>
    <t>213 Валентина Владимир РGB Аксессуары</t>
  </si>
  <si>
    <t>213 Валентина Владимир РGB Мужское белье</t>
  </si>
  <si>
    <t>213 Валентина Владимир РGB Женское белье</t>
  </si>
  <si>
    <t>213 Валентина Владимир РХоз.товары Мебель КГ</t>
  </si>
  <si>
    <t>213 Валентина Владимир РХоз.товары Мебель</t>
  </si>
  <si>
    <t>213 Валентина Владимир РPS Мужской зал</t>
  </si>
  <si>
    <t>213 Валентина Владимир РPS Женский зал</t>
  </si>
  <si>
    <t>213 Валентина Владимир РБагаж</t>
  </si>
  <si>
    <t>213 Валентина Владимир РGB Стойка Очки</t>
  </si>
  <si>
    <t>218 Видное Парк МОСопутствующие товары</t>
  </si>
  <si>
    <t>218 Видное Парк МОХолодильник</t>
  </si>
  <si>
    <t>218 Видное Парк МОGB Мужской зал</t>
  </si>
  <si>
    <t>218 Видное Парк МОGB Женский зал</t>
  </si>
  <si>
    <t>218 Видное Парк МОGB Обувь</t>
  </si>
  <si>
    <t>218 Видное Парк МОGB Аксессуары</t>
  </si>
  <si>
    <t>218 Видное Парк МОGB Мужское белье</t>
  </si>
  <si>
    <t>218 Видное Парк МОGB Женское белье</t>
  </si>
  <si>
    <t>218 Видное Парк МОХоз.товары Мебель КГ</t>
  </si>
  <si>
    <t>218 Видное Парк МОХоз.товары Мебель</t>
  </si>
  <si>
    <t>218 Видное Парк МОPS Мужской зал</t>
  </si>
  <si>
    <t>218 Видное Парк МОPS Женский зал</t>
  </si>
  <si>
    <t>218 Видное Парк МОБагаж</t>
  </si>
  <si>
    <t>225 Бутово Молл МоскваСопутствующие товары</t>
  </si>
  <si>
    <t>225 Бутово Молл МоскваХолодильник</t>
  </si>
  <si>
    <t>225 Бутово Молл МоскваGB Мужской зал</t>
  </si>
  <si>
    <t>225 Бутово Молл МоскваGB Женский зал</t>
  </si>
  <si>
    <t>225 Бутово Молл МоскваGB Обувь</t>
  </si>
  <si>
    <t>225 Бутово Молл МоскваGB Аксессуары</t>
  </si>
  <si>
    <t>225 Бутово Молл МоскваGB Мужское белье</t>
  </si>
  <si>
    <t>225 Бутово Молл МоскваGB Женское белье</t>
  </si>
  <si>
    <t>225 Бутово Молл МоскваХоз.товары Мебель КГ</t>
  </si>
  <si>
    <t>225 Бутово Молл МоскваХоз.товары Мебель</t>
  </si>
  <si>
    <t>225 Бутово Молл МоскваPS Мужской зал</t>
  </si>
  <si>
    <t>225 Бутово Молл МоскваPS Женский зал</t>
  </si>
  <si>
    <t>225 Бутово Молл МоскваБагаж</t>
  </si>
  <si>
    <t>225 Бутово Молл МоскваGB Стойка Очки</t>
  </si>
  <si>
    <t>230 Вива МоскваСопутствующие товары</t>
  </si>
  <si>
    <t>230 Вива МоскваХолодильник</t>
  </si>
  <si>
    <t>230 Вива МоскваGB Мужской зал</t>
  </si>
  <si>
    <t>230 Вива МоскваGB Женский зал</t>
  </si>
  <si>
    <t>230 Вива МоскваGB Обувь</t>
  </si>
  <si>
    <t>230 Вива МоскваGB Аксессуары</t>
  </si>
  <si>
    <t>230 Вива МоскваGB Мужское белье</t>
  </si>
  <si>
    <t>230 Вива МоскваGB Женское белье</t>
  </si>
  <si>
    <t>230 Вива МоскваХоз.товары Мебель КГ</t>
  </si>
  <si>
    <t>230 Вива МоскваХоз.товары Мебель</t>
  </si>
  <si>
    <t>230 Вива МоскваPS Мужской зал</t>
  </si>
  <si>
    <t>230 Вива МоскваPS Женский зал</t>
  </si>
  <si>
    <t>230 Вива МоскваБагаж</t>
  </si>
  <si>
    <t>230 Вива МоскваGB Стойка Очки</t>
  </si>
  <si>
    <t>244 Слава Серпухов МОСопутствующие товары</t>
  </si>
  <si>
    <t>244 Слава Серпухов МОХолодильник</t>
  </si>
  <si>
    <t>244 Слава Серпухов МОGB Мужской зал</t>
  </si>
  <si>
    <t>244 Слава Серпухов МОGB Женский зал</t>
  </si>
  <si>
    <t>244 Слава Серпухов МОGB Обувь</t>
  </si>
  <si>
    <t>244 Слава Серпухов МОGB Аксессуары</t>
  </si>
  <si>
    <t>244 Слава Серпухов МОGB Мужское белье</t>
  </si>
  <si>
    <t>244 Слава Серпухов МОGB Женское белье</t>
  </si>
  <si>
    <t>244 Слава Серпухов МОХоз.товары Мебель КГ</t>
  </si>
  <si>
    <t>244 Слава Серпухов МОХоз.товары Мебель</t>
  </si>
  <si>
    <t>244 Слава Серпухов МОPS Мужской зал</t>
  </si>
  <si>
    <t>244 Слава Серпухов МОPS Женский зал</t>
  </si>
  <si>
    <t>244 Слава Серпухов МОБагаж</t>
  </si>
  <si>
    <t>244 Слава Серпухов МОGB Стойка Очки</t>
  </si>
  <si>
    <t>252 Каширская Плаза МоскваМужской зал</t>
  </si>
  <si>
    <t>252 Каширская Плаза Москва</t>
  </si>
  <si>
    <t>252 Каширская Плаза МоскваЖенский зал</t>
  </si>
  <si>
    <t>252 Каширская Плаза МоскваОбувь</t>
  </si>
  <si>
    <t>252 Каширская Плаза МоскваДетская одежда</t>
  </si>
  <si>
    <t>252 Каширская Плаза МоскваДетская обувь и игрушки</t>
  </si>
  <si>
    <t>252 Каширская Плаза МоскваМужское белье</t>
  </si>
  <si>
    <t>252 Каширская Плаза МоскваЖенское белье</t>
  </si>
  <si>
    <t>252 Каширская Плаза МоскваХоз.товары Декор</t>
  </si>
  <si>
    <t>252 Каширская Плаза МоскваХоз.товары Столовая</t>
  </si>
  <si>
    <t>252 Каширская Плаза МоскваХоз.товары Kухня</t>
  </si>
  <si>
    <t>252 Каширская Плаза МоскваХоз.товары Спальня</t>
  </si>
  <si>
    <t>252 Каширская Плаза МоскваХоз.товары Ванная</t>
  </si>
  <si>
    <t>252 Каширская Плаза МоскваСопутствующие товары</t>
  </si>
  <si>
    <t>252 Каширская Плаза МоскваЕда</t>
  </si>
  <si>
    <t>252 Каширская Плаза МоскваКосметика</t>
  </si>
  <si>
    <t>252 Каширская Плаза МоскваХолодильник</t>
  </si>
  <si>
    <t>252 Каширская Плаза МоскваGB Мужской зал</t>
  </si>
  <si>
    <t>252 Каширская Плаза МоскваGB Женский зал</t>
  </si>
  <si>
    <t>252 Каширская Плаза МоскваGB Обувь</t>
  </si>
  <si>
    <t>252 Каширская Плаза МоскваGB Аксессуары</t>
  </si>
  <si>
    <t>252 Каширская Плаза МоскваGB Мужское белье</t>
  </si>
  <si>
    <t>252 Каширская Плаза МоскваGB Женское белье</t>
  </si>
  <si>
    <t>252 Каширская Плаза МоскваSP Мужской зал</t>
  </si>
  <si>
    <t>252 Каширская Плаза МоскваSP Женский зал</t>
  </si>
  <si>
    <t>252 Каширская Плаза МоскваSP Обувь</t>
  </si>
  <si>
    <t>252 Каширская Плаза МоскваSP Аксессуары</t>
  </si>
  <si>
    <t>252 Каширская Плаза МоскваХоз.товары Мебель КГ</t>
  </si>
  <si>
    <t>252 Каширская Плаза МоскваШШП</t>
  </si>
  <si>
    <t>252 Каширская Плаза МоскваХоз.товары Мебель</t>
  </si>
  <si>
    <t>252 Каширская Плаза МоскваPS Мужской зал</t>
  </si>
  <si>
    <t>252 Каширская Плаза МоскваPS Женский зал</t>
  </si>
  <si>
    <t>252 Каширская Плаза МоскваБагаж</t>
  </si>
  <si>
    <t>252 Каширская Плаза МоскваСумки, Рюкзаки</t>
  </si>
  <si>
    <t>252 Каширская Плаза МоскваGB Стойка Очки</t>
  </si>
  <si>
    <t>270 Азовский МоскваСопутствующие товары</t>
  </si>
  <si>
    <t>270 Азовский МоскваХолодильник</t>
  </si>
  <si>
    <t>270 Азовский МоскваGB Мужской зал</t>
  </si>
  <si>
    <t>270 Азовский МоскваGB Женский зал</t>
  </si>
  <si>
    <t>270 Азовский МоскваGB Обувь</t>
  </si>
  <si>
    <t>270 Азовский МоскваGB Аксессуары</t>
  </si>
  <si>
    <t>270 Азовский МоскваGB Мужское белье</t>
  </si>
  <si>
    <t>270 Азовский МоскваGB Женское белье</t>
  </si>
  <si>
    <t>270 Азовский МоскваХоз.товары Мебель КГ</t>
  </si>
  <si>
    <t>270 Азовский МоскваХоз.товары Мебель</t>
  </si>
  <si>
    <t>270 Азовский МоскваPS Мужской зал</t>
  </si>
  <si>
    <t>270 Азовский МоскваPS Женский зал</t>
  </si>
  <si>
    <t>270 Азовский МоскваБагаж</t>
  </si>
  <si>
    <t>270 Азовский МоскваGB Стойка Очки</t>
  </si>
  <si>
    <t>274 Райпо Ступино МОСопутствующие товары</t>
  </si>
  <si>
    <t>274 Райпо Ступино МОХолодильник</t>
  </si>
  <si>
    <t>274 Райпо Ступино МОGB Мужской зал</t>
  </si>
  <si>
    <t>274 Райпо Ступино МОGB Женский зал</t>
  </si>
  <si>
    <t>274 Райпо Ступино МОGB Обувь</t>
  </si>
  <si>
    <t>274 Райпо Ступино МОGB Аксессуары</t>
  </si>
  <si>
    <t>274 Райпо Ступино МОGB Мужское белье</t>
  </si>
  <si>
    <t>274 Райпо Ступино МОGB Женское белье</t>
  </si>
  <si>
    <t>274 Райпо Ступино МОХоз.товары Мебель КГ</t>
  </si>
  <si>
    <t>274 Райпо Ступино МОХоз.товары Мебель</t>
  </si>
  <si>
    <t>274 Райпо Ступино МОPS Мужской зал</t>
  </si>
  <si>
    <t>274 Райпо Ступино МОPS Женский зал</t>
  </si>
  <si>
    <t>274 Райпо Ступино МОБагаж</t>
  </si>
  <si>
    <t>274 Райпо Ступино МОGB Стойка Очки</t>
  </si>
  <si>
    <t>282 Вегас Каширка МоскваМужской зал</t>
  </si>
  <si>
    <t>282 Вегас Каширка Москва</t>
  </si>
  <si>
    <t>282 Вегас Каширка МоскваЖенский зал</t>
  </si>
  <si>
    <t>282 Вегас Каширка МоскваОбувь</t>
  </si>
  <si>
    <t>282 Вегас Каширка МоскваДетская одежда</t>
  </si>
  <si>
    <t>282 Вегас Каширка МоскваДетская обувь и игрушки</t>
  </si>
  <si>
    <t>282 Вегас Каширка МоскваМужское белье</t>
  </si>
  <si>
    <t>282 Вегас Каширка МоскваЖенское белье</t>
  </si>
  <si>
    <t>282 Вегас Каширка МоскваХоз.товары Декор</t>
  </si>
  <si>
    <t>282 Вегас Каширка МоскваХоз.товары Столовая</t>
  </si>
  <si>
    <t>282 Вегас Каширка МоскваХоз.товары Kухня</t>
  </si>
  <si>
    <t>282 Вегас Каширка МоскваХоз.товары Спальня</t>
  </si>
  <si>
    <t>282 Вегас Каширка МоскваХоз.товары Ванная</t>
  </si>
  <si>
    <t>282 Вегас Каширка МоскваСопутствующие товары</t>
  </si>
  <si>
    <t>282 Вегас Каширка МоскваЕда</t>
  </si>
  <si>
    <t>282 Вегас Каширка МоскваКосметика</t>
  </si>
  <si>
    <t>282 Вегас Каширка МоскваХолодильник</t>
  </si>
  <si>
    <t>282 Вегас Каширка МоскваGB Мужской зал</t>
  </si>
  <si>
    <t>282 Вегас Каширка МоскваGB Женский зал</t>
  </si>
  <si>
    <t>282 Вегас Каширка МоскваGB Обувь</t>
  </si>
  <si>
    <t>282 Вегас Каширка МоскваGB Аксессуары</t>
  </si>
  <si>
    <t>282 Вегас Каширка МоскваGB Мужское белье</t>
  </si>
  <si>
    <t>282 Вегас Каширка МоскваGB Женское белье</t>
  </si>
  <si>
    <t>282 Вегас Каширка МоскваSP Мужской зал</t>
  </si>
  <si>
    <t>282 Вегас Каширка МоскваSP Женский зал</t>
  </si>
  <si>
    <t>282 Вегас Каширка МоскваSP Обувь</t>
  </si>
  <si>
    <t>282 Вегас Каширка МоскваSP Аксессуары</t>
  </si>
  <si>
    <t>282 Вегас Каширка МоскваШШП</t>
  </si>
  <si>
    <t>282 Вегас Каширка МоскваХоз.товары Мебель</t>
  </si>
  <si>
    <t>282 Вегас Каширка МоскваPS Мужской зал</t>
  </si>
  <si>
    <t>282 Вегас Каширка МоскваPS Женский зал</t>
  </si>
  <si>
    <t>282 Вегас Каширка МоскваБагаж</t>
  </si>
  <si>
    <t>282 Вегас Каширка МоскваСумки, Рюкзаки</t>
  </si>
  <si>
    <t>282 Вегас Каширка МоскваGB Стойка Очки</t>
  </si>
  <si>
    <t>290 Карусель Чехов МОМужской зал</t>
  </si>
  <si>
    <t>290 Карусель Чехов МО</t>
  </si>
  <si>
    <t>290 Карусель Чехов МОЖенский зал</t>
  </si>
  <si>
    <t>290 Карусель Чехов МООбувь</t>
  </si>
  <si>
    <t>290 Карусель Чехов МОДетская одежда</t>
  </si>
  <si>
    <t>290 Карусель Чехов МОДетская обувь и игрушки</t>
  </si>
  <si>
    <t>290 Карусель Чехов МОМужское белье</t>
  </si>
  <si>
    <t>290 Карусель Чехов МОЖенское белье</t>
  </si>
  <si>
    <t>290 Карусель Чехов МОХоз.товары Декор</t>
  </si>
  <si>
    <t>290 Карусель Чехов МОХоз.товары Столовая</t>
  </si>
  <si>
    <t>290 Карусель Чехов МОХоз.товары Kухня</t>
  </si>
  <si>
    <t>290 Карусель Чехов МОХоз.товары Спальня</t>
  </si>
  <si>
    <t>290 Карусель Чехов МОХоз.товары Ванная</t>
  </si>
  <si>
    <t>290 Карусель Чехов МОСопутствующие товары</t>
  </si>
  <si>
    <t>290 Карусель Чехов МОЕда</t>
  </si>
  <si>
    <t>290 Карусель Чехов МОКосметика</t>
  </si>
  <si>
    <t>290 Карусель Чехов МОХолодильник</t>
  </si>
  <si>
    <t>290 Карусель Чехов МОGB Мужской зал</t>
  </si>
  <si>
    <t>290 Карусель Чехов МОGB Женский зал</t>
  </si>
  <si>
    <t>290 Карусель Чехов МОGB Обувь</t>
  </si>
  <si>
    <t>290 Карусель Чехов МОGB Аксессуары</t>
  </si>
  <si>
    <t>290 Карусель Чехов МОGB Мужское белье</t>
  </si>
  <si>
    <t>290 Карусель Чехов МОGB Женское белье</t>
  </si>
  <si>
    <t>290 Карусель Чехов МОSP Мужской зал</t>
  </si>
  <si>
    <t>290 Карусель Чехов МОSP Женский зал</t>
  </si>
  <si>
    <t>290 Карусель Чехов МОSP Обувь</t>
  </si>
  <si>
    <t>290 Карусель Чехов МОSP Аксессуары</t>
  </si>
  <si>
    <t>290 Карусель Чехов МОХоз.товары Мебель КГ</t>
  </si>
  <si>
    <t>290 Карусель Чехов МОШШП</t>
  </si>
  <si>
    <t>290 Карусель Чехов МОХоз.товары Мебель</t>
  </si>
  <si>
    <t>290 Карусель Чехов МОPS Мужской зал</t>
  </si>
  <si>
    <t>290 Карусель Чехов МОPS Женский зал</t>
  </si>
  <si>
    <t>290 Карусель Чехов МОБагаж</t>
  </si>
  <si>
    <t>290 Карусель Чехов МОСумки, Рюкзаки</t>
  </si>
  <si>
    <t>290 Карусель Чехов МОGB Стойка Очки</t>
  </si>
  <si>
    <t>30 Бирюлево МоскваСопутствующие товары</t>
  </si>
  <si>
    <t>30 Бирюлево МоскваХолодильник</t>
  </si>
  <si>
    <t>30 Бирюлево МоскваGB Мужской зал</t>
  </si>
  <si>
    <t>30 Бирюлево МоскваGB Женский зал</t>
  </si>
  <si>
    <t>30 Бирюлево МоскваGB Обувь</t>
  </si>
  <si>
    <t>30 Бирюлево МоскваGB Аксессуары</t>
  </si>
  <si>
    <t>30 Бирюлево МоскваGB Мужское белье</t>
  </si>
  <si>
    <t>30 Бирюлево МоскваGB Женское белье</t>
  </si>
  <si>
    <t>30 Бирюлево МоскваХоз.товары Мебель КГ</t>
  </si>
  <si>
    <t>30 Бирюлево МоскваХоз.товары Мебель</t>
  </si>
  <si>
    <t>30 Бирюлево МоскваPS Мужской зал</t>
  </si>
  <si>
    <t>30 Бирюлево МоскваPS Женский зал</t>
  </si>
  <si>
    <t>30 Бирюлево МоскваБагаж</t>
  </si>
  <si>
    <t>30 Бирюлево МоскваGB Стойка Очки</t>
  </si>
  <si>
    <t>306 Аннино МоскваМужской зал</t>
  </si>
  <si>
    <t>306 Аннино Москва</t>
  </si>
  <si>
    <t>306 Аннино МоскваЖенский зал</t>
  </si>
  <si>
    <t>306 Аннино МоскваОбувь</t>
  </si>
  <si>
    <t>306 Аннино МоскваДетская одежда</t>
  </si>
  <si>
    <t>306 Аннино МоскваДетская обувь и игрушки</t>
  </si>
  <si>
    <t>306 Аннино МоскваМужское белье</t>
  </si>
  <si>
    <t>306 Аннино МоскваЖенское белье</t>
  </si>
  <si>
    <t>306 Аннино МоскваХоз.товары Декор</t>
  </si>
  <si>
    <t>306 Аннино МоскваХоз.товары Столовая</t>
  </si>
  <si>
    <t>306 Аннино МоскваХоз.товары Kухня</t>
  </si>
  <si>
    <t>306 Аннино МоскваХоз.товары Спальня</t>
  </si>
  <si>
    <t>306 Аннино МоскваХоз.товары Ванная</t>
  </si>
  <si>
    <t>306 Аннино МоскваСопутствующие товары</t>
  </si>
  <si>
    <t>306 Аннино МоскваЕда</t>
  </si>
  <si>
    <t>306 Аннино МоскваКосметика</t>
  </si>
  <si>
    <t>306 Аннино МоскваХолодильник</t>
  </si>
  <si>
    <t>306 Аннино МоскваGB Мужской зал</t>
  </si>
  <si>
    <t>306 Аннино МоскваGB Женский зал</t>
  </si>
  <si>
    <t>306 Аннино МоскваGB Обувь</t>
  </si>
  <si>
    <t>306 Аннино МоскваGB Аксессуары</t>
  </si>
  <si>
    <t>306 Аннино МоскваGB Мужское белье</t>
  </si>
  <si>
    <t>306 Аннино МоскваGB Женское белье</t>
  </si>
  <si>
    <t>306 Аннино МоскваSP Мужской зал</t>
  </si>
  <si>
    <t>306 Аннино МоскваSP Женский зал</t>
  </si>
  <si>
    <t>306 Аннино МоскваSP Обувь</t>
  </si>
  <si>
    <t>306 Аннино МоскваSP Аксессуары</t>
  </si>
  <si>
    <t>306 Аннино МоскваХоз.товары Мебель КГ</t>
  </si>
  <si>
    <t>306 Аннино МоскваШШП</t>
  </si>
  <si>
    <t>306 Аннино МоскваХоз.товары Мебель</t>
  </si>
  <si>
    <t>306 Аннино МоскваPS Мужской зал</t>
  </si>
  <si>
    <t>306 Аннино МоскваPS Женский зал</t>
  </si>
  <si>
    <t>306 Аннино МоскваБагаж</t>
  </si>
  <si>
    <t>306 Аннино МоскваСумки, Рюкзаки</t>
  </si>
  <si>
    <t>306 Аннино МоскваGB Стойка Очки</t>
  </si>
  <si>
    <t>336 Фетищевский Подольск МОМужской зал</t>
  </si>
  <si>
    <t>336 Фетищевский Подольск МО</t>
  </si>
  <si>
    <t>336 Фетищевский Подольск МОЖенский зал</t>
  </si>
  <si>
    <t>336 Фетищевский Подольск МООбувь</t>
  </si>
  <si>
    <t>336 Фетищевский Подольск МОДетская одежда</t>
  </si>
  <si>
    <t>336 Фетищевский Подольск МОДетская обувь и игрушки</t>
  </si>
  <si>
    <t>336 Фетищевский Подольск МОМужское белье</t>
  </si>
  <si>
    <t>336 Фетищевский Подольск МОЖенское белье</t>
  </si>
  <si>
    <t>336 Фетищевский Подольск МОХоз.товары Декор</t>
  </si>
  <si>
    <t>336 Фетищевский Подольск МОХоз.товары Столовая</t>
  </si>
  <si>
    <t>336 Фетищевский Подольск МОХоз.товары Kухня</t>
  </si>
  <si>
    <t>336 Фетищевский Подольск МОХоз.товары Спальня</t>
  </si>
  <si>
    <t>336 Фетищевский Подольск МОХоз.товары Ванная</t>
  </si>
  <si>
    <t>336 Фетищевский Подольск МОСопутствующие товары</t>
  </si>
  <si>
    <t>336 Фетищевский Подольск МОЕда</t>
  </si>
  <si>
    <t>336 Фетищевский Подольск МОКосметика</t>
  </si>
  <si>
    <t>336 Фетищевский Подольск МОХолодильник</t>
  </si>
  <si>
    <t>336 Фетищевский Подольск МОGB Мужской зал</t>
  </si>
  <si>
    <t>336 Фетищевский Подольск МОGB Женский зал</t>
  </si>
  <si>
    <t>336 Фетищевский Подольск МОGB Обувь</t>
  </si>
  <si>
    <t>336 Фетищевский Подольск МОGB Аксессуары</t>
  </si>
  <si>
    <t>336 Фетищевский Подольск МОGB Мужское белье</t>
  </si>
  <si>
    <t>336 Фетищевский Подольск МОGB Женское белье</t>
  </si>
  <si>
    <t>336 Фетищевский Подольск МОSP Мужской зал</t>
  </si>
  <si>
    <t>336 Фетищевский Подольск МОSP Женский зал</t>
  </si>
  <si>
    <t>336 Фетищевский Подольск МОSP Обувь</t>
  </si>
  <si>
    <t>336 Фетищевский Подольск МОSP Аксессуары</t>
  </si>
  <si>
    <t>336 Фетищевский Подольск МОХоз.товары Мебель КГ</t>
  </si>
  <si>
    <t>336 Фетищевский Подольск МОШШП</t>
  </si>
  <si>
    <t>336 Фетищевский Подольск МОХоз.товары Мебель</t>
  </si>
  <si>
    <t>336 Фетищевский Подольск МОPS Мужской зал</t>
  </si>
  <si>
    <t>336 Фетищевский Подольск МОPS Женский зал</t>
  </si>
  <si>
    <t>336 Фетищевский Подольск МОБагаж</t>
  </si>
  <si>
    <t>336 Фетищевский Подольск МОСумки, Рюкзаки</t>
  </si>
  <si>
    <t>66 Тополь Иваново РСопутствующие товары</t>
  </si>
  <si>
    <t>66 Тополь Иваново РХолодильник</t>
  </si>
  <si>
    <t>66 Тополь Иваново РGB Мужской зал</t>
  </si>
  <si>
    <t>66 Тополь Иваново РGB Женский зал</t>
  </si>
  <si>
    <t>66 Тополь Иваново РGB Обувь</t>
  </si>
  <si>
    <t>66 Тополь Иваново РGB Аксессуары</t>
  </si>
  <si>
    <t>66 Тополь Иваново РGB Мужское белье</t>
  </si>
  <si>
    <t>66 Тополь Иваново РGB Женское белье</t>
  </si>
  <si>
    <t>66 Тополь Иваново РХоз.товары Мебель КГ</t>
  </si>
  <si>
    <t>66 Тополь Иваново РХоз.товары Мебель</t>
  </si>
  <si>
    <t>66 Тополь Иваново РPS Мужской зал</t>
  </si>
  <si>
    <t>66 Тополь Иваново РPS Женский зал</t>
  </si>
  <si>
    <t>66 Тополь Иваново РБагаж</t>
  </si>
  <si>
    <t>66 Тополь Иваново РGB Стойка Очки</t>
  </si>
  <si>
    <t>81 Европа Тамбов РСопутствующие товары</t>
  </si>
  <si>
    <t>81 Европа Тамбов РХолодильник</t>
  </si>
  <si>
    <t>81 Европа Тамбов РGB Мужской зал</t>
  </si>
  <si>
    <t>81 Европа Тамбов РGB Женский зал</t>
  </si>
  <si>
    <t>81 Европа Тамбов РGB Обувь</t>
  </si>
  <si>
    <t>81 Европа Тамбов РGB Аксессуары</t>
  </si>
  <si>
    <t>81 Европа Тамбов РGB Мужское белье</t>
  </si>
  <si>
    <t>81 Европа Тамбов РGB Женское белье</t>
  </si>
  <si>
    <t>81 Европа Тамбов РХоз.товары Мебель КГ</t>
  </si>
  <si>
    <t>81 Европа Тамбов РХоз.товары Мебель</t>
  </si>
  <si>
    <t>81 Европа Тамбов РPS Мужской зал</t>
  </si>
  <si>
    <t>81 Европа Тамбов РPS Женский зал</t>
  </si>
  <si>
    <t>81 Европа Тамбов РБагаж</t>
  </si>
  <si>
    <t>89 Галерея Подольск МОСопутствующие товары</t>
  </si>
  <si>
    <t>89 Галерея Подольск МОХолодильник</t>
  </si>
  <si>
    <t>89 Галерея Подольск МОGB Мужской зал</t>
  </si>
  <si>
    <t>89 Галерея Подольск МОGB Женский зал</t>
  </si>
  <si>
    <t>89 Галерея Подольск МОGB Обувь</t>
  </si>
  <si>
    <t>89 Галерея Подольск МОGB Аксессуары</t>
  </si>
  <si>
    <t>89 Галерея Подольск МОGB Мужское белье</t>
  </si>
  <si>
    <t>89 Галерея Подольск МОGB Женское белье</t>
  </si>
  <si>
    <t>89 Галерея Подольск МОХоз.товары Мебель КГ</t>
  </si>
  <si>
    <t>89 Галерея Подольск МОХоз.товары Мебель</t>
  </si>
  <si>
    <t>89 Галерея Подольск МОPS Мужской зал</t>
  </si>
  <si>
    <t>89 Галерея Подольск МОPS Женский зал</t>
  </si>
  <si>
    <t>89 Галерея Подольск МОБагаж</t>
  </si>
  <si>
    <t>103 Па-на-ма Тюмень РСопутствующие товары</t>
  </si>
  <si>
    <t>103 Па-на-ма Тюмень РХолодильник</t>
  </si>
  <si>
    <t>103 Па-на-ма Тюмень РGB Мужской зал</t>
  </si>
  <si>
    <t>103 Па-на-ма Тюмень РGB Женский зал</t>
  </si>
  <si>
    <t>103 Па-на-ма Тюмень РGB Обувь</t>
  </si>
  <si>
    <t>103 Па-на-ма Тюмень РGB Аксессуары</t>
  </si>
  <si>
    <t>103 Па-на-ма Тюмень РGB Мужское белье</t>
  </si>
  <si>
    <t>103 Па-на-ма Тюмень РGB Женское белье</t>
  </si>
  <si>
    <t>103 Па-на-ма Тюмень РХоз.товары Мебель КГ</t>
  </si>
  <si>
    <t>103 Па-на-ма Тюмень РХоз.товары Мебель</t>
  </si>
  <si>
    <t>103 Па-на-ма Тюмень РPS Мужской зал</t>
  </si>
  <si>
    <t>103 Па-на-ма Тюмень РPS Женский зал</t>
  </si>
  <si>
    <t>103 Па-на-ма Тюмень РБагаж</t>
  </si>
  <si>
    <t>108 Кольцо Челябинск РСопутствующие товары</t>
  </si>
  <si>
    <t>108 Кольцо Челябинск РХолодильник</t>
  </si>
  <si>
    <t>108 Кольцо Челябинск РGB Мужской зал</t>
  </si>
  <si>
    <t>108 Кольцо Челябинск РGB Женский зал</t>
  </si>
  <si>
    <t>108 Кольцо Челябинск РGB Обувь</t>
  </si>
  <si>
    <t>108 Кольцо Челябинск РGB Аксессуары</t>
  </si>
  <si>
    <t>108 Кольцо Челябинск РGB Мужское белье</t>
  </si>
  <si>
    <t>108 Кольцо Челябинск РGB Женское белье</t>
  </si>
  <si>
    <t>108 Кольцо Челябинск РХоз.товары Мебель КГ</t>
  </si>
  <si>
    <t>108 Кольцо Челябинск РХоз.товары Мебель</t>
  </si>
  <si>
    <t>108 Кольцо Челябинск РPS Мужской зал</t>
  </si>
  <si>
    <t>108 Кольцо Челябинск РPS Женский зал</t>
  </si>
  <si>
    <t>108 Кольцо Челябинск РБагаж</t>
  </si>
  <si>
    <t>110 Фокус Челябинск РСопутствующие товары</t>
  </si>
  <si>
    <t>110 Фокус Челябинск РХолодильник</t>
  </si>
  <si>
    <t>110 Фокус Челябинск РGB Мужской зал</t>
  </si>
  <si>
    <t>110 Фокус Челябинск РGB Женский зал</t>
  </si>
  <si>
    <t>110 Фокус Челябинск РGB Обувь</t>
  </si>
  <si>
    <t>110 Фокус Челябинск РGB Аксессуары</t>
  </si>
  <si>
    <t>110 Фокус Челябинск РGB Мужское белье</t>
  </si>
  <si>
    <t>110 Фокус Челябинск РGB Женское белье</t>
  </si>
  <si>
    <t>110 Фокус Челябинск РХоз.товары Мебель КГ</t>
  </si>
  <si>
    <t>110 Фокус Челябинск РХоз.товары Мебель</t>
  </si>
  <si>
    <t>110 Фокус Челябинск РPS Мужской зал</t>
  </si>
  <si>
    <t>110 Фокус Челябинск РPS Женский зал</t>
  </si>
  <si>
    <t>110 Фокус Челябинск РБагаж</t>
  </si>
  <si>
    <t>110 Фокус Челябинск РGB Стойка Очки</t>
  </si>
  <si>
    <t>111 Семь Пятниц Пермь РСопутствующие товары</t>
  </si>
  <si>
    <t>111 Семь Пятниц Пермь РХолодильник</t>
  </si>
  <si>
    <t>111 Семь Пятниц Пермь РGB Мужской зал</t>
  </si>
  <si>
    <t>111 Семь Пятниц Пермь РGB Женский зал</t>
  </si>
  <si>
    <t>111 Семь Пятниц Пермь РGB Обувь</t>
  </si>
  <si>
    <t>111 Семь Пятниц Пермь РGB Аксессуары</t>
  </si>
  <si>
    <t>111 Семь Пятниц Пермь РGB Мужское белье</t>
  </si>
  <si>
    <t>111 Семь Пятниц Пермь РGB Женское белье</t>
  </si>
  <si>
    <t>111 Семь Пятниц Пермь РХоз.товары Мебель КГ</t>
  </si>
  <si>
    <t>111 Семь Пятниц Пермь РХоз.товары Мебель</t>
  </si>
  <si>
    <t>111 Семь Пятниц Пермь РPS Мужской зал</t>
  </si>
  <si>
    <t>111 Семь Пятниц Пермь РPS Женский зал</t>
  </si>
  <si>
    <t>111 Семь Пятниц Пермь РБагаж</t>
  </si>
  <si>
    <t>111 Семь Пятниц Пермь РGB Стойка Очки</t>
  </si>
  <si>
    <t>112 Фаворит Тюмень РСопутствующие товары</t>
  </si>
  <si>
    <t>112 Фаворит Тюмень РХолодильник</t>
  </si>
  <si>
    <t>112 Фаворит Тюмень РGB Мужской зал</t>
  </si>
  <si>
    <t>112 Фаворит Тюмень РGB Женский зал</t>
  </si>
  <si>
    <t>112 Фаворит Тюмень РGB Обувь</t>
  </si>
  <si>
    <t>112 Фаворит Тюмень РGB Аксессуары</t>
  </si>
  <si>
    <t>112 Фаворит Тюмень РGB Мужское белье</t>
  </si>
  <si>
    <t>112 Фаворит Тюмень РGB Женское белье</t>
  </si>
  <si>
    <t>112 Фаворит Тюмень РХоз.товары Мебель КГ</t>
  </si>
  <si>
    <t>112 Фаворит Тюмень РХоз.товары Мебель</t>
  </si>
  <si>
    <t>112 Фаворит Тюмень РPS Мужской зал</t>
  </si>
  <si>
    <t>112 Фаворит Тюмень РPS Женский зал</t>
  </si>
  <si>
    <t>112 Фаворит Тюмень РБагаж</t>
  </si>
  <si>
    <t>113 Урал Челябинск РСопутствующие товары</t>
  </si>
  <si>
    <t>113 Урал Челябинск РХолодильник</t>
  </si>
  <si>
    <t>113 Урал Челябинск РGB Мужской зал</t>
  </si>
  <si>
    <t>113 Урал Челябинск РGB Женский зал</t>
  </si>
  <si>
    <t>113 Урал Челябинск РGB Обувь</t>
  </si>
  <si>
    <t>113 Урал Челябинск РGB Аксессуары</t>
  </si>
  <si>
    <t>113 Урал Челябинск РGB Мужское белье</t>
  </si>
  <si>
    <t>113 Урал Челябинск РGB Женское белье</t>
  </si>
  <si>
    <t>113 Урал Челябинск РХоз.товары Мебель КГ</t>
  </si>
  <si>
    <t>113 Урал Челябинск РХоз.товары Мебель</t>
  </si>
  <si>
    <t>113 Урал Челябинск РPS Мужской зал</t>
  </si>
  <si>
    <t>113 Урал Челябинск РPS Женский зал</t>
  </si>
  <si>
    <t>113 Урал Челябинск РБагаж</t>
  </si>
  <si>
    <t>113 Урал Челябинск РGB Стойка Очки</t>
  </si>
  <si>
    <t>126 Фан Фан Екатеринбург РСопутствующие товары</t>
  </si>
  <si>
    <t>126 Фан Фан Екатеринбург РХолодильник</t>
  </si>
  <si>
    <t>126 Фан Фан Екатеринбург РGB Мужской зал</t>
  </si>
  <si>
    <t>126 Фан Фан Екатеринбург РGB Женский зал</t>
  </si>
  <si>
    <t>126 Фан Фан Екатеринбург РGB Обувь</t>
  </si>
  <si>
    <t>126 Фан Фан Екатеринбург РGB Аксессуары</t>
  </si>
  <si>
    <t>126 Фан Фан Екатеринбург РGB Мужское белье</t>
  </si>
  <si>
    <t>126 Фан Фан Екатеринбург РGB Женское белье</t>
  </si>
  <si>
    <t>126 Фан Фан Екатеринбург РХоз.товары Мебель КГ</t>
  </si>
  <si>
    <t>126 Фан Фан Екатеринбург РХоз.товары Мебель</t>
  </si>
  <si>
    <t>126 Фан Фан Екатеринбург РPS Мужской зал</t>
  </si>
  <si>
    <t>126 Фан Фан Екатеринбург РPS Женский зал</t>
  </si>
  <si>
    <t>126 Фан Фан Екатеринбург РБагаж</t>
  </si>
  <si>
    <t>126 Фан Фан Екатеринбург РGB Стойка Очки</t>
  </si>
  <si>
    <t>133 Квартет Пермь РСопутствующие товары</t>
  </si>
  <si>
    <t>133 Квартет Пермь РХолодильник</t>
  </si>
  <si>
    <t>133 Квартет Пермь РGB Мужской зал</t>
  </si>
  <si>
    <t>133 Квартет Пермь РGB Женский зал</t>
  </si>
  <si>
    <t>133 Квартет Пермь РGB Обувь</t>
  </si>
  <si>
    <t>133 Квартет Пермь РGB Аксессуары</t>
  </si>
  <si>
    <t>133 Квартет Пермь РGB Мужское белье</t>
  </si>
  <si>
    <t>133 Квартет Пермь РGB Женское белье</t>
  </si>
  <si>
    <t>133 Квартет Пермь РХоз.товары Мебель</t>
  </si>
  <si>
    <t>133 Квартет Пермь РPS Мужской зал</t>
  </si>
  <si>
    <t>133 Квартет Пермь РPS Женский зал</t>
  </si>
  <si>
    <t>133 Квартет Пермь РБагаж</t>
  </si>
  <si>
    <t>133 Квартет Пермь РGB Стойка Очки</t>
  </si>
  <si>
    <t>175 Стар Сити Молл Тюмень РСопутствующие товары</t>
  </si>
  <si>
    <t>175 Стар Сити Молл Тюмень РХолодильник</t>
  </si>
  <si>
    <t>175 Стар Сити Молл Тюмень РGB Мужской зал</t>
  </si>
  <si>
    <t>175 Стар Сити Молл Тюмень РGB Женский зал</t>
  </si>
  <si>
    <t>175 Стар Сити Молл Тюмень РGB Обувь</t>
  </si>
  <si>
    <t>175 Стар Сити Молл Тюмень РGB Аксессуары</t>
  </si>
  <si>
    <t>175 Стар Сити Молл Тюмень РGB Мужское белье</t>
  </si>
  <si>
    <t>175 Стар Сити Молл Тюмень РGB Женское белье</t>
  </si>
  <si>
    <t>175 Стар Сити Молл Тюмень РХоз.товары Мебель КГ</t>
  </si>
  <si>
    <t>175 Стар Сити Молл Тюмень РХоз.товары Мебель</t>
  </si>
  <si>
    <t>175 Стар Сити Молл Тюмень РPS Мужской зал</t>
  </si>
  <si>
    <t>175 Стар Сити Молл Тюмень РPS Женский зал</t>
  </si>
  <si>
    <t>175 Стар Сити Молл Тюмень РБагаж</t>
  </si>
  <si>
    <t>175 Стар Сити Молл Тюмень РGB Стойка Очки</t>
  </si>
  <si>
    <t>189 Гулливер Оренбург РСопутствующие товары</t>
  </si>
  <si>
    <t>189 Гулливер Оренбург РХолодильник</t>
  </si>
  <si>
    <t>189 Гулливер Оренбург РGB Мужской зал</t>
  </si>
  <si>
    <t>189 Гулливер Оренбург РGB Женский зал</t>
  </si>
  <si>
    <t>189 Гулливер Оренбург РGB Обувь</t>
  </si>
  <si>
    <t>189 Гулливер Оренбург РGB Аксессуары</t>
  </si>
  <si>
    <t>189 Гулливер Оренбург РGB Мужское белье</t>
  </si>
  <si>
    <t>189 Гулливер Оренбург РGB Женское белье</t>
  </si>
  <si>
    <t>189 Гулливер Оренбург РХоз.товары Мебель КГ</t>
  </si>
  <si>
    <t>189 Гулливер Оренбург РХоз.товары Мебель</t>
  </si>
  <si>
    <t>189 Гулливер Оренбург РPS Мужской зал</t>
  </si>
  <si>
    <t>189 Гулливер Оренбург РPS Женский зал</t>
  </si>
  <si>
    <t>189 Гулливер Оренбург РБагаж</t>
  </si>
  <si>
    <t>191 Алатырь Екатеринбург РСопутствующие товары</t>
  </si>
  <si>
    <t>191 Алатырь Екатеринбург РХолодильник</t>
  </si>
  <si>
    <t>191 Алатырь Екатеринбург РGB Мужской зал</t>
  </si>
  <si>
    <t>191 Алатырь Екатеринбург РGB Женский зал</t>
  </si>
  <si>
    <t>191 Алатырь Екатеринбург РGB Обувь</t>
  </si>
  <si>
    <t>191 Алатырь Екатеринбург РGB Аксессуары</t>
  </si>
  <si>
    <t>191 Алатырь Екатеринбург РGB Мужское белье</t>
  </si>
  <si>
    <t>191 Алатырь Екатеринбург РGB Женское белье</t>
  </si>
  <si>
    <t>191 Алатырь Екатеринбург РХоз.товары Мебель КГ</t>
  </si>
  <si>
    <t>191 Алатырь Екатеринбург РХоз.товары Мебель</t>
  </si>
  <si>
    <t>191 Алатырь Екатеринбург РPS Мужской зал</t>
  </si>
  <si>
    <t>191 Алатырь Екатеринбург РPS Женский зал</t>
  </si>
  <si>
    <t>191 Алатырь Екатеринбург РБагаж</t>
  </si>
  <si>
    <t>191 Алатырь Екатеринбург РGB Стойка Очки</t>
  </si>
  <si>
    <t>195 Кит Нижний Тагил РСопутствующие товары</t>
  </si>
  <si>
    <t>195 Кит Нижний Тагил РХолодильник</t>
  </si>
  <si>
    <t>195 Кит Нижний Тагил РGB Мужской зал</t>
  </si>
  <si>
    <t>195 Кит Нижний Тагил РGB Женский зал</t>
  </si>
  <si>
    <t>195 Кит Нижний Тагил РGB Обувь</t>
  </si>
  <si>
    <t>195 Кит Нижний Тагил РGB Аксессуары</t>
  </si>
  <si>
    <t>195 Кит Нижний Тагил РGB Мужское белье</t>
  </si>
  <si>
    <t>195 Кит Нижний Тагил РGB Женское белье</t>
  </si>
  <si>
    <t>195 Кит Нижний Тагил РХоз.товары Мебель КГ</t>
  </si>
  <si>
    <t>195 Кит Нижний Тагил РХоз.товары Мебель</t>
  </si>
  <si>
    <t>195 Кит Нижний Тагил РPS Мужской зал</t>
  </si>
  <si>
    <t>195 Кит Нижний Тагил РPS Женский зал</t>
  </si>
  <si>
    <t>195 Кит Нижний Тагил РБагаж</t>
  </si>
  <si>
    <t>195 Кит Нижний Тагил РGB Стойка Очки</t>
  </si>
  <si>
    <t>200 Окей Екатеринбург РСопутствующие товары</t>
  </si>
  <si>
    <t>200 Окей Екатеринбург РGB Мужской зал</t>
  </si>
  <si>
    <t>200 Окей Екатеринбург РGB Женский зал</t>
  </si>
  <si>
    <t>200 Окей Екатеринбург РGB Обувь</t>
  </si>
  <si>
    <t>200 Окей Екатеринбург РGB Аксессуары</t>
  </si>
  <si>
    <t>200 Окей Екатеринбург РGB Мужское белье</t>
  </si>
  <si>
    <t>200 Окей Екатеринбург РGB Женское белье</t>
  </si>
  <si>
    <t>200 Окей Екатеринбург РХоз.товары Мебель КГ</t>
  </si>
  <si>
    <t>200 Окей Екатеринбург РХоз.товары Мебель</t>
  </si>
  <si>
    <t>200 Окей Екатеринбург РPS Мужской зал</t>
  </si>
  <si>
    <t>200 Окей Екатеринбург РPS Женский зал</t>
  </si>
  <si>
    <t>200 Окей Екатеринбург РБагаж</t>
  </si>
  <si>
    <t>200 Окей Екатеринбург РGB Стойка Очки</t>
  </si>
  <si>
    <t>203 Глобус Екатеринбург РСопутствующие товары</t>
  </si>
  <si>
    <t>203 Глобус Екатеринбург РХолодильник</t>
  </si>
  <si>
    <t>203 Глобус Екатеринбург РGB Мужской зал</t>
  </si>
  <si>
    <t>203 Глобус Екатеринбург РGB Женский зал</t>
  </si>
  <si>
    <t>203 Глобус Екатеринбург РGB Обувь</t>
  </si>
  <si>
    <t>203 Глобус Екатеринбург РGB Аксессуары</t>
  </si>
  <si>
    <t>203 Глобус Екатеринбург РGB Мужское белье</t>
  </si>
  <si>
    <t>203 Глобус Екатеринбург РGB Женское белье</t>
  </si>
  <si>
    <t>203 Глобус Екатеринбург РХоз.товары Мебель КГ</t>
  </si>
  <si>
    <t>203 Глобус Екатеринбург РХоз.товары Мебель</t>
  </si>
  <si>
    <t>203 Глобус Екатеринбург РPS Мужской зал</t>
  </si>
  <si>
    <t>203 Глобус Екатеринбург РPS Женский зал</t>
  </si>
  <si>
    <t>203 Глобус Екатеринбург РБагаж</t>
  </si>
  <si>
    <t>221 Окей Тюмень РСопутствующие товары</t>
  </si>
  <si>
    <t>221 Окей Тюмень РGB Мужской зал</t>
  </si>
  <si>
    <t>221 Окей Тюмень РGB Женский зал</t>
  </si>
  <si>
    <t>221 Окей Тюмень РGB Обувь</t>
  </si>
  <si>
    <t>221 Окей Тюмень РGB Аксессуары</t>
  </si>
  <si>
    <t>221 Окей Тюмень РGB Мужское белье</t>
  </si>
  <si>
    <t>221 Окей Тюмень РGB Женское белье</t>
  </si>
  <si>
    <t>221 Окей Тюмень РХоз.товары Мебель КГ</t>
  </si>
  <si>
    <t>221 Окей Тюмень РХоз.товары Мебель</t>
  </si>
  <si>
    <t>221 Окей Тюмень РPS Мужской зал</t>
  </si>
  <si>
    <t>221 Окей Тюмень РPS Женский зал</t>
  </si>
  <si>
    <t>221 Окей Тюмень РБагаж</t>
  </si>
  <si>
    <t>221 Окей Тюмень РGB Стойка Очки</t>
  </si>
  <si>
    <t>224 Сити Молл Сургут РСопутствующие товары</t>
  </si>
  <si>
    <t>224 Сити Молл Сургут РGB Мужской зал</t>
  </si>
  <si>
    <t>224 Сити Молл Сургут РGB Женский зал</t>
  </si>
  <si>
    <t>224 Сити Молл Сургут РGB Обувь</t>
  </si>
  <si>
    <t>224 Сити Молл Сургут РGB Аксессуары</t>
  </si>
  <si>
    <t>224 Сити Молл Сургут РGB Мужское белье</t>
  </si>
  <si>
    <t>224 Сити Молл Сургут РGB Женское белье</t>
  </si>
  <si>
    <t>224 Сити Молл Сургут РХоз.товары Мебель КГ</t>
  </si>
  <si>
    <t>224 Сити Молл Сургут РХоз.товары Мебель</t>
  </si>
  <si>
    <t>224 Сити Молл Сургут РPS Мужской зал</t>
  </si>
  <si>
    <t>224 Сити Молл Сургут РPS Женский зал</t>
  </si>
  <si>
    <t>224 Сити Молл Сургут РБагаж</t>
  </si>
  <si>
    <t>236 Новая Столица Пермь РСопутствующие товары</t>
  </si>
  <si>
    <t>236 Новая Столица Пермь РХолодильник</t>
  </si>
  <si>
    <t>236 Новая Столица Пермь РGB Мужской зал</t>
  </si>
  <si>
    <t>236 Новая Столица Пермь РGB Женский зал</t>
  </si>
  <si>
    <t>236 Новая Столица Пермь РGB Обувь</t>
  </si>
  <si>
    <t>236 Новая Столица Пермь РGB Аксессуары</t>
  </si>
  <si>
    <t>236 Новая Столица Пермь РGB Мужское белье</t>
  </si>
  <si>
    <t>236 Новая Столица Пермь РGB Женское белье</t>
  </si>
  <si>
    <t>236 Новая Столица Пермь РХоз.товары Мебель КГ</t>
  </si>
  <si>
    <t>236 Новая Столица Пермь РХоз.товары Мебель</t>
  </si>
  <si>
    <t>236 Новая Столица Пермь РPS Мужской зал</t>
  </si>
  <si>
    <t>236 Новая Столица Пермь РPS Женский зал</t>
  </si>
  <si>
    <t>236 Новая Столица Пермь РБагаж</t>
  </si>
  <si>
    <t>236 Новая Столица Пермь РGB Стойка Очки</t>
  </si>
  <si>
    <t>246 Югра-Молл Нижневартовск РСопутствующие товары</t>
  </si>
  <si>
    <t>246 Югра-Молл Нижневартовск РХолодильник</t>
  </si>
  <si>
    <t>246 Югра-Молл Нижневартовск РGB Мужской зал</t>
  </si>
  <si>
    <t>246 Югра-Молл Нижневартовск РGB Женский зал</t>
  </si>
  <si>
    <t>246 Югра-Молл Нижневартовск РGB Аксессуары</t>
  </si>
  <si>
    <t>246 Югра-Молл Нижневартовск РGB Мужское белье</t>
  </si>
  <si>
    <t>246 Югра-Молл Нижневартовск РGB Женское белье</t>
  </si>
  <si>
    <t>246 Югра-Молл Нижневартовск РХоз.товары Мебель КГ</t>
  </si>
  <si>
    <t>246 Югра-Молл Нижневартовск РХоз.товары Мебель</t>
  </si>
  <si>
    <t>246 Югра-Молл Нижневартовск РPS Мужской зал</t>
  </si>
  <si>
    <t>246 Югра-Молл Нижневартовск РPS Женский зал</t>
  </si>
  <si>
    <t>246 Югра-Молл Нижневартовск РБагаж</t>
  </si>
  <si>
    <t>248 Академический Екатеринбург РСопутствующие товары</t>
  </si>
  <si>
    <t>248 Академический Екатеринбург РХолодильник</t>
  </si>
  <si>
    <t>248 Академический Екатеринбург РGB Мужской зал</t>
  </si>
  <si>
    <t>248 Академический Екатеринбург РGB Женский зал</t>
  </si>
  <si>
    <t>248 Академический Екатеринбург РGB Обувь</t>
  </si>
  <si>
    <t>248 Академический Екатеринбург РGB Аксессуары</t>
  </si>
  <si>
    <t>248 Академический Екатеринбург РGB Мужское белье</t>
  </si>
  <si>
    <t>248 Академический Екатеринбург РGB Женское белье</t>
  </si>
  <si>
    <t>248 Академический Екатеринбург РХоз.товары Мебель КГ</t>
  </si>
  <si>
    <t>248 Академический Екатеринбург РХоз.товары Мебель</t>
  </si>
  <si>
    <t>248 Академический Екатеринбург РPS Мужской зал</t>
  </si>
  <si>
    <t>248 Академический Екатеринбург РPS Женский зал</t>
  </si>
  <si>
    <t>248 Академический Екатеринбург РБагаж</t>
  </si>
  <si>
    <t>248 Академический Екатеринбург РGB Стойка Очки</t>
  </si>
  <si>
    <t>315 Аура Сургут РМужской зал</t>
  </si>
  <si>
    <t>315 Аура Сургут Р</t>
  </si>
  <si>
    <t>315 Аура Сургут РЖенский зал</t>
  </si>
  <si>
    <t>315 Аура Сургут РОбувь</t>
  </si>
  <si>
    <t>315 Аура Сургут РДетская одежда</t>
  </si>
  <si>
    <t>315 Аура Сургут РДетская обувь и игрушки</t>
  </si>
  <si>
    <t>315 Аура Сургут РМужское белье</t>
  </si>
  <si>
    <t>315 Аура Сургут РЖенское белье</t>
  </si>
  <si>
    <t>315 Аура Сургут РХоз.товары Декор</t>
  </si>
  <si>
    <t>315 Аура Сургут РХоз.товары Столовая</t>
  </si>
  <si>
    <t>315 Аура Сургут РХоз.товары Kухня</t>
  </si>
  <si>
    <t>315 Аура Сургут РХоз.товары Спальня</t>
  </si>
  <si>
    <t>315 Аура Сургут РХоз.товары Ванная</t>
  </si>
  <si>
    <t>315 Аура Сургут РСопутствующие товары</t>
  </si>
  <si>
    <t>315 Аура Сургут РЕда</t>
  </si>
  <si>
    <t>315 Аура Сургут РКосметика</t>
  </si>
  <si>
    <t>315 Аура Сургут РХолодильник</t>
  </si>
  <si>
    <t>315 Аура Сургут РGB Мужской зал</t>
  </si>
  <si>
    <t>315 Аура Сургут РGB Женский зал</t>
  </si>
  <si>
    <t>315 Аура Сургут РGB Обувь</t>
  </si>
  <si>
    <t>315 Аура Сургут РGB Аксессуары</t>
  </si>
  <si>
    <t>315 Аура Сургут РGB Мужское белье</t>
  </si>
  <si>
    <t>315 Аура Сургут РGB Женское белье</t>
  </si>
  <si>
    <t>315 Аура Сургут РSP Мужской зал</t>
  </si>
  <si>
    <t>315 Аура Сургут РSP Женский зал</t>
  </si>
  <si>
    <t>315 Аура Сургут РSP Обувь</t>
  </si>
  <si>
    <t>315 Аура Сургут РSP Аксессуары</t>
  </si>
  <si>
    <t>315 Аура Сургут РХоз.товары Мебель КГ</t>
  </si>
  <si>
    <t>315 Аура Сургут РШШП</t>
  </si>
  <si>
    <t>315 Аура Сургут РХоз.товары Мебель</t>
  </si>
  <si>
    <t>315 Аура Сургут РPS Мужской зал</t>
  </si>
  <si>
    <t>315 Аура Сургут РPS Женский зал</t>
  </si>
  <si>
    <t>315 Аура Сургут РБагаж</t>
  </si>
  <si>
    <t>315 Аура Сургут РСумки, Рюкзаки</t>
  </si>
  <si>
    <t>320 Гипер Сити Курган РМужской зал</t>
  </si>
  <si>
    <t>320 Гипер Сити Курган Р</t>
  </si>
  <si>
    <t>320 Гипер Сити Курган РЖенский зал</t>
  </si>
  <si>
    <t>320 Гипер Сити Курган РОбувь</t>
  </si>
  <si>
    <t>320 Гипер Сити Курган РДетская одежда</t>
  </si>
  <si>
    <t>320 Гипер Сити Курган РДетская обувь и игрушки</t>
  </si>
  <si>
    <t>320 Гипер Сити Курган РМужское белье</t>
  </si>
  <si>
    <t>320 Гипер Сити Курган РЖенское белье</t>
  </si>
  <si>
    <t>320 Гипер Сити Курган РХоз.товары Декор</t>
  </si>
  <si>
    <t>320 Гипер Сити Курган РХоз.товары Столовая</t>
  </si>
  <si>
    <t>320 Гипер Сити Курган РХоз.товары Kухня</t>
  </si>
  <si>
    <t>320 Гипер Сити Курган РХоз.товары Спальня</t>
  </si>
  <si>
    <t>320 Гипер Сити Курган РХоз.товары Ванная</t>
  </si>
  <si>
    <t>320 Гипер Сити Курган РСопутствующие товары</t>
  </si>
  <si>
    <t>320 Гипер Сити Курган РЕда</t>
  </si>
  <si>
    <t>320 Гипер Сити Курган РКосметика</t>
  </si>
  <si>
    <t>320 Гипер Сити Курган РХолодильник</t>
  </si>
  <si>
    <t>320 Гипер Сити Курган РGB Мужской зал</t>
  </si>
  <si>
    <t>320 Гипер Сити Курган РGB Женский зал</t>
  </si>
  <si>
    <t>320 Гипер Сити Курган РGB Обувь</t>
  </si>
  <si>
    <t>320 Гипер Сити Курган РGB Аксессуары</t>
  </si>
  <si>
    <t>320 Гипер Сити Курган РGB Мужское белье</t>
  </si>
  <si>
    <t>320 Гипер Сити Курган РSP Мужской зал</t>
  </si>
  <si>
    <t>320 Гипер Сити Курган РSP Женский зал</t>
  </si>
  <si>
    <t>320 Гипер Сити Курган РSP Обувь</t>
  </si>
  <si>
    <t>320 Гипер Сити Курган РSP Аксессуары</t>
  </si>
  <si>
    <t>320 Гипер Сити Курган РХоз.товары Мебель КГ</t>
  </si>
  <si>
    <t>320 Гипер Сити Курган РШШП</t>
  </si>
  <si>
    <t>320 Гипер Сити Курган РХоз.товары Мебель</t>
  </si>
  <si>
    <t>320 Гипер Сити Курган РPS Мужской зал</t>
  </si>
  <si>
    <t>320 Гипер Сити Курган РPS Женский зал</t>
  </si>
  <si>
    <t>320 Гипер Сити Курган РБагаж</t>
  </si>
  <si>
    <t>320 Гипер Сити Курган РСумки, Рюкзаки</t>
  </si>
  <si>
    <t>320 Гипер Сити Курган РGB Стойка Очки</t>
  </si>
  <si>
    <t>334 Карнавал Екатеринбург РМужской зал</t>
  </si>
  <si>
    <t>334 Карнавал Екатеринбург Р</t>
  </si>
  <si>
    <t>334 Карнавал Екатеринбург РЖенский зал</t>
  </si>
  <si>
    <t>334 Карнавал Екатеринбург РОбувь</t>
  </si>
  <si>
    <t>334 Карнавал Екатеринбург РДетская одежда</t>
  </si>
  <si>
    <t>334 Карнавал Екатеринбург РДетская обувь и игрушки</t>
  </si>
  <si>
    <t>334 Карнавал Екатеринбург РМужское белье</t>
  </si>
  <si>
    <t>334 Карнавал Екатеринбург РЖенское белье</t>
  </si>
  <si>
    <t>334 Карнавал Екатеринбург РХоз.товары Декор</t>
  </si>
  <si>
    <t>334 Карнавал Екатеринбург РХоз.товары Столовая</t>
  </si>
  <si>
    <t>334 Карнавал Екатеринбург РХоз.товары Kухня</t>
  </si>
  <si>
    <t>334 Карнавал Екатеринбург РХоз.товары Спальня</t>
  </si>
  <si>
    <t>334 Карнавал Екатеринбург РХоз.товары Ванная</t>
  </si>
  <si>
    <t>334 Карнавал Екатеринбург РСопутствующие товары</t>
  </si>
  <si>
    <t>334 Карнавал Екатеринбург РЕда</t>
  </si>
  <si>
    <t>334 Карнавал Екатеринбург РКосметика</t>
  </si>
  <si>
    <t>334 Карнавал Екатеринбург РХолодильник</t>
  </si>
  <si>
    <t>334 Карнавал Екатеринбург РGB Мужской зал</t>
  </si>
  <si>
    <t>334 Карнавал Екатеринбург РGB Женский зал</t>
  </si>
  <si>
    <t>334 Карнавал Екатеринбург РGB Обувь</t>
  </si>
  <si>
    <t>334 Карнавал Екатеринбург РGB Аксессуары</t>
  </si>
  <si>
    <t>334 Карнавал Екатеринбург РGB Мужское белье</t>
  </si>
  <si>
    <t>334 Карнавал Екатеринбург РGB Женское белье</t>
  </si>
  <si>
    <t>334 Карнавал Екатеринбург РSP Мужской зал</t>
  </si>
  <si>
    <t>334 Карнавал Екатеринбург РSP Женский зал</t>
  </si>
  <si>
    <t>334 Карнавал Екатеринбург РSP Обувь</t>
  </si>
  <si>
    <t>334 Карнавал Екатеринбург РSP Аксессуары</t>
  </si>
  <si>
    <t>334 Карнавал Екатеринбург РХоз.товары Мебель КГ</t>
  </si>
  <si>
    <t>334 Карнавал Екатеринбург РШШП</t>
  </si>
  <si>
    <t>334 Карнавал Екатеринбург РХоз.товары Мебель</t>
  </si>
  <si>
    <t>334 Карнавал Екатеринбург РPS Мужской зал</t>
  </si>
  <si>
    <t>334 Карнавал Екатеринбург РPS Женский зал</t>
  </si>
  <si>
    <t>334 Карнавал Екатеринбург РБагаж</t>
  </si>
  <si>
    <t>334 Карнавал Екатеринбург РСумки, Рюкзаки</t>
  </si>
  <si>
    <t>53 Кировский Екатеринбург РСопутствующие товары</t>
  </si>
  <si>
    <t>53 Кировский Екатеринбург РХолодильник</t>
  </si>
  <si>
    <t>53 Кировский Екатеринбург РGB Мужской зал</t>
  </si>
  <si>
    <t>53 Кировский Екатеринбург РGB Женский зал</t>
  </si>
  <si>
    <t>53 Кировский Екатеринбург РGB Обувь</t>
  </si>
  <si>
    <t>53 Кировский Екатеринбург РGB Аксессуары</t>
  </si>
  <si>
    <t>53 Кировский Екатеринбург РGB Мужское белье</t>
  </si>
  <si>
    <t>53 Кировский Екатеринбург РGB Женское белье</t>
  </si>
  <si>
    <t>53 Кировский Екатеринбург РХоз.товары Мебель КГ</t>
  </si>
  <si>
    <t>53 Кировский Екатеринбург РХоз.товары Мебель</t>
  </si>
  <si>
    <t>53 Кировский Екатеринбург РPS Мужской зал</t>
  </si>
  <si>
    <t>53 Кировский Екатеринбург РPS Женский зал</t>
  </si>
  <si>
    <t>53 Кировский Екатеринбург РБагаж</t>
  </si>
  <si>
    <t>71 Мегаполис Екатеринбург РСопутствующие товары</t>
  </si>
  <si>
    <t>71 Мегаполис Екатеринбург РХолодильник</t>
  </si>
  <si>
    <t>71 Мегаполис Екатеринбург РGB Мужской зал</t>
  </si>
  <si>
    <t>71 Мегаполис Екатеринбург РGB Женский зал</t>
  </si>
  <si>
    <t>71 Мегаполис Екатеринбург РGB Обувь</t>
  </si>
  <si>
    <t>71 Мегаполис Екатеринбург РGB Аксессуары</t>
  </si>
  <si>
    <t>71 Мегаполис Екатеринбург РGB Мужское белье</t>
  </si>
  <si>
    <t>71 Мегаполис Екатеринбург РGB Женское белье</t>
  </si>
  <si>
    <t>71 Мегаполис Екатеринбург РХоз.товары Мебель КГ</t>
  </si>
  <si>
    <t>71 Мегаполис Екатеринбург РХоз.товары Мебель</t>
  </si>
  <si>
    <t>71 Мегаполис Екатеринбург РPS Мужской зал</t>
  </si>
  <si>
    <t>71 Мегаполис Екатеринбург РPS Женский зал</t>
  </si>
  <si>
    <t>71 Мегаполис Екатеринбург РБагаж</t>
  </si>
  <si>
    <t>71 Мегаполис Екатеринбург РGB Стойка Очки</t>
  </si>
  <si>
    <t>75 Синегорье Челябинск РСопутствующие товары</t>
  </si>
  <si>
    <t>75 Синегорье Челябинск РХолодильник</t>
  </si>
  <si>
    <t>75 Синегорье Челябинск РGB Мужской зал</t>
  </si>
  <si>
    <t>75 Синегорье Челябинск РGB Женский зал</t>
  </si>
  <si>
    <t>75 Синегорье Челябинск РGB Обувь</t>
  </si>
  <si>
    <t>75 Синегорье Челябинск РGB Аксессуары</t>
  </si>
  <si>
    <t>75 Синегорье Челябинск РGB Мужское белье</t>
  </si>
  <si>
    <t>75 Синегорье Челябинск РGB Женское белье</t>
  </si>
  <si>
    <t>75 Синегорье Челябинск РХоз.товары Мебель КГ</t>
  </si>
  <si>
    <t>75 Синегорье Челябинск РХоз.товары Мебель</t>
  </si>
  <si>
    <t>75 Синегорье Челябинск РPS Мужской зал</t>
  </si>
  <si>
    <t>75 Синегорье Челябинск РPS Женский зал</t>
  </si>
  <si>
    <t>75 Синегорье Челябинск РБагаж</t>
  </si>
  <si>
    <t>75 Синегорье Челябинск РGB Стойка Очки</t>
  </si>
  <si>
    <t>79 Аида Екатеринбург РСопутствующие товары</t>
  </si>
  <si>
    <t>79 Аида Екатеринбург РХолодильник</t>
  </si>
  <si>
    <t>79 Аида Екатеринбург РGB Мужской зал</t>
  </si>
  <si>
    <t>79 Аида Екатеринбург РGB Женский зал</t>
  </si>
  <si>
    <t>79 Аида Екатеринбург РGB Обувь</t>
  </si>
  <si>
    <t>79 Аида Екатеринбург РGB Аксессуары</t>
  </si>
  <si>
    <t>79 Аида Екатеринбург РGB Мужское белье</t>
  </si>
  <si>
    <t>79 Аида Екатеринбург РGB Женское белье</t>
  </si>
  <si>
    <t>79 Аида Екатеринбург РХоз.товары Мебель КГ</t>
  </si>
  <si>
    <t>79 Аида Екатеринбург РХоз.товары Мебель</t>
  </si>
  <si>
    <t>79 Аида Екатеринбург РPS Мужской зал</t>
  </si>
  <si>
    <t>79 Аида Екатеринбург РPS Женский зал</t>
  </si>
  <si>
    <t>79 Аида Екатеринбург РБагаж</t>
  </si>
  <si>
    <t>79 Аида Екатеринбург РGB Стойка Очки</t>
  </si>
  <si>
    <t>80 Земляника Пермь РСопутствующие товары</t>
  </si>
  <si>
    <t>80 Земляника Пермь РХолодильник</t>
  </si>
  <si>
    <t>80 Земляника Пермь РGB Мужской зал</t>
  </si>
  <si>
    <t>80 Земляника Пермь РGB Женский зал</t>
  </si>
  <si>
    <t>80 Земляника Пермь РGB Обувь</t>
  </si>
  <si>
    <t>80 Земляника Пермь РGB Аксессуары</t>
  </si>
  <si>
    <t>80 Земляника Пермь РGB Мужское белье</t>
  </si>
  <si>
    <t>80 Земляника Пермь РGB Женское белье</t>
  </si>
  <si>
    <t>80 Земляника Пермь РХоз.товары Мебель КГ</t>
  </si>
  <si>
    <t>80 Земляника Пермь РХоз.товары Мебель</t>
  </si>
  <si>
    <t>80 Земляника Пермь РPS Мужской зал</t>
  </si>
  <si>
    <t>80 Земляника Пермь РPS Женский зал</t>
  </si>
  <si>
    <t>80 Земляника Пермь РБагаж</t>
  </si>
  <si>
    <t>86 Семейный Парк МагнитогорскСопутствующие товары</t>
  </si>
  <si>
    <t>86 Семейный Парк МагнитогорскХолодильник</t>
  </si>
  <si>
    <t>86 Семейный Парк МагнитогорскGB Мужской зал</t>
  </si>
  <si>
    <t>86 Семейный Парк МагнитогорскGB Женский зал</t>
  </si>
  <si>
    <t>86 Семейный Парк МагнитогорскGB Обувь</t>
  </si>
  <si>
    <t>86 Семейный Парк МагнитогорскGB Аксессуары</t>
  </si>
  <si>
    <t>86 Семейный Парк МагнитогорскGB Мужское белье</t>
  </si>
  <si>
    <t>86 Семейный Парк МагнитогорскGB Женское белье</t>
  </si>
  <si>
    <t>86 Семейный Парк МагнитогорскХоз.товары Мебель КГ</t>
  </si>
  <si>
    <t>86 Семейный Парк МагнитогорскХоз.товары Мебель</t>
  </si>
  <si>
    <t>86 Семейный Парк МагнитогорскPS Мужской зал</t>
  </si>
  <si>
    <t>86 Семейный Парк МагнитогорскPS Женский зал</t>
  </si>
  <si>
    <t>86 Семейный Парк МагнитогорскБагаж</t>
  </si>
  <si>
    <t>90 Успех Оренбург РСопутствующие товары</t>
  </si>
  <si>
    <t>90 Успех Оренбург РХолодильник</t>
  </si>
  <si>
    <t>90 Успех Оренбург РGB Мужской зал</t>
  </si>
  <si>
    <t>90 Успех Оренбург РGB Женский зал</t>
  </si>
  <si>
    <t>90 Успех Оренбург РGB Обувь</t>
  </si>
  <si>
    <t>90 Успех Оренбург РGB Аксессуары</t>
  </si>
  <si>
    <t>90 Успех Оренбург РGB Мужское белье</t>
  </si>
  <si>
    <t>90 Успех Оренбург РGB Женское белье</t>
  </si>
  <si>
    <t>90 Успех Оренбург РХоз.товары Мебель КГ</t>
  </si>
  <si>
    <t>90 Успех Оренбург РХоз.товары Мебель</t>
  </si>
  <si>
    <t>90 Успех Оренбург РPS Мужской зал</t>
  </si>
  <si>
    <t>90 Успех Оренбург РPS Женский зал</t>
  </si>
  <si>
    <t>90 Успех Оренбург РБагаж</t>
  </si>
  <si>
    <t>90 Успех Оренбург РGB Стойка Очки</t>
  </si>
  <si>
    <t>93 Петровский Ижевск РСопутствующие товары</t>
  </si>
  <si>
    <t>93 Петровский Ижевск РХолодильник</t>
  </si>
  <si>
    <t>93 Петровский Ижевск РGB Мужской зал</t>
  </si>
  <si>
    <t>93 Петровский Ижевск РGB Женский зал</t>
  </si>
  <si>
    <t>93 Петровский Ижевск РGB Обувь</t>
  </si>
  <si>
    <t>93 Петровский Ижевск РGB Аксессуары</t>
  </si>
  <si>
    <t>93 Петровский Ижевск РGB Мужское белье</t>
  </si>
  <si>
    <t>93 Петровский Ижевск РGB Женское белье</t>
  </si>
  <si>
    <t>93 Петровский Ижевск РХоз.товары Мебель</t>
  </si>
  <si>
    <t>93 Петровский Ижевск РPS Мужской зал</t>
  </si>
  <si>
    <t>93 Петровский Ижевск РPS Женский зал</t>
  </si>
  <si>
    <t>93 Петровский Ижевск РБагаж</t>
  </si>
  <si>
    <t>96 Аврора Парк Ижевск РСопутствующие товары</t>
  </si>
  <si>
    <t>96 Аврора Парк Ижевск РХолодильник</t>
  </si>
  <si>
    <t>96 Аврора Парк Ижевск РGB Мужской зал</t>
  </si>
  <si>
    <t>96 Аврора Парк Ижевск РGB Женский зал</t>
  </si>
  <si>
    <t>96 Аврора Парк Ижевск РGB Обувь</t>
  </si>
  <si>
    <t>96 Аврора Парк Ижевск РGB Аксессуары</t>
  </si>
  <si>
    <t>96 Аврора Парк Ижевск РGB Мужское белье</t>
  </si>
  <si>
    <t>96 Аврора Парк Ижевск РGB Женское белье</t>
  </si>
  <si>
    <t>96 Аврора Парк Ижевск РХоз.товары Мебель КГ</t>
  </si>
  <si>
    <t>96 Аврора Парк Ижевск РХоз.товары Мебель</t>
  </si>
  <si>
    <t>96 Аврора Парк Ижевск РPS Мужской зал</t>
  </si>
  <si>
    <t>96 Аврора Парк Ижевск РPS Женский зал</t>
  </si>
  <si>
    <t>96 Аврора Парк Ижевск РБагаж</t>
  </si>
  <si>
    <t>104 ЕВРОПА - 10 Курск РСопутствующие товары</t>
  </si>
  <si>
    <t>104 ЕВРОПА - 10 Курск РХолодильник</t>
  </si>
  <si>
    <t>104 ЕВРОПА - 10 Курск РGB Мужской зал</t>
  </si>
  <si>
    <t>104 ЕВРОПА - 10 Курск РGB Женский зал</t>
  </si>
  <si>
    <t>104 ЕВРОПА - 10 Курск РGB Обувь</t>
  </si>
  <si>
    <t>104 ЕВРОПА - 10 Курск РGB Аксессуары</t>
  </si>
  <si>
    <t>104 ЕВРОПА - 10 Курск РGB Мужское белье</t>
  </si>
  <si>
    <t>104 ЕВРОПА - 10 Курск РGB Женское белье</t>
  </si>
  <si>
    <t>104 ЕВРОПА - 10 Курск РХоз.товары Мебель</t>
  </si>
  <si>
    <t>104 ЕВРОПА - 10 Курск РPS Мужской зал</t>
  </si>
  <si>
    <t>104 ЕВРОПА - 10 Курск РPS Женский зал</t>
  </si>
  <si>
    <t>104 ЕВРОПА - 10 Курск РБагаж</t>
  </si>
  <si>
    <t>104 ЕВРОПА - 10 Курск РGB Стойка Очки</t>
  </si>
  <si>
    <t>106 Меркурий Белгород РСопутствующие товары</t>
  </si>
  <si>
    <t>106 Меркурий Белгород РХолодильник</t>
  </si>
  <si>
    <t>106 Меркурий Белгород РGB Мужской зал</t>
  </si>
  <si>
    <t>106 Меркурий Белгород РGB Женский зал</t>
  </si>
  <si>
    <t>106 Меркурий Белгород РGB Обувь</t>
  </si>
  <si>
    <t>106 Меркурий Белгород РGB Аксессуары</t>
  </si>
  <si>
    <t>106 Меркурий Белгород РGB Мужское белье</t>
  </si>
  <si>
    <t>106 Меркурий Белгород РGB Женское белье</t>
  </si>
  <si>
    <t>106 Меркурий Белгород РХоз.товары Мебель</t>
  </si>
  <si>
    <t>106 Меркурий Белгород РPS Мужской зал</t>
  </si>
  <si>
    <t>106 Меркурий Белгород РPS Женский зал</t>
  </si>
  <si>
    <t>106 Меркурий Белгород РБагаж</t>
  </si>
  <si>
    <t>106 Меркурий Белгород РGB Стойка Очки</t>
  </si>
  <si>
    <t>118 Галактика Краснодар РСопутствующие товары</t>
  </si>
  <si>
    <t>118 Галактика Краснодар РХолодильник</t>
  </si>
  <si>
    <t>118 Галактика Краснодар РGB Мужской зал</t>
  </si>
  <si>
    <t>118 Галактика Краснодар РGB Женский зал</t>
  </si>
  <si>
    <t>118 Галактика Краснодар РGB Обувь</t>
  </si>
  <si>
    <t>118 Галактика Краснодар РGB Аксессуары</t>
  </si>
  <si>
    <t>118 Галактика Краснодар РGB Мужское белье</t>
  </si>
  <si>
    <t>118 Галактика Краснодар РGB Женское белье</t>
  </si>
  <si>
    <t>118 Галактика Краснодар РХоз.товары Мебель</t>
  </si>
  <si>
    <t>118 Галактика Краснодар РPS Мужской зал</t>
  </si>
  <si>
    <t>118 Галактика Краснодар РPS Женский зал</t>
  </si>
  <si>
    <t>118 Галактика Краснодар РБагаж</t>
  </si>
  <si>
    <t>118 Галактика Краснодар РGB Стойка Очки</t>
  </si>
  <si>
    <t>129 Новый век Сочи РСопутствующие товары</t>
  </si>
  <si>
    <t>129 Новый век Сочи РХолодильник</t>
  </si>
  <si>
    <t>129 Новый век Сочи РGB Мужской зал</t>
  </si>
  <si>
    <t>129 Новый век Сочи РGB Женский зал</t>
  </si>
  <si>
    <t>129 Новый век Сочи РGB Обувь</t>
  </si>
  <si>
    <t>129 Новый век Сочи РGB Аксессуары</t>
  </si>
  <si>
    <t>129 Новый век Сочи РGB Мужское белье</t>
  </si>
  <si>
    <t>129 Новый век Сочи РGB Женское белье</t>
  </si>
  <si>
    <t>129 Новый век Сочи РХоз.товары Мебель КГ</t>
  </si>
  <si>
    <t>129 Новый век Сочи РХоз.товары Мебель</t>
  </si>
  <si>
    <t>129 Новый век Сочи РPS Мужской зал</t>
  </si>
  <si>
    <t>129 Новый век Сочи РPS Женский зал</t>
  </si>
  <si>
    <t>129 Новый век Сочи РБагаж</t>
  </si>
  <si>
    <t>129 Новый век Сочи РGB Стойка Очки</t>
  </si>
  <si>
    <t>132 Золотой Вавилон Ростов-на-Дону РСопутствующие товары</t>
  </si>
  <si>
    <t>132 Золотой Вавилон Ростов-на-Дону РХолодильник</t>
  </si>
  <si>
    <t>132 Золотой Вавилон Ростов-на-Дону РGB Мужской зал</t>
  </si>
  <si>
    <t>132 Золотой Вавилон Ростов-на-Дону РGB Женский зал</t>
  </si>
  <si>
    <t>132 Золотой Вавилон Ростов-на-Дону РGB Обувь</t>
  </si>
  <si>
    <t>132 Золотой Вавилон Ростов-на-Дону РGB Аксессуары</t>
  </si>
  <si>
    <t>132 Золотой Вавилон Ростов-на-Дону РGB Мужское белье</t>
  </si>
  <si>
    <t>132 Золотой Вавилон Ростов-на-Дону РGB Женское белье</t>
  </si>
  <si>
    <t>132 Золотой Вавилон Ростов-на-Дону РХоз.товары Мебель КГ</t>
  </si>
  <si>
    <t>132 Золотой Вавилон Ростов-на-Дону РХоз.товары Мебель</t>
  </si>
  <si>
    <t>132 Золотой Вавилон Ростов-на-Дону РPS Мужской зал</t>
  </si>
  <si>
    <t>132 Золотой Вавилон Ростов-на-Дону РPS Женский зал</t>
  </si>
  <si>
    <t>132 Золотой Вавилон Ростов-на-Дону РБагаж</t>
  </si>
  <si>
    <t>135 РИО Ростов-на-ДонуСопутствующие товары</t>
  </si>
  <si>
    <t>135 РИО Ростов-на-ДонуХолодильник</t>
  </si>
  <si>
    <t>135 РИО Ростов-на-ДонуGB Мужской зал</t>
  </si>
  <si>
    <t>135 РИО Ростов-на-ДонуGB Женский зал</t>
  </si>
  <si>
    <t>135 РИО Ростов-на-ДонуGB Обувь</t>
  </si>
  <si>
    <t>135 РИО Ростов-на-ДонуGB Аксессуары</t>
  </si>
  <si>
    <t>135 РИО Ростов-на-ДонуGB Мужское белье</t>
  </si>
  <si>
    <t>135 РИО Ростов-на-ДонуGB Женское белье</t>
  </si>
  <si>
    <t>135 РИО Ростов-на-ДонуХоз.товары Мебель КГ</t>
  </si>
  <si>
    <t>135 РИО Ростов-на-ДонуХоз.товары Мебель</t>
  </si>
  <si>
    <t>135 РИО Ростов-на-ДонуPS Мужской зал</t>
  </si>
  <si>
    <t>135 РИО Ростов-на-ДонуPS Женский зал</t>
  </si>
  <si>
    <t>135 РИО Ростов-на-ДонуБагаж</t>
  </si>
  <si>
    <t>135 РИО Ростов-на-ДонуGB Стойка Очки</t>
  </si>
  <si>
    <t>140 Солнечный рай ВоронежСопутствующие товары</t>
  </si>
  <si>
    <t>140 Солнечный рай ВоронежХолодильник</t>
  </si>
  <si>
    <t>140 Солнечный рай ВоронежGB Мужской зал</t>
  </si>
  <si>
    <t>140 Солнечный рай ВоронежGB Женский зал</t>
  </si>
  <si>
    <t>140 Солнечный рай ВоронежGB Обувь</t>
  </si>
  <si>
    <t>140 Солнечный рай ВоронежGB Аксессуары</t>
  </si>
  <si>
    <t>140 Солнечный рай ВоронежGB Мужское белье</t>
  </si>
  <si>
    <t>140 Солнечный рай ВоронежGB Женское белье</t>
  </si>
  <si>
    <t>140 Солнечный рай ВоронежХоз.товары Мебель КГ</t>
  </si>
  <si>
    <t>140 Солнечный рай ВоронежХоз.товары Мебель</t>
  </si>
  <si>
    <t>140 Солнечный рай ВоронежPS Мужской зал</t>
  </si>
  <si>
    <t>140 Солнечный рай ВоронежPS Женский зал</t>
  </si>
  <si>
    <t>140 Солнечный рай ВоронежБагаж</t>
  </si>
  <si>
    <t>140 Солнечный рай ВоронежGB Стойка Очки</t>
  </si>
  <si>
    <t>142 ОРТЦ СтавропольСопутствующие товары</t>
  </si>
  <si>
    <t>142 ОРТЦ СтавропольХолодильник</t>
  </si>
  <si>
    <t>142 ОРТЦ СтавропольGB Мужской зал</t>
  </si>
  <si>
    <t>142 ОРТЦ СтавропольGB Женский зал</t>
  </si>
  <si>
    <t>142 ОРТЦ СтавропольGB Обувь</t>
  </si>
  <si>
    <t>142 ОРТЦ СтавропольGB Аксессуары</t>
  </si>
  <si>
    <t>142 ОРТЦ СтавропольGB Мужское белье</t>
  </si>
  <si>
    <t>142 ОРТЦ СтавропольGB Женское белье</t>
  </si>
  <si>
    <t>142 ОРТЦ СтавропольХоз.товары Мебель КГ</t>
  </si>
  <si>
    <t>142 ОРТЦ СтавропольХоз.товары Мебель</t>
  </si>
  <si>
    <t>142 ОРТЦ СтавропольPS Мужской зал</t>
  </si>
  <si>
    <t>142 ОРТЦ СтавропольPS Женский зал</t>
  </si>
  <si>
    <t>142 ОРТЦ СтавропольБагаж</t>
  </si>
  <si>
    <t>142 ОРТЦ СтавропольGB Стойка Очки</t>
  </si>
  <si>
    <t>154 Сити Молл Белгород РСопутствующие товары</t>
  </si>
  <si>
    <t>154 Сити Молл Белгород РХолодильник</t>
  </si>
  <si>
    <t>154 Сити Молл Белгород РGB Мужской зал</t>
  </si>
  <si>
    <t>154 Сити Молл Белгород РGB Женский зал</t>
  </si>
  <si>
    <t>154 Сити Молл Белгород РGB Обувь</t>
  </si>
  <si>
    <t>154 Сити Молл Белгород РGB Аксессуары</t>
  </si>
  <si>
    <t>154 Сити Молл Белгород РGB Мужское белье</t>
  </si>
  <si>
    <t>154 Сити Молл Белгород РGB Женское белье</t>
  </si>
  <si>
    <t>154 Сити Молл Белгород РХоз.товары Мебель КГ</t>
  </si>
  <si>
    <t>154 Сити Молл Белгород РХоз.товары Мебель</t>
  </si>
  <si>
    <t>154 Сити Молл Белгород РPS Мужской зал</t>
  </si>
  <si>
    <t>154 Сити Молл Белгород РPS Женский зал</t>
  </si>
  <si>
    <t>154 Сити Молл Белгород РБагаж</t>
  </si>
  <si>
    <t>154 Сити Молл Белгород РGB Стойка Очки</t>
  </si>
  <si>
    <t>155 ОЗ Молл Краснодар РСопутствующие товары</t>
  </si>
  <si>
    <t>155 ОЗ Молл Краснодар РGB Мужской зал</t>
  </si>
  <si>
    <t>155 ОЗ Молл Краснодар РGB Женский зал</t>
  </si>
  <si>
    <t>155 ОЗ Молл Краснодар РGB Обувь</t>
  </si>
  <si>
    <t>155 ОЗ Молл Краснодар РGB Аксессуары</t>
  </si>
  <si>
    <t>155 ОЗ Молл Краснодар РGB Мужское белье</t>
  </si>
  <si>
    <t>155 ОЗ Молл Краснодар РGB Женское белье</t>
  </si>
  <si>
    <t>155 ОЗ Молл Краснодар РХоз.товары Мебель КГ</t>
  </si>
  <si>
    <t>155 ОЗ Молл Краснодар РХоз.товары Мебель</t>
  </si>
  <si>
    <t>155 ОЗ Молл Краснодар РPS Мужской зал</t>
  </si>
  <si>
    <t>155 ОЗ Молл Краснодар РPS Женский зал</t>
  </si>
  <si>
    <t>155 ОЗ Молл Краснодар РБагаж</t>
  </si>
  <si>
    <t>155 ОЗ Молл Краснодар РGB Стойка Очки</t>
  </si>
  <si>
    <t>158 Пушкинский Курск РСопутствующие товары</t>
  </si>
  <si>
    <t>158 Пушкинский Курск РХолодильник</t>
  </si>
  <si>
    <t>158 Пушкинский Курск РGB Мужской зал</t>
  </si>
  <si>
    <t>158 Пушкинский Курск РGB Женский зал</t>
  </si>
  <si>
    <t>158 Пушкинский Курск РGB Обувь</t>
  </si>
  <si>
    <t>158 Пушкинский Курск РGB Аксессуары</t>
  </si>
  <si>
    <t>158 Пушкинский Курск РGB Мужское белье</t>
  </si>
  <si>
    <t>158 Пушкинский Курск РGB Женское белье</t>
  </si>
  <si>
    <t>158 Пушкинский Курск РХоз.товары Мебель КГ</t>
  </si>
  <si>
    <t>158 Пушкинский Курск РХоз.товары Мебель</t>
  </si>
  <si>
    <t>158 Пушкинский Курск РPS Мужской зал</t>
  </si>
  <si>
    <t>158 Пушкинский Курск РPS Женский зал</t>
  </si>
  <si>
    <t>158 Пушкинский Курск РБагаж</t>
  </si>
  <si>
    <t>158 Пушкинский Курск РGB Стойка Очки</t>
  </si>
  <si>
    <t>162 РИО Белгород РСопутствующие товары</t>
  </si>
  <si>
    <t>162 РИО Белгород РХолодильник</t>
  </si>
  <si>
    <t>162 РИО Белгород РGB Мужской зал</t>
  </si>
  <si>
    <t>162 РИО Белгород РGB Женский зал</t>
  </si>
  <si>
    <t>162 РИО Белгород РGB Обувь</t>
  </si>
  <si>
    <t>162 РИО Белгород РGB Аксессуары</t>
  </si>
  <si>
    <t>162 РИО Белгород РGB Мужское белье</t>
  </si>
  <si>
    <t>162 РИО Белгород РGB Женское белье</t>
  </si>
  <si>
    <t>162 РИО Белгород РХоз.товары Мебель КГ</t>
  </si>
  <si>
    <t>162 РИО Белгород РХоз.товары Мебель</t>
  </si>
  <si>
    <t>162 РИО Белгород РPS Мужской зал</t>
  </si>
  <si>
    <t>162 РИО Белгород РPS Женский зал</t>
  </si>
  <si>
    <t>162 РИО Белгород РБагаж</t>
  </si>
  <si>
    <t>162 РИО Белгород РGB Стойка Очки</t>
  </si>
  <si>
    <t>165 Мегамаг Ростов РСопутствующие товары</t>
  </si>
  <si>
    <t>165 Мегамаг Ростов РХолодильник</t>
  </si>
  <si>
    <t>165 Мегамаг Ростов РGB Мужской зал</t>
  </si>
  <si>
    <t>165 Мегамаг Ростов РGB Женский зал</t>
  </si>
  <si>
    <t>165 Мегамаг Ростов РGB Обувь</t>
  </si>
  <si>
    <t>165 Мегамаг Ростов РGB Аксессуары</t>
  </si>
  <si>
    <t>165 Мегамаг Ростов РGB Мужское белье</t>
  </si>
  <si>
    <t>165 Мегамаг Ростов РGB Женское белье</t>
  </si>
  <si>
    <t>165 Мегамаг Ростов РХоз.товары Мебель КГ</t>
  </si>
  <si>
    <t>165 Мегамаг Ростов РХоз.товары Мебель</t>
  </si>
  <si>
    <t>165 Мегамаг Ростов РPS Мужской зал</t>
  </si>
  <si>
    <t>165 Мегамаг Ростов РPS Женский зал</t>
  </si>
  <si>
    <t>165 Мегамаг Ростов РБагаж</t>
  </si>
  <si>
    <t>171 Квартал Сочи РСопутствующие товары</t>
  </si>
  <si>
    <t>171 Квартал Сочи РХолодильник</t>
  </si>
  <si>
    <t>171 Квартал Сочи РGB Мужской зал</t>
  </si>
  <si>
    <t>171 Квартал Сочи РGB Женский зал</t>
  </si>
  <si>
    <t>171 Квартал Сочи РGB Обувь</t>
  </si>
  <si>
    <t>171 Квартал Сочи РGB Аксессуары</t>
  </si>
  <si>
    <t>171 Квартал Сочи РGB Мужское белье</t>
  </si>
  <si>
    <t>171 Квартал Сочи РGB Женское белье</t>
  </si>
  <si>
    <t>171 Квартал Сочи РХоз.товары Мебель КГ</t>
  </si>
  <si>
    <t>171 Квартал Сочи РХоз.товары Мебель</t>
  </si>
  <si>
    <t>171 Квартал Сочи РPS Мужской зал</t>
  </si>
  <si>
    <t>171 Квартал Сочи РPS Женский зал</t>
  </si>
  <si>
    <t>171 Квартал Сочи РБагаж</t>
  </si>
  <si>
    <t>171 Квартал Сочи РGB Стойка Очки</t>
  </si>
  <si>
    <t>174 Град Сити Воронеж РСопутствующие товары</t>
  </si>
  <si>
    <t>174 Град Сити Воронеж РХолодильник</t>
  </si>
  <si>
    <t>174 Град Сити Воронеж РGB Мужской зал</t>
  </si>
  <si>
    <t>174 Град Сити Воронеж РGB Женский зал</t>
  </si>
  <si>
    <t>174 Град Сити Воронеж РGB Обувь</t>
  </si>
  <si>
    <t>174 Град Сити Воронеж РGB Аксессуары</t>
  </si>
  <si>
    <t>174 Град Сити Воронеж РGB Мужское белье</t>
  </si>
  <si>
    <t>174 Град Сити Воронеж РGB Женское белье</t>
  </si>
  <si>
    <t>174 Град Сити Воронеж РХоз.товары Мебель КГ</t>
  </si>
  <si>
    <t>174 Град Сити Воронеж РХоз.товары Мебель</t>
  </si>
  <si>
    <t>174 Град Сити Воронеж РPS Мужской зал</t>
  </si>
  <si>
    <t>174 Град Сити Воронеж РPS Женский зал</t>
  </si>
  <si>
    <t>174 Град Сити Воронеж РБагаж</t>
  </si>
  <si>
    <t>174 Град Сити Воронеж РGB Стойка Очки</t>
  </si>
  <si>
    <t>178 Красная Площадь Краснодар РСопутствующие товары</t>
  </si>
  <si>
    <t>178 Красная Площадь Краснодар РGB Мужской зал</t>
  </si>
  <si>
    <t>178 Красная Площадь Краснодар РGB Женский зал</t>
  </si>
  <si>
    <t>178 Красная Площадь Краснодар РGB Обувь</t>
  </si>
  <si>
    <t>178 Красная Площадь Краснодар РGB Аксессуары</t>
  </si>
  <si>
    <t>178 Красная Площадь Краснодар РGB Мужское белье</t>
  </si>
  <si>
    <t>178 Красная Площадь Краснодар РGB Женское белье</t>
  </si>
  <si>
    <t>178 Красная Площадь Краснодар РХоз.товары Мебель</t>
  </si>
  <si>
    <t>178 Красная Площадь Краснодар РPS Мужской зал</t>
  </si>
  <si>
    <t>178 Красная Площадь Краснодар РPS Женский зал</t>
  </si>
  <si>
    <t>178 Красная Площадь Краснодар РБагаж</t>
  </si>
  <si>
    <t>186 Перекресток Сочи РСопутствующие товары</t>
  </si>
  <si>
    <t>186 Перекресток Сочи РХолодильник</t>
  </si>
  <si>
    <t>186 Перекресток Сочи РGB Мужской зал</t>
  </si>
  <si>
    <t>186 Перекресток Сочи РGB Женский зал</t>
  </si>
  <si>
    <t>186 Перекресток Сочи РGB Обувь</t>
  </si>
  <si>
    <t>186 Перекресток Сочи РGB Аксессуары</t>
  </si>
  <si>
    <t>186 Перекресток Сочи РGB Мужское белье</t>
  </si>
  <si>
    <t>186 Перекресток Сочи РGB Женское белье</t>
  </si>
  <si>
    <t>186 Перекресток Сочи РХоз.товары Мебель</t>
  </si>
  <si>
    <t>186 Перекресток Сочи РPS Мужской зал</t>
  </si>
  <si>
    <t>186 Перекресток Сочи РPS Женский зал</t>
  </si>
  <si>
    <t>186 Перекресток Сочи РБагаж</t>
  </si>
  <si>
    <t>186 Перекресток Сочи РGB Стойка Очки</t>
  </si>
  <si>
    <t>208 Европейский Ставрополь РСопутствующие товары</t>
  </si>
  <si>
    <t>208 Европейский Ставрополь РХолодильник</t>
  </si>
  <si>
    <t>208 Европейский Ставрополь РGB Мужской зал</t>
  </si>
  <si>
    <t>208 Европейский Ставрополь РGB Женский зал</t>
  </si>
  <si>
    <t>208 Европейский Ставрополь РGB Обувь</t>
  </si>
  <si>
    <t>208 Европейский Ставрополь РGB Аксессуары</t>
  </si>
  <si>
    <t>208 Европейский Ставрополь РGB Мужское белье</t>
  </si>
  <si>
    <t>208 Европейский Ставрополь РGB Женское белье</t>
  </si>
  <si>
    <t>208 Европейский Ставрополь РХоз.товары Мебель КГ</t>
  </si>
  <si>
    <t>208 Европейский Ставрополь РХоз.товары Мебель</t>
  </si>
  <si>
    <t>208 Европейский Ставрополь РPS Мужской зал</t>
  </si>
  <si>
    <t>208 Европейский Ставрополь РPS Женский зал</t>
  </si>
  <si>
    <t>208 Европейский Ставрополь РБагаж</t>
  </si>
  <si>
    <t>209 Вавилон Ростов РСопутствующие товары</t>
  </si>
  <si>
    <t>209 Вавилон Ростов РХолодильник</t>
  </si>
  <si>
    <t>209 Вавилон Ростов РGB Мужской зал</t>
  </si>
  <si>
    <t>209 Вавилон Ростов РGB Женский зал</t>
  </si>
  <si>
    <t>209 Вавилон Ростов РGB Обувь</t>
  </si>
  <si>
    <t>209 Вавилон Ростов РGB Аксессуары</t>
  </si>
  <si>
    <t>209 Вавилон Ростов РGB Мужское белье</t>
  </si>
  <si>
    <t>209 Вавилон Ростов РGB Женское белье</t>
  </si>
  <si>
    <t>209 Вавилон Ростов РХоз.товары Мебель КГ</t>
  </si>
  <si>
    <t>209 Вавилон Ростов РХоз.товары Мебель</t>
  </si>
  <si>
    <t>209 Вавилон Ростов РPS Мужской зал</t>
  </si>
  <si>
    <t>209 Вавилон Ростов РPS Женский зал</t>
  </si>
  <si>
    <t>209 Вавилон Ростов РБагаж</t>
  </si>
  <si>
    <t>210 Бон Пассаж Новороссийск РСопутствующие товары</t>
  </si>
  <si>
    <t>210 Бон Пассаж Новороссийск РХолодильник</t>
  </si>
  <si>
    <t>210 Бон Пассаж Новороссийск РGB Мужской зал</t>
  </si>
  <si>
    <t>210 Бон Пассаж Новороссийск РGB Женский зал</t>
  </si>
  <si>
    <t>210 Бон Пассаж Новороссийск РGB Обувь</t>
  </si>
  <si>
    <t>210 Бон Пассаж Новороссийск РGB Аксессуары</t>
  </si>
  <si>
    <t>210 Бон Пассаж Новороссийск РGB Мужское белье</t>
  </si>
  <si>
    <t>210 Бон Пассаж Новороссийск РGB Женское белье</t>
  </si>
  <si>
    <t>210 Бон Пассаж Новороссийск РХоз.товары Мебель КГ</t>
  </si>
  <si>
    <t>210 Бон Пассаж Новороссийск РХоз.товары Мебель</t>
  </si>
  <si>
    <t>210 Бон Пассаж Новороссийск РPS Мужской зал</t>
  </si>
  <si>
    <t>210 Бон Пассаж Новороссийск РPS Женский зал</t>
  </si>
  <si>
    <t>210 Бон Пассаж Новороссийск РБагаж</t>
  </si>
  <si>
    <t>227 ЦУМ Ростов на Дону РСопутствующие товары</t>
  </si>
  <si>
    <t>227 ЦУМ Ростов на Дону РХолодильник</t>
  </si>
  <si>
    <t>227 ЦУМ Ростов на Дону РGB Мужской зал</t>
  </si>
  <si>
    <t>227 ЦУМ Ростов на Дону РGB Женский зал</t>
  </si>
  <si>
    <t>227 ЦУМ Ростов на Дону РGB Обувь</t>
  </si>
  <si>
    <t>227 ЦУМ Ростов на Дону РGB Аксессуары</t>
  </si>
  <si>
    <t>227 ЦУМ Ростов на Дону РGB Мужское белье</t>
  </si>
  <si>
    <t>227 ЦУМ Ростов на Дону РGB Женское белье</t>
  </si>
  <si>
    <t>227 ЦУМ Ростов на Дону РХоз.товары Мебель КГ</t>
  </si>
  <si>
    <t>227 ЦУМ Ростов на Дону РХоз.товары Мебель</t>
  </si>
  <si>
    <t>227 ЦУМ Ростов на Дону РPS Мужской зал</t>
  </si>
  <si>
    <t>227 ЦУМ Ростов на Дону РPS Женский зал</t>
  </si>
  <si>
    <t>227 ЦУМ Ростов на Дону РБагаж</t>
  </si>
  <si>
    <t>227 ЦУМ Ростов на Дону РGB Стойка Очки</t>
  </si>
  <si>
    <t>247 Красная Площадь Туапсе РСопутствующие товары</t>
  </si>
  <si>
    <t>247 Красная Площадь Туапсе РХолодильник</t>
  </si>
  <si>
    <t>247 Красная Площадь Туапсе РGB Мужской зал</t>
  </si>
  <si>
    <t>247 Красная Площадь Туапсе РGB Женский зал</t>
  </si>
  <si>
    <t>247 Красная Площадь Туапсе РGB Обувь</t>
  </si>
  <si>
    <t>247 Красная Площадь Туапсе РGB Аксессуары</t>
  </si>
  <si>
    <t>247 Красная Площадь Туапсе РGB Мужское белье</t>
  </si>
  <si>
    <t>247 Красная Площадь Туапсе РGB Женское белье</t>
  </si>
  <si>
    <t>247 Красная Площадь Туапсе РХоз.товары Мебель КГ</t>
  </si>
  <si>
    <t>247 Красная Площадь Туапсе РХоз.товары Мебель</t>
  </si>
  <si>
    <t>247 Красная Площадь Туапсе РPS Мужской зал</t>
  </si>
  <si>
    <t>247 Красная Площадь Туапсе РPS Женский зал</t>
  </si>
  <si>
    <t>247 Красная Площадь Туапсе РБагаж</t>
  </si>
  <si>
    <t>247 Красная Площадь Туапсе РGB Стойка Очки</t>
  </si>
  <si>
    <t>257 Маскарад Старый Оскол РМужской зал</t>
  </si>
  <si>
    <t>257 Маскарад Старый Оскол Р</t>
  </si>
  <si>
    <t>257 Маскарад Старый Оскол РЖенский зал</t>
  </si>
  <si>
    <t>257 Маскарад Старый Оскол РОбувь</t>
  </si>
  <si>
    <t>257 Маскарад Старый Оскол РДетская одежда</t>
  </si>
  <si>
    <t>257 Маскарад Старый Оскол РДетская обувь и игрушки</t>
  </si>
  <si>
    <t>257 Маскарад Старый Оскол РМужское белье</t>
  </si>
  <si>
    <t>257 Маскарад Старый Оскол РЖенское белье</t>
  </si>
  <si>
    <t>257 Маскарад Старый Оскол РХоз.товары Декор</t>
  </si>
  <si>
    <t>257 Маскарад Старый Оскол РХоз.товары Столовая</t>
  </si>
  <si>
    <t>257 Маскарад Старый Оскол РХоз.товары Kухня</t>
  </si>
  <si>
    <t>257 Маскарад Старый Оскол РХоз.товары Спальня</t>
  </si>
  <si>
    <t>257 Маскарад Старый Оскол РХоз.товары Ванная</t>
  </si>
  <si>
    <t>257 Маскарад Старый Оскол РСопутствующие товары</t>
  </si>
  <si>
    <t>257 Маскарад Старый Оскол РЕда</t>
  </si>
  <si>
    <t>257 Маскарад Старый Оскол РКосметика</t>
  </si>
  <si>
    <t>257 Маскарад Старый Оскол РХолодильник</t>
  </si>
  <si>
    <t>257 Маскарад Старый Оскол РGB Мужской зал</t>
  </si>
  <si>
    <t>257 Маскарад Старый Оскол РGB Женский зал</t>
  </si>
  <si>
    <t>257 Маскарад Старый Оскол РGB Обувь</t>
  </si>
  <si>
    <t>257 Маскарад Старый Оскол РGB Аксессуары</t>
  </si>
  <si>
    <t>257 Маскарад Старый Оскол РGB Мужское белье</t>
  </si>
  <si>
    <t>257 Маскарад Старый Оскол РGB Женское белье</t>
  </si>
  <si>
    <t>257 Маскарад Старый Оскол РSP Мужской зал</t>
  </si>
  <si>
    <t>257 Маскарад Старый Оскол РSP Женский зал</t>
  </si>
  <si>
    <t>257 Маскарад Старый Оскол РSP Обувь</t>
  </si>
  <si>
    <t>257 Маскарад Старый Оскол РSP Аксессуары</t>
  </si>
  <si>
    <t>257 Маскарад Старый Оскол РШШП</t>
  </si>
  <si>
    <t>257 Маскарад Старый Оскол РХоз.товары Мебель</t>
  </si>
  <si>
    <t>257 Маскарад Старый Оскол РPS Мужской зал</t>
  </si>
  <si>
    <t>257 Маскарад Старый Оскол РPS Женский зал</t>
  </si>
  <si>
    <t>257 Маскарад Старый Оскол РБагаж</t>
  </si>
  <si>
    <t>257 Маскарад Старый Оскол РСумки, Рюкзаки</t>
  </si>
  <si>
    <t>257 Маскарад Старый Оскол РGB Стойка Очки</t>
  </si>
  <si>
    <t>266 Южный Пассаж Новороссийск РСопутствующие товары</t>
  </si>
  <si>
    <t>266 Южный Пассаж Новороссийск РХолодильник</t>
  </si>
  <si>
    <t>266 Южный Пассаж Новороссийск РGB Мужской зал</t>
  </si>
  <si>
    <t>266 Южный Пассаж Новороссийск РGB Женский зал</t>
  </si>
  <si>
    <t>266 Южный Пассаж Новороссийск РGB Обувь</t>
  </si>
  <si>
    <t>266 Южный Пассаж Новороссийск РGB Аксессуары</t>
  </si>
  <si>
    <t>266 Южный Пассаж Новороссийск РGB Мужское белье</t>
  </si>
  <si>
    <t>266 Южный Пассаж Новороссийск РGB Женское белье</t>
  </si>
  <si>
    <t>266 Южный Пассаж Новороссийск РХоз.товары Мебель КГ</t>
  </si>
  <si>
    <t>266 Южный Пассаж Новороссийск РХоз.товары Мебель</t>
  </si>
  <si>
    <t>266 Южный Пассаж Новороссийск РPS Мужской зал</t>
  </si>
  <si>
    <t>266 Южный Пассаж Новороссийск РPS Женский зал</t>
  </si>
  <si>
    <t>266 Южный Пассаж Новороссийск РБагаж</t>
  </si>
  <si>
    <t>266 Южный Пассаж Новороссийск РGB Стойка Очки</t>
  </si>
  <si>
    <t>267 Ашан Липецк РМужской зал</t>
  </si>
  <si>
    <t>267 Ашан Липецк Р</t>
  </si>
  <si>
    <t>267 Ашан Липецк РЖенский зал</t>
  </si>
  <si>
    <t>267 Ашан Липецк РОбувь</t>
  </si>
  <si>
    <t>267 Ашан Липецк РДетская одежда</t>
  </si>
  <si>
    <t>267 Ашан Липецк РДетская обувь и игрушки</t>
  </si>
  <si>
    <t>267 Ашан Липецк РМужское белье</t>
  </si>
  <si>
    <t>267 Ашан Липецк РЖенское белье</t>
  </si>
  <si>
    <t>267 Ашан Липецк РХоз.товары Декор</t>
  </si>
  <si>
    <t>267 Ашан Липецк РХоз.товары Столовая</t>
  </si>
  <si>
    <t>267 Ашан Липецк РХоз.товары Kухня</t>
  </si>
  <si>
    <t>267 Ашан Липецк РХоз.товары Спальня</t>
  </si>
  <si>
    <t>267 Ашан Липецк РХоз.товары Ванная</t>
  </si>
  <si>
    <t>267 Ашан Липецк РСопутствующие товары</t>
  </si>
  <si>
    <t>267 Ашан Липецк РЕда</t>
  </si>
  <si>
    <t>267 Ашан Липецк РКосметика</t>
  </si>
  <si>
    <t>267 Ашан Липецк РХолодильник</t>
  </si>
  <si>
    <t>267 Ашан Липецк РGB Мужской зал</t>
  </si>
  <si>
    <t>267 Ашан Липецк РGB Женский зал</t>
  </si>
  <si>
    <t>267 Ашан Липецк РGB Обувь</t>
  </si>
  <si>
    <t>267 Ашан Липецк РGB Аксессуары</t>
  </si>
  <si>
    <t>267 Ашан Липецк РGB Мужское белье</t>
  </si>
  <si>
    <t>267 Ашан Липецк РGB Женское белье</t>
  </si>
  <si>
    <t>267 Ашан Липецк РSP Мужской зал</t>
  </si>
  <si>
    <t>267 Ашан Липецк РSP Женский зал</t>
  </si>
  <si>
    <t>267 Ашан Липецк РSP Обувь</t>
  </si>
  <si>
    <t>267 Ашан Липецк РSP Аксессуары</t>
  </si>
  <si>
    <t>267 Ашан Липецк РХоз.товары Мебель КГ</t>
  </si>
  <si>
    <t>267 Ашан Липецк РШШП</t>
  </si>
  <si>
    <t>267 Ашан Липецк РХоз.товары Мебель</t>
  </si>
  <si>
    <t>267 Ашан Липецк РPS Мужской зал</t>
  </si>
  <si>
    <t>267 Ашан Липецк РPS Женский зал</t>
  </si>
  <si>
    <t>267 Ашан Липецк РБагаж</t>
  </si>
  <si>
    <t>267 Ашан Липецк РСумки, Рюкзаки</t>
  </si>
  <si>
    <t>267 Ашан Липецк РGB Стойка Очки</t>
  </si>
  <si>
    <t>279 Европа Губкин РМужской зал</t>
  </si>
  <si>
    <t>279 Европа Губкин Р</t>
  </si>
  <si>
    <t>279 Европа Губкин РЖенский зал</t>
  </si>
  <si>
    <t>279 Европа Губкин РОбувь</t>
  </si>
  <si>
    <t>279 Европа Губкин РДетская одежда</t>
  </si>
  <si>
    <t>279 Европа Губкин РДетская обувь и игрушки</t>
  </si>
  <si>
    <t>279 Европа Губкин РМужское белье</t>
  </si>
  <si>
    <t>279 Европа Губкин РЖенское белье</t>
  </si>
  <si>
    <t>279 Европа Губкин РХоз.товары Декор</t>
  </si>
  <si>
    <t>279 Европа Губкин РХоз.товары Столовая</t>
  </si>
  <si>
    <t>279 Европа Губкин РХоз.товары Kухня</t>
  </si>
  <si>
    <t>279 Европа Губкин РХоз.товары Спальня</t>
  </si>
  <si>
    <t>279 Европа Губкин РХоз.товары Ванная</t>
  </si>
  <si>
    <t>279 Европа Губкин РСопутствующие товары</t>
  </si>
  <si>
    <t>279 Европа Губкин РЕда</t>
  </si>
  <si>
    <t>279 Европа Губкин РКосметика</t>
  </si>
  <si>
    <t>279 Европа Губкин РХолодильник</t>
  </si>
  <si>
    <t>279 Европа Губкин РGB Мужской зал</t>
  </si>
  <si>
    <t>279 Европа Губкин РGB Женский зал</t>
  </si>
  <si>
    <t>279 Европа Губкин РGB Обувь</t>
  </si>
  <si>
    <t>279 Европа Губкин РGB Аксессуары</t>
  </si>
  <si>
    <t>279 Европа Губкин РGB Мужское белье</t>
  </si>
  <si>
    <t>279 Европа Губкин РSP Мужской зал</t>
  </si>
  <si>
    <t>279 Европа Губкин РSP Женский зал</t>
  </si>
  <si>
    <t>279 Европа Губкин РSP Обувь</t>
  </si>
  <si>
    <t>279 Европа Губкин РSP Аксессуары</t>
  </si>
  <si>
    <t>279 Европа Губкин РХоз.товары Мебель КГ</t>
  </si>
  <si>
    <t>279 Европа Губкин РШШП</t>
  </si>
  <si>
    <t>279 Европа Губкин РХоз.товары Мебель</t>
  </si>
  <si>
    <t>279 Европа Губкин РPS Мужской зал</t>
  </si>
  <si>
    <t>279 Европа Губкин РPS Женский зал</t>
  </si>
  <si>
    <t>279 Европа Губкин РБагаж</t>
  </si>
  <si>
    <t>279 Европа Губкин РСумки, Рюкзаки</t>
  </si>
  <si>
    <t>280 Красная Площадь Армавир РМужской зал</t>
  </si>
  <si>
    <t>280 Красная Площадь Армавир Р</t>
  </si>
  <si>
    <t>280 Красная Площадь Армавир РЖенский зал</t>
  </si>
  <si>
    <t>280 Красная Площадь Армавир РОбувь</t>
  </si>
  <si>
    <t>280 Красная Площадь Армавир РДетская одежда</t>
  </si>
  <si>
    <t>280 Красная Площадь Армавир РДетская обувь и игрушки</t>
  </si>
  <si>
    <t>280 Красная Площадь Армавир РМужское белье</t>
  </si>
  <si>
    <t>280 Красная Площадь Армавир РЖенское белье</t>
  </si>
  <si>
    <t>280 Красная Площадь Армавир РХоз.товары Декор</t>
  </si>
  <si>
    <t>280 Красная Площадь Армавир РХоз.товары Столовая</t>
  </si>
  <si>
    <t>280 Красная Площадь Армавир РХоз.товары Kухня</t>
  </si>
  <si>
    <t>280 Красная Площадь Армавир РХоз.товары Спальня</t>
  </si>
  <si>
    <t>280 Красная Площадь Армавир РХоз.товары Ванная</t>
  </si>
  <si>
    <t>280 Красная Площадь Армавир РСопутствующие товары</t>
  </si>
  <si>
    <t>280 Красная Площадь Армавир РЕда</t>
  </si>
  <si>
    <t>280 Красная Площадь Армавир РКосметика</t>
  </si>
  <si>
    <t>280 Красная Площадь Армавир РХолодильник</t>
  </si>
  <si>
    <t>280 Красная Площадь Армавир РGB Мужской зал</t>
  </si>
  <si>
    <t>280 Красная Площадь Армавир РGB Женский зал</t>
  </si>
  <si>
    <t>280 Красная Площадь Армавир РGB Аксессуары</t>
  </si>
  <si>
    <t>280 Красная Площадь Армавир РGB Мужское белье</t>
  </si>
  <si>
    <t>280 Красная Площадь Армавир РSP Мужской зал</t>
  </si>
  <si>
    <t>280 Красная Площадь Армавир РSP Женский зал</t>
  </si>
  <si>
    <t>280 Красная Площадь Армавир РSP Обувь</t>
  </si>
  <si>
    <t>280 Красная Площадь Армавир РSP Аксессуары</t>
  </si>
  <si>
    <t>280 Красная Площадь Армавир РШШП</t>
  </si>
  <si>
    <t>280 Красная Площадь Армавир РХоз.товары Мебель</t>
  </si>
  <si>
    <t>280 Красная Площадь Армавир РPS Мужской зал</t>
  </si>
  <si>
    <t>280 Красная Площадь Армавир РPS Женский зал</t>
  </si>
  <si>
    <t>280 Красная Площадь Армавир РБагаж</t>
  </si>
  <si>
    <t>280 Красная Площадь Армавир РСумки, Рюкзаки</t>
  </si>
  <si>
    <t>281 Горизонт Ростов-на-Дону РМужской зал</t>
  </si>
  <si>
    <t>281 Горизонт Ростов-на-Дону Р</t>
  </si>
  <si>
    <t>281 Горизонт Ростов-на-Дону РЖенский зал</t>
  </si>
  <si>
    <t>281 Горизонт Ростов-на-Дону РОбувь</t>
  </si>
  <si>
    <t>281 Горизонт Ростов-на-Дону РДетская одежда</t>
  </si>
  <si>
    <t>281 Горизонт Ростов-на-Дону РДетская обувь и игрушки</t>
  </si>
  <si>
    <t>281 Горизонт Ростов-на-Дону РМужское белье</t>
  </si>
  <si>
    <t>281 Горизонт Ростов-на-Дону РЖенское белье</t>
  </si>
  <si>
    <t>281 Горизонт Ростов-на-Дону РХоз.товары Декор</t>
  </si>
  <si>
    <t>281 Горизонт Ростов-на-Дону РХоз.товары Столовая</t>
  </si>
  <si>
    <t>281 Горизонт Ростов-на-Дону РХоз.товары Kухня</t>
  </si>
  <si>
    <t>281 Горизонт Ростов-на-Дону РХоз.товары Спальня</t>
  </si>
  <si>
    <t>281 Горизонт Ростов-на-Дону РХоз.товары Ванная</t>
  </si>
  <si>
    <t>281 Горизонт Ростов-на-Дону РСопутствующие товары</t>
  </si>
  <si>
    <t>281 Горизонт Ростов-на-Дону РЕда</t>
  </si>
  <si>
    <t>281 Горизонт Ростов-на-Дону РКосметика</t>
  </si>
  <si>
    <t>281 Горизонт Ростов-на-Дону РХолодильник</t>
  </si>
  <si>
    <t>281 Горизонт Ростов-на-Дону РGB Мужской зал</t>
  </si>
  <si>
    <t>281 Горизонт Ростов-на-Дону РGB Женский зал</t>
  </si>
  <si>
    <t>281 Горизонт Ростов-на-Дону РGB Обувь</t>
  </si>
  <si>
    <t>281 Горизонт Ростов-на-Дону РGB Аксессуары</t>
  </si>
  <si>
    <t>281 Горизонт Ростов-на-Дону РGB Мужское белье</t>
  </si>
  <si>
    <t>281 Горизонт Ростов-на-Дону РGB Женское белье</t>
  </si>
  <si>
    <t>281 Горизонт Ростов-на-Дону РSP Мужской зал</t>
  </si>
  <si>
    <t>281 Горизонт Ростов-на-Дону РSP Женский зал</t>
  </si>
  <si>
    <t>281 Горизонт Ростов-на-Дону РSP Обувь</t>
  </si>
  <si>
    <t>281 Горизонт Ростов-на-Дону РSP Аксессуары</t>
  </si>
  <si>
    <t>281 Горизонт Ростов-на-Дону РХоз.товары Мебель КГ</t>
  </si>
  <si>
    <t>281 Горизонт Ростов-на-Дону РШШП</t>
  </si>
  <si>
    <t>281 Горизонт Ростов-на-Дону РХоз.товары Мебель</t>
  </si>
  <si>
    <t>281 Горизонт Ростов-на-Дону РPS Мужской зал</t>
  </si>
  <si>
    <t>281 Горизонт Ростов-на-Дону РPS Женский зал</t>
  </si>
  <si>
    <t>281 Горизонт Ростов-на-Дону РБагаж</t>
  </si>
  <si>
    <t>281 Горизонт Ростов-на-Дону РСумки, Рюкзаки</t>
  </si>
  <si>
    <t>281 Горизонт Ростов-на-Дону РGB Стойка Очки</t>
  </si>
  <si>
    <t>297 Талер Ростов-на-Дону РМужской зал</t>
  </si>
  <si>
    <t>297 Талер Ростов-на-Дону Р</t>
  </si>
  <si>
    <t>297 Талер Ростов-на-Дону РЖенский зал</t>
  </si>
  <si>
    <t>297 Талер Ростов-на-Дону РОбувь</t>
  </si>
  <si>
    <t>297 Талер Ростов-на-Дону РДетская одежда</t>
  </si>
  <si>
    <t>297 Талер Ростов-на-Дону РДетская обувь и игрушки</t>
  </si>
  <si>
    <t>297 Талер Ростов-на-Дону РМужское белье</t>
  </si>
  <si>
    <t>297 Талер Ростов-на-Дону РЖенское белье</t>
  </si>
  <si>
    <t>297 Талер Ростов-на-Дону РХоз.товары Декор</t>
  </si>
  <si>
    <t>297 Талер Ростов-на-Дону РХоз.товары Столовая</t>
  </si>
  <si>
    <t>297 Талер Ростов-на-Дону РХоз.товары Kухня</t>
  </si>
  <si>
    <t>297 Талер Ростов-на-Дону РХоз.товары Спальня</t>
  </si>
  <si>
    <t>297 Талер Ростов-на-Дону РХоз.товары Ванная</t>
  </si>
  <si>
    <t>297 Талер Ростов-на-Дону РСопутствующие товары</t>
  </si>
  <si>
    <t>297 Талер Ростов-на-Дону РЕда</t>
  </si>
  <si>
    <t>297 Талер Ростов-на-Дону РКосметика</t>
  </si>
  <si>
    <t>297 Талер Ростов-на-Дону РХолодильник</t>
  </si>
  <si>
    <t>297 Талер Ростов-на-Дону РGB Мужской зал</t>
  </si>
  <si>
    <t>297 Талер Ростов-на-Дону РGB Женский зал</t>
  </si>
  <si>
    <t>297 Талер Ростов-на-Дону РGB Обувь</t>
  </si>
  <si>
    <t>297 Талер Ростов-на-Дону РGB Аксессуары</t>
  </si>
  <si>
    <t>297 Талер Ростов-на-Дону РGB Мужское белье</t>
  </si>
  <si>
    <t>297 Талер Ростов-на-Дону РGB Женское белье</t>
  </si>
  <si>
    <t>297 Талер Ростов-на-Дону РSP Мужской зал</t>
  </si>
  <si>
    <t>297 Талер Ростов-на-Дону РSP Женский зал</t>
  </si>
  <si>
    <t>297 Талер Ростов-на-Дону РSP Обувь</t>
  </si>
  <si>
    <t>297 Талер Ростов-на-Дону РSP Аксессуары</t>
  </si>
  <si>
    <t>297 Талер Ростов-на-Дону РХоз.товары Мебель КГ</t>
  </si>
  <si>
    <t>297 Талер Ростов-на-Дону РШШП</t>
  </si>
  <si>
    <t>297 Талер Ростов-на-Дону РХоз.товары Мебель</t>
  </si>
  <si>
    <t>297 Талер Ростов-на-Дону РPS Мужской зал</t>
  </si>
  <si>
    <t>297 Талер Ростов-на-Дону РPS Женский зал</t>
  </si>
  <si>
    <t>297 Талер Ростов-на-Дону РБагаж</t>
  </si>
  <si>
    <t>297 Талер Ростов-на-Дону РСумки, Рюкзаки</t>
  </si>
  <si>
    <t>298 Центр Города Краснодар РМужской зал</t>
  </si>
  <si>
    <t>298 Центр Города Краснодар Р</t>
  </si>
  <si>
    <t>298 Центр Города Краснодар РЖенский зал</t>
  </si>
  <si>
    <t>298 Центр Города Краснодар РОбувь</t>
  </si>
  <si>
    <t>298 Центр Города Краснодар РДетская одежда</t>
  </si>
  <si>
    <t>298 Центр Города Краснодар РДетская обувь и игрушки</t>
  </si>
  <si>
    <t>298 Центр Города Краснодар РМужское белье</t>
  </si>
  <si>
    <t>298 Центр Города Краснодар РЖенское белье</t>
  </si>
  <si>
    <t>298 Центр Города Краснодар РХоз.товары Декор</t>
  </si>
  <si>
    <t>298 Центр Города Краснодар РХоз.товары Столовая</t>
  </si>
  <si>
    <t>298 Центр Города Краснодар РХоз.товары Kухня</t>
  </si>
  <si>
    <t>298 Центр Города Краснодар РХоз.товары Спальня</t>
  </si>
  <si>
    <t>298 Центр Города Краснодар РХоз.товары Ванная</t>
  </si>
  <si>
    <t>298 Центр Города Краснодар РСопутствующие товары</t>
  </si>
  <si>
    <t>298 Центр Города Краснодар РЕда</t>
  </si>
  <si>
    <t>298 Центр Города Краснодар РКосметика</t>
  </si>
  <si>
    <t>298 Центр Города Краснодар РХолодильник</t>
  </si>
  <si>
    <t>298 Центр Города Краснодар РGB Мужской зал</t>
  </si>
  <si>
    <t>298 Центр Города Краснодар РGB Женский зал</t>
  </si>
  <si>
    <t>298 Центр Города Краснодар РGB Обувь</t>
  </si>
  <si>
    <t>298 Центр Города Краснодар РGB Аксессуары</t>
  </si>
  <si>
    <t>298 Центр Города Краснодар РGB Мужское белье</t>
  </si>
  <si>
    <t>298 Центр Города Краснодар РGB Женское белье</t>
  </si>
  <si>
    <t>298 Центр Города Краснодар РSP Мужской зал</t>
  </si>
  <si>
    <t>298 Центр Города Краснодар РSP Женский зал</t>
  </si>
  <si>
    <t>298 Центр Города Краснодар РSP Обувь</t>
  </si>
  <si>
    <t>298 Центр Города Краснодар РSP Аксессуары</t>
  </si>
  <si>
    <t>298 Центр Города Краснодар РХоз.товары Мебель КГ</t>
  </si>
  <si>
    <t>298 Центр Города Краснодар РШШП</t>
  </si>
  <si>
    <t>298 Центр Города Краснодар РХоз.товары Мебель</t>
  </si>
  <si>
    <t>298 Центр Города Краснодар РPS Мужской зал</t>
  </si>
  <si>
    <t>298 Центр Города Краснодар РPS Женский зал</t>
  </si>
  <si>
    <t>298 Центр Города Краснодар РБагаж</t>
  </si>
  <si>
    <t>298 Центр Города Краснодар РСумки, Рюкзаки</t>
  </si>
  <si>
    <t>298 Центр Города Краснодар РGB Стойка Очки</t>
  </si>
  <si>
    <t>300 Галерея Чижова Воронеж РМужской зал</t>
  </si>
  <si>
    <t>300 Галерея Чижова Воронеж Р</t>
  </si>
  <si>
    <t>300 Галерея Чижова Воронеж РЖенский зал</t>
  </si>
  <si>
    <t>300 Галерея Чижова Воронеж РОбувь</t>
  </si>
  <si>
    <t>300 Галерея Чижова Воронеж РДетская одежда</t>
  </si>
  <si>
    <t>300 Галерея Чижова Воронеж РДетская обувь и игрушки</t>
  </si>
  <si>
    <t>300 Галерея Чижова Воронеж РМужское белье</t>
  </si>
  <si>
    <t>300 Галерея Чижова Воронеж РЖенское белье</t>
  </si>
  <si>
    <t>300 Галерея Чижова Воронеж РХоз.товары Декор</t>
  </si>
  <si>
    <t>300 Галерея Чижова Воронеж РХоз.товары Столовая</t>
  </si>
  <si>
    <t>300 Галерея Чижова Воронеж РХоз.товары Kухня</t>
  </si>
  <si>
    <t>300 Галерея Чижова Воронеж РХоз.товары Спальня</t>
  </si>
  <si>
    <t>300 Галерея Чижова Воронеж РХоз.товары Ванная</t>
  </si>
  <si>
    <t>300 Галерея Чижова Воронеж РСопутствующие товары</t>
  </si>
  <si>
    <t>300 Галерея Чижова Воронеж РЕда</t>
  </si>
  <si>
    <t>300 Галерея Чижова Воронеж РКосметика</t>
  </si>
  <si>
    <t>300 Галерея Чижова Воронеж РХолодильник</t>
  </si>
  <si>
    <t>300 Галерея Чижова Воронеж РGB Мужской зал</t>
  </si>
  <si>
    <t>300 Галерея Чижова Воронеж РGB Женский зал</t>
  </si>
  <si>
    <t>300 Галерея Чижова Воронеж РGB Обувь</t>
  </si>
  <si>
    <t>300 Галерея Чижова Воронеж РGB Аксессуары</t>
  </si>
  <si>
    <t>300 Галерея Чижова Воронеж РGB Мужское белье</t>
  </si>
  <si>
    <t>300 Галерея Чижова Воронеж РGB Женское белье</t>
  </si>
  <si>
    <t>300 Галерея Чижова Воронеж РSP Мужской зал</t>
  </si>
  <si>
    <t>300 Галерея Чижова Воронеж РSP Женский зал</t>
  </si>
  <si>
    <t>300 Галерея Чижова Воронеж РSP Обувь</t>
  </si>
  <si>
    <t>300 Галерея Чижова Воронеж РSP Аксессуары</t>
  </si>
  <si>
    <t>300 Галерея Чижова Воронеж РХоз.товары Мебель КГ</t>
  </si>
  <si>
    <t>300 Галерея Чижова Воронеж РШШП</t>
  </si>
  <si>
    <t>300 Галерея Чижова Воронеж РХоз.товары Мебель</t>
  </si>
  <si>
    <t>300 Галерея Чижова Воронеж РPS Мужской зал</t>
  </si>
  <si>
    <t>300 Галерея Чижова Воронеж РPS Женский зал</t>
  </si>
  <si>
    <t>300 Галерея Чижова Воронеж РБагаж</t>
  </si>
  <si>
    <t>300 Галерея Чижова Воронеж РСумки, Рюкзаки</t>
  </si>
  <si>
    <t>300 Галерея Чижова Воронеж РGB Стойка Очки</t>
  </si>
  <si>
    <t>307 Новый Горизонт Краснодар РМужской зал</t>
  </si>
  <si>
    <t>307 Новый Горизонт Краснодар Р</t>
  </si>
  <si>
    <t>307 Новый Горизонт Краснодар РЖенский зал</t>
  </si>
  <si>
    <t>307 Новый Горизонт Краснодар РОбувь</t>
  </si>
  <si>
    <t>307 Новый Горизонт Краснодар РДетская одежда</t>
  </si>
  <si>
    <t>307 Новый Горизонт Краснодар РДетская обувь и игрушки</t>
  </si>
  <si>
    <t>307 Новый Горизонт Краснодар РМужское белье</t>
  </si>
  <si>
    <t>307 Новый Горизонт Краснодар РЖенское белье</t>
  </si>
  <si>
    <t>307 Новый Горизонт Краснодар РХоз.товары Декор</t>
  </si>
  <si>
    <t>307 Новый Горизонт Краснодар РХоз.товары Столовая</t>
  </si>
  <si>
    <t>307 Новый Горизонт Краснодар РХоз.товары Kухня</t>
  </si>
  <si>
    <t>307 Новый Горизонт Краснодар РХоз.товары Спальня</t>
  </si>
  <si>
    <t>307 Новый Горизонт Краснодар РХоз.товары Ванная</t>
  </si>
  <si>
    <t>307 Новый Горизонт Краснодар РСопутствующие товары</t>
  </si>
  <si>
    <t>307 Новый Горизонт Краснодар РЕда</t>
  </si>
  <si>
    <t>307 Новый Горизонт Краснодар РКосметика</t>
  </si>
  <si>
    <t>307 Новый Горизонт Краснодар РХолодильник</t>
  </si>
  <si>
    <t>307 Новый Горизонт Краснодар РGB Мужской зал</t>
  </si>
  <si>
    <t>307 Новый Горизонт Краснодар РGB Женский зал</t>
  </si>
  <si>
    <t>307 Новый Горизонт Краснодар РGB Обувь</t>
  </si>
  <si>
    <t>307 Новый Горизонт Краснодар РGB Аксессуары</t>
  </si>
  <si>
    <t>307 Новый Горизонт Краснодар РGB Мужское белье</t>
  </si>
  <si>
    <t>307 Новый Горизонт Краснодар РGB Женское белье</t>
  </si>
  <si>
    <t>307 Новый Горизонт Краснодар РSP Мужской зал</t>
  </si>
  <si>
    <t>307 Новый Горизонт Краснодар РSP Женский зал</t>
  </si>
  <si>
    <t>307 Новый Горизонт Краснодар РSP Обувь</t>
  </si>
  <si>
    <t>307 Новый Горизонт Краснодар РSP Аксессуары</t>
  </si>
  <si>
    <t>307 Новый Горизонт Краснодар РХоз.товары Мебель КГ</t>
  </si>
  <si>
    <t>307 Новый Горизонт Краснодар РШШП</t>
  </si>
  <si>
    <t>307 Новый Горизонт Краснодар РХоз.товары Мебель</t>
  </si>
  <si>
    <t>307 Новый Горизонт Краснодар РPS Мужской зал</t>
  </si>
  <si>
    <t>307 Новый Горизонт Краснодар РPS Женский зал</t>
  </si>
  <si>
    <t>307 Новый Горизонт Краснодар РБагаж</t>
  </si>
  <si>
    <t>307 Новый Горизонт Краснодар РСумки, Рюкзаки</t>
  </si>
  <si>
    <t>307 Новый Горизонт Краснодар РGB Стойка Очки</t>
  </si>
  <si>
    <t>313 Мега Адыгея Краснодар РМужской зал</t>
  </si>
  <si>
    <t>313 Мега Адыгея Краснодар Р</t>
  </si>
  <si>
    <t>313 Мега Адыгея Краснодар РЖенский зал</t>
  </si>
  <si>
    <t>313 Мега Адыгея Краснодар РОбувь</t>
  </si>
  <si>
    <t>313 Мега Адыгея Краснодар РДетская одежда</t>
  </si>
  <si>
    <t>313 Мега Адыгея Краснодар РДетская обувь и игрушки</t>
  </si>
  <si>
    <t>313 Мега Адыгея Краснодар РМужское белье</t>
  </si>
  <si>
    <t>313 Мега Адыгея Краснодар РЖенское белье</t>
  </si>
  <si>
    <t>313 Мега Адыгея Краснодар РХоз.товары Декор</t>
  </si>
  <si>
    <t>313 Мега Адыгея Краснодар РХоз.товары Столовая</t>
  </si>
  <si>
    <t>313 Мега Адыгея Краснодар РХоз.товары Kухня</t>
  </si>
  <si>
    <t>313 Мега Адыгея Краснодар РХоз.товары Спальня</t>
  </si>
  <si>
    <t>313 Мега Адыгея Краснодар РХоз.товары Ванная</t>
  </si>
  <si>
    <t>313 Мега Адыгея Краснодар РСопутствующие товары</t>
  </si>
  <si>
    <t>313 Мега Адыгея Краснодар РЕда</t>
  </si>
  <si>
    <t>313 Мега Адыгея Краснодар РКосметика</t>
  </si>
  <si>
    <t>313 Мега Адыгея Краснодар РХолодильник</t>
  </si>
  <si>
    <t>313 Мега Адыгея Краснодар РGB Мужской зал</t>
  </si>
  <si>
    <t>313 Мега Адыгея Краснодар РGB Женский зал</t>
  </si>
  <si>
    <t>313 Мега Адыгея Краснодар РGB Обувь</t>
  </si>
  <si>
    <t>313 Мега Адыгея Краснодар РGB Аксессуары</t>
  </si>
  <si>
    <t>313 Мега Адыгея Краснодар РGB Мужское белье</t>
  </si>
  <si>
    <t>313 Мега Адыгея Краснодар РGB Женское белье</t>
  </si>
  <si>
    <t>313 Мега Адыгея Краснодар РSP Мужской зал</t>
  </si>
  <si>
    <t>313 Мега Адыгея Краснодар РSP Женский зал</t>
  </si>
  <si>
    <t>313 Мега Адыгея Краснодар РSP Обувь</t>
  </si>
  <si>
    <t>313 Мега Адыгея Краснодар РSP Аксессуары</t>
  </si>
  <si>
    <t>313 Мега Адыгея Краснодар РХоз.товары Мебель КГ</t>
  </si>
  <si>
    <t>313 Мега Адыгея Краснодар РШШП</t>
  </si>
  <si>
    <t>313 Мега Адыгея Краснодар РХоз.товары Мебель</t>
  </si>
  <si>
    <t>313 Мега Адыгея Краснодар РPS Мужской зал</t>
  </si>
  <si>
    <t>313 Мега Адыгея Краснодар РPS Женский зал</t>
  </si>
  <si>
    <t>313 Мега Адыгея Краснодар РБагаж</t>
  </si>
  <si>
    <t>313 Мега Адыгея Краснодар РСумки, Рюкзаки</t>
  </si>
  <si>
    <t>313 Мега Адыгея Краснодар РGB Стойка Очки</t>
  </si>
  <si>
    <t>317 L-Сити Липецк РМужской зал</t>
  </si>
  <si>
    <t>317 L-Сити Липецк Р</t>
  </si>
  <si>
    <t>317 L-Сити Липецк РЖенский зал</t>
  </si>
  <si>
    <t>317 L-Сити Липецк РОбувь</t>
  </si>
  <si>
    <t>317 L-Сити Липецк РДетская одежда</t>
  </si>
  <si>
    <t>317 L-Сити Липецк РДетская обувь и игрушки</t>
  </si>
  <si>
    <t>317 L-Сити Липецк РМужское белье</t>
  </si>
  <si>
    <t>317 L-Сити Липецк РЖенское белье</t>
  </si>
  <si>
    <t>317 L-Сити Липецк РХоз.товары Декор</t>
  </si>
  <si>
    <t>317 L-Сити Липецк РХоз.товары Столовая</t>
  </si>
  <si>
    <t>317 L-Сити Липецк РХоз.товары Kухня</t>
  </si>
  <si>
    <t>317 L-Сити Липецк РХоз.товары Спальня</t>
  </si>
  <si>
    <t>317 L-Сити Липецк РХоз.товары Ванная</t>
  </si>
  <si>
    <t>317 L-Сити Липецк РСопутствующие товары</t>
  </si>
  <si>
    <t>317 L-Сити Липецк РЕда</t>
  </si>
  <si>
    <t>317 L-Сити Липецк РКосметика</t>
  </si>
  <si>
    <t>317 L-Сити Липецк РХолодильник</t>
  </si>
  <si>
    <t>317 L-Сити Липецк РGB Мужской зал</t>
  </si>
  <si>
    <t>317 L-Сити Липецк РGB Женский зал</t>
  </si>
  <si>
    <t>317 L-Сити Липецк РGB Обувь</t>
  </si>
  <si>
    <t>317 L-Сити Липецк РGB Аксессуары</t>
  </si>
  <si>
    <t>317 L-Сити Липецк РGB Мужское белье</t>
  </si>
  <si>
    <t>317 L-Сити Липецк РGB Женское белье</t>
  </si>
  <si>
    <t>317 L-Сити Липецк РSP Мужской зал</t>
  </si>
  <si>
    <t>317 L-Сити Липецк РSP Женский зал</t>
  </si>
  <si>
    <t>317 L-Сити Липецк РSP Обувь</t>
  </si>
  <si>
    <t>317 L-Сити Липецк РSP Аксессуары</t>
  </si>
  <si>
    <t>317 L-Сити Липецк РХоз.товары Мебель КГ</t>
  </si>
  <si>
    <t>317 L-Сити Липецк РШШП</t>
  </si>
  <si>
    <t>317 L-Сити Липецк РХоз.товары Мебель</t>
  </si>
  <si>
    <t>317 L-Сити Липецк РPS Мужской зал</t>
  </si>
  <si>
    <t>317 L-Сити Липецк РPS Женский зал</t>
  </si>
  <si>
    <t>317 L-Сити Липецк РБагаж</t>
  </si>
  <si>
    <t>317 L-Сити Липецк РСумки, Рюкзаки</t>
  </si>
  <si>
    <t>317 L-Сити Липецк РGB Стойка Очки</t>
  </si>
  <si>
    <t>325 Магнит Сочи РМужской зал</t>
  </si>
  <si>
    <t>325 Магнит Сочи Р</t>
  </si>
  <si>
    <t>325 Магнит Сочи РЖенский зал</t>
  </si>
  <si>
    <t>325 Магнит Сочи РОбувь</t>
  </si>
  <si>
    <t>325 Магнит Сочи РДетская одежда</t>
  </si>
  <si>
    <t>325 Магнит Сочи РДетская обувь и игрушки</t>
  </si>
  <si>
    <t>325 Магнит Сочи РМужское белье</t>
  </si>
  <si>
    <t>325 Магнит Сочи РЖенское белье</t>
  </si>
  <si>
    <t>325 Магнит Сочи РХоз.товары Декор</t>
  </si>
  <si>
    <t>325 Магнит Сочи РХоз.товары Столовая</t>
  </si>
  <si>
    <t>325 Магнит Сочи РХоз.товары Kухня</t>
  </si>
  <si>
    <t>325 Магнит Сочи РХоз.товары Спальня</t>
  </si>
  <si>
    <t>325 Магнит Сочи РХоз.товары Ванная</t>
  </si>
  <si>
    <t>325 Магнит Сочи РСопутствующие товары</t>
  </si>
  <si>
    <t>325 Магнит Сочи РGB Мужской зал</t>
  </si>
  <si>
    <t>325 Магнит Сочи РGB Женский зал</t>
  </si>
  <si>
    <t>325 Магнит Сочи РGB Обувь</t>
  </si>
  <si>
    <t>325 Магнит Сочи РGB Аксессуары</t>
  </si>
  <si>
    <t>325 Магнит Сочи РGB Мужское белье</t>
  </si>
  <si>
    <t>325 Магнит Сочи РSP Мужской зал</t>
  </si>
  <si>
    <t>325 Магнит Сочи РSP Женский зал</t>
  </si>
  <si>
    <t>325 Магнит Сочи РSP Обувь</t>
  </si>
  <si>
    <t>325 Магнит Сочи РSP Аксессуары</t>
  </si>
  <si>
    <t>325 Магнит Сочи РХоз.товары Мебель КГ</t>
  </si>
  <si>
    <t>325 Магнит Сочи РШШП</t>
  </si>
  <si>
    <t>325 Магнит Сочи РХоз.товары Мебель</t>
  </si>
  <si>
    <t>325 Магнит Сочи РPS Мужской зал</t>
  </si>
  <si>
    <t>325 Магнит Сочи РPS Женский зал</t>
  </si>
  <si>
    <t>325 Магнит Сочи РБагаж</t>
  </si>
  <si>
    <t>325 Магнит Сочи РСумки, Рюкзаки</t>
  </si>
  <si>
    <t>333 Триумф Ставрополь РМужской зал</t>
  </si>
  <si>
    <t>333 Триумф Ставрополь Р</t>
  </si>
  <si>
    <t>333 Триумф Ставрополь РЖенский зал</t>
  </si>
  <si>
    <t>333 Триумф Ставрополь РОбувь</t>
  </si>
  <si>
    <t>333 Триумф Ставрополь РДетская одежда</t>
  </si>
  <si>
    <t>333 Триумф Ставрополь РДетская обувь и игрушки</t>
  </si>
  <si>
    <t>333 Триумф Ставрополь РМужское белье</t>
  </si>
  <si>
    <t>333 Триумф Ставрополь РЖенское белье</t>
  </si>
  <si>
    <t>333 Триумф Ставрополь РХоз.товары Декор</t>
  </si>
  <si>
    <t>333 Триумф Ставрополь РХоз.товары Столовая</t>
  </si>
  <si>
    <t>333 Триумф Ставрополь РХоз.товары Kухня</t>
  </si>
  <si>
    <t>333 Триумф Ставрополь РХоз.товары Спальня</t>
  </si>
  <si>
    <t>333 Триумф Ставрополь РХоз.товары Ванная</t>
  </si>
  <si>
    <t>333 Триумф Ставрополь РСопутствующие товары</t>
  </si>
  <si>
    <t>333 Триумф Ставрополь РЕда</t>
  </si>
  <si>
    <t>333 Триумф Ставрополь РКосметика</t>
  </si>
  <si>
    <t>333 Триумф Ставрополь РХолодильник</t>
  </si>
  <si>
    <t>333 Триумф Ставрополь РGB Мужской зал</t>
  </si>
  <si>
    <t>333 Триумф Ставрополь РGB Женский зал</t>
  </si>
  <si>
    <t>333 Триумф Ставрополь РGB Обувь</t>
  </si>
  <si>
    <t>333 Триумф Ставрополь РGB Аксессуары</t>
  </si>
  <si>
    <t>333 Триумф Ставрополь РGB Мужское белье</t>
  </si>
  <si>
    <t>333 Триумф Ставрополь РGB Женское белье</t>
  </si>
  <si>
    <t>333 Триумф Ставрополь РSP Мужской зал</t>
  </si>
  <si>
    <t>333 Триумф Ставрополь РSP Женский зал</t>
  </si>
  <si>
    <t>333 Триумф Ставрополь РSP Обувь</t>
  </si>
  <si>
    <t>333 Триумф Ставрополь РSP Аксессуары</t>
  </si>
  <si>
    <t>333 Триумф Ставрополь РХоз.товары Мебель КГ</t>
  </si>
  <si>
    <t>333 Триумф Ставрополь РШШП</t>
  </si>
  <si>
    <t>333 Триумф Ставрополь РХоз.товары Мебель</t>
  </si>
  <si>
    <t>333 Триумф Ставрополь РPS Мужской зал</t>
  </si>
  <si>
    <t>333 Триумф Ставрополь РPS Женский зал</t>
  </si>
  <si>
    <t>333 Триумф Ставрополь РБагаж</t>
  </si>
  <si>
    <t>333 Триумф Ставрополь РСумки, Рюкзаки</t>
  </si>
  <si>
    <t>65 Армада Липецк РСопутствующие товары</t>
  </si>
  <si>
    <t>65 Армада Липецк РХолодильник</t>
  </si>
  <si>
    <t>65 Армада Липецк РGB Мужской зал</t>
  </si>
  <si>
    <t>65 Армада Липецк РGB Женский зал</t>
  </si>
  <si>
    <t>65 Армада Липецк РGB Обувь</t>
  </si>
  <si>
    <t>65 Армада Липецк РGB Аксессуары</t>
  </si>
  <si>
    <t>65 Армада Липецк РGB Мужское белье</t>
  </si>
  <si>
    <t>65 Армада Липецк РGB Женское белье</t>
  </si>
  <si>
    <t>65 Армада Липецк РХоз.товары Мебель КГ</t>
  </si>
  <si>
    <t>65 Армада Липецк РХоз.товары Мебель</t>
  </si>
  <si>
    <t>65 Армада Липецк РPS Мужской зал</t>
  </si>
  <si>
    <t>65 Армада Липецк РPS Женский зал</t>
  </si>
  <si>
    <t>65 Армада Липецк РБагаж</t>
  </si>
  <si>
    <t>65 Армада Липецк РGB Стойка Очки</t>
  </si>
  <si>
    <t>68 Максимир Воронеж РСопутствующие товары</t>
  </si>
  <si>
    <t>68 Максимир Воронеж РХолодильник</t>
  </si>
  <si>
    <t>68 Максимир Воронеж РGB Мужской зал</t>
  </si>
  <si>
    <t>68 Максимир Воронеж РGB Женский зал</t>
  </si>
  <si>
    <t>68 Максимир Воронеж РGB Обувь</t>
  </si>
  <si>
    <t>68 Максимир Воронеж РGB Аксессуары</t>
  </si>
  <si>
    <t>68 Максимир Воронеж РGB Мужское белье</t>
  </si>
  <si>
    <t>68 Максимир Воронеж РGB Женское белье</t>
  </si>
  <si>
    <t>68 Максимир Воронеж РХоз.товары Мебель КГ</t>
  </si>
  <si>
    <t>68 Максимир Воронеж РХоз.товары Мебель</t>
  </si>
  <si>
    <t>68 Максимир Воронеж РPS Мужской зал</t>
  </si>
  <si>
    <t>68 Максимир Воронеж РPS Женский зал</t>
  </si>
  <si>
    <t>68 Максимир Воронеж РБагаж</t>
  </si>
  <si>
    <t>68 Максимир Воронеж РGB Стойка Очки</t>
  </si>
  <si>
    <t>70 Арена Воронеж РСопутствующие товары</t>
  </si>
  <si>
    <t>70 Арена Воронеж РGB Мужской зал</t>
  </si>
  <si>
    <t>70 Арена Воронеж РGB Женский зал</t>
  </si>
  <si>
    <t>70 Арена Воронеж РGB Обувь</t>
  </si>
  <si>
    <t>70 Арена Воронеж РGB Аксессуары</t>
  </si>
  <si>
    <t>70 Арена Воронеж РGB Мужское белье</t>
  </si>
  <si>
    <t>70 Арена Воронеж РGB Женское белье</t>
  </si>
  <si>
    <t>70 Арена Воронеж РХоз.товары Мебель КГ</t>
  </si>
  <si>
    <t>70 Арена Воронеж РХоз.товары Мебель</t>
  </si>
  <si>
    <t>70 Арена Воронеж РPS Мужской зал</t>
  </si>
  <si>
    <t>70 Арена Воронеж РPS Женский зал</t>
  </si>
  <si>
    <t>70 Арена Воронеж РБагаж</t>
  </si>
  <si>
    <t>70 Арена Воронеж РGB Стойка Очки</t>
  </si>
  <si>
    <t>02 Дубининская МоскваСопутствующие товары</t>
  </si>
  <si>
    <t>02 Дубининская МоскваХолодильник</t>
  </si>
  <si>
    <t>02 Дубининская МоскваGB Мужской зал</t>
  </si>
  <si>
    <t>02 Дубининская МоскваGB Женский зал</t>
  </si>
  <si>
    <t>02 Дубининская МоскваGB Обувь</t>
  </si>
  <si>
    <t>02 Дубининская МоскваGB Аксессуары</t>
  </si>
  <si>
    <t>02 Дубининская МоскваGB Мужское белье</t>
  </si>
  <si>
    <t>02 Дубининская МоскваGB Женское белье</t>
  </si>
  <si>
    <t>02 Дубининская МоскваХоз.товары Мебель КГ</t>
  </si>
  <si>
    <t>02 Дубининская МоскваХоз.товары Мебель</t>
  </si>
  <si>
    <t>02 Дубининская МоскваPS Мужской зал</t>
  </si>
  <si>
    <t>02 Дубининская МоскваPS Женский зал</t>
  </si>
  <si>
    <t>02 Дубининская МоскваБагаж</t>
  </si>
  <si>
    <t>02 Дубининская МоскваGB Стойка Очки</t>
  </si>
  <si>
    <t>115 Демидовский Тула РСопутствующие товары</t>
  </si>
  <si>
    <t>115 Демидовский Тула РХолодильник</t>
  </si>
  <si>
    <t>115 Демидовский Тула РGB Мужской зал</t>
  </si>
  <si>
    <t>115 Демидовский Тула РGB Женский зал</t>
  </si>
  <si>
    <t>115 Демидовский Тула РGB Обувь</t>
  </si>
  <si>
    <t>115 Демидовский Тула РGB Аксессуары</t>
  </si>
  <si>
    <t>115 Демидовский Тула РGB Мужское белье</t>
  </si>
  <si>
    <t>115 Демидовский Тула РGB Женское белье</t>
  </si>
  <si>
    <t>115 Демидовский Тула РХоз.товары Мебель КГ</t>
  </si>
  <si>
    <t>115 Демидовский Тула РХоз.товары Мебель</t>
  </si>
  <si>
    <t>115 Демидовский Тула РPS Мужской зал</t>
  </si>
  <si>
    <t>115 Демидовский Тула РPS Женский зал</t>
  </si>
  <si>
    <t>115 Демидовский Тула РБагаж</t>
  </si>
  <si>
    <t>115 Демидовский Тула РGB Стойка Очки</t>
  </si>
  <si>
    <t>136 Энергия ЗеленоградСопутствующие товары</t>
  </si>
  <si>
    <t>136 Энергия ЗеленоградХолодильник</t>
  </si>
  <si>
    <t>136 Энергия ЗеленоградGB Мужской зал</t>
  </si>
  <si>
    <t>136 Энергия ЗеленоградGB Женский зал</t>
  </si>
  <si>
    <t>136 Энергия ЗеленоградGB Обувь</t>
  </si>
  <si>
    <t>136 Энергия ЗеленоградGB Аксессуары</t>
  </si>
  <si>
    <t>136 Энергия ЗеленоградGB Мужское белье</t>
  </si>
  <si>
    <t>136 Энергия ЗеленоградХоз.товары Мебель КГ</t>
  </si>
  <si>
    <t>136 Энергия ЗеленоградХоз.товары Мебель</t>
  </si>
  <si>
    <t>136 Энергия ЗеленоградPS Мужской зал</t>
  </si>
  <si>
    <t>136 Энергия ЗеленоградPS Женский зал</t>
  </si>
  <si>
    <t>136 Энергия ЗеленоградБагаж</t>
  </si>
  <si>
    <t>150 Макси Тула РСопутствующие товары</t>
  </si>
  <si>
    <t>150 Макси Тула РХолодильник</t>
  </si>
  <si>
    <t>150 Макси Тула РGB Мужской зал</t>
  </si>
  <si>
    <t>150 Макси Тула РGB Женский зал</t>
  </si>
  <si>
    <t>150 Макси Тула РGB Обувь</t>
  </si>
  <si>
    <t>150 Макси Тула РGB Аксессуары</t>
  </si>
  <si>
    <t>150 Макси Тула РGB Мужское белье</t>
  </si>
  <si>
    <t>150 Макси Тула РGB Женское белье</t>
  </si>
  <si>
    <t>150 Макси Тула РХоз.товары Мебель КГ</t>
  </si>
  <si>
    <t>150 Макси Тула РХоз.товары Мебель</t>
  </si>
  <si>
    <t>150 Макси Тула РPS Мужской зал</t>
  </si>
  <si>
    <t>150 Макси Тула РPS Женский зал</t>
  </si>
  <si>
    <t>150 Макси Тула РБагаж</t>
  </si>
  <si>
    <t>150 Макси Тула РGB Стойка Очки</t>
  </si>
  <si>
    <t>151 Макси Смоленск РСопутствующие товары</t>
  </si>
  <si>
    <t>151 Макси Смоленск РХолодильник</t>
  </si>
  <si>
    <t>151 Макси Смоленск РGB Мужской зал</t>
  </si>
  <si>
    <t>151 Макси Смоленск РGB Женский зал</t>
  </si>
  <si>
    <t>151 Макси Смоленск РGB Обувь</t>
  </si>
  <si>
    <t>151 Макси Смоленск РGB Аксессуары</t>
  </si>
  <si>
    <t>151 Макси Смоленск РGB Мужское белье</t>
  </si>
  <si>
    <t>151 Макси Смоленск РХоз.товары Мебель КГ</t>
  </si>
  <si>
    <t>151 Макси Смоленск РХоз.товары Мебель</t>
  </si>
  <si>
    <t>151 Макси Смоленск РPS Мужской зал</t>
  </si>
  <si>
    <t>151 Макси Смоленск РPS Женский зал</t>
  </si>
  <si>
    <t>151 Макси Смоленск РБагаж</t>
  </si>
  <si>
    <t>157 Рубин Тверь РСопутствующие товары</t>
  </si>
  <si>
    <t>157 Рубин Тверь РХолодильник</t>
  </si>
  <si>
    <t>157 Рубин Тверь РGB Мужской зал</t>
  </si>
  <si>
    <t>157 Рубин Тверь РGB Женский зал</t>
  </si>
  <si>
    <t>157 Рубин Тверь РGB Обувь</t>
  </si>
  <si>
    <t>157 Рубин Тверь РGB Аксессуары</t>
  </si>
  <si>
    <t>157 Рубин Тверь РGB Мужское белье</t>
  </si>
  <si>
    <t>157 Рубин Тверь РGB Женское белье</t>
  </si>
  <si>
    <t>157 Рубин Тверь РХоз.товары Мебель КГ</t>
  </si>
  <si>
    <t>157 Рубин Тверь РХоз.товары Мебель</t>
  </si>
  <si>
    <t>157 Рубин Тверь РPS Мужской зал</t>
  </si>
  <si>
    <t>157 Рубин Тверь РPS Женский зал</t>
  </si>
  <si>
    <t>157 Рубин Тверь РБагаж</t>
  </si>
  <si>
    <t>157 Рубин Тверь РGB Стойка Очки</t>
  </si>
  <si>
    <t>166 Небо Нижний Новгород РСопутствующие товары</t>
  </si>
  <si>
    <t>166 Небо Нижний Новгород РХолодильник</t>
  </si>
  <si>
    <t>166 Небо Нижний Новгород РGB Мужской зал</t>
  </si>
  <si>
    <t>166 Небо Нижний Новгород РGB Женский зал</t>
  </si>
  <si>
    <t>166 Небо Нижний Новгород РGB Обувь</t>
  </si>
  <si>
    <t>166 Небо Нижний Новгород РGB Аксессуары</t>
  </si>
  <si>
    <t>166 Небо Нижний Новгород РGB Мужское белье</t>
  </si>
  <si>
    <t>166 Небо Нижний Новгород РGB Женское белье</t>
  </si>
  <si>
    <t>166 Небо Нижний Новгород РХоз.товары Мебель</t>
  </si>
  <si>
    <t>166 Небо Нижний Новгород РPS Мужской зал</t>
  </si>
  <si>
    <t>166 Небо Нижний Новгород РPS Женский зал</t>
  </si>
  <si>
    <t>166 Небо Нижний Новгород РБагаж</t>
  </si>
  <si>
    <t>166 Небо Нижний Новгород РGB Стойка Очки</t>
  </si>
  <si>
    <t>169 Сарафан Тула РСопутствующие товары</t>
  </si>
  <si>
    <t>169 Сарафан Тула РХолодильник</t>
  </si>
  <si>
    <t>169 Сарафан Тула РGB Мужской зал</t>
  </si>
  <si>
    <t>169 Сарафан Тула РGB Женский зал</t>
  </si>
  <si>
    <t>169 Сарафан Тула РGB Обувь</t>
  </si>
  <si>
    <t>169 Сарафан Тула РGB Аксессуары</t>
  </si>
  <si>
    <t>169 Сарафан Тула РGB Мужское белье</t>
  </si>
  <si>
    <t>169 Сарафан Тула РХоз.товары Мебель КГ</t>
  </si>
  <si>
    <t>169 Сарафан Тула РХоз.товары Мебель</t>
  </si>
  <si>
    <t>169 Сарафан Тула РPS Мужской зал</t>
  </si>
  <si>
    <t>169 Сарафан Тула РPS Женский зал</t>
  </si>
  <si>
    <t>169 Сарафан Тула РБагаж</t>
  </si>
  <si>
    <t>184 Юбилейный Дзержинск РСопутствующие товары</t>
  </si>
  <si>
    <t>184 Юбилейный Дзержинск РХолодильник</t>
  </si>
  <si>
    <t>184 Юбилейный Дзержинск РGB Мужской зал</t>
  </si>
  <si>
    <t>184 Юбилейный Дзержинск РGB Женский зал</t>
  </si>
  <si>
    <t>184 Юбилейный Дзержинск РGB Обувь</t>
  </si>
  <si>
    <t>184 Юбилейный Дзержинск РGB Аксессуары</t>
  </si>
  <si>
    <t>184 Юбилейный Дзержинск РGB Мужское белье</t>
  </si>
  <si>
    <t>184 Юбилейный Дзержинск РGB Женское белье</t>
  </si>
  <si>
    <t>184 Юбилейный Дзержинск РХоз.товары Мебель КГ</t>
  </si>
  <si>
    <t>184 Юбилейный Дзержинск РХоз.товары Мебель</t>
  </si>
  <si>
    <t>184 Юбилейный Дзержинск РPS Мужской зал</t>
  </si>
  <si>
    <t>184 Юбилейный Дзержинск РPS Женский зал</t>
  </si>
  <si>
    <t>184 Юбилейный Дзержинск РБагаж</t>
  </si>
  <si>
    <t>194 Лига Химки МОСопутствующие товары</t>
  </si>
  <si>
    <t>194 Лига Химки МОХолодильник</t>
  </si>
  <si>
    <t>194 Лига Химки МОGB Мужской зал</t>
  </si>
  <si>
    <t>194 Лига Химки МОGB Женский зал</t>
  </si>
  <si>
    <t>194 Лига Химки МОGB Обувь</t>
  </si>
  <si>
    <t>194 Лига Химки МОGB Аксессуары</t>
  </si>
  <si>
    <t>194 Лига Химки МОGB Мужское белье</t>
  </si>
  <si>
    <t>194 Лига Химки МОGB Женское белье</t>
  </si>
  <si>
    <t>194 Лига Химки МОХоз.товары Мебель КГ</t>
  </si>
  <si>
    <t>194 Лига Химки МОХоз.товары Мебель</t>
  </si>
  <si>
    <t>194 Лига Химки МОPS Мужской зал</t>
  </si>
  <si>
    <t>194 Лига Химки МОPS Женский зал</t>
  </si>
  <si>
    <t>194 Лига Химки МОБагаж</t>
  </si>
  <si>
    <t>194 Лига Химки МОGB Стойка Очки</t>
  </si>
  <si>
    <t>197 Жар-Птица Нижний Новгород РСопутствующие товары</t>
  </si>
  <si>
    <t>197 Жар-Птица Нижний Новгород РХолодильник</t>
  </si>
  <si>
    <t>197 Жар-Птица Нижний Новгород РGB Мужской зал</t>
  </si>
  <si>
    <t>197 Жар-Птица Нижний Новгород РGB Женский зал</t>
  </si>
  <si>
    <t>197 Жар-Птица Нижний Новгород РGB Обувь</t>
  </si>
  <si>
    <t>197 Жар-Птица Нижний Новгород РGB Аксессуары</t>
  </si>
  <si>
    <t>197 Жар-Птица Нижний Новгород РGB Мужское белье</t>
  </si>
  <si>
    <t>197 Жар-Птица Нижний Новгород РGB Женское белье</t>
  </si>
  <si>
    <t>197 Жар-Птица Нижний Новгород РХоз.товары Мебель КГ</t>
  </si>
  <si>
    <t>197 Жар-Птица Нижний Новгород РХоз.товары Мебель</t>
  </si>
  <si>
    <t>197 Жар-Птица Нижний Новгород РPS Мужской зал</t>
  </si>
  <si>
    <t>197 Жар-Птица Нижний Новгород РPS Женский зал</t>
  </si>
  <si>
    <t>197 Жар-Птица Нижний Новгород РБагаж</t>
  </si>
  <si>
    <t>197 Жар-Птица Нижний Новгород РGB Стойка Очки</t>
  </si>
  <si>
    <t>199 Ольга Зеленоград МОСопутствующие товары</t>
  </si>
  <si>
    <t>199 Ольга Зеленоград МОХолодильник</t>
  </si>
  <si>
    <t>199 Ольга Зеленоград МОGB Мужской зал</t>
  </si>
  <si>
    <t>199 Ольга Зеленоград МОGB Женский зал</t>
  </si>
  <si>
    <t>199 Ольга Зеленоград МОGB Обувь</t>
  </si>
  <si>
    <t>199 Ольга Зеленоград МОGB Аксессуары</t>
  </si>
  <si>
    <t>199 Ольга Зеленоград МОGB Мужское белье</t>
  </si>
  <si>
    <t>199 Ольга Зеленоград МОGB Женское белье</t>
  </si>
  <si>
    <t>199 Ольга Зеленоград МОХоз.товары Мебель КГ</t>
  </si>
  <si>
    <t>199 Ольга Зеленоград МОХоз.товары Мебель</t>
  </si>
  <si>
    <t>199 Ольга Зеленоград МОPS Мужской зал</t>
  </si>
  <si>
    <t>199 Ольга Зеленоград МОPS Женский зал</t>
  </si>
  <si>
    <t>199 Ольга Зеленоград МОБагаж</t>
  </si>
  <si>
    <t>199 Ольга Зеленоград МОGB Стойка Очки</t>
  </si>
  <si>
    <t>226 Вегас Красногорск МОСопутствующие товары</t>
  </si>
  <si>
    <t>226 Вегас Красногорск МОХолодильник</t>
  </si>
  <si>
    <t>226 Вегас Красногорск МОGB Мужской зал</t>
  </si>
  <si>
    <t>226 Вегас Красногорск МОGB Женский зал</t>
  </si>
  <si>
    <t>226 Вегас Красногорск МОGB Обувь</t>
  </si>
  <si>
    <t>226 Вегас Красногорск МОGB Аксессуары</t>
  </si>
  <si>
    <t>226 Вегас Красногорск МОGB Мужское белье</t>
  </si>
  <si>
    <t>226 Вегас Красногорск МОGB Женское белье</t>
  </si>
  <si>
    <t>226 Вегас Красногорск МОХоз.товары Мебель КГ</t>
  </si>
  <si>
    <t>226 Вегас Красногорск МОХоз.товары Мебель</t>
  </si>
  <si>
    <t>226 Вегас Красногорск МОPS Мужской зал</t>
  </si>
  <si>
    <t>226 Вегас Красногорск МОPS Женский зал</t>
  </si>
  <si>
    <t>226 Вегас Красногорск МОБагаж</t>
  </si>
  <si>
    <t>226 Вегас Красногорск МОGB Стойка Очки</t>
  </si>
  <si>
    <t>245 Спар Тула РСопутствующие товары</t>
  </si>
  <si>
    <t>245 Спар Тула РХолодильник</t>
  </si>
  <si>
    <t>245 Спар Тула РGB Мужской зал</t>
  </si>
  <si>
    <t>245 Спар Тула РGB Женский зал</t>
  </si>
  <si>
    <t>245 Спар Тула РGB Обувь</t>
  </si>
  <si>
    <t>245 Спар Тула РGB Аксессуары</t>
  </si>
  <si>
    <t>245 Спар Тула РGB Мужское белье</t>
  </si>
  <si>
    <t>245 Спар Тула РGB Женское белье</t>
  </si>
  <si>
    <t>245 Спар Тула РХоз.товары Мебель КГ</t>
  </si>
  <si>
    <t>245 Спар Тула РХоз.товары Мебель</t>
  </si>
  <si>
    <t>245 Спар Тула РPS Мужской зал</t>
  </si>
  <si>
    <t>245 Спар Тула РPS Женский зал</t>
  </si>
  <si>
    <t>245 Спар Тула РБагаж</t>
  </si>
  <si>
    <t>261 ЦУМ Нижний Новгород РСопутствующие товары</t>
  </si>
  <si>
    <t>261 ЦУМ Нижний Новгород РХолодильник</t>
  </si>
  <si>
    <t>261 ЦУМ Нижний Новгород РGB Мужской зал</t>
  </si>
  <si>
    <t>261 ЦУМ Нижний Новгород РGB Женский зал</t>
  </si>
  <si>
    <t>261 ЦУМ Нижний Новгород РGB Обувь</t>
  </si>
  <si>
    <t>261 ЦУМ Нижний Новгород РGB Аксессуары</t>
  </si>
  <si>
    <t>261 ЦУМ Нижний Новгород РGB Мужское белье</t>
  </si>
  <si>
    <t>261 ЦУМ Нижний Новгород РGB Женское белье</t>
  </si>
  <si>
    <t>261 ЦУМ Нижний Новгород РХоз.товары Мебель КГ</t>
  </si>
  <si>
    <t>261 ЦУМ Нижний Новгород РХоз.товары Мебель</t>
  </si>
  <si>
    <t>261 ЦУМ Нижний Новгород РPS Мужской зал</t>
  </si>
  <si>
    <t>261 ЦУМ Нижний Новгород РPS Женский зал</t>
  </si>
  <si>
    <t>261 ЦУМ Нижний Новгород РБагаж</t>
  </si>
  <si>
    <t>265 Олимп Тверь РСопутствующие товары</t>
  </si>
  <si>
    <t>265 Олимп Тверь РХолодильник</t>
  </si>
  <si>
    <t>265 Олимп Тверь РGB Мужской зал</t>
  </si>
  <si>
    <t>265 Олимп Тверь РGB Женский зал</t>
  </si>
  <si>
    <t>265 Олимп Тверь РGB Обувь</t>
  </si>
  <si>
    <t>265 Олимп Тверь РGB Аксессуары</t>
  </si>
  <si>
    <t>265 Олимп Тверь РGB Мужское белье</t>
  </si>
  <si>
    <t>265 Олимп Тверь РGB Женское белье</t>
  </si>
  <si>
    <t>265 Олимп Тверь РХоз.товары Мебель КГ</t>
  </si>
  <si>
    <t>265 Олимп Тверь РХоз.товары Мебель</t>
  </si>
  <si>
    <t>265 Олимп Тверь РPS Мужской зал</t>
  </si>
  <si>
    <t>265 Олимп Тверь РPS Женский зал</t>
  </si>
  <si>
    <t>265 Олимп Тверь РБагаж</t>
  </si>
  <si>
    <t>271 Галактика Смоленск РМужской зал</t>
  </si>
  <si>
    <t>271 Галактика Смоленск Р</t>
  </si>
  <si>
    <t>271 Галактика Смоленск РЖенский зал</t>
  </si>
  <si>
    <t>271 Галактика Смоленск РОбувь</t>
  </si>
  <si>
    <t>271 Галактика Смоленск РДетская одежда</t>
  </si>
  <si>
    <t>271 Галактика Смоленск РДетская обувь и игрушки</t>
  </si>
  <si>
    <t>271 Галактика Смоленск РМужское белье</t>
  </si>
  <si>
    <t>271 Галактика Смоленск РЖенское белье</t>
  </si>
  <si>
    <t>271 Галактика Смоленск РХоз.товары Декор</t>
  </si>
  <si>
    <t>271 Галактика Смоленск РХоз.товары Столовая</t>
  </si>
  <si>
    <t>271 Галактика Смоленск РХоз.товары Kухня</t>
  </si>
  <si>
    <t>271 Галактика Смоленск РХоз.товары Спальня</t>
  </si>
  <si>
    <t>271 Галактика Смоленск РХоз.товары Ванная</t>
  </si>
  <si>
    <t>271 Галактика Смоленск РСопутствующие товары</t>
  </si>
  <si>
    <t>271 Галактика Смоленск РЕда</t>
  </si>
  <si>
    <t>271 Галактика Смоленск РКосметика</t>
  </si>
  <si>
    <t>271 Галактика Смоленск РХолодильник</t>
  </si>
  <si>
    <t>271 Галактика Смоленск РGB Мужской зал</t>
  </si>
  <si>
    <t>271 Галактика Смоленск РGB Женский зал</t>
  </si>
  <si>
    <t>271 Галактика Смоленск РGB Обувь</t>
  </si>
  <si>
    <t>271 Галактика Смоленск РGB Аксессуары</t>
  </si>
  <si>
    <t>271 Галактика Смоленск РGB Мужское белье</t>
  </si>
  <si>
    <t>271 Галактика Смоленск РSP Мужской зал</t>
  </si>
  <si>
    <t>271 Галактика Смоленск РSP Женский зал</t>
  </si>
  <si>
    <t>271 Галактика Смоленск РSP Обувь</t>
  </si>
  <si>
    <t>271 Галактика Смоленск РSP Аксессуары</t>
  </si>
  <si>
    <t>271 Галактика Смоленск РШШП</t>
  </si>
  <si>
    <t>271 Галактика Смоленск РХоз.товары Мебель</t>
  </si>
  <si>
    <t>271 Галактика Смоленск РPS Мужской зал</t>
  </si>
  <si>
    <t>271 Галактика Смоленск РPS Женский зал</t>
  </si>
  <si>
    <t>271 Галактика Смоленск РБагаж</t>
  </si>
  <si>
    <t>271 Галактика Смоленск РСумки, Рюкзаки</t>
  </si>
  <si>
    <t>271 Галактика Смоленск РGB Стойка Очки</t>
  </si>
  <si>
    <t>273 Зеленопарк Зеленоград МОМужской зал</t>
  </si>
  <si>
    <t>273 Зеленопарк Зеленоград МО</t>
  </si>
  <si>
    <t>273 Зеленопарк Зеленоград МОЖенский зал</t>
  </si>
  <si>
    <t>273 Зеленопарк Зеленоград МООбувь</t>
  </si>
  <si>
    <t>273 Зеленопарк Зеленоград МОДетская одежда</t>
  </si>
  <si>
    <t>273 Зеленопарк Зеленоград МОДетская обувь и игрушки</t>
  </si>
  <si>
    <t>273 Зеленопарк Зеленоград МОМужское белье</t>
  </si>
  <si>
    <t>273 Зеленопарк Зеленоград МОЖенское белье</t>
  </si>
  <si>
    <t>273 Зеленопарк Зеленоград МОХоз.товары Декор</t>
  </si>
  <si>
    <t>273 Зеленопарк Зеленоград МОХоз.товары Столовая</t>
  </si>
  <si>
    <t>273 Зеленопарк Зеленоград МОХоз.товары Kухня</t>
  </si>
  <si>
    <t>273 Зеленопарк Зеленоград МОХоз.товары Спальня</t>
  </si>
  <si>
    <t>273 Зеленопарк Зеленоград МОХоз.товары Ванная</t>
  </si>
  <si>
    <t>273 Зеленопарк Зеленоград МОСопутствующие товары</t>
  </si>
  <si>
    <t>273 Зеленопарк Зеленоград МОЕда</t>
  </si>
  <si>
    <t>273 Зеленопарк Зеленоград МОКосметика</t>
  </si>
  <si>
    <t>273 Зеленопарк Зеленоград МОХолодильник</t>
  </si>
  <si>
    <t>273 Зеленопарк Зеленоград МОGB Мужской зал</t>
  </si>
  <si>
    <t>273 Зеленопарк Зеленоград МОGB Женский зал</t>
  </si>
  <si>
    <t>273 Зеленопарк Зеленоград МОGB Обувь</t>
  </si>
  <si>
    <t>273 Зеленопарк Зеленоград МОGB Аксессуары</t>
  </si>
  <si>
    <t>273 Зеленопарк Зеленоград МОGB Мужское белье</t>
  </si>
  <si>
    <t>273 Зеленопарк Зеленоград МОGB Женское белье</t>
  </si>
  <si>
    <t>273 Зеленопарк Зеленоград МОSP Мужской зал</t>
  </si>
  <si>
    <t>273 Зеленопарк Зеленоград МОSP Женский зал</t>
  </si>
  <si>
    <t>273 Зеленопарк Зеленоград МОSP Обувь</t>
  </si>
  <si>
    <t>273 Зеленопарк Зеленоград МОSP Аксессуары</t>
  </si>
  <si>
    <t>273 Зеленопарк Зеленоград МОХоз.товары Мебель КГ</t>
  </si>
  <si>
    <t>273 Зеленопарк Зеленоград МОШШП</t>
  </si>
  <si>
    <t>273 Зеленопарк Зеленоград МОХоз.товары Мебель</t>
  </si>
  <si>
    <t>273 Зеленопарк Зеленоград МОPS Мужской зал</t>
  </si>
  <si>
    <t>273 Зеленопарк Зеленоград МОPS Женский зал</t>
  </si>
  <si>
    <t>273 Зеленопарк Зеленоград МОБагаж</t>
  </si>
  <si>
    <t>273 Зеленопарк Зеленоград МОСумки, Рюкзаки</t>
  </si>
  <si>
    <t>273 Зеленопарк Зеленоград МОGB Стойка Очки</t>
  </si>
  <si>
    <t>283 MIX Калуга РМужской зал</t>
  </si>
  <si>
    <t>283 MIX Калуга Р</t>
  </si>
  <si>
    <t>283 MIX Калуга РЖенский зал</t>
  </si>
  <si>
    <t>283 MIX Калуга РОбувь</t>
  </si>
  <si>
    <t>283 MIX Калуга РДетская одежда</t>
  </si>
  <si>
    <t>283 MIX Калуга РДетская обувь и игрушки</t>
  </si>
  <si>
    <t>283 MIX Калуга РМужское белье</t>
  </si>
  <si>
    <t>283 MIX Калуга РЖенское белье</t>
  </si>
  <si>
    <t>283 MIX Калуга РХоз.товары Декор</t>
  </si>
  <si>
    <t>283 MIX Калуга РХоз.товары Столовая</t>
  </si>
  <si>
    <t>283 MIX Калуга РХоз.товары Kухня</t>
  </si>
  <si>
    <t>283 MIX Калуга РХоз.товары Спальня</t>
  </si>
  <si>
    <t>283 MIX Калуга РХоз.товары Ванная</t>
  </si>
  <si>
    <t>283 MIX Калуга РСопутствующие товары</t>
  </si>
  <si>
    <t>283 MIX Калуга РЕда</t>
  </si>
  <si>
    <t>283 MIX Калуга РКосметика</t>
  </si>
  <si>
    <t>283 MIX Калуга РХолодильник</t>
  </si>
  <si>
    <t>283 MIX Калуга РGB Мужской зал</t>
  </si>
  <si>
    <t>283 MIX Калуга РGB Женский зал</t>
  </si>
  <si>
    <t>283 MIX Калуга РGB Обувь</t>
  </si>
  <si>
    <t>283 MIX Калуга РGB Аксессуары</t>
  </si>
  <si>
    <t>283 MIX Калуга РGB Мужское белье</t>
  </si>
  <si>
    <t>283 MIX Калуга РSP Мужской зал</t>
  </si>
  <si>
    <t>283 MIX Калуга РSP Женский зал</t>
  </si>
  <si>
    <t>283 MIX Калуга РSP Обувь</t>
  </si>
  <si>
    <t>283 MIX Калуга РSP Аксессуары</t>
  </si>
  <si>
    <t>283 MIX Калуга РХоз.товары Мебель КГ</t>
  </si>
  <si>
    <t>283 MIX Калуга РШШП</t>
  </si>
  <si>
    <t>283 MIX Калуга РХоз.товары Мебель</t>
  </si>
  <si>
    <t>283 MIX Калуга РPS Мужской зал</t>
  </si>
  <si>
    <t>283 MIX Калуга РPS Женский зал</t>
  </si>
  <si>
    <t>283 MIX Калуга РБагаж</t>
  </si>
  <si>
    <t>283 MIX Калуга РСумки, Рюкзаки</t>
  </si>
  <si>
    <t>288 Капитолий Ленинградский МоскваМужской зал</t>
  </si>
  <si>
    <t>288 Капитолий Ленинградский Москва</t>
  </si>
  <si>
    <t>288 Капитолий Ленинградский МоскваЖенский зал</t>
  </si>
  <si>
    <t>288 Капитолий Ленинградский МоскваОбувь</t>
  </si>
  <si>
    <t>288 Капитолий Ленинградский МоскваДетская одежда</t>
  </si>
  <si>
    <t>288 Капитолий Ленинградский МоскваДетская обувь и игрушки</t>
  </si>
  <si>
    <t>288 Капитолий Ленинградский МоскваМужское белье</t>
  </si>
  <si>
    <t>288 Капитолий Ленинградский МоскваЖенское белье</t>
  </si>
  <si>
    <t>288 Капитолий Ленинградский МоскваХоз.товары Декор</t>
  </si>
  <si>
    <t>288 Капитолий Ленинградский МоскваХоз.товары Столовая</t>
  </si>
  <si>
    <t>288 Капитолий Ленинградский МоскваХоз.товары Kухня</t>
  </si>
  <si>
    <t>288 Капитолий Ленинградский МоскваХоз.товары Спальня</t>
  </si>
  <si>
    <t>288 Капитолий Ленинградский МоскваХоз.товары Ванная</t>
  </si>
  <si>
    <t>288 Капитолий Ленинградский МоскваСопутствующие товары</t>
  </si>
  <si>
    <t>288 Капитолий Ленинградский МоскваЕда</t>
  </si>
  <si>
    <t>288 Капитолий Ленинградский МоскваКосметика</t>
  </si>
  <si>
    <t>288 Капитолий Ленинградский МоскваХолодильник</t>
  </si>
  <si>
    <t>288 Капитолий Ленинградский МоскваGB Мужской зал</t>
  </si>
  <si>
    <t>288 Капитолий Ленинградский МоскваGB Женский зал</t>
  </si>
  <si>
    <t>288 Капитолий Ленинградский МоскваGB Обувь</t>
  </si>
  <si>
    <t>288 Капитолий Ленинградский МоскваGB Аксессуары</t>
  </si>
  <si>
    <t>288 Капитолий Ленинградский МоскваGB Мужское белье</t>
  </si>
  <si>
    <t>288 Капитолий Ленинградский МоскваGB Женское белье</t>
  </si>
  <si>
    <t>288 Капитолий Ленинградский МоскваSP Мужской зал</t>
  </si>
  <si>
    <t>288 Капитолий Ленинградский МоскваSP Женский зал</t>
  </si>
  <si>
    <t>288 Капитолий Ленинградский МоскваSP Обувь</t>
  </si>
  <si>
    <t>288 Капитолий Ленинградский МоскваSP Аксессуары</t>
  </si>
  <si>
    <t>288 Капитолий Ленинградский МоскваХоз.товары Мебель КГ</t>
  </si>
  <si>
    <t>288 Капитолий Ленинградский МоскваШШП</t>
  </si>
  <si>
    <t>288 Капитолий Ленинградский МоскваХоз.товары Мебель</t>
  </si>
  <si>
    <t>288 Капитолий Ленинградский МоскваPS Мужской зал</t>
  </si>
  <si>
    <t>288 Капитолий Ленинградский МоскваPS Женский зал</t>
  </si>
  <si>
    <t>288 Капитолий Ленинградский МоскваБагаж</t>
  </si>
  <si>
    <t>288 Капитолий Ленинградский МоскваСумки, Рюкзаки</t>
  </si>
  <si>
    <t>288 Капитолий Ленинградский МоскваGB Стойка Очки</t>
  </si>
  <si>
    <t>312 Вэйпарк МоскваМужской зал</t>
  </si>
  <si>
    <t>312 Вэйпарк Москва</t>
  </si>
  <si>
    <t>312 Вэйпарк МоскваЖенский зал</t>
  </si>
  <si>
    <t>312 Вэйпарк МоскваОбувь</t>
  </si>
  <si>
    <t>312 Вэйпарк МоскваДетская одежда</t>
  </si>
  <si>
    <t>312 Вэйпарк МоскваДетская обувь и игрушки</t>
  </si>
  <si>
    <t>312 Вэйпарк МоскваМужское белье</t>
  </si>
  <si>
    <t>312 Вэйпарк МоскваЖенское белье</t>
  </si>
  <si>
    <t>312 Вэйпарк МоскваХоз.товары Декор</t>
  </si>
  <si>
    <t>312 Вэйпарк МоскваХоз.товары Столовая</t>
  </si>
  <si>
    <t>312 Вэйпарк МоскваХоз.товары Kухня</t>
  </si>
  <si>
    <t>312 Вэйпарк МоскваХоз.товары Спальня</t>
  </si>
  <si>
    <t>312 Вэйпарк МоскваХоз.товары Ванная</t>
  </si>
  <si>
    <t>312 Вэйпарк МоскваСопутствующие товары</t>
  </si>
  <si>
    <t>312 Вэйпарк МоскваЕда</t>
  </si>
  <si>
    <t>312 Вэйпарк МоскваКосметика</t>
  </si>
  <si>
    <t>312 Вэйпарк МоскваХолодильник</t>
  </si>
  <si>
    <t>312 Вэйпарк МоскваGB Мужской зал</t>
  </si>
  <si>
    <t>312 Вэйпарк МоскваGB Женский зал</t>
  </si>
  <si>
    <t>312 Вэйпарк МоскваGB Обувь</t>
  </si>
  <si>
    <t>312 Вэйпарк МоскваGB Аксессуары</t>
  </si>
  <si>
    <t>312 Вэйпарк МоскваGB Мужское белье</t>
  </si>
  <si>
    <t>312 Вэйпарк МоскваGB Женское белье</t>
  </si>
  <si>
    <t>312 Вэйпарк МоскваSP Мужской зал</t>
  </si>
  <si>
    <t>312 Вэйпарк МоскваSP Женский зал</t>
  </si>
  <si>
    <t>312 Вэйпарк МоскваSP Обувь</t>
  </si>
  <si>
    <t>312 Вэйпарк МоскваSP Аксессуары</t>
  </si>
  <si>
    <t>312 Вэйпарк МоскваХоз.товары Мебель КГ</t>
  </si>
  <si>
    <t>312 Вэйпарк МоскваШШП</t>
  </si>
  <si>
    <t>312 Вэйпарк МоскваХоз.товары Мебель</t>
  </si>
  <si>
    <t>312 Вэйпарк МоскваPS Мужской зал</t>
  </si>
  <si>
    <t>312 Вэйпарк МоскваPS Женский зал</t>
  </si>
  <si>
    <t>312 Вэйпарк МоскваБагаж</t>
  </si>
  <si>
    <t>312 Вэйпарк МоскваСумки, Рюкзаки</t>
  </si>
  <si>
    <t>312 Вэйпарк МоскваGB Стойка Очки</t>
  </si>
  <si>
    <t>318 Звездный Краснознаменск МОМужской зал</t>
  </si>
  <si>
    <t>318 Звездный Краснознаменск МО</t>
  </si>
  <si>
    <t>318 Звездный Краснознаменск МОЖенский зал</t>
  </si>
  <si>
    <t>318 Звездный Краснознаменск МООбувь</t>
  </si>
  <si>
    <t>318 Звездный Краснознаменск МОДетская одежда</t>
  </si>
  <si>
    <t>318 Звездный Краснознаменск МОДетская обувь и игрушки</t>
  </si>
  <si>
    <t>318 Звездный Краснознаменск МОМужское белье</t>
  </si>
  <si>
    <t>318 Звездный Краснознаменск МОЖенское белье</t>
  </si>
  <si>
    <t>318 Звездный Краснознаменск МОХоз.товары Декор</t>
  </si>
  <si>
    <t>318 Звездный Краснознаменск МОХоз.товары Столовая</t>
  </si>
  <si>
    <t>318 Звездный Краснознаменск МОХоз.товары Kухня</t>
  </si>
  <si>
    <t>318 Звездный Краснознаменск МОХоз.товары Спальня</t>
  </si>
  <si>
    <t>318 Звездный Краснознаменск МОХоз.товары Ванная</t>
  </si>
  <si>
    <t>318 Звездный Краснознаменск МОСопутствующие товары</t>
  </si>
  <si>
    <t>318 Звездный Краснознаменск МОЕда</t>
  </si>
  <si>
    <t>318 Звездный Краснознаменск МОКосметика</t>
  </si>
  <si>
    <t>318 Звездный Краснознаменск МОХолодильник</t>
  </si>
  <si>
    <t>318 Звездный Краснознаменск МОGB Мужской зал</t>
  </si>
  <si>
    <t>318 Звездный Краснознаменск МОGB Женский зал</t>
  </si>
  <si>
    <t>318 Звездный Краснознаменск МОGB Обувь</t>
  </si>
  <si>
    <t>318 Звездный Краснознаменск МОGB Аксессуары</t>
  </si>
  <si>
    <t>318 Звездный Краснознаменск МОGB Мужское белье</t>
  </si>
  <si>
    <t>318 Звездный Краснознаменск МОGB Женское белье</t>
  </si>
  <si>
    <t>318 Звездный Краснознаменск МОSP Мужской зал</t>
  </si>
  <si>
    <t>318 Звездный Краснознаменск МОSP Женский зал</t>
  </si>
  <si>
    <t>318 Звездный Краснознаменск МОSP Обувь</t>
  </si>
  <si>
    <t>318 Звездный Краснознаменск МОSP Аксессуары</t>
  </si>
  <si>
    <t>318 Звездный Краснознаменск МОХоз.товары Мебель КГ</t>
  </si>
  <si>
    <t>318 Звездный Краснознаменск МОШШП</t>
  </si>
  <si>
    <t>318 Звездный Краснознаменск МОХоз.товары Мебель</t>
  </si>
  <si>
    <t>318 Звездный Краснознаменск МОPS Мужской зал</t>
  </si>
  <si>
    <t>318 Звездный Краснознаменск МОPS Женский зал</t>
  </si>
  <si>
    <t>318 Звездный Краснознаменск МОБагаж</t>
  </si>
  <si>
    <t>318 Звездный Краснознаменск МОСумки, Рюкзаки</t>
  </si>
  <si>
    <t>318 Звездный Краснознаменск МОGB Стойка Очки</t>
  </si>
  <si>
    <t>38 Парк Красногорск МОСопутствующие товары</t>
  </si>
  <si>
    <t>38 Парк Красногорск МОХолодильник</t>
  </si>
  <si>
    <t>38 Парк Красногорск МОGB Мужской зал</t>
  </si>
  <si>
    <t>38 Парк Красногорск МОGB Женский зал</t>
  </si>
  <si>
    <t>38 Парк Красногорск МОGB Обувь</t>
  </si>
  <si>
    <t>38 Парк Красногорск МОGB Аксессуары</t>
  </si>
  <si>
    <t>38 Парк Красногорск МОGB Мужское белье</t>
  </si>
  <si>
    <t>38 Парк Красногорск МОGB Женское белье</t>
  </si>
  <si>
    <t>38 Парк Красногорск МОХоз.товары Мебель КГ</t>
  </si>
  <si>
    <t>38 Парк Красногорск МОХоз.товары Мебель</t>
  </si>
  <si>
    <t>38 Парк Красногорск МОPS Мужской зал</t>
  </si>
  <si>
    <t>38 Парк Красногорск МОPS Женский зал</t>
  </si>
  <si>
    <t>38 Парк Красногорск МОБагаж</t>
  </si>
  <si>
    <t>51 Таллинская МоскваСопутствующие товары</t>
  </si>
  <si>
    <t>51 Таллинская МоскваХолодильник</t>
  </si>
  <si>
    <t>51 Таллинская МоскваGB Мужской зал</t>
  </si>
  <si>
    <t>51 Таллинская МоскваGB Женский зал</t>
  </si>
  <si>
    <t>51 Таллинская МоскваGB Обувь</t>
  </si>
  <si>
    <t>51 Таллинская МоскваGB Аксессуары</t>
  </si>
  <si>
    <t>51 Таллинская МоскваGB Мужское белье</t>
  </si>
  <si>
    <t>51 Таллинская МоскваGB Женское белье</t>
  </si>
  <si>
    <t>51 Таллинская МоскваХоз.товары Мебель КГ</t>
  </si>
  <si>
    <t>51 Таллинская МоскваХоз.товары Мебель</t>
  </si>
  <si>
    <t>51 Таллинская МоскваPS Мужской зал</t>
  </si>
  <si>
    <t>51 Таллинская МоскваPS Женский зал</t>
  </si>
  <si>
    <t>51 Таллинская МоскваБагаж</t>
  </si>
  <si>
    <t>51 Таллинская МоскваGB Стойка Очки</t>
  </si>
  <si>
    <t>56 Парнас Одинцово МОСопутствующие товары</t>
  </si>
  <si>
    <t>56 Парнас Одинцово МОХолодильник</t>
  </si>
  <si>
    <t>56 Парнас Одинцово МОGB Мужской зал</t>
  </si>
  <si>
    <t>56 Парнас Одинцово МОGB Женский зал</t>
  </si>
  <si>
    <t>56 Парнас Одинцово МОGB Обувь</t>
  </si>
  <si>
    <t>56 Парнас Одинцово МОGB Аксессуары</t>
  </si>
  <si>
    <t>56 Парнас Одинцово МОGB Мужское белье</t>
  </si>
  <si>
    <t>56 Парнас Одинцово МОGB Женское белье</t>
  </si>
  <si>
    <t>56 Парнас Одинцово МОХоз.товары Мебель КГ</t>
  </si>
  <si>
    <t>56 Парнас Одинцово МОХоз.товары Мебель</t>
  </si>
  <si>
    <t>56 Парнас Одинцово МОPS Мужской зал</t>
  </si>
  <si>
    <t>56 Парнас Одинцово МОPS Женский зал</t>
  </si>
  <si>
    <t>56 Парнас Одинцово МОБагаж</t>
  </si>
  <si>
    <t>56 Парнас Одинцово МОGB Стойка Очки</t>
  </si>
  <si>
    <t>61 Севен ННовгород РСопутствующие товары</t>
  </si>
  <si>
    <t>61 Севен ННовгород РХолодильник</t>
  </si>
  <si>
    <t>61 Севен ННовгород РGB Мужской зал</t>
  </si>
  <si>
    <t>61 Севен ННовгород РGB Женский зал</t>
  </si>
  <si>
    <t>61 Севен ННовгород РGB Обувь</t>
  </si>
  <si>
    <t>61 Севен ННовгород РGB Аксессуары</t>
  </si>
  <si>
    <t>61 Севен ННовгород РGB Мужское белье</t>
  </si>
  <si>
    <t>61 Севен ННовгород РGB Женское белье</t>
  </si>
  <si>
    <t>61 Севен ННовгород РХоз.товары Мебель КГ</t>
  </si>
  <si>
    <t>61 Севен ННовгород РХоз.товары Мебель</t>
  </si>
  <si>
    <t>61 Севен ННовгород РPS Мужской зал</t>
  </si>
  <si>
    <t>61 Севен ННовгород РPS Женский зал</t>
  </si>
  <si>
    <t>61 Севен ННовгород РБагаж</t>
  </si>
  <si>
    <t>63 Пайщик Клин МОСопутствующие товары</t>
  </si>
  <si>
    <t>63 Пайщик Клин МОХолодильник</t>
  </si>
  <si>
    <t>63 Пайщик Клин МОGB Мужской зал</t>
  </si>
  <si>
    <t>63 Пайщик Клин МОGB Женский зал</t>
  </si>
  <si>
    <t>63 Пайщик Клин МОGB Обувь</t>
  </si>
  <si>
    <t>63 Пайщик Клин МОGB Аксессуары</t>
  </si>
  <si>
    <t>63 Пайщик Клин МОGB Мужское белье</t>
  </si>
  <si>
    <t>63 Пайщик Клин МОGB Женское белье</t>
  </si>
  <si>
    <t>63 Пайщик Клин МОХоз.товары Мебель КГ</t>
  </si>
  <si>
    <t>63 Пайщик Клин МОХоз.товары Мебель</t>
  </si>
  <si>
    <t>63 Пайщик Клин МОPS Мужской зал</t>
  </si>
  <si>
    <t>63 Пайщик Клин МОPS Женский зал</t>
  </si>
  <si>
    <t>63 Пайщик Клин МОБагаж</t>
  </si>
  <si>
    <t>63 Пайщик Клин МОGB Стойка Очки</t>
  </si>
  <si>
    <t>72 Южное шоссе ННовгород РСопутствующие товары</t>
  </si>
  <si>
    <t>72 Южное шоссе ННовгород РХолодильник</t>
  </si>
  <si>
    <t>72 Южное шоссе ННовгород РGB Мужской зал</t>
  </si>
  <si>
    <t>72 Южное шоссе ННовгород РGB Женский зал</t>
  </si>
  <si>
    <t>72 Южное шоссе ННовгород РGB Обувь</t>
  </si>
  <si>
    <t>72 Южное шоссе ННовгород РGB Аксессуары</t>
  </si>
  <si>
    <t>72 Южное шоссе ННовгород РGB Мужское белье</t>
  </si>
  <si>
    <t>72 Южное шоссе ННовгород РХоз.товары Мебель КГ</t>
  </si>
  <si>
    <t>72 Южное шоссе ННовгород РХоз.товары Мебель</t>
  </si>
  <si>
    <t>72 Южное шоссе ННовгород РPS Мужской зал</t>
  </si>
  <si>
    <t>72 Южное шоссе ННовгород РPS Женский зал</t>
  </si>
  <si>
    <t>72 Южное шоссе ННовгород РБагаж</t>
  </si>
  <si>
    <t>74 Триумф Плаза Обнинск РСопутствующие товары</t>
  </si>
  <si>
    <t>74 Триумф Плаза Обнинск РХолодильник</t>
  </si>
  <si>
    <t>74 Триумф Плаза Обнинск РGB Мужской зал</t>
  </si>
  <si>
    <t>74 Триумф Плаза Обнинск РGB Женский зал</t>
  </si>
  <si>
    <t>74 Триумф Плаза Обнинск РGB Обувь</t>
  </si>
  <si>
    <t>74 Триумф Плаза Обнинск РGB Аксессуары</t>
  </si>
  <si>
    <t>74 Триумф Плаза Обнинск РGB Мужское белье</t>
  </si>
  <si>
    <t>74 Триумф Плаза Обнинск РGB Женское белье</t>
  </si>
  <si>
    <t>74 Триумф Плаза Обнинск РХоз.товары Мебель КГ</t>
  </si>
  <si>
    <t>74 Триумф Плаза Обнинск РХоз.товары Мебель</t>
  </si>
  <si>
    <t>74 Триумф Плаза Обнинск РPS Мужской зал</t>
  </si>
  <si>
    <t>74 Триумф Плаза Обнинск РPS Женский зал</t>
  </si>
  <si>
    <t>74 Триумф Плаза Обнинск РБагаж</t>
  </si>
  <si>
    <t>74 Триумф Плаза Обнинск РGB Стойка Очки</t>
  </si>
  <si>
    <t>87 Суворовский Калуга РСопутствующие товары</t>
  </si>
  <si>
    <t>87 Суворовский Калуга РХолодильник</t>
  </si>
  <si>
    <t>87 Суворовский Калуга РGB Мужской зал</t>
  </si>
  <si>
    <t>87 Суворовский Калуга РGB Женский зал</t>
  </si>
  <si>
    <t>87 Суворовский Калуга РGB Обувь</t>
  </si>
  <si>
    <t>87 Суворовский Калуга РGB Аксессуары</t>
  </si>
  <si>
    <t>87 Суворовский Калуга РGB Мужское белье</t>
  </si>
  <si>
    <t>87 Суворовский Калуга РGB Женское белье</t>
  </si>
  <si>
    <t>87 Суворовский Калуга РХоз.товары Мебель КГ</t>
  </si>
  <si>
    <t>87 Суворовский Калуга РХоз.товары Мебель</t>
  </si>
  <si>
    <t>87 Суворовский Калуга РPS Мужской зал</t>
  </si>
  <si>
    <t>87 Суворовский Калуга РPS Женский зал</t>
  </si>
  <si>
    <t>87 Суворовский Калуга РБагаж</t>
  </si>
  <si>
    <t>97 Атак Солнечногорск МОСопутствующие товары</t>
  </si>
  <si>
    <t>97 Атак Солнечногорск МОХолодильник</t>
  </si>
  <si>
    <t>97 Атак Солнечногорск МОGB Мужской зал</t>
  </si>
  <si>
    <t>97 Атак Солнечногорск МОGB Женский зал</t>
  </si>
  <si>
    <t>97 Атак Солнечногорск МОGB Обувь</t>
  </si>
  <si>
    <t>97 Атак Солнечногорск МОGB Аксессуары</t>
  </si>
  <si>
    <t>97 Атак Солнечногорск МОGB Мужское белье</t>
  </si>
  <si>
    <t>97 Атак Солнечногорск МОGB Женское белье</t>
  </si>
  <si>
    <t>97 Атак Солнечногорск МОХоз.товары Мебель КГ</t>
  </si>
  <si>
    <t>97 Атак Солнечногорск МОХоз.товары Мебель</t>
  </si>
  <si>
    <t>97 Атак Солнечногорск МОPS Мужской зал</t>
  </si>
  <si>
    <t>97 Атак Солнечногорск МОPS Женский зал</t>
  </si>
  <si>
    <t>97 Атак Солнечногорск МОБагаж</t>
  </si>
  <si>
    <t>Оборачиваемость</t>
  </si>
  <si>
    <r>
      <t>Площадь, 
м</t>
    </r>
    <r>
      <rPr>
        <b/>
        <sz val="11"/>
        <color rgb="FFFFFF00"/>
        <rFont val="Calibri"/>
        <family val="2"/>
        <charset val="204"/>
      </rPr>
      <t>²</t>
    </r>
  </si>
  <si>
    <t>Алгоритм на листе "поиск решения" подбирает микс залов, которому соответствуют максимальные значения выручки и дохода.</t>
  </si>
  <si>
    <t>Подбор микса осуществляется итерационно на основе оценки дохода и выручки с м2: на каждом шаге метода находятся залы</t>
  </si>
  <si>
    <t>с наибольшим значением дохода на м2 и наименьшим, в результате каждого шага площадь первого увеличивается на 1 м2,</t>
  </si>
  <si>
    <t>а второго - уменьшается на 1 м2.</t>
  </si>
  <si>
    <t>Изменения площадей залов ограничиваются в процентном отношении к исходным площадям в зависимости от величины</t>
  </si>
  <si>
    <t>оборачиваемости товарного остатка:</t>
  </si>
  <si>
    <t>-</t>
  </si>
  <si>
    <t>Средние оборач. и емкости залов</t>
  </si>
  <si>
    <r>
      <t>при оборачиваемости быстрее</t>
    </r>
    <r>
      <rPr>
        <b/>
        <sz val="11"/>
        <color theme="8" tint="-0.249977111117893"/>
        <rFont val="Calibri"/>
        <family val="2"/>
        <charset val="204"/>
        <scheme val="minor"/>
      </rPr>
      <t xml:space="preserve"> 40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0%</t>
    </r>
    <r>
      <rPr>
        <sz val="11"/>
        <color theme="8" tint="-0.249977111117893"/>
        <rFont val="Calibri"/>
        <family val="2"/>
        <charset val="204"/>
        <scheme val="minor"/>
      </rPr>
      <t xml:space="preserve"> до +</t>
    </r>
    <r>
      <rPr>
        <b/>
        <sz val="11"/>
        <color theme="8" tint="-0.249977111117893"/>
        <rFont val="Calibri"/>
        <family val="2"/>
        <charset val="204"/>
        <scheme val="minor"/>
      </rPr>
      <t>50%</t>
    </r>
  </si>
  <si>
    <r>
      <t xml:space="preserve">при оборачиваемости от </t>
    </r>
    <r>
      <rPr>
        <b/>
        <sz val="11"/>
        <color theme="8" tint="-0.249977111117893"/>
        <rFont val="Calibri"/>
        <family val="2"/>
        <charset val="204"/>
        <scheme val="minor"/>
      </rPr>
      <t>40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50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-10%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+40%</t>
    </r>
  </si>
  <si>
    <r>
      <t xml:space="preserve">при оборачиваемости от </t>
    </r>
    <r>
      <rPr>
        <b/>
        <sz val="11"/>
        <color theme="8" tint="-0.249977111117893"/>
        <rFont val="Calibri"/>
        <family val="2"/>
        <charset val="204"/>
        <scheme val="minor"/>
      </rPr>
      <t>50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60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-20%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+30%</t>
    </r>
  </si>
  <si>
    <r>
      <t xml:space="preserve">при оборачиваемости от </t>
    </r>
    <r>
      <rPr>
        <b/>
        <sz val="11"/>
        <color theme="8" tint="-0.249977111117893"/>
        <rFont val="Calibri"/>
        <family val="2"/>
        <charset val="204"/>
        <scheme val="minor"/>
      </rPr>
      <t>60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70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-30%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+20%</t>
    </r>
  </si>
  <si>
    <r>
      <t xml:space="preserve">при оборачиваемости от </t>
    </r>
    <r>
      <rPr>
        <b/>
        <sz val="11"/>
        <color theme="8" tint="-0.249977111117893"/>
        <rFont val="Calibri"/>
        <family val="2"/>
        <charset val="204"/>
        <scheme val="minor"/>
      </rPr>
      <t>70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80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-40%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+10%</t>
    </r>
  </si>
  <si>
    <r>
      <t xml:space="preserve">при оборачиваемости от </t>
    </r>
    <r>
      <rPr>
        <b/>
        <sz val="11"/>
        <color theme="8" tint="-0.249977111117893"/>
        <rFont val="Calibri"/>
        <family val="2"/>
        <charset val="204"/>
        <scheme val="minor"/>
      </rPr>
      <t>80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90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-45%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+5%</t>
    </r>
  </si>
  <si>
    <r>
      <t xml:space="preserve">при оборачиваемости медленнее </t>
    </r>
    <r>
      <rPr>
        <b/>
        <sz val="11"/>
        <color theme="8" tint="-0.249977111117893"/>
        <rFont val="Calibri"/>
        <family val="2"/>
        <charset val="204"/>
        <scheme val="minor"/>
      </rPr>
      <t>90</t>
    </r>
    <r>
      <rPr>
        <sz val="11"/>
        <color theme="8" tint="-0.249977111117893"/>
        <rFont val="Calibri"/>
        <family val="2"/>
        <charset val="204"/>
        <scheme val="minor"/>
      </rPr>
      <t xml:space="preserve"> дней возможно изменение площади зала от </t>
    </r>
    <r>
      <rPr>
        <b/>
        <sz val="11"/>
        <color theme="8" tint="-0.249977111117893"/>
        <rFont val="Calibri"/>
        <family val="2"/>
        <charset val="204"/>
        <scheme val="minor"/>
      </rPr>
      <t>-50%</t>
    </r>
    <r>
      <rPr>
        <sz val="11"/>
        <color theme="8" tint="-0.249977111117893"/>
        <rFont val="Calibri"/>
        <family val="2"/>
        <charset val="204"/>
        <scheme val="minor"/>
      </rPr>
      <t xml:space="preserve"> до </t>
    </r>
    <r>
      <rPr>
        <b/>
        <sz val="11"/>
        <color theme="8" tint="-0.249977111117893"/>
        <rFont val="Calibri"/>
        <family val="2"/>
        <charset val="204"/>
        <scheme val="minor"/>
      </rPr>
      <t>0%</t>
    </r>
  </si>
  <si>
    <t>Февраль</t>
  </si>
  <si>
    <t>Март</t>
  </si>
  <si>
    <t>Апрель</t>
  </si>
  <si>
    <t>Май</t>
  </si>
  <si>
    <t>Июнь</t>
  </si>
  <si>
    <t>Июль</t>
  </si>
  <si>
    <t>Аксессуары</t>
  </si>
  <si>
    <t>Детская обувь</t>
  </si>
  <si>
    <t>Игрушки</t>
  </si>
  <si>
    <t>Товары для новорожденных</t>
  </si>
  <si>
    <t>Очки</t>
  </si>
  <si>
    <t>КГТ</t>
  </si>
  <si>
    <t>Итог</t>
  </si>
  <si>
    <t>Итог без ПК</t>
  </si>
  <si>
    <t>Детская одеждараз</t>
  </si>
  <si>
    <t>Сопутствующие товарыраз</t>
  </si>
  <si>
    <t xml:space="preserve">              </t>
  </si>
  <si>
    <t xml:space="preserve">               </t>
  </si>
  <si>
    <t>51  /   11955</t>
  </si>
  <si>
    <t>62  /   15590</t>
  </si>
  <si>
    <t>69  /   14377</t>
  </si>
  <si>
    <t>58  /   3617</t>
  </si>
  <si>
    <t>55  /   4291</t>
  </si>
  <si>
    <t>39  /   1751</t>
  </si>
  <si>
    <t>50  /   3526</t>
  </si>
  <si>
    <t>55  /   2578</t>
  </si>
  <si>
    <t>53  /   2243</t>
  </si>
  <si>
    <t>56  /   1287</t>
  </si>
  <si>
    <t>60  /   5404</t>
  </si>
  <si>
    <t>56  /   2020</t>
  </si>
  <si>
    <t>50  /   3482</t>
  </si>
  <si>
    <t>32  /   1630</t>
  </si>
  <si>
    <t>44  /   1401</t>
  </si>
  <si>
    <t>66  /   1094</t>
  </si>
  <si>
    <t>86  /   1199</t>
  </si>
  <si>
    <t>67  /   1280</t>
  </si>
  <si>
    <t>57  /   351</t>
  </si>
  <si>
    <t>67  /   1505</t>
  </si>
  <si>
    <t>98  /   890</t>
  </si>
  <si>
    <t>54  /   300</t>
  </si>
  <si>
    <t>54  /   3187</t>
  </si>
  <si>
    <t>46  /   413</t>
  </si>
  <si>
    <t>55  /   1334</t>
  </si>
  <si>
    <t>68  /   1501</t>
  </si>
  <si>
    <t>93  /   1331</t>
  </si>
  <si>
    <t>59  /   521</t>
  </si>
  <si>
    <t>33  /   125</t>
  </si>
  <si>
    <t>66  /   123</t>
  </si>
  <si>
    <t>133  /   78</t>
  </si>
  <si>
    <t>61  /   798</t>
  </si>
  <si>
    <t>48  /   1860</t>
  </si>
  <si>
    <t>71  /   864</t>
  </si>
  <si>
    <t>Итого по году</t>
  </si>
  <si>
    <t>Столбец1</t>
  </si>
  <si>
    <t>Рекомендации по изменению зала</t>
  </si>
  <si>
    <t>Наполненность залов, % с новыми залами по новому ком. бюджету</t>
  </si>
  <si>
    <t>Итого по сети</t>
  </si>
  <si>
    <t>Столбец2</t>
  </si>
  <si>
    <t>Доход с м2</t>
  </si>
  <si>
    <t>Столбец3</t>
  </si>
  <si>
    <t>Средний размер зала (после изменений)</t>
  </si>
  <si>
    <t>Столбец4</t>
  </si>
  <si>
    <t>∆, м2</t>
  </si>
  <si>
    <t>% изменения</t>
  </si>
  <si>
    <t>доход с м2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</si>
</sst>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-* #,##0\ _₽_-;\-* #,##0\ _₽_-;_-* &quot;-&quot;??\ _₽_-;_-@_-"/>
    <numFmt numFmtId="165" formatCode="0.0%"/>
    <numFmt numFmtId="166" formatCode="[$-10419]#,##0"/>
    <numFmt numFmtId="167" formatCode="0.0"/>
    <numFmt numFmtId="168" formatCode="#,##0.00,,\M"/>
    <numFmt numFmtId="169" formatCode="_(* #,##0_);_(* \(#,##0\);_(* &quot;-&quot;??_);_(@_)"/>
  </numFmts>
  <fonts count="5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Tahoma"/>
      <family val="2"/>
      <charset val="204"/>
    </font>
    <font>
      <b/>
      <sz val="10"/>
      <color rgb="FF4C68A2"/>
      <name val="Tahoma"/>
      <family val="2"/>
      <charset val="204"/>
    </font>
    <font>
      <sz val="10"/>
      <color rgb="FF000000"/>
      <name val="Tahoma"/>
      <family val="2"/>
      <charset val="204"/>
    </font>
    <font>
      <sz val="10"/>
      <color rgb="FF4D4D4D"/>
      <name val="Tahoma"/>
      <family val="2"/>
      <charset val="204"/>
    </font>
    <font>
      <b/>
      <i/>
      <sz val="10"/>
      <color rgb="FF000000"/>
      <name val="Tahoma"/>
      <family val="2"/>
      <charset val="204"/>
    </font>
    <font>
      <sz val="11"/>
      <color rgb="FF0000FF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10"/>
      <color theme="7" tint="0.79998168889431442"/>
      <name val="Calibri"/>
      <family val="2"/>
      <charset val="204"/>
      <scheme val="minor"/>
    </font>
    <font>
      <b/>
      <sz val="10"/>
      <color theme="0"/>
      <name val="Calibri"/>
      <family val="2"/>
      <charset val="204"/>
    </font>
    <font>
      <b/>
      <sz val="10"/>
      <color theme="7" tint="0.79998168889431442"/>
      <name val="Calibri"/>
      <family val="2"/>
      <charset val="204"/>
    </font>
    <font>
      <b/>
      <sz val="14"/>
      <color theme="0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1"/>
      <color rgb="FF0000FF"/>
      <name val="Calibri"/>
      <family val="2"/>
      <charset val="204"/>
    </font>
    <font>
      <u/>
      <sz val="11"/>
      <color rgb="FF0000FF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rgb="FFFFF9E7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7" tint="0.79998168889431442"/>
      <name val="Calibri"/>
      <family val="2"/>
      <charset val="204"/>
    </font>
    <font>
      <sz val="11"/>
      <color rgb="FF480024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1"/>
      <color theme="7" tint="0.59999389629810485"/>
      <name val="Calibri"/>
      <family val="2"/>
      <charset val="204"/>
      <scheme val="minor"/>
    </font>
    <font>
      <b/>
      <sz val="11"/>
      <color theme="7" tint="0.59999389629810485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10"/>
      <color theme="8" tint="-0.499984740745262"/>
      <name val="Calibri"/>
      <family val="2"/>
      <charset val="204"/>
      <scheme val="minor"/>
    </font>
    <font>
      <b/>
      <sz val="11"/>
      <color theme="8" tint="-0.499984740745262"/>
      <name val="Calibri"/>
      <family val="2"/>
      <charset val="204"/>
      <scheme val="minor"/>
    </font>
    <font>
      <sz val="11"/>
      <color theme="8" tint="-0.499984740745262"/>
      <name val="Calibri"/>
      <family val="2"/>
      <charset val="204"/>
      <scheme val="minor"/>
    </font>
    <font>
      <b/>
      <u/>
      <sz val="11"/>
      <color rgb="FF0000FF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b/>
      <sz val="11"/>
      <color rgb="FFFFFF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b/>
      <sz val="11"/>
      <color theme="8" tint="-0.249977111117893"/>
      <name val="Calibri"/>
      <family val="2"/>
      <charset val="204"/>
      <scheme val="minor"/>
    </font>
    <font>
      <b/>
      <sz val="11"/>
      <color theme="1"/>
      <name val="Arial Narrow"/>
      <family val="2"/>
      <charset val="204"/>
    </font>
    <font>
      <sz val="11"/>
      <color theme="1"/>
      <name val="Arial Narrow"/>
      <family val="2"/>
      <charset val="204"/>
    </font>
    <font>
      <b/>
      <sz val="11"/>
      <color theme="0"/>
      <name val="Arial Narrow"/>
      <family val="2"/>
      <charset val="204"/>
    </font>
    <font>
      <b/>
      <sz val="10"/>
      <color theme="1"/>
      <name val="Arial Narrow"/>
      <family val="2"/>
      <charset val="204"/>
    </font>
    <font>
      <b/>
      <sz val="16"/>
      <color rgb="FF0000FF"/>
      <name val="Calibri"/>
      <family val="2"/>
      <charset val="204"/>
      <scheme val="minor"/>
    </font>
    <font>
      <b/>
      <sz val="11"/>
      <color rgb="FF0000FF"/>
      <name val="Arial Narrow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C68A2"/>
        <bgColor rgb="FF4C68A2"/>
      </patternFill>
    </fill>
    <fill>
      <patternFill patternType="solid">
        <fgColor rgb="FFC6DAF8"/>
        <bgColor rgb="FFC6DAF8"/>
      </patternFill>
    </fill>
    <fill>
      <patternFill patternType="solid">
        <fgColor rgb="FFFFFFFF"/>
        <bgColor rgb="FFFFFFFF"/>
      </patternFill>
    </fill>
    <fill>
      <patternFill patternType="solid">
        <fgColor rgb="FFE6B8B7"/>
        <bgColor rgb="FFE6B8B7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BB7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8D2390"/>
        <bgColor indexed="64"/>
      </patternFill>
    </fill>
  </fills>
  <borders count="2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E6EEFC"/>
      </left>
      <right style="thin">
        <color rgb="FFE6EEFC"/>
      </right>
      <top style="thin">
        <color rgb="FFE6EEFC"/>
      </top>
      <bottom style="thin">
        <color rgb="FFE6EEFC"/>
      </bottom>
      <diagonal/>
    </border>
    <border>
      <left style="thin">
        <color rgb="FFE5E5E5"/>
      </left>
      <right style="thin">
        <color rgb="FFE5E5E5"/>
      </right>
      <top style="thin">
        <color rgb="FFE5E5E5"/>
      </top>
      <bottom style="thin">
        <color rgb="FFE5E5E5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4" fontId="1" fillId="0" borderId="0" applyFont="0" applyFill="0" applyBorder="0" applyAlignment="0" applyProtection="0"/>
  </cellStyleXfs>
  <cellXfs count="234">
    <xf numFmtId="0" fontId="0" fillId="0" borderId="0" xfId="0"/>
    <xf numFmtId="164" fontId="0" fillId="0" borderId="0" xfId="1" applyNumberFormat="1" applyFont="1"/>
    <xf numFmtId="0" fontId="0" fillId="0" borderId="0" xfId="0" applyAlignment="1">
      <alignment horizontal="left"/>
    </xf>
    <xf numFmtId="9" fontId="0" fillId="0" borderId="0" xfId="2" applyFont="1"/>
    <xf numFmtId="165" fontId="0" fillId="0" borderId="0" xfId="2" applyNumberFormat="1" applyFont="1"/>
    <xf numFmtId="165" fontId="0" fillId="0" borderId="0" xfId="0" applyNumberFormat="1"/>
    <xf numFmtId="0" fontId="0" fillId="4" borderId="0" xfId="0" applyFill="1"/>
    <xf numFmtId="0" fontId="5" fillId="5" borderId="1" xfId="3" applyNumberFormat="1" applyFont="1" applyFill="1" applyBorder="1" applyAlignment="1">
      <alignment vertical="top" wrapText="1" readingOrder="1"/>
    </xf>
    <xf numFmtId="0" fontId="6" fillId="6" borderId="2" xfId="3" applyNumberFormat="1" applyFont="1" applyFill="1" applyBorder="1" applyAlignment="1">
      <alignment vertical="top" wrapText="1" readingOrder="1"/>
    </xf>
    <xf numFmtId="0" fontId="7" fillId="7" borderId="2" xfId="3" applyNumberFormat="1" applyFont="1" applyFill="1" applyBorder="1" applyAlignment="1">
      <alignment vertical="top" wrapText="1" readingOrder="1"/>
    </xf>
    <xf numFmtId="166" fontId="8" fillId="7" borderId="3" xfId="3" applyNumberFormat="1" applyFont="1" applyFill="1" applyBorder="1" applyAlignment="1">
      <alignment horizontal="center" vertical="top" wrapText="1" readingOrder="1"/>
    </xf>
    <xf numFmtId="166" fontId="8" fillId="8" borderId="3" xfId="3" applyNumberFormat="1" applyFont="1" applyFill="1" applyBorder="1" applyAlignment="1">
      <alignment horizontal="center" vertical="top" wrapText="1" readingOrder="1"/>
    </xf>
    <xf numFmtId="0" fontId="9" fillId="7" borderId="2" xfId="3" applyNumberFormat="1" applyFont="1" applyFill="1" applyBorder="1" applyAlignment="1">
      <alignment vertical="top" wrapText="1" readingOrder="1"/>
    </xf>
    <xf numFmtId="0" fontId="0" fillId="0" borderId="0" xfId="0" pivotButton="1"/>
    <xf numFmtId="0" fontId="0" fillId="0" borderId="0" xfId="0" applyFill="1"/>
    <xf numFmtId="3" fontId="0" fillId="0" borderId="0" xfId="0" applyNumberFormat="1"/>
    <xf numFmtId="0" fontId="11" fillId="0" borderId="0" xfId="0" applyFont="1"/>
    <xf numFmtId="164" fontId="11" fillId="0" borderId="0" xfId="1" applyNumberFormat="1" applyFont="1"/>
    <xf numFmtId="0" fontId="11" fillId="0" borderId="0" xfId="0" applyFont="1" applyAlignment="1">
      <alignment horizontal="left"/>
    </xf>
    <xf numFmtId="17" fontId="13" fillId="0" borderId="0" xfId="0" applyNumberFormat="1" applyFont="1"/>
    <xf numFmtId="0" fontId="13" fillId="0" borderId="0" xfId="0" applyFont="1"/>
    <xf numFmtId="0" fontId="12" fillId="2" borderId="0" xfId="0" applyFont="1" applyFill="1"/>
    <xf numFmtId="0" fontId="0" fillId="0" borderId="0" xfId="0" applyFont="1"/>
    <xf numFmtId="3" fontId="2" fillId="0" borderId="0" xfId="0" applyNumberFormat="1" applyFont="1"/>
    <xf numFmtId="0" fontId="2" fillId="0" borderId="0" xfId="0" applyFont="1"/>
    <xf numFmtId="0" fontId="14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vertical="center" wrapText="1"/>
    </xf>
    <xf numFmtId="0" fontId="16" fillId="2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165" fontId="0" fillId="3" borderId="0" xfId="2" applyNumberFormat="1" applyFont="1" applyFill="1"/>
    <xf numFmtId="165" fontId="0" fillId="3" borderId="0" xfId="0" applyNumberFormat="1" applyFill="1"/>
    <xf numFmtId="0" fontId="18" fillId="2" borderId="0" xfId="0" applyFont="1" applyFill="1" applyAlignment="1">
      <alignment horizontal="center" vertical="center" wrapText="1"/>
    </xf>
    <xf numFmtId="2" fontId="0" fillId="0" borderId="0" xfId="0" applyNumberFormat="1"/>
    <xf numFmtId="0" fontId="3" fillId="0" borderId="0" xfId="0" applyFont="1"/>
    <xf numFmtId="9" fontId="3" fillId="0" borderId="0" xfId="2" applyFont="1"/>
    <xf numFmtId="9" fontId="3" fillId="0" borderId="0" xfId="0" applyNumberFormat="1" applyFont="1"/>
    <xf numFmtId="165" fontId="3" fillId="0" borderId="0" xfId="2" applyNumberFormat="1" applyFont="1"/>
    <xf numFmtId="165" fontId="10" fillId="0" borderId="0" xfId="0" applyNumberFormat="1" applyFont="1"/>
    <xf numFmtId="165" fontId="24" fillId="0" borderId="0" xfId="0" applyNumberFormat="1" applyFont="1"/>
    <xf numFmtId="3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 wrapText="1"/>
    </xf>
    <xf numFmtId="0" fontId="0" fillId="0" borderId="0" xfId="0" applyFill="1" applyBorder="1"/>
    <xf numFmtId="0" fontId="23" fillId="0" borderId="0" xfId="0" applyFont="1" applyFill="1" applyBorder="1"/>
    <xf numFmtId="0" fontId="0" fillId="3" borderId="0" xfId="0" applyFill="1" applyBorder="1"/>
    <xf numFmtId="0" fontId="23" fillId="3" borderId="0" xfId="0" applyFont="1" applyFill="1" applyBorder="1"/>
    <xf numFmtId="0" fontId="25" fillId="2" borderId="0" xfId="0" applyFont="1" applyFill="1" applyAlignment="1">
      <alignment horizontal="center" vertical="center" wrapText="1"/>
    </xf>
    <xf numFmtId="167" fontId="0" fillId="4" borderId="0" xfId="0" applyNumberFormat="1" applyFill="1"/>
    <xf numFmtId="3" fontId="0" fillId="3" borderId="0" xfId="0" applyNumberFormat="1" applyFill="1" applyAlignment="1">
      <alignment horizontal="right" vertical="center"/>
    </xf>
    <xf numFmtId="0" fontId="0" fillId="0" borderId="0" xfId="0" applyNumberFormat="1"/>
    <xf numFmtId="164" fontId="0" fillId="4" borderId="0" xfId="0" applyNumberFormat="1" applyFill="1" applyBorder="1"/>
    <xf numFmtId="164" fontId="11" fillId="12" borderId="0" xfId="1" applyNumberFormat="1" applyFont="1" applyFill="1"/>
    <xf numFmtId="164" fontId="11" fillId="10" borderId="0" xfId="1" applyNumberFormat="1" applyFont="1" applyFill="1"/>
    <xf numFmtId="0" fontId="11" fillId="11" borderId="0" xfId="0" applyFont="1" applyFill="1"/>
    <xf numFmtId="164" fontId="11" fillId="13" borderId="0" xfId="1" applyNumberFormat="1" applyFont="1" applyFill="1"/>
    <xf numFmtId="9" fontId="12" fillId="2" borderId="0" xfId="2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 wrapText="1"/>
    </xf>
    <xf numFmtId="44" fontId="0" fillId="0" borderId="0" xfId="4" applyFont="1"/>
    <xf numFmtId="167" fontId="0" fillId="0" borderId="0" xfId="0" applyNumberFormat="1"/>
    <xf numFmtId="9" fontId="0" fillId="0" borderId="0" xfId="2" applyFont="1" applyAlignment="1">
      <alignment horizontal="center"/>
    </xf>
    <xf numFmtId="2" fontId="0" fillId="0" borderId="0" xfId="4" applyNumberFormat="1" applyFont="1"/>
    <xf numFmtId="0" fontId="0" fillId="0" borderId="0" xfId="0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 wrapText="1"/>
    </xf>
    <xf numFmtId="0" fontId="33" fillId="0" borderId="0" xfId="0" applyFont="1"/>
    <xf numFmtId="0" fontId="21" fillId="0" borderId="0" xfId="0" applyFont="1" applyAlignment="1">
      <alignment horizontal="center"/>
    </xf>
    <xf numFmtId="3" fontId="0" fillId="0" borderId="0" xfId="2" applyNumberFormat="1" applyFont="1"/>
    <xf numFmtId="3" fontId="11" fillId="0" borderId="0" xfId="0" applyNumberFormat="1" applyFont="1"/>
    <xf numFmtId="0" fontId="34" fillId="0" borderId="0" xfId="0" applyFont="1"/>
    <xf numFmtId="0" fontId="19" fillId="0" borderId="6" xfId="0" applyFont="1" applyBorder="1" applyAlignment="1">
      <alignment horizontal="center"/>
    </xf>
    <xf numFmtId="0" fontId="19" fillId="0" borderId="7" xfId="0" applyFont="1" applyBorder="1" applyAlignment="1">
      <alignment horizontal="left"/>
    </xf>
    <xf numFmtId="0" fontId="0" fillId="0" borderId="8" xfId="0" applyBorder="1"/>
    <xf numFmtId="0" fontId="20" fillId="0" borderId="6" xfId="0" applyFont="1" applyBorder="1" applyAlignment="1">
      <alignment horizontal="center"/>
    </xf>
    <xf numFmtId="0" fontId="2" fillId="4" borderId="7" xfId="0" applyFont="1" applyFill="1" applyBorder="1"/>
    <xf numFmtId="0" fontId="0" fillId="4" borderId="8" xfId="0" applyFill="1" applyBorder="1"/>
    <xf numFmtId="0" fontId="35" fillId="0" borderId="0" xfId="0" applyFont="1"/>
    <xf numFmtId="0" fontId="0" fillId="0" borderId="0" xfId="0" quotePrefix="1"/>
    <xf numFmtId="9" fontId="33" fillId="0" borderId="0" xfId="0" applyNumberFormat="1" applyFont="1"/>
    <xf numFmtId="165" fontId="33" fillId="0" borderId="0" xfId="2" applyNumberFormat="1" applyFont="1"/>
    <xf numFmtId="165" fontId="3" fillId="0" borderId="0" xfId="0" applyNumberFormat="1" applyFont="1"/>
    <xf numFmtId="168" fontId="0" fillId="4" borderId="6" xfId="0" applyNumberFormat="1" applyFill="1" applyBorder="1" applyAlignment="1">
      <alignment horizontal="right" vertical="center"/>
    </xf>
    <xf numFmtId="3" fontId="0" fillId="4" borderId="6" xfId="0" applyNumberFormat="1" applyFill="1" applyBorder="1" applyAlignment="1">
      <alignment horizontal="right" vertical="center"/>
    </xf>
    <xf numFmtId="0" fontId="12" fillId="2" borderId="0" xfId="0" applyFont="1" applyFill="1" applyAlignment="1"/>
    <xf numFmtId="0" fontId="36" fillId="2" borderId="0" xfId="0" applyFont="1" applyFill="1" applyAlignment="1">
      <alignment horizontal="center" vertical="center" wrapText="1"/>
    </xf>
    <xf numFmtId="3" fontId="36" fillId="2" borderId="0" xfId="0" applyNumberFormat="1" applyFont="1" applyFill="1" applyAlignment="1">
      <alignment horizontal="center" vertical="center"/>
    </xf>
    <xf numFmtId="168" fontId="0" fillId="3" borderId="0" xfId="0" applyNumberFormat="1" applyFill="1" applyAlignment="1">
      <alignment horizontal="right" vertical="center"/>
    </xf>
    <xf numFmtId="9" fontId="10" fillId="4" borderId="6" xfId="2" applyFont="1" applyFill="1" applyBorder="1" applyAlignment="1">
      <alignment horizontal="right" vertical="center"/>
    </xf>
    <xf numFmtId="9" fontId="10" fillId="4" borderId="6" xfId="0" applyNumberFormat="1" applyFont="1" applyFill="1" applyBorder="1" applyAlignment="1">
      <alignment horizontal="right" vertical="center"/>
    </xf>
    <xf numFmtId="168" fontId="0" fillId="0" borderId="0" xfId="0" applyNumberFormat="1"/>
    <xf numFmtId="168" fontId="0" fillId="0" borderId="0" xfId="2" applyNumberFormat="1" applyFont="1"/>
    <xf numFmtId="0" fontId="28" fillId="13" borderId="0" xfId="0" applyFont="1" applyFill="1" applyAlignment="1">
      <alignment horizontal="center" vertical="center" wrapText="1"/>
    </xf>
    <xf numFmtId="168" fontId="28" fillId="13" borderId="0" xfId="0" applyNumberFormat="1" applyFont="1" applyFill="1" applyAlignment="1">
      <alignment horizontal="center" vertical="center" wrapText="1"/>
    </xf>
    <xf numFmtId="165" fontId="28" fillId="13" borderId="0" xfId="2" applyNumberFormat="1" applyFont="1" applyFill="1" applyAlignment="1">
      <alignment horizontal="right" vertical="center" wrapText="1"/>
    </xf>
    <xf numFmtId="0" fontId="36" fillId="2" borderId="0" xfId="0" applyFont="1" applyFill="1" applyAlignment="1"/>
    <xf numFmtId="0" fontId="26" fillId="2" borderId="0" xfId="0" applyFont="1" applyFill="1" applyAlignment="1">
      <alignment horizontal="center" vertical="center" wrapText="1"/>
    </xf>
    <xf numFmtId="3" fontId="0" fillId="9" borderId="0" xfId="0" applyNumberFormat="1" applyFill="1" applyAlignment="1">
      <alignment horizontal="right" vertical="center"/>
    </xf>
    <xf numFmtId="3" fontId="26" fillId="2" borderId="0" xfId="0" applyNumberFormat="1" applyFont="1" applyFill="1" applyAlignment="1">
      <alignment horizontal="center" vertical="center"/>
    </xf>
    <xf numFmtId="164" fontId="2" fillId="15" borderId="4" xfId="1" applyNumberFormat="1" applyFont="1" applyFill="1" applyBorder="1" applyAlignment="1">
      <alignment horizontal="center" vertical="center"/>
    </xf>
    <xf numFmtId="164" fontId="2" fillId="17" borderId="10" xfId="0" applyNumberFormat="1" applyFont="1" applyFill="1" applyBorder="1"/>
    <xf numFmtId="164" fontId="1" fillId="15" borderId="12" xfId="1" applyNumberFormat="1" applyFont="1" applyFill="1" applyBorder="1" applyAlignment="1">
      <alignment horizontal="left" vertical="center"/>
    </xf>
    <xf numFmtId="0" fontId="0" fillId="4" borderId="11" xfId="0" applyFill="1" applyBorder="1" applyAlignment="1">
      <alignment horizontal="left" indent="1"/>
    </xf>
    <xf numFmtId="0" fontId="0" fillId="15" borderId="13" xfId="0" applyFill="1" applyBorder="1" applyAlignment="1">
      <alignment horizontal="left"/>
    </xf>
    <xf numFmtId="164" fontId="2" fillId="15" borderId="15" xfId="1" applyNumberFormat="1" applyFont="1" applyFill="1" applyBorder="1" applyAlignment="1">
      <alignment horizontal="center" vertical="center"/>
    </xf>
    <xf numFmtId="164" fontId="0" fillId="4" borderId="16" xfId="0" applyNumberFormat="1" applyFill="1" applyBorder="1"/>
    <xf numFmtId="164" fontId="2" fillId="17" borderId="17" xfId="0" applyNumberFormat="1" applyFont="1" applyFill="1" applyBorder="1"/>
    <xf numFmtId="164" fontId="38" fillId="19" borderId="15" xfId="0" applyNumberFormat="1" applyFont="1" applyFill="1" applyBorder="1" applyAlignment="1">
      <alignment horizontal="center"/>
    </xf>
    <xf numFmtId="164" fontId="38" fillId="19" borderId="14" xfId="0" applyNumberFormat="1" applyFont="1" applyFill="1" applyBorder="1" applyAlignment="1">
      <alignment horizontal="center"/>
    </xf>
    <xf numFmtId="164" fontId="38" fillId="19" borderId="4" xfId="0" applyNumberFormat="1" applyFont="1" applyFill="1" applyBorder="1" applyAlignment="1">
      <alignment horizontal="center"/>
    </xf>
    <xf numFmtId="0" fontId="0" fillId="15" borderId="5" xfId="0" applyFill="1" applyBorder="1" applyAlignment="1">
      <alignment vertical="center"/>
    </xf>
    <xf numFmtId="0" fontId="0" fillId="15" borderId="9" xfId="0" applyFill="1" applyBorder="1" applyAlignment="1">
      <alignment horizontal="center" vertical="center"/>
    </xf>
    <xf numFmtId="164" fontId="0" fillId="15" borderId="18" xfId="1" applyNumberFormat="1" applyFont="1" applyFill="1" applyBorder="1" applyAlignment="1">
      <alignment horizontal="center" vertical="center"/>
    </xf>
    <xf numFmtId="14" fontId="0" fillId="15" borderId="9" xfId="0" applyNumberFormat="1" applyFill="1" applyBorder="1" applyAlignment="1">
      <alignment horizontal="center" vertical="center"/>
    </xf>
    <xf numFmtId="0" fontId="0" fillId="15" borderId="9" xfId="0" applyFill="1" applyBorder="1" applyAlignment="1">
      <alignment horizontal="left" vertical="center"/>
    </xf>
    <xf numFmtId="164" fontId="0" fillId="15" borderId="19" xfId="1" applyNumberFormat="1" applyFont="1" applyFill="1" applyBorder="1"/>
    <xf numFmtId="0" fontId="0" fillId="0" borderId="22" xfId="0" applyBorder="1"/>
    <xf numFmtId="0" fontId="0" fillId="0" borderId="20" xfId="0" applyBorder="1" applyAlignment="1">
      <alignment horizontal="center" vertical="center"/>
    </xf>
    <xf numFmtId="164" fontId="0" fillId="0" borderId="13" xfId="1" applyNumberFormat="1" applyFont="1" applyFill="1" applyBorder="1" applyAlignment="1">
      <alignment horizontal="center" vertical="center"/>
    </xf>
    <xf numFmtId="14" fontId="0" fillId="0" borderId="20" xfId="0" applyNumberFormat="1" applyFill="1" applyBorder="1" applyAlignment="1">
      <alignment horizontal="center" vertical="center"/>
    </xf>
    <xf numFmtId="0" fontId="0" fillId="0" borderId="20" xfId="0" applyFill="1" applyBorder="1" applyAlignment="1">
      <alignment horizontal="left" vertical="center"/>
    </xf>
    <xf numFmtId="164" fontId="0" fillId="0" borderId="21" xfId="1" applyNumberFormat="1" applyFont="1" applyFill="1" applyBorder="1"/>
    <xf numFmtId="0" fontId="0" fillId="15" borderId="5" xfId="0" applyFill="1" applyBorder="1"/>
    <xf numFmtId="0" fontId="0" fillId="0" borderId="22" xfId="0" applyBorder="1" applyAlignment="1">
      <alignment vertical="center"/>
    </xf>
    <xf numFmtId="0" fontId="2" fillId="18" borderId="16" xfId="0" applyFont="1" applyFill="1" applyBorder="1" applyAlignment="1">
      <alignment horizontal="center" vertical="center"/>
    </xf>
    <xf numFmtId="164" fontId="1" fillId="15" borderId="23" xfId="1" applyNumberFormat="1" applyFont="1" applyFill="1" applyBorder="1" applyAlignment="1">
      <alignment horizontal="left" vertical="center"/>
    </xf>
    <xf numFmtId="0" fontId="0" fillId="4" borderId="15" xfId="0" applyFill="1" applyBorder="1" applyAlignment="1">
      <alignment horizontal="left" indent="1"/>
    </xf>
    <xf numFmtId="164" fontId="0" fillId="4" borderId="15" xfId="0" applyNumberFormat="1" applyFill="1" applyBorder="1"/>
    <xf numFmtId="164" fontId="2" fillId="15" borderId="23" xfId="0" applyNumberFormat="1" applyFont="1" applyFill="1" applyBorder="1"/>
    <xf numFmtId="164" fontId="10" fillId="4" borderId="16" xfId="0" applyNumberFormat="1" applyFont="1" applyFill="1" applyBorder="1"/>
    <xf numFmtId="164" fontId="20" fillId="17" borderId="17" xfId="0" applyNumberFormat="1" applyFont="1" applyFill="1" applyBorder="1"/>
    <xf numFmtId="164" fontId="20" fillId="15" borderId="23" xfId="0" applyNumberFormat="1" applyFont="1" applyFill="1" applyBorder="1"/>
    <xf numFmtId="164" fontId="1" fillId="9" borderId="23" xfId="1" applyNumberFormat="1" applyFont="1" applyFill="1" applyBorder="1" applyAlignment="1">
      <alignment horizontal="left" vertical="center"/>
    </xf>
    <xf numFmtId="9" fontId="20" fillId="9" borderId="15" xfId="2" applyFont="1" applyFill="1" applyBorder="1" applyAlignment="1">
      <alignment horizontal="center" vertical="center"/>
    </xf>
    <xf numFmtId="165" fontId="10" fillId="4" borderId="16" xfId="2" applyNumberFormat="1" applyFont="1" applyFill="1" applyBorder="1" applyAlignment="1">
      <alignment horizontal="center"/>
    </xf>
    <xf numFmtId="164" fontId="39" fillId="19" borderId="15" xfId="0" applyNumberFormat="1" applyFont="1" applyFill="1" applyBorder="1" applyAlignment="1">
      <alignment horizontal="center"/>
    </xf>
    <xf numFmtId="164" fontId="39" fillId="19" borderId="14" xfId="0" applyNumberFormat="1" applyFont="1" applyFill="1" applyBorder="1" applyAlignment="1">
      <alignment horizontal="center"/>
    </xf>
    <xf numFmtId="164" fontId="39" fillId="19" borderId="4" xfId="0" applyNumberFormat="1" applyFont="1" applyFill="1" applyBorder="1" applyAlignment="1">
      <alignment horizontal="center"/>
    </xf>
    <xf numFmtId="164" fontId="40" fillId="15" borderId="15" xfId="1" applyNumberFormat="1" applyFont="1" applyFill="1" applyBorder="1" applyAlignment="1">
      <alignment horizontal="center" vertical="center"/>
    </xf>
    <xf numFmtId="164" fontId="40" fillId="15" borderId="12" xfId="1" applyNumberFormat="1" applyFont="1" applyFill="1" applyBorder="1" applyAlignment="1">
      <alignment horizontal="center" vertical="center"/>
    </xf>
    <xf numFmtId="43" fontId="41" fillId="4" borderId="16" xfId="1" applyFont="1" applyFill="1" applyBorder="1"/>
    <xf numFmtId="43" fontId="41" fillId="4" borderId="11" xfId="1" applyFont="1" applyFill="1" applyBorder="1"/>
    <xf numFmtId="43" fontId="41" fillId="4" borderId="15" xfId="1" applyFont="1" applyFill="1" applyBorder="1"/>
    <xf numFmtId="164" fontId="40" fillId="15" borderId="15" xfId="0" applyNumberFormat="1" applyFont="1" applyFill="1" applyBorder="1"/>
    <xf numFmtId="164" fontId="40" fillId="15" borderId="12" xfId="0" applyNumberFormat="1" applyFont="1" applyFill="1" applyBorder="1"/>
    <xf numFmtId="164" fontId="41" fillId="4" borderId="16" xfId="0" applyNumberFormat="1" applyFont="1" applyFill="1" applyBorder="1"/>
    <xf numFmtId="164" fontId="41" fillId="4" borderId="11" xfId="0" applyNumberFormat="1" applyFont="1" applyFill="1" applyBorder="1"/>
    <xf numFmtId="164" fontId="40" fillId="17" borderId="17" xfId="0" applyNumberFormat="1" applyFont="1" applyFill="1" applyBorder="1"/>
    <xf numFmtId="164" fontId="40" fillId="17" borderId="10" xfId="0" applyNumberFormat="1" applyFont="1" applyFill="1" applyBorder="1"/>
    <xf numFmtId="9" fontId="40" fillId="9" borderId="15" xfId="2" applyFont="1" applyFill="1" applyBorder="1" applyAlignment="1">
      <alignment horizontal="center" vertical="center"/>
    </xf>
    <xf numFmtId="9" fontId="28" fillId="9" borderId="15" xfId="2" applyFont="1" applyFill="1" applyBorder="1" applyAlignment="1">
      <alignment horizontal="center" vertical="center"/>
    </xf>
    <xf numFmtId="9" fontId="22" fillId="15" borderId="15" xfId="2" applyFont="1" applyFill="1" applyBorder="1" applyAlignment="1">
      <alignment horizontal="center" vertical="center"/>
    </xf>
    <xf numFmtId="0" fontId="42" fillId="0" borderId="0" xfId="0" applyFont="1"/>
    <xf numFmtId="9" fontId="12" fillId="2" borderId="0" xfId="2" applyNumberFormat="1" applyFont="1" applyFill="1" applyAlignment="1">
      <alignment horizontal="center" vertical="center"/>
    </xf>
    <xf numFmtId="3" fontId="3" fillId="0" borderId="0" xfId="0" applyNumberFormat="1" applyFont="1"/>
    <xf numFmtId="0" fontId="12" fillId="2" borderId="0" xfId="0" applyFont="1" applyFill="1" applyAlignment="1">
      <alignment horizontal="center"/>
    </xf>
    <xf numFmtId="0" fontId="11" fillId="0" borderId="0" xfId="0" applyNumberFormat="1" applyFont="1"/>
    <xf numFmtId="3" fontId="11" fillId="3" borderId="0" xfId="0" applyNumberFormat="1" applyFont="1" applyFill="1" applyAlignment="1">
      <alignment horizontal="right" vertical="center"/>
    </xf>
    <xf numFmtId="0" fontId="10" fillId="0" borderId="0" xfId="0" applyFont="1"/>
    <xf numFmtId="0" fontId="3" fillId="0" borderId="0" xfId="0" applyFont="1" applyFill="1"/>
    <xf numFmtId="43" fontId="3" fillId="21" borderId="0" xfId="1" applyFont="1" applyFill="1" applyAlignment="1">
      <alignment horizontal="center" vertical="center"/>
    </xf>
    <xf numFmtId="43" fontId="43" fillId="21" borderId="0" xfId="1" applyFont="1" applyFill="1" applyAlignment="1">
      <alignment horizontal="center" vertical="center"/>
    </xf>
    <xf numFmtId="9" fontId="44" fillId="4" borderId="6" xfId="2" applyFont="1" applyFill="1" applyBorder="1" applyAlignment="1">
      <alignment horizontal="right" vertical="center"/>
    </xf>
    <xf numFmtId="9" fontId="44" fillId="4" borderId="6" xfId="0" applyNumberFormat="1" applyFont="1" applyFill="1" applyBorder="1" applyAlignment="1">
      <alignment horizontal="right" vertical="center"/>
    </xf>
    <xf numFmtId="9" fontId="0" fillId="0" borderId="0" xfId="0" applyNumberFormat="1"/>
    <xf numFmtId="0" fontId="45" fillId="0" borderId="0" xfId="0" applyFont="1"/>
    <xf numFmtId="9" fontId="26" fillId="2" borderId="0" xfId="0" applyNumberFormat="1" applyFont="1" applyFill="1" applyAlignment="1">
      <alignment horizontal="center" vertical="center" wrapText="1"/>
    </xf>
    <xf numFmtId="3" fontId="26" fillId="2" borderId="0" xfId="0" applyNumberFormat="1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3" fontId="47" fillId="4" borderId="6" xfId="0" applyNumberFormat="1" applyFont="1" applyFill="1" applyBorder="1" applyAlignment="1">
      <alignment horizontal="center" vertical="center"/>
    </xf>
    <xf numFmtId="0" fontId="48" fillId="0" borderId="0" xfId="0" applyFont="1"/>
    <xf numFmtId="0" fontId="48" fillId="0" borderId="0" xfId="0" applyFont="1" applyAlignment="1">
      <alignment horizontal="center"/>
    </xf>
    <xf numFmtId="0" fontId="12" fillId="2" borderId="0" xfId="0" applyFont="1" applyFill="1" applyAlignment="1">
      <alignment horizontal="center" vertical="center" wrapText="1"/>
    </xf>
    <xf numFmtId="169" fontId="0" fillId="0" borderId="0" xfId="1" applyNumberFormat="1" applyFont="1"/>
    <xf numFmtId="164" fontId="50" fillId="0" borderId="0" xfId="1" applyNumberFormat="1" applyFont="1"/>
    <xf numFmtId="169" fontId="51" fillId="0" borderId="0" xfId="1" applyNumberFormat="1" applyFont="1"/>
    <xf numFmtId="164" fontId="51" fillId="0" borderId="0" xfId="1" applyNumberFormat="1" applyFont="1"/>
    <xf numFmtId="0" fontId="50" fillId="0" borderId="0" xfId="0" applyFont="1"/>
    <xf numFmtId="0" fontId="51" fillId="0" borderId="0" xfId="0" applyFont="1"/>
    <xf numFmtId="0" fontId="50" fillId="0" borderId="0" xfId="0" applyFont="1" applyFill="1" applyBorder="1" applyAlignment="1">
      <alignment horizontal="center" vertical="center" wrapText="1"/>
    </xf>
    <xf numFmtId="0" fontId="50" fillId="0" borderId="0" xfId="0" applyFont="1" applyFill="1" applyBorder="1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1" fontId="3" fillId="0" borderId="0" xfId="0" applyNumberFormat="1" applyFont="1"/>
    <xf numFmtId="3" fontId="3" fillId="0" borderId="0" xfId="0" applyNumberFormat="1" applyFont="1" applyBorder="1"/>
    <xf numFmtId="0" fontId="3" fillId="0" borderId="0" xfId="0" applyFont="1" applyBorder="1"/>
    <xf numFmtId="1" fontId="0" fillId="0" borderId="0" xfId="0" applyNumberFormat="1" applyFont="1" applyBorder="1"/>
    <xf numFmtId="3" fontId="47" fillId="4" borderId="0" xfId="0" applyNumberFormat="1" applyFont="1" applyFill="1" applyBorder="1" applyAlignment="1">
      <alignment horizontal="center" vertical="center"/>
    </xf>
    <xf numFmtId="9" fontId="12" fillId="2" borderId="0" xfId="2" applyFont="1" applyFill="1" applyAlignment="1">
      <alignment horizontal="center" vertical="center" wrapText="1"/>
    </xf>
    <xf numFmtId="9" fontId="51" fillId="4" borderId="0" xfId="2" applyFont="1" applyFill="1" applyBorder="1" applyAlignment="1">
      <alignment horizontal="center"/>
    </xf>
    <xf numFmtId="0" fontId="53" fillId="4" borderId="0" xfId="0" applyFont="1" applyFill="1" applyBorder="1"/>
    <xf numFmtId="0" fontId="54" fillId="0" borderId="0" xfId="0" applyFont="1"/>
    <xf numFmtId="9" fontId="54" fillId="0" borderId="0" xfId="0" applyNumberFormat="1" applyFont="1"/>
    <xf numFmtId="3" fontId="54" fillId="0" borderId="0" xfId="0" applyNumberFormat="1" applyFont="1"/>
    <xf numFmtId="9" fontId="51" fillId="4" borderId="5" xfId="2" applyFont="1" applyFill="1" applyBorder="1" applyAlignment="1">
      <alignment horizontal="right"/>
    </xf>
    <xf numFmtId="9" fontId="51" fillId="4" borderId="16" xfId="2" applyFont="1" applyFill="1" applyBorder="1" applyAlignment="1">
      <alignment horizontal="right"/>
    </xf>
    <xf numFmtId="9" fontId="51" fillId="4" borderId="22" xfId="2" applyFont="1" applyFill="1" applyBorder="1" applyAlignment="1">
      <alignment horizontal="right"/>
    </xf>
    <xf numFmtId="3" fontId="51" fillId="4" borderId="5" xfId="2" applyNumberFormat="1" applyFont="1" applyFill="1" applyBorder="1" applyAlignment="1">
      <alignment horizontal="right"/>
    </xf>
    <xf numFmtId="3" fontId="51" fillId="4" borderId="16" xfId="2" applyNumberFormat="1" applyFont="1" applyFill="1" applyBorder="1" applyAlignment="1">
      <alignment horizontal="right"/>
    </xf>
    <xf numFmtId="3" fontId="51" fillId="4" borderId="22" xfId="2" applyNumberFormat="1" applyFont="1" applyFill="1" applyBorder="1" applyAlignment="1">
      <alignment horizontal="right"/>
    </xf>
    <xf numFmtId="3" fontId="12" fillId="2" borderId="0" xfId="0" applyNumberFormat="1" applyFont="1" applyFill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3" fontId="55" fillId="4" borderId="0" xfId="2" applyNumberFormat="1" applyFont="1" applyFill="1" applyBorder="1" applyAlignment="1">
      <alignment horizontal="right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 wrapText="1"/>
    </xf>
    <xf numFmtId="165" fontId="20" fillId="0" borderId="0" xfId="0" applyNumberFormat="1" applyFont="1" applyAlignment="1">
      <alignment horizontal="center"/>
    </xf>
    <xf numFmtId="0" fontId="32" fillId="2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50" fillId="0" borderId="0" xfId="0" applyFont="1" applyFill="1" applyBorder="1" applyAlignment="1">
      <alignment horizontal="center" vertical="center" wrapText="1"/>
    </xf>
    <xf numFmtId="0" fontId="52" fillId="22" borderId="0" xfId="0" applyFont="1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20" borderId="0" xfId="0" applyFill="1" applyAlignment="1">
      <alignment horizontal="center"/>
    </xf>
    <xf numFmtId="9" fontId="0" fillId="16" borderId="9" xfId="2" applyFont="1" applyFill="1" applyBorder="1" applyAlignment="1">
      <alignment horizontal="center" vertical="center"/>
    </xf>
    <xf numFmtId="9" fontId="0" fillId="16" borderId="20" xfId="2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164" fontId="38" fillId="18" borderId="18" xfId="1" applyNumberFormat="1" applyFont="1" applyFill="1" applyBorder="1" applyAlignment="1">
      <alignment horizontal="center"/>
    </xf>
    <xf numFmtId="164" fontId="38" fillId="18" borderId="9" xfId="1" applyNumberFormat="1" applyFont="1" applyFill="1" applyBorder="1" applyAlignment="1">
      <alignment horizontal="center"/>
    </xf>
    <xf numFmtId="164" fontId="38" fillId="18" borderId="19" xfId="1" applyNumberFormat="1" applyFont="1" applyFill="1" applyBorder="1" applyAlignment="1">
      <alignment horizontal="center"/>
    </xf>
    <xf numFmtId="164" fontId="39" fillId="18" borderId="9" xfId="1" applyNumberFormat="1" applyFont="1" applyFill="1" applyBorder="1" applyAlignment="1">
      <alignment horizontal="center"/>
    </xf>
    <xf numFmtId="0" fontId="38" fillId="19" borderId="13" xfId="0" applyFont="1" applyFill="1" applyBorder="1" applyAlignment="1">
      <alignment horizontal="center"/>
    </xf>
    <xf numFmtId="0" fontId="38" fillId="19" borderId="20" xfId="0" applyFont="1" applyFill="1" applyBorder="1" applyAlignment="1">
      <alignment horizontal="center"/>
    </xf>
    <xf numFmtId="0" fontId="38" fillId="19" borderId="21" xfId="0" applyFont="1" applyFill="1" applyBorder="1" applyAlignment="1">
      <alignment horizontal="center"/>
    </xf>
    <xf numFmtId="0" fontId="39" fillId="19" borderId="13" xfId="0" applyFont="1" applyFill="1" applyBorder="1" applyAlignment="1">
      <alignment horizontal="center"/>
    </xf>
    <xf numFmtId="0" fontId="39" fillId="19" borderId="20" xfId="0" applyFont="1" applyFill="1" applyBorder="1" applyAlignment="1">
      <alignment horizontal="center"/>
    </xf>
    <xf numFmtId="0" fontId="39" fillId="19" borderId="21" xfId="0" applyFont="1" applyFill="1" applyBorder="1" applyAlignment="1">
      <alignment horizontal="center"/>
    </xf>
    <xf numFmtId="0" fontId="2" fillId="18" borderId="5" xfId="0" applyFont="1" applyFill="1" applyBorder="1" applyAlignment="1">
      <alignment horizontal="center" vertical="center"/>
    </xf>
    <xf numFmtId="0" fontId="2" fillId="18" borderId="16" xfId="0" applyFont="1" applyFill="1" applyBorder="1" applyAlignment="1">
      <alignment horizontal="center" vertical="center"/>
    </xf>
    <xf numFmtId="164" fontId="20" fillId="19" borderId="5" xfId="0" applyNumberFormat="1" applyFont="1" applyFill="1" applyBorder="1" applyAlignment="1">
      <alignment horizontal="center" vertical="center" wrapText="1"/>
    </xf>
    <xf numFmtId="164" fontId="20" fillId="19" borderId="16" xfId="0" applyNumberFormat="1" applyFont="1" applyFill="1" applyBorder="1" applyAlignment="1">
      <alignment horizontal="center" vertical="center" wrapText="1"/>
    </xf>
    <xf numFmtId="164" fontId="20" fillId="19" borderId="15" xfId="0" applyNumberFormat="1" applyFont="1" applyFill="1" applyBorder="1" applyAlignment="1">
      <alignment horizontal="center" vertical="center" wrapText="1"/>
    </xf>
  </cellXfs>
  <cellStyles count="5">
    <cellStyle name="Normal" xfId="3"/>
    <cellStyle name="Денежный" xfId="4" builtinId="4"/>
    <cellStyle name="Обычный" xfId="0" builtinId="0"/>
    <cellStyle name="Процентный" xfId="2" builtinId="5"/>
    <cellStyle name="Финансовый" xfId="1" builtinId="3"/>
  </cellStyles>
  <dxfs count="96"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480024"/>
      </font>
      <fill>
        <patternFill>
          <bgColor rgb="FFFFF6E7"/>
        </patternFill>
      </fill>
    </dxf>
    <dxf>
      <font>
        <color rgb="FF7E003F"/>
      </font>
      <fill>
        <patternFill>
          <bgColor rgb="FFFEEECE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E6B8B7"/>
          <bgColor rgb="FFE6B8B7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E6B8B7"/>
          <bgColor rgb="FFE6B8B7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E6B8B7"/>
          <bgColor rgb="FFE6B8B7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E6B8B7"/>
          <bgColor rgb="FFE6B8B7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4D4D4D"/>
        <name val="Tahoma"/>
        <scheme val="none"/>
      </font>
      <numFmt numFmtId="166" formatCode="[$-10419]#,##0"/>
      <fill>
        <patternFill patternType="solid">
          <fgColor rgb="FFFFFFFF"/>
          <bgColor rgb="FFFFFFFF"/>
        </patternFill>
      </fill>
      <alignment horizontal="center" vertical="top" textRotation="0" wrapText="1" indent="0" justifyLastLine="0" shrinkToFit="0" readingOrder="1"/>
      <border diagonalUp="0" diagonalDown="0">
        <left style="thin">
          <color rgb="FFE5E5E5"/>
        </left>
        <right style="thin">
          <color rgb="FFE5E5E5"/>
        </right>
        <top style="thin">
          <color rgb="FFE5E5E5"/>
        </top>
        <bottom style="thin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ahoma"/>
        <scheme val="none"/>
      </font>
      <numFmt numFmtId="0" formatCode="General"/>
      <fill>
        <patternFill patternType="solid">
          <fgColor rgb="FFFFFFFF"/>
          <bgColor rgb="FFFFFFFF"/>
        </patternFill>
      </fill>
      <alignment horizontal="general" vertical="top" textRotation="0" wrapText="1" indent="0" justifyLastLine="0" shrinkToFit="0" readingOrder="1"/>
      <border diagonalUp="0" diagonalDown="0">
        <left style="thin">
          <color rgb="FFE6EEFC"/>
        </left>
        <right style="thin">
          <color rgb="FFE6EEFC"/>
        </right>
        <top style="thin">
          <color rgb="FFE6EEFC"/>
        </top>
        <bottom style="thin">
          <color rgb="FFE6EEFC"/>
        </bottom>
        <vertical/>
        <horizontal/>
      </border>
    </dxf>
    <dxf>
      <border outline="0">
        <right style="thin">
          <color rgb="FFC6DAF8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4C68A2"/>
        <name val="Tahoma"/>
        <scheme val="none"/>
      </font>
      <numFmt numFmtId="0" formatCode="General"/>
      <fill>
        <patternFill patternType="solid">
          <fgColor rgb="FFC6DAF8"/>
          <bgColor rgb="FFC6DAF8"/>
        </patternFill>
      </fill>
      <alignment horizontal="general" vertical="top" textRotation="0" wrapText="1" indent="0" justifyLastLine="0" shrinkToFit="0" readingOrder="1"/>
      <border diagonalUp="0" diagonalDown="0" outline="0">
        <left style="thin">
          <color rgb="FFE6EEFC"/>
        </left>
        <right style="thin">
          <color rgb="FFE6EEF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₽_-;\-* #,##0\ _₽_-;_-* &quot;-&quot;??\ _₽_-;_-@_-"/>
    </dxf>
    <dxf>
      <numFmt numFmtId="164" formatCode="_-* #,##0\ _₽_-;\-* #,##0\ _₽_-;_-* &quot;-&quot;??\ _₽_-;_-@_-"/>
    </dxf>
    <dxf>
      <numFmt numFmtId="164" formatCode="_-* #,##0\ _₽_-;\-* #,##0\ _₽_-;_-* &quot;-&quot;??\ _₽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  <numFmt numFmtId="164" formatCode="_-* #,##0\ _₽_-;\-* #,##0\ _₽_-;_-* &quot;-&quot;??\ _₽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font>
        <strike val="0"/>
        <outline val="0"/>
        <shadow val="0"/>
        <u val="none"/>
        <vertAlign val="baseline"/>
        <sz val="11"/>
        <name val="Arial Narrow"/>
        <scheme val="none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numFmt numFmtId="3" formatCode="#,##0"/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95"/>
      <tableStyleElement type="headerRow" dxfId="94"/>
      <tableStyleElement type="firstRowStripe" dxfId="93"/>
    </tableStyle>
    <tableStyle name="TableStyleQueryResult" pivot="0" count="3">
      <tableStyleElement type="wholeTable" dxfId="92"/>
      <tableStyleElement type="headerRow" dxfId="91"/>
      <tableStyleElement type="firstRowStripe" dxfId="90"/>
    </tableStyle>
  </tableStyles>
  <colors>
    <mruColors>
      <color rgb="FF0000FF"/>
      <color rgb="FFFFE1E1"/>
      <color rgb="FFFFFFCC"/>
      <color rgb="FFDBB7FF"/>
      <color rgb="FFFFF9E7"/>
      <color rgb="FFFCA19A"/>
      <color rgb="FFFFF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0"/>
      <c:rotY val="31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978958880139984"/>
          <c:y val="3.7453703703703718E-2"/>
          <c:w val="0.85482852143482069"/>
          <c:h val="0.84253174874879766"/>
        </c:manualLayout>
      </c:layout>
      <c:surface3DChart>
        <c:wireframe val="0"/>
        <c:ser>
          <c:idx val="0"/>
          <c:order val="0"/>
          <c:tx>
            <c:strRef>
              <c:f>'Модель эластичности'!$BM$4</c:f>
              <c:strCache>
                <c:ptCount val="1"/>
                <c:pt idx="0">
                  <c:v>100%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3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3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3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3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36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эластичности'!$BM$5:$BM$29</c:f>
              <c:numCache>
                <c:formatCode>0.0%</c:formatCode>
                <c:ptCount val="25"/>
                <c:pt idx="0">
                  <c:v>-0.36323981120511001</c:v>
                </c:pt>
                <c:pt idx="1">
                  <c:v>-0.30125020126558161</c:v>
                </c:pt>
                <c:pt idx="2">
                  <c:v>-0.23667758354780477</c:v>
                </c:pt>
                <c:pt idx="3">
                  <c:v>-0.16845806048458872</c:v>
                </c:pt>
                <c:pt idx="4">
                  <c:v>-9.4201159112956928E-2</c:v>
                </c:pt>
                <c:pt idx="5">
                  <c:v>0</c:v>
                </c:pt>
                <c:pt idx="6">
                  <c:v>9.4201159112956928E-2</c:v>
                </c:pt>
                <c:pt idx="7">
                  <c:v>0.16845806048458872</c:v>
                </c:pt>
                <c:pt idx="8">
                  <c:v>0.23667758354780477</c:v>
                </c:pt>
                <c:pt idx="9">
                  <c:v>0.30125020126558161</c:v>
                </c:pt>
                <c:pt idx="10">
                  <c:v>0.36323981120511001</c:v>
                </c:pt>
                <c:pt idx="11">
                  <c:v>0.42324581841751902</c:v>
                </c:pt>
                <c:pt idx="12">
                  <c:v>0.48165095880041253</c:v>
                </c:pt>
                <c:pt idx="13">
                  <c:v>0.53871974722667415</c:v>
                </c:pt>
                <c:pt idx="14">
                  <c:v>0.59464532158100925</c:v>
                </c:pt>
                <c:pt idx="15">
                  <c:v>0.64957453456625791</c:v>
                </c:pt>
                <c:pt idx="16">
                  <c:v>0.70362258066236705</c:v>
                </c:pt>
                <c:pt idx="17">
                  <c:v>0.75688208457533535</c:v>
                </c:pt>
                <c:pt idx="18">
                  <c:v>0.80942903786059928</c:v>
                </c:pt>
                <c:pt idx="19">
                  <c:v>0.8613268362522718</c:v>
                </c:pt>
                <c:pt idx="20">
                  <c:v>0.91262911809077096</c:v>
                </c:pt>
                <c:pt idx="21">
                  <c:v>0.96338181628670605</c:v>
                </c:pt>
                <c:pt idx="22">
                  <c:v>1.0136246773749915</c:v>
                </c:pt>
                <c:pt idx="23">
                  <c:v>1.0633924093190177</c:v>
                </c:pt>
                <c:pt idx="24">
                  <c:v>1.1127155644071973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6-4DD0-BAF4-9C969B697618}"/>
            </c:ext>
          </c:extLst>
        </c:ser>
        <c:ser>
          <c:idx val="1"/>
          <c:order val="1"/>
          <c:tx>
            <c:strRef>
              <c:f>'Модель эластичности'!$BN$4</c:f>
              <c:strCache>
                <c:ptCount val="1"/>
                <c:pt idx="0">
                  <c:v>90%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3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43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4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4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43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эластичности'!$BN$5:$BN$29</c:f>
              <c:numCache>
                <c:formatCode>0.0%</c:formatCode>
                <c:ptCount val="25"/>
                <c:pt idx="0">
                  <c:v>-0.3667355017359778</c:v>
                </c:pt>
                <c:pt idx="1">
                  <c:v>-0.30414932587555304</c:v>
                </c:pt>
                <c:pt idx="2">
                  <c:v>-0.23895528429027532</c:v>
                </c:pt>
                <c:pt idx="3">
                  <c:v>-0.17007924084180406</c:v>
                </c:pt>
                <c:pt idx="4">
                  <c:v>-9.5107717507025666E-2</c:v>
                </c:pt>
                <c:pt idx="5">
                  <c:v>0</c:v>
                </c:pt>
                <c:pt idx="6">
                  <c:v>9.5107717507025666E-2</c:v>
                </c:pt>
                <c:pt idx="7">
                  <c:v>0.17007924084180406</c:v>
                </c:pt>
                <c:pt idx="8">
                  <c:v>0.23895528429027532</c:v>
                </c:pt>
                <c:pt idx="9">
                  <c:v>0.30414932587555304</c:v>
                </c:pt>
                <c:pt idx="10">
                  <c:v>0.3667355017359778</c:v>
                </c:pt>
                <c:pt idx="11">
                  <c:v>0.42731898538333951</c:v>
                </c:pt>
                <c:pt idx="12">
                  <c:v>0.4862861960291624</c:v>
                </c:pt>
                <c:pt idx="13">
                  <c:v>0.54390419414322755</c:v>
                </c:pt>
                <c:pt idx="14">
                  <c:v>0.60036797630043315</c:v>
                </c:pt>
                <c:pt idx="15">
                  <c:v>0.6558258084617119</c:v>
                </c:pt>
                <c:pt idx="16">
                  <c:v>0.71039399369764511</c:v>
                </c:pt>
                <c:pt idx="17">
                  <c:v>0.76416604810140232</c:v>
                </c:pt>
                <c:pt idx="18">
                  <c:v>0.81721869454407614</c:v>
                </c:pt>
                <c:pt idx="19">
                  <c:v>0.86961593885773825</c:v>
                </c:pt>
                <c:pt idx="20">
                  <c:v>0.92141193557908507</c:v>
                </c:pt>
                <c:pt idx="21">
                  <c:v>0.97265305966069304</c:v>
                </c:pt>
                <c:pt idx="22">
                  <c:v>1.0233794401439682</c:v>
                </c:pt>
                <c:pt idx="23">
                  <c:v>1.0736261190093748</c:v>
                </c:pt>
                <c:pt idx="24">
                  <c:v>1.1234239425696644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6-4DD0-BAF4-9C969B697618}"/>
            </c:ext>
          </c:extLst>
        </c:ser>
        <c:ser>
          <c:idx val="2"/>
          <c:order val="2"/>
          <c:tx>
            <c:strRef>
              <c:f>'Модель эластичности'!$BO$4</c:f>
              <c:strCache>
                <c:ptCount val="1"/>
                <c:pt idx="0">
                  <c:v>80%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0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эластичности'!$BO$5:$BO$29</c:f>
              <c:numCache>
                <c:formatCode>0.0%</c:formatCode>
                <c:ptCount val="25"/>
                <c:pt idx="0">
                  <c:v>-0.3706831911255109</c:v>
                </c:pt>
                <c:pt idx="1">
                  <c:v>-0.30742331233421061</c:v>
                </c:pt>
                <c:pt idx="2">
                  <c:v>-0.24152749569577131</c:v>
                </c:pt>
                <c:pt idx="3">
                  <c:v>-0.17191004263566587</c:v>
                </c:pt>
                <c:pt idx="4">
                  <c:v>-9.6131495476401249E-2</c:v>
                </c:pt>
                <c:pt idx="5">
                  <c:v>0</c:v>
                </c:pt>
                <c:pt idx="6">
                  <c:v>9.6131495476401249E-2</c:v>
                </c:pt>
                <c:pt idx="7">
                  <c:v>0.17191004263566587</c:v>
                </c:pt>
                <c:pt idx="8">
                  <c:v>0.24152749569577131</c:v>
                </c:pt>
                <c:pt idx="9">
                  <c:v>0.30742331233421061</c:v>
                </c:pt>
                <c:pt idx="10">
                  <c:v>0.3706831911255109</c:v>
                </c:pt>
                <c:pt idx="11">
                  <c:v>0.43191881991410797</c:v>
                </c:pt>
                <c:pt idx="12">
                  <c:v>0.49152077748433548</c:v>
                </c:pt>
                <c:pt idx="13">
                  <c:v>0.5497589990529731</c:v>
                </c:pt>
                <c:pt idx="14">
                  <c:v>0.60683058021698266</c:v>
                </c:pt>
                <c:pt idx="15">
                  <c:v>0.6628853829321163</c:v>
                </c:pt>
                <c:pt idx="16">
                  <c:v>0.71804096220228475</c:v>
                </c:pt>
                <c:pt idx="17">
                  <c:v>0.7723918407657383</c:v>
                </c:pt>
                <c:pt idx="18">
                  <c:v>0.8260155673696099</c:v>
                </c:pt>
                <c:pt idx="19">
                  <c:v>0.87897683683065664</c:v>
                </c:pt>
                <c:pt idx="20">
                  <c:v>0.9313303866269288</c:v>
                </c:pt>
                <c:pt idx="21">
                  <c:v>0.98312309090976413</c:v>
                </c:pt>
                <c:pt idx="22">
                  <c:v>1.0343955106858138</c:v>
                </c:pt>
                <c:pt idx="23">
                  <c:v>1.0851830651416043</c:v>
                </c:pt>
                <c:pt idx="24">
                  <c:v>1.1355169326320842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6-4DD0-BAF4-9C969B697618}"/>
            </c:ext>
          </c:extLst>
        </c:ser>
        <c:ser>
          <c:idx val="3"/>
          <c:order val="3"/>
          <c:tx>
            <c:strRef>
              <c:f>'Модель эластичности'!$BP$4</c:f>
              <c:strCache>
                <c:ptCount val="1"/>
                <c:pt idx="0">
                  <c:v>70%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5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5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5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56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эластичности'!$BP$5:$BP$29</c:f>
              <c:numCache>
                <c:formatCode>0.0%</c:formatCode>
                <c:ptCount val="25"/>
                <c:pt idx="0">
                  <c:v>-0.37521013389517288</c:v>
                </c:pt>
                <c:pt idx="1">
                  <c:v>-0.31117769822036656</c:v>
                </c:pt>
                <c:pt idx="2">
                  <c:v>-0.24447713349023045</c:v>
                </c:pt>
                <c:pt idx="3">
                  <c:v>-0.17400948211167463</c:v>
                </c:pt>
                <c:pt idx="4">
                  <c:v>-9.7305494699463771E-2</c:v>
                </c:pt>
                <c:pt idx="5">
                  <c:v>0</c:v>
                </c:pt>
                <c:pt idx="6">
                  <c:v>9.7305494699463771E-2</c:v>
                </c:pt>
                <c:pt idx="7">
                  <c:v>0.17400948211167463</c:v>
                </c:pt>
                <c:pt idx="8">
                  <c:v>0.24447713349023045</c:v>
                </c:pt>
                <c:pt idx="9">
                  <c:v>0.31117769822036656</c:v>
                </c:pt>
                <c:pt idx="10">
                  <c:v>0.37521013389517288</c:v>
                </c:pt>
                <c:pt idx="11">
                  <c:v>0.43719359855447271</c:v>
                </c:pt>
                <c:pt idx="12">
                  <c:v>0.49752344089892209</c:v>
                </c:pt>
                <c:pt idx="13">
                  <c:v>0.55647289271041911</c:v>
                </c:pt>
                <c:pt idx="14">
                  <c:v>0.61424145660223772</c:v>
                </c:pt>
                <c:pt idx="15">
                  <c:v>0.67098082470887355</c:v>
                </c:pt>
                <c:pt idx="16">
                  <c:v>0.72680998766657168</c:v>
                </c:pt>
                <c:pt idx="17">
                  <c:v>0.78182462256596941</c:v>
                </c:pt>
                <c:pt idx="18">
                  <c:v>0.83610322521289737</c:v>
                </c:pt>
                <c:pt idx="19">
                  <c:v>0.8897112805050762</c:v>
                </c:pt>
                <c:pt idx="20">
                  <c:v>0.94270419439821163</c:v>
                </c:pt>
                <c:pt idx="21">
                  <c:v>0.99512941349096451</c:v>
                </c:pt>
                <c:pt idx="22">
                  <c:v>1.0470279941384675</c:v>
                </c:pt>
                <c:pt idx="23">
                  <c:v>1.0984357880816069</c:v>
                </c:pt>
                <c:pt idx="24">
                  <c:v>1.1493843544388287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6-4DD0-BAF4-9C969B697618}"/>
            </c:ext>
          </c:extLst>
        </c:ser>
        <c:ser>
          <c:idx val="4"/>
          <c:order val="4"/>
          <c:tx>
            <c:strRef>
              <c:f>'Модель эластичности'!$BQ$4</c:f>
              <c:strCache>
                <c:ptCount val="1"/>
                <c:pt idx="0">
                  <c:v>60%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3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3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63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эластичности'!$BQ$5:$BQ$29</c:f>
              <c:numCache>
                <c:formatCode>0.0%</c:formatCode>
                <c:ptCount val="25"/>
                <c:pt idx="0">
                  <c:v>-0.38050489825004968</c:v>
                </c:pt>
                <c:pt idx="1">
                  <c:v>-0.31556887115449134</c:v>
                </c:pt>
                <c:pt idx="2">
                  <c:v>-0.24792706379607923</c:v>
                </c:pt>
                <c:pt idx="3">
                  <c:v>-0.17646501068104126</c:v>
                </c:pt>
                <c:pt idx="4">
                  <c:v>-9.867861769995373E-2</c:v>
                </c:pt>
                <c:pt idx="5">
                  <c:v>0</c:v>
                </c:pt>
                <c:pt idx="6">
                  <c:v>9.867861769995373E-2</c:v>
                </c:pt>
                <c:pt idx="7">
                  <c:v>0.17646501068104126</c:v>
                </c:pt>
                <c:pt idx="8">
                  <c:v>0.24792706379607923</c:v>
                </c:pt>
                <c:pt idx="9">
                  <c:v>0.31556887115449134</c:v>
                </c:pt>
                <c:pt idx="10">
                  <c:v>0.38050489825004968</c:v>
                </c:pt>
                <c:pt idx="11">
                  <c:v>0.44336304034906265</c:v>
                </c:pt>
                <c:pt idx="12">
                  <c:v>0.504544225101204</c:v>
                </c:pt>
                <c:pt idx="13">
                  <c:v>0.56432553998886792</c:v>
                </c:pt>
                <c:pt idx="14">
                  <c:v>0.62290930289930435</c:v>
                </c:pt>
                <c:pt idx="15">
                  <c:v>0.68044934656512746</c:v>
                </c:pt>
                <c:pt idx="16">
                  <c:v>0.73706634075468036</c:v>
                </c:pt>
                <c:pt idx="17">
                  <c:v>0.79285731270243531</c:v>
                </c:pt>
                <c:pt idx="18">
                  <c:v>0.84790186590497318</c:v>
                </c:pt>
                <c:pt idx="19">
                  <c:v>0.90226640934780145</c:v>
                </c:pt>
                <c:pt idx="20">
                  <c:v>0.9560071308457837</c:v>
                </c:pt>
                <c:pt idx="21">
                  <c:v>1.0091721465385572</c:v>
                </c:pt>
                <c:pt idx="22">
                  <c:v>1.0618030921465382</c:v>
                </c:pt>
                <c:pt idx="23">
                  <c:v>1.1139363253311696</c:v>
                </c:pt>
                <c:pt idx="24">
                  <c:v>1.1656038505562658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6-4DD0-BAF4-9C969B697618}"/>
            </c:ext>
          </c:extLst>
        </c:ser>
        <c:ser>
          <c:idx val="5"/>
          <c:order val="5"/>
          <c:tx>
            <c:strRef>
              <c:f>'Модель эластичности'!$BR$4</c:f>
              <c:strCache>
                <c:ptCount val="1"/>
                <c:pt idx="0">
                  <c:v>50%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0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эластичности'!$BR$5:$BR$29</c:f>
              <c:numCache>
                <c:formatCode>0.0%</c:formatCode>
                <c:ptCount val="25"/>
                <c:pt idx="0">
                  <c:v>-0.38686380416395266</c:v>
                </c:pt>
                <c:pt idx="1">
                  <c:v>-0.32084258187479142</c:v>
                </c:pt>
                <c:pt idx="2">
                  <c:v>-0.25207036097685154</c:v>
                </c:pt>
                <c:pt idx="3">
                  <c:v>-0.17941405129832974</c:v>
                </c:pt>
                <c:pt idx="4">
                  <c:v>-0.10032771091413792</c:v>
                </c:pt>
                <c:pt idx="5">
                  <c:v>0</c:v>
                </c:pt>
                <c:pt idx="6">
                  <c:v>0.10032771091413792</c:v>
                </c:pt>
                <c:pt idx="7">
                  <c:v>0.17941405129832974</c:v>
                </c:pt>
                <c:pt idx="8">
                  <c:v>0.25207036097685154</c:v>
                </c:pt>
                <c:pt idx="9">
                  <c:v>0.32084258187479142</c:v>
                </c:pt>
                <c:pt idx="10">
                  <c:v>0.38686380416395266</c:v>
                </c:pt>
                <c:pt idx="11">
                  <c:v>0.4507724163446088</c:v>
                </c:pt>
                <c:pt idx="12">
                  <c:v>0.51297604627243432</c:v>
                </c:pt>
                <c:pt idx="13">
                  <c:v>0.57375641204887362</c:v>
                </c:pt>
                <c:pt idx="14">
                  <c:v>0.63331921264881974</c:v>
                </c:pt>
                <c:pt idx="15">
                  <c:v>0.69182085162034213</c:v>
                </c:pt>
                <c:pt idx="16">
                  <c:v>0.74938401533579357</c:v>
                </c:pt>
                <c:pt idx="17">
                  <c:v>0.80610735252534338</c:v>
                </c:pt>
                <c:pt idx="18">
                  <c:v>0.86207179699997127</c:v>
                </c:pt>
                <c:pt idx="19">
                  <c:v>0.91734486755610378</c:v>
                </c:pt>
                <c:pt idx="20">
                  <c:v>0.97198369100578919</c:v>
                </c:pt>
                <c:pt idx="21">
                  <c:v>1.0260371875939633</c:v>
                </c:pt>
                <c:pt idx="22">
                  <c:v>1.0795476888471411</c:v>
                </c:pt>
                <c:pt idx="23">
                  <c:v>1.1325521600272181</c:v>
                </c:pt>
                <c:pt idx="24">
                  <c:v>1.1850831404488744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6-4DD0-BAF4-9C969B697618}"/>
            </c:ext>
          </c:extLst>
        </c:ser>
        <c:ser>
          <c:idx val="6"/>
          <c:order val="6"/>
          <c:tx>
            <c:strRef>
              <c:f>'Модель эластичности'!$BS$4</c:f>
              <c:strCache>
                <c:ptCount val="1"/>
                <c:pt idx="0">
                  <c:v>40%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76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эластичности'!$BS$5:$BS$29</c:f>
              <c:numCache>
                <c:formatCode>0.0%</c:formatCode>
                <c:ptCount val="25"/>
                <c:pt idx="0">
                  <c:v>-0.39479127847435491</c:v>
                </c:pt>
                <c:pt idx="1">
                  <c:v>-0.32741717297925571</c:v>
                </c:pt>
                <c:pt idx="2">
                  <c:v>-0.25723569639864496</c:v>
                </c:pt>
                <c:pt idx="3">
                  <c:v>-0.18309053968334787</c:v>
                </c:pt>
                <c:pt idx="4">
                  <c:v>-0.10238359037955368</c:v>
                </c:pt>
                <c:pt idx="5">
                  <c:v>0</c:v>
                </c:pt>
                <c:pt idx="6">
                  <c:v>0.10238359037955368</c:v>
                </c:pt>
                <c:pt idx="7">
                  <c:v>0.18309053968334787</c:v>
                </c:pt>
                <c:pt idx="8">
                  <c:v>0.25723569639864496</c:v>
                </c:pt>
                <c:pt idx="9">
                  <c:v>0.32741717297925571</c:v>
                </c:pt>
                <c:pt idx="10">
                  <c:v>0.39479127847435491</c:v>
                </c:pt>
                <c:pt idx="11">
                  <c:v>0.46000948301237954</c:v>
                </c:pt>
                <c:pt idx="12">
                  <c:v>0.52348776741281011</c:v>
                </c:pt>
                <c:pt idx="13">
                  <c:v>0.58551362264337614</c:v>
                </c:pt>
                <c:pt idx="14">
                  <c:v>0.64629696278858206</c:v>
                </c:pt>
                <c:pt idx="15">
                  <c:v>0.7059973963619034</c:v>
                </c:pt>
                <c:pt idx="16">
                  <c:v>0.76474012378082901</c:v>
                </c:pt>
                <c:pt idx="17">
                  <c:v>0.82262581524992218</c:v>
                </c:pt>
                <c:pt idx="18">
                  <c:v>0.87973706304678734</c:v>
                </c:pt>
                <c:pt idx="19">
                  <c:v>0.93614276953880882</c:v>
                </c:pt>
                <c:pt idx="20">
                  <c:v>0.99190123216017645</c:v>
                </c:pt>
                <c:pt idx="21">
                  <c:v>1.0470623736119382</c:v>
                </c:pt>
                <c:pt idx="22">
                  <c:v>1.1016693928630663</c:v>
                </c:pt>
                <c:pt idx="23">
                  <c:v>1.1557600126543441</c:v>
                </c:pt>
                <c:pt idx="24">
                  <c:v>1.2093674390844165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6-4DD0-BAF4-9C969B697618}"/>
            </c:ext>
          </c:extLst>
        </c:ser>
        <c:ser>
          <c:idx val="7"/>
          <c:order val="7"/>
          <c:tx>
            <c:strRef>
              <c:f>'Модель эластичности'!$BT$4</c:f>
              <c:strCache>
                <c:ptCount val="1"/>
                <c:pt idx="0">
                  <c:v>30%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3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83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83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83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83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эластичности'!$BT$5:$BT$29</c:f>
              <c:numCache>
                <c:formatCode>0.0%</c:formatCode>
                <c:ptCount val="25"/>
                <c:pt idx="0">
                  <c:v>-0.4052517590284474</c:v>
                </c:pt>
                <c:pt idx="1">
                  <c:v>-0.33609249373168187</c:v>
                </c:pt>
                <c:pt idx="2">
                  <c:v>-0.26405147259916012</c:v>
                </c:pt>
                <c:pt idx="3">
                  <c:v>-0.18794174875107902</c:v>
                </c:pt>
                <c:pt idx="4">
                  <c:v>-0.10509636954823802</c:v>
                </c:pt>
                <c:pt idx="5">
                  <c:v>0</c:v>
                </c:pt>
                <c:pt idx="6">
                  <c:v>0.10509636954823802</c:v>
                </c:pt>
                <c:pt idx="7">
                  <c:v>0.18794174875107902</c:v>
                </c:pt>
                <c:pt idx="8">
                  <c:v>0.26405147259916012</c:v>
                </c:pt>
                <c:pt idx="9">
                  <c:v>0.33609249373168187</c:v>
                </c:pt>
                <c:pt idx="10">
                  <c:v>0.4052517590284474</c:v>
                </c:pt>
                <c:pt idx="11">
                  <c:v>0.47219800012031687</c:v>
                </c:pt>
                <c:pt idx="12">
                  <c:v>0.5373582197502792</c:v>
                </c:pt>
                <c:pt idx="13">
                  <c:v>0.60102752631289491</c:v>
                </c:pt>
                <c:pt idx="14">
                  <c:v>0.66342139582455184</c:v>
                </c:pt>
                <c:pt idx="15">
                  <c:v>0.7247036658226238</c:v>
                </c:pt>
                <c:pt idx="16">
                  <c:v>0.78500285406366954</c:v>
                </c:pt>
                <c:pt idx="17">
                  <c:v>0.84442229813315606</c:v>
                </c:pt>
                <c:pt idx="18">
                  <c:v>0.90304677869267924</c:v>
                </c:pt>
                <c:pt idx="19">
                  <c:v>0.96094702376260388</c:v>
                </c:pt>
                <c:pt idx="20">
                  <c:v>1.01818287543935</c:v>
                </c:pt>
                <c:pt idx="21">
                  <c:v>1.0748055791873397</c:v>
                </c:pt>
                <c:pt idx="22">
                  <c:v>1.1308594785853667</c:v>
                </c:pt>
                <c:pt idx="23">
                  <c:v>1.1863832958846341</c:v>
                </c:pt>
                <c:pt idx="24">
                  <c:v>1.2414111170202169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6-4DD0-BAF4-9C969B697618}"/>
            </c:ext>
          </c:extLst>
        </c:ser>
        <c:ser>
          <c:idx val="8"/>
          <c:order val="8"/>
          <c:tx>
            <c:strRef>
              <c:f>'Модель эластичности'!$BU$4</c:f>
              <c:strCache>
                <c:ptCount val="1"/>
                <c:pt idx="0">
                  <c:v>20%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0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эластичности'!$BU$5:$BU$29</c:f>
              <c:numCache>
                <c:formatCode>0.0%</c:formatCode>
                <c:ptCount val="25"/>
                <c:pt idx="0">
                  <c:v>-0.42046728120089588</c:v>
                </c:pt>
                <c:pt idx="1">
                  <c:v>-0.34871137243224032</c:v>
                </c:pt>
                <c:pt idx="2">
                  <c:v>-0.27396550985252627</c:v>
                </c:pt>
                <c:pt idx="3">
                  <c:v>-0.19499818165122604</c:v>
                </c:pt>
                <c:pt idx="4">
                  <c:v>-0.10904230218265455</c:v>
                </c:pt>
                <c:pt idx="5">
                  <c:v>0</c:v>
                </c:pt>
                <c:pt idx="6">
                  <c:v>0.10904230218265455</c:v>
                </c:pt>
                <c:pt idx="7">
                  <c:v>0.19499818165122604</c:v>
                </c:pt>
                <c:pt idx="8">
                  <c:v>0.27396550985252627</c:v>
                </c:pt>
                <c:pt idx="9">
                  <c:v>0.34871137243224032</c:v>
                </c:pt>
                <c:pt idx="10">
                  <c:v>0.42046728120089588</c:v>
                </c:pt>
                <c:pt idx="11">
                  <c:v>0.48992707588754181</c:v>
                </c:pt>
                <c:pt idx="12">
                  <c:v>0.5575337914165428</c:v>
                </c:pt>
                <c:pt idx="13">
                  <c:v>0.62359361627827803</c:v>
                </c:pt>
                <c:pt idx="14">
                  <c:v>0.68833011671954636</c:v>
                </c:pt>
                <c:pt idx="15">
                  <c:v>0.75191328169749239</c:v>
                </c:pt>
                <c:pt idx="16">
                  <c:v>0.81447645427721649</c:v>
                </c:pt>
                <c:pt idx="17">
                  <c:v>0.8761268519417752</c:v>
                </c:pt>
                <c:pt idx="18">
                  <c:v>0.93695243851485455</c:v>
                </c:pt>
                <c:pt idx="19">
                  <c:v>0.99702659756053513</c:v>
                </c:pt>
                <c:pt idx="20">
                  <c:v>1.0564114179976745</c:v>
                </c:pt>
                <c:pt idx="21">
                  <c:v>1.1151600693452672</c:v>
                </c:pt>
                <c:pt idx="22">
                  <c:v>1.1733185600995111</c:v>
                </c:pt>
                <c:pt idx="23">
                  <c:v>1.2309270663714835</c:v>
                </c:pt>
                <c:pt idx="24">
                  <c:v>1.2880209538817005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6-4DD0-BAF4-9C969B697618}"/>
            </c:ext>
          </c:extLst>
        </c:ser>
        <c:ser>
          <c:idx val="9"/>
          <c:order val="9"/>
          <c:tx>
            <c:strRef>
              <c:f>'Модель эластичности'!$BV$4</c:f>
              <c:strCache>
                <c:ptCount val="1"/>
                <c:pt idx="0">
                  <c:v>10%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9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9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6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6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эластичности'!$BV$5:$BV$29</c:f>
              <c:numCache>
                <c:formatCode>0.0%</c:formatCode>
                <c:ptCount val="25"/>
                <c:pt idx="0">
                  <c:v>-0.4478131716680197</c:v>
                </c:pt>
                <c:pt idx="1">
                  <c:v>-0.371390480704202</c:v>
                </c:pt>
                <c:pt idx="2">
                  <c:v>-0.29178337858847053</c:v>
                </c:pt>
                <c:pt idx="3">
                  <c:v>-0.20768025979412669</c:v>
                </c:pt>
                <c:pt idx="4">
                  <c:v>-0.11613407599024646</c:v>
                </c:pt>
                <c:pt idx="5">
                  <c:v>0</c:v>
                </c:pt>
                <c:pt idx="6">
                  <c:v>0.11613407599024646</c:v>
                </c:pt>
                <c:pt idx="7">
                  <c:v>0.20768025979412669</c:v>
                </c:pt>
                <c:pt idx="8">
                  <c:v>0.29178337858847053</c:v>
                </c:pt>
                <c:pt idx="9">
                  <c:v>0.371390480704202</c:v>
                </c:pt>
                <c:pt idx="10">
                  <c:v>0.4478131716680197</c:v>
                </c:pt>
                <c:pt idx="11">
                  <c:v>0.52179041639725854</c:v>
                </c:pt>
                <c:pt idx="12">
                  <c:v>0.59379406343640651</c:v>
                </c:pt>
                <c:pt idx="13">
                  <c:v>0.66415021482749026</c:v>
                </c:pt>
                <c:pt idx="14">
                  <c:v>0.73309697687397968</c:v>
                </c:pt>
                <c:pt idx="15">
                  <c:v>0.80081539408861335</c:v>
                </c:pt>
                <c:pt idx="16">
                  <c:v>0.8674474817566995</c:v>
                </c:pt>
                <c:pt idx="17">
                  <c:v>0.93310743045451483</c:v>
                </c:pt>
                <c:pt idx="18">
                  <c:v>0.99788892490055714</c:v>
                </c:pt>
                <c:pt idx="19">
                  <c:v>1.0618701212987656</c:v>
                </c:pt>
                <c:pt idx="20">
                  <c:v>1.1251171466390921</c:v>
                </c:pt>
                <c:pt idx="21">
                  <c:v>1.1876866284214671</c:v>
                </c:pt>
                <c:pt idx="22">
                  <c:v>1.2496275673922677</c:v>
                </c:pt>
                <c:pt idx="23">
                  <c:v>1.3109827525924758</c:v>
                </c:pt>
                <c:pt idx="24">
                  <c:v>1.3717898498195999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56-4DD0-BAF4-9C969B697618}"/>
            </c:ext>
          </c:extLst>
        </c:ser>
        <c:ser>
          <c:idx val="10"/>
          <c:order val="10"/>
          <c:tx>
            <c:strRef>
              <c:f>'Модель эластичности'!$BW$4</c:f>
              <c:strCache>
                <c:ptCount val="1"/>
                <c:pt idx="0">
                  <c:v>5%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7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7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7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7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эластичности'!$BW$5:$BW$29</c:f>
              <c:numCache>
                <c:formatCode>0.0%</c:formatCode>
                <c:ptCount val="25"/>
                <c:pt idx="0">
                  <c:v>-0.47693755420545209</c:v>
                </c:pt>
                <c:pt idx="1">
                  <c:v>-0.39554456797792059</c:v>
                </c:pt>
                <c:pt idx="2">
                  <c:v>-0.31076006635408848</c:v>
                </c:pt>
                <c:pt idx="3">
                  <c:v>-0.22118714104370615</c:v>
                </c:pt>
                <c:pt idx="4">
                  <c:v>-0.12368707681461395</c:v>
                </c:pt>
                <c:pt idx="5">
                  <c:v>0</c:v>
                </c:pt>
                <c:pt idx="6">
                  <c:v>0.12368707681461395</c:v>
                </c:pt>
                <c:pt idx="7">
                  <c:v>0.22118714104370615</c:v>
                </c:pt>
                <c:pt idx="8">
                  <c:v>0.31076006635408848</c:v>
                </c:pt>
                <c:pt idx="9">
                  <c:v>0.39554456797792059</c:v>
                </c:pt>
                <c:pt idx="10">
                  <c:v>0.47693755420545209</c:v>
                </c:pt>
                <c:pt idx="11">
                  <c:v>0.55572604994487085</c:v>
                </c:pt>
                <c:pt idx="12">
                  <c:v>0.63241259130945193</c:v>
                </c:pt>
                <c:pt idx="13">
                  <c:v>0.7073444890086289</c:v>
                </c:pt>
                <c:pt idx="14">
                  <c:v>0.78077533504282182</c:v>
                </c:pt>
                <c:pt idx="15">
                  <c:v>0.85289794849947775</c:v>
                </c:pt>
                <c:pt idx="16">
                  <c:v>0.92386358089847187</c:v>
                </c:pt>
                <c:pt idx="17">
                  <c:v>0.99379384941769922</c:v>
                </c:pt>
                <c:pt idx="18">
                  <c:v>1.0627885317397601</c:v>
                </c:pt>
                <c:pt idx="19">
                  <c:v>1.1309308671061753</c:v>
                </c:pt>
                <c:pt idx="20">
                  <c:v>1.1982912832016352</c:v>
                </c:pt>
                <c:pt idx="21">
                  <c:v>1.2649300904033836</c:v>
                </c:pt>
                <c:pt idx="22">
                  <c:v>1.3308994763146655</c:v>
                </c:pt>
                <c:pt idx="23">
                  <c:v>1.3962450128432411</c:v>
                </c:pt>
                <c:pt idx="24">
                  <c:v>1.4610068154534988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6-4DD0-BAF4-9C969B697618}"/>
            </c:ext>
          </c:extLst>
        </c:ser>
        <c:ser>
          <c:idx val="11"/>
          <c:order val="11"/>
          <c:tx>
            <c:strRef>
              <c:f>'Модель эластичности'!$BX$4</c:f>
              <c:strCache>
                <c:ptCount val="1"/>
                <c:pt idx="0">
                  <c:v>1%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9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9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9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tint val="90000"/>
                  <a:shade val="95000"/>
                </a:schemeClr>
              </a:contourClr>
            </a:sp3d>
          </c:spP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эластичности'!$BX$5:$BX$29</c:f>
              <c:numCache>
                <c:formatCode>0.0%</c:formatCode>
                <c:ptCount val="25"/>
                <c:pt idx="0">
                  <c:v>-0.55207780241393944</c:v>
                </c:pt>
                <c:pt idx="1">
                  <c:v>-0.45786156682464313</c:v>
                </c:pt>
                <c:pt idx="2">
                  <c:v>-0.35971949157283184</c:v>
                </c:pt>
                <c:pt idx="3">
                  <c:v>-0.25603458916768063</c:v>
                </c:pt>
                <c:pt idx="4">
                  <c:v>-0.1431736481069823</c:v>
                </c:pt>
                <c:pt idx="5">
                  <c:v>0</c:v>
                </c:pt>
                <c:pt idx="6">
                  <c:v>0.1431736481069823</c:v>
                </c:pt>
                <c:pt idx="7">
                  <c:v>0.25603458916768063</c:v>
                </c:pt>
                <c:pt idx="8">
                  <c:v>0.35971949157283184</c:v>
                </c:pt>
                <c:pt idx="9">
                  <c:v>0.45786156682464313</c:v>
                </c:pt>
                <c:pt idx="10">
                  <c:v>0.55207780241393944</c:v>
                </c:pt>
                <c:pt idx="11">
                  <c:v>0.6432792169382836</c:v>
                </c:pt>
                <c:pt idx="12">
                  <c:v>0.73204751974432769</c:v>
                </c:pt>
                <c:pt idx="13">
                  <c:v>0.81878473942371433</c:v>
                </c:pt>
                <c:pt idx="14">
                  <c:v>0.90378442072473886</c:v>
                </c:pt>
                <c:pt idx="15">
                  <c:v>0.98726976087127816</c:v>
                </c:pt>
                <c:pt idx="16">
                  <c:v>1.0694158406594825</c:v>
                </c:pt>
                <c:pt idx="17">
                  <c:v>1.1503634377314482</c:v>
                </c:pt>
                <c:pt idx="18">
                  <c:v>1.2302280494793476</c:v>
                </c:pt>
                <c:pt idx="19">
                  <c:v>1.3091060292666943</c:v>
                </c:pt>
                <c:pt idx="20">
                  <c:v>1.3870789004733313</c:v>
                </c:pt>
                <c:pt idx="21">
                  <c:v>1.4642164752166682</c:v>
                </c:pt>
                <c:pt idx="22">
                  <c:v>1.5405791631185917</c:v>
                </c:pt>
                <c:pt idx="23">
                  <c:v>1.6162197158202045</c:v>
                </c:pt>
                <c:pt idx="24">
                  <c:v>1.6911845688710394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6-4DD0-BAF4-9C969B697618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tint val="20000"/>
                    <a:shade val="95000"/>
                  </a:schemeClr>
                </a:contourClr>
              </a:sp3d>
            </c:spPr>
          </c:bandFmt>
        </c:bandFmts>
        <c:axId val="-220677120"/>
        <c:axId val="789530464"/>
        <c:axId val="941458944"/>
      </c:surface3DChart>
      <c:catAx>
        <c:axId val="-22067712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9530464"/>
        <c:crosses val="autoZero"/>
        <c:auto val="1"/>
        <c:lblAlgn val="ctr"/>
        <c:lblOffset val="100"/>
        <c:noMultiLvlLbl val="0"/>
      </c:catAx>
      <c:valAx>
        <c:axId val="78953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20677120"/>
        <c:crosses val="autoZero"/>
        <c:crossBetween val="midCat"/>
      </c:valAx>
      <c:serAx>
        <c:axId val="941458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9530464"/>
        <c:crosses val="autoZero"/>
      </c:serAx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chemeClr val="bg1">
          <a:lumMod val="85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4014581442333"/>
          <c:y val="5.0925925925925923E-2"/>
          <c:w val="0.86480920467084266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v>1%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эластичности'!$BX$5:$BX$29</c:f>
              <c:numCache>
                <c:formatCode>0.0%</c:formatCode>
                <c:ptCount val="25"/>
                <c:pt idx="0">
                  <c:v>-0.55207780241393944</c:v>
                </c:pt>
                <c:pt idx="1">
                  <c:v>-0.45786156682464313</c:v>
                </c:pt>
                <c:pt idx="2">
                  <c:v>-0.35971949157283184</c:v>
                </c:pt>
                <c:pt idx="3">
                  <c:v>-0.25603458916768063</c:v>
                </c:pt>
                <c:pt idx="4">
                  <c:v>-0.1431736481069823</c:v>
                </c:pt>
                <c:pt idx="5">
                  <c:v>0</c:v>
                </c:pt>
                <c:pt idx="6">
                  <c:v>0.1431736481069823</c:v>
                </c:pt>
                <c:pt idx="7">
                  <c:v>0.25603458916768063</c:v>
                </c:pt>
                <c:pt idx="8">
                  <c:v>0.35971949157283184</c:v>
                </c:pt>
                <c:pt idx="9">
                  <c:v>0.45786156682464313</c:v>
                </c:pt>
                <c:pt idx="10">
                  <c:v>0.55207780241393944</c:v>
                </c:pt>
                <c:pt idx="11">
                  <c:v>0.6432792169382836</c:v>
                </c:pt>
                <c:pt idx="12">
                  <c:v>0.73204751974432769</c:v>
                </c:pt>
                <c:pt idx="13">
                  <c:v>0.81878473942371433</c:v>
                </c:pt>
                <c:pt idx="14">
                  <c:v>0.90378442072473886</c:v>
                </c:pt>
                <c:pt idx="15">
                  <c:v>0.98726976087127816</c:v>
                </c:pt>
                <c:pt idx="16">
                  <c:v>1.0694158406594825</c:v>
                </c:pt>
                <c:pt idx="17">
                  <c:v>1.1503634377314482</c:v>
                </c:pt>
                <c:pt idx="18">
                  <c:v>1.2302280494793476</c:v>
                </c:pt>
                <c:pt idx="19">
                  <c:v>1.3091060292666943</c:v>
                </c:pt>
                <c:pt idx="20">
                  <c:v>1.3870789004733313</c:v>
                </c:pt>
                <c:pt idx="21">
                  <c:v>1.4642164752166682</c:v>
                </c:pt>
                <c:pt idx="22">
                  <c:v>1.5405791631185917</c:v>
                </c:pt>
                <c:pt idx="23">
                  <c:v>1.6162197158202045</c:v>
                </c:pt>
                <c:pt idx="24">
                  <c:v>1.6911845688710394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B-490E-9AE8-13D30C534CE5}"/>
            </c:ext>
          </c:extLst>
        </c:ser>
        <c:ser>
          <c:idx val="1"/>
          <c:order val="1"/>
          <c:tx>
            <c:v>90%</c:v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cat>
          <c:val>
            <c:numRef>
              <c:f>'Модель эластичности'!$BN$5:$BN$29</c:f>
              <c:numCache>
                <c:formatCode>0.0%</c:formatCode>
                <c:ptCount val="25"/>
                <c:pt idx="0">
                  <c:v>-0.3667355017359778</c:v>
                </c:pt>
                <c:pt idx="1">
                  <c:v>-0.30414932587555304</c:v>
                </c:pt>
                <c:pt idx="2">
                  <c:v>-0.23895528429027532</c:v>
                </c:pt>
                <c:pt idx="3">
                  <c:v>-0.17007924084180406</c:v>
                </c:pt>
                <c:pt idx="4">
                  <c:v>-9.5107717507025666E-2</c:v>
                </c:pt>
                <c:pt idx="5">
                  <c:v>0</c:v>
                </c:pt>
                <c:pt idx="6">
                  <c:v>9.5107717507025666E-2</c:v>
                </c:pt>
                <c:pt idx="7">
                  <c:v>0.17007924084180406</c:v>
                </c:pt>
                <c:pt idx="8">
                  <c:v>0.23895528429027532</c:v>
                </c:pt>
                <c:pt idx="9">
                  <c:v>0.30414932587555304</c:v>
                </c:pt>
                <c:pt idx="10">
                  <c:v>0.3667355017359778</c:v>
                </c:pt>
                <c:pt idx="11">
                  <c:v>0.42731898538333951</c:v>
                </c:pt>
                <c:pt idx="12">
                  <c:v>0.4862861960291624</c:v>
                </c:pt>
                <c:pt idx="13">
                  <c:v>0.54390419414322755</c:v>
                </c:pt>
                <c:pt idx="14">
                  <c:v>0.60036797630043315</c:v>
                </c:pt>
                <c:pt idx="15">
                  <c:v>0.6558258084617119</c:v>
                </c:pt>
                <c:pt idx="16">
                  <c:v>0.71039399369764511</c:v>
                </c:pt>
                <c:pt idx="17">
                  <c:v>0.76416604810140232</c:v>
                </c:pt>
                <c:pt idx="18">
                  <c:v>0.81721869454407614</c:v>
                </c:pt>
                <c:pt idx="19">
                  <c:v>0.86961593885773825</c:v>
                </c:pt>
                <c:pt idx="20">
                  <c:v>0.92141193557908507</c:v>
                </c:pt>
                <c:pt idx="21">
                  <c:v>0.97265305966069304</c:v>
                </c:pt>
                <c:pt idx="22">
                  <c:v>1.0233794401439682</c:v>
                </c:pt>
                <c:pt idx="23">
                  <c:v>1.0736261190093748</c:v>
                </c:pt>
                <c:pt idx="24">
                  <c:v>1.1234239425696644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B-490E-9AE8-13D30C534CE5}"/>
            </c:ext>
          </c:extLst>
        </c:ser>
        <c:ser>
          <c:idx val="2"/>
          <c:order val="2"/>
          <c:tx>
            <c:v>бисектриса</c:v>
          </c:tx>
          <c:spPr>
            <a:ln w="25400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'Модель эластичности'!$BL$5:$BL$29</c:f>
              <c:numCache>
                <c:formatCode>0%</c:formatCode>
                <c:ptCount val="25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-0.20000000000000004</c:v>
                </c:pt>
                <c:pt idx="4">
                  <c:v>-0.10000000000000003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  <c:pt idx="12">
                  <c:v>0.7</c:v>
                </c:pt>
                <c:pt idx="13">
                  <c:v>0.79999999999999993</c:v>
                </c:pt>
                <c:pt idx="14">
                  <c:v>0.89999999999999991</c:v>
                </c:pt>
                <c:pt idx="15">
                  <c:v>0.99999999999999989</c:v>
                </c:pt>
                <c:pt idx="16">
                  <c:v>1.0999999999999999</c:v>
                </c:pt>
                <c:pt idx="17">
                  <c:v>1.2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1.5000000000000002</c:v>
                </c:pt>
                <c:pt idx="21">
                  <c:v>1.6000000000000003</c:v>
                </c:pt>
                <c:pt idx="22">
                  <c:v>1.7000000000000004</c:v>
                </c:pt>
                <c:pt idx="23">
                  <c:v>1.8000000000000005</c:v>
                </c:pt>
                <c:pt idx="24">
                  <c:v>1.9000000000000006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B-490E-9AE8-13D30C534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531008"/>
        <c:axId val="789531552"/>
      </c:lineChart>
      <c:catAx>
        <c:axId val="78953100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9531552"/>
        <c:crosses val="autoZero"/>
        <c:auto val="1"/>
        <c:lblAlgn val="ctr"/>
        <c:lblOffset val="100"/>
        <c:noMultiLvlLbl val="0"/>
      </c:catAx>
      <c:valAx>
        <c:axId val="789531552"/>
        <c:scaling>
          <c:orientation val="minMax"/>
          <c:max val="2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95310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1210445345093336"/>
          <c:y val="0.65256966253625204"/>
          <c:w val="0.45955187955569798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300035</xdr:colOff>
      <xdr:row>2</xdr:row>
      <xdr:rowOff>179294</xdr:rowOff>
    </xdr:from>
    <xdr:to>
      <xdr:col>64</xdr:col>
      <xdr:colOff>0</xdr:colOff>
      <xdr:row>17</xdr:row>
      <xdr:rowOff>156882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298355</xdr:colOff>
      <xdr:row>16</xdr:row>
      <xdr:rowOff>140352</xdr:rowOff>
    </xdr:from>
    <xdr:to>
      <xdr:col>64</xdr:col>
      <xdr:colOff>1</xdr:colOff>
      <xdr:row>33</xdr:row>
      <xdr:rowOff>11205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228600</xdr:colOff>
      <xdr:row>7</xdr:row>
      <xdr:rowOff>9524</xdr:rowOff>
    </xdr:from>
    <xdr:ext cx="1019175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3314700" y="1943099"/>
              <a:ext cx="1019175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𝑌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7E4B2BF-E833-42C3-BF7F-782C8ABC801E}"/>
                </a:ext>
              </a:extLst>
            </xdr:cNvPr>
            <xdr:cNvSpPr txBox="1"/>
          </xdr:nvSpPr>
          <xdr:spPr>
            <a:xfrm>
              <a:off x="3314700" y="1943099"/>
              <a:ext cx="1019175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𝑍=𝑎〖 𝑋〗^𝑏  𝑌^𝑐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7</xdr:col>
      <xdr:colOff>38100</xdr:colOff>
      <xdr:row>22</xdr:row>
      <xdr:rowOff>19050</xdr:rowOff>
    </xdr:from>
    <xdr:ext cx="2143125" cy="1653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3438525" y="4810125"/>
              <a:ext cx="2143125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L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𝑛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 |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𝑍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|=</m:t>
                  </m:r>
                  <m:r>
                    <m:rPr>
                      <m:sty m:val="p"/>
                    </m:rPr>
                    <a:rPr lang="en-US" sz="1100" b="0" i="0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Ln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 |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𝑎</m:t>
                  </m:r>
                  <m:r>
                    <a:rPr lang="en-US" sz="1100" b="0" i="1">
                      <a:solidFill>
                        <a:schemeClr val="tx1"/>
                      </a:solidFill>
                      <a:latin typeface="Cambria Math" panose="02040503050406030204" pitchFamily="18" charset="0"/>
                      <a:ea typeface="+mn-ea"/>
                      <a:cs typeface="+mn-cs"/>
                    </a:rPr>
                    <m:t>| </m:t>
                  </m:r>
                </m:oMath>
              </a14:m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b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Ln|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X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c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Ln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Y</a:t>
              </a:r>
              <a:endParaRPr lang="ru-RU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79625ACB-94BA-4060-ADAE-873F97CC33CA}"/>
                </a:ext>
              </a:extLst>
            </xdr:cNvPr>
            <xdr:cNvSpPr txBox="1"/>
          </xdr:nvSpPr>
          <xdr:spPr>
            <a:xfrm>
              <a:off x="3438525" y="4810125"/>
              <a:ext cx="2143125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L𝑛 |𝑍|=Ln |𝑎| +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b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Ln|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X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|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 c 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Ln</a:t>
              </a:r>
              <a:r>
                <a:rPr lang="en-US" sz="1100" b="0" i="1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Y</a:t>
              </a:r>
              <a:endParaRPr lang="ru-RU" sz="1100" b="0" i="1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7</xdr:col>
      <xdr:colOff>66675</xdr:colOff>
      <xdr:row>11</xdr:row>
      <xdr:rowOff>0</xdr:rowOff>
    </xdr:from>
    <xdr:ext cx="1790700" cy="377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3467100" y="2695575"/>
              <a:ext cx="1790700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mPr>
                          <m:mr>
                            <m:e>
                              <m:r>
                                <m:rPr>
                                  <m:brk m:alnAt="7"/>
                                </m:rP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0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 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𝑋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=0</m:t>
                              </m:r>
                            </m:e>
                          </m:mr>
                          <m:mr>
                            <m:e>
                              <m:r>
                                <m:rPr>
                                  <m:sty m:val="p"/>
                                </m:rPr>
                                <a:rPr lang="en-US" sz="1100" b="0" i="0">
                                  <a:latin typeface="Cambria Math" panose="02040503050406030204" pitchFamily="18" charset="0"/>
                                </a:rPr>
                                <m:t>sgn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⁡(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𝑋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)|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||</m:t>
                              </m:r>
                              <m:sSup>
                                <m:sSup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𝑋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|</m:t>
                                  </m:r>
                                </m:e>
                                <m: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𝑏</m:t>
                                  </m:r>
                                </m:sup>
                              </m:s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 </m:t>
                              </m:r>
                              <m:sSup>
                                <m:sSup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𝑌</m:t>
                                  </m:r>
                                </m:e>
                                <m:sup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𝑐</m:t>
                                  </m:r>
                                </m:sup>
                              </m:s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 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𝑋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≠0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29F4674-4077-4837-B673-FA3176374B0C}"/>
                </a:ext>
              </a:extLst>
            </xdr:cNvPr>
            <xdr:cNvSpPr txBox="1"/>
          </xdr:nvSpPr>
          <xdr:spPr>
            <a:xfrm>
              <a:off x="3467100" y="2695575"/>
              <a:ext cx="1790700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𝑍={■8(0, 𝑋=0@sgn⁡(𝑋)|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𝑎||〖𝑋|〗^𝑏  𝑌^𝑐, 𝑋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≠0)┤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7</xdr:col>
      <xdr:colOff>19050</xdr:colOff>
      <xdr:row>18</xdr:row>
      <xdr:rowOff>0</xdr:rowOff>
    </xdr:from>
    <xdr:ext cx="1790700" cy="377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3419475" y="4029075"/>
              <a:ext cx="1790700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/>
                <a:t>|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𝑍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|=</m:t>
                  </m:r>
                  <m:d>
                    <m:dPr>
                      <m:begChr m:val="{"/>
                      <m:endChr m:val=""/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m>
                        <m:mPr>
                          <m:mcs>
                            <m:mc>
                              <m:mcPr>
                                <m:count m:val="1"/>
                                <m:mcJc m:val="center"/>
                              </m:mcPr>
                            </m:mc>
                          </m:mcs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mPr>
                        <m:mr>
                          <m:e>
                            <m:r>
                              <m:rPr>
                                <m:brk m:alnAt="7"/>
                              </m:rP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,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𝑋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=0</m:t>
                            </m:r>
                          </m:e>
                        </m:mr>
                        <m:m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|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||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𝑋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|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𝑌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 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𝑋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≠0</m:t>
                            </m:r>
                          </m:e>
                        </m:mr>
                      </m:m>
                    </m:e>
                  </m:d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3C00A81-2BD4-4A4B-B9AA-AC919C1F2050}"/>
                </a:ext>
              </a:extLst>
            </xdr:cNvPr>
            <xdr:cNvSpPr txBox="1"/>
          </xdr:nvSpPr>
          <xdr:spPr>
            <a:xfrm>
              <a:off x="3419475" y="4029075"/>
              <a:ext cx="1790700" cy="377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/>
                <a:t>|</a:t>
              </a:r>
              <a:r>
                <a:rPr lang="en-US" sz="1100" b="0" i="0">
                  <a:latin typeface="Cambria Math" panose="02040503050406030204" pitchFamily="18" charset="0"/>
                </a:rPr>
                <a:t>𝑍|={■8(0, 𝑋=0@|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𝑎||〖𝑋|〗^𝑏  𝑌^𝑐, 𝑋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≠0)┤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35</xdr:col>
      <xdr:colOff>112059</xdr:colOff>
      <xdr:row>9</xdr:row>
      <xdr:rowOff>142875</xdr:rowOff>
    </xdr:from>
    <xdr:ext cx="879101" cy="320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5399684" y="2457450"/>
              <a:ext cx="879101" cy="320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p>
                    <m:sSupPr>
                      <m:ctrlPr>
                        <a:rPr lang="ru-RU" sz="120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2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p>
                      <m:r>
                        <a:rPr lang="en-US" sz="12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US" sz="1200" b="0" i="1">
                      <a:latin typeface="Cambria Math" panose="02040503050406030204" pitchFamily="18" charset="0"/>
                    </a:rPr>
                    <m:t>= </m:t>
                  </m:r>
                </m:oMath>
              </a14:m>
              <a:r>
                <a:rPr lang="ru-RU" sz="1200"/>
                <a:t>1</a:t>
              </a:r>
              <a:r>
                <a:rPr lang="en-US" sz="1200"/>
                <a:t> </a:t>
              </a:r>
              <a:r>
                <a:rPr lang="ru-RU" sz="1200"/>
                <a:t>-</a:t>
              </a:r>
              <a:r>
                <a:rPr lang="en-US" sz="1200"/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ru-RU" sz="12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Sup>
                        <m:sSubSupPr>
                          <m:ctrlPr>
                            <a:rPr lang="ru-RU" sz="120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ru-RU" sz="12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ru-RU" sz="1200" b="0" i="1">
                              <a:latin typeface="Cambria Math" panose="02040503050406030204" pitchFamily="18" charset="0"/>
                            </a:rPr>
                            <m:t>ош</m:t>
                          </m:r>
                        </m:sub>
                        <m:sup>
                          <m:r>
                            <a:rPr lang="ru-RU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num>
                    <m:den>
                      <m:sSubSup>
                        <m:sSubSupPr>
                          <m:ctrlPr>
                            <a:rPr lang="ru-RU" sz="1200" i="1">
                              <a:latin typeface="Cambria Math" panose="02040503050406030204" pitchFamily="18" charset="0"/>
                            </a:rPr>
                          </m:ctrlPr>
                        </m:sSubSupPr>
                        <m:e>
                          <m:r>
                            <a:rPr lang="ru-RU" sz="120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𝜎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</a:rPr>
                            <m:t>𝑍</m:t>
                          </m:r>
                        </m:sub>
                        <m:sup>
                          <m:r>
                            <a:rPr lang="ru-RU" sz="12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bSup>
                    </m:den>
                  </m:f>
                  <m:r>
                    <a:rPr lang="en-US" sz="1200" b="0" i="1">
                      <a:latin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sz="1200"/>
                <a:t>=</a:t>
              </a:r>
              <a:endParaRPr lang="ru-RU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1A3566DF-AB8B-47E5-B829-52D1DDDF8241}"/>
                </a:ext>
              </a:extLst>
            </xdr:cNvPr>
            <xdr:cNvSpPr txBox="1"/>
          </xdr:nvSpPr>
          <xdr:spPr>
            <a:xfrm>
              <a:off x="15399684" y="2457450"/>
              <a:ext cx="879101" cy="320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</a:t>
              </a:r>
              <a:r>
                <a:rPr lang="ru-RU" sz="1200" b="0" i="0">
                  <a:latin typeface="Cambria Math" panose="02040503050406030204" pitchFamily="18" charset="0"/>
                </a:rPr>
                <a:t>^</a:t>
              </a:r>
              <a:r>
                <a:rPr lang="en-US" sz="1200" b="0" i="0">
                  <a:latin typeface="Cambria Math" panose="02040503050406030204" pitchFamily="18" charset="0"/>
                </a:rPr>
                <a:t>2= </a:t>
              </a:r>
              <a:r>
                <a:rPr lang="ru-RU" sz="1200"/>
                <a:t>1</a:t>
              </a:r>
              <a:r>
                <a:rPr lang="en-US" sz="1200"/>
                <a:t> </a:t>
              </a:r>
              <a:r>
                <a:rPr lang="ru-RU" sz="1200"/>
                <a:t>-</a:t>
              </a:r>
              <a:r>
                <a:rPr lang="en-US" sz="1200"/>
                <a:t> </a:t>
              </a:r>
              <a:r>
                <a:rPr lang="ru-RU" sz="1200" i="0">
                  <a:latin typeface="Cambria Math" panose="02040503050406030204" pitchFamily="18" charset="0"/>
                </a:rPr>
                <a:t>(</a:t>
              </a:r>
              <a:r>
                <a:rPr lang="ru-RU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ru-RU" sz="1200" b="0" i="0">
                  <a:latin typeface="Cambria Math" panose="02040503050406030204" pitchFamily="18" charset="0"/>
                </a:rPr>
                <a:t>ош^2)/(</a:t>
              </a:r>
              <a:r>
                <a:rPr lang="ru-RU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US" sz="1200" b="0" i="0">
                  <a:latin typeface="Cambria Math" panose="02040503050406030204" pitchFamily="18" charset="0"/>
                </a:rPr>
                <a:t>𝑍</a:t>
              </a:r>
              <a:r>
                <a:rPr lang="ru-RU" sz="1200" b="0" i="0">
                  <a:latin typeface="Cambria Math" panose="02040503050406030204" pitchFamily="18" charset="0"/>
                </a:rPr>
                <a:t>^2 )</a:t>
              </a:r>
              <a:r>
                <a:rPr lang="en-US" sz="1200" b="0" i="0">
                  <a:latin typeface="Cambria Math" panose="02040503050406030204" pitchFamily="18" charset="0"/>
                </a:rPr>
                <a:t>  </a:t>
              </a:r>
              <a:r>
                <a:rPr lang="en-US" sz="1200"/>
                <a:t>=</a:t>
              </a:r>
              <a:endParaRPr lang="ru-RU" sz="1200"/>
            </a:p>
          </xdr:txBody>
        </xdr:sp>
      </mc:Fallback>
    </mc:AlternateContent>
    <xdr:clientData/>
  </xdr:oneCellAnchor>
  <xdr:oneCellAnchor>
    <xdr:from>
      <xdr:col>1</xdr:col>
      <xdr:colOff>52387</xdr:colOff>
      <xdr:row>1</xdr:row>
      <xdr:rowOff>47625</xdr:rowOff>
    </xdr:from>
    <xdr:ext cx="21826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366712" y="695325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E65D6694-660B-4482-951D-CB2C1115A7E6}"/>
                </a:ext>
              </a:extLst>
            </xdr:cNvPr>
            <xdr:cNvSpPr txBox="1"/>
          </xdr:nvSpPr>
          <xdr:spPr>
            <a:xfrm>
              <a:off x="366712" y="695325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6</xdr:col>
      <xdr:colOff>90487</xdr:colOff>
      <xdr:row>1</xdr:row>
      <xdr:rowOff>328612</xdr:rowOff>
    </xdr:from>
    <xdr:ext cx="124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3176587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↓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ADF7280A-CF27-4640-A11B-54B34C98908A}"/>
                </a:ext>
              </a:extLst>
            </xdr:cNvPr>
            <xdr:cNvSpPr txBox="1"/>
          </xdr:nvSpPr>
          <xdr:spPr>
            <a:xfrm>
              <a:off x="3176587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↓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61912</xdr:colOff>
      <xdr:row>1</xdr:row>
      <xdr:rowOff>57150</xdr:rowOff>
    </xdr:from>
    <xdr:ext cx="21826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5348287" y="704850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739A2256-CD98-4F3D-AD49-1F56F7786E71}"/>
                </a:ext>
              </a:extLst>
            </xdr:cNvPr>
            <xdr:cNvSpPr txBox="1"/>
          </xdr:nvSpPr>
          <xdr:spPr>
            <a:xfrm>
              <a:off x="5348287" y="704850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18</xdr:col>
      <xdr:colOff>100012</xdr:colOff>
      <xdr:row>2</xdr:row>
      <xdr:rowOff>15966</xdr:rowOff>
    </xdr:from>
    <xdr:ext cx="124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7843837" y="997041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↓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C9DB6087-45E6-4A1F-9533-8EE5888D483A}"/>
                </a:ext>
              </a:extLst>
            </xdr:cNvPr>
            <xdr:cNvSpPr txBox="1"/>
          </xdr:nvSpPr>
          <xdr:spPr>
            <a:xfrm>
              <a:off x="7843837" y="997041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↓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26</xdr:col>
      <xdr:colOff>14287</xdr:colOff>
      <xdr:row>1</xdr:row>
      <xdr:rowOff>57150</xdr:rowOff>
    </xdr:from>
    <xdr:ext cx="21826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0272712" y="704850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6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→</m:t>
                    </m:r>
                  </m:oMath>
                </m:oMathPara>
              </a14:m>
              <a:endParaRPr lang="ru-RU" sz="1600" b="1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7005B47-605A-460C-8E02-00FFFF39C072}"/>
                </a:ext>
              </a:extLst>
            </xdr:cNvPr>
            <xdr:cNvSpPr txBox="1"/>
          </xdr:nvSpPr>
          <xdr:spPr>
            <a:xfrm>
              <a:off x="10272712" y="704850"/>
              <a:ext cx="21826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6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endParaRPr lang="ru-RU" sz="1600" b="1"/>
            </a:p>
          </xdr:txBody>
        </xdr:sp>
      </mc:Fallback>
    </mc:AlternateContent>
    <xdr:clientData/>
  </xdr:oneCellAnchor>
  <xdr:oneCellAnchor>
    <xdr:from>
      <xdr:col>34</xdr:col>
      <xdr:colOff>100012</xdr:colOff>
      <xdr:row>1</xdr:row>
      <xdr:rowOff>328612</xdr:rowOff>
    </xdr:from>
    <xdr:ext cx="124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5073312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↓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7EF184BD-1A44-48EE-BF30-480290C43733}"/>
                </a:ext>
              </a:extLst>
            </xdr:cNvPr>
            <xdr:cNvSpPr txBox="1"/>
          </xdr:nvSpPr>
          <xdr:spPr>
            <a:xfrm>
              <a:off x="15073312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↓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47</xdr:col>
      <xdr:colOff>33620</xdr:colOff>
      <xdr:row>17</xdr:row>
      <xdr:rowOff>139512</xdr:rowOff>
    </xdr:from>
    <xdr:ext cx="2331944" cy="430743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9093145" y="3978087"/>
          <a:ext cx="2331944" cy="430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ru-RU" sz="1000" b="1"/>
            <a:t>Эластичность выручки по ёмкости</a:t>
          </a:r>
          <a:r>
            <a:rPr lang="ru-RU" sz="1000" b="1" baseline="0"/>
            <a:t> </a:t>
          </a:r>
          <a:endParaRPr lang="en-US" sz="1000" b="1" baseline="0"/>
        </a:p>
        <a:p>
          <a:pPr algn="ctr"/>
          <a:r>
            <a:rPr lang="ru-RU" sz="1000" b="1" baseline="0"/>
            <a:t>большого (90%) и малого (1%) залов</a:t>
          </a:r>
          <a:endParaRPr lang="ru-RU" sz="1000" b="1"/>
        </a:p>
      </xdr:txBody>
    </xdr:sp>
    <xdr:clientData/>
  </xdr:oneCellAnchor>
  <xdr:oneCellAnchor>
    <xdr:from>
      <xdr:col>45</xdr:col>
      <xdr:colOff>307413</xdr:colOff>
      <xdr:row>3</xdr:row>
      <xdr:rowOff>55282</xdr:rowOff>
    </xdr:from>
    <xdr:ext cx="2543175" cy="40851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8738288" y="1226857"/>
          <a:ext cx="2543175" cy="408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ru-RU" sz="1000" b="1"/>
            <a:t>Общий вид аппроксимирующей</a:t>
          </a:r>
          <a:endParaRPr lang="en-US" sz="1000" b="1"/>
        </a:p>
        <a:p>
          <a:pPr algn="ctr"/>
          <a:r>
            <a:rPr lang="ru-RU" sz="1000" b="1"/>
            <a:t>функции</a:t>
          </a:r>
        </a:p>
      </xdr:txBody>
    </xdr:sp>
    <xdr:clientData/>
  </xdr:oneCellAnchor>
  <xdr:oneCellAnchor>
    <xdr:from>
      <xdr:col>35</xdr:col>
      <xdr:colOff>28575</xdr:colOff>
      <xdr:row>11</xdr:row>
      <xdr:rowOff>180976</xdr:rowOff>
    </xdr:from>
    <xdr:ext cx="314325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5316200" y="2876551"/>
              <a:ext cx="3143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ru-RU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ru-RU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ош</m:t>
                        </m:r>
                      </m:sub>
                      <m:sup>
                        <m:r>
                          <a:rPr lang="ru-RU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2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5C864F4A-DDF9-4B3B-93F6-68D83416EC97}"/>
                </a:ext>
              </a:extLst>
            </xdr:cNvPr>
            <xdr:cNvSpPr txBox="1"/>
          </xdr:nvSpPr>
          <xdr:spPr>
            <a:xfrm>
              <a:off x="15316200" y="2876551"/>
              <a:ext cx="314325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ош^2</a:t>
              </a:r>
              <a:endParaRPr lang="ru-RU" sz="1200"/>
            </a:p>
          </xdr:txBody>
        </xdr:sp>
      </mc:Fallback>
    </mc:AlternateContent>
    <xdr:clientData/>
  </xdr:oneCellAnchor>
  <xdr:oneCellAnchor>
    <xdr:from>
      <xdr:col>34</xdr:col>
      <xdr:colOff>122144</xdr:colOff>
      <xdr:row>12</xdr:row>
      <xdr:rowOff>185458</xdr:rowOff>
    </xdr:from>
    <xdr:ext cx="695325" cy="184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15095444" y="3071533"/>
              <a:ext cx="695325" cy="184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ru-RU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</m:t>
                        </m:r>
                      </m:sub>
                      <m:sup>
                        <m:r>
                          <a:rPr lang="ru-RU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2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A795C49F-65FE-4329-B9A4-645F8597E2BF}"/>
                </a:ext>
              </a:extLst>
            </xdr:cNvPr>
            <xdr:cNvSpPr txBox="1"/>
          </xdr:nvSpPr>
          <xdr:spPr>
            <a:xfrm>
              <a:off x="15095444" y="3071533"/>
              <a:ext cx="695325" cy="184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ru-RU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𝑍^</a:t>
              </a:r>
              <a:r>
                <a:rPr lang="ru-RU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ru-RU" sz="1200"/>
            </a:p>
          </xdr:txBody>
        </xdr:sp>
      </mc:Fallback>
    </mc:AlternateContent>
    <xdr:clientData/>
  </xdr:oneCellAnchor>
  <xdr:oneCellAnchor>
    <xdr:from>
      <xdr:col>35</xdr:col>
      <xdr:colOff>100012</xdr:colOff>
      <xdr:row>16</xdr:row>
      <xdr:rowOff>176212</xdr:rowOff>
    </xdr:from>
    <xdr:ext cx="1491434" cy="2399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15387637" y="3824287"/>
              <a:ext cx="1491434" cy="2399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Sup>
                    <m:sSubSupPr>
                      <m:ctrlPr>
                        <a:rPr lang="ru-RU" sz="1100" i="1">
                          <a:latin typeface="Cambria Math" panose="02040503050406030204" pitchFamily="18" charset="0"/>
                        </a:rPr>
                      </m:ctrlPr>
                    </m:sSub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𝑎𝑑𝑗</m:t>
                      </m:r>
                    </m:sub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</m:sup>
                  </m:sSubSup>
                </m:oMath>
              </a14:m>
              <a:r>
                <a:rPr lang="en-US" sz="1100"/>
                <a:t>=</a:t>
              </a:r>
              <a14:m>
                <m:oMath xmlns:m="http://schemas.openxmlformats.org/officeDocument/2006/math">
                  <m:r>
                    <a:rPr lang="en-US" sz="1100" b="0" i="0">
                      <a:latin typeface="Cambria Math" panose="02040503050406030204" pitchFamily="18" charset="0"/>
                    </a:rPr>
                    <m:t>1−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0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e>
                  </m:d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𝑛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−1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𝑛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𝑘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</m:oMath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8B5A2255-DAE4-4BDB-BCF4-E1A7E2408DFF}"/>
                </a:ext>
              </a:extLst>
            </xdr:cNvPr>
            <xdr:cNvSpPr txBox="1"/>
          </xdr:nvSpPr>
          <xdr:spPr>
            <a:xfrm>
              <a:off x="15387637" y="3824287"/>
              <a:ext cx="1491434" cy="2399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𝑎𝑑𝑗</a:t>
              </a:r>
              <a:r>
                <a:rPr lang="ru-RU" sz="1100" b="0" i="0">
                  <a:latin typeface="Cambria Math" panose="02040503050406030204" pitchFamily="18" charset="0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/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1−(1−𝑅^2 )  (𝑛−1)/(𝑛−𝑘)=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46</xdr:col>
      <xdr:colOff>100012</xdr:colOff>
      <xdr:row>1</xdr:row>
      <xdr:rowOff>328612</xdr:rowOff>
    </xdr:from>
    <xdr:ext cx="124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18845212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ru-RU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↓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A7205669-1D3C-4640-81EA-8ACF50E3310E}"/>
                </a:ext>
              </a:extLst>
            </xdr:cNvPr>
            <xdr:cNvSpPr txBox="1"/>
          </xdr:nvSpPr>
          <xdr:spPr>
            <a:xfrm>
              <a:off x="18845212" y="976312"/>
              <a:ext cx="124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ru-RU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↓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5</xdr:row>
          <xdr:rowOff>137160</xdr:rowOff>
        </xdr:from>
        <xdr:to>
          <xdr:col>17</xdr:col>
          <xdr:colOff>1607820</xdr:colOff>
          <xdr:row>5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2</xdr:row>
          <xdr:rowOff>22860</xdr:rowOff>
        </xdr:from>
        <xdr:to>
          <xdr:col>17</xdr:col>
          <xdr:colOff>1645920</xdr:colOff>
          <xdr:row>4</xdr:row>
          <xdr:rowOff>175260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Рассчитать все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Таблица3" displayName="Таблица3" ref="A1:AI1048576" totalsRowShown="0" headerRowDxfId="89">
  <autoFilter ref="A1:AI1048576"/>
  <tableColumns count="35">
    <tableColumn id="1" name="Универмаг"/>
    <tableColumn id="2" name="Мужской зал" dataDxfId="88"/>
    <tableColumn id="3" name="Женский зал" dataDxfId="87"/>
    <tableColumn id="4" name="Обувь" dataDxfId="86"/>
    <tableColumn id="5" name="Детская одежда" dataDxfId="85"/>
    <tableColumn id="6" name="Детская обувь и игрушки" dataDxfId="84"/>
    <tableColumn id="7" name="Мужское белье" dataDxfId="83"/>
    <tableColumn id="8" name="Женское белье" dataDxfId="82"/>
    <tableColumn id="9" name="Хоз.товары Декор" dataDxfId="81"/>
    <tableColumn id="10" name="Хоз.товары Столовая" dataDxfId="80"/>
    <tableColumn id="11" name="Хоз.товары Kухня" dataDxfId="79"/>
    <tableColumn id="12" name="Хоз.товары Спальня" dataDxfId="78"/>
    <tableColumn id="13" name="Хоз.товары Ванная" dataDxfId="77"/>
    <tableColumn id="14" name="Сопутствующие товары" dataDxfId="76"/>
    <tableColumn id="15" name="Еда" dataDxfId="75"/>
    <tableColumn id="16" name="Косметика" dataDxfId="74"/>
    <tableColumn id="17" name="SP Мужской зал" dataDxfId="73"/>
    <tableColumn id="18" name="SP Женский зал" dataDxfId="72"/>
    <tableColumn id="19" name="SP Обувь" dataDxfId="71"/>
    <tableColumn id="20" name="SP Аксессуары" dataDxfId="70"/>
    <tableColumn id="21" name="ШШП" dataDxfId="69"/>
    <tableColumn id="22" name="Хоз.товары Мебель" dataDxfId="68"/>
    <tableColumn id="23" name="Багаж" dataDxfId="67"/>
    <tableColumn id="24" name="Сумки, Рюкзаки" dataDxfId="66"/>
    <tableColumn id="25" name="Холодильник" dataDxfId="65"/>
    <tableColumn id="26" name="GB Мужской зал" dataDxfId="64"/>
    <tableColumn id="27" name="GB Женский зал" dataDxfId="63"/>
    <tableColumn id="28" name="GB Обувь" dataDxfId="62"/>
    <tableColumn id="29" name="GB Аксессуары" dataDxfId="61"/>
    <tableColumn id="30" name="GB Мужское белье" dataDxfId="60"/>
    <tableColumn id="31" name="GB Женское белье" dataDxfId="59"/>
    <tableColumn id="32" name="GB Стойка Очки" dataDxfId="58"/>
    <tableColumn id="33" name="PS Мужской зал" dataDxfId="57"/>
    <tableColumn id="34" name="PS Женский зал" dataDxfId="56"/>
    <tableColumn id="35" name="Хоз.товары Мебель КГ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7114" displayName="Таблица7114" ref="A1:R35" totalsRowShown="0" headerRowDxfId="54" dataDxfId="53">
  <autoFilter ref="A1:R35"/>
  <tableColumns count="18">
    <tableColumn id="1" name="Названия строк" dataDxfId="52"/>
    <tableColumn id="15" name="Столбец1" dataDxfId="51"/>
    <tableColumn id="16" name="Столбец2" dataDxfId="50"/>
    <tableColumn id="17" name="Столбец3" dataDxfId="49"/>
    <tableColumn id="18" name="Столбец4" dataDxfId="48"/>
    <tableColumn id="2" name="Январь" dataDxfId="47" dataCellStyle="Финансовый"/>
    <tableColumn id="3" name="Февраль" dataDxfId="46" dataCellStyle="Финансовый"/>
    <tableColumn id="4" name="Март" dataDxfId="45" dataCellStyle="Финансовый"/>
    <tableColumn id="5" name="Апрель" dataDxfId="44" dataCellStyle="Финансовый"/>
    <tableColumn id="6" name="Май" dataDxfId="43" dataCellStyle="Финансовый"/>
    <tableColumn id="7" name="Июнь" dataDxfId="42" dataCellStyle="Финансовый"/>
    <tableColumn id="8" name="Июль" dataDxfId="41" dataCellStyle="Финансовый"/>
    <tableColumn id="9" name="Август" dataDxfId="40" dataCellStyle="Финансовый"/>
    <tableColumn id="10" name="Сентябрь" dataDxfId="39" dataCellStyle="Финансовый"/>
    <tableColumn id="11" name="Октябрь" dataDxfId="38" dataCellStyle="Финансовый"/>
    <tableColumn id="12" name="Ноябрь" dataDxfId="37" dataCellStyle="Финансовый"/>
    <tableColumn id="13" name="Декабрь" dataDxfId="36" dataCellStyle="Финансовый"/>
    <tableColumn id="14" name="Общий итог" dataDxfId="35" dataCellStyle="Финансов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H10211" totalsRowShown="0" headerRowDxfId="34">
  <autoFilter ref="A1:H10211"/>
  <tableColumns count="8">
    <tableColumn id="1" name="Сцепка"/>
    <tableColumn id="2" name="Универмаг"/>
    <tableColumn id="3" name="Атрибут"/>
    <tableColumn id="21" name="Торговая площадь" dataDxfId="33"/>
    <tableColumn id="4" name="Ёмкость" dataDxfId="32" dataCellStyle="Финансовый"/>
    <tableColumn id="11" name="Выручка РЦ" dataDxfId="31" dataCellStyle="Финансовый"/>
    <tableColumn id="13" name="Доход" dataDxfId="30" dataCellStyle="Финансовый"/>
    <tableColumn id="5" name="Оборачиваемость ЗЦ"/>
  </tableColumns>
  <tableStyleInfo name="TableStyleQueryPreview" showFirstColumn="0" showLastColumn="0" showRowStripes="1" showColumnStripes="0"/>
</table>
</file>

<file path=xl/tables/table4.xml><?xml version="1.0" encoding="utf-8"?>
<table xmlns="http://schemas.openxmlformats.org/spreadsheetml/2006/main" id="2" name="Таблица2" displayName="Таблица2" ref="A1:U234" totalsRowShown="0" headerRowDxfId="29" tableBorderDxfId="28" headerRowCellStyle="Normal">
  <tableColumns count="21">
    <tableColumn id="1" name="Универмаг" dataDxfId="27" dataCellStyle="Normal"/>
    <tableColumn id="2" name="Мужской зал" dataDxfId="26" dataCellStyle="Normal"/>
    <tableColumn id="3" name="Женский зал" dataDxfId="25" dataCellStyle="Normal"/>
    <tableColumn id="4" name="Обувь" dataDxfId="24" dataCellStyle="Normal"/>
    <tableColumn id="5" name="Детская одежда" dataDxfId="23" dataCellStyle="Normal"/>
    <tableColumn id="6" name="Детская обувь и игрушки" dataDxfId="22" dataCellStyle="Normal"/>
    <tableColumn id="7" name="Мужское белье" dataDxfId="21" dataCellStyle="Normal"/>
    <tableColumn id="8" name="Женское белье" dataDxfId="20" dataCellStyle="Normal"/>
    <tableColumn id="9" name="Хоз.товары Декор" dataDxfId="19" dataCellStyle="Normal"/>
    <tableColumn id="10" name="Хоз.товары Столовая" dataDxfId="18" dataCellStyle="Normal"/>
    <tableColumn id="11" name="Хоз.товары Kухня" dataDxfId="17" dataCellStyle="Normal"/>
    <tableColumn id="12" name="Хоз.товары Спальня" dataDxfId="16" dataCellStyle="Normal"/>
    <tableColumn id="13" name="Хоз.товары Ванная" dataDxfId="15" dataCellStyle="Normal"/>
    <tableColumn id="14" name="Еда" dataDxfId="14" dataCellStyle="Normal"/>
    <tableColumn id="15" name="Косметика" dataDxfId="13" dataCellStyle="Normal"/>
    <tableColumn id="16" name="SP Мужской зал" dataDxfId="12" dataCellStyle="Normal"/>
    <tableColumn id="17" name="SP Женский зал" dataDxfId="11" dataCellStyle="Normal"/>
    <tableColumn id="18" name="SP Обувь" dataDxfId="10" dataCellStyle="Normal"/>
    <tableColumn id="19" name="SP Аксессуары" dataDxfId="9" dataCellStyle="Normal"/>
    <tableColumn id="20" name="ШШП" dataDxfId="8" dataCellStyle="Normal"/>
    <tableColumn id="21" name="Сумки, Рюкзаки" dataDxfId="7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7"/>
  <sheetViews>
    <sheetView tabSelected="1"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R2" sqref="R2"/>
    </sheetView>
  </sheetViews>
  <sheetFormatPr defaultRowHeight="14.4" x14ac:dyDescent="0.3"/>
  <cols>
    <col min="1" max="1" width="8.21875" customWidth="1"/>
    <col min="2" max="2" width="24.109375" customWidth="1"/>
    <col min="3" max="3" width="9.109375" style="20" bestFit="1" customWidth="1"/>
    <col min="4" max="6" width="14.6640625" customWidth="1"/>
    <col min="7" max="7" width="14.6640625" style="24" customWidth="1"/>
    <col min="8" max="8" width="9.109375" style="20" bestFit="1" customWidth="1"/>
    <col min="9" max="11" width="14.6640625" customWidth="1"/>
    <col min="12" max="12" width="14.6640625" style="24" customWidth="1"/>
    <col min="13" max="13" width="0.6640625" customWidth="1"/>
    <col min="14" max="20" width="14.6640625" customWidth="1"/>
    <col min="21" max="21" width="24.88671875" bestFit="1" customWidth="1"/>
  </cols>
  <sheetData>
    <row r="1" spans="1:21" s="22" customFormat="1" ht="25.5" customHeight="1" x14ac:dyDescent="0.3">
      <c r="A1" s="202" t="s">
        <v>334</v>
      </c>
      <c r="B1" s="202"/>
      <c r="C1" s="202" t="s">
        <v>301</v>
      </c>
      <c r="D1" s="202"/>
      <c r="E1" s="202"/>
      <c r="F1" s="202"/>
      <c r="G1" s="202"/>
      <c r="H1" s="203" t="s">
        <v>302</v>
      </c>
      <c r="I1" s="203"/>
      <c r="J1" s="203"/>
      <c r="K1" s="203"/>
      <c r="L1" s="203"/>
      <c r="N1" s="204" t="s">
        <v>342</v>
      </c>
      <c r="O1" s="204"/>
      <c r="P1" s="204"/>
      <c r="Q1" s="204"/>
      <c r="R1" s="204"/>
      <c r="S1" s="204"/>
      <c r="T1" s="204"/>
      <c r="U1" s="204"/>
    </row>
    <row r="2" spans="1:21" s="22" customFormat="1" ht="34.5" customHeight="1" x14ac:dyDescent="0.3">
      <c r="A2" s="27" t="s">
        <v>1</v>
      </c>
      <c r="B2" s="27" t="s">
        <v>0</v>
      </c>
      <c r="C2" s="25" t="s">
        <v>269</v>
      </c>
      <c r="D2" s="25" t="s">
        <v>297</v>
      </c>
      <c r="E2" s="25" t="s">
        <v>299</v>
      </c>
      <c r="F2" s="25" t="s">
        <v>300</v>
      </c>
      <c r="G2" s="25" t="s">
        <v>298</v>
      </c>
      <c r="H2" s="26" t="s">
        <v>269</v>
      </c>
      <c r="I2" s="26" t="s">
        <v>297</v>
      </c>
      <c r="J2" s="26" t="s">
        <v>299</v>
      </c>
      <c r="K2" s="26" t="s">
        <v>300</v>
      </c>
      <c r="L2" s="26" t="s">
        <v>298</v>
      </c>
      <c r="N2" s="28" t="s">
        <v>303</v>
      </c>
      <c r="O2" s="28" t="s">
        <v>304</v>
      </c>
      <c r="P2" s="29" t="s">
        <v>305</v>
      </c>
      <c r="Q2" s="28" t="s">
        <v>306</v>
      </c>
      <c r="R2" s="28" t="s">
        <v>307</v>
      </c>
      <c r="S2" s="29" t="s">
        <v>337</v>
      </c>
      <c r="T2" s="29" t="s">
        <v>308</v>
      </c>
      <c r="U2" s="28" t="s">
        <v>309</v>
      </c>
    </row>
    <row r="3" spans="1:21" x14ac:dyDescent="0.3">
      <c r="A3" t="s">
        <v>272</v>
      </c>
      <c r="B3" t="s">
        <v>2</v>
      </c>
      <c r="C3" s="19">
        <v>43525</v>
      </c>
      <c r="D3" s="15">
        <v>338514</v>
      </c>
      <c r="E3" s="15">
        <v>526846.9800000001</v>
      </c>
      <c r="F3" s="15">
        <v>25671</v>
      </c>
      <c r="G3" s="23">
        <v>4868401</v>
      </c>
      <c r="H3" s="19">
        <v>43586</v>
      </c>
      <c r="I3" s="15">
        <v>521764</v>
      </c>
      <c r="J3" s="15">
        <v>751675.85000000021</v>
      </c>
      <c r="K3" s="15">
        <v>28407</v>
      </c>
      <c r="L3" s="23">
        <v>5145809</v>
      </c>
      <c r="N3" s="4">
        <f>VLOOKUP(MONTH(H3),'Сезонности и LFL'!$A$1:$C$10,2,0)/VLOOKUP(MONTH(C3),'Сезонности и LFL'!$A$1:$C$10,2,0)-1</f>
        <v>1.5394040188982938E-2</v>
      </c>
      <c r="O3" s="4">
        <f>((1+VLOOKUP(MONTH(H3),'Сезонности и LFL'!$A$1:$C$10,3,0))/(1+VLOOKUP(MONTH(C3),'Сезонности и LFL'!$A$1:$C$10,3,0))-1)/2</f>
        <v>-3.4782608695652084E-2</v>
      </c>
      <c r="P3" s="30">
        <f>(L3/G3-1)/(1+N3)/(1+O3)</f>
        <v>5.8139713840849094E-2</v>
      </c>
      <c r="Q3" s="4">
        <f>J3/E3-1</f>
        <v>0.42674415633928486</v>
      </c>
      <c r="R3" s="4">
        <f>K3/F3-1</f>
        <v>0.10657940867126325</v>
      </c>
      <c r="S3" s="31">
        <f>MIN(Q3,R3)</f>
        <v>0.10657940867126325</v>
      </c>
      <c r="T3" s="31">
        <f>F3/72000</f>
        <v>0.35654166666666665</v>
      </c>
      <c r="U3" t="str">
        <f>IF(P3*S3&lt;0,"аномальное наблюдение","")</f>
        <v/>
      </c>
    </row>
    <row r="4" spans="1:21" x14ac:dyDescent="0.3">
      <c r="A4" t="s">
        <v>272</v>
      </c>
      <c r="B4" t="s">
        <v>3</v>
      </c>
      <c r="C4" s="19">
        <v>43709</v>
      </c>
      <c r="D4" s="15">
        <v>41759</v>
      </c>
      <c r="E4" s="15">
        <v>303936</v>
      </c>
      <c r="F4" s="15">
        <v>14240</v>
      </c>
      <c r="G4" s="23">
        <v>1224292</v>
      </c>
      <c r="H4" s="19">
        <v>43739</v>
      </c>
      <c r="I4" s="15">
        <v>72664</v>
      </c>
      <c r="J4" s="15">
        <v>540380</v>
      </c>
      <c r="K4" s="15">
        <v>19576</v>
      </c>
      <c r="L4" s="23">
        <v>1511956</v>
      </c>
      <c r="N4" s="4">
        <f>VLOOKUP(MONTH(H4),'Сезонности и LFL'!$A$1:$C$10,2,0)/VLOOKUP(MONTH(C4),'Сезонности и LFL'!$A$1:$C$10,2,0)-1</f>
        <v>5.0411482803902619E-3</v>
      </c>
      <c r="O4" s="4">
        <f>((1+VLOOKUP(MONTH(H4),'Сезонности и LFL'!$A$1:$C$10,3,0))/(1+VLOOKUP(MONTH(C4),'Сезонности и LFL'!$A$1:$C$10,3,0))-1)/2</f>
        <v>-3.4653465346534684E-2</v>
      </c>
      <c r="P4" s="30">
        <f t="shared" ref="P4:P47" si="0">(L4/G4-1)/(1+N4)/(1+O4)</f>
        <v>0.24217729194130674</v>
      </c>
      <c r="Q4" s="4">
        <f t="shared" ref="Q4:Q47" si="1">J4/E4-1</f>
        <v>0.77794009265108444</v>
      </c>
      <c r="R4" s="4">
        <f>K4/F4-1</f>
        <v>0.37471910112359552</v>
      </c>
      <c r="S4" s="31">
        <f>MIN(Q4,R4)</f>
        <v>0.37471910112359552</v>
      </c>
      <c r="T4" s="31">
        <f>F4/72000</f>
        <v>0.19777777777777777</v>
      </c>
      <c r="U4" t="str">
        <f>IF(P4*S4&lt;0,"аномальное наблюдение","")</f>
        <v/>
      </c>
    </row>
    <row r="5" spans="1:21" x14ac:dyDescent="0.3">
      <c r="A5" t="s">
        <v>273</v>
      </c>
      <c r="B5" t="s">
        <v>4</v>
      </c>
      <c r="C5" s="19">
        <v>43525</v>
      </c>
      <c r="D5" s="15">
        <v>186433</v>
      </c>
      <c r="E5" s="15">
        <v>309894.84999999992</v>
      </c>
      <c r="F5" s="15">
        <v>13688</v>
      </c>
      <c r="G5" s="23">
        <v>2837225</v>
      </c>
      <c r="H5" s="19">
        <v>43556</v>
      </c>
      <c r="I5" s="15">
        <v>196747</v>
      </c>
      <c r="J5" s="15">
        <v>316202.73999999993</v>
      </c>
      <c r="K5" s="15">
        <v>15121</v>
      </c>
      <c r="L5" s="23">
        <v>2934974</v>
      </c>
      <c r="N5" s="4">
        <f>VLOOKUP(MONTH(H5),'Сезонности и LFL'!$A$1:$C$10,2,0)/VLOOKUP(MONTH(C5),'Сезонности и LFL'!$A$1:$C$10,2,0)-1</f>
        <v>9.9156121320780333E-3</v>
      </c>
      <c r="O5" s="4">
        <f>((1+VLOOKUP(MONTH(H5),'Сезонности и LFL'!$A$1:$C$10,3,0))/(1+VLOOKUP(MONTH(C5),'Сезонности и LFL'!$A$1:$C$10,3,0))-1)/2</f>
        <v>-6.5217391304347783E-2</v>
      </c>
      <c r="P5" s="30">
        <f t="shared" si="0"/>
        <v>3.6494114922926792E-2</v>
      </c>
      <c r="Q5" s="4">
        <f t="shared" si="1"/>
        <v>2.0354936521210343E-2</v>
      </c>
      <c r="R5" s="4">
        <f>K5/F5-1</f>
        <v>0.1046902396259497</v>
      </c>
      <c r="S5" s="31">
        <f>MIN(Q5,R5)</f>
        <v>2.0354936521210343E-2</v>
      </c>
      <c r="T5" s="31">
        <f>F5/72000</f>
        <v>0.19011111111111112</v>
      </c>
      <c r="U5" t="str">
        <f>IF(P5*S5&lt;0,"аномальное наблюдение","")</f>
        <v/>
      </c>
    </row>
    <row r="6" spans="1:21" x14ac:dyDescent="0.3">
      <c r="A6" t="s">
        <v>274</v>
      </c>
      <c r="B6" t="s">
        <v>5</v>
      </c>
      <c r="C6" s="19">
        <v>43525</v>
      </c>
      <c r="D6" s="15">
        <v>48637</v>
      </c>
      <c r="E6" s="15">
        <v>157828.58000000002</v>
      </c>
      <c r="F6" s="15">
        <v>4400</v>
      </c>
      <c r="G6" s="23">
        <v>296107</v>
      </c>
      <c r="H6" s="19">
        <v>43556</v>
      </c>
      <c r="I6" s="15">
        <v>68005</v>
      </c>
      <c r="J6" s="15">
        <v>208489.40000000002</v>
      </c>
      <c r="K6" s="15">
        <v>5840</v>
      </c>
      <c r="L6" s="23">
        <v>384454</v>
      </c>
      <c r="N6" s="4">
        <f>VLOOKUP(MONTH(H6),'Сезонности и LFL'!$A$1:$C$10,2,0)/VLOOKUP(MONTH(C6),'Сезонности и LFL'!$A$1:$C$10,2,0)-1</f>
        <v>9.9156121320780333E-3</v>
      </c>
      <c r="O6" s="4">
        <f>((1+VLOOKUP(MONTH(H6),'Сезонности и LFL'!$A$1:$C$10,3,0))/(1+VLOOKUP(MONTH(C6),'Сезонности и LFL'!$A$1:$C$10,3,0))-1)/2</f>
        <v>-6.5217391304347783E-2</v>
      </c>
      <c r="P6" s="30">
        <f t="shared" si="0"/>
        <v>0.31604390746272454</v>
      </c>
      <c r="Q6" s="4">
        <f t="shared" si="1"/>
        <v>0.32098635114121921</v>
      </c>
      <c r="R6" s="4">
        <f>K6/F6-1</f>
        <v>0.32727272727272738</v>
      </c>
      <c r="S6" s="31">
        <f>MIN(Q6,R6)</f>
        <v>0.32098635114121921</v>
      </c>
      <c r="T6" s="31">
        <f>F6/72000</f>
        <v>6.1111111111111109E-2</v>
      </c>
      <c r="U6" t="str">
        <f>IF(P6*S6&lt;0,"аномальное наблюдение","")</f>
        <v/>
      </c>
    </row>
    <row r="7" spans="1:21" x14ac:dyDescent="0.3">
      <c r="A7" t="s">
        <v>275</v>
      </c>
      <c r="B7" t="s">
        <v>6</v>
      </c>
      <c r="C7" s="19">
        <v>43525</v>
      </c>
      <c r="D7" s="15">
        <v>23733</v>
      </c>
      <c r="E7" s="15">
        <v>29949.68</v>
      </c>
      <c r="F7" s="15">
        <v>1487</v>
      </c>
      <c r="G7" s="23">
        <v>116028</v>
      </c>
      <c r="H7" s="19">
        <v>43556</v>
      </c>
      <c r="I7" s="15">
        <v>31958</v>
      </c>
      <c r="J7" s="15">
        <v>40207.759999999995</v>
      </c>
      <c r="K7" s="15">
        <v>1580</v>
      </c>
      <c r="L7" s="23">
        <v>169237</v>
      </c>
      <c r="N7" s="4">
        <f>VLOOKUP(MONTH(H7),'Сезонности и LFL'!$A$1:$C$10,2,0)/VLOOKUP(MONTH(C7),'Сезонности и LFL'!$A$1:$C$10,2,0)-1</f>
        <v>9.9156121320780333E-3</v>
      </c>
      <c r="O7" s="4">
        <f>((1+VLOOKUP(MONTH(H7),'Сезонности и LFL'!$A$1:$C$10,3,0))/(1+VLOOKUP(MONTH(C7),'Сезонности и LFL'!$A$1:$C$10,3,0))-1)/2</f>
        <v>-6.5217391304347783E-2</v>
      </c>
      <c r="P7" s="30">
        <f t="shared" si="0"/>
        <v>0.48576540346634911</v>
      </c>
      <c r="Q7" s="4">
        <f t="shared" si="1"/>
        <v>0.34251050428585539</v>
      </c>
      <c r="R7" s="4">
        <f>K7/F7-1</f>
        <v>6.2542030934767956E-2</v>
      </c>
      <c r="S7" s="31">
        <f>MIN(Q7,R7)</f>
        <v>6.2542030934767956E-2</v>
      </c>
      <c r="T7" s="31">
        <f>F7/72000</f>
        <v>2.0652777777777777E-2</v>
      </c>
      <c r="U7" t="str">
        <f>IF(P7*S7&lt;0,"аномальное наблюдение","")</f>
        <v/>
      </c>
    </row>
    <row r="8" spans="1:21" x14ac:dyDescent="0.3">
      <c r="A8" t="s">
        <v>276</v>
      </c>
      <c r="B8" t="s">
        <v>7</v>
      </c>
      <c r="C8" s="19">
        <v>43556</v>
      </c>
      <c r="D8" s="15">
        <v>101014</v>
      </c>
      <c r="E8" s="15">
        <v>117868.99999999999</v>
      </c>
      <c r="F8" s="15">
        <v>3333</v>
      </c>
      <c r="G8" s="23">
        <v>472395</v>
      </c>
      <c r="H8" s="19">
        <v>43586</v>
      </c>
      <c r="I8" s="15">
        <v>175109</v>
      </c>
      <c r="J8" s="15">
        <v>200179.05000000002</v>
      </c>
      <c r="K8" s="15">
        <v>4854</v>
      </c>
      <c r="L8" s="23">
        <v>698223</v>
      </c>
      <c r="N8" s="4">
        <f>VLOOKUP(MONTH(H8),'Сезонности и LFL'!$A$1:$C$10,2,0)/VLOOKUP(MONTH(C8),'Сезонности и LFL'!$A$1:$C$10,2,0)-1</f>
        <v>5.4246394362982286E-3</v>
      </c>
      <c r="O8" s="4">
        <f>((1+VLOOKUP(MONTH(H8),'Сезонности и LFL'!$A$1:$C$10,3,0))/(1+VLOOKUP(MONTH(C8),'Сезонности и LFL'!$A$1:$C$10,3,0))-1)/2</f>
        <v>3.5000000000000031E-2</v>
      </c>
      <c r="P8" s="30">
        <f t="shared" si="0"/>
        <v>0.45939114767237382</v>
      </c>
      <c r="Q8" s="4">
        <f t="shared" si="1"/>
        <v>0.69831804800244379</v>
      </c>
      <c r="R8" s="4">
        <f>K8/F8-1</f>
        <v>0.45634563456345645</v>
      </c>
      <c r="S8" s="31">
        <f>MIN(Q8,R8)</f>
        <v>0.45634563456345645</v>
      </c>
      <c r="T8" s="31">
        <f>F8/72000</f>
        <v>4.6291666666666668E-2</v>
      </c>
      <c r="U8" t="str">
        <f>IF(P8*S8&lt;0,"аномальное наблюдение","")</f>
        <v/>
      </c>
    </row>
    <row r="9" spans="1:21" x14ac:dyDescent="0.3">
      <c r="A9" t="s">
        <v>277</v>
      </c>
      <c r="B9" t="s">
        <v>8</v>
      </c>
      <c r="C9" s="19">
        <v>43556</v>
      </c>
      <c r="D9" s="15">
        <v>75627</v>
      </c>
      <c r="E9" s="15">
        <v>100038.43</v>
      </c>
      <c r="F9" s="15">
        <v>2955</v>
      </c>
      <c r="G9" s="23">
        <v>625821</v>
      </c>
      <c r="H9" s="19">
        <v>43586</v>
      </c>
      <c r="I9" s="15">
        <v>95133</v>
      </c>
      <c r="J9" s="15">
        <v>128168.87</v>
      </c>
      <c r="K9" s="15">
        <v>4440</v>
      </c>
      <c r="L9" s="23">
        <v>713062</v>
      </c>
      <c r="N9" s="4">
        <f>VLOOKUP(MONTH(H9),'Сезонности и LFL'!$A$1:$C$10,2,0)/VLOOKUP(MONTH(C9),'Сезонности и LFL'!$A$1:$C$10,2,0)-1</f>
        <v>5.4246394362982286E-3</v>
      </c>
      <c r="O9" s="4">
        <f>((1+VLOOKUP(MONTH(H9),'Сезонности и LFL'!$A$1:$C$10,3,0))/(1+VLOOKUP(MONTH(C9),'Сезонности и LFL'!$A$1:$C$10,3,0))-1)/2</f>
        <v>3.5000000000000031E-2</v>
      </c>
      <c r="P9" s="30">
        <f t="shared" si="0"/>
        <v>0.13396169345875697</v>
      </c>
      <c r="Q9" s="4">
        <f t="shared" si="1"/>
        <v>0.28119633624797991</v>
      </c>
      <c r="R9" s="4">
        <f>K9/F9-1</f>
        <v>0.50253807106598991</v>
      </c>
      <c r="S9" s="31">
        <f>MIN(Q9,R9)</f>
        <v>0.28119633624797991</v>
      </c>
      <c r="T9" s="31">
        <f>F9/72000</f>
        <v>4.1041666666666664E-2</v>
      </c>
      <c r="U9" t="str">
        <f>IF(P9*S9&lt;0,"аномальное наблюдение","")</f>
        <v/>
      </c>
    </row>
    <row r="10" spans="1:21" x14ac:dyDescent="0.3">
      <c r="A10" t="s">
        <v>278</v>
      </c>
      <c r="B10" t="s">
        <v>9</v>
      </c>
      <c r="C10" s="19">
        <v>43556</v>
      </c>
      <c r="D10" s="15">
        <v>79965</v>
      </c>
      <c r="E10" s="15">
        <v>77195.03</v>
      </c>
      <c r="F10" s="15">
        <v>4070</v>
      </c>
      <c r="G10" s="23">
        <v>413231</v>
      </c>
      <c r="H10" s="19">
        <v>43586</v>
      </c>
      <c r="I10" s="15">
        <v>90750</v>
      </c>
      <c r="J10" s="15">
        <v>88848.960000000006</v>
      </c>
      <c r="K10" s="15">
        <v>5150</v>
      </c>
      <c r="L10" s="23">
        <v>516131</v>
      </c>
      <c r="N10" s="4">
        <f>VLOOKUP(MONTH(H10),'Сезонности и LFL'!$A$1:$C$10,2,0)/VLOOKUP(MONTH(C10),'Сезонности и LFL'!$A$1:$C$10,2,0)-1</f>
        <v>5.4246394362982286E-3</v>
      </c>
      <c r="O10" s="4">
        <f>((1+VLOOKUP(MONTH(H10),'Сезонности и LFL'!$A$1:$C$10,3,0))/(1+VLOOKUP(MONTH(C10),'Сезонности и LFL'!$A$1:$C$10,3,0))-1)/2</f>
        <v>3.5000000000000031E-2</v>
      </c>
      <c r="P10" s="30">
        <f t="shared" si="0"/>
        <v>0.23929443932698261</v>
      </c>
      <c r="Q10" s="4">
        <f t="shared" si="1"/>
        <v>0.15096736149982726</v>
      </c>
      <c r="R10" s="4">
        <f>K10/F10-1</f>
        <v>0.26535626535626533</v>
      </c>
      <c r="S10" s="31">
        <f>MIN(Q10,R10)</f>
        <v>0.15096736149982726</v>
      </c>
      <c r="T10" s="31">
        <f>F10/72000</f>
        <v>5.6527777777777781E-2</v>
      </c>
      <c r="U10" t="str">
        <f>IF(P10*S10&lt;0,"аномальное наблюдение","")</f>
        <v/>
      </c>
    </row>
    <row r="11" spans="1:21" x14ac:dyDescent="0.3">
      <c r="A11" t="s">
        <v>279</v>
      </c>
      <c r="B11" t="s">
        <v>10</v>
      </c>
      <c r="C11" s="19">
        <v>43617</v>
      </c>
      <c r="D11" s="15">
        <v>51012</v>
      </c>
      <c r="E11" s="15">
        <v>43004.6</v>
      </c>
      <c r="F11" s="15">
        <v>2400</v>
      </c>
      <c r="G11" s="23">
        <v>131637.20000000001</v>
      </c>
      <c r="H11" s="19">
        <v>43647</v>
      </c>
      <c r="I11" s="15">
        <v>67129</v>
      </c>
      <c r="J11" s="15">
        <v>56486.400000000001</v>
      </c>
      <c r="K11" s="15">
        <v>3400</v>
      </c>
      <c r="L11" s="23">
        <v>169663</v>
      </c>
      <c r="N11" s="4">
        <f>VLOOKUP(MONTH(H11),'Сезонности и LFL'!$A$1:$C$10,2,0)/VLOOKUP(MONTH(C11),'Сезонности и LFL'!$A$1:$C$10,2,0)-1</f>
        <v>-7.694709518023557E-2</v>
      </c>
      <c r="O11" s="4">
        <f>((1+VLOOKUP(MONTH(H11),'Сезонности и LFL'!$A$1:$C$10,3,0))/(1+VLOOKUP(MONTH(C11),'Сезонности и LFL'!$A$1:$C$10,3,0))-1)/2</f>
        <v>1.4285714285714346E-2</v>
      </c>
      <c r="P11" s="30">
        <f t="shared" si="0"/>
        <v>0.30854095653505531</v>
      </c>
      <c r="Q11" s="4">
        <f t="shared" si="1"/>
        <v>0.31349669570232019</v>
      </c>
      <c r="R11" s="4">
        <f>K11/F11-1</f>
        <v>0.41666666666666674</v>
      </c>
      <c r="S11" s="31">
        <f>MIN(Q11,R11)</f>
        <v>0.31349669570232019</v>
      </c>
      <c r="T11" s="31">
        <f>F11/72000</f>
        <v>3.3333333333333333E-2</v>
      </c>
      <c r="U11" t="str">
        <f>IF(P11*S11&lt;0,"аномальное наблюдение","")</f>
        <v/>
      </c>
    </row>
    <row r="12" spans="1:21" x14ac:dyDescent="0.3">
      <c r="A12" t="s">
        <v>279</v>
      </c>
      <c r="B12" t="s">
        <v>11</v>
      </c>
      <c r="C12" s="19">
        <v>43617</v>
      </c>
      <c r="D12" s="15">
        <v>21217</v>
      </c>
      <c r="E12" s="15">
        <v>23575.85</v>
      </c>
      <c r="F12" s="15">
        <v>1360</v>
      </c>
      <c r="G12" s="23">
        <v>93630</v>
      </c>
      <c r="H12" s="19">
        <v>43647</v>
      </c>
      <c r="I12" s="15">
        <v>42034</v>
      </c>
      <c r="J12" s="15">
        <v>46327.4</v>
      </c>
      <c r="K12" s="15">
        <v>3000</v>
      </c>
      <c r="L12" s="23">
        <v>187086</v>
      </c>
      <c r="N12" s="4">
        <f>VLOOKUP(MONTH(H12),'Сезонности и LFL'!$A$1:$C$10,2,0)/VLOOKUP(MONTH(C12),'Сезонности и LFL'!$A$1:$C$10,2,0)-1</f>
        <v>-7.694709518023557E-2</v>
      </c>
      <c r="O12" s="4">
        <f>((1+VLOOKUP(MONTH(H12),'Сезонности и LFL'!$A$1:$C$10,3,0))/(1+VLOOKUP(MONTH(C12),'Сезонности и LFL'!$A$1:$C$10,3,0))-1)/2</f>
        <v>1.4285714285714346E-2</v>
      </c>
      <c r="P12" s="30">
        <f t="shared" si="0"/>
        <v>1.0661179694498306</v>
      </c>
      <c r="Q12" s="4">
        <f t="shared" si="1"/>
        <v>0.96503625532059312</v>
      </c>
      <c r="R12" s="4">
        <f>K12/F12-1</f>
        <v>1.2058823529411766</v>
      </c>
      <c r="S12" s="31">
        <f>MIN(Q12,R12)</f>
        <v>0.96503625532059312</v>
      </c>
      <c r="T12" s="31">
        <f>F12/72000</f>
        <v>1.8888888888888889E-2</v>
      </c>
      <c r="U12" t="str">
        <f>IF(P12*S12&lt;0,"аномальное наблюдение","")</f>
        <v/>
      </c>
    </row>
    <row r="13" spans="1:21" x14ac:dyDescent="0.3">
      <c r="A13" t="s">
        <v>273</v>
      </c>
      <c r="B13" t="s">
        <v>12</v>
      </c>
      <c r="C13" s="19">
        <v>43647</v>
      </c>
      <c r="D13" s="15">
        <v>24170</v>
      </c>
      <c r="E13" s="15">
        <v>77991.560000000012</v>
      </c>
      <c r="F13" s="15">
        <v>3720</v>
      </c>
      <c r="G13" s="23">
        <v>198066</v>
      </c>
      <c r="H13" s="19">
        <v>43678</v>
      </c>
      <c r="I13" s="15">
        <v>30763</v>
      </c>
      <c r="J13" s="15">
        <v>95869.52</v>
      </c>
      <c r="K13" s="15">
        <v>4160</v>
      </c>
      <c r="L13" s="23">
        <v>224688</v>
      </c>
      <c r="N13" s="4">
        <f>VLOOKUP(MONTH(H13),'Сезонности и LFL'!$A$1:$C$10,2,0)/VLOOKUP(MONTH(C13),'Сезонности и LFL'!$A$1:$C$10,2,0)-1</f>
        <v>0.28694478189529504</v>
      </c>
      <c r="O13" s="4">
        <f>((1+VLOOKUP(MONTH(H13),'Сезонности и LFL'!$A$1:$C$10,3,0))/(1+VLOOKUP(MONTH(C13),'Сезонности и LFL'!$A$1:$C$10,3,0))-1)/2</f>
        <v>1.851851851851849E-2</v>
      </c>
      <c r="P13" s="30">
        <f t="shared" si="0"/>
        <v>0.10254202866273746</v>
      </c>
      <c r="Q13" s="4">
        <f t="shared" si="1"/>
        <v>0.22922941918330642</v>
      </c>
      <c r="R13" s="4">
        <f>K13/F13-1</f>
        <v>0.11827956989247301</v>
      </c>
      <c r="S13" s="31">
        <f>MIN(Q13,R13)</f>
        <v>0.11827956989247301</v>
      </c>
      <c r="T13" s="31">
        <f>F13/72000</f>
        <v>5.1666666666666666E-2</v>
      </c>
      <c r="U13" t="str">
        <f>IF(P13*S13&lt;0,"аномальное наблюдение","")</f>
        <v/>
      </c>
    </row>
    <row r="14" spans="1:21" x14ac:dyDescent="0.3">
      <c r="A14" t="s">
        <v>278</v>
      </c>
      <c r="B14" t="s">
        <v>13</v>
      </c>
      <c r="C14" s="19">
        <v>43556</v>
      </c>
      <c r="D14" s="15">
        <v>72135</v>
      </c>
      <c r="E14" s="15">
        <v>87551.010000000009</v>
      </c>
      <c r="F14" s="15">
        <v>3360</v>
      </c>
      <c r="G14" s="23">
        <v>341463</v>
      </c>
      <c r="H14" s="19">
        <v>43586</v>
      </c>
      <c r="I14" s="15">
        <v>66466</v>
      </c>
      <c r="J14" s="15">
        <v>86345.73000000001</v>
      </c>
      <c r="K14" s="15">
        <v>4040</v>
      </c>
      <c r="L14" s="23">
        <v>348674</v>
      </c>
      <c r="N14" s="4">
        <f>VLOOKUP(MONTH(H14),'Сезонности и LFL'!$A$1:$C$10,2,0)/VLOOKUP(MONTH(C14),'Сезонности и LFL'!$A$1:$C$10,2,0)-1</f>
        <v>5.4246394362982286E-3</v>
      </c>
      <c r="O14" s="4">
        <f>((1+VLOOKUP(MONTH(H14),'Сезонности и LFL'!$A$1:$C$10,3,0))/(1+VLOOKUP(MONTH(C14),'Сезонности и LFL'!$A$1:$C$10,3,0))-1)/2</f>
        <v>3.5000000000000031E-2</v>
      </c>
      <c r="P14" s="30">
        <f t="shared" si="0"/>
        <v>2.0293734305829595E-2</v>
      </c>
      <c r="Q14" s="4">
        <f t="shared" si="1"/>
        <v>-1.3766603035190506E-2</v>
      </c>
      <c r="R14" s="4">
        <f>K14/F14-1</f>
        <v>0.20238095238095233</v>
      </c>
      <c r="S14" s="31">
        <f>MIN(Q14,R14)</f>
        <v>-1.3766603035190506E-2</v>
      </c>
      <c r="T14" s="31">
        <f>F14/72000</f>
        <v>4.6666666666666669E-2</v>
      </c>
      <c r="U14" t="str">
        <f>IF(P14*S14&lt;0,"аномальное наблюдение","")</f>
        <v>аномальное наблюдение</v>
      </c>
    </row>
    <row r="15" spans="1:21" x14ac:dyDescent="0.3">
      <c r="A15" t="s">
        <v>280</v>
      </c>
      <c r="B15" t="s">
        <v>14</v>
      </c>
      <c r="C15" s="19">
        <v>43678</v>
      </c>
      <c r="D15" s="15">
        <v>51921</v>
      </c>
      <c r="E15" s="15">
        <v>36727.32</v>
      </c>
      <c r="F15" s="15">
        <v>480</v>
      </c>
      <c r="G15" s="23">
        <v>133703</v>
      </c>
      <c r="H15" s="19">
        <v>43709</v>
      </c>
      <c r="I15" s="15">
        <v>52261</v>
      </c>
      <c r="J15" s="15">
        <v>37253.86</v>
      </c>
      <c r="K15" s="15">
        <v>1210</v>
      </c>
      <c r="L15" s="23">
        <v>144253</v>
      </c>
      <c r="N15" s="4">
        <f>VLOOKUP(MONTH(H15),'Сезонности и LFL'!$A$1:$C$10,2,0)/VLOOKUP(MONTH(C15),'Сезонности и LFL'!$A$1:$C$10,2,0)-1</f>
        <v>0.15928698140338904</v>
      </c>
      <c r="O15" s="4">
        <f>((1+VLOOKUP(MONTH(H15),'Сезонности и LFL'!$A$1:$C$10,3,0))/(1+VLOOKUP(MONTH(C15),'Сезонности и LFL'!$A$1:$C$10,3,0))-1)/2</f>
        <v>-4.9107142857142905E-2</v>
      </c>
      <c r="P15" s="30">
        <f t="shared" si="0"/>
        <v>7.1579517025213354E-2</v>
      </c>
      <c r="Q15" s="4">
        <f t="shared" si="1"/>
        <v>1.4336466695636929E-2</v>
      </c>
      <c r="R15" s="4">
        <f>K15/F15-1</f>
        <v>1.5208333333333335</v>
      </c>
      <c r="S15" s="31">
        <f>MIN(Q15,R15)</f>
        <v>1.4336466695636929E-2</v>
      </c>
      <c r="T15" s="31">
        <f>F15/72000</f>
        <v>6.6666666666666671E-3</v>
      </c>
      <c r="U15" t="str">
        <f>IF(P15*S15&lt;0,"аномальное наблюдение","")</f>
        <v/>
      </c>
    </row>
    <row r="16" spans="1:21" x14ac:dyDescent="0.3">
      <c r="A16" t="s">
        <v>281</v>
      </c>
      <c r="B16" t="s">
        <v>15</v>
      </c>
      <c r="C16" s="19">
        <v>43617</v>
      </c>
      <c r="D16" s="15">
        <v>55102</v>
      </c>
      <c r="E16" s="15">
        <v>32507.430000000004</v>
      </c>
      <c r="F16" s="15">
        <v>1051</v>
      </c>
      <c r="G16" s="23">
        <v>343402</v>
      </c>
      <c r="H16" s="19">
        <v>43678</v>
      </c>
      <c r="I16" s="15">
        <v>62036</v>
      </c>
      <c r="J16" s="15">
        <v>36795.960000000006</v>
      </c>
      <c r="K16" s="15">
        <v>1516</v>
      </c>
      <c r="L16" s="23">
        <v>305962</v>
      </c>
      <c r="N16" s="4">
        <f>VLOOKUP(MONTH(H16),'Сезонности и LFL'!$A$1:$C$10,2,0)/VLOOKUP(MONTH(C16),'Сезонности и LFL'!$A$1:$C$10,2,0)-1</f>
        <v>0.18791811927109037</v>
      </c>
      <c r="O16" s="4">
        <f>((1+VLOOKUP(MONTH(H16),'Сезонности и LFL'!$A$1:$C$10,3,0))/(1+VLOOKUP(MONTH(C16),'Сезонности и LFL'!$A$1:$C$10,3,0))-1)/2</f>
        <v>3.3333333333333326E-2</v>
      </c>
      <c r="P16" s="30">
        <f t="shared" si="0"/>
        <v>-8.8819039856875864E-2</v>
      </c>
      <c r="Q16" s="4">
        <f t="shared" si="1"/>
        <v>0.13192460923548865</v>
      </c>
      <c r="R16" s="4">
        <f>K16/F16-1</f>
        <v>0.44243577545195056</v>
      </c>
      <c r="S16" s="31">
        <f>MIN(Q16,R16)</f>
        <v>0.13192460923548865</v>
      </c>
      <c r="T16" s="31">
        <f>F16/72000</f>
        <v>1.4597222222222222E-2</v>
      </c>
      <c r="U16" t="str">
        <f>IF(P16*S16&lt;0,"аномальное наблюдение","")</f>
        <v>аномальное наблюдение</v>
      </c>
    </row>
    <row r="17" spans="1:21" x14ac:dyDescent="0.3">
      <c r="A17" t="s">
        <v>282</v>
      </c>
      <c r="B17" t="s">
        <v>16</v>
      </c>
      <c r="C17" s="19">
        <v>43586</v>
      </c>
      <c r="D17" s="15">
        <v>20637</v>
      </c>
      <c r="E17" s="15">
        <v>36714.53</v>
      </c>
      <c r="F17" s="15">
        <v>912</v>
      </c>
      <c r="G17" s="23">
        <v>272839</v>
      </c>
      <c r="H17" s="19">
        <v>43617</v>
      </c>
      <c r="I17" s="15">
        <v>26301</v>
      </c>
      <c r="J17" s="15">
        <v>44130.119999999995</v>
      </c>
      <c r="K17" s="15">
        <v>1368</v>
      </c>
      <c r="L17" s="23">
        <v>395970</v>
      </c>
      <c r="N17" s="4">
        <f>VLOOKUP(MONTH(H17),'Сезонности и LFL'!$A$1:$C$10,2,0)/VLOOKUP(MONTH(C17),'Сезонности и LFL'!$A$1:$C$10,2,0)-1</f>
        <v>-8.4926499203107464E-2</v>
      </c>
      <c r="O17" s="4">
        <f>((1+VLOOKUP(MONTH(H17),'Сезонности и LFL'!$A$1:$C$10,3,0))/(1+VLOOKUP(MONTH(C17),'Сезонности и LFL'!$A$1:$C$10,3,0))-1)/2</f>
        <v>-9.3457943925233655E-3</v>
      </c>
      <c r="P17" s="30">
        <f t="shared" si="0"/>
        <v>0.49783209381863247</v>
      </c>
      <c r="Q17" s="4">
        <f t="shared" si="1"/>
        <v>0.20197970667199061</v>
      </c>
      <c r="R17" s="4">
        <f>K17/F17-1</f>
        <v>0.5</v>
      </c>
      <c r="S17" s="31">
        <f>MIN(Q17,R17)</f>
        <v>0.20197970667199061</v>
      </c>
      <c r="T17" s="31">
        <f>F17/72000</f>
        <v>1.2666666666666666E-2</v>
      </c>
      <c r="U17" t="str">
        <f>IF(P17*S17&lt;0,"аномальное наблюдение","")</f>
        <v/>
      </c>
    </row>
    <row r="18" spans="1:21" x14ac:dyDescent="0.3">
      <c r="A18" t="s">
        <v>283</v>
      </c>
      <c r="B18" t="s">
        <v>4</v>
      </c>
      <c r="C18" s="19">
        <v>43586</v>
      </c>
      <c r="D18" s="15">
        <v>1791781</v>
      </c>
      <c r="E18" s="15">
        <v>346621.5</v>
      </c>
      <c r="F18" s="15">
        <v>12520</v>
      </c>
      <c r="G18" s="23">
        <v>193454</v>
      </c>
      <c r="H18" s="19">
        <v>43617</v>
      </c>
      <c r="I18" s="15">
        <v>1673042</v>
      </c>
      <c r="J18" s="15">
        <v>329179.5</v>
      </c>
      <c r="K18" s="15">
        <v>15482</v>
      </c>
      <c r="L18" s="23">
        <v>211850</v>
      </c>
      <c r="N18" s="4">
        <f>VLOOKUP(MONTH(H18),'Сезонности и LFL'!$A$1:$C$10,2,0)/VLOOKUP(MONTH(C18),'Сезонности и LFL'!$A$1:$C$10,2,0)-1</f>
        <v>-8.4926499203107464E-2</v>
      </c>
      <c r="O18" s="4">
        <f>((1+VLOOKUP(MONTH(H18),'Сезонности и LFL'!$A$1:$C$10,3,0))/(1+VLOOKUP(MONTH(C18),'Сезонности и LFL'!$A$1:$C$10,3,0))-1)/2</f>
        <v>-9.3457943925233655E-3</v>
      </c>
      <c r="P18" s="30">
        <f t="shared" si="0"/>
        <v>0.10489809961630635</v>
      </c>
      <c r="Q18" s="4">
        <f t="shared" si="1"/>
        <v>-5.0320017656146576E-2</v>
      </c>
      <c r="R18" s="4">
        <f>K18/F18-1</f>
        <v>0.23658146964856219</v>
      </c>
      <c r="S18" s="31">
        <f>MIN(Q18,R18)</f>
        <v>-5.0320017656146576E-2</v>
      </c>
      <c r="T18" s="31">
        <f>F18/72000</f>
        <v>0.1738888888888889</v>
      </c>
      <c r="U18" t="str">
        <f>IF(P18*S18&lt;0,"аномальное наблюдение","")</f>
        <v>аномальное наблюдение</v>
      </c>
    </row>
    <row r="19" spans="1:21" x14ac:dyDescent="0.3">
      <c r="A19" t="s">
        <v>272</v>
      </c>
      <c r="B19" t="s">
        <v>4</v>
      </c>
      <c r="C19" s="19">
        <v>43556</v>
      </c>
      <c r="D19" s="15">
        <v>3540721</v>
      </c>
      <c r="E19" s="15">
        <v>317738.15999999992</v>
      </c>
      <c r="F19" s="15">
        <v>17879</v>
      </c>
      <c r="G19" s="23">
        <v>290975</v>
      </c>
      <c r="H19" s="19">
        <v>43586</v>
      </c>
      <c r="I19" s="15">
        <v>3242365</v>
      </c>
      <c r="J19" s="15">
        <v>314270.15999999992</v>
      </c>
      <c r="K19" s="15">
        <v>19019</v>
      </c>
      <c r="L19" s="23">
        <v>315746</v>
      </c>
      <c r="N19" s="4">
        <f>VLOOKUP(MONTH(H19),'Сезонности и LFL'!$A$1:$C$10,2,0)/VLOOKUP(MONTH(C19),'Сезонности и LFL'!$A$1:$C$10,2,0)-1</f>
        <v>5.4246394362982286E-3</v>
      </c>
      <c r="O19" s="4">
        <f>((1+VLOOKUP(MONTH(H19),'Сезонности и LFL'!$A$1:$C$10,3,0))/(1+VLOOKUP(MONTH(C19),'Сезонности и LFL'!$A$1:$C$10,3,0))-1)/2</f>
        <v>3.5000000000000031E-2</v>
      </c>
      <c r="P19" s="30">
        <f t="shared" si="0"/>
        <v>8.1808416905143413E-2</v>
      </c>
      <c r="Q19" s="4">
        <f t="shared" si="1"/>
        <v>-1.0914647456887194E-2</v>
      </c>
      <c r="R19" s="4">
        <f>K19/F19-1</f>
        <v>6.3761955366631318E-2</v>
      </c>
      <c r="S19" s="31">
        <f>MIN(Q19,R19)</f>
        <v>-1.0914647456887194E-2</v>
      </c>
      <c r="T19" s="31">
        <f>F19/72000</f>
        <v>0.24831944444444445</v>
      </c>
      <c r="U19" t="str">
        <f>IF(P19*S19&lt;0,"аномальное наблюдение","")</f>
        <v>аномальное наблюдение</v>
      </c>
    </row>
    <row r="20" spans="1:21" x14ac:dyDescent="0.3">
      <c r="A20" t="s">
        <v>284</v>
      </c>
      <c r="B20" t="s">
        <v>2</v>
      </c>
      <c r="C20" s="19">
        <v>43466</v>
      </c>
      <c r="D20" s="15">
        <v>3254137</v>
      </c>
      <c r="E20" s="15">
        <v>407718.69000000012</v>
      </c>
      <c r="F20" s="15">
        <v>25460</v>
      </c>
      <c r="G20" s="23">
        <v>241097</v>
      </c>
      <c r="H20" s="19">
        <v>43497</v>
      </c>
      <c r="I20" s="15">
        <v>3754650</v>
      </c>
      <c r="J20" s="15">
        <v>424664.21999999986</v>
      </c>
      <c r="K20" s="15">
        <v>27806</v>
      </c>
      <c r="L20" s="23">
        <v>250370</v>
      </c>
      <c r="N20" s="4">
        <f>VLOOKUP(MONTH(H20),'Сезонности и LFL'!$A$1:$C$10,2,0)/VLOOKUP(MONTH(C20),'Сезонности и LFL'!$A$1:$C$10,2,0)-1</f>
        <v>7.8832624368400994E-2</v>
      </c>
      <c r="O20" s="4">
        <f>((1+VLOOKUP(MONTH(H20),'Сезонности и LFL'!$A$1:$C$10,3,0))/(1+VLOOKUP(MONTH(C20),'Сезонности и LFL'!$A$1:$C$10,3,0))-1)/2</f>
        <v>1.8181818181818188E-2</v>
      </c>
      <c r="P20" s="30">
        <f t="shared" si="0"/>
        <v>3.5014589937320199E-2</v>
      </c>
      <c r="Q20" s="4">
        <f t="shared" si="1"/>
        <v>4.1561818027031627E-2</v>
      </c>
      <c r="R20" s="4">
        <f>K20/F20-1</f>
        <v>9.2144540455616708E-2</v>
      </c>
      <c r="S20" s="31">
        <f>MIN(Q20,R20)</f>
        <v>4.1561818027031627E-2</v>
      </c>
      <c r="T20" s="31">
        <f>F20/72000</f>
        <v>0.3536111111111111</v>
      </c>
      <c r="U20" t="str">
        <f>IF(P20*S20&lt;0,"аномальное наблюдение","")</f>
        <v/>
      </c>
    </row>
    <row r="21" spans="1:21" x14ac:dyDescent="0.3">
      <c r="A21" t="s">
        <v>285</v>
      </c>
      <c r="B21" t="s">
        <v>2</v>
      </c>
      <c r="C21" s="19">
        <v>43678</v>
      </c>
      <c r="D21" s="15">
        <v>1607887</v>
      </c>
      <c r="E21" s="15">
        <v>288707.90000000002</v>
      </c>
      <c r="F21" s="15">
        <v>11235</v>
      </c>
      <c r="G21" s="23">
        <v>183456</v>
      </c>
      <c r="H21" s="19">
        <v>43709</v>
      </c>
      <c r="I21" s="15">
        <v>2287155</v>
      </c>
      <c r="J21" s="15">
        <v>319077.98</v>
      </c>
      <c r="K21" s="15">
        <v>12375</v>
      </c>
      <c r="L21" s="23">
        <v>175496</v>
      </c>
      <c r="N21" s="4">
        <f>VLOOKUP(MONTH(H21),'Сезонности и LFL'!$A$1:$C$10,2,0)/VLOOKUP(MONTH(C21),'Сезонности и LFL'!$A$1:$C$10,2,0)-1</f>
        <v>0.15928698140338904</v>
      </c>
      <c r="O21" s="4">
        <f>((1+VLOOKUP(MONTH(H21),'Сезонности и LFL'!$A$1:$C$10,3,0))/(1+VLOOKUP(MONTH(C21),'Сезонности и LFL'!$A$1:$C$10,3,0))-1)/2</f>
        <v>-4.9107142857142905E-2</v>
      </c>
      <c r="P21" s="30">
        <f t="shared" si="0"/>
        <v>-3.9360318468854454E-2</v>
      </c>
      <c r="Q21" s="4">
        <f t="shared" si="1"/>
        <v>0.10519310347932964</v>
      </c>
      <c r="R21" s="4">
        <f>K21/F21-1</f>
        <v>0.10146862483311092</v>
      </c>
      <c r="S21" s="31">
        <f>MIN(Q21,R21)</f>
        <v>0.10146862483311092</v>
      </c>
      <c r="T21" s="31">
        <f>F21/72000</f>
        <v>0.15604166666666666</v>
      </c>
      <c r="U21" t="str">
        <f>IF(P21*S21&lt;0,"аномальное наблюдение","")</f>
        <v>аномальное наблюдение</v>
      </c>
    </row>
    <row r="22" spans="1:21" x14ac:dyDescent="0.3">
      <c r="A22" t="s">
        <v>286</v>
      </c>
      <c r="B22" t="s">
        <v>3</v>
      </c>
      <c r="C22" s="19">
        <v>43525</v>
      </c>
      <c r="D22" s="15">
        <v>638919</v>
      </c>
      <c r="E22" s="15">
        <v>256400</v>
      </c>
      <c r="F22" s="15">
        <v>8800</v>
      </c>
      <c r="G22" s="23">
        <v>33598</v>
      </c>
      <c r="H22" s="19">
        <v>43556</v>
      </c>
      <c r="I22" s="15">
        <v>846969</v>
      </c>
      <c r="J22" s="15">
        <v>289668</v>
      </c>
      <c r="K22" s="15">
        <v>9664</v>
      </c>
      <c r="L22" s="23">
        <v>38856</v>
      </c>
      <c r="N22" s="4">
        <f>VLOOKUP(MONTH(H22),'Сезонности и LFL'!$A$1:$C$10,2,0)/VLOOKUP(MONTH(C22),'Сезонности и LFL'!$A$1:$C$10,2,0)-1</f>
        <v>9.9156121320780333E-3</v>
      </c>
      <c r="O22" s="4">
        <f>((1+VLOOKUP(MONTH(H22),'Сезонности и LFL'!$A$1:$C$10,3,0))/(1+VLOOKUP(MONTH(C22),'Сезонности и LFL'!$A$1:$C$10,3,0))-1)/2</f>
        <v>-6.5217391304347783E-2</v>
      </c>
      <c r="P22" s="30">
        <f t="shared" si="0"/>
        <v>0.16577210268022508</v>
      </c>
      <c r="Q22" s="4">
        <f t="shared" si="1"/>
        <v>0.12975039001560051</v>
      </c>
      <c r="R22" s="4">
        <f>K22/F22-1</f>
        <v>9.8181818181818148E-2</v>
      </c>
      <c r="S22" s="31">
        <f>MIN(Q22,R22)</f>
        <v>9.8181818181818148E-2</v>
      </c>
      <c r="T22" s="31">
        <f>F22/72000</f>
        <v>0.12222222222222222</v>
      </c>
      <c r="U22" t="str">
        <f>IF(P22*S22&lt;0,"аномальное наблюдение","")</f>
        <v/>
      </c>
    </row>
    <row r="23" spans="1:21" x14ac:dyDescent="0.3">
      <c r="A23" t="s">
        <v>274</v>
      </c>
      <c r="B23" t="s">
        <v>3</v>
      </c>
      <c r="C23" s="19">
        <v>43525</v>
      </c>
      <c r="D23" s="15">
        <v>745295</v>
      </c>
      <c r="E23" s="15">
        <v>302968</v>
      </c>
      <c r="F23" s="15">
        <v>9240</v>
      </c>
      <c r="G23" s="23">
        <v>40047</v>
      </c>
      <c r="H23" s="19">
        <v>43556</v>
      </c>
      <c r="I23" s="15">
        <v>1004819</v>
      </c>
      <c r="J23" s="15">
        <v>386076</v>
      </c>
      <c r="K23" s="15">
        <v>11892</v>
      </c>
      <c r="L23" s="23">
        <v>52227</v>
      </c>
      <c r="N23" s="4">
        <f>VLOOKUP(MONTH(H23),'Сезонности и LFL'!$A$1:$C$10,2,0)/VLOOKUP(MONTH(C23),'Сезонности и LFL'!$A$1:$C$10,2,0)-1</f>
        <v>9.9156121320780333E-3</v>
      </c>
      <c r="O23" s="4">
        <f>((1+VLOOKUP(MONTH(H23),'Сезонности и LFL'!$A$1:$C$10,3,0))/(1+VLOOKUP(MONTH(C23),'Сезонности и LFL'!$A$1:$C$10,3,0))-1)/2</f>
        <v>-6.5217391304347783E-2</v>
      </c>
      <c r="P23" s="30">
        <f t="shared" si="0"/>
        <v>0.32216739886194506</v>
      </c>
      <c r="Q23" s="4">
        <f t="shared" si="1"/>
        <v>0.27431279871141512</v>
      </c>
      <c r="R23" s="4">
        <f>K23/F23-1</f>
        <v>0.28701298701298694</v>
      </c>
      <c r="S23" s="31">
        <f>MIN(Q23,R23)</f>
        <v>0.27431279871141512</v>
      </c>
      <c r="T23" s="31">
        <f>F23/72000</f>
        <v>0.12833333333333333</v>
      </c>
      <c r="U23" t="str">
        <f>IF(P23*S23&lt;0,"аномальное наблюдение","")</f>
        <v/>
      </c>
    </row>
    <row r="24" spans="1:21" x14ac:dyDescent="0.3">
      <c r="A24" t="s">
        <v>287</v>
      </c>
      <c r="B24" t="s">
        <v>5</v>
      </c>
      <c r="C24" s="19">
        <v>43525</v>
      </c>
      <c r="D24" s="15">
        <v>290855</v>
      </c>
      <c r="E24" s="15">
        <v>238360.41000000003</v>
      </c>
      <c r="F24" s="15">
        <v>6080</v>
      </c>
      <c r="G24" s="23">
        <v>67487</v>
      </c>
      <c r="H24" s="19">
        <v>43556</v>
      </c>
      <c r="I24" s="15">
        <v>468571</v>
      </c>
      <c r="J24" s="15">
        <v>399306.51</v>
      </c>
      <c r="K24" s="15">
        <v>9600</v>
      </c>
      <c r="L24" s="23">
        <v>115403</v>
      </c>
      <c r="N24" s="4">
        <f>VLOOKUP(MONTH(H24),'Сезонности и LFL'!$A$1:$C$10,2,0)/VLOOKUP(MONTH(C24),'Сезонности и LFL'!$A$1:$C$10,2,0)-1</f>
        <v>9.9156121320780333E-3</v>
      </c>
      <c r="O24" s="4">
        <f>((1+VLOOKUP(MONTH(H24),'Сезонности и LFL'!$A$1:$C$10,3,0))/(1+VLOOKUP(MONTH(C24),'Сезонности и LFL'!$A$1:$C$10,3,0))-1)/2</f>
        <v>-6.5217391304347783E-2</v>
      </c>
      <c r="P24" s="30">
        <f t="shared" si="0"/>
        <v>0.75208118424182091</v>
      </c>
      <c r="Q24" s="4">
        <f t="shared" si="1"/>
        <v>0.67522161083713494</v>
      </c>
      <c r="R24" s="4">
        <f>K24/F24-1</f>
        <v>0.57894736842105265</v>
      </c>
      <c r="S24" s="31">
        <f>MIN(Q24,R24)</f>
        <v>0.57894736842105265</v>
      </c>
      <c r="T24" s="31">
        <f>F24/72000</f>
        <v>8.4444444444444447E-2</v>
      </c>
      <c r="U24" t="str">
        <f>IF(P24*S24&lt;0,"аномальное наблюдение","")</f>
        <v/>
      </c>
    </row>
    <row r="25" spans="1:21" x14ac:dyDescent="0.3">
      <c r="A25" t="s">
        <v>279</v>
      </c>
      <c r="B25" t="s">
        <v>5</v>
      </c>
      <c r="C25" s="19">
        <v>43586</v>
      </c>
      <c r="D25" s="15">
        <v>300838</v>
      </c>
      <c r="E25" s="15">
        <v>200390.85</v>
      </c>
      <c r="F25" s="15">
        <v>5120</v>
      </c>
      <c r="G25" s="23">
        <v>57128</v>
      </c>
      <c r="H25" s="19">
        <v>43617</v>
      </c>
      <c r="I25" s="15">
        <v>252376</v>
      </c>
      <c r="J25" s="15">
        <v>186128.32000000004</v>
      </c>
      <c r="K25" s="15">
        <v>6720</v>
      </c>
      <c r="L25" s="23">
        <v>51480</v>
      </c>
      <c r="N25" s="4">
        <f>VLOOKUP(MONTH(H25),'Сезонности и LFL'!$A$1:$C$10,2,0)/VLOOKUP(MONTH(C25),'Сезонности и LFL'!$A$1:$C$10,2,0)-1</f>
        <v>-8.4926499203107464E-2</v>
      </c>
      <c r="O25" s="4">
        <f>((1+VLOOKUP(MONTH(H25),'Сезонности и LFL'!$A$1:$C$10,3,0))/(1+VLOOKUP(MONTH(C25),'Сезонности и LFL'!$A$1:$C$10,3,0))-1)/2</f>
        <v>-9.3457943925233655E-3</v>
      </c>
      <c r="P25" s="30">
        <f t="shared" si="0"/>
        <v>-0.1090605293753856</v>
      </c>
      <c r="Q25" s="4">
        <f t="shared" si="1"/>
        <v>-7.1173559072183035E-2</v>
      </c>
      <c r="R25" s="4">
        <f>K25/F25-1</f>
        <v>0.3125</v>
      </c>
      <c r="S25" s="31">
        <f>MIN(Q25,R25)</f>
        <v>-7.1173559072183035E-2</v>
      </c>
      <c r="T25" s="31">
        <f>F25/72000</f>
        <v>7.1111111111111111E-2</v>
      </c>
      <c r="U25" t="str">
        <f>IF(P25*S25&lt;0,"аномальное наблюдение","")</f>
        <v/>
      </c>
    </row>
    <row r="26" spans="1:21" x14ac:dyDescent="0.3">
      <c r="A26" t="s">
        <v>276</v>
      </c>
      <c r="B26" t="s">
        <v>6</v>
      </c>
      <c r="C26" s="19">
        <v>43556</v>
      </c>
      <c r="D26" s="15">
        <v>241446</v>
      </c>
      <c r="E26" s="15">
        <v>29044.39</v>
      </c>
      <c r="F26" s="15">
        <v>1290</v>
      </c>
      <c r="G26" s="23">
        <v>22890</v>
      </c>
      <c r="H26" s="19">
        <v>43586</v>
      </c>
      <c r="I26" s="15">
        <v>278607</v>
      </c>
      <c r="J26" s="15">
        <v>37590.829999999994</v>
      </c>
      <c r="K26" s="15">
        <v>1580</v>
      </c>
      <c r="L26" s="23">
        <v>29538</v>
      </c>
      <c r="N26" s="4">
        <f>VLOOKUP(MONTH(H26),'Сезонности и LFL'!$A$1:$C$10,2,0)/VLOOKUP(MONTH(C26),'Сезонности и LFL'!$A$1:$C$10,2,0)-1</f>
        <v>5.4246394362982286E-3</v>
      </c>
      <c r="O26" s="4">
        <f>((1+VLOOKUP(MONTH(H26),'Сезонности и LFL'!$A$1:$C$10,3,0))/(1+VLOOKUP(MONTH(C26),'Сезонности и LFL'!$A$1:$C$10,3,0))-1)/2</f>
        <v>3.5000000000000031E-2</v>
      </c>
      <c r="P26" s="30">
        <f t="shared" si="0"/>
        <v>0.27909711307072976</v>
      </c>
      <c r="Q26" s="4">
        <f t="shared" si="1"/>
        <v>0.29425441539657049</v>
      </c>
      <c r="R26" s="4">
        <f>K26/F26-1</f>
        <v>0.22480620155038755</v>
      </c>
      <c r="S26" s="31">
        <f>MIN(Q26,R26)</f>
        <v>0.22480620155038755</v>
      </c>
      <c r="T26" s="31">
        <f>F26/72000</f>
        <v>1.7916666666666668E-2</v>
      </c>
      <c r="U26" t="str">
        <f>IF(P26*S26&lt;0,"аномальное наблюдение","")</f>
        <v/>
      </c>
    </row>
    <row r="27" spans="1:21" x14ac:dyDescent="0.3">
      <c r="A27" t="s">
        <v>288</v>
      </c>
      <c r="B27" t="s">
        <v>6</v>
      </c>
      <c r="C27" s="19">
        <v>43556</v>
      </c>
      <c r="D27" s="15">
        <v>228806</v>
      </c>
      <c r="E27" s="15">
        <v>33622.339999999997</v>
      </c>
      <c r="F27" s="15">
        <v>1230</v>
      </c>
      <c r="G27" s="23">
        <v>26547</v>
      </c>
      <c r="H27" s="19">
        <v>43586</v>
      </c>
      <c r="I27" s="15">
        <v>311541</v>
      </c>
      <c r="J27" s="15">
        <v>42516.39</v>
      </c>
      <c r="K27" s="15">
        <v>1580</v>
      </c>
      <c r="L27" s="23">
        <v>33776</v>
      </c>
      <c r="N27" s="4">
        <f>VLOOKUP(MONTH(H27),'Сезонности и LFL'!$A$1:$C$10,2,0)/VLOOKUP(MONTH(C27),'Сезонности и LFL'!$A$1:$C$10,2,0)-1</f>
        <v>5.4246394362982286E-3</v>
      </c>
      <c r="O27" s="4">
        <f>((1+VLOOKUP(MONTH(H27),'Сезонности и LFL'!$A$1:$C$10,3,0))/(1+VLOOKUP(MONTH(C27),'Сезонности и LFL'!$A$1:$C$10,3,0))-1)/2</f>
        <v>3.5000000000000031E-2</v>
      </c>
      <c r="P27" s="30">
        <f t="shared" si="0"/>
        <v>0.26168142799832927</v>
      </c>
      <c r="Q27" s="4">
        <f t="shared" si="1"/>
        <v>0.26452798942607814</v>
      </c>
      <c r="R27" s="4">
        <f>K27/F27-1</f>
        <v>0.28455284552845539</v>
      </c>
      <c r="S27" s="31">
        <f>MIN(Q27,R27)</f>
        <v>0.26452798942607814</v>
      </c>
      <c r="T27" s="31">
        <f>F27/72000</f>
        <v>1.7083333333333332E-2</v>
      </c>
      <c r="U27" t="str">
        <f>IF(P27*S27&lt;0,"аномальное наблюдение","")</f>
        <v/>
      </c>
    </row>
    <row r="28" spans="1:21" x14ac:dyDescent="0.3">
      <c r="A28" t="s">
        <v>289</v>
      </c>
      <c r="B28" t="s">
        <v>7</v>
      </c>
      <c r="C28" s="19">
        <v>43525</v>
      </c>
      <c r="D28" s="15">
        <v>502780</v>
      </c>
      <c r="E28" s="15">
        <v>77375.25</v>
      </c>
      <c r="F28" s="15">
        <v>2736</v>
      </c>
      <c r="G28" s="23">
        <v>61592</v>
      </c>
      <c r="H28" s="19">
        <v>43556</v>
      </c>
      <c r="I28" s="15">
        <v>734351</v>
      </c>
      <c r="J28" s="15">
        <v>98043.450000000012</v>
      </c>
      <c r="K28" s="15">
        <v>3648</v>
      </c>
      <c r="L28" s="23">
        <v>84799</v>
      </c>
      <c r="N28" s="4">
        <f>VLOOKUP(MONTH(H28),'Сезонности и LFL'!$A$1:$C$10,2,0)/VLOOKUP(MONTH(C28),'Сезонности и LFL'!$A$1:$C$10,2,0)-1</f>
        <v>9.9156121320780333E-3</v>
      </c>
      <c r="O28" s="4">
        <f>((1+VLOOKUP(MONTH(H28),'Сезонности и LFL'!$A$1:$C$10,3,0))/(1+VLOOKUP(MONTH(C28),'Сезонности и LFL'!$A$1:$C$10,3,0))-1)/2</f>
        <v>-6.5217391304347783E-2</v>
      </c>
      <c r="P28" s="30">
        <f t="shared" si="0"/>
        <v>0.39911585976283093</v>
      </c>
      <c r="Q28" s="4">
        <f t="shared" si="1"/>
        <v>0.26711642288716364</v>
      </c>
      <c r="R28" s="4">
        <f>K28/F28-1</f>
        <v>0.33333333333333326</v>
      </c>
      <c r="S28" s="31">
        <f>MIN(Q28,R28)</f>
        <v>0.26711642288716364</v>
      </c>
      <c r="T28" s="31">
        <f>F28/72000</f>
        <v>3.7999999999999999E-2</v>
      </c>
      <c r="U28" t="str">
        <f>IF(P28*S28&lt;0,"аномальное наблюдение","")</f>
        <v/>
      </c>
    </row>
    <row r="29" spans="1:21" x14ac:dyDescent="0.3">
      <c r="A29" t="s">
        <v>280</v>
      </c>
      <c r="B29" t="s">
        <v>7</v>
      </c>
      <c r="C29" s="19">
        <v>43525</v>
      </c>
      <c r="D29" s="15">
        <v>318653</v>
      </c>
      <c r="E29" s="15">
        <v>59240.1</v>
      </c>
      <c r="F29" s="15">
        <v>2280</v>
      </c>
      <c r="G29" s="23">
        <v>47045</v>
      </c>
      <c r="H29" s="19">
        <v>43556</v>
      </c>
      <c r="I29" s="15">
        <v>349519</v>
      </c>
      <c r="J29" s="15">
        <v>90491.7</v>
      </c>
      <c r="K29" s="15">
        <v>3420</v>
      </c>
      <c r="L29" s="23">
        <v>78998</v>
      </c>
      <c r="N29" s="4">
        <f>VLOOKUP(MONTH(H29),'Сезонности и LFL'!$A$1:$C$10,2,0)/VLOOKUP(MONTH(C29),'Сезонности и LFL'!$A$1:$C$10,2,0)-1</f>
        <v>9.9156121320780333E-3</v>
      </c>
      <c r="O29" s="4">
        <f>((1+VLOOKUP(MONTH(H29),'Сезонности и LFL'!$A$1:$C$10,3,0))/(1+VLOOKUP(MONTH(C29),'Сезонности и LFL'!$A$1:$C$10,3,0))-1)/2</f>
        <v>-6.5217391304347783E-2</v>
      </c>
      <c r="P29" s="30">
        <f t="shared" si="0"/>
        <v>0.71945304775540431</v>
      </c>
      <c r="Q29" s="4">
        <f t="shared" si="1"/>
        <v>0.52754131070001575</v>
      </c>
      <c r="R29" s="4">
        <f>K29/F29-1</f>
        <v>0.5</v>
      </c>
      <c r="S29" s="31">
        <f>MIN(Q29,R29)</f>
        <v>0.5</v>
      </c>
      <c r="T29" s="31">
        <f>F29/72000</f>
        <v>3.1666666666666669E-2</v>
      </c>
      <c r="U29" t="str">
        <f>IF(P29*S29&lt;0,"аномальное наблюдение","")</f>
        <v/>
      </c>
    </row>
    <row r="30" spans="1:21" x14ac:dyDescent="0.3">
      <c r="A30" t="s">
        <v>276</v>
      </c>
      <c r="B30" t="s">
        <v>8</v>
      </c>
      <c r="C30" s="19">
        <v>43556</v>
      </c>
      <c r="D30" s="15">
        <v>596585</v>
      </c>
      <c r="E30" s="15">
        <v>114302.25</v>
      </c>
      <c r="F30" s="15">
        <v>3930</v>
      </c>
      <c r="G30" s="23">
        <v>83870</v>
      </c>
      <c r="H30" s="19">
        <v>43586</v>
      </c>
      <c r="I30" s="15">
        <v>660333</v>
      </c>
      <c r="J30" s="15">
        <v>176890.55000000002</v>
      </c>
      <c r="K30" s="15">
        <v>6500</v>
      </c>
      <c r="L30" s="23">
        <v>127086</v>
      </c>
      <c r="N30" s="4">
        <f>VLOOKUP(MONTH(H30),'Сезонности и LFL'!$A$1:$C$10,2,0)/VLOOKUP(MONTH(C30),'Сезонности и LFL'!$A$1:$C$10,2,0)-1</f>
        <v>5.4246394362982286E-3</v>
      </c>
      <c r="O30" s="4">
        <f>((1+VLOOKUP(MONTH(H30),'Сезонности и LFL'!$A$1:$C$10,3,0))/(1+VLOOKUP(MONTH(C30),'Сезонности и LFL'!$A$1:$C$10,3,0))-1)/2</f>
        <v>3.5000000000000031E-2</v>
      </c>
      <c r="P30" s="30">
        <f t="shared" si="0"/>
        <v>0.49516284548528416</v>
      </c>
      <c r="Q30" s="4">
        <f t="shared" si="1"/>
        <v>0.54756839869731366</v>
      </c>
      <c r="R30" s="4">
        <f>K30/F30-1</f>
        <v>0.65394402035623411</v>
      </c>
      <c r="S30" s="31">
        <f>MIN(Q30,R30)</f>
        <v>0.54756839869731366</v>
      </c>
      <c r="T30" s="31">
        <f>F30/72000</f>
        <v>5.4583333333333331E-2</v>
      </c>
      <c r="U30" t="str">
        <f>IF(P30*S30&lt;0,"аномальное наблюдение","")</f>
        <v/>
      </c>
    </row>
    <row r="31" spans="1:21" x14ac:dyDescent="0.3">
      <c r="A31" t="s">
        <v>277</v>
      </c>
      <c r="B31" t="s">
        <v>8</v>
      </c>
      <c r="C31" s="19">
        <v>43525</v>
      </c>
      <c r="D31" s="15">
        <v>426539</v>
      </c>
      <c r="E31" s="15">
        <v>66057.070000000007</v>
      </c>
      <c r="F31" s="15">
        <v>2955</v>
      </c>
      <c r="G31" s="23">
        <v>50203</v>
      </c>
      <c r="H31" s="19">
        <v>43556</v>
      </c>
      <c r="I31" s="15">
        <v>625821</v>
      </c>
      <c r="J31" s="15">
        <v>100038.43</v>
      </c>
      <c r="K31" s="15">
        <v>4440</v>
      </c>
      <c r="L31" s="23">
        <v>75627</v>
      </c>
      <c r="N31" s="4">
        <f>VLOOKUP(MONTH(H31),'Сезонности и LFL'!$A$1:$C$10,2,0)/VLOOKUP(MONTH(C31),'Сезонности и LFL'!$A$1:$C$10,2,0)-1</f>
        <v>9.9156121320780333E-3</v>
      </c>
      <c r="O31" s="4">
        <f>((1+VLOOKUP(MONTH(H31),'Сезонности и LFL'!$A$1:$C$10,3,0))/(1+VLOOKUP(MONTH(C31),'Сезонности и LFL'!$A$1:$C$10,3,0))-1)/2</f>
        <v>-6.5217391304347783E-2</v>
      </c>
      <c r="P31" s="30">
        <f t="shared" si="0"/>
        <v>0.53643672174098112</v>
      </c>
      <c r="Q31" s="4">
        <f t="shared" si="1"/>
        <v>0.51442426980185441</v>
      </c>
      <c r="R31" s="4">
        <f>K31/F31-1</f>
        <v>0.50253807106598991</v>
      </c>
      <c r="S31" s="31">
        <f>MIN(Q31,R31)</f>
        <v>0.50253807106598991</v>
      </c>
      <c r="T31" s="31">
        <f>F31/72000</f>
        <v>4.1041666666666664E-2</v>
      </c>
      <c r="U31" t="str">
        <f>IF(P31*S31&lt;0,"аномальное наблюдение","")</f>
        <v/>
      </c>
    </row>
    <row r="32" spans="1:21" x14ac:dyDescent="0.3">
      <c r="A32" t="s">
        <v>274</v>
      </c>
      <c r="B32" t="s">
        <v>9</v>
      </c>
      <c r="C32" s="19">
        <v>43525</v>
      </c>
      <c r="D32" s="15">
        <v>745295</v>
      </c>
      <c r="E32" s="15">
        <v>302968</v>
      </c>
      <c r="F32" s="15">
        <v>1840</v>
      </c>
      <c r="G32" s="23">
        <v>40047</v>
      </c>
      <c r="H32" s="19">
        <v>43556</v>
      </c>
      <c r="I32" s="15">
        <v>1004819</v>
      </c>
      <c r="J32" s="15">
        <v>386076</v>
      </c>
      <c r="K32" s="15">
        <v>3280</v>
      </c>
      <c r="L32" s="23">
        <v>52227</v>
      </c>
      <c r="N32" s="4">
        <f>VLOOKUP(MONTH(H32),'Сезонности и LFL'!$A$1:$C$10,2,0)/VLOOKUP(MONTH(C32),'Сезонности и LFL'!$A$1:$C$10,2,0)-1</f>
        <v>9.9156121320780333E-3</v>
      </c>
      <c r="O32" s="4">
        <f>((1+VLOOKUP(MONTH(H32),'Сезонности и LFL'!$A$1:$C$10,3,0))/(1+VLOOKUP(MONTH(C32),'Сезонности и LFL'!$A$1:$C$10,3,0))-1)/2</f>
        <v>-6.5217391304347783E-2</v>
      </c>
      <c r="P32" s="30">
        <f t="shared" si="0"/>
        <v>0.32216739886194506</v>
      </c>
      <c r="Q32" s="4">
        <f t="shared" si="1"/>
        <v>0.27431279871141512</v>
      </c>
      <c r="R32" s="4">
        <f>K32/F32-1</f>
        <v>0.78260869565217384</v>
      </c>
      <c r="S32" s="31">
        <f>MIN(Q32,R32)</f>
        <v>0.27431279871141512</v>
      </c>
      <c r="T32" s="31">
        <f>F32/72000</f>
        <v>2.5555555555555557E-2</v>
      </c>
      <c r="U32" t="str">
        <f>IF(P32*S32&lt;0,"аномальное наблюдение","")</f>
        <v/>
      </c>
    </row>
    <row r="33" spans="1:21" x14ac:dyDescent="0.3">
      <c r="A33" t="s">
        <v>290</v>
      </c>
      <c r="B33" t="s">
        <v>9</v>
      </c>
      <c r="C33" s="19">
        <v>43525</v>
      </c>
      <c r="D33" s="15">
        <v>242623</v>
      </c>
      <c r="E33" s="15">
        <v>49003.38</v>
      </c>
      <c r="F33" s="15">
        <v>1680</v>
      </c>
      <c r="G33" s="23">
        <v>49496</v>
      </c>
      <c r="H33" s="19">
        <v>43556</v>
      </c>
      <c r="I33" s="15">
        <v>178162</v>
      </c>
      <c r="J33" s="15">
        <v>46954.470000000008</v>
      </c>
      <c r="K33" s="15">
        <v>2520</v>
      </c>
      <c r="L33" s="23">
        <v>47440</v>
      </c>
      <c r="N33" s="4">
        <f>VLOOKUP(MONTH(H33),'Сезонности и LFL'!$A$1:$C$10,2,0)/VLOOKUP(MONTH(C33),'Сезонности и LFL'!$A$1:$C$10,2,0)-1</f>
        <v>9.9156121320780333E-3</v>
      </c>
      <c r="O33" s="4">
        <f>((1+VLOOKUP(MONTH(H33),'Сезонности и LFL'!$A$1:$C$10,3,0))/(1+VLOOKUP(MONTH(C33),'Сезонности и LFL'!$A$1:$C$10,3,0))-1)/2</f>
        <v>-6.5217391304347783E-2</v>
      </c>
      <c r="P33" s="30">
        <f t="shared" si="0"/>
        <v>-4.4000468171538895E-2</v>
      </c>
      <c r="Q33" s="4">
        <f t="shared" si="1"/>
        <v>-4.1811605648426453E-2</v>
      </c>
      <c r="R33" s="4">
        <f>K33/F33-1</f>
        <v>0.5</v>
      </c>
      <c r="S33" s="31">
        <f>MIN(Q33,R33)</f>
        <v>-4.1811605648426453E-2</v>
      </c>
      <c r="T33" s="31">
        <f>F33/72000</f>
        <v>2.3333333333333334E-2</v>
      </c>
      <c r="U33" t="str">
        <f>IF(P33*S33&lt;0,"аномальное наблюдение","")</f>
        <v/>
      </c>
    </row>
    <row r="34" spans="1:21" x14ac:dyDescent="0.3">
      <c r="A34" t="s">
        <v>291</v>
      </c>
      <c r="B34" t="s">
        <v>10</v>
      </c>
      <c r="C34" s="19">
        <v>43525</v>
      </c>
      <c r="D34" s="15">
        <v>190746</v>
      </c>
      <c r="E34" s="15">
        <v>50517.000000000007</v>
      </c>
      <c r="F34" s="15">
        <v>2320</v>
      </c>
      <c r="G34" s="23">
        <v>60222</v>
      </c>
      <c r="H34" s="19">
        <v>43556</v>
      </c>
      <c r="I34" s="15">
        <v>143176</v>
      </c>
      <c r="J34" s="15">
        <v>48842.8</v>
      </c>
      <c r="K34" s="15">
        <v>2840</v>
      </c>
      <c r="L34" s="23">
        <v>58021</v>
      </c>
      <c r="N34" s="4">
        <f>VLOOKUP(MONTH(H34),'Сезонности и LFL'!$A$1:$C$10,2,0)/VLOOKUP(MONTH(C34),'Сезонности и LFL'!$A$1:$C$10,2,0)-1</f>
        <v>9.9156121320780333E-3</v>
      </c>
      <c r="O34" s="4">
        <f>((1+VLOOKUP(MONTH(H34),'Сезонности и LFL'!$A$1:$C$10,3,0))/(1+VLOOKUP(MONTH(C34),'Сезонности и LFL'!$A$1:$C$10,3,0))-1)/2</f>
        <v>-6.5217391304347783E-2</v>
      </c>
      <c r="P34" s="30">
        <f t="shared" si="0"/>
        <v>-3.8714099166847968E-2</v>
      </c>
      <c r="Q34" s="4">
        <f t="shared" si="1"/>
        <v>-3.3141318763980521E-2</v>
      </c>
      <c r="R34" s="4">
        <f>K34/F34-1</f>
        <v>0.22413793103448265</v>
      </c>
      <c r="S34" s="31">
        <f>MIN(Q34,R34)</f>
        <v>-3.3141318763980521E-2</v>
      </c>
      <c r="T34" s="31">
        <f>F34/72000</f>
        <v>3.2222222222222222E-2</v>
      </c>
      <c r="U34" t="str">
        <f>IF(P34*S34&lt;0,"аномальное наблюдение","")</f>
        <v/>
      </c>
    </row>
    <row r="35" spans="1:21" x14ac:dyDescent="0.3">
      <c r="A35" t="s">
        <v>292</v>
      </c>
      <c r="B35" t="s">
        <v>10</v>
      </c>
      <c r="C35" s="19">
        <v>43678</v>
      </c>
      <c r="D35" s="15">
        <v>218243</v>
      </c>
      <c r="E35" s="15">
        <v>83746</v>
      </c>
      <c r="F35" s="15">
        <v>1200</v>
      </c>
      <c r="G35" s="23">
        <v>83746</v>
      </c>
      <c r="H35" s="19">
        <v>43709</v>
      </c>
      <c r="I35" s="15">
        <v>236553</v>
      </c>
      <c r="J35" s="15">
        <v>61338</v>
      </c>
      <c r="K35" s="15">
        <v>2320</v>
      </c>
      <c r="L35" s="23">
        <v>61338</v>
      </c>
      <c r="N35" s="4">
        <f>VLOOKUP(MONTH(H35),'Сезонности и LFL'!$A$1:$C$10,2,0)/VLOOKUP(MONTH(C35),'Сезонности и LFL'!$A$1:$C$10,2,0)-1</f>
        <v>0.15928698140338904</v>
      </c>
      <c r="O35" s="4">
        <f>((1+VLOOKUP(MONTH(H35),'Сезонности и LFL'!$A$1:$C$10,3,0))/(1+VLOOKUP(MONTH(C35),'Сезонности и LFL'!$A$1:$C$10,3,0))-1)/2</f>
        <v>-4.9107142857142905E-2</v>
      </c>
      <c r="P35" s="30">
        <f t="shared" si="0"/>
        <v>-0.2427261006468481</v>
      </c>
      <c r="Q35" s="4">
        <f t="shared" si="1"/>
        <v>-0.26757098846512073</v>
      </c>
      <c r="R35" s="4">
        <f>K35/F35-1</f>
        <v>0.93333333333333335</v>
      </c>
      <c r="S35" s="31">
        <f>MIN(Q35,R35)</f>
        <v>-0.26757098846512073</v>
      </c>
      <c r="T35" s="31">
        <f>F35/72000</f>
        <v>1.6666666666666666E-2</v>
      </c>
      <c r="U35" t="str">
        <f>IF(P35*S35&lt;0,"аномальное наблюдение","")</f>
        <v/>
      </c>
    </row>
    <row r="36" spans="1:21" x14ac:dyDescent="0.3">
      <c r="A36" t="s">
        <v>280</v>
      </c>
      <c r="B36" t="s">
        <v>11</v>
      </c>
      <c r="C36" s="19">
        <v>43709</v>
      </c>
      <c r="D36" s="15">
        <v>184869</v>
      </c>
      <c r="E36" s="15">
        <v>29939.300000000003</v>
      </c>
      <c r="F36" s="15">
        <v>3480</v>
      </c>
      <c r="G36" s="23">
        <v>26230</v>
      </c>
      <c r="H36" s="19">
        <v>43739</v>
      </c>
      <c r="I36" s="15">
        <v>146689</v>
      </c>
      <c r="J36" s="15">
        <v>29646.1</v>
      </c>
      <c r="K36" s="15">
        <v>4000</v>
      </c>
      <c r="L36" s="23">
        <v>27131</v>
      </c>
      <c r="N36" s="4">
        <f>VLOOKUP(MONTH(H36),'Сезонности и LFL'!$A$1:$C$10,2,0)/VLOOKUP(MONTH(C36),'Сезонности и LFL'!$A$1:$C$10,2,0)-1</f>
        <v>5.0411482803902619E-3</v>
      </c>
      <c r="O36" s="4">
        <f>((1+VLOOKUP(MONTH(H36),'Сезонности и LFL'!$A$1:$C$10,3,0))/(1+VLOOKUP(MONTH(C36),'Сезонности и LFL'!$A$1:$C$10,3,0))-1)/2</f>
        <v>-3.4653465346534684E-2</v>
      </c>
      <c r="P36" s="30">
        <f t="shared" si="0"/>
        <v>3.5404577451912576E-2</v>
      </c>
      <c r="Q36" s="4">
        <f t="shared" si="1"/>
        <v>-9.7931481363960904E-3</v>
      </c>
      <c r="R36" s="4">
        <f>K36/F36-1</f>
        <v>0.14942528735632177</v>
      </c>
      <c r="S36" s="31">
        <f>MIN(Q36,R36)</f>
        <v>-9.7931481363960904E-3</v>
      </c>
      <c r="T36" s="31">
        <f>F36/72000</f>
        <v>4.8333333333333332E-2</v>
      </c>
      <c r="U36" t="str">
        <f>IF(P36*S36&lt;0,"аномальное наблюдение","")</f>
        <v>аномальное наблюдение</v>
      </c>
    </row>
    <row r="37" spans="1:21" x14ac:dyDescent="0.3">
      <c r="A37" t="s">
        <v>290</v>
      </c>
      <c r="B37" t="s">
        <v>11</v>
      </c>
      <c r="C37" s="19">
        <v>43525</v>
      </c>
      <c r="D37" s="15">
        <v>242623</v>
      </c>
      <c r="E37" s="15">
        <v>49003.38</v>
      </c>
      <c r="F37" s="15">
        <v>2200</v>
      </c>
      <c r="G37" s="23">
        <v>49496</v>
      </c>
      <c r="H37" s="19">
        <v>43586</v>
      </c>
      <c r="I37" s="15">
        <v>178162</v>
      </c>
      <c r="J37" s="15">
        <v>46954.470000000008</v>
      </c>
      <c r="K37" s="15">
        <v>3080</v>
      </c>
      <c r="L37" s="23">
        <v>47440</v>
      </c>
      <c r="N37" s="4">
        <f>VLOOKUP(MONTH(H37),'Сезонности и LFL'!$A$1:$C$10,2,0)/VLOOKUP(MONTH(C37),'Сезонности и LFL'!$A$1:$C$10,2,0)-1</f>
        <v>1.5394040188982938E-2</v>
      </c>
      <c r="O37" s="4">
        <f>((1+VLOOKUP(MONTH(H37),'Сезонности и LFL'!$A$1:$C$10,3,0))/(1+VLOOKUP(MONTH(C37),'Сезонности и LFL'!$A$1:$C$10,3,0))-1)/2</f>
        <v>-3.4782608695652084E-2</v>
      </c>
      <c r="P37" s="30">
        <f t="shared" si="0"/>
        <v>-4.2383152700412555E-2</v>
      </c>
      <c r="Q37" s="4">
        <f t="shared" si="1"/>
        <v>-4.1811605648426453E-2</v>
      </c>
      <c r="R37" s="4">
        <f>K37/F37-1</f>
        <v>0.39999999999999991</v>
      </c>
      <c r="S37" s="31">
        <f>MIN(Q37,R37)</f>
        <v>-4.1811605648426453E-2</v>
      </c>
      <c r="T37" s="31">
        <f>F37/72000</f>
        <v>3.0555555555555555E-2</v>
      </c>
      <c r="U37" t="str">
        <f>IF(P37*S37&lt;0,"аномальное наблюдение","")</f>
        <v/>
      </c>
    </row>
    <row r="38" spans="1:21" x14ac:dyDescent="0.3">
      <c r="A38" t="s">
        <v>280</v>
      </c>
      <c r="B38" t="s">
        <v>12</v>
      </c>
      <c r="C38" s="19">
        <v>43709</v>
      </c>
      <c r="D38" s="15">
        <v>269308</v>
      </c>
      <c r="E38" s="15">
        <v>139821.28</v>
      </c>
      <c r="F38" s="15">
        <v>5640</v>
      </c>
      <c r="G38" s="23">
        <v>46423</v>
      </c>
      <c r="H38" s="19">
        <v>43739</v>
      </c>
      <c r="I38" s="15">
        <v>253939</v>
      </c>
      <c r="J38" s="15">
        <v>161107.71000000002</v>
      </c>
      <c r="K38" s="15">
        <v>6120</v>
      </c>
      <c r="L38" s="23">
        <v>52428</v>
      </c>
      <c r="N38" s="4">
        <f>VLOOKUP(MONTH(H38),'Сезонности и LFL'!$A$1:$C$10,2,0)/VLOOKUP(MONTH(C38),'Сезонности и LFL'!$A$1:$C$10,2,0)-1</f>
        <v>5.0411482803902619E-3</v>
      </c>
      <c r="O38" s="4">
        <f>((1+VLOOKUP(MONTH(H38),'Сезонности и LFL'!$A$1:$C$10,3,0))/(1+VLOOKUP(MONTH(C38),'Сезонности и LFL'!$A$1:$C$10,3,0))-1)/2</f>
        <v>-3.4653465346534684E-2</v>
      </c>
      <c r="P38" s="30">
        <f t="shared" si="0"/>
        <v>0.13332534751947522</v>
      </c>
      <c r="Q38" s="4">
        <f t="shared" si="1"/>
        <v>0.15224027415569386</v>
      </c>
      <c r="R38" s="4">
        <f>K38/F38-1</f>
        <v>8.5106382978723305E-2</v>
      </c>
      <c r="S38" s="31">
        <f>MIN(Q38,R38)</f>
        <v>8.5106382978723305E-2</v>
      </c>
      <c r="T38" s="31">
        <f>F38/72000</f>
        <v>7.8333333333333338E-2</v>
      </c>
      <c r="U38" t="str">
        <f>IF(P38*S38&lt;0,"аномальное наблюдение","")</f>
        <v/>
      </c>
    </row>
    <row r="39" spans="1:21" x14ac:dyDescent="0.3">
      <c r="A39" t="s">
        <v>287</v>
      </c>
      <c r="B39" t="s">
        <v>12</v>
      </c>
      <c r="C39" s="19">
        <v>43709</v>
      </c>
      <c r="D39" s="15">
        <v>362665</v>
      </c>
      <c r="E39" s="15">
        <v>182426.61000000002</v>
      </c>
      <c r="F39" s="15">
        <v>7160</v>
      </c>
      <c r="G39" s="23">
        <v>56229</v>
      </c>
      <c r="H39" s="19">
        <v>43739</v>
      </c>
      <c r="I39" s="15">
        <v>574100</v>
      </c>
      <c r="J39" s="15">
        <v>269174.03000000003</v>
      </c>
      <c r="K39" s="15">
        <v>10360</v>
      </c>
      <c r="L39" s="23">
        <v>87869</v>
      </c>
      <c r="N39" s="4">
        <f>VLOOKUP(MONTH(H39),'Сезонности и LFL'!$A$1:$C$10,2,0)/VLOOKUP(MONTH(C39),'Сезонности и LFL'!$A$1:$C$10,2,0)-1</f>
        <v>5.0411482803902619E-3</v>
      </c>
      <c r="O39" s="4">
        <f>((1+VLOOKUP(MONTH(H39),'Сезонности и LFL'!$A$1:$C$10,3,0))/(1+VLOOKUP(MONTH(C39),'Сезонности и LFL'!$A$1:$C$10,3,0))-1)/2</f>
        <v>-3.4653465346534684E-2</v>
      </c>
      <c r="P39" s="30">
        <f t="shared" si="0"/>
        <v>0.57997467479385867</v>
      </c>
      <c r="Q39" s="4">
        <f t="shared" si="1"/>
        <v>0.47551955276700042</v>
      </c>
      <c r="R39" s="4">
        <f>K39/F39-1</f>
        <v>0.44692737430167595</v>
      </c>
      <c r="S39" s="31">
        <f>MIN(Q39,R39)</f>
        <v>0.44692737430167595</v>
      </c>
      <c r="T39" s="31">
        <f>F39/72000</f>
        <v>9.9444444444444446E-2</v>
      </c>
      <c r="U39" t="str">
        <f>IF(P39*S39&lt;0,"аномальное наблюдение","")</f>
        <v/>
      </c>
    </row>
    <row r="40" spans="1:21" x14ac:dyDescent="0.3">
      <c r="A40" t="s">
        <v>293</v>
      </c>
      <c r="B40" t="s">
        <v>13</v>
      </c>
      <c r="C40" s="19">
        <v>43466</v>
      </c>
      <c r="D40" s="15">
        <v>151551</v>
      </c>
      <c r="E40" s="15">
        <v>21301</v>
      </c>
      <c r="F40" s="15">
        <v>1760</v>
      </c>
      <c r="G40" s="23">
        <v>21301</v>
      </c>
      <c r="H40" s="19">
        <v>43497</v>
      </c>
      <c r="I40" s="15">
        <v>224980</v>
      </c>
      <c r="J40" s="15">
        <v>33992</v>
      </c>
      <c r="K40" s="15">
        <v>2800</v>
      </c>
      <c r="L40" s="23">
        <v>33992</v>
      </c>
      <c r="N40" s="4">
        <f>VLOOKUP(MONTH(H40),'Сезонности и LFL'!$A$1:$C$10,2,0)/VLOOKUP(MONTH(C40),'Сезонности и LFL'!$A$1:$C$10,2,0)-1</f>
        <v>7.8832624368400994E-2</v>
      </c>
      <c r="O40" s="4">
        <f>((1+VLOOKUP(MONTH(H40),'Сезонности и LFL'!$A$1:$C$10,3,0))/(1+VLOOKUP(MONTH(C40),'Сезонности и LFL'!$A$1:$C$10,3,0))-1)/2</f>
        <v>1.8181818181818188E-2</v>
      </c>
      <c r="P40" s="30">
        <f t="shared" si="0"/>
        <v>0.54239595617083469</v>
      </c>
      <c r="Q40" s="4">
        <f t="shared" si="1"/>
        <v>0.59579362471245489</v>
      </c>
      <c r="R40" s="4">
        <f>K40/F40-1</f>
        <v>0.59090909090909083</v>
      </c>
      <c r="S40" s="31">
        <f>MIN(Q40,R40)</f>
        <v>0.59090909090909083</v>
      </c>
      <c r="T40" s="31">
        <f>F40/72000</f>
        <v>2.4444444444444446E-2</v>
      </c>
      <c r="U40" t="str">
        <f>IF(P40*S40&lt;0,"аномальное наблюдение","")</f>
        <v/>
      </c>
    </row>
    <row r="41" spans="1:21" x14ac:dyDescent="0.3">
      <c r="A41" t="s">
        <v>294</v>
      </c>
      <c r="B41" t="s">
        <v>13</v>
      </c>
      <c r="C41" s="19">
        <v>43709</v>
      </c>
      <c r="D41" s="15">
        <v>53106</v>
      </c>
      <c r="E41" s="15">
        <v>12605</v>
      </c>
      <c r="F41" s="15">
        <v>720</v>
      </c>
      <c r="G41" s="23">
        <v>12605</v>
      </c>
      <c r="H41" s="19">
        <v>43739</v>
      </c>
      <c r="I41" s="15">
        <v>37306</v>
      </c>
      <c r="J41" s="15">
        <v>16025</v>
      </c>
      <c r="K41" s="15">
        <v>1200</v>
      </c>
      <c r="L41" s="23">
        <v>16025</v>
      </c>
      <c r="N41" s="4">
        <f>VLOOKUP(MONTH(H41),'Сезонности и LFL'!$A$1:$C$10,2,0)/VLOOKUP(MONTH(C41),'Сезонности и LFL'!$A$1:$C$10,2,0)-1</f>
        <v>5.0411482803902619E-3</v>
      </c>
      <c r="O41" s="4">
        <f>((1+VLOOKUP(MONTH(H41),'Сезонности и LFL'!$A$1:$C$10,3,0))/(1+VLOOKUP(MONTH(C41),'Сезонности и LFL'!$A$1:$C$10,3,0))-1)/2</f>
        <v>-3.4653465346534684E-2</v>
      </c>
      <c r="P41" s="30">
        <f t="shared" si="0"/>
        <v>0.27965086768571285</v>
      </c>
      <c r="Q41" s="4">
        <f t="shared" si="1"/>
        <v>0.27132090440301471</v>
      </c>
      <c r="R41" s="4">
        <f>K41/F41-1</f>
        <v>0.66666666666666674</v>
      </c>
      <c r="S41" s="31">
        <f>MIN(Q41,R41)</f>
        <v>0.27132090440301471</v>
      </c>
      <c r="T41" s="31">
        <f>F41/72000</f>
        <v>0.01</v>
      </c>
      <c r="U41" t="str">
        <f>IF(P41*S41&lt;0,"аномальное наблюдение","")</f>
        <v/>
      </c>
    </row>
    <row r="42" spans="1:21" x14ac:dyDescent="0.3">
      <c r="A42" t="s">
        <v>276</v>
      </c>
      <c r="B42" t="s">
        <v>14</v>
      </c>
      <c r="C42" s="19">
        <v>43678</v>
      </c>
      <c r="D42" s="15">
        <v>221973</v>
      </c>
      <c r="E42" s="15">
        <v>42692.130000000005</v>
      </c>
      <c r="F42" s="15">
        <v>750</v>
      </c>
      <c r="G42" s="23">
        <v>60151</v>
      </c>
      <c r="H42" s="19">
        <v>43709</v>
      </c>
      <c r="I42" s="15">
        <v>237270</v>
      </c>
      <c r="J42" s="15">
        <v>36664.350000000006</v>
      </c>
      <c r="K42" s="15">
        <v>1430</v>
      </c>
      <c r="L42" s="23">
        <v>52185</v>
      </c>
      <c r="N42" s="4">
        <f>VLOOKUP(MONTH(H42),'Сезонности и LFL'!$A$1:$C$10,2,0)/VLOOKUP(MONTH(C42),'Сезонности и LFL'!$A$1:$C$10,2,0)-1</f>
        <v>0.15928698140338904</v>
      </c>
      <c r="O42" s="4">
        <f>((1+VLOOKUP(MONTH(H42),'Сезонности и LFL'!$A$1:$C$10,3,0))/(1+VLOOKUP(MONTH(C42),'Сезонности и LFL'!$A$1:$C$10,3,0))-1)/2</f>
        <v>-4.9107142857142905E-2</v>
      </c>
      <c r="P42" s="30">
        <f t="shared" si="0"/>
        <v>-0.12013648092895562</v>
      </c>
      <c r="Q42" s="4">
        <f t="shared" si="1"/>
        <v>-0.14119183090653942</v>
      </c>
      <c r="R42" s="4">
        <f>K42/F42-1</f>
        <v>0.90666666666666673</v>
      </c>
      <c r="S42" s="31">
        <f>MIN(Q42,R42)</f>
        <v>-0.14119183090653942</v>
      </c>
      <c r="T42" s="31">
        <f>F42/72000</f>
        <v>1.0416666666666666E-2</v>
      </c>
      <c r="U42" t="str">
        <f>IF(P42*S42&lt;0,"аномальное наблюдение","")</f>
        <v/>
      </c>
    </row>
    <row r="43" spans="1:21" x14ac:dyDescent="0.3">
      <c r="A43" t="s">
        <v>286</v>
      </c>
      <c r="B43" t="s">
        <v>14</v>
      </c>
      <c r="C43" s="19">
        <v>43678</v>
      </c>
      <c r="D43" s="15">
        <v>190071</v>
      </c>
      <c r="E43" s="15">
        <v>39295.250000000007</v>
      </c>
      <c r="F43" s="15">
        <v>690</v>
      </c>
      <c r="G43" s="23">
        <v>55654</v>
      </c>
      <c r="H43" s="19">
        <v>43709</v>
      </c>
      <c r="I43" s="15">
        <v>171740</v>
      </c>
      <c r="J43" s="15">
        <v>38063.490000000005</v>
      </c>
      <c r="K43" s="15">
        <v>1270</v>
      </c>
      <c r="L43" s="23">
        <v>53580</v>
      </c>
      <c r="N43" s="4">
        <f>VLOOKUP(MONTH(H43),'Сезонности и LFL'!$A$1:$C$10,2,0)/VLOOKUP(MONTH(C43),'Сезонности и LFL'!$A$1:$C$10,2,0)-1</f>
        <v>0.15928698140338904</v>
      </c>
      <c r="O43" s="4">
        <f>((1+VLOOKUP(MONTH(H43),'Сезонности и LFL'!$A$1:$C$10,3,0))/(1+VLOOKUP(MONTH(C43),'Сезонности и LFL'!$A$1:$C$10,3,0))-1)/2</f>
        <v>-4.9107142857142905E-2</v>
      </c>
      <c r="P43" s="30">
        <f t="shared" si="0"/>
        <v>-3.3805691539723168E-2</v>
      </c>
      <c r="Q43" s="4">
        <f t="shared" si="1"/>
        <v>-3.1346282311475404E-2</v>
      </c>
      <c r="R43" s="4">
        <f>K43/F43-1</f>
        <v>0.84057971014492749</v>
      </c>
      <c r="S43" s="31">
        <f>MIN(Q43,R43)</f>
        <v>-3.1346282311475404E-2</v>
      </c>
      <c r="T43" s="31">
        <f>F43/72000</f>
        <v>9.5833333333333326E-3</v>
      </c>
      <c r="U43" t="str">
        <f>IF(P43*S43&lt;0,"аномальное наблюдение","")</f>
        <v/>
      </c>
    </row>
    <row r="44" spans="1:21" x14ac:dyDescent="0.3">
      <c r="A44" t="s">
        <v>295</v>
      </c>
      <c r="B44" t="s">
        <v>15</v>
      </c>
      <c r="C44" s="19">
        <v>43678</v>
      </c>
      <c r="D44" s="15">
        <v>135144</v>
      </c>
      <c r="E44" s="15">
        <v>21457</v>
      </c>
      <c r="F44" s="15">
        <v>645</v>
      </c>
      <c r="G44" s="23">
        <v>36695</v>
      </c>
      <c r="H44" s="19">
        <v>43709</v>
      </c>
      <c r="I44" s="15">
        <v>109472</v>
      </c>
      <c r="J44" s="15">
        <v>20365.120000000003</v>
      </c>
      <c r="K44" s="15">
        <v>1010</v>
      </c>
      <c r="L44" s="23">
        <v>35460</v>
      </c>
      <c r="N44" s="4">
        <f>VLOOKUP(MONTH(H44),'Сезонности и LFL'!$A$1:$C$10,2,0)/VLOOKUP(MONTH(C44),'Сезонности и LFL'!$A$1:$C$10,2,0)-1</f>
        <v>0.15928698140338904</v>
      </c>
      <c r="O44" s="4">
        <f>((1+VLOOKUP(MONTH(H44),'Сезонности и LFL'!$A$1:$C$10,3,0))/(1+VLOOKUP(MONTH(C44),'Сезонности и LFL'!$A$1:$C$10,3,0))-1)/2</f>
        <v>-4.9107142857142905E-2</v>
      </c>
      <c r="P44" s="30">
        <f t="shared" si="0"/>
        <v>-3.0530753414512217E-2</v>
      </c>
      <c r="Q44" s="4">
        <f t="shared" si="1"/>
        <v>-5.0886890059188006E-2</v>
      </c>
      <c r="R44" s="4">
        <f>K44/F44-1</f>
        <v>0.56589147286821695</v>
      </c>
      <c r="S44" s="31">
        <f>MIN(Q44,R44)</f>
        <v>-5.0886890059188006E-2</v>
      </c>
      <c r="T44" s="31">
        <f>F44/72000</f>
        <v>8.9583333333333338E-3</v>
      </c>
      <c r="U44" t="str">
        <f>IF(P44*S44&lt;0,"аномальное наблюдение","")</f>
        <v/>
      </c>
    </row>
    <row r="45" spans="1:21" x14ac:dyDescent="0.3">
      <c r="A45" t="s">
        <v>296</v>
      </c>
      <c r="B45" t="s">
        <v>15</v>
      </c>
      <c r="C45" s="19">
        <v>43647</v>
      </c>
      <c r="D45" s="15">
        <v>294144</v>
      </c>
      <c r="E45" s="15">
        <v>26475</v>
      </c>
      <c r="F45" s="15">
        <v>625</v>
      </c>
      <c r="G45" s="23">
        <v>26475</v>
      </c>
      <c r="H45" s="19">
        <v>43678</v>
      </c>
      <c r="I45" s="15">
        <v>286432</v>
      </c>
      <c r="J45" s="15">
        <v>37461</v>
      </c>
      <c r="K45" s="15">
        <v>1402</v>
      </c>
      <c r="L45" s="23">
        <v>37461</v>
      </c>
      <c r="N45" s="4">
        <f>VLOOKUP(MONTH(H45),'Сезонности и LFL'!$A$1:$C$10,2,0)/VLOOKUP(MONTH(C45),'Сезонности и LFL'!$A$1:$C$10,2,0)-1</f>
        <v>0.28694478189529504</v>
      </c>
      <c r="O45" s="4">
        <f>((1+VLOOKUP(MONTH(H45),'Сезонности и LFL'!$A$1:$C$10,3,0))/(1+VLOOKUP(MONTH(C45),'Сезонности и LFL'!$A$1:$C$10,3,0))-1)/2</f>
        <v>1.851851851851849E-2</v>
      </c>
      <c r="P45" s="30">
        <f t="shared" si="0"/>
        <v>0.31657366412815646</v>
      </c>
      <c r="Q45" s="4">
        <f t="shared" si="1"/>
        <v>0.41495750708215295</v>
      </c>
      <c r="R45" s="4">
        <f>K45/F45-1</f>
        <v>1.2431999999999999</v>
      </c>
      <c r="S45" s="31">
        <f>MIN(Q45,R45)</f>
        <v>0.41495750708215295</v>
      </c>
      <c r="T45" s="31">
        <f>F45/72000</f>
        <v>8.6805555555555559E-3</v>
      </c>
      <c r="U45" t="str">
        <f>IF(P45*S45&lt;0,"аномальное наблюдение","")</f>
        <v/>
      </c>
    </row>
    <row r="46" spans="1:21" x14ac:dyDescent="0.3">
      <c r="A46" t="s">
        <v>282</v>
      </c>
      <c r="B46" t="s">
        <v>16</v>
      </c>
      <c r="C46" s="19">
        <v>43586</v>
      </c>
      <c r="D46" s="15">
        <v>272839</v>
      </c>
      <c r="E46" s="15">
        <v>20637</v>
      </c>
      <c r="F46" s="15">
        <v>912</v>
      </c>
      <c r="G46" s="23">
        <v>20637</v>
      </c>
      <c r="H46" s="19">
        <v>43617</v>
      </c>
      <c r="I46" s="15">
        <v>395970</v>
      </c>
      <c r="J46" s="15">
        <v>26301</v>
      </c>
      <c r="K46" s="15">
        <v>1368</v>
      </c>
      <c r="L46" s="23">
        <v>26301</v>
      </c>
      <c r="N46" s="4">
        <f>VLOOKUP(MONTH(H46),'Сезонности и LFL'!$A$1:$C$10,2,0)/VLOOKUP(MONTH(C46),'Сезонности и LFL'!$A$1:$C$10,2,0)-1</f>
        <v>-8.4926499203107464E-2</v>
      </c>
      <c r="O46" s="4">
        <f>((1+VLOOKUP(MONTH(H46),'Сезонности и LFL'!$A$1:$C$10,3,0))/(1+VLOOKUP(MONTH(C46),'Сезонности и LFL'!$A$1:$C$10,3,0))-1)/2</f>
        <v>-9.3457943925233655E-3</v>
      </c>
      <c r="P46" s="30">
        <f t="shared" si="0"/>
        <v>0.3027600818249776</v>
      </c>
      <c r="Q46" s="4">
        <f t="shared" si="1"/>
        <v>0.27445849687454582</v>
      </c>
      <c r="R46" s="4">
        <f>K46/F46-1</f>
        <v>0.5</v>
      </c>
      <c r="S46" s="31">
        <f>MIN(Q46,R46)</f>
        <v>0.27445849687454582</v>
      </c>
      <c r="T46" s="31">
        <f>F46/72000</f>
        <v>1.2666666666666666E-2</v>
      </c>
      <c r="U46" t="str">
        <f>IF(P46*S46&lt;0,"аномальное наблюдение","")</f>
        <v/>
      </c>
    </row>
    <row r="47" spans="1:21" x14ac:dyDescent="0.3">
      <c r="A47" t="s">
        <v>284</v>
      </c>
      <c r="B47" t="s">
        <v>16</v>
      </c>
      <c r="C47" s="19">
        <v>43678</v>
      </c>
      <c r="D47" s="15">
        <v>263527</v>
      </c>
      <c r="E47" s="15">
        <v>36393.339999999997</v>
      </c>
      <c r="F47" s="15">
        <v>456</v>
      </c>
      <c r="G47" s="23">
        <v>21496</v>
      </c>
      <c r="H47" s="19">
        <v>43709</v>
      </c>
      <c r="I47" s="15">
        <v>339580</v>
      </c>
      <c r="J47" s="15">
        <v>41707.769999999997</v>
      </c>
      <c r="K47" s="15">
        <v>1287</v>
      </c>
      <c r="L47" s="23">
        <v>18426</v>
      </c>
      <c r="N47" s="4">
        <f>VLOOKUP(MONTH(H47),'Сезонности и LFL'!$A$1:$C$10,2,0)/VLOOKUP(MONTH(C47),'Сезонности и LFL'!$A$1:$C$10,2,0)-1</f>
        <v>0.15928698140338904</v>
      </c>
      <c r="O47" s="4">
        <f>((1+VLOOKUP(MONTH(H47),'Сезонности и LFL'!$A$1:$C$10,3,0))/(1+VLOOKUP(MONTH(C47),'Сезонности и LFL'!$A$1:$C$10,3,0))-1)/2</f>
        <v>-4.9107142857142905E-2</v>
      </c>
      <c r="P47" s="30">
        <f t="shared" si="0"/>
        <v>-0.12955619308873434</v>
      </c>
      <c r="Q47" s="4">
        <f t="shared" si="1"/>
        <v>0.14602754240198901</v>
      </c>
      <c r="R47" s="4">
        <f>K47/F47-1</f>
        <v>1.8223684210526314</v>
      </c>
      <c r="S47" s="31">
        <f>MIN(Q47,R47)</f>
        <v>0.14602754240198901</v>
      </c>
      <c r="T47" s="31">
        <f>F47/72000</f>
        <v>6.3333333333333332E-3</v>
      </c>
      <c r="U47" t="str">
        <f>IF(P47*S47&lt;0,"аномальное наблюдение","")</f>
        <v>аномальное наблюдение</v>
      </c>
    </row>
  </sheetData>
  <autoFilter ref="A2:L47"/>
  <mergeCells count="4">
    <mergeCell ref="C1:G1"/>
    <mergeCell ref="H1:L1"/>
    <mergeCell ref="N1:U1"/>
    <mergeCell ref="A1:B1"/>
  </mergeCells>
  <conditionalFormatting sqref="N3:U47">
    <cfRule type="expression" dxfId="6" priority="1">
      <formula>$U3&lt;&gt;""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CX47"/>
  <sheetViews>
    <sheetView zoomScale="60" zoomScaleNormal="60" workbookViewId="0">
      <pane ySplit="2" topLeftCell="A3" activePane="bottomLeft" state="frozen"/>
      <selection pane="bottomLeft" activeCell="A2" sqref="A2"/>
    </sheetView>
  </sheetViews>
  <sheetFormatPr defaultRowHeight="14.4" x14ac:dyDescent="0.3"/>
  <cols>
    <col min="1" max="2" width="4.6640625" customWidth="1"/>
    <col min="3" max="5" width="10.6640625" customWidth="1"/>
    <col min="6" max="14" width="4.6640625" customWidth="1"/>
    <col min="18" max="27" width="4.6640625" customWidth="1"/>
    <col min="28" max="30" width="10.6640625" customWidth="1"/>
    <col min="31" max="33" width="9.6640625" customWidth="1"/>
    <col min="34" max="34" width="4.6640625" style="34" customWidth="1"/>
    <col min="35" max="44" width="4.6640625" customWidth="1"/>
    <col min="45" max="63" width="4.6640625" style="65" customWidth="1"/>
    <col min="64" max="76" width="4.6640625" style="34" customWidth="1"/>
    <col min="77" max="81" width="4.6640625" style="65" customWidth="1"/>
    <col min="82" max="102" width="9.109375" style="65"/>
  </cols>
  <sheetData>
    <row r="1" spans="1:76" ht="51" customHeight="1" x14ac:dyDescent="0.3">
      <c r="C1" s="64" t="s">
        <v>305</v>
      </c>
      <c r="D1" s="64" t="s">
        <v>337</v>
      </c>
      <c r="E1" s="64" t="s">
        <v>308</v>
      </c>
      <c r="O1" s="206" t="s">
        <v>5011</v>
      </c>
      <c r="P1" s="206"/>
      <c r="Q1" s="206"/>
      <c r="AB1" s="29" t="s">
        <v>5012</v>
      </c>
      <c r="AC1" s="206" t="s">
        <v>345</v>
      </c>
      <c r="AD1" s="206"/>
      <c r="AE1" s="64" t="s">
        <v>5013</v>
      </c>
      <c r="AF1" s="206" t="s">
        <v>5014</v>
      </c>
      <c r="AG1" s="206"/>
    </row>
    <row r="2" spans="1:76" ht="25.8" x14ac:dyDescent="0.5">
      <c r="A2" s="66" t="s">
        <v>328</v>
      </c>
      <c r="B2" s="66"/>
      <c r="C2" s="32" t="s">
        <v>311</v>
      </c>
      <c r="D2" s="32" t="s">
        <v>312</v>
      </c>
      <c r="E2" s="32" t="s">
        <v>313</v>
      </c>
      <c r="G2" s="66" t="s">
        <v>329</v>
      </c>
      <c r="M2" s="66" t="s">
        <v>330</v>
      </c>
      <c r="O2" s="32" t="s">
        <v>335</v>
      </c>
      <c r="P2" s="32" t="s">
        <v>336</v>
      </c>
      <c r="Q2" s="32" t="s">
        <v>317</v>
      </c>
      <c r="S2" s="66" t="s">
        <v>331</v>
      </c>
      <c r="Z2" s="66" t="s">
        <v>332</v>
      </c>
      <c r="AB2" s="32" t="s">
        <v>326</v>
      </c>
      <c r="AC2" s="32" t="s">
        <v>5015</v>
      </c>
      <c r="AD2" s="32" t="s">
        <v>5016</v>
      </c>
      <c r="AE2" s="32"/>
      <c r="AF2" s="32" t="s">
        <v>5017</v>
      </c>
      <c r="AG2" s="32" t="s">
        <v>5018</v>
      </c>
      <c r="AI2" s="66" t="s">
        <v>333</v>
      </c>
      <c r="AU2" s="66" t="s">
        <v>5019</v>
      </c>
    </row>
    <row r="3" spans="1:76" x14ac:dyDescent="0.3">
      <c r="C3" s="4">
        <f>'Статистические данные'!P3</f>
        <v>5.8139713840849094E-2</v>
      </c>
      <c r="D3" s="4">
        <f>'Статистические данные'!S3</f>
        <v>0.10657940867126325</v>
      </c>
      <c r="E3" s="4">
        <f>'Статистические данные'!T3</f>
        <v>0.35654166666666665</v>
      </c>
      <c r="F3" t="s">
        <v>310</v>
      </c>
      <c r="O3" s="33">
        <f t="shared" ref="O3:O40" si="0">LN(ABS(C3))</f>
        <v>-2.84490630576154</v>
      </c>
      <c r="P3" s="33">
        <f t="shared" ref="P3:P40" si="1">LN(ABS(E3))</f>
        <v>-1.0313041689120279</v>
      </c>
      <c r="Q3" s="33">
        <f t="shared" ref="Q3:Q40" si="2">LN(ABS(D3))</f>
        <v>-2.2388649503437237</v>
      </c>
      <c r="AB3" s="4">
        <f t="shared" ref="AB3:AB40" si="3">IF(D3&lt;0,-1,1)*$T$15*POWER(ABS(D3),$T$10)*POWER(ABS(E3),$U$10)</f>
        <v>0.10913826225512793</v>
      </c>
      <c r="AC3" s="67">
        <f>'Статистические данные'!L3</f>
        <v>5145809</v>
      </c>
      <c r="AD3" s="67">
        <f>'Статистические данные'!G3*((1+'Статистические данные'!N3)*(1+'Статистические данные'!O3)*AB3+1)</f>
        <v>5389143.6224791408</v>
      </c>
      <c r="AE3" s="68">
        <f t="shared" ref="AE3:AE40" si="4">AD3-AC3</f>
        <v>243334.62247914076</v>
      </c>
      <c r="AF3" s="68">
        <f>ABS(AE3)</f>
        <v>243334.62247914076</v>
      </c>
      <c r="AG3" s="4">
        <f>AF3/AC3</f>
        <v>4.7287923527503793E-2</v>
      </c>
      <c r="AI3" s="5"/>
      <c r="AJ3" s="5"/>
      <c r="AK3" s="5"/>
      <c r="AL3" s="5"/>
      <c r="AM3" s="5"/>
      <c r="AN3" s="5"/>
      <c r="AO3" s="5"/>
      <c r="AP3" s="5"/>
      <c r="AQ3" s="5"/>
      <c r="AU3" s="5"/>
    </row>
    <row r="4" spans="1:76" x14ac:dyDescent="0.3">
      <c r="C4" s="4">
        <f>'Статистические данные'!P4</f>
        <v>0.24217729194130674</v>
      </c>
      <c r="D4" s="4">
        <f>'Статистические данные'!S4</f>
        <v>0.37471910112359552</v>
      </c>
      <c r="E4" s="4">
        <f>'Статистические данные'!T4</f>
        <v>0.19777777777777777</v>
      </c>
      <c r="F4" t="s">
        <v>310</v>
      </c>
      <c r="O4" s="33">
        <f t="shared" si="0"/>
        <v>-1.4180852097264187</v>
      </c>
      <c r="P4" s="33">
        <f t="shared" si="1"/>
        <v>-1.6206112130322257</v>
      </c>
      <c r="Q4" s="33">
        <f t="shared" si="2"/>
        <v>-0.98157859737050712</v>
      </c>
      <c r="AB4" s="4">
        <f t="shared" si="3"/>
        <v>0.33046859552860708</v>
      </c>
      <c r="AC4" s="67">
        <f>'Статистические данные'!L4</f>
        <v>1511956</v>
      </c>
      <c r="AD4" s="67">
        <f>'Статистические данные'!G4*((1+'Статистические данные'!N4)*(1+'Статистические данные'!O4)*AB4+1)</f>
        <v>1616830.529529765</v>
      </c>
      <c r="AE4" s="68">
        <f t="shared" si="4"/>
        <v>104874.52952976502</v>
      </c>
      <c r="AF4" s="68">
        <f t="shared" ref="AF4:AF40" si="5">ABS(AE4)</f>
        <v>104874.52952976502</v>
      </c>
      <c r="AG4" s="4">
        <f t="shared" ref="AG4:AG40" si="6">AF4/AC4</f>
        <v>6.9363479843173356E-2</v>
      </c>
      <c r="AI4" s="5"/>
      <c r="AJ4" s="5"/>
      <c r="AK4" s="5"/>
      <c r="AL4" s="5"/>
      <c r="AM4" s="5"/>
      <c r="AN4" s="5"/>
      <c r="AO4" s="5"/>
      <c r="AP4" s="5"/>
      <c r="AQ4" s="5"/>
      <c r="BM4" s="35">
        <v>1</v>
      </c>
      <c r="BN4" s="36">
        <f>BM4-0.1</f>
        <v>0.9</v>
      </c>
      <c r="BO4" s="36">
        <f t="shared" ref="BO4:BU4" si="7">BN4-0.1</f>
        <v>0.8</v>
      </c>
      <c r="BP4" s="36">
        <f t="shared" si="7"/>
        <v>0.70000000000000007</v>
      </c>
      <c r="BQ4" s="36">
        <f t="shared" si="7"/>
        <v>0.60000000000000009</v>
      </c>
      <c r="BR4" s="36">
        <f t="shared" si="7"/>
        <v>0.50000000000000011</v>
      </c>
      <c r="BS4" s="36">
        <f t="shared" si="7"/>
        <v>0.40000000000000013</v>
      </c>
      <c r="BT4" s="36">
        <f t="shared" si="7"/>
        <v>0.30000000000000016</v>
      </c>
      <c r="BU4" s="36">
        <f t="shared" si="7"/>
        <v>0.20000000000000015</v>
      </c>
      <c r="BV4" s="36">
        <f>BU4-0.1</f>
        <v>0.10000000000000014</v>
      </c>
      <c r="BW4" s="36">
        <v>0.05</v>
      </c>
      <c r="BX4" s="36">
        <v>0.01</v>
      </c>
    </row>
    <row r="5" spans="1:76" x14ac:dyDescent="0.3">
      <c r="C5" s="4">
        <f>'Статистические данные'!P5</f>
        <v>3.6494114922926792E-2</v>
      </c>
      <c r="D5" s="4">
        <f>'Статистические данные'!S5</f>
        <v>2.0354936521210343E-2</v>
      </c>
      <c r="E5" s="4">
        <f>'Статистические данные'!T5</f>
        <v>0.19011111111111112</v>
      </c>
      <c r="F5" t="s">
        <v>310</v>
      </c>
      <c r="G5" t="s">
        <v>314</v>
      </c>
      <c r="O5" s="33">
        <f t="shared" si="0"/>
        <v>-3.3106042663817563</v>
      </c>
      <c r="P5" s="33">
        <f t="shared" si="1"/>
        <v>-1.660146582426163</v>
      </c>
      <c r="Q5" s="33">
        <f t="shared" si="2"/>
        <v>-3.894431815616664</v>
      </c>
      <c r="S5" t="s">
        <v>318</v>
      </c>
      <c r="AB5" s="4">
        <f t="shared" si="3"/>
        <v>2.8831433056854063E-2</v>
      </c>
      <c r="AC5" s="67">
        <f>'Статистические данные'!L5</f>
        <v>2934974</v>
      </c>
      <c r="AD5" s="67">
        <f>'Статистические данные'!G5*((1+'Статистические данные'!N5)*(1+'Статистические данные'!O5)*AB5+1)</f>
        <v>2914449.6088397093</v>
      </c>
      <c r="AE5" s="68">
        <f t="shared" si="4"/>
        <v>-20524.391160290688</v>
      </c>
      <c r="AF5" s="68">
        <f t="shared" si="5"/>
        <v>20524.391160290688</v>
      </c>
      <c r="AG5" s="4">
        <f t="shared" si="6"/>
        <v>6.9930401973886955E-3</v>
      </c>
      <c r="AI5" t="s">
        <v>5020</v>
      </c>
      <c r="BL5" s="35">
        <v>-0.5</v>
      </c>
      <c r="BM5" s="37">
        <f t="shared" ref="BM5:BX14" si="8">$T$15*IF($BL5&lt;0,-1,1)*POWER(ABS($BL5),$T$10)*POWER(ABS(BM$4),$U$10)</f>
        <v>-0.36323981120511001</v>
      </c>
      <c r="BN5" s="37">
        <f t="shared" si="8"/>
        <v>-0.3667355017359778</v>
      </c>
      <c r="BO5" s="37">
        <f t="shared" si="8"/>
        <v>-0.3706831911255109</v>
      </c>
      <c r="BP5" s="37">
        <f t="shared" si="8"/>
        <v>-0.37521013389517288</v>
      </c>
      <c r="BQ5" s="37">
        <f t="shared" si="8"/>
        <v>-0.38050489825004968</v>
      </c>
      <c r="BR5" s="37">
        <f t="shared" si="8"/>
        <v>-0.38686380416395266</v>
      </c>
      <c r="BS5" s="37">
        <f t="shared" si="8"/>
        <v>-0.39479127847435491</v>
      </c>
      <c r="BT5" s="37">
        <f t="shared" si="8"/>
        <v>-0.4052517590284474</v>
      </c>
      <c r="BU5" s="37">
        <f t="shared" si="8"/>
        <v>-0.42046728120089588</v>
      </c>
      <c r="BV5" s="37">
        <f t="shared" si="8"/>
        <v>-0.4478131716680197</v>
      </c>
      <c r="BW5" s="37">
        <f t="shared" si="8"/>
        <v>-0.47693755420545209</v>
      </c>
      <c r="BX5" s="37">
        <f t="shared" si="8"/>
        <v>-0.55207780241393944</v>
      </c>
    </row>
    <row r="6" spans="1:76" x14ac:dyDescent="0.3">
      <c r="C6" s="4">
        <f>'Статистические данные'!P6</f>
        <v>0.31604390746272454</v>
      </c>
      <c r="D6" s="4">
        <f>'Статистические данные'!S6</f>
        <v>0.32098635114121921</v>
      </c>
      <c r="E6" s="4">
        <f>'Статистические данные'!T6</f>
        <v>6.1111111111111109E-2</v>
      </c>
      <c r="F6" t="s">
        <v>310</v>
      </c>
      <c r="G6" t="s">
        <v>315</v>
      </c>
      <c r="O6" s="33">
        <f t="shared" si="0"/>
        <v>-1.151874127380708</v>
      </c>
      <c r="P6" s="33">
        <f t="shared" si="1"/>
        <v>-2.7950615780918397</v>
      </c>
      <c r="Q6" s="33">
        <f t="shared" si="2"/>
        <v>-1.1363566765653998</v>
      </c>
      <c r="S6" t="s">
        <v>319</v>
      </c>
      <c r="AB6" s="4">
        <f t="shared" si="3"/>
        <v>0.32294450988990309</v>
      </c>
      <c r="AC6" s="67">
        <f>'Статистические данные'!L6</f>
        <v>384454</v>
      </c>
      <c r="AD6" s="67">
        <f>'Статистические данные'!G6*((1+'Статистические данные'!N6)*(1+'Статистические данные'!O6)*AB6+1)</f>
        <v>386382.99628259987</v>
      </c>
      <c r="AE6" s="68">
        <f t="shared" si="4"/>
        <v>1928.9962825998664</v>
      </c>
      <c r="AF6" s="68">
        <f t="shared" si="5"/>
        <v>1928.9962825998664</v>
      </c>
      <c r="AG6" s="4">
        <f t="shared" si="6"/>
        <v>5.0174956759452792E-3</v>
      </c>
      <c r="BL6" s="36">
        <f>BL5+0.1</f>
        <v>-0.4</v>
      </c>
      <c r="BM6" s="37">
        <f t="shared" si="8"/>
        <v>-0.30125020126558161</v>
      </c>
      <c r="BN6" s="37">
        <f t="shared" si="8"/>
        <v>-0.30414932587555304</v>
      </c>
      <c r="BO6" s="37">
        <f t="shared" si="8"/>
        <v>-0.30742331233421061</v>
      </c>
      <c r="BP6" s="37">
        <f t="shared" si="8"/>
        <v>-0.31117769822036656</v>
      </c>
      <c r="BQ6" s="37">
        <f t="shared" si="8"/>
        <v>-0.31556887115449134</v>
      </c>
      <c r="BR6" s="37">
        <f t="shared" si="8"/>
        <v>-0.32084258187479142</v>
      </c>
      <c r="BS6" s="37">
        <f t="shared" si="8"/>
        <v>-0.32741717297925571</v>
      </c>
      <c r="BT6" s="37">
        <f t="shared" si="8"/>
        <v>-0.33609249373168187</v>
      </c>
      <c r="BU6" s="37">
        <f t="shared" si="8"/>
        <v>-0.34871137243224032</v>
      </c>
      <c r="BV6" s="37">
        <f t="shared" si="8"/>
        <v>-0.371390480704202</v>
      </c>
      <c r="BW6" s="37">
        <f t="shared" si="8"/>
        <v>-0.39554456797792059</v>
      </c>
      <c r="BX6" s="37">
        <f t="shared" si="8"/>
        <v>-0.45786156682464313</v>
      </c>
    </row>
    <row r="7" spans="1:76" x14ac:dyDescent="0.3">
      <c r="C7" s="4">
        <f>'Статистические данные'!P7</f>
        <v>0.48576540346634911</v>
      </c>
      <c r="D7" s="4">
        <f>'Статистические данные'!S7</f>
        <v>6.2542030934767956E-2</v>
      </c>
      <c r="E7" s="4">
        <f>'Статистические данные'!T7</f>
        <v>2.0652777777777777E-2</v>
      </c>
      <c r="F7" t="s">
        <v>310</v>
      </c>
      <c r="O7" s="33">
        <f t="shared" si="0"/>
        <v>-0.72202948054007499</v>
      </c>
      <c r="P7" s="33">
        <f t="shared" si="1"/>
        <v>-3.8799054515380371</v>
      </c>
      <c r="Q7" s="33">
        <f t="shared" si="2"/>
        <v>-2.7719164533068996</v>
      </c>
      <c r="S7" t="s">
        <v>320</v>
      </c>
      <c r="AB7" s="4">
        <f t="shared" si="3"/>
        <v>9.0428608487977596E-2</v>
      </c>
      <c r="AC7" s="67">
        <f>'Статистические данные'!L7</f>
        <v>169237</v>
      </c>
      <c r="AD7" s="67">
        <f>'Статистические данные'!G7*((1+'Статистические данные'!N7)*(1+'Статистические данные'!O7)*AB7+1)</f>
        <v>125933.22543330965</v>
      </c>
      <c r="AE7" s="68">
        <f t="shared" si="4"/>
        <v>-43303.77456669035</v>
      </c>
      <c r="AF7" s="68">
        <f t="shared" si="5"/>
        <v>43303.77456669035</v>
      </c>
      <c r="AG7" s="4">
        <f t="shared" si="6"/>
        <v>0.25587651971312625</v>
      </c>
      <c r="AJ7" s="69" t="s">
        <v>5021</v>
      </c>
      <c r="AK7" s="205">
        <f>AVERAGE(AG3:AG40)</f>
        <v>5.7506286872340918E-2</v>
      </c>
      <c r="AL7" s="205"/>
      <c r="BL7" s="36">
        <f t="shared" ref="BL7" si="9">BL6+0.1</f>
        <v>-0.30000000000000004</v>
      </c>
      <c r="BM7" s="37">
        <f t="shared" si="8"/>
        <v>-0.23667758354780477</v>
      </c>
      <c r="BN7" s="37">
        <f t="shared" si="8"/>
        <v>-0.23895528429027532</v>
      </c>
      <c r="BO7" s="37">
        <f t="shared" si="8"/>
        <v>-0.24152749569577131</v>
      </c>
      <c r="BP7" s="37">
        <f t="shared" si="8"/>
        <v>-0.24447713349023045</v>
      </c>
      <c r="BQ7" s="37">
        <f t="shared" si="8"/>
        <v>-0.24792706379607923</v>
      </c>
      <c r="BR7" s="37">
        <f t="shared" si="8"/>
        <v>-0.25207036097685154</v>
      </c>
      <c r="BS7" s="37">
        <f t="shared" si="8"/>
        <v>-0.25723569639864496</v>
      </c>
      <c r="BT7" s="37">
        <f t="shared" si="8"/>
        <v>-0.26405147259916012</v>
      </c>
      <c r="BU7" s="37">
        <f t="shared" si="8"/>
        <v>-0.27396550985252627</v>
      </c>
      <c r="BV7" s="37">
        <f t="shared" si="8"/>
        <v>-0.29178337858847053</v>
      </c>
      <c r="BW7" s="37">
        <f t="shared" si="8"/>
        <v>-0.31076006635408848</v>
      </c>
      <c r="BX7" s="37">
        <f t="shared" si="8"/>
        <v>-0.35971949157283184</v>
      </c>
    </row>
    <row r="8" spans="1:76" x14ac:dyDescent="0.3">
      <c r="C8" s="4">
        <f>'Статистические данные'!P8</f>
        <v>0.45939114767237382</v>
      </c>
      <c r="D8" s="4">
        <f>'Статистические данные'!S8</f>
        <v>0.45634563456345645</v>
      </c>
      <c r="E8" s="4">
        <f>'Статистические данные'!T8</f>
        <v>4.6291666666666668E-2</v>
      </c>
      <c r="F8" t="s">
        <v>310</v>
      </c>
      <c r="O8" s="33">
        <f t="shared" si="0"/>
        <v>-0.77785325823718809</v>
      </c>
      <c r="P8" s="33">
        <f t="shared" si="1"/>
        <v>-3.0727933196904527</v>
      </c>
      <c r="Q8" s="33">
        <f t="shared" si="2"/>
        <v>-0.78450478604844665</v>
      </c>
      <c r="AB8" s="4">
        <f t="shared" si="3"/>
        <v>0.44486936780757858</v>
      </c>
      <c r="AC8" s="67">
        <f>'Статистические данные'!L8</f>
        <v>698223</v>
      </c>
      <c r="AD8" s="67">
        <f>'Статистические данные'!G8*((1+'Статистические данные'!N8)*(1+'Статистические данные'!O8)*AB8+1)</f>
        <v>691084.36766038463</v>
      </c>
      <c r="AE8" s="68">
        <f t="shared" si="4"/>
        <v>-7138.6323396153748</v>
      </c>
      <c r="AF8" s="68">
        <f t="shared" si="5"/>
        <v>7138.6323396153748</v>
      </c>
      <c r="AG8" s="4">
        <f t="shared" si="6"/>
        <v>1.0224000555145525E-2</v>
      </c>
      <c r="BL8" s="36">
        <f t="shared" ref="BL8:BL29" si="10">BL7+0.1</f>
        <v>-0.20000000000000004</v>
      </c>
      <c r="BM8" s="37">
        <f t="shared" si="8"/>
        <v>-0.16845806048458872</v>
      </c>
      <c r="BN8" s="37">
        <f t="shared" si="8"/>
        <v>-0.17007924084180406</v>
      </c>
      <c r="BO8" s="37">
        <f t="shared" si="8"/>
        <v>-0.17191004263566587</v>
      </c>
      <c r="BP8" s="37">
        <f t="shared" si="8"/>
        <v>-0.17400948211167463</v>
      </c>
      <c r="BQ8" s="37">
        <f t="shared" si="8"/>
        <v>-0.17646501068104126</v>
      </c>
      <c r="BR8" s="37">
        <f t="shared" si="8"/>
        <v>-0.17941405129832974</v>
      </c>
      <c r="BS8" s="37">
        <f t="shared" si="8"/>
        <v>-0.18309053968334787</v>
      </c>
      <c r="BT8" s="37">
        <f t="shared" si="8"/>
        <v>-0.18794174875107902</v>
      </c>
      <c r="BU8" s="37">
        <f t="shared" si="8"/>
        <v>-0.19499818165122604</v>
      </c>
      <c r="BV8" s="37">
        <f t="shared" si="8"/>
        <v>-0.20768025979412669</v>
      </c>
      <c r="BW8" s="37">
        <f t="shared" si="8"/>
        <v>-0.22118714104370615</v>
      </c>
      <c r="BX8" s="37">
        <f t="shared" si="8"/>
        <v>-0.25603458916768063</v>
      </c>
    </row>
    <row r="9" spans="1:76" x14ac:dyDescent="0.3">
      <c r="C9" s="4">
        <f>'Статистические данные'!P9</f>
        <v>0.13396169345875697</v>
      </c>
      <c r="D9" s="4">
        <f>'Статистические данные'!S9</f>
        <v>0.28119633624797991</v>
      </c>
      <c r="E9" s="4">
        <f>'Статистические данные'!T9</f>
        <v>4.1041666666666664E-2</v>
      </c>
      <c r="F9" t="s">
        <v>310</v>
      </c>
      <c r="O9" s="33">
        <f t="shared" si="0"/>
        <v>-2.0102013896105291</v>
      </c>
      <c r="P9" s="33">
        <f t="shared" si="1"/>
        <v>-3.193167468157994</v>
      </c>
      <c r="Q9" s="33">
        <f t="shared" si="2"/>
        <v>-1.2687021481206193</v>
      </c>
      <c r="T9" s="70" t="s">
        <v>270</v>
      </c>
      <c r="U9" s="70" t="s">
        <v>271</v>
      </c>
      <c r="V9" s="71" t="s">
        <v>324</v>
      </c>
      <c r="W9" s="72"/>
      <c r="AB9" s="4">
        <f t="shared" si="3"/>
        <v>0.29967195558990367</v>
      </c>
      <c r="AC9" s="67">
        <f>'Статистические данные'!L9</f>
        <v>713062</v>
      </c>
      <c r="AD9" s="67">
        <f>'Статистические данные'!G9*((1+'Статистические данные'!N9)*(1+'Статистические данные'!O9)*AB9+1)</f>
        <v>820978.88732297323</v>
      </c>
      <c r="AE9" s="68">
        <f t="shared" si="4"/>
        <v>107916.88732297323</v>
      </c>
      <c r="AF9" s="68">
        <f t="shared" si="5"/>
        <v>107916.88732297323</v>
      </c>
      <c r="AG9" s="4">
        <f t="shared" si="6"/>
        <v>0.15134292294775661</v>
      </c>
      <c r="AI9" s="5" t="s">
        <v>327</v>
      </c>
      <c r="AJ9" s="5"/>
      <c r="AK9" s="5"/>
      <c r="AL9" s="5"/>
      <c r="AM9" s="5"/>
      <c r="AN9" s="5"/>
      <c r="AO9" s="5"/>
      <c r="AP9" s="5"/>
      <c r="AQ9" s="5"/>
      <c r="BL9" s="36">
        <f t="shared" si="10"/>
        <v>-0.10000000000000003</v>
      </c>
      <c r="BM9" s="37">
        <f t="shared" si="8"/>
        <v>-9.4201159112956928E-2</v>
      </c>
      <c r="BN9" s="37">
        <f t="shared" si="8"/>
        <v>-9.5107717507025666E-2</v>
      </c>
      <c r="BO9" s="37">
        <f t="shared" si="8"/>
        <v>-9.6131495476401249E-2</v>
      </c>
      <c r="BP9" s="37">
        <f t="shared" si="8"/>
        <v>-9.7305494699463771E-2</v>
      </c>
      <c r="BQ9" s="37">
        <f t="shared" si="8"/>
        <v>-9.867861769995373E-2</v>
      </c>
      <c r="BR9" s="37">
        <f t="shared" si="8"/>
        <v>-0.10032771091413792</v>
      </c>
      <c r="BS9" s="37">
        <f t="shared" si="8"/>
        <v>-0.10238359037955368</v>
      </c>
      <c r="BT9" s="37">
        <f t="shared" si="8"/>
        <v>-0.10509636954823802</v>
      </c>
      <c r="BU9" s="37">
        <f t="shared" si="8"/>
        <v>-0.10904230218265455</v>
      </c>
      <c r="BV9" s="37">
        <f t="shared" si="8"/>
        <v>-0.11613407599024646</v>
      </c>
      <c r="BW9" s="37">
        <f t="shared" si="8"/>
        <v>-0.12368707681461395</v>
      </c>
      <c r="BX9" s="37">
        <f t="shared" si="8"/>
        <v>-0.1431736481069823</v>
      </c>
    </row>
    <row r="10" spans="1:76" x14ac:dyDescent="0.3">
      <c r="C10" s="4">
        <f>'Статистические данные'!P10</f>
        <v>0.23929443932698261</v>
      </c>
      <c r="D10" s="4">
        <f>'Статистические данные'!S10</f>
        <v>0.15096736149982726</v>
      </c>
      <c r="E10" s="4">
        <f>'Статистические данные'!T10</f>
        <v>5.6527777777777781E-2</v>
      </c>
      <c r="F10" t="s">
        <v>310</v>
      </c>
      <c r="G10" t="s">
        <v>321</v>
      </c>
      <c r="O10" s="33">
        <f t="shared" si="0"/>
        <v>-1.4300605215840057</v>
      </c>
      <c r="P10" s="33">
        <f t="shared" si="1"/>
        <v>-2.8730231195615517</v>
      </c>
      <c r="Q10" s="33">
        <f t="shared" si="2"/>
        <v>-1.8906916145385428</v>
      </c>
      <c r="T10" s="73">
        <f t="array" ref="T10:V10">LINEST(O3:O40,P3:Q40)</f>
        <v>0.83857274414069882</v>
      </c>
      <c r="U10" s="73">
        <v>-9.090342219096792E-2</v>
      </c>
      <c r="V10" s="74">
        <v>-0.43143769261758047</v>
      </c>
      <c r="W10" s="75"/>
      <c r="AB10" s="4">
        <f t="shared" si="3"/>
        <v>0.1727771760218092</v>
      </c>
      <c r="AC10" s="67">
        <f>'Статистические данные'!L10</f>
        <v>516131</v>
      </c>
      <c r="AD10" s="67">
        <f>'Статистические данные'!G10*((1+'Статистические данные'!N10)*(1+'Статистические данные'!O10)*AB10+1)</f>
        <v>487527.63414932287</v>
      </c>
      <c r="AE10" s="68">
        <f t="shared" si="4"/>
        <v>-28603.365850677132</v>
      </c>
      <c r="AF10" s="68">
        <f t="shared" si="5"/>
        <v>28603.365850677132</v>
      </c>
      <c r="AG10" s="4">
        <f t="shared" si="6"/>
        <v>5.5418810051473623E-2</v>
      </c>
      <c r="AI10" s="5"/>
      <c r="AJ10" s="5"/>
      <c r="AK10" s="5"/>
      <c r="AL10" s="5"/>
      <c r="AM10" s="5"/>
      <c r="AN10" s="5"/>
      <c r="AO10" s="5"/>
      <c r="AP10" s="5"/>
      <c r="AQ10" s="5"/>
      <c r="BL10" s="36">
        <f t="shared" si="10"/>
        <v>0</v>
      </c>
      <c r="BM10" s="37">
        <f t="shared" si="8"/>
        <v>0</v>
      </c>
      <c r="BN10" s="37">
        <f t="shared" si="8"/>
        <v>0</v>
      </c>
      <c r="BO10" s="37">
        <f t="shared" si="8"/>
        <v>0</v>
      </c>
      <c r="BP10" s="37">
        <f t="shared" si="8"/>
        <v>0</v>
      </c>
      <c r="BQ10" s="37">
        <f t="shared" si="8"/>
        <v>0</v>
      </c>
      <c r="BR10" s="37">
        <f t="shared" si="8"/>
        <v>0</v>
      </c>
      <c r="BS10" s="37">
        <f t="shared" si="8"/>
        <v>0</v>
      </c>
      <c r="BT10" s="37">
        <f t="shared" si="8"/>
        <v>0</v>
      </c>
      <c r="BU10" s="37">
        <f t="shared" si="8"/>
        <v>0</v>
      </c>
      <c r="BV10" s="37">
        <f t="shared" si="8"/>
        <v>0</v>
      </c>
      <c r="BW10" s="37">
        <f t="shared" si="8"/>
        <v>0</v>
      </c>
      <c r="BX10" s="37">
        <f t="shared" si="8"/>
        <v>0</v>
      </c>
    </row>
    <row r="11" spans="1:76" x14ac:dyDescent="0.3">
      <c r="C11" s="4">
        <f>'Статистические данные'!P11</f>
        <v>0.30854095653505531</v>
      </c>
      <c r="D11" s="4">
        <f>'Статистические данные'!S11</f>
        <v>0.31349669570232019</v>
      </c>
      <c r="E11" s="4">
        <f>'Статистические данные'!T11</f>
        <v>3.3333333333333333E-2</v>
      </c>
      <c r="F11" t="s">
        <v>310</v>
      </c>
      <c r="O11" s="33">
        <f t="shared" si="0"/>
        <v>-1.1759006842052646</v>
      </c>
      <c r="P11" s="33">
        <f t="shared" si="1"/>
        <v>-3.4011973816621555</v>
      </c>
      <c r="Q11" s="33">
        <f t="shared" si="2"/>
        <v>-1.1599664589892051</v>
      </c>
      <c r="AB11" s="4">
        <f t="shared" si="3"/>
        <v>0.3345484831704772</v>
      </c>
      <c r="AC11" s="67">
        <f>'Статистические данные'!L11</f>
        <v>169663</v>
      </c>
      <c r="AD11" s="67">
        <f>'Статистические данные'!G11*((1+'Статистические данные'!N11)*(1+'Статистические данные'!O11)*AB11+1)</f>
        <v>172868.26978797017</v>
      </c>
      <c r="AE11" s="68">
        <f t="shared" si="4"/>
        <v>3205.2697879701736</v>
      </c>
      <c r="AF11" s="68">
        <f t="shared" si="5"/>
        <v>3205.2697879701736</v>
      </c>
      <c r="AG11" s="4">
        <f t="shared" si="6"/>
        <v>1.8891978734138698E-2</v>
      </c>
      <c r="AI11" s="5"/>
      <c r="AJ11" s="5"/>
      <c r="AM11" s="205">
        <f>1-VAR(AE3:AE40)/VAR(AC3:AC40)</f>
        <v>0.99736937670351522</v>
      </c>
      <c r="AN11" s="205"/>
      <c r="BL11" s="36">
        <f t="shared" si="10"/>
        <v>0.1</v>
      </c>
      <c r="BM11" s="37">
        <f t="shared" si="8"/>
        <v>9.4201159112956928E-2</v>
      </c>
      <c r="BN11" s="37">
        <f t="shared" si="8"/>
        <v>9.5107717507025666E-2</v>
      </c>
      <c r="BO11" s="37">
        <f t="shared" si="8"/>
        <v>9.6131495476401249E-2</v>
      </c>
      <c r="BP11" s="37">
        <f t="shared" si="8"/>
        <v>9.7305494699463771E-2</v>
      </c>
      <c r="BQ11" s="37">
        <f t="shared" si="8"/>
        <v>9.867861769995373E-2</v>
      </c>
      <c r="BR11" s="37">
        <f t="shared" si="8"/>
        <v>0.10032771091413792</v>
      </c>
      <c r="BS11" s="37">
        <f t="shared" si="8"/>
        <v>0.10238359037955368</v>
      </c>
      <c r="BT11" s="37">
        <f t="shared" si="8"/>
        <v>0.10509636954823802</v>
      </c>
      <c r="BU11" s="37">
        <f t="shared" si="8"/>
        <v>0.10904230218265455</v>
      </c>
      <c r="BV11" s="37">
        <f t="shared" si="8"/>
        <v>0.11613407599024646</v>
      </c>
      <c r="BW11" s="37">
        <f t="shared" si="8"/>
        <v>0.12368707681461395</v>
      </c>
      <c r="BX11" s="37">
        <f t="shared" si="8"/>
        <v>0.1431736481069823</v>
      </c>
    </row>
    <row r="12" spans="1:76" x14ac:dyDescent="0.3">
      <c r="C12" s="4">
        <f>'Статистические данные'!P12</f>
        <v>1.0661179694498306</v>
      </c>
      <c r="D12" s="4">
        <f>'Статистические данные'!S12</f>
        <v>0.96503625532059312</v>
      </c>
      <c r="E12" s="4">
        <f>'Статистические данные'!T12</f>
        <v>1.8888888888888889E-2</v>
      </c>
      <c r="F12" t="s">
        <v>310</v>
      </c>
      <c r="O12" s="33">
        <f t="shared" si="0"/>
        <v>6.4023985145844731E-2</v>
      </c>
      <c r="P12" s="33">
        <f t="shared" si="1"/>
        <v>-3.9691814192680948</v>
      </c>
      <c r="Q12" s="33">
        <f t="shared" si="2"/>
        <v>-3.5589608068489056E-2</v>
      </c>
      <c r="S12" t="s">
        <v>323</v>
      </c>
      <c r="AB12" s="4">
        <f t="shared" si="3"/>
        <v>0.90441225015214055</v>
      </c>
      <c r="AC12" s="67">
        <f>'Статистические данные'!L12</f>
        <v>187086</v>
      </c>
      <c r="AD12" s="67">
        <f>'Статистические данные'!G12*((1+'Статистические данные'!N12)*(1+'Статистические данные'!O12)*AB12+1)</f>
        <v>172910.86166096269</v>
      </c>
      <c r="AE12" s="68">
        <f t="shared" si="4"/>
        <v>-14175.138339037308</v>
      </c>
      <c r="AF12" s="68">
        <f t="shared" si="5"/>
        <v>14175.138339037308</v>
      </c>
      <c r="AG12" s="4">
        <f t="shared" si="6"/>
        <v>7.5768033626446171E-2</v>
      </c>
      <c r="BL12" s="36">
        <f t="shared" si="10"/>
        <v>0.2</v>
      </c>
      <c r="BM12" s="37">
        <f t="shared" si="8"/>
        <v>0.16845806048458872</v>
      </c>
      <c r="BN12" s="37">
        <f t="shared" si="8"/>
        <v>0.17007924084180406</v>
      </c>
      <c r="BO12" s="37">
        <f t="shared" si="8"/>
        <v>0.17191004263566587</v>
      </c>
      <c r="BP12" s="37">
        <f t="shared" si="8"/>
        <v>0.17400948211167463</v>
      </c>
      <c r="BQ12" s="37">
        <f t="shared" si="8"/>
        <v>0.17646501068104126</v>
      </c>
      <c r="BR12" s="37">
        <f t="shared" si="8"/>
        <v>0.17941405129832974</v>
      </c>
      <c r="BS12" s="37">
        <f t="shared" si="8"/>
        <v>0.18309053968334787</v>
      </c>
      <c r="BT12" s="37">
        <f t="shared" si="8"/>
        <v>0.18794174875107902</v>
      </c>
      <c r="BU12" s="37">
        <f t="shared" si="8"/>
        <v>0.19499818165122604</v>
      </c>
      <c r="BV12" s="37">
        <f t="shared" si="8"/>
        <v>0.20768025979412669</v>
      </c>
      <c r="BW12" s="37">
        <f t="shared" si="8"/>
        <v>0.22118714104370615</v>
      </c>
      <c r="BX12" s="37">
        <f t="shared" si="8"/>
        <v>0.25603458916768063</v>
      </c>
    </row>
    <row r="13" spans="1:76" x14ac:dyDescent="0.3">
      <c r="C13" s="4">
        <f>'Статистические данные'!P13</f>
        <v>0.10254202866273746</v>
      </c>
      <c r="D13" s="4">
        <f>'Статистические данные'!S13</f>
        <v>0.11827956989247301</v>
      </c>
      <c r="E13" s="4">
        <f>'Статистические данные'!T13</f>
        <v>5.1666666666666666E-2</v>
      </c>
      <c r="F13" t="s">
        <v>310</v>
      </c>
      <c r="O13" s="33">
        <f t="shared" si="0"/>
        <v>-2.2774825287113294</v>
      </c>
      <c r="P13" s="33">
        <f t="shared" si="1"/>
        <v>-2.962942450731</v>
      </c>
      <c r="Q13" s="33">
        <f t="shared" si="2"/>
        <v>-2.1347042203548865</v>
      </c>
      <c r="AB13" s="4">
        <f t="shared" si="3"/>
        <v>0.14196129058138571</v>
      </c>
      <c r="AC13" s="67">
        <f>'Статистические данные'!L13</f>
        <v>224688</v>
      </c>
      <c r="AD13" s="67">
        <f>'Статистические данные'!G13*((1+'Статистические данные'!N13)*(1+'Статистические данные'!O13)*AB13+1)</f>
        <v>234922.04358665278</v>
      </c>
      <c r="AE13" s="68">
        <f t="shared" si="4"/>
        <v>10234.043586652784</v>
      </c>
      <c r="AF13" s="68">
        <f t="shared" si="5"/>
        <v>10234.043586652784</v>
      </c>
      <c r="AG13" s="4">
        <f t="shared" si="6"/>
        <v>4.5547797775817064E-2</v>
      </c>
      <c r="AI13" s="76" t="s">
        <v>5022</v>
      </c>
      <c r="AJ13" s="76"/>
      <c r="AK13" s="77" t="s">
        <v>5023</v>
      </c>
      <c r="AL13" s="76"/>
      <c r="AM13" s="76"/>
      <c r="AN13" s="76"/>
      <c r="AO13" s="76"/>
      <c r="AP13" s="76"/>
      <c r="AQ13" s="76"/>
      <c r="AR13" s="76"/>
      <c r="BL13" s="36">
        <f t="shared" si="10"/>
        <v>0.30000000000000004</v>
      </c>
      <c r="BM13" s="37">
        <f t="shared" si="8"/>
        <v>0.23667758354780477</v>
      </c>
      <c r="BN13" s="37">
        <f t="shared" si="8"/>
        <v>0.23895528429027532</v>
      </c>
      <c r="BO13" s="37">
        <f t="shared" si="8"/>
        <v>0.24152749569577131</v>
      </c>
      <c r="BP13" s="37">
        <f t="shared" si="8"/>
        <v>0.24447713349023045</v>
      </c>
      <c r="BQ13" s="37">
        <f t="shared" si="8"/>
        <v>0.24792706379607923</v>
      </c>
      <c r="BR13" s="37">
        <f t="shared" si="8"/>
        <v>0.25207036097685154</v>
      </c>
      <c r="BS13" s="37">
        <f t="shared" si="8"/>
        <v>0.25723569639864496</v>
      </c>
      <c r="BT13" s="37">
        <f t="shared" si="8"/>
        <v>0.26405147259916012</v>
      </c>
      <c r="BU13" s="37">
        <f t="shared" si="8"/>
        <v>0.27396550985252627</v>
      </c>
      <c r="BV13" s="37">
        <f t="shared" si="8"/>
        <v>0.29178337858847053</v>
      </c>
      <c r="BW13" s="37">
        <f t="shared" si="8"/>
        <v>0.31076006635408848</v>
      </c>
      <c r="BX13" s="37">
        <f t="shared" si="8"/>
        <v>0.35971949157283184</v>
      </c>
    </row>
    <row r="14" spans="1:76" x14ac:dyDescent="0.3">
      <c r="C14" s="4">
        <f>'Статистические данные'!P15</f>
        <v>7.1579517025213354E-2</v>
      </c>
      <c r="D14" s="4">
        <f>'Статистические данные'!S15</f>
        <v>1.4336466695636929E-2</v>
      </c>
      <c r="E14" s="4">
        <f>'Статистические данные'!T15</f>
        <v>6.6666666666666671E-3</v>
      </c>
      <c r="F14" t="s">
        <v>310</v>
      </c>
      <c r="O14" s="33">
        <f t="shared" si="0"/>
        <v>-2.6369463210096673</v>
      </c>
      <c r="P14" s="33">
        <f t="shared" si="1"/>
        <v>-5.0106352940962555</v>
      </c>
      <c r="Q14" s="33">
        <f t="shared" si="2"/>
        <v>-4.244948869175297</v>
      </c>
      <c r="T14" s="70" t="s">
        <v>325</v>
      </c>
      <c r="AB14" s="4">
        <f t="shared" si="3"/>
        <v>2.9139745294795894E-2</v>
      </c>
      <c r="AC14" s="67">
        <f>'Статистические данные'!L15</f>
        <v>144253</v>
      </c>
      <c r="AD14" s="67">
        <f>'Статистические данные'!G15*((1+'Статистические данные'!N15)*(1+'Статистические данные'!O15)*AB14+1)</f>
        <v>137997.86430806466</v>
      </c>
      <c r="AE14" s="68">
        <f t="shared" si="4"/>
        <v>-6255.135691935342</v>
      </c>
      <c r="AF14" s="68">
        <f t="shared" si="5"/>
        <v>6255.135691935342</v>
      </c>
      <c r="AG14" s="4">
        <f t="shared" si="6"/>
        <v>4.3362257228170935E-2</v>
      </c>
      <c r="AI14" s="76"/>
      <c r="AJ14" s="76"/>
      <c r="AK14" s="77" t="s">
        <v>5024</v>
      </c>
      <c r="AL14" s="76"/>
      <c r="AM14" s="76"/>
      <c r="AN14" s="76"/>
      <c r="AO14" s="76"/>
      <c r="AP14" s="76"/>
      <c r="AQ14" s="76"/>
      <c r="AR14" s="76"/>
      <c r="BL14" s="36">
        <f t="shared" si="10"/>
        <v>0.4</v>
      </c>
      <c r="BM14" s="37">
        <f t="shared" si="8"/>
        <v>0.30125020126558161</v>
      </c>
      <c r="BN14" s="37">
        <f t="shared" si="8"/>
        <v>0.30414932587555304</v>
      </c>
      <c r="BO14" s="37">
        <f t="shared" si="8"/>
        <v>0.30742331233421061</v>
      </c>
      <c r="BP14" s="37">
        <f t="shared" si="8"/>
        <v>0.31117769822036656</v>
      </c>
      <c r="BQ14" s="37">
        <f t="shared" si="8"/>
        <v>0.31556887115449134</v>
      </c>
      <c r="BR14" s="37">
        <f t="shared" si="8"/>
        <v>0.32084258187479142</v>
      </c>
      <c r="BS14" s="37">
        <f t="shared" si="8"/>
        <v>0.32741717297925571</v>
      </c>
      <c r="BT14" s="37">
        <f t="shared" si="8"/>
        <v>0.33609249373168187</v>
      </c>
      <c r="BU14" s="37">
        <f t="shared" si="8"/>
        <v>0.34871137243224032</v>
      </c>
      <c r="BV14" s="37">
        <f t="shared" si="8"/>
        <v>0.371390480704202</v>
      </c>
      <c r="BW14" s="37">
        <f t="shared" si="8"/>
        <v>0.39554456797792059</v>
      </c>
      <c r="BX14" s="37">
        <f t="shared" si="8"/>
        <v>0.45786156682464313</v>
      </c>
    </row>
    <row r="15" spans="1:76" x14ac:dyDescent="0.3">
      <c r="C15" s="4">
        <f>'Статистические данные'!P17</f>
        <v>0.49783209381863247</v>
      </c>
      <c r="D15" s="4">
        <f>'Статистические данные'!S17</f>
        <v>0.20197970667199061</v>
      </c>
      <c r="E15" s="4">
        <f>'Статистические данные'!T17</f>
        <v>1.2666666666666666E-2</v>
      </c>
      <c r="F15" t="s">
        <v>310</v>
      </c>
      <c r="O15" s="33">
        <f t="shared" si="0"/>
        <v>-0.69749241981579757</v>
      </c>
      <c r="P15" s="33">
        <f t="shared" si="1"/>
        <v>-4.3687814079238612</v>
      </c>
      <c r="Q15" s="33">
        <f t="shared" si="2"/>
        <v>-1.5995880486474274</v>
      </c>
      <c r="T15" s="73">
        <f>EXP(V10)</f>
        <v>0.64957453456625802</v>
      </c>
      <c r="AB15" s="4">
        <f t="shared" si="3"/>
        <v>0.25266988331722168</v>
      </c>
      <c r="AC15" s="67">
        <f>'Статистические данные'!L17</f>
        <v>395970</v>
      </c>
      <c r="AD15" s="67">
        <f>'Статистические данные'!G17*((1+'Статистические данные'!N17)*(1+'Статистические данные'!O17)*AB15+1)</f>
        <v>335332.9528588673</v>
      </c>
      <c r="AE15" s="68">
        <f t="shared" si="4"/>
        <v>-60637.047141132702</v>
      </c>
      <c r="AF15" s="68">
        <f t="shared" si="5"/>
        <v>60637.047141132702</v>
      </c>
      <c r="AG15" s="4">
        <f t="shared" si="6"/>
        <v>0.15313545758803118</v>
      </c>
      <c r="BL15" s="36">
        <f t="shared" si="10"/>
        <v>0.5</v>
      </c>
      <c r="BM15" s="37">
        <f t="shared" ref="BM15:BX29" si="11">$T$15*IF($BL15&lt;0,-1,1)*POWER(ABS($BL15),$T$10)*POWER(ABS(BM$4),$U$10)</f>
        <v>0.36323981120511001</v>
      </c>
      <c r="BN15" s="37">
        <f t="shared" si="11"/>
        <v>0.3667355017359778</v>
      </c>
      <c r="BO15" s="37">
        <f t="shared" si="11"/>
        <v>0.3706831911255109</v>
      </c>
      <c r="BP15" s="37">
        <f t="shared" si="11"/>
        <v>0.37521013389517288</v>
      </c>
      <c r="BQ15" s="37">
        <f t="shared" si="11"/>
        <v>0.38050489825004968</v>
      </c>
      <c r="BR15" s="37">
        <f t="shared" si="11"/>
        <v>0.38686380416395266</v>
      </c>
      <c r="BS15" s="37">
        <f t="shared" si="11"/>
        <v>0.39479127847435491</v>
      </c>
      <c r="BT15" s="37">
        <f t="shared" si="11"/>
        <v>0.4052517590284474</v>
      </c>
      <c r="BU15" s="37">
        <f t="shared" si="11"/>
        <v>0.42046728120089588</v>
      </c>
      <c r="BV15" s="37">
        <f t="shared" si="11"/>
        <v>0.4478131716680197</v>
      </c>
      <c r="BW15" s="37">
        <f t="shared" si="11"/>
        <v>0.47693755420545209</v>
      </c>
      <c r="BX15" s="37">
        <f t="shared" si="11"/>
        <v>0.55207780241393944</v>
      </c>
    </row>
    <row r="16" spans="1:76" x14ac:dyDescent="0.3">
      <c r="C16" s="4">
        <f>'Статистические данные'!P20</f>
        <v>3.5014589937320199E-2</v>
      </c>
      <c r="D16" s="4">
        <f>'Статистические данные'!S20</f>
        <v>4.1561818027031627E-2</v>
      </c>
      <c r="E16" s="4">
        <f>'Статистические данные'!T20</f>
        <v>0.3536111111111111</v>
      </c>
      <c r="F16" t="s">
        <v>310</v>
      </c>
      <c r="G16" t="s">
        <v>316</v>
      </c>
      <c r="O16" s="33">
        <f t="shared" si="0"/>
        <v>-3.3519904490007719</v>
      </c>
      <c r="P16" s="33">
        <f t="shared" si="1"/>
        <v>-1.0395575258867948</v>
      </c>
      <c r="Q16" s="33">
        <f t="shared" si="2"/>
        <v>-3.1805733690728544</v>
      </c>
      <c r="AB16" s="4">
        <f t="shared" si="3"/>
        <v>4.9584326459274582E-2</v>
      </c>
      <c r="AC16" s="67">
        <f>'Статистические данные'!L20</f>
        <v>250370</v>
      </c>
      <c r="AD16" s="67">
        <f>'Статистические данные'!G20*((1+'Статистические данные'!N20)*(1+'Статистические данные'!O20)*AB16+1)</f>
        <v>254228.53916924162</v>
      </c>
      <c r="AE16" s="68">
        <f t="shared" si="4"/>
        <v>3858.539169241616</v>
      </c>
      <c r="AF16" s="68">
        <f t="shared" si="5"/>
        <v>3858.539169241616</v>
      </c>
      <c r="AG16" s="4">
        <f t="shared" si="6"/>
        <v>1.5411347882100955E-2</v>
      </c>
      <c r="AI16" t="s">
        <v>5025</v>
      </c>
      <c r="BL16" s="36">
        <f t="shared" si="10"/>
        <v>0.6</v>
      </c>
      <c r="BM16" s="37">
        <f t="shared" si="11"/>
        <v>0.42324581841751902</v>
      </c>
      <c r="BN16" s="37">
        <f t="shared" si="11"/>
        <v>0.42731898538333951</v>
      </c>
      <c r="BO16" s="37">
        <f t="shared" si="11"/>
        <v>0.43191881991410797</v>
      </c>
      <c r="BP16" s="37">
        <f t="shared" si="11"/>
        <v>0.43719359855447271</v>
      </c>
      <c r="BQ16" s="37">
        <f t="shared" si="11"/>
        <v>0.44336304034906265</v>
      </c>
      <c r="BR16" s="37">
        <f t="shared" si="11"/>
        <v>0.4507724163446088</v>
      </c>
      <c r="BS16" s="37">
        <f t="shared" si="11"/>
        <v>0.46000948301237954</v>
      </c>
      <c r="BT16" s="37">
        <f t="shared" si="11"/>
        <v>0.47219800012031687</v>
      </c>
      <c r="BU16" s="37">
        <f t="shared" si="11"/>
        <v>0.48992707588754181</v>
      </c>
      <c r="BV16" s="37">
        <f t="shared" si="11"/>
        <v>0.52179041639725854</v>
      </c>
      <c r="BW16" s="37">
        <f t="shared" si="11"/>
        <v>0.55572604994487085</v>
      </c>
      <c r="BX16" s="37">
        <f t="shared" si="11"/>
        <v>0.6432792169382836</v>
      </c>
    </row>
    <row r="17" spans="3:79" x14ac:dyDescent="0.3">
      <c r="C17" s="4">
        <f>'Статистические данные'!P22</f>
        <v>0.16577210268022508</v>
      </c>
      <c r="D17" s="4">
        <f>'Статистические данные'!S22</f>
        <v>9.8181818181818148E-2</v>
      </c>
      <c r="E17" s="4">
        <f>'Статистические данные'!T22</f>
        <v>0.12222222222222222</v>
      </c>
      <c r="F17" t="s">
        <v>310</v>
      </c>
      <c r="G17" t="s">
        <v>322</v>
      </c>
      <c r="O17" s="33">
        <f t="shared" si="0"/>
        <v>-1.7971413093027995</v>
      </c>
      <c r="P17" s="33">
        <f t="shared" si="1"/>
        <v>-2.1019143975318944</v>
      </c>
      <c r="Q17" s="33">
        <f t="shared" si="2"/>
        <v>-2.3209342316622426</v>
      </c>
      <c r="AB17" s="4">
        <f t="shared" si="3"/>
        <v>0.11229357088474326</v>
      </c>
      <c r="AC17" s="67">
        <f>'Статистические данные'!L22</f>
        <v>38856</v>
      </c>
      <c r="AD17" s="67">
        <f>'Статистические данные'!G22*((1+'Статистические данные'!N22)*(1+'Статистические данные'!O22)*AB17+1)</f>
        <v>37159.754880137705</v>
      </c>
      <c r="AE17" s="68">
        <f t="shared" si="4"/>
        <v>-1696.2451198622948</v>
      </c>
      <c r="AF17" s="68">
        <f t="shared" si="5"/>
        <v>1696.2451198622948</v>
      </c>
      <c r="AG17" s="4">
        <f t="shared" si="6"/>
        <v>4.3654651015603632E-2</v>
      </c>
      <c r="BL17" s="36">
        <f t="shared" si="10"/>
        <v>0.7</v>
      </c>
      <c r="BM17" s="37">
        <f t="shared" si="11"/>
        <v>0.48165095880041253</v>
      </c>
      <c r="BN17" s="37">
        <f t="shared" si="11"/>
        <v>0.4862861960291624</v>
      </c>
      <c r="BO17" s="37">
        <f t="shared" si="11"/>
        <v>0.49152077748433548</v>
      </c>
      <c r="BP17" s="37">
        <f t="shared" si="11"/>
        <v>0.49752344089892209</v>
      </c>
      <c r="BQ17" s="37">
        <f t="shared" si="11"/>
        <v>0.504544225101204</v>
      </c>
      <c r="BR17" s="37">
        <f t="shared" si="11"/>
        <v>0.51297604627243432</v>
      </c>
      <c r="BS17" s="37">
        <f t="shared" si="11"/>
        <v>0.52348776741281011</v>
      </c>
      <c r="BT17" s="37">
        <f t="shared" si="11"/>
        <v>0.5373582197502792</v>
      </c>
      <c r="BU17" s="37">
        <f t="shared" si="11"/>
        <v>0.5575337914165428</v>
      </c>
      <c r="BV17" s="37">
        <f t="shared" si="11"/>
        <v>0.59379406343640651</v>
      </c>
      <c r="BW17" s="37">
        <f t="shared" si="11"/>
        <v>0.63241259130945193</v>
      </c>
      <c r="BX17" s="37">
        <f t="shared" si="11"/>
        <v>0.73204751974432769</v>
      </c>
    </row>
    <row r="18" spans="3:79" x14ac:dyDescent="0.3">
      <c r="C18" s="4">
        <f>'Статистические данные'!P23</f>
        <v>0.32216739886194506</v>
      </c>
      <c r="D18" s="4">
        <f>'Статистические данные'!S23</f>
        <v>0.27431279871141512</v>
      </c>
      <c r="E18" s="4">
        <f>'Статистические данные'!T23</f>
        <v>0.12833333333333333</v>
      </c>
      <c r="F18" t="s">
        <v>310</v>
      </c>
      <c r="O18" s="33">
        <f t="shared" si="0"/>
        <v>-1.1326839962824209</v>
      </c>
      <c r="P18" s="33">
        <f t="shared" si="1"/>
        <v>-2.0531242333624626</v>
      </c>
      <c r="Q18" s="33">
        <f t="shared" si="2"/>
        <v>-1.2934862225885853</v>
      </c>
      <c r="AB18" s="4">
        <f t="shared" si="3"/>
        <v>0.26461377609485165</v>
      </c>
      <c r="AC18" s="67">
        <f>'Статистические данные'!L23</f>
        <v>52227</v>
      </c>
      <c r="AD18" s="67">
        <f>'Статистические данные'!G23*((1+'Статистические данные'!N23)*(1+'Статистические данные'!O23)*AB18+1)</f>
        <v>50051.102849079434</v>
      </c>
      <c r="AE18" s="68">
        <f t="shared" si="4"/>
        <v>-2175.8971509205658</v>
      </c>
      <c r="AF18" s="68">
        <f t="shared" si="5"/>
        <v>2175.8971509205658</v>
      </c>
      <c r="AG18" s="4">
        <f t="shared" si="6"/>
        <v>4.1662303998325878E-2</v>
      </c>
      <c r="AO18" s="205">
        <f>1-(1-AM11)*(COUNT(AC3:AC40)-1)/(COUNT(AC3:AC40)-COUNT(T9:V9))</f>
        <v>0.99743860363237014</v>
      </c>
      <c r="AP18" s="205"/>
      <c r="BL18" s="36">
        <f t="shared" si="10"/>
        <v>0.79999999999999993</v>
      </c>
      <c r="BM18" s="37">
        <f t="shared" si="11"/>
        <v>0.53871974722667415</v>
      </c>
      <c r="BN18" s="37">
        <f t="shared" si="11"/>
        <v>0.54390419414322755</v>
      </c>
      <c r="BO18" s="37">
        <f t="shared" si="11"/>
        <v>0.5497589990529731</v>
      </c>
      <c r="BP18" s="37">
        <f t="shared" si="11"/>
        <v>0.55647289271041911</v>
      </c>
      <c r="BQ18" s="37">
        <f t="shared" si="11"/>
        <v>0.56432553998886792</v>
      </c>
      <c r="BR18" s="37">
        <f t="shared" si="11"/>
        <v>0.57375641204887362</v>
      </c>
      <c r="BS18" s="37">
        <f t="shared" si="11"/>
        <v>0.58551362264337614</v>
      </c>
      <c r="BT18" s="37">
        <f t="shared" si="11"/>
        <v>0.60102752631289491</v>
      </c>
      <c r="BU18" s="37">
        <f t="shared" si="11"/>
        <v>0.62359361627827803</v>
      </c>
      <c r="BV18" s="37">
        <f t="shared" si="11"/>
        <v>0.66415021482749026</v>
      </c>
      <c r="BW18" s="37">
        <f t="shared" si="11"/>
        <v>0.7073444890086289</v>
      </c>
      <c r="BX18" s="37">
        <f t="shared" si="11"/>
        <v>0.81878473942371433</v>
      </c>
      <c r="BY18" s="78"/>
      <c r="BZ18" s="78"/>
      <c r="CA18" s="78"/>
    </row>
    <row r="19" spans="3:79" x14ac:dyDescent="0.3">
      <c r="C19" s="4">
        <f>'Статистические данные'!P24</f>
        <v>0.75208118424182091</v>
      </c>
      <c r="D19" s="4">
        <f>'Статистические данные'!S24</f>
        <v>0.57894736842105265</v>
      </c>
      <c r="E19" s="4">
        <f>'Статистические данные'!T24</f>
        <v>8.4444444444444447E-2</v>
      </c>
      <c r="F19" t="s">
        <v>310</v>
      </c>
      <c r="O19" s="33">
        <f t="shared" si="0"/>
        <v>-0.28491100309093886</v>
      </c>
      <c r="P19" s="33">
        <f t="shared" si="1"/>
        <v>-2.4716614230379794</v>
      </c>
      <c r="Q19" s="33">
        <f t="shared" si="2"/>
        <v>-0.54654370636806993</v>
      </c>
      <c r="AB19" s="4">
        <f t="shared" si="3"/>
        <v>0.51423657004352485</v>
      </c>
      <c r="AC19" s="67">
        <f>'Статистические данные'!L24</f>
        <v>115403</v>
      </c>
      <c r="AD19" s="67">
        <f>'Статистические данные'!G24*((1+'Статистические данные'!N24)*(1+'Статистические данные'!O24)*AB19+1)</f>
        <v>100249.63255415103</v>
      </c>
      <c r="AE19" s="68">
        <f t="shared" si="4"/>
        <v>-15153.36744584897</v>
      </c>
      <c r="AF19" s="68">
        <f t="shared" si="5"/>
        <v>15153.36744584897</v>
      </c>
      <c r="AG19" s="4">
        <f t="shared" si="6"/>
        <v>0.1313082627474933</v>
      </c>
      <c r="AI19" s="5"/>
      <c r="AJ19" s="5"/>
      <c r="AM19" s="5"/>
      <c r="AN19" s="5"/>
      <c r="AO19" s="5"/>
      <c r="AP19" s="5"/>
      <c r="AQ19" s="5"/>
      <c r="BL19" s="36">
        <f t="shared" si="10"/>
        <v>0.89999999999999991</v>
      </c>
      <c r="BM19" s="37">
        <f t="shared" si="11"/>
        <v>0.59464532158100925</v>
      </c>
      <c r="BN19" s="37">
        <f t="shared" si="11"/>
        <v>0.60036797630043315</v>
      </c>
      <c r="BO19" s="37">
        <f t="shared" si="11"/>
        <v>0.60683058021698266</v>
      </c>
      <c r="BP19" s="37">
        <f t="shared" si="11"/>
        <v>0.61424145660223772</v>
      </c>
      <c r="BQ19" s="37">
        <f t="shared" si="11"/>
        <v>0.62290930289930435</v>
      </c>
      <c r="BR19" s="37">
        <f t="shared" si="11"/>
        <v>0.63331921264881974</v>
      </c>
      <c r="BS19" s="37">
        <f t="shared" si="11"/>
        <v>0.64629696278858206</v>
      </c>
      <c r="BT19" s="37">
        <f t="shared" si="11"/>
        <v>0.66342139582455184</v>
      </c>
      <c r="BU19" s="37">
        <f t="shared" si="11"/>
        <v>0.68833011671954636</v>
      </c>
      <c r="BV19" s="37">
        <f t="shared" si="11"/>
        <v>0.73309697687397968</v>
      </c>
      <c r="BW19" s="37">
        <f t="shared" si="11"/>
        <v>0.78077533504282182</v>
      </c>
      <c r="BX19" s="37">
        <f t="shared" si="11"/>
        <v>0.90378442072473886</v>
      </c>
      <c r="BY19" s="79"/>
      <c r="BZ19" s="79"/>
    </row>
    <row r="20" spans="3:79" x14ac:dyDescent="0.3">
      <c r="C20" s="4">
        <f>'Статистические данные'!P25</f>
        <v>-0.1090605293753856</v>
      </c>
      <c r="D20" s="4">
        <f>'Статистические данные'!S25</f>
        <v>-7.1173559072183035E-2</v>
      </c>
      <c r="E20" s="4">
        <f>'Статистические данные'!T25</f>
        <v>7.1111111111111111E-2</v>
      </c>
      <c r="F20" t="s">
        <v>310</v>
      </c>
      <c r="O20" s="33">
        <f t="shared" si="0"/>
        <v>-2.2158522355130055</v>
      </c>
      <c r="P20" s="33">
        <f t="shared" si="1"/>
        <v>-2.643511679964639</v>
      </c>
      <c r="Q20" s="33">
        <f t="shared" si="2"/>
        <v>-2.6426338908816516</v>
      </c>
      <c r="AB20" s="4">
        <f t="shared" si="3"/>
        <v>-9.0069454649746264E-2</v>
      </c>
      <c r="AC20" s="67">
        <f>'Статистические данные'!L25</f>
        <v>51480</v>
      </c>
      <c r="AD20" s="67">
        <f>'Статистические данные'!G25*((1+'Статистические данные'!N25)*(1+'Статистические данные'!O25)*AB20+1)</f>
        <v>52463.505129350851</v>
      </c>
      <c r="AE20" s="68">
        <f t="shared" si="4"/>
        <v>983.50512935085135</v>
      </c>
      <c r="AF20" s="68">
        <f t="shared" si="5"/>
        <v>983.50512935085135</v>
      </c>
      <c r="AG20" s="4">
        <f t="shared" si="6"/>
        <v>1.9104606242246528E-2</v>
      </c>
      <c r="AI20" s="5" t="s">
        <v>5026</v>
      </c>
      <c r="AJ20" s="5"/>
      <c r="AK20" s="5"/>
      <c r="AL20" s="5"/>
      <c r="AM20" s="5"/>
      <c r="AN20" s="5"/>
      <c r="AO20" s="5"/>
      <c r="AP20" s="5"/>
      <c r="AQ20" s="5"/>
      <c r="BL20" s="36">
        <f t="shared" si="10"/>
        <v>0.99999999999999989</v>
      </c>
      <c r="BM20" s="37">
        <f t="shared" si="11"/>
        <v>0.64957453456625791</v>
      </c>
      <c r="BN20" s="37">
        <f t="shared" si="11"/>
        <v>0.6558258084617119</v>
      </c>
      <c r="BO20" s="37">
        <f t="shared" si="11"/>
        <v>0.6628853829321163</v>
      </c>
      <c r="BP20" s="37">
        <f t="shared" si="11"/>
        <v>0.67098082470887355</v>
      </c>
      <c r="BQ20" s="37">
        <f t="shared" si="11"/>
        <v>0.68044934656512746</v>
      </c>
      <c r="BR20" s="37">
        <f t="shared" si="11"/>
        <v>0.69182085162034213</v>
      </c>
      <c r="BS20" s="37">
        <f t="shared" si="11"/>
        <v>0.7059973963619034</v>
      </c>
      <c r="BT20" s="37">
        <f t="shared" si="11"/>
        <v>0.7247036658226238</v>
      </c>
      <c r="BU20" s="37">
        <f t="shared" si="11"/>
        <v>0.75191328169749239</v>
      </c>
      <c r="BV20" s="37">
        <f t="shared" si="11"/>
        <v>0.80081539408861335</v>
      </c>
      <c r="BW20" s="37">
        <f t="shared" si="11"/>
        <v>0.85289794849947775</v>
      </c>
      <c r="BX20" s="37">
        <f t="shared" si="11"/>
        <v>0.98726976087127816</v>
      </c>
      <c r="BY20" s="79"/>
      <c r="BZ20" s="79"/>
    </row>
    <row r="21" spans="3:79" x14ac:dyDescent="0.3">
      <c r="C21" s="4">
        <f>'Статистические данные'!P26</f>
        <v>0.27909711307072976</v>
      </c>
      <c r="D21" s="4">
        <f>'Статистические данные'!S26</f>
        <v>0.22480620155038755</v>
      </c>
      <c r="E21" s="4">
        <f>'Статистические данные'!T26</f>
        <v>1.7916666666666668E-2</v>
      </c>
      <c r="F21" t="s">
        <v>310</v>
      </c>
      <c r="O21" s="33">
        <f t="shared" si="0"/>
        <v>-1.2761954822026735</v>
      </c>
      <c r="P21" s="33">
        <f t="shared" si="1"/>
        <v>-4.0220239006424743</v>
      </c>
      <c r="Q21" s="33">
        <f t="shared" si="2"/>
        <v>-1.4925165743751982</v>
      </c>
      <c r="AB21" s="4">
        <f t="shared" si="3"/>
        <v>0.2678292374184334</v>
      </c>
      <c r="AC21" s="67">
        <f>'Статистические данные'!L26</f>
        <v>29538</v>
      </c>
      <c r="AD21" s="67">
        <f>'Статистические данные'!G26*((1+'Статистические данные'!N26)*(1+'Статистические данные'!O26)*AB21+1)</f>
        <v>29269.602966034687</v>
      </c>
      <c r="AE21" s="68">
        <f t="shared" si="4"/>
        <v>-268.39703396531331</v>
      </c>
      <c r="AF21" s="68">
        <f t="shared" si="5"/>
        <v>268.39703396531331</v>
      </c>
      <c r="AG21" s="4">
        <f t="shared" si="6"/>
        <v>9.0864998972616066E-3</v>
      </c>
      <c r="AJ21" s="5" t="s">
        <v>5027</v>
      </c>
      <c r="BL21" s="36">
        <f t="shared" si="10"/>
        <v>1.0999999999999999</v>
      </c>
      <c r="BM21" s="37">
        <f t="shared" si="11"/>
        <v>0.70362258066236705</v>
      </c>
      <c r="BN21" s="37">
        <f t="shared" si="11"/>
        <v>0.71039399369764511</v>
      </c>
      <c r="BO21" s="37">
        <f t="shared" si="11"/>
        <v>0.71804096220228475</v>
      </c>
      <c r="BP21" s="37">
        <f t="shared" si="11"/>
        <v>0.72680998766657168</v>
      </c>
      <c r="BQ21" s="37">
        <f t="shared" si="11"/>
        <v>0.73706634075468036</v>
      </c>
      <c r="BR21" s="37">
        <f t="shared" si="11"/>
        <v>0.74938401533579357</v>
      </c>
      <c r="BS21" s="37">
        <f t="shared" si="11"/>
        <v>0.76474012378082901</v>
      </c>
      <c r="BT21" s="37">
        <f t="shared" si="11"/>
        <v>0.78500285406366954</v>
      </c>
      <c r="BU21" s="37">
        <f t="shared" si="11"/>
        <v>0.81447645427721649</v>
      </c>
      <c r="BV21" s="37">
        <f t="shared" si="11"/>
        <v>0.8674474817566995</v>
      </c>
      <c r="BW21" s="37">
        <f t="shared" si="11"/>
        <v>0.92386358089847187</v>
      </c>
      <c r="BX21" s="37">
        <f t="shared" si="11"/>
        <v>1.0694158406594825</v>
      </c>
      <c r="BY21" s="79"/>
      <c r="BZ21" s="79"/>
    </row>
    <row r="22" spans="3:79" x14ac:dyDescent="0.3">
      <c r="C22" s="4">
        <f>'Статистические данные'!P27</f>
        <v>0.26168142799832927</v>
      </c>
      <c r="D22" s="4">
        <f>'Статистические данные'!S27</f>
        <v>0.26452798942607814</v>
      </c>
      <c r="E22" s="4">
        <f>'Статистические данные'!T27</f>
        <v>1.7083333333333332E-2</v>
      </c>
      <c r="F22" t="s">
        <v>310</v>
      </c>
      <c r="O22" s="33">
        <f t="shared" si="0"/>
        <v>-1.340627438726508</v>
      </c>
      <c r="P22" s="33">
        <f t="shared" si="1"/>
        <v>-4.0696519496317292</v>
      </c>
      <c r="Q22" s="33">
        <f t="shared" si="2"/>
        <v>-1.3298082131459374</v>
      </c>
      <c r="AB22" s="4">
        <f t="shared" si="3"/>
        <v>0.30831498939905905</v>
      </c>
      <c r="AC22" s="67">
        <f>'Статистические данные'!L27</f>
        <v>33776</v>
      </c>
      <c r="AD22" s="67">
        <f>'Статистические данные'!G27*((1+'Статистические данные'!N27)*(1+'Статистические данные'!O27)*AB22+1)</f>
        <v>35064.261142353702</v>
      </c>
      <c r="AE22" s="68">
        <f t="shared" si="4"/>
        <v>1288.2611423537019</v>
      </c>
      <c r="AF22" s="68">
        <f t="shared" si="5"/>
        <v>1288.2611423537019</v>
      </c>
      <c r="AG22" s="4">
        <f t="shared" si="6"/>
        <v>3.8141317573238451E-2</v>
      </c>
      <c r="BL22" s="36">
        <f t="shared" si="10"/>
        <v>1.2</v>
      </c>
      <c r="BM22" s="37">
        <f t="shared" si="11"/>
        <v>0.75688208457533535</v>
      </c>
      <c r="BN22" s="37">
        <f t="shared" si="11"/>
        <v>0.76416604810140232</v>
      </c>
      <c r="BO22" s="37">
        <f t="shared" si="11"/>
        <v>0.7723918407657383</v>
      </c>
      <c r="BP22" s="37">
        <f t="shared" si="11"/>
        <v>0.78182462256596941</v>
      </c>
      <c r="BQ22" s="37">
        <f t="shared" si="11"/>
        <v>0.79285731270243531</v>
      </c>
      <c r="BR22" s="37">
        <f t="shared" si="11"/>
        <v>0.80610735252534338</v>
      </c>
      <c r="BS22" s="37">
        <f t="shared" si="11"/>
        <v>0.82262581524992218</v>
      </c>
      <c r="BT22" s="37">
        <f t="shared" si="11"/>
        <v>0.84442229813315606</v>
      </c>
      <c r="BU22" s="37">
        <f t="shared" si="11"/>
        <v>0.8761268519417752</v>
      </c>
      <c r="BV22" s="37">
        <f t="shared" si="11"/>
        <v>0.93310743045451483</v>
      </c>
      <c r="BW22" s="37">
        <f t="shared" si="11"/>
        <v>0.99379384941769922</v>
      </c>
      <c r="BX22" s="37">
        <f t="shared" si="11"/>
        <v>1.1503634377314482</v>
      </c>
      <c r="BY22" s="79"/>
      <c r="BZ22" s="79"/>
    </row>
    <row r="23" spans="3:79" x14ac:dyDescent="0.3">
      <c r="C23" s="4">
        <f>'Статистические данные'!P28</f>
        <v>0.39911585976283093</v>
      </c>
      <c r="D23" s="4">
        <f>'Статистические данные'!S28</f>
        <v>0.26711642288716364</v>
      </c>
      <c r="E23" s="4">
        <f>'Статистические данные'!T28</f>
        <v>3.7999999999999999E-2</v>
      </c>
      <c r="F23" t="s">
        <v>310</v>
      </c>
      <c r="O23" s="33">
        <f t="shared" si="0"/>
        <v>-0.91850352889759379</v>
      </c>
      <c r="P23" s="33">
        <f t="shared" si="1"/>
        <v>-3.2701691192557512</v>
      </c>
      <c r="Q23" s="33">
        <f t="shared" si="2"/>
        <v>-1.3200706748441469</v>
      </c>
      <c r="AB23" s="4">
        <f t="shared" si="3"/>
        <v>0.28905352026193032</v>
      </c>
      <c r="AC23" s="67">
        <f>'Статистические данные'!L28</f>
        <v>84799</v>
      </c>
      <c r="AD23" s="67">
        <f>'Статистические данные'!G28*((1+'Статистические данные'!N28)*(1+'Статистические данные'!O28)*AB23+1)</f>
        <v>78399.312665311751</v>
      </c>
      <c r="AE23" s="68">
        <f t="shared" si="4"/>
        <v>-6399.6873346882494</v>
      </c>
      <c r="AF23" s="68">
        <f t="shared" si="5"/>
        <v>6399.6873346882494</v>
      </c>
      <c r="AG23" s="4">
        <f t="shared" si="6"/>
        <v>7.5468900985722107E-2</v>
      </c>
      <c r="BL23" s="36">
        <f t="shared" si="10"/>
        <v>1.3</v>
      </c>
      <c r="BM23" s="37">
        <f t="shared" si="11"/>
        <v>0.80942903786059928</v>
      </c>
      <c r="BN23" s="37">
        <f t="shared" si="11"/>
        <v>0.81721869454407614</v>
      </c>
      <c r="BO23" s="37">
        <f t="shared" si="11"/>
        <v>0.8260155673696099</v>
      </c>
      <c r="BP23" s="37">
        <f t="shared" si="11"/>
        <v>0.83610322521289737</v>
      </c>
      <c r="BQ23" s="37">
        <f t="shared" si="11"/>
        <v>0.84790186590497318</v>
      </c>
      <c r="BR23" s="37">
        <f t="shared" si="11"/>
        <v>0.86207179699997127</v>
      </c>
      <c r="BS23" s="37">
        <f t="shared" si="11"/>
        <v>0.87973706304678734</v>
      </c>
      <c r="BT23" s="37">
        <f t="shared" si="11"/>
        <v>0.90304677869267924</v>
      </c>
      <c r="BU23" s="37">
        <f t="shared" si="11"/>
        <v>0.93695243851485455</v>
      </c>
      <c r="BV23" s="37">
        <f t="shared" si="11"/>
        <v>0.99788892490055714</v>
      </c>
      <c r="BW23" s="37">
        <f t="shared" si="11"/>
        <v>1.0627885317397601</v>
      </c>
      <c r="BX23" s="37">
        <f t="shared" si="11"/>
        <v>1.2302280494793476</v>
      </c>
      <c r="BY23" s="79"/>
      <c r="BZ23" s="79"/>
    </row>
    <row r="24" spans="3:79" x14ac:dyDescent="0.3">
      <c r="C24" s="4">
        <f>'Статистические данные'!P29</f>
        <v>0.71945304775540431</v>
      </c>
      <c r="D24" s="4">
        <f>'Статистические данные'!S29</f>
        <v>0.5</v>
      </c>
      <c r="E24" s="4">
        <f>'Статистические данные'!T29</f>
        <v>3.1666666666666669E-2</v>
      </c>
      <c r="F24" t="s">
        <v>310</v>
      </c>
      <c r="O24" s="33">
        <f t="shared" si="0"/>
        <v>-0.32926401155205742</v>
      </c>
      <c r="P24" s="33">
        <f t="shared" si="1"/>
        <v>-3.4524906760497056</v>
      </c>
      <c r="Q24" s="33">
        <f t="shared" si="2"/>
        <v>-0.69314718055994529</v>
      </c>
      <c r="AB24" s="4">
        <f t="shared" si="3"/>
        <v>0.49715729780703416</v>
      </c>
      <c r="AC24" s="67">
        <f>'Статистические данные'!L29</f>
        <v>78998</v>
      </c>
      <c r="AD24" s="67">
        <f>'Статистические данные'!G29*((1+'Статистические данные'!N29)*(1+'Статистические данные'!O29)*AB24+1)</f>
        <v>69125.199932975869</v>
      </c>
      <c r="AE24" s="68">
        <f t="shared" si="4"/>
        <v>-9872.8000670241308</v>
      </c>
      <c r="AF24" s="68">
        <f t="shared" si="5"/>
        <v>9872.8000670241308</v>
      </c>
      <c r="AG24" s="4">
        <f t="shared" si="6"/>
        <v>0.12497531667920872</v>
      </c>
      <c r="BL24" s="36">
        <f t="shared" si="10"/>
        <v>1.4000000000000001</v>
      </c>
      <c r="BM24" s="37">
        <f t="shared" si="11"/>
        <v>0.8613268362522718</v>
      </c>
      <c r="BN24" s="37">
        <f t="shared" si="11"/>
        <v>0.86961593885773825</v>
      </c>
      <c r="BO24" s="37">
        <f t="shared" si="11"/>
        <v>0.87897683683065664</v>
      </c>
      <c r="BP24" s="37">
        <f t="shared" si="11"/>
        <v>0.8897112805050762</v>
      </c>
      <c r="BQ24" s="37">
        <f t="shared" si="11"/>
        <v>0.90226640934780145</v>
      </c>
      <c r="BR24" s="37">
        <f t="shared" si="11"/>
        <v>0.91734486755610378</v>
      </c>
      <c r="BS24" s="37">
        <f t="shared" si="11"/>
        <v>0.93614276953880882</v>
      </c>
      <c r="BT24" s="37">
        <f t="shared" si="11"/>
        <v>0.96094702376260388</v>
      </c>
      <c r="BU24" s="37">
        <f t="shared" si="11"/>
        <v>0.99702659756053513</v>
      </c>
      <c r="BV24" s="37">
        <f t="shared" si="11"/>
        <v>1.0618701212987656</v>
      </c>
      <c r="BW24" s="37">
        <f t="shared" si="11"/>
        <v>1.1309308671061753</v>
      </c>
      <c r="BX24" s="37">
        <f t="shared" si="11"/>
        <v>1.3091060292666943</v>
      </c>
      <c r="BY24" s="79"/>
      <c r="BZ24" s="79"/>
    </row>
    <row r="25" spans="3:79" x14ac:dyDescent="0.3">
      <c r="C25" s="4">
        <f>'Статистические данные'!P30</f>
        <v>0.49516284548528416</v>
      </c>
      <c r="D25" s="4">
        <f>'Статистические данные'!S30</f>
        <v>0.54756839869731366</v>
      </c>
      <c r="E25" s="4">
        <f>'Статистические данные'!T30</f>
        <v>5.4583333333333331E-2</v>
      </c>
      <c r="F25" t="s">
        <v>310</v>
      </c>
      <c r="O25" s="33">
        <f t="shared" si="0"/>
        <v>-0.70286858973740574</v>
      </c>
      <c r="P25" s="33">
        <f t="shared" si="1"/>
        <v>-2.9080266931348855</v>
      </c>
      <c r="Q25" s="33">
        <f t="shared" si="2"/>
        <v>-0.60226789596696118</v>
      </c>
      <c r="AB25" s="4">
        <f t="shared" si="3"/>
        <v>0.51061798240122935</v>
      </c>
      <c r="AC25" s="67">
        <f>'Статистические данные'!L30</f>
        <v>127086</v>
      </c>
      <c r="AD25" s="67">
        <f>'Статистические данные'!G30*((1+'Статистические данные'!N30)*(1+'Статистические данные'!O30)*AB25+1)</f>
        <v>128434.86775744433</v>
      </c>
      <c r="AE25" s="68">
        <f t="shared" si="4"/>
        <v>1348.8677574443282</v>
      </c>
      <c r="AF25" s="68">
        <f t="shared" si="5"/>
        <v>1348.8677574443282</v>
      </c>
      <c r="AG25" s="4">
        <f t="shared" si="6"/>
        <v>1.0613818653859027E-2</v>
      </c>
      <c r="BL25" s="36">
        <f t="shared" si="10"/>
        <v>1.5000000000000002</v>
      </c>
      <c r="BM25" s="37">
        <f t="shared" si="11"/>
        <v>0.91262911809077096</v>
      </c>
      <c r="BN25" s="37">
        <f t="shared" si="11"/>
        <v>0.92141193557908507</v>
      </c>
      <c r="BO25" s="37">
        <f t="shared" si="11"/>
        <v>0.9313303866269288</v>
      </c>
      <c r="BP25" s="37">
        <f t="shared" si="11"/>
        <v>0.94270419439821163</v>
      </c>
      <c r="BQ25" s="37">
        <f t="shared" si="11"/>
        <v>0.9560071308457837</v>
      </c>
      <c r="BR25" s="37">
        <f t="shared" si="11"/>
        <v>0.97198369100578919</v>
      </c>
      <c r="BS25" s="37">
        <f t="shared" si="11"/>
        <v>0.99190123216017645</v>
      </c>
      <c r="BT25" s="37">
        <f t="shared" si="11"/>
        <v>1.01818287543935</v>
      </c>
      <c r="BU25" s="37">
        <f t="shared" si="11"/>
        <v>1.0564114179976745</v>
      </c>
      <c r="BV25" s="37">
        <f t="shared" si="11"/>
        <v>1.1251171466390921</v>
      </c>
      <c r="BW25" s="37">
        <f t="shared" si="11"/>
        <v>1.1982912832016352</v>
      </c>
      <c r="BX25" s="37">
        <f t="shared" si="11"/>
        <v>1.3870789004733313</v>
      </c>
      <c r="BY25" s="79"/>
      <c r="BZ25" s="79"/>
    </row>
    <row r="26" spans="3:79" x14ac:dyDescent="0.3">
      <c r="C26" s="4">
        <f>'Статистические данные'!P31</f>
        <v>0.53643672174098112</v>
      </c>
      <c r="D26" s="4">
        <f>'Статистические данные'!S31</f>
        <v>0.50253807106598991</v>
      </c>
      <c r="E26" s="4">
        <f>'Статистические данные'!T31</f>
        <v>4.1041666666666664E-2</v>
      </c>
      <c r="F26" t="s">
        <v>310</v>
      </c>
      <c r="O26" s="33">
        <f t="shared" si="0"/>
        <v>-0.62280667029635062</v>
      </c>
      <c r="P26" s="33">
        <f t="shared" si="1"/>
        <v>-3.193167468157994</v>
      </c>
      <c r="Q26" s="33">
        <f t="shared" si="2"/>
        <v>-0.68808387860339848</v>
      </c>
      <c r="AB26" s="4">
        <f t="shared" si="3"/>
        <v>0.48764079089060303</v>
      </c>
      <c r="AC26" s="67">
        <f>'Статистические данные'!L31</f>
        <v>75627</v>
      </c>
      <c r="AD26" s="67">
        <f>'Статистические данные'!G31*((1+'Статистические данные'!N31)*(1+'Статистические данные'!O31)*AB26+1)</f>
        <v>73314.3549187428</v>
      </c>
      <c r="AE26" s="68">
        <f t="shared" si="4"/>
        <v>-2312.6450812572002</v>
      </c>
      <c r="AF26" s="68">
        <f t="shared" si="5"/>
        <v>2312.6450812572002</v>
      </c>
      <c r="AG26" s="4">
        <f t="shared" si="6"/>
        <v>3.0579622109262568E-2</v>
      </c>
      <c r="BL26" s="36">
        <f t="shared" si="10"/>
        <v>1.6000000000000003</v>
      </c>
      <c r="BM26" s="37">
        <f t="shared" si="11"/>
        <v>0.96338181628670605</v>
      </c>
      <c r="BN26" s="37">
        <f t="shared" si="11"/>
        <v>0.97265305966069304</v>
      </c>
      <c r="BO26" s="37">
        <f t="shared" si="11"/>
        <v>0.98312309090976413</v>
      </c>
      <c r="BP26" s="37">
        <f t="shared" si="11"/>
        <v>0.99512941349096451</v>
      </c>
      <c r="BQ26" s="37">
        <f t="shared" si="11"/>
        <v>1.0091721465385572</v>
      </c>
      <c r="BR26" s="37">
        <f t="shared" si="11"/>
        <v>1.0260371875939633</v>
      </c>
      <c r="BS26" s="37">
        <f t="shared" si="11"/>
        <v>1.0470623736119382</v>
      </c>
      <c r="BT26" s="37">
        <f t="shared" si="11"/>
        <v>1.0748055791873397</v>
      </c>
      <c r="BU26" s="37">
        <f t="shared" si="11"/>
        <v>1.1151600693452672</v>
      </c>
      <c r="BV26" s="37">
        <f t="shared" si="11"/>
        <v>1.1876866284214671</v>
      </c>
      <c r="BW26" s="37">
        <f t="shared" si="11"/>
        <v>1.2649300904033836</v>
      </c>
      <c r="BX26" s="37">
        <f t="shared" si="11"/>
        <v>1.4642164752166682</v>
      </c>
      <c r="BY26" s="79"/>
      <c r="BZ26" s="79"/>
    </row>
    <row r="27" spans="3:79" x14ac:dyDescent="0.3">
      <c r="C27" s="4">
        <f>'Статистические данные'!P32</f>
        <v>0.32216739886194506</v>
      </c>
      <c r="D27" s="4">
        <f>'Статистические данные'!S32</f>
        <v>0.27431279871141512</v>
      </c>
      <c r="E27" s="4">
        <f>'Статистические данные'!T32</f>
        <v>2.5555555555555557E-2</v>
      </c>
      <c r="F27" t="s">
        <v>310</v>
      </c>
      <c r="O27" s="33">
        <f t="shared" si="0"/>
        <v>-1.1326839962824209</v>
      </c>
      <c r="P27" s="33">
        <f t="shared" si="1"/>
        <v>-3.6669005473951608</v>
      </c>
      <c r="Q27" s="33">
        <f t="shared" si="2"/>
        <v>-1.2934862225885853</v>
      </c>
      <c r="AB27" s="4">
        <f t="shared" si="3"/>
        <v>0.30642379775771672</v>
      </c>
      <c r="AC27" s="67">
        <f>'Статистические данные'!L32</f>
        <v>52227</v>
      </c>
      <c r="AD27" s="67">
        <f>'Статистические данные'!G32*((1+'Статистические данные'!N32)*(1+'Статистические данные'!O32)*AB27+1)</f>
        <v>51631.790608463547</v>
      </c>
      <c r="AE27" s="68">
        <f t="shared" si="4"/>
        <v>-595.20939153645304</v>
      </c>
      <c r="AF27" s="68">
        <f t="shared" si="5"/>
        <v>595.20939153645304</v>
      </c>
      <c r="AG27" s="4">
        <f t="shared" si="6"/>
        <v>1.139658398024878E-2</v>
      </c>
      <c r="BL27" s="36">
        <f t="shared" si="10"/>
        <v>1.7000000000000004</v>
      </c>
      <c r="BM27" s="37">
        <f t="shared" si="11"/>
        <v>1.0136246773749915</v>
      </c>
      <c r="BN27" s="37">
        <f t="shared" si="11"/>
        <v>1.0233794401439682</v>
      </c>
      <c r="BO27" s="37">
        <f t="shared" si="11"/>
        <v>1.0343955106858138</v>
      </c>
      <c r="BP27" s="37">
        <f t="shared" si="11"/>
        <v>1.0470279941384675</v>
      </c>
      <c r="BQ27" s="37">
        <f t="shared" si="11"/>
        <v>1.0618030921465382</v>
      </c>
      <c r="BR27" s="37">
        <f t="shared" si="11"/>
        <v>1.0795476888471411</v>
      </c>
      <c r="BS27" s="37">
        <f t="shared" si="11"/>
        <v>1.1016693928630663</v>
      </c>
      <c r="BT27" s="37">
        <f t="shared" si="11"/>
        <v>1.1308594785853667</v>
      </c>
      <c r="BU27" s="37">
        <f t="shared" si="11"/>
        <v>1.1733185600995111</v>
      </c>
      <c r="BV27" s="37">
        <f t="shared" si="11"/>
        <v>1.2496275673922677</v>
      </c>
      <c r="BW27" s="37">
        <f t="shared" si="11"/>
        <v>1.3308994763146655</v>
      </c>
      <c r="BX27" s="37">
        <f t="shared" si="11"/>
        <v>1.5405791631185917</v>
      </c>
      <c r="BY27" s="79"/>
      <c r="BZ27" s="79"/>
    </row>
    <row r="28" spans="3:79" x14ac:dyDescent="0.3">
      <c r="C28" s="4">
        <f>'Статистические данные'!P33</f>
        <v>-4.4000468171538895E-2</v>
      </c>
      <c r="D28" s="4">
        <f>'Статистические данные'!S33</f>
        <v>-4.1811605648426453E-2</v>
      </c>
      <c r="E28" s="4">
        <f>'Статистические данные'!T33</f>
        <v>2.3333333333333334E-2</v>
      </c>
      <c r="F28" t="s">
        <v>310</v>
      </c>
      <c r="O28" s="33">
        <f t="shared" si="0"/>
        <v>-3.1235550048582357</v>
      </c>
      <c r="P28" s="33">
        <f t="shared" si="1"/>
        <v>-3.7578723256008879</v>
      </c>
      <c r="Q28" s="33">
        <f t="shared" si="2"/>
        <v>-3.1745813308967055</v>
      </c>
      <c r="AB28" s="4">
        <f t="shared" si="3"/>
        <v>-6.3803220221647611E-2</v>
      </c>
      <c r="AC28" s="67">
        <f>'Статистические данные'!L33</f>
        <v>47440</v>
      </c>
      <c r="AD28" s="67">
        <f>'Статистические данные'!G33*((1+'Статистические данные'!N33)*(1+'Статистические данные'!O33)*AB28+1)</f>
        <v>46514.68124983817</v>
      </c>
      <c r="AE28" s="68">
        <f t="shared" si="4"/>
        <v>-925.31875016183039</v>
      </c>
      <c r="AF28" s="68">
        <f t="shared" si="5"/>
        <v>925.31875016183039</v>
      </c>
      <c r="AG28" s="4">
        <f t="shared" si="6"/>
        <v>1.9505032676261181E-2</v>
      </c>
      <c r="BL28" s="36">
        <f t="shared" si="10"/>
        <v>1.8000000000000005</v>
      </c>
      <c r="BM28" s="37">
        <f t="shared" si="11"/>
        <v>1.0633924093190177</v>
      </c>
      <c r="BN28" s="37">
        <f t="shared" si="11"/>
        <v>1.0736261190093748</v>
      </c>
      <c r="BO28" s="37">
        <f t="shared" si="11"/>
        <v>1.0851830651416043</v>
      </c>
      <c r="BP28" s="37">
        <f t="shared" si="11"/>
        <v>1.0984357880816069</v>
      </c>
      <c r="BQ28" s="37">
        <f t="shared" si="11"/>
        <v>1.1139363253311696</v>
      </c>
      <c r="BR28" s="37">
        <f t="shared" si="11"/>
        <v>1.1325521600272181</v>
      </c>
      <c r="BS28" s="37">
        <f t="shared" si="11"/>
        <v>1.1557600126543441</v>
      </c>
      <c r="BT28" s="37">
        <f t="shared" si="11"/>
        <v>1.1863832958846341</v>
      </c>
      <c r="BU28" s="37">
        <f t="shared" si="11"/>
        <v>1.2309270663714835</v>
      </c>
      <c r="BV28" s="37">
        <f t="shared" si="11"/>
        <v>1.3109827525924758</v>
      </c>
      <c r="BW28" s="37">
        <f t="shared" si="11"/>
        <v>1.3962450128432411</v>
      </c>
      <c r="BX28" s="37">
        <f t="shared" si="11"/>
        <v>1.6162197158202045</v>
      </c>
      <c r="BY28" s="79"/>
      <c r="BZ28" s="79"/>
    </row>
    <row r="29" spans="3:79" x14ac:dyDescent="0.3">
      <c r="C29" s="4">
        <f>'Статистические данные'!P34</f>
        <v>-3.8714099166847968E-2</v>
      </c>
      <c r="D29" s="4">
        <f>'Статистические данные'!S34</f>
        <v>-3.3141318763980521E-2</v>
      </c>
      <c r="E29" s="4">
        <f>'Статистические данные'!T34</f>
        <v>3.2222222222222222E-2</v>
      </c>
      <c r="F29" t="s">
        <v>310</v>
      </c>
      <c r="O29" s="33">
        <f t="shared" si="0"/>
        <v>-3.2515514257378615</v>
      </c>
      <c r="P29" s="33">
        <f t="shared" si="1"/>
        <v>-3.4350989333378368</v>
      </c>
      <c r="Q29" s="33">
        <f t="shared" si="2"/>
        <v>-3.4069744740524603</v>
      </c>
      <c r="AB29" s="4">
        <f t="shared" si="3"/>
        <v>-5.0987673174358761E-2</v>
      </c>
      <c r="AC29" s="67">
        <f>'Статистические данные'!L34</f>
        <v>58021</v>
      </c>
      <c r="AD29" s="67">
        <f>'Статистические данные'!G34*((1+'Статистические данные'!N34)*(1+'Статистические данные'!O34)*AB29+1)</f>
        <v>57323.214516884225</v>
      </c>
      <c r="AE29" s="68">
        <f t="shared" si="4"/>
        <v>-697.7854831157747</v>
      </c>
      <c r="AF29" s="68">
        <f t="shared" si="5"/>
        <v>697.7854831157747</v>
      </c>
      <c r="AG29" s="4">
        <f t="shared" si="6"/>
        <v>1.202642979465667E-2</v>
      </c>
      <c r="BL29" s="36">
        <f t="shared" si="10"/>
        <v>1.9000000000000006</v>
      </c>
      <c r="BM29" s="37">
        <f t="shared" si="11"/>
        <v>1.1127155644071973</v>
      </c>
      <c r="BN29" s="37">
        <f t="shared" si="11"/>
        <v>1.1234239425696644</v>
      </c>
      <c r="BO29" s="37">
        <f t="shared" si="11"/>
        <v>1.1355169326320842</v>
      </c>
      <c r="BP29" s="37">
        <f t="shared" si="11"/>
        <v>1.1493843544388287</v>
      </c>
      <c r="BQ29" s="37">
        <f t="shared" si="11"/>
        <v>1.1656038505562658</v>
      </c>
      <c r="BR29" s="37">
        <f t="shared" si="11"/>
        <v>1.1850831404488744</v>
      </c>
      <c r="BS29" s="37">
        <f t="shared" si="11"/>
        <v>1.2093674390844165</v>
      </c>
      <c r="BT29" s="37">
        <f t="shared" si="11"/>
        <v>1.2414111170202169</v>
      </c>
      <c r="BU29" s="37">
        <f t="shared" si="11"/>
        <v>1.2880209538817005</v>
      </c>
      <c r="BV29" s="37">
        <f t="shared" si="11"/>
        <v>1.3717898498195999</v>
      </c>
      <c r="BW29" s="37">
        <f t="shared" si="11"/>
        <v>1.4610068154534988</v>
      </c>
      <c r="BX29" s="37">
        <f t="shared" si="11"/>
        <v>1.6911845688710394</v>
      </c>
      <c r="BY29" s="79"/>
      <c r="BZ29" s="79"/>
    </row>
    <row r="30" spans="3:79" x14ac:dyDescent="0.3">
      <c r="C30" s="4">
        <f>'Статистические данные'!P35</f>
        <v>-0.2427261006468481</v>
      </c>
      <c r="D30" s="4">
        <f>'Статистические данные'!S35</f>
        <v>-0.26757098846512073</v>
      </c>
      <c r="E30" s="4">
        <f>'Статистические данные'!T35</f>
        <v>1.6666666666666666E-2</v>
      </c>
      <c r="F30" t="s">
        <v>310</v>
      </c>
      <c r="O30" s="33">
        <f t="shared" si="0"/>
        <v>-1.4158216291936279</v>
      </c>
      <c r="P30" s="33">
        <f t="shared" si="1"/>
        <v>-4.0943445622221004</v>
      </c>
      <c r="Q30" s="33">
        <f t="shared" si="2"/>
        <v>-1.3183703704127363</v>
      </c>
      <c r="AB30" s="4">
        <f t="shared" si="3"/>
        <v>-0.31198592025042549</v>
      </c>
      <c r="AC30" s="67">
        <f>'Статистические данные'!L35</f>
        <v>61338</v>
      </c>
      <c r="AD30" s="67">
        <f>'Статистические данные'!G35*((1+'Статистические данные'!N35)*(1+'Статистические данные'!O35)*AB30+1)</f>
        <v>54944.068595255885</v>
      </c>
      <c r="AE30" s="68">
        <f t="shared" si="4"/>
        <v>-6393.9314047441148</v>
      </c>
      <c r="AF30" s="68">
        <f t="shared" si="5"/>
        <v>6393.9314047441148</v>
      </c>
      <c r="AG30" s="4">
        <f t="shared" si="6"/>
        <v>0.10424095022244147</v>
      </c>
      <c r="BS30" s="37"/>
      <c r="BT30" s="37"/>
      <c r="BU30" s="37"/>
      <c r="BV30" s="37"/>
      <c r="BW30" s="37"/>
      <c r="BX30" s="37"/>
      <c r="BY30" s="79"/>
      <c r="BZ30" s="79"/>
    </row>
    <row r="31" spans="3:79" x14ac:dyDescent="0.3">
      <c r="C31" s="4">
        <f>'Статистические данные'!P37</f>
        <v>-4.2383152700412555E-2</v>
      </c>
      <c r="D31" s="4">
        <f>'Статистические данные'!S37</f>
        <v>-4.1811605648426453E-2</v>
      </c>
      <c r="E31" s="4">
        <f>'Статистические данные'!T37</f>
        <v>3.0555555555555555E-2</v>
      </c>
      <c r="F31" t="s">
        <v>310</v>
      </c>
      <c r="O31" s="33">
        <f t="shared" si="0"/>
        <v>-3.1610043376768653</v>
      </c>
      <c r="P31" s="33">
        <f t="shared" si="1"/>
        <v>-3.4882087586517851</v>
      </c>
      <c r="Q31" s="33">
        <f t="shared" si="2"/>
        <v>-3.1745813308967055</v>
      </c>
      <c r="AB31" s="4">
        <f t="shared" si="3"/>
        <v>-6.2258204240867449E-2</v>
      </c>
      <c r="AC31" s="67">
        <f>'Статистические данные'!L37</f>
        <v>47440</v>
      </c>
      <c r="AD31" s="67">
        <f>'Статистические данные'!G37*((1+'Статистические данные'!N37)*(1+'Статистические данные'!O37)*AB31+1)</f>
        <v>46475.864409237838</v>
      </c>
      <c r="AE31" s="68">
        <f t="shared" si="4"/>
        <v>-964.13559076216188</v>
      </c>
      <c r="AF31" s="68">
        <f t="shared" si="5"/>
        <v>964.13559076216188</v>
      </c>
      <c r="AG31" s="4">
        <f t="shared" si="6"/>
        <v>2.0323262874413193E-2</v>
      </c>
      <c r="BS31" s="37"/>
      <c r="BT31" s="37"/>
      <c r="BU31" s="37"/>
      <c r="BV31" s="37"/>
      <c r="BW31" s="37"/>
      <c r="BX31" s="37"/>
      <c r="BY31" s="79"/>
      <c r="BZ31" s="79"/>
    </row>
    <row r="32" spans="3:79" ht="13.5" customHeight="1" x14ac:dyDescent="0.3">
      <c r="C32" s="4">
        <f>'Статистические данные'!P38</f>
        <v>0.13332534751947522</v>
      </c>
      <c r="D32" s="4">
        <f>'Статистические данные'!S38</f>
        <v>8.5106382978723305E-2</v>
      </c>
      <c r="E32" s="4">
        <f>'Статистические данные'!T38</f>
        <v>7.8333333333333338E-2</v>
      </c>
      <c r="F32" t="s">
        <v>310</v>
      </c>
      <c r="O32" s="33">
        <f t="shared" si="0"/>
        <v>-2.0149629159398943</v>
      </c>
      <c r="P32" s="33">
        <f t="shared" si="1"/>
        <v>-2.5467820535060879</v>
      </c>
      <c r="Q32" s="33">
        <f t="shared" si="2"/>
        <v>-2.463853240590169</v>
      </c>
      <c r="AB32" s="4">
        <f t="shared" si="3"/>
        <v>0.10372141649407671</v>
      </c>
      <c r="AC32" s="67">
        <f>'Статистические данные'!L38</f>
        <v>52428</v>
      </c>
      <c r="AD32" s="67">
        <f>'Статистические данные'!G38*((1+'Статистические данные'!N38)*(1+'Статистические данные'!O38)*AB32+1)</f>
        <v>51094.633096294383</v>
      </c>
      <c r="AE32" s="68">
        <f t="shared" si="4"/>
        <v>-1333.366903705617</v>
      </c>
      <c r="AF32" s="68">
        <f t="shared" si="5"/>
        <v>1333.366903705617</v>
      </c>
      <c r="AG32" s="4">
        <f t="shared" si="6"/>
        <v>2.5432343474967898E-2</v>
      </c>
      <c r="BS32" s="37"/>
      <c r="BT32" s="37"/>
      <c r="BU32" s="37"/>
      <c r="BV32" s="37"/>
      <c r="BW32" s="37"/>
      <c r="BX32" s="37"/>
      <c r="BY32" s="79"/>
      <c r="BZ32" s="79"/>
    </row>
    <row r="33" spans="3:78" x14ac:dyDescent="0.3">
      <c r="C33" s="4">
        <f>'Статистические данные'!P39</f>
        <v>0.57997467479385867</v>
      </c>
      <c r="D33" s="4">
        <f>'Статистические данные'!S39</f>
        <v>0.44692737430167595</v>
      </c>
      <c r="E33" s="4">
        <f>'Статистические данные'!T39</f>
        <v>9.9444444444444446E-2</v>
      </c>
      <c r="F33" t="s">
        <v>310</v>
      </c>
      <c r="O33" s="33">
        <f t="shared" si="0"/>
        <v>-0.54477084054349822</v>
      </c>
      <c r="P33" s="33">
        <f t="shared" si="1"/>
        <v>-2.3081561380435009</v>
      </c>
      <c r="Q33" s="33">
        <f t="shared" si="2"/>
        <v>-0.8053591711668735</v>
      </c>
      <c r="AB33" s="4">
        <f t="shared" si="3"/>
        <v>0.40780316859349947</v>
      </c>
      <c r="AC33" s="67">
        <f>'Статистические данные'!L39</f>
        <v>87869</v>
      </c>
      <c r="AD33" s="67">
        <f>'Статистические данные'!G39*((1+'Статистические данные'!N39)*(1+'Статистические данные'!O39)*AB33+1)</f>
        <v>78476.337366729713</v>
      </c>
      <c r="AE33" s="68">
        <f t="shared" si="4"/>
        <v>-9392.6626332702872</v>
      </c>
      <c r="AF33" s="68">
        <f t="shared" si="5"/>
        <v>9392.6626332702872</v>
      </c>
      <c r="AG33" s="4">
        <f t="shared" si="6"/>
        <v>0.10689392884032238</v>
      </c>
      <c r="BS33" s="37"/>
      <c r="BT33" s="37"/>
      <c r="BU33" s="37"/>
      <c r="BV33" s="37"/>
      <c r="BW33" s="37"/>
      <c r="BX33" s="37"/>
      <c r="BY33" s="79"/>
      <c r="BZ33" s="79"/>
    </row>
    <row r="34" spans="3:78" x14ac:dyDescent="0.3">
      <c r="C34" s="4">
        <f>'Статистические данные'!P40</f>
        <v>0.54239595617083469</v>
      </c>
      <c r="D34" s="4">
        <f>'Статистические данные'!S40</f>
        <v>0.59090909090909083</v>
      </c>
      <c r="E34" s="4">
        <f>'Статистические данные'!T40</f>
        <v>2.4444444444444446E-2</v>
      </c>
      <c r="F34" t="s">
        <v>310</v>
      </c>
      <c r="O34" s="33">
        <f t="shared" si="0"/>
        <v>-0.61175899782099485</v>
      </c>
      <c r="P34" s="33">
        <f t="shared" si="1"/>
        <v>-3.7113523099659949</v>
      </c>
      <c r="Q34" s="33">
        <f t="shared" si="2"/>
        <v>-0.52609309589677922</v>
      </c>
      <c r="AB34" s="4">
        <f t="shared" si="3"/>
        <v>0.58553436878101639</v>
      </c>
      <c r="AC34" s="67">
        <f>'Статистические данные'!L40</f>
        <v>33992</v>
      </c>
      <c r="AD34" s="67">
        <f>'Статистические данные'!G40*((1+'Статистические данные'!N40)*(1+'Статистические данные'!O40)*AB34+1)</f>
        <v>35001.354122587494</v>
      </c>
      <c r="AE34" s="68">
        <f t="shared" si="4"/>
        <v>1009.3541225874942</v>
      </c>
      <c r="AF34" s="68">
        <f t="shared" si="5"/>
        <v>1009.3541225874942</v>
      </c>
      <c r="AG34" s="4">
        <f t="shared" si="6"/>
        <v>2.969387275204443E-2</v>
      </c>
      <c r="BS34" s="37"/>
      <c r="BT34" s="37"/>
      <c r="BU34" s="37"/>
      <c r="BV34" s="37"/>
      <c r="BW34" s="37"/>
      <c r="BX34" s="37"/>
      <c r="BY34" s="79"/>
      <c r="BZ34" s="79"/>
    </row>
    <row r="35" spans="3:78" x14ac:dyDescent="0.3">
      <c r="C35" s="4">
        <f>'Статистические данные'!P41</f>
        <v>0.27965086768571285</v>
      </c>
      <c r="D35" s="4">
        <f>'Статистические данные'!S41</f>
        <v>0.27132090440301471</v>
      </c>
      <c r="E35" s="4">
        <f>'Статистические данные'!T41</f>
        <v>0.01</v>
      </c>
      <c r="F35" t="s">
        <v>310</v>
      </c>
      <c r="O35" s="33">
        <f t="shared" si="0"/>
        <v>-1.2742133549633627</v>
      </c>
      <c r="P35" s="33">
        <f t="shared" si="1"/>
        <v>-4.6051701859880909</v>
      </c>
      <c r="Q35" s="33">
        <f t="shared" si="2"/>
        <v>-1.3044530095653692</v>
      </c>
      <c r="AB35" s="4">
        <f t="shared" si="3"/>
        <v>0.33065137619732521</v>
      </c>
      <c r="AC35" s="67">
        <f>'Статистические данные'!L41</f>
        <v>16025</v>
      </c>
      <c r="AD35" s="67">
        <f>'Статистические данные'!G41*((1+'Статистические данные'!N41)*(1+'Статистические данные'!O41)*AB35+1)</f>
        <v>16648.712490338989</v>
      </c>
      <c r="AE35" s="68">
        <f t="shared" si="4"/>
        <v>623.71249033898857</v>
      </c>
      <c r="AF35" s="68">
        <f t="shared" si="5"/>
        <v>623.71249033898857</v>
      </c>
      <c r="AG35" s="4">
        <f t="shared" si="6"/>
        <v>3.892121624580272E-2</v>
      </c>
      <c r="AU35" s="39" t="s">
        <v>338</v>
      </c>
      <c r="BS35" s="37"/>
      <c r="BT35" s="37"/>
      <c r="BU35" s="37"/>
      <c r="BV35" s="37"/>
      <c r="BW35" s="37"/>
      <c r="BX35" s="37"/>
      <c r="BY35" s="79"/>
      <c r="BZ35" s="79"/>
    </row>
    <row r="36" spans="3:78" x14ac:dyDescent="0.3">
      <c r="C36" s="4">
        <f>'Статистические данные'!P42</f>
        <v>-0.12013648092895562</v>
      </c>
      <c r="D36" s="4">
        <f>'Статистические данные'!S42</f>
        <v>-0.14119183090653942</v>
      </c>
      <c r="E36" s="4">
        <f>'Статистические данные'!T42</f>
        <v>1.0416666666666666E-2</v>
      </c>
      <c r="F36" t="s">
        <v>310</v>
      </c>
      <c r="O36" s="33">
        <f t="shared" si="0"/>
        <v>-2.1191268414078381</v>
      </c>
      <c r="P36" s="33">
        <f t="shared" si="1"/>
        <v>-4.5643481914678361</v>
      </c>
      <c r="Q36" s="33">
        <f t="shared" si="2"/>
        <v>-1.9576358103661979</v>
      </c>
      <c r="AB36" s="4">
        <f t="shared" si="3"/>
        <v>-0.1904924237649665</v>
      </c>
      <c r="AC36" s="67">
        <f>'Статистические данные'!L42</f>
        <v>52185</v>
      </c>
      <c r="AD36" s="67">
        <f>'Статистические данные'!G42*((1+'Статистические данные'!N42)*(1+'Статистические данные'!O42)*AB36+1)</f>
        <v>47519.843868424148</v>
      </c>
      <c r="AE36" s="68">
        <f t="shared" si="4"/>
        <v>-4665.1561315758518</v>
      </c>
      <c r="AF36" s="68">
        <f t="shared" si="5"/>
        <v>4665.1561315758518</v>
      </c>
      <c r="AG36" s="4">
        <f t="shared" si="6"/>
        <v>8.9396495766520104E-2</v>
      </c>
      <c r="AU36" s="5"/>
      <c r="BS36" s="37"/>
      <c r="BT36" s="37"/>
      <c r="BU36" s="37"/>
      <c r="BV36" s="37"/>
      <c r="BW36" s="37"/>
      <c r="BX36" s="37"/>
      <c r="BY36" s="79"/>
      <c r="BZ36" s="79"/>
    </row>
    <row r="37" spans="3:78" x14ac:dyDescent="0.3">
      <c r="C37" s="4">
        <f>'Статистические данные'!P43</f>
        <v>-3.3805691539723168E-2</v>
      </c>
      <c r="D37" s="4">
        <f>'Статистические данные'!S43</f>
        <v>-3.1346282311475404E-2</v>
      </c>
      <c r="E37" s="4">
        <f>'Статистические данные'!T43</f>
        <v>9.5833333333333326E-3</v>
      </c>
      <c r="F37" t="s">
        <v>310</v>
      </c>
      <c r="O37" s="33">
        <f t="shared" si="0"/>
        <v>-3.3871261019197521</v>
      </c>
      <c r="P37" s="33">
        <f t="shared" si="1"/>
        <v>-4.6477298004068874</v>
      </c>
      <c r="Q37" s="33">
        <f t="shared" si="2"/>
        <v>-3.4626596054909573</v>
      </c>
      <c r="AB37" s="4">
        <f t="shared" si="3"/>
        <v>-5.433236898499863E-2</v>
      </c>
      <c r="AC37" s="67">
        <f>'Статистические данные'!L43</f>
        <v>53580</v>
      </c>
      <c r="AD37" s="67">
        <f>'Статистические данные'!G43*((1+'Статистические данные'!N43)*(1+'Статистические данные'!O43)*AB37+1)</f>
        <v>52320.675694461774</v>
      </c>
      <c r="AE37" s="68">
        <f t="shared" si="4"/>
        <v>-1259.3243055382263</v>
      </c>
      <c r="AF37" s="68">
        <f t="shared" si="5"/>
        <v>1259.3243055382263</v>
      </c>
      <c r="AG37" s="4">
        <f t="shared" si="6"/>
        <v>2.350362645648052E-2</v>
      </c>
      <c r="AU37" s="38" t="s">
        <v>339</v>
      </c>
      <c r="BS37" s="37"/>
      <c r="BT37" s="37"/>
      <c r="BU37" s="37"/>
      <c r="BV37" s="37"/>
      <c r="BW37" s="37"/>
      <c r="BX37" s="37"/>
      <c r="BY37" s="79"/>
      <c r="BZ37" s="79"/>
    </row>
    <row r="38" spans="3:78" x14ac:dyDescent="0.3">
      <c r="C38" s="4">
        <f>'Статистические данные'!P44</f>
        <v>-3.0530753414512217E-2</v>
      </c>
      <c r="D38" s="4">
        <f>'Статистические данные'!S44</f>
        <v>-5.0886890059188006E-2</v>
      </c>
      <c r="E38" s="4">
        <f>'Статистические данные'!T44</f>
        <v>8.9583333333333338E-3</v>
      </c>
      <c r="F38" t="s">
        <v>310</v>
      </c>
      <c r="O38" s="33">
        <f t="shared" si="0"/>
        <v>-3.4890207946979759</v>
      </c>
      <c r="P38" s="33">
        <f t="shared" si="1"/>
        <v>-4.7151710812024197</v>
      </c>
      <c r="Q38" s="33">
        <f t="shared" si="2"/>
        <v>-2.9781499512884841</v>
      </c>
      <c r="AB38" s="4">
        <f t="shared" si="3"/>
        <v>-8.2067936384465509E-2</v>
      </c>
      <c r="AC38" s="67">
        <f>'Статистические данные'!L44</f>
        <v>35460</v>
      </c>
      <c r="AD38" s="67">
        <f>'Статистические данные'!G44*((1+'Статистические данные'!N44)*(1+'Статистические данные'!O44)*AB38+1)</f>
        <v>33375.268578415154</v>
      </c>
      <c r="AE38" s="68">
        <f t="shared" si="4"/>
        <v>-2084.7314215848455</v>
      </c>
      <c r="AF38" s="68">
        <f t="shared" si="5"/>
        <v>2084.7314215848455</v>
      </c>
      <c r="AG38" s="4">
        <f t="shared" si="6"/>
        <v>5.8791072238715325E-2</v>
      </c>
      <c r="AU38" s="38" t="s">
        <v>341</v>
      </c>
      <c r="BS38" s="37"/>
      <c r="BT38" s="37"/>
      <c r="BU38" s="37"/>
      <c r="BV38" s="37"/>
      <c r="BW38" s="37"/>
      <c r="BX38" s="37"/>
      <c r="BY38" s="79"/>
      <c r="BZ38" s="79"/>
    </row>
    <row r="39" spans="3:78" x14ac:dyDescent="0.3">
      <c r="C39" s="4">
        <f>'Статистические данные'!P45</f>
        <v>0.31657366412815646</v>
      </c>
      <c r="D39" s="4">
        <f>'Статистические данные'!S45</f>
        <v>0.41495750708215295</v>
      </c>
      <c r="E39" s="4">
        <f>'Статистические данные'!T45</f>
        <v>8.6805555555555559E-3</v>
      </c>
      <c r="F39" t="s">
        <v>310</v>
      </c>
      <c r="O39" s="33">
        <f t="shared" si="0"/>
        <v>-1.1501993184185426</v>
      </c>
      <c r="P39" s="33">
        <f t="shared" si="1"/>
        <v>-4.746669748261791</v>
      </c>
      <c r="Q39" s="33">
        <f t="shared" si="2"/>
        <v>-0.87957915656704155</v>
      </c>
      <c r="AB39" s="4">
        <f t="shared" si="3"/>
        <v>0.47828892881962709</v>
      </c>
      <c r="AC39" s="67">
        <f>'Статистические данные'!L45</f>
        <v>37461</v>
      </c>
      <c r="AD39" s="67">
        <f>'Статистические данные'!G45*((1+'Статистические данные'!N45)*(1+'Статистические данные'!O45)*AB39+1)</f>
        <v>43072.976292447645</v>
      </c>
      <c r="AE39" s="68">
        <f t="shared" si="4"/>
        <v>5611.9762924476454</v>
      </c>
      <c r="AF39" s="68">
        <f t="shared" si="5"/>
        <v>5611.9762924476454</v>
      </c>
      <c r="AG39" s="4">
        <f t="shared" si="6"/>
        <v>0.14980850197399015</v>
      </c>
      <c r="AU39" s="38" t="s">
        <v>340</v>
      </c>
      <c r="BS39" s="37"/>
      <c r="BT39" s="37"/>
      <c r="BU39" s="37"/>
      <c r="BV39" s="37"/>
      <c r="BW39" s="37"/>
      <c r="BX39" s="37"/>
      <c r="BY39" s="79"/>
      <c r="BZ39" s="79"/>
    </row>
    <row r="40" spans="3:78" x14ac:dyDescent="0.3">
      <c r="C40" s="4">
        <f>'Статистические данные'!P46</f>
        <v>0.3027600818249776</v>
      </c>
      <c r="D40" s="4">
        <f>'Статистические данные'!S46</f>
        <v>0.27445849687454582</v>
      </c>
      <c r="E40" s="4">
        <f>'Статистические данные'!T46</f>
        <v>1.2666666666666666E-2</v>
      </c>
      <c r="F40" t="s">
        <v>310</v>
      </c>
      <c r="O40" s="33">
        <f t="shared" si="0"/>
        <v>-1.1948145962777057</v>
      </c>
      <c r="P40" s="33">
        <f t="shared" si="1"/>
        <v>-4.3687814079238612</v>
      </c>
      <c r="Q40" s="33">
        <f t="shared" si="2"/>
        <v>-1.2929552248205678</v>
      </c>
      <c r="AB40" s="4">
        <f t="shared" si="3"/>
        <v>0.32675732049618678</v>
      </c>
      <c r="AC40" s="67">
        <f>'Статистические данные'!L46</f>
        <v>26301</v>
      </c>
      <c r="AD40" s="67">
        <f>'Статистические данные'!G46*((1+'Статистические данные'!N46)*(1+'Статистические данные'!O46)*AB40+1)</f>
        <v>26749.937518494608</v>
      </c>
      <c r="AE40" s="68">
        <f t="shared" si="4"/>
        <v>448.9375184946075</v>
      </c>
      <c r="AF40" s="68">
        <f t="shared" si="5"/>
        <v>448.9375184946075</v>
      </c>
      <c r="AG40" s="4">
        <f t="shared" si="6"/>
        <v>1.7069218603650335E-2</v>
      </c>
      <c r="BS40" s="37"/>
      <c r="BT40" s="37"/>
      <c r="BU40" s="37"/>
      <c r="BV40" s="37"/>
      <c r="BW40" s="37"/>
      <c r="BX40" s="37"/>
      <c r="BY40" s="79"/>
      <c r="BZ40" s="79"/>
    </row>
    <row r="41" spans="3:78" x14ac:dyDescent="0.3">
      <c r="AH41" s="80"/>
      <c r="BS41" s="37"/>
      <c r="BT41" s="37"/>
      <c r="BU41" s="37"/>
      <c r="BV41" s="37"/>
      <c r="BW41" s="37"/>
      <c r="BX41" s="37"/>
      <c r="BY41" s="79"/>
      <c r="BZ41" s="79"/>
    </row>
    <row r="42" spans="3:78" x14ac:dyDescent="0.3">
      <c r="AH42" s="80"/>
      <c r="BS42" s="37"/>
      <c r="BT42" s="37"/>
      <c r="BU42" s="37"/>
      <c r="BV42" s="37"/>
      <c r="BW42" s="37"/>
      <c r="BX42" s="37"/>
      <c r="BY42" s="79"/>
      <c r="BZ42" s="79"/>
    </row>
    <row r="43" spans="3:78" x14ac:dyDescent="0.3">
      <c r="AH43" s="80"/>
      <c r="BS43" s="37"/>
      <c r="BT43" s="37"/>
      <c r="BU43" s="37"/>
      <c r="BV43" s="37"/>
      <c r="BW43" s="37"/>
      <c r="BX43" s="37"/>
      <c r="BY43" s="79"/>
      <c r="BZ43" s="79"/>
    </row>
    <row r="47" spans="3:78" x14ac:dyDescent="0.3">
      <c r="C47" s="4"/>
      <c r="D47" s="4"/>
      <c r="E47" s="4"/>
    </row>
  </sheetData>
  <mergeCells count="6">
    <mergeCell ref="AO18:AP18"/>
    <mergeCell ref="O1:Q1"/>
    <mergeCell ref="AC1:AD1"/>
    <mergeCell ref="AF1:AG1"/>
    <mergeCell ref="AK7:AL7"/>
    <mergeCell ref="AM11:AN11"/>
  </mergeCells>
  <conditionalFormatting sqref="AG3:AG40">
    <cfRule type="cellIs" dxfId="5" priority="1" operator="greaterThan">
      <formula>0.2</formula>
    </cfRule>
    <cfRule type="cellIs" dxfId="4" priority="2" operator="greaterThan">
      <formula>0.1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O311"/>
  <sheetViews>
    <sheetView zoomScale="80" zoomScaleNormal="80" workbookViewId="0">
      <pane xSplit="2" ySplit="6" topLeftCell="D7" activePane="bottomRight" state="frozen"/>
      <selection activeCell="B1" sqref="B1"/>
      <selection pane="topRight" activeCell="C1" sqref="C1"/>
      <selection pane="bottomLeft" activeCell="B7" sqref="B7"/>
      <selection pane="bottomRight" activeCell="S10" sqref="S10"/>
    </sheetView>
  </sheetViews>
  <sheetFormatPr defaultRowHeight="14.4" outlineLevelCol="1" x14ac:dyDescent="0.3"/>
  <cols>
    <col min="1" max="1" width="46.33203125" hidden="1" customWidth="1"/>
    <col min="2" max="2" width="31.33203125" customWidth="1"/>
    <col min="3" max="3" width="10" hidden="1" customWidth="1" outlineLevel="1"/>
    <col min="4" max="4" width="13.109375" customWidth="1" collapsed="1"/>
    <col min="5" max="6" width="12.6640625" customWidth="1"/>
    <col min="7" max="7" width="14.5546875" customWidth="1"/>
    <col min="8" max="11" width="12.6640625" customWidth="1"/>
    <col min="12" max="12" width="14.88671875" customWidth="1"/>
    <col min="13" max="13" width="12.6640625" customWidth="1"/>
    <col min="14" max="14" width="11.109375" customWidth="1"/>
    <col min="15" max="15" width="11.6640625" customWidth="1"/>
    <col min="16" max="16" width="11.109375" customWidth="1"/>
    <col min="17" max="17" width="10.88671875" customWidth="1"/>
    <col min="18" max="18" width="16.44140625" style="34" customWidth="1"/>
    <col min="19" max="21" width="8.6640625" style="184" customWidth="1"/>
    <col min="22" max="36" width="8.6640625" style="34" customWidth="1"/>
    <col min="37" max="40" width="9.109375" style="34"/>
    <col min="41" max="41" width="9.109375" style="157"/>
  </cols>
  <sheetData>
    <row r="1" spans="1:38" s="34" customFormat="1" ht="4.95" customHeight="1" x14ac:dyDescent="0.3">
      <c r="E1" s="153">
        <f>R7</f>
        <v>12703.812543228629</v>
      </c>
      <c r="F1" s="153">
        <f>R8</f>
        <v>18806.117443886516</v>
      </c>
      <c r="G1" s="153">
        <f>R9</f>
        <v>15048.350595590082</v>
      </c>
      <c r="H1" s="153">
        <f>R10</f>
        <v>9414.9836435848138</v>
      </c>
      <c r="I1" s="153">
        <f>R11</f>
        <v>21421.112647511185</v>
      </c>
      <c r="J1" s="153">
        <f>R12</f>
        <v>18853.224375062578</v>
      </c>
      <c r="K1" s="153">
        <f>R13</f>
        <v>16654.418402937208</v>
      </c>
      <c r="L1" s="153">
        <f>R14</f>
        <v>5938.6706819600877</v>
      </c>
      <c r="M1" s="153">
        <f>R15</f>
        <v>8616.5098033374798</v>
      </c>
      <c r="N1" s="153">
        <f>R16</f>
        <v>19471.052001566615</v>
      </c>
      <c r="O1" s="153">
        <f>R17</f>
        <v>6277.4659834546246</v>
      </c>
      <c r="P1" s="153">
        <f>R18</f>
        <v>7343.5465713806589</v>
      </c>
      <c r="Q1" s="153">
        <f>R19</f>
        <v>7474.8939772612421</v>
      </c>
      <c r="R1" s="153">
        <f>R20</f>
        <v>10455.468969684815</v>
      </c>
      <c r="S1" s="183">
        <f>R21</f>
        <v>36613.964086793589</v>
      </c>
      <c r="T1" s="183">
        <f>R22</f>
        <v>12444.355098742979</v>
      </c>
      <c r="U1" s="183">
        <f>R23</f>
        <v>6372.7576008163642</v>
      </c>
      <c r="V1" s="153">
        <f>R24</f>
        <v>12986.513731294113</v>
      </c>
      <c r="W1" s="153">
        <f>R25</f>
        <v>14610.921470110972</v>
      </c>
      <c r="X1" s="153">
        <f>R26</f>
        <v>15563.707278782755</v>
      </c>
      <c r="Y1" s="153">
        <f>R27</f>
        <v>557.77511341181901</v>
      </c>
      <c r="Z1" s="153">
        <f>R28</f>
        <v>9318.1692738334659</v>
      </c>
      <c r="AA1" s="153">
        <f>R29</f>
        <v>7975.545830562176</v>
      </c>
      <c r="AB1" s="153">
        <f>R30</f>
        <v>6732.0440000000053</v>
      </c>
      <c r="AC1" s="153">
        <f>R31</f>
        <v>37353.656061104513</v>
      </c>
      <c r="AD1" s="153">
        <f>R32</f>
        <v>34365.336163240085</v>
      </c>
      <c r="AE1" s="153">
        <f>R33</f>
        <v>8418.4283947348376</v>
      </c>
      <c r="AF1" s="153">
        <f>R34</f>
        <v>21977.425495199997</v>
      </c>
      <c r="AG1" s="153">
        <f>R35</f>
        <v>33713.622593097352</v>
      </c>
      <c r="AH1" s="153">
        <f>R36</f>
        <v>16495.259415929202</v>
      </c>
      <c r="AI1" s="153">
        <f>R37</f>
        <v>67364.556923076801</v>
      </c>
      <c r="AJ1" s="153">
        <f>R38</f>
        <v>23538.226309532183</v>
      </c>
      <c r="AK1" s="153">
        <f>R39</f>
        <v>26936.149470029257</v>
      </c>
      <c r="AL1" s="153">
        <f>R40</f>
        <v>94.328381250000021</v>
      </c>
    </row>
    <row r="2" spans="1:38" x14ac:dyDescent="0.3">
      <c r="B2" s="44" t="s">
        <v>1</v>
      </c>
      <c r="P2" s="35">
        <f>L7/W2</f>
        <v>0.36120793624474085</v>
      </c>
      <c r="W2" s="153">
        <f>SUM(L7:L8)</f>
        <v>23718.360206290195</v>
      </c>
    </row>
    <row r="3" spans="1:38" x14ac:dyDescent="0.3">
      <c r="B3" s="45" t="s">
        <v>164</v>
      </c>
      <c r="C3" s="80"/>
      <c r="D3" s="80"/>
      <c r="V3" s="35"/>
      <c r="W3" s="153"/>
    </row>
    <row r="4" spans="1:38" ht="3" customHeight="1" x14ac:dyDescent="0.3">
      <c r="B4" s="42"/>
      <c r="C4" s="42"/>
      <c r="D4" s="42"/>
      <c r="E4" s="43"/>
      <c r="F4" s="43"/>
      <c r="V4" s="35"/>
      <c r="W4" s="153"/>
    </row>
    <row r="5" spans="1:38" x14ac:dyDescent="0.3">
      <c r="B5" s="21"/>
      <c r="C5" s="21"/>
      <c r="D5" s="209" t="s">
        <v>10716</v>
      </c>
      <c r="E5" s="207" t="s">
        <v>17</v>
      </c>
      <c r="F5" s="207"/>
      <c r="G5" s="207"/>
      <c r="H5" s="207"/>
      <c r="I5" s="154"/>
      <c r="J5" s="208" t="s">
        <v>18</v>
      </c>
      <c r="K5" s="208"/>
      <c r="L5" s="208"/>
      <c r="M5" s="208"/>
      <c r="N5" s="207" t="s">
        <v>266</v>
      </c>
      <c r="O5" s="207"/>
      <c r="P5" s="207"/>
      <c r="Q5" s="207"/>
      <c r="R5" s="158"/>
      <c r="V5" s="35">
        <f>L8/W2</f>
        <v>0.63879206375525921</v>
      </c>
      <c r="W5" s="34" t="s">
        <v>265</v>
      </c>
    </row>
    <row r="6" spans="1:38" ht="46.5" customHeight="1" x14ac:dyDescent="0.3">
      <c r="B6" s="41" t="s">
        <v>0</v>
      </c>
      <c r="C6" s="41" t="s">
        <v>343</v>
      </c>
      <c r="D6" s="209"/>
      <c r="E6" s="41" t="s">
        <v>5035</v>
      </c>
      <c r="F6" s="41" t="s">
        <v>5028</v>
      </c>
      <c r="G6" s="41" t="s">
        <v>5029</v>
      </c>
      <c r="H6" s="41" t="s">
        <v>5030</v>
      </c>
      <c r="I6" s="41" t="s">
        <v>10707</v>
      </c>
      <c r="J6" s="84" t="s">
        <v>5035</v>
      </c>
      <c r="K6" s="84" t="s">
        <v>5028</v>
      </c>
      <c r="L6" s="84" t="s">
        <v>5029</v>
      </c>
      <c r="M6" s="84" t="s">
        <v>5036</v>
      </c>
      <c r="N6" s="46" t="s">
        <v>5032</v>
      </c>
      <c r="O6" s="46" t="s">
        <v>5033</v>
      </c>
      <c r="P6" s="46" t="s">
        <v>5031</v>
      </c>
      <c r="Q6" s="41" t="s">
        <v>5034</v>
      </c>
      <c r="R6" s="158"/>
      <c r="W6" s="34" t="s">
        <v>236</v>
      </c>
    </row>
    <row r="7" spans="1:38" x14ac:dyDescent="0.3">
      <c r="A7" t="str">
        <f>IFERROR(CONCATENATE($B$3,B7),0)</f>
        <v>190 Колумбус МоскваМужской зал</v>
      </c>
      <c r="B7" s="6" t="s">
        <v>4</v>
      </c>
      <c r="C7" s="47">
        <v>54.740058776532976</v>
      </c>
      <c r="D7" s="168" t="s">
        <v>10742</v>
      </c>
      <c r="E7" s="81">
        <f>IFERROR(VLOOKUP(A7,'Подбор по доходу'!A:G,7,0),0)</f>
        <v>2011012.1525000019</v>
      </c>
      <c r="F7" s="81">
        <f>IFERROR(VLOOKUP(A7,'Подбор по доходу'!A:F,6,0),0)</f>
        <v>3695754</v>
      </c>
      <c r="G7" s="82">
        <f>IFERROR(VLOOKUP(A7,'Подбор по доходу'!A:E,5,0),0)</f>
        <v>8622</v>
      </c>
      <c r="H7" s="82">
        <f>IFERROR(G7/C7,0)</f>
        <v>157.50805155686544</v>
      </c>
      <c r="I7" s="82">
        <f>IFERROR(VLOOKUP(A7,'Подбор по доходу'!A:H,8,0),0)</f>
        <v>39.816427595088854</v>
      </c>
      <c r="J7" s="86">
        <f>IF(G7=0,E7,E7*(1+IF(P7&lt;0,-1,1)*'Модель эластичности'!$T$15*POWER(ABS(P7),'Модель эластичности'!$T$10)*POWER(G7/72000,'Модель эластичности'!$U$10)))</f>
        <v>1988248.94848438</v>
      </c>
      <c r="K7" s="86">
        <f t="shared" ref="K7:K9" si="0">F7/E7*J7</f>
        <v>3653920.7359946249</v>
      </c>
      <c r="L7" s="48">
        <f t="shared" ref="L7:L13" si="1">C7*M7</f>
        <v>8567.2599412234667</v>
      </c>
      <c r="M7" s="48">
        <v>156.50805155686544</v>
      </c>
      <c r="N7" s="87">
        <f t="shared" ref="N7:N29" si="2">IF(E7=0,0,J7/E7-1)</f>
        <v>-1.1319277204428491E-2</v>
      </c>
      <c r="O7" s="87">
        <f t="shared" ref="O7:O29" si="3">IF(F7=0,0,K7/F7-1)</f>
        <v>-1.131927720442838E-2</v>
      </c>
      <c r="P7" s="87">
        <f t="shared" ref="P7:P29" si="4">IF(G7=0,0,L7/G7-1)</f>
        <v>-6.3488817880460457E-3</v>
      </c>
      <c r="Q7" s="88">
        <f t="shared" ref="Q7:Q29" si="5">IF(H7=0,0,M7/H7-1)</f>
        <v>-6.3488817880460457E-3</v>
      </c>
      <c r="R7" s="159">
        <f>IFERROR(J7/M7,0)</f>
        <v>12703.812543228629</v>
      </c>
      <c r="S7" s="185"/>
      <c r="T7" s="186"/>
      <c r="U7" s="186"/>
      <c r="V7" s="182">
        <f>INT(S7)</f>
        <v>0</v>
      </c>
      <c r="W7" s="34" t="s">
        <v>154</v>
      </c>
    </row>
    <row r="8" spans="1:38" x14ac:dyDescent="0.3">
      <c r="A8" t="str">
        <f t="shared" ref="A8:A41" si="6">IFERROR(CONCATENATE($B$3,B8),0)</f>
        <v>190 Колумбус МоскваЖенский зал</v>
      </c>
      <c r="B8" s="6" t="s">
        <v>2</v>
      </c>
      <c r="C8" s="47">
        <v>57.479713986474337</v>
      </c>
      <c r="D8" s="168" t="s">
        <v>10743</v>
      </c>
      <c r="E8" s="81">
        <f>IFERROR(VLOOKUP(A8,'Подбор по доходу'!A:G,7,0),0)</f>
        <v>3748233.0083999992</v>
      </c>
      <c r="F8" s="81">
        <f>IFERROR(VLOOKUP(A8,'Подбор по доходу'!A:F,6,0),0)</f>
        <v>6740506</v>
      </c>
      <c r="G8" s="82">
        <f>IFERROR(VLOOKUP(A8,'Подбор по доходу'!A:E,5,0),0)</f>
        <v>11185</v>
      </c>
      <c r="H8" s="82">
        <f t="shared" ref="H8:H37" si="7">IFERROR(G8/C8,0)</f>
        <v>194.59039066603503</v>
      </c>
      <c r="I8" s="82">
        <f>IFERROR(VLOOKUP(A8,'Подбор по доходу'!A:H,8,0),0)</f>
        <v>48.018095196678907</v>
      </c>
      <c r="J8" s="86">
        <f>IF(G8=0,E8,E8*(1+IF(P8&lt;0,-1,1)*'Модель эластичности'!$T$15*POWER(ABS(P8),'Модель эластичности'!$T$10)*POWER(G8/72000,'Модель эластичности'!$U$10)))</f>
        <v>4957111.8439453831</v>
      </c>
      <c r="K8" s="86">
        <f t="shared" si="0"/>
        <v>8914451.7034836225</v>
      </c>
      <c r="L8" s="48">
        <f t="shared" si="1"/>
        <v>15151.100265066729</v>
      </c>
      <c r="M8" s="48">
        <v>263.59039066603503</v>
      </c>
      <c r="N8" s="87">
        <f t="shared" si="2"/>
        <v>0.32251966002012655</v>
      </c>
      <c r="O8" s="87">
        <f t="shared" si="3"/>
        <v>0.32251966002012655</v>
      </c>
      <c r="P8" s="87">
        <f t="shared" si="4"/>
        <v>0.35459099374758418</v>
      </c>
      <c r="Q8" s="88">
        <f t="shared" si="5"/>
        <v>0.35459099374758418</v>
      </c>
      <c r="R8" s="159">
        <f t="shared" ref="R8:R40" si="8">IFERROR(J8/M8,0)</f>
        <v>18806.117443886516</v>
      </c>
      <c r="S8" s="185"/>
      <c r="T8" s="186"/>
      <c r="U8" s="186"/>
      <c r="V8" s="182">
        <f t="shared" ref="V8:V71" si="9">INT(S8)</f>
        <v>0</v>
      </c>
      <c r="W8" s="34" t="s">
        <v>57</v>
      </c>
    </row>
    <row r="9" spans="1:38" x14ac:dyDescent="0.3">
      <c r="A9" t="str">
        <f t="shared" si="6"/>
        <v>190 Колумбус МоскваОбувь</v>
      </c>
      <c r="B9" s="6" t="s">
        <v>3</v>
      </c>
      <c r="C9" s="47">
        <v>139.94328991145633</v>
      </c>
      <c r="D9" s="168" t="s">
        <v>10744</v>
      </c>
      <c r="E9" s="81">
        <f>IFERROR(VLOOKUP(A9,'Подбор по доходу'!A:G,7,0),0)</f>
        <v>1790358.7252000005</v>
      </c>
      <c r="F9" s="81">
        <f>IFERROR(VLOOKUP(A9,'Подбор по доходу'!A:F,6,0),0)</f>
        <v>3452050</v>
      </c>
      <c r="G9" s="82">
        <f>IFERROR(VLOOKUP(A9,'Подбор по доходу'!A:E,5,0),0)</f>
        <v>16776</v>
      </c>
      <c r="H9" s="82">
        <f t="shared" si="7"/>
        <v>119.8771303048139</v>
      </c>
      <c r="I9" s="82">
        <f>IFERROR(VLOOKUP(A9,'Подбор по доходу'!A:H,8,0),0)</f>
        <v>56.584548945782402</v>
      </c>
      <c r="J9" s="86">
        <f>IF(G9=0,E9,E9*(1+IF(P9&lt;0,-1,1)*'Модель эластичности'!$T$15*POWER(ABS(P9),'Модель эластичности'!$T$10)*POWER(G9/72000,'Модель эластичности'!$U$10)))</f>
        <v>1457841.0215215043</v>
      </c>
      <c r="K9" s="86">
        <f t="shared" si="0"/>
        <v>2810911.5941449809</v>
      </c>
      <c r="L9" s="48">
        <f t="shared" si="1"/>
        <v>13557.304332036503</v>
      </c>
      <c r="M9" s="48">
        <v>96.877130304813903</v>
      </c>
      <c r="N9" s="87">
        <f t="shared" si="2"/>
        <v>-0.18572685965006863</v>
      </c>
      <c r="O9" s="87">
        <f t="shared" si="3"/>
        <v>-0.18572685965006852</v>
      </c>
      <c r="P9" s="87">
        <f t="shared" si="4"/>
        <v>-0.19186311802357514</v>
      </c>
      <c r="Q9" s="88">
        <f t="shared" si="5"/>
        <v>-0.19186311802357514</v>
      </c>
      <c r="R9" s="159">
        <f t="shared" si="8"/>
        <v>15048.350595590082</v>
      </c>
      <c r="S9" s="185"/>
      <c r="T9" s="186"/>
      <c r="U9" s="186"/>
      <c r="V9" s="182">
        <f t="shared" si="9"/>
        <v>0</v>
      </c>
      <c r="W9" s="34" t="s">
        <v>79</v>
      </c>
    </row>
    <row r="10" spans="1:38" x14ac:dyDescent="0.3">
      <c r="A10" t="str">
        <f t="shared" si="6"/>
        <v>190 Колумбус МоскваДетская одежда</v>
      </c>
      <c r="B10" s="6" t="s">
        <v>7</v>
      </c>
      <c r="C10" s="47">
        <v>47.7</v>
      </c>
      <c r="D10" s="168" t="s">
        <v>10745</v>
      </c>
      <c r="E10" s="81">
        <f>IFERROR(VLOOKUP(A10,'Подбор по доходу'!A:G,7,0),0)</f>
        <v>736502.39700000058</v>
      </c>
      <c r="F10" s="81">
        <f>IFERROR(VLOOKUP(A10,'Подбор по доходу'!A:F,6,0),0)</f>
        <v>1345323</v>
      </c>
      <c r="G10" s="82">
        <f>IFERROR(VLOOKUP(A10,'Подбор по доходу'!A:E,5,0),0)</f>
        <v>3636</v>
      </c>
      <c r="H10" s="82">
        <f t="shared" si="7"/>
        <v>76.226415094339615</v>
      </c>
      <c r="I10" s="82">
        <f>IFERROR(VLOOKUP(A10,'Подбор по доходу'!A:H,8,0),0)</f>
        <v>48.818803544498287</v>
      </c>
      <c r="J10" s="86">
        <f>IF(G10=0,E10,E10*(1+IF(P10&lt;0,-1,1)*'Модель эластичности'!$T$15*POWER(ABS(P10),'Модель эластичности'!$T$10)*POWER(G10/72000,'Модель эластичности'!$U$10)))</f>
        <v>651765.56581722037</v>
      </c>
      <c r="K10" s="86">
        <f>IFERROR(F10/E10*J10,0)</f>
        <v>1190539.5147029231</v>
      </c>
      <c r="L10" s="48">
        <f t="shared" si="1"/>
        <v>3302.1</v>
      </c>
      <c r="M10" s="48">
        <v>69.226415094339615</v>
      </c>
      <c r="N10" s="87">
        <f t="shared" si="2"/>
        <v>-0.11505302837837217</v>
      </c>
      <c r="O10" s="87">
        <f t="shared" si="3"/>
        <v>-0.11505302837837228</v>
      </c>
      <c r="P10" s="87">
        <f t="shared" si="4"/>
        <v>-9.1831683168316802E-2</v>
      </c>
      <c r="Q10" s="88">
        <f t="shared" si="5"/>
        <v>-9.1831683168316802E-2</v>
      </c>
      <c r="R10" s="159">
        <f t="shared" si="8"/>
        <v>9414.9836435848138</v>
      </c>
      <c r="S10" s="185"/>
      <c r="T10" s="186"/>
      <c r="U10" s="186"/>
      <c r="V10" s="182">
        <f t="shared" si="9"/>
        <v>0</v>
      </c>
      <c r="W10" s="34" t="s">
        <v>145</v>
      </c>
    </row>
    <row r="11" spans="1:38" ht="15" customHeight="1" x14ac:dyDescent="0.3">
      <c r="A11" t="str">
        <f t="shared" si="6"/>
        <v>190 Колумбус МоскваДетская обувь и игрушки</v>
      </c>
      <c r="B11" s="6" t="s">
        <v>5</v>
      </c>
      <c r="C11" s="47">
        <v>200.3</v>
      </c>
      <c r="D11" s="168" t="s">
        <v>10746</v>
      </c>
      <c r="E11" s="81">
        <f>IFERROR(VLOOKUP(A11,'Подбор по доходу'!A:G,7,0),0)</f>
        <v>685482.96980000054</v>
      </c>
      <c r="F11" s="81">
        <f>IFERROR(VLOOKUP(A11,'Подбор по доходу'!A:F,6,0),0)</f>
        <v>1253116</v>
      </c>
      <c r="G11" s="82">
        <f>IFERROR(VLOOKUP(A11,'Подбор по доходу'!A:E,5,0),0)</f>
        <v>6400</v>
      </c>
      <c r="H11" s="82">
        <f t="shared" si="7"/>
        <v>31.952071892161754</v>
      </c>
      <c r="I11" s="82">
        <f>IFERROR(VLOOKUP(A11,'Подбор по доходу'!A:H,8,0),0)</f>
        <v>50.613253212163194</v>
      </c>
      <c r="J11" s="86">
        <f>IF(G11=0,E11,E11*(1+IF(P11&lt;0,-1,1)*'Модель эластичности'!$T$15*POWER(ABS(P11),'Модель эластичности'!$T$10)*POWER(G11/72000,'Модель эластичности'!$U$10)))</f>
        <v>877238.94515097339</v>
      </c>
      <c r="K11" s="86">
        <f t="shared" ref="K11:K37" si="10">IFERROR(F11/E11*J11,0)</f>
        <v>1603660.78578515</v>
      </c>
      <c r="L11" s="48">
        <f t="shared" si="1"/>
        <v>8202.7000000000007</v>
      </c>
      <c r="M11" s="48">
        <v>40.952071892161754</v>
      </c>
      <c r="N11" s="87">
        <f t="shared" si="2"/>
        <v>0.27973849650403482</v>
      </c>
      <c r="O11" s="87">
        <f t="shared" si="3"/>
        <v>0.27973849650403482</v>
      </c>
      <c r="P11" s="87">
        <f t="shared" si="4"/>
        <v>0.28167187500000002</v>
      </c>
      <c r="Q11" s="88">
        <f t="shared" si="5"/>
        <v>0.28167187500000002</v>
      </c>
      <c r="R11" s="159">
        <f t="shared" si="8"/>
        <v>21421.112647511185</v>
      </c>
      <c r="S11" s="185"/>
      <c r="T11" s="186"/>
      <c r="U11" s="186"/>
      <c r="V11" s="182">
        <f t="shared" si="9"/>
        <v>0</v>
      </c>
      <c r="W11" s="34" t="s">
        <v>114</v>
      </c>
    </row>
    <row r="12" spans="1:38" x14ac:dyDescent="0.3">
      <c r="A12" t="str">
        <f t="shared" si="6"/>
        <v>190 Колумбус МоскваМужское белье</v>
      </c>
      <c r="B12" s="6" t="s">
        <v>6</v>
      </c>
      <c r="C12" s="47">
        <v>76.2</v>
      </c>
      <c r="D12" s="168" t="s">
        <v>10747</v>
      </c>
      <c r="E12" s="81">
        <f>IFERROR(VLOOKUP(A12,'Подбор по доходу'!A:G,7,0),0)</f>
        <v>453010.03020000021</v>
      </c>
      <c r="F12" s="81">
        <f>IFERROR(VLOOKUP(A12,'Подбор по доходу'!A:F,6,0),0)</f>
        <v>869907</v>
      </c>
      <c r="G12" s="82">
        <f>IFERROR(VLOOKUP(A12,'Подбор по доходу'!A:E,5,0),0)</f>
        <v>1840</v>
      </c>
      <c r="H12" s="82">
        <f t="shared" si="7"/>
        <v>24.146981627296586</v>
      </c>
      <c r="I12" s="82">
        <f>IFERROR(VLOOKUP(A12,'Подбор по доходу'!A:H,8,0),0)</f>
        <v>25.91501210642765</v>
      </c>
      <c r="J12" s="86">
        <f>IF(G12=0,E12,E12*(1+IF(P12&lt;0,-1,1)*'Модель эластичности'!$T$15*POWER(ABS(P12),'Модель эластичности'!$T$10)*POWER(G12/72000,'Модель эластичности'!$U$10)))</f>
        <v>681487.15510068717</v>
      </c>
      <c r="K12" s="86">
        <f t="shared" si="10"/>
        <v>1308647.5069226252</v>
      </c>
      <c r="L12" s="48">
        <f t="shared" si="1"/>
        <v>2754.3999999999996</v>
      </c>
      <c r="M12" s="48">
        <v>36.146981627296583</v>
      </c>
      <c r="N12" s="87">
        <f t="shared" si="2"/>
        <v>0.5043533468780288</v>
      </c>
      <c r="O12" s="87">
        <f t="shared" si="3"/>
        <v>0.50435334687802857</v>
      </c>
      <c r="P12" s="87">
        <f t="shared" si="4"/>
        <v>0.4969565217391303</v>
      </c>
      <c r="Q12" s="88">
        <f t="shared" si="5"/>
        <v>0.4969565217391303</v>
      </c>
      <c r="R12" s="159">
        <f t="shared" si="8"/>
        <v>18853.224375062578</v>
      </c>
      <c r="S12" s="185"/>
      <c r="T12" s="186"/>
      <c r="U12" s="186"/>
      <c r="V12" s="182">
        <f t="shared" si="9"/>
        <v>0</v>
      </c>
      <c r="W12" s="34" t="s">
        <v>115</v>
      </c>
    </row>
    <row r="13" spans="1:38" x14ac:dyDescent="0.3">
      <c r="A13" t="str">
        <f t="shared" si="6"/>
        <v>190 Колумбус МоскваЖенское белье</v>
      </c>
      <c r="B13" s="6" t="s">
        <v>8</v>
      </c>
      <c r="C13" s="47">
        <v>95.4</v>
      </c>
      <c r="D13" s="168" t="s">
        <v>10748</v>
      </c>
      <c r="E13" s="81">
        <f>IFERROR(VLOOKUP(A13,'Подбор по доходу'!A:G,7,0),0)</f>
        <v>648213.74829999974</v>
      </c>
      <c r="F13" s="81">
        <f>IFERROR(VLOOKUP(A13,'Подбор по доходу'!A:F,6,0),0)</f>
        <v>1260796</v>
      </c>
      <c r="G13" s="82">
        <f>IFERROR(VLOOKUP(A13,'Подбор по доходу'!A:E,5,0),0)</f>
        <v>3660</v>
      </c>
      <c r="H13" s="82">
        <f t="shared" si="7"/>
        <v>38.364779874213838</v>
      </c>
      <c r="I13" s="82">
        <f>IFERROR(VLOOKUP(A13,'Подбор по доходу'!A:H,8,0),0)</f>
        <v>33.074461897603861</v>
      </c>
      <c r="J13" s="86">
        <f>IF(G13=0,E13,E13*(1+IF(P13&lt;0,-1,1)*'Модель эластичности'!$T$15*POWER(ABS(P13),'Модель эластичности'!$T$10)*POWER(G13/72000,'Модель эластичности'!$U$10)))</f>
        <v>622288.67755880475</v>
      </c>
      <c r="K13" s="86">
        <f t="shared" si="10"/>
        <v>1210370.9271348559</v>
      </c>
      <c r="L13" s="48">
        <f t="shared" si="1"/>
        <v>3564.6000000000004</v>
      </c>
      <c r="M13" s="48">
        <v>37.364779874213838</v>
      </c>
      <c r="N13" s="87">
        <f t="shared" si="2"/>
        <v>-3.9994632648853723E-2</v>
      </c>
      <c r="O13" s="87">
        <f t="shared" si="3"/>
        <v>-3.9994632648853723E-2</v>
      </c>
      <c r="P13" s="87">
        <f t="shared" si="4"/>
        <v>-2.6065573770491679E-2</v>
      </c>
      <c r="Q13" s="88">
        <f t="shared" si="5"/>
        <v>-2.606557377049179E-2</v>
      </c>
      <c r="R13" s="159">
        <f t="shared" si="8"/>
        <v>16654.418402937208</v>
      </c>
      <c r="S13" s="185"/>
      <c r="T13" s="186"/>
      <c r="U13" s="186"/>
      <c r="V13" s="182">
        <f t="shared" si="9"/>
        <v>0</v>
      </c>
      <c r="W13" s="34" t="s">
        <v>155</v>
      </c>
    </row>
    <row r="14" spans="1:38" x14ac:dyDescent="0.3">
      <c r="A14" t="str">
        <f t="shared" si="6"/>
        <v>190 Колумбус МоскваХоз.товары Декор</v>
      </c>
      <c r="B14" s="6" t="s">
        <v>21</v>
      </c>
      <c r="C14" s="47">
        <v>84.6</v>
      </c>
      <c r="D14" s="168" t="s">
        <v>10749</v>
      </c>
      <c r="E14" s="81">
        <f>IFERROR(VLOOKUP(A14,'Подбор по доходу'!A:G,7,0),0)</f>
        <v>216430.86480000021</v>
      </c>
      <c r="F14" s="81">
        <f>IFERROR(VLOOKUP(A14,'Подбор по доходу'!A:F,6,0),0)</f>
        <v>437317</v>
      </c>
      <c r="G14" s="82">
        <f>IFERROR(VLOOKUP(A14,'Подбор по доходу'!A:E,5,0),0)</f>
        <v>3000</v>
      </c>
      <c r="H14" s="82">
        <f t="shared" si="7"/>
        <v>35.460992907801419</v>
      </c>
      <c r="I14" s="82">
        <f>IFERROR(VLOOKUP(A14,'Подбор по доходу'!A:H,8,0),0)</f>
        <v>48.462180764797992</v>
      </c>
      <c r="J14" s="86">
        <f>IF(G14=0,E14,E14*(1+IF(P14&lt;0,-1,1)*'Модель эластичности'!$T$15*POWER(ABS(P14),'Модель эластичности'!$T$10)*POWER(G14/72000,'Модель эластичности'!$U$10)))</f>
        <v>192775.14688887462</v>
      </c>
      <c r="K14" s="86">
        <f t="shared" si="10"/>
        <v>389518.60673802521</v>
      </c>
      <c r="L14" s="48">
        <f t="shared" ref="L14:L37" si="11">M14*C14</f>
        <v>2746.2</v>
      </c>
      <c r="M14" s="48">
        <v>32.460992907801419</v>
      </c>
      <c r="N14" s="87">
        <f t="shared" si="2"/>
        <v>-0.10929918860226062</v>
      </c>
      <c r="O14" s="87">
        <f t="shared" si="3"/>
        <v>-0.10929918860226062</v>
      </c>
      <c r="P14" s="87">
        <f t="shared" si="4"/>
        <v>-8.4600000000000009E-2</v>
      </c>
      <c r="Q14" s="88">
        <f t="shared" si="5"/>
        <v>-8.4600000000000009E-2</v>
      </c>
      <c r="R14" s="159">
        <f>IFERROR(J14/M14,0)</f>
        <v>5938.6706819600877</v>
      </c>
      <c r="S14" s="185"/>
      <c r="T14" s="186"/>
      <c r="U14" s="186"/>
      <c r="V14" s="182">
        <f t="shared" si="9"/>
        <v>0</v>
      </c>
      <c r="W14" s="34" t="s">
        <v>182</v>
      </c>
    </row>
    <row r="15" spans="1:38" x14ac:dyDescent="0.3">
      <c r="A15" t="str">
        <f>IFERROR(CONCATENATE($B$3,B15),0)</f>
        <v>190 Колумбус МоскваХоз.товары Столовая</v>
      </c>
      <c r="B15" s="6" t="s">
        <v>22</v>
      </c>
      <c r="C15" s="47">
        <v>75.7</v>
      </c>
      <c r="D15" s="168" t="s">
        <v>10750</v>
      </c>
      <c r="E15" s="81">
        <f>IFERROR(VLOOKUP(A15,'Подбор по доходу'!A:G,7,0),0)</f>
        <v>329605.07999999961</v>
      </c>
      <c r="F15" s="81">
        <f>IFERROR(VLOOKUP(A15,'Подбор по доходу'!A:F,6,0),0)</f>
        <v>661706</v>
      </c>
      <c r="G15" s="82">
        <f>IFERROR(VLOOKUP(A15,'Подбор по доходу'!A:E,5,0),0)</f>
        <v>2800</v>
      </c>
      <c r="H15" s="82">
        <f t="shared" si="7"/>
        <v>36.98811096433289</v>
      </c>
      <c r="I15" s="82">
        <f>IFERROR(VLOOKUP(A15,'Подбор по доходу'!A:H,8,0),0)</f>
        <v>51.121735648910551</v>
      </c>
      <c r="J15" s="86">
        <f>IF(G15=0,E15,E15*(1+IF(P15&lt;0,-1,1)*'Модель эластичности'!$T$15*POWER(ABS(P15),'Модель эластичности'!$T$10)*POWER(G15/72000,'Модель эластичности'!$U$10)))</f>
        <v>258392.85210774653</v>
      </c>
      <c r="K15" s="86">
        <f t="shared" si="10"/>
        <v>518742.31002995686</v>
      </c>
      <c r="L15" s="48">
        <f t="shared" si="11"/>
        <v>2270.1</v>
      </c>
      <c r="M15" s="48">
        <v>29.98811096433289</v>
      </c>
      <c r="N15" s="87">
        <f t="shared" si="2"/>
        <v>-0.21605318671742912</v>
      </c>
      <c r="O15" s="87">
        <f t="shared" si="3"/>
        <v>-0.21605318671742912</v>
      </c>
      <c r="P15" s="87">
        <f t="shared" si="4"/>
        <v>-0.18925000000000003</v>
      </c>
      <c r="Q15" s="88">
        <f t="shared" si="5"/>
        <v>-0.18925000000000003</v>
      </c>
      <c r="R15" s="159">
        <f t="shared" si="8"/>
        <v>8616.5098033374798</v>
      </c>
      <c r="S15" s="185"/>
      <c r="T15" s="186"/>
      <c r="U15" s="186"/>
      <c r="V15" s="182">
        <f t="shared" si="9"/>
        <v>0</v>
      </c>
      <c r="W15" s="34" t="s">
        <v>210</v>
      </c>
    </row>
    <row r="16" spans="1:38" x14ac:dyDescent="0.3">
      <c r="A16" t="str">
        <f t="shared" si="6"/>
        <v>190 Колумбус МоскваХоз.товары Kухня</v>
      </c>
      <c r="B16" s="6" t="s">
        <v>23</v>
      </c>
      <c r="C16" s="47">
        <v>82.9</v>
      </c>
      <c r="D16" s="168" t="s">
        <v>10751</v>
      </c>
      <c r="E16" s="81">
        <f>IFERROR(VLOOKUP(A16,'Подбор по доходу'!A:G,7,0),0)</f>
        <v>367822.43200000003</v>
      </c>
      <c r="F16" s="81">
        <f>IFERROR(VLOOKUP(A16,'Подбор по доходу'!A:F,6,0),0)</f>
        <v>697843</v>
      </c>
      <c r="G16" s="82">
        <f>IFERROR(VLOOKUP(A16,'Подбор по доходу'!A:E,5,0),0)</f>
        <v>1600</v>
      </c>
      <c r="H16" s="82">
        <f t="shared" si="7"/>
        <v>19.300361881785282</v>
      </c>
      <c r="I16" s="82">
        <f>IFERROR(VLOOKUP(A16,'Подбор по доходу'!A:H,8,0),0)</f>
        <v>48.007128695384836</v>
      </c>
      <c r="J16" s="86">
        <f>IF(G16=0,E16,E16*(1+IF(P16&lt;0,-1,1)*'Модель эластичности'!$T$15*POWER(ABS(P16),'Модель эластичности'!$T$10)*POWER(G16/72000,'Модель эластичности'!$U$10)))</f>
        <v>512095.71386026166</v>
      </c>
      <c r="K16" s="86">
        <f t="shared" si="10"/>
        <v>971562.30332190986</v>
      </c>
      <c r="L16" s="48">
        <f t="shared" si="11"/>
        <v>2180.3000000000002</v>
      </c>
      <c r="M16" s="48">
        <v>26.300361881785282</v>
      </c>
      <c r="N16" s="87">
        <f t="shared" si="2"/>
        <v>0.39223622408179182</v>
      </c>
      <c r="O16" s="87">
        <f t="shared" si="3"/>
        <v>0.39223622408179182</v>
      </c>
      <c r="P16" s="87">
        <f t="shared" si="4"/>
        <v>0.36268750000000005</v>
      </c>
      <c r="Q16" s="88">
        <f t="shared" si="5"/>
        <v>0.36268750000000005</v>
      </c>
      <c r="R16" s="159">
        <f t="shared" si="8"/>
        <v>19471.052001566615</v>
      </c>
      <c r="S16" s="185"/>
      <c r="T16" s="186"/>
      <c r="U16" s="186"/>
      <c r="V16" s="182">
        <f t="shared" si="9"/>
        <v>0</v>
      </c>
      <c r="W16" s="34" t="s">
        <v>116</v>
      </c>
    </row>
    <row r="17" spans="1:23" x14ac:dyDescent="0.3">
      <c r="A17" t="str">
        <f t="shared" si="6"/>
        <v>190 Колумбус МоскваХоз.товары Спальня</v>
      </c>
      <c r="B17" s="6" t="s">
        <v>24</v>
      </c>
      <c r="C17" s="47">
        <v>77.5</v>
      </c>
      <c r="D17" s="168" t="s">
        <v>10752</v>
      </c>
      <c r="E17" s="81">
        <f>IFERROR(VLOOKUP(A17,'Подбор по доходу'!A:G,7,0),0)</f>
        <v>551426.22099999967</v>
      </c>
      <c r="F17" s="81">
        <f>IFERROR(VLOOKUP(A17,'Подбор по доходу'!A:F,6,0),0)</f>
        <v>1039111</v>
      </c>
      <c r="G17" s="82">
        <f>IFERROR(VLOOKUP(A17,'Подбор по доходу'!A:E,5,0),0)</f>
        <v>6680</v>
      </c>
      <c r="H17" s="82">
        <f t="shared" si="7"/>
        <v>86.193548387096769</v>
      </c>
      <c r="I17" s="82">
        <f>IFERROR(VLOOKUP(A17,'Подбор по доходу'!A:H,8,0),0)</f>
        <v>45.330642387344213</v>
      </c>
      <c r="J17" s="86">
        <f>IF(G17=0,E17,E17*(1+IF(P17&lt;0,-1,1)*'Модель эластичности'!$T$15*POWER(ABS(P17),'Модель эластичности'!$T$10)*POWER(G17/72000,'Модель эластичности'!$U$10)))</f>
        <v>490857.34012561321</v>
      </c>
      <c r="K17" s="86">
        <f t="shared" si="10"/>
        <v>924974.62422133598</v>
      </c>
      <c r="L17" s="48">
        <f t="shared" si="11"/>
        <v>6060</v>
      </c>
      <c r="M17" s="48">
        <v>78.193548387096769</v>
      </c>
      <c r="N17" s="87">
        <f t="shared" si="2"/>
        <v>-0.10984040759713254</v>
      </c>
      <c r="O17" s="87">
        <f t="shared" si="3"/>
        <v>-0.10984040759713254</v>
      </c>
      <c r="P17" s="87">
        <f t="shared" si="4"/>
        <v>-9.281437125748504E-2</v>
      </c>
      <c r="Q17" s="88">
        <f t="shared" si="5"/>
        <v>-9.281437125748504E-2</v>
      </c>
      <c r="R17" s="159">
        <f t="shared" si="8"/>
        <v>6277.4659834546246</v>
      </c>
      <c r="S17" s="185"/>
      <c r="T17" s="186"/>
      <c r="U17" s="186"/>
      <c r="V17" s="182">
        <f t="shared" si="9"/>
        <v>0</v>
      </c>
      <c r="W17" s="34" t="s">
        <v>211</v>
      </c>
    </row>
    <row r="18" spans="1:23" x14ac:dyDescent="0.3">
      <c r="A18" t="str">
        <f t="shared" si="6"/>
        <v>190 Колумбус МоскваХоз.товары Ванная</v>
      </c>
      <c r="B18" s="6" t="s">
        <v>25</v>
      </c>
      <c r="C18" s="47">
        <v>73.3</v>
      </c>
      <c r="D18" s="168" t="s">
        <v>10753</v>
      </c>
      <c r="E18" s="81">
        <f>IFERROR(VLOOKUP(A18,'Подбор по доходу'!A:G,7,0),0)</f>
        <v>252016.364</v>
      </c>
      <c r="F18" s="81">
        <f>IFERROR(VLOOKUP(A18,'Подбор по доходу'!A:F,6,0),0)</f>
        <v>481117</v>
      </c>
      <c r="G18" s="82">
        <f>IFERROR(VLOOKUP(A18,'Подбор по доходу'!A:E,5,0),0)</f>
        <v>2440</v>
      </c>
      <c r="H18" s="82">
        <f t="shared" si="7"/>
        <v>33.28785811732606</v>
      </c>
      <c r="I18" s="82">
        <f>IFERROR(VLOOKUP(A18,'Подбор по доходу'!A:H,8,0),0)</f>
        <v>46.902250802132244</v>
      </c>
      <c r="J18" s="86">
        <f>IF(G18=0,E18,E18*(1+IF(P18&lt;0,-1,1)*'Модель эластичности'!$T$15*POWER(ABS(P18),'Модель эластичности'!$T$10)*POWER(G18/72000,'Модель эластичности'!$U$10)))</f>
        <v>222420.29663195365</v>
      </c>
      <c r="K18" s="86">
        <f t="shared" si="10"/>
        <v>424616.02157975599</v>
      </c>
      <c r="L18" s="48">
        <f t="shared" si="11"/>
        <v>2220.1</v>
      </c>
      <c r="M18" s="48">
        <v>30.28785811732606</v>
      </c>
      <c r="N18" s="87">
        <f t="shared" si="2"/>
        <v>-0.11743708582370604</v>
      </c>
      <c r="O18" s="87">
        <f t="shared" si="3"/>
        <v>-0.11743708582370604</v>
      </c>
      <c r="P18" s="87">
        <f t="shared" si="4"/>
        <v>-9.0122950819672143E-2</v>
      </c>
      <c r="Q18" s="88">
        <f t="shared" si="5"/>
        <v>-9.0122950819672143E-2</v>
      </c>
      <c r="R18" s="159">
        <f t="shared" si="8"/>
        <v>7343.5465713806589</v>
      </c>
      <c r="S18" s="185"/>
      <c r="T18" s="186"/>
      <c r="U18" s="186"/>
      <c r="V18" s="182">
        <f t="shared" si="9"/>
        <v>0</v>
      </c>
      <c r="W18" s="34" t="s">
        <v>117</v>
      </c>
    </row>
    <row r="19" spans="1:23" x14ac:dyDescent="0.3">
      <c r="A19" t="str">
        <f t="shared" si="6"/>
        <v>190 Колумбус МоскваСопутствующие товары</v>
      </c>
      <c r="B19" s="6" t="s">
        <v>5061</v>
      </c>
      <c r="C19" s="47">
        <v>83</v>
      </c>
      <c r="D19" s="168" t="s">
        <v>10754</v>
      </c>
      <c r="E19" s="81">
        <f>IFERROR(VLOOKUP(A19,'Подбор по доходу'!A:G,7,0),0)</f>
        <v>276707.66259999969</v>
      </c>
      <c r="F19" s="81">
        <f>IFERROR(VLOOKUP(A19,'Подбор по доходу'!A:F,6,0),0)</f>
        <v>511461</v>
      </c>
      <c r="G19" s="82">
        <f>IFERROR(VLOOKUP(A19,'Подбор по доходу'!A:E,5,0),0)</f>
        <v>2990</v>
      </c>
      <c r="H19" s="82">
        <f t="shared" si="7"/>
        <v>36.024096385542165</v>
      </c>
      <c r="I19" s="82">
        <f>IFERROR(VLOOKUP(A19,'Подбор по доходу'!A:H,8,0),0)</f>
        <v>42.799617728033084</v>
      </c>
      <c r="J19" s="86">
        <f>IF(G19=0,E19,E19*(1+IF(P19&lt;0,-1,1)*'Модель эластичности'!$T$15*POWER(ABS(P19),'Модель эластичности'!$T$10)*POWER(G19/72000,'Модель эластичности'!$U$10)))</f>
        <v>246851.61917678389</v>
      </c>
      <c r="K19" s="86">
        <f t="shared" si="10"/>
        <v>456275.67668152176</v>
      </c>
      <c r="L19" s="48">
        <f t="shared" si="11"/>
        <v>2740.9999999999995</v>
      </c>
      <c r="M19" s="48">
        <v>33.024096385542165</v>
      </c>
      <c r="N19" s="87">
        <f t="shared" si="2"/>
        <v>-0.10789742193144392</v>
      </c>
      <c r="O19" s="87">
        <f t="shared" si="3"/>
        <v>-0.10789742193144392</v>
      </c>
      <c r="P19" s="87">
        <f t="shared" si="4"/>
        <v>-8.3277591973244247E-2</v>
      </c>
      <c r="Q19" s="88">
        <f t="shared" si="5"/>
        <v>-8.3277591973244136E-2</v>
      </c>
      <c r="R19" s="159">
        <f t="shared" si="8"/>
        <v>7474.8939772612421</v>
      </c>
      <c r="S19" s="185"/>
      <c r="T19" s="186"/>
      <c r="U19" s="186"/>
      <c r="V19" s="182">
        <f t="shared" si="9"/>
        <v>0</v>
      </c>
      <c r="W19" s="34" t="s">
        <v>183</v>
      </c>
    </row>
    <row r="20" spans="1:23" x14ac:dyDescent="0.3">
      <c r="A20" t="str">
        <f t="shared" si="6"/>
        <v>190 Колумбус МоскваЕда</v>
      </c>
      <c r="B20" s="6" t="s">
        <v>14</v>
      </c>
      <c r="C20" s="47">
        <v>53.2</v>
      </c>
      <c r="D20" s="168" t="s">
        <v>10755</v>
      </c>
      <c r="E20" s="81">
        <f>IFERROR(VLOOKUP(A20,'Подбор по доходу'!A:G,7,0),0)</f>
        <v>312099.47099999973</v>
      </c>
      <c r="F20" s="81">
        <f>IFERROR(VLOOKUP(A20,'Подбор по доходу'!A:F,6,0),0)</f>
        <v>593043</v>
      </c>
      <c r="G20" s="82">
        <f>IFERROR(VLOOKUP(A20,'Подбор по доходу'!A:E,5,0),0)</f>
        <v>1555</v>
      </c>
      <c r="H20" s="82">
        <f t="shared" si="7"/>
        <v>29.229323308270676</v>
      </c>
      <c r="I20" s="82">
        <f>IFERROR(VLOOKUP(A20,'Подбор по доходу'!A:H,8,0),0)</f>
        <v>23.920062851136159</v>
      </c>
      <c r="J20" s="86">
        <f>IF(G20=0,E20,E20*(1+IF(P20&lt;0,-1,1)*'Модель эластичности'!$T$15*POWER(ABS(P20),'Модель эластичности'!$T$10)*POWER(G20/72000,'Модель эластичности'!$U$10)))</f>
        <v>295150.81388482434</v>
      </c>
      <c r="K20" s="86">
        <f t="shared" si="10"/>
        <v>560837.6187177134</v>
      </c>
      <c r="L20" s="48">
        <f t="shared" si="11"/>
        <v>1501.8</v>
      </c>
      <c r="M20" s="48">
        <v>28.229323308270676</v>
      </c>
      <c r="N20" s="87">
        <f t="shared" si="2"/>
        <v>-5.4305305487606592E-2</v>
      </c>
      <c r="O20" s="87">
        <f t="shared" si="3"/>
        <v>-5.4305305487606481E-2</v>
      </c>
      <c r="P20" s="87">
        <f t="shared" si="4"/>
        <v>-3.4212218649517734E-2</v>
      </c>
      <c r="Q20" s="88">
        <f t="shared" si="5"/>
        <v>-3.4212218649517734E-2</v>
      </c>
      <c r="R20" s="159">
        <f t="shared" si="8"/>
        <v>10455.468969684815</v>
      </c>
      <c r="S20" s="185"/>
      <c r="T20" s="186"/>
      <c r="U20" s="186"/>
      <c r="V20" s="182">
        <f t="shared" si="9"/>
        <v>0</v>
      </c>
      <c r="W20" s="34" t="s">
        <v>58</v>
      </c>
    </row>
    <row r="21" spans="1:23" x14ac:dyDescent="0.3">
      <c r="A21" t="str">
        <f t="shared" si="6"/>
        <v>190 Колумбус МоскваКосметика</v>
      </c>
      <c r="B21" s="6" t="s">
        <v>15</v>
      </c>
      <c r="C21" s="47">
        <v>112.2</v>
      </c>
      <c r="D21" s="168" t="s">
        <v>10756</v>
      </c>
      <c r="E21" s="81">
        <f>IFERROR(VLOOKUP(A21,'Подбор по доходу'!A:G,7,0),0)</f>
        <v>418435.20099999965</v>
      </c>
      <c r="F21" s="81">
        <f>IFERROR(VLOOKUP(A21,'Подбор по доходу'!A:F,6,0),0)</f>
        <v>719232</v>
      </c>
      <c r="G21" s="82">
        <f>IFERROR(VLOOKUP(A21,'Подбор по доходу'!A:E,5,0),0)</f>
        <v>1310</v>
      </c>
      <c r="H21" s="82">
        <f t="shared" si="7"/>
        <v>11.675579322638146</v>
      </c>
      <c r="I21" s="82">
        <f>IFERROR(VLOOKUP(A21,'Подбор по доходу'!A:H,8,0),0)</f>
        <v>32.923415047711288</v>
      </c>
      <c r="J21" s="86">
        <f>IF(G21=0,E21,E21*(1+IF(P21&lt;0,-1,1)*'Модель эластичности'!$T$15*POWER(ABS(P21),'Модель эластичности'!$T$10)*POWER(G21/72000,'Модель эластичности'!$U$10)))</f>
        <v>610559.06244555081</v>
      </c>
      <c r="K21" s="86">
        <f t="shared" si="10"/>
        <v>1049466.2364719138</v>
      </c>
      <c r="L21" s="48">
        <f t="shared" si="11"/>
        <v>1871</v>
      </c>
      <c r="M21" s="156">
        <v>16.675579322638146</v>
      </c>
      <c r="N21" s="87">
        <f t="shared" si="2"/>
        <v>0.4591484200813003</v>
      </c>
      <c r="O21" s="87">
        <f t="shared" si="3"/>
        <v>0.4591484200813003</v>
      </c>
      <c r="P21" s="87">
        <f t="shared" si="4"/>
        <v>0.42824427480916039</v>
      </c>
      <c r="Q21" s="88">
        <f t="shared" si="5"/>
        <v>0.42824427480916039</v>
      </c>
      <c r="R21" s="159">
        <f t="shared" si="8"/>
        <v>36613.964086793589</v>
      </c>
      <c r="S21" s="185"/>
      <c r="T21" s="186"/>
      <c r="U21" s="186"/>
      <c r="V21" s="182">
        <f t="shared" si="9"/>
        <v>0</v>
      </c>
      <c r="W21" s="34" t="s">
        <v>184</v>
      </c>
    </row>
    <row r="22" spans="1:23" x14ac:dyDescent="0.3">
      <c r="A22" t="str">
        <f t="shared" si="6"/>
        <v>190 Колумбус МоскваSP Мужской зал</v>
      </c>
      <c r="B22" s="6" t="s">
        <v>26</v>
      </c>
      <c r="C22" s="47">
        <v>40.299999999999997</v>
      </c>
      <c r="D22" s="168" t="s">
        <v>10757</v>
      </c>
      <c r="E22" s="81">
        <f>IFERROR(VLOOKUP(A22,'Подбор по доходу'!A:G,7,0),0)</f>
        <v>444567.98550000071</v>
      </c>
      <c r="F22" s="81">
        <f>IFERROR(VLOOKUP(A22,'Подбор по доходу'!A:F,6,0),0)</f>
        <v>844354</v>
      </c>
      <c r="G22" s="82">
        <f>IFERROR(VLOOKUP(A22,'Подбор по доходу'!A:E,5,0),0)</f>
        <v>1368</v>
      </c>
      <c r="H22" s="82">
        <f t="shared" si="7"/>
        <v>33.945409429280403</v>
      </c>
      <c r="I22" s="82">
        <f>IFERROR(VLOOKUP(A22,'Подбор по доходу'!A:H,8,0),0)</f>
        <v>51.881345611703402</v>
      </c>
      <c r="J22" s="86">
        <f>IF(G22=0,E22,E22*(1+IF(P22&lt;0,-1,1)*'Модель эластичности'!$T$15*POWER(ABS(P22),'Модель эластичности'!$T$10)*POWER(G22/72000,'Модель эластичности'!$U$10)))</f>
        <v>347762.5983177257</v>
      </c>
      <c r="K22" s="86">
        <f t="shared" si="10"/>
        <v>660494.57117276953</v>
      </c>
      <c r="L22" s="48">
        <f t="shared" si="11"/>
        <v>1126.2000000000003</v>
      </c>
      <c r="M22" s="156">
        <v>27.945409429280403</v>
      </c>
      <c r="N22" s="87">
        <f t="shared" si="2"/>
        <v>-0.21775159332132088</v>
      </c>
      <c r="O22" s="87">
        <f t="shared" si="3"/>
        <v>-0.21775159332132077</v>
      </c>
      <c r="P22" s="87">
        <f t="shared" si="4"/>
        <v>-0.17675438596491211</v>
      </c>
      <c r="Q22" s="88">
        <f t="shared" si="5"/>
        <v>-0.17675438596491222</v>
      </c>
      <c r="R22" s="159">
        <f t="shared" si="8"/>
        <v>12444.355098742979</v>
      </c>
      <c r="S22" s="185"/>
      <c r="T22" s="186"/>
      <c r="U22" s="186"/>
      <c r="V22" s="182">
        <f t="shared" si="9"/>
        <v>0</v>
      </c>
      <c r="W22" s="34" t="s">
        <v>185</v>
      </c>
    </row>
    <row r="23" spans="1:23" x14ac:dyDescent="0.3">
      <c r="A23" t="str">
        <f t="shared" si="6"/>
        <v>190 Колумбус МоскваSP Женский зал</v>
      </c>
      <c r="B23" s="6" t="s">
        <v>27</v>
      </c>
      <c r="C23" s="47">
        <v>42.2</v>
      </c>
      <c r="D23" s="168" t="s">
        <v>10758</v>
      </c>
      <c r="E23" s="81">
        <f>IFERROR(VLOOKUP(A23,'Подбор по доходу'!A:G,7,0),0)</f>
        <v>250186.91509999981</v>
      </c>
      <c r="F23" s="81">
        <f>IFERROR(VLOOKUP(A23,'Подбор по доходу'!A:F,6,0),0)</f>
        <v>489034</v>
      </c>
      <c r="G23" s="82">
        <f>IFERROR(VLOOKUP(A23,'Подбор по доходу'!A:E,5,0),0)</f>
        <v>1596</v>
      </c>
      <c r="H23" s="82">
        <f t="shared" si="7"/>
        <v>37.81990521327014</v>
      </c>
      <c r="I23" s="82">
        <f>IFERROR(VLOOKUP(A23,'Подбор по доходу'!A:H,8,0),0)</f>
        <v>87.593112357889112</v>
      </c>
      <c r="J23" s="86">
        <f>IF(G23=0,E23,E23*(1+IF(P23&lt;0,-1,1)*'Модель эластичности'!$T$15*POWER(ABS(P23),'Модель эластичности'!$T$10)*POWER(G23/72000,'Модель эластичности'!$U$10)))</f>
        <v>132680.20919614352</v>
      </c>
      <c r="K23" s="86">
        <f t="shared" si="10"/>
        <v>259346.63049061634</v>
      </c>
      <c r="L23" s="48">
        <f t="shared" si="11"/>
        <v>878.59999999999991</v>
      </c>
      <c r="M23" s="156">
        <v>20.81990521327014</v>
      </c>
      <c r="N23" s="87">
        <f t="shared" si="2"/>
        <v>-0.46967566571932351</v>
      </c>
      <c r="O23" s="87">
        <f t="shared" si="3"/>
        <v>-0.46967566571932351</v>
      </c>
      <c r="P23" s="87">
        <f t="shared" si="4"/>
        <v>-0.44949874686716795</v>
      </c>
      <c r="Q23" s="88">
        <f t="shared" si="5"/>
        <v>-0.44949874686716795</v>
      </c>
      <c r="R23" s="159">
        <f>IFERROR(J23/M23,0)</f>
        <v>6372.7576008163642</v>
      </c>
      <c r="S23" s="185"/>
      <c r="T23" s="186"/>
      <c r="U23" s="186"/>
      <c r="V23" s="182">
        <f t="shared" si="9"/>
        <v>0</v>
      </c>
      <c r="W23" s="34" t="s">
        <v>186</v>
      </c>
    </row>
    <row r="24" spans="1:23" x14ac:dyDescent="0.3">
      <c r="A24" t="str">
        <f t="shared" si="6"/>
        <v>190 Колумбус МоскваSP Обувь</v>
      </c>
      <c r="B24" s="6" t="s">
        <v>28</v>
      </c>
      <c r="C24" s="47">
        <v>100.9</v>
      </c>
      <c r="D24" s="168" t="s">
        <v>10759</v>
      </c>
      <c r="E24" s="81">
        <f>IFERROR(VLOOKUP(A24,'Подбор по доходу'!A:G,7,0),0)</f>
        <v>141800.84079999992</v>
      </c>
      <c r="F24" s="81">
        <f>IFERROR(VLOOKUP(A24,'Подбор по доходу'!A:F,6,0),0)</f>
        <v>319662</v>
      </c>
      <c r="G24" s="82">
        <f>IFERROR(VLOOKUP(A24,'Подбор по доходу'!A:E,5,0),0)</f>
        <v>1056</v>
      </c>
      <c r="H24" s="82">
        <f t="shared" si="7"/>
        <v>10.465807730426164</v>
      </c>
      <c r="I24" s="82">
        <f>IFERROR(VLOOKUP(A24,'Подбор по доходу'!A:H,8,0),0)</f>
        <v>49.063098227013008</v>
      </c>
      <c r="J24" s="86">
        <f>IF(G24=0,E24,E24*(1+IF(P24&lt;0,-1,1)*'Модель эластичности'!$T$15*POWER(ABS(P24),'Модель эластичности'!$T$10)*POWER(G24/72000,'Модель эластичности'!$U$10)))</f>
        <v>122927.84206896934</v>
      </c>
      <c r="K24" s="86">
        <f t="shared" si="10"/>
        <v>277116.55043621507</v>
      </c>
      <c r="L24" s="48">
        <f t="shared" si="11"/>
        <v>955.1</v>
      </c>
      <c r="M24" s="156">
        <v>9.4658077304261639</v>
      </c>
      <c r="N24" s="87">
        <f t="shared" si="2"/>
        <v>-0.13309511159845377</v>
      </c>
      <c r="O24" s="87">
        <f t="shared" si="3"/>
        <v>-0.13309511159845377</v>
      </c>
      <c r="P24" s="87">
        <f t="shared" si="4"/>
        <v>-9.5549242424242453E-2</v>
      </c>
      <c r="Q24" s="88">
        <f t="shared" si="5"/>
        <v>-9.5549242424242453E-2</v>
      </c>
      <c r="R24" s="159">
        <f t="shared" si="8"/>
        <v>12986.513731294113</v>
      </c>
      <c r="S24" s="185"/>
      <c r="T24" s="186"/>
      <c r="U24" s="186"/>
      <c r="V24" s="182">
        <f t="shared" si="9"/>
        <v>0</v>
      </c>
      <c r="W24" s="34" t="s">
        <v>187</v>
      </c>
    </row>
    <row r="25" spans="1:23" x14ac:dyDescent="0.3">
      <c r="A25" t="str">
        <f t="shared" si="6"/>
        <v>190 Колумбус МоскваSP Аксессуары</v>
      </c>
      <c r="B25" s="6" t="s">
        <v>29</v>
      </c>
      <c r="C25" s="47">
        <v>72.8</v>
      </c>
      <c r="D25" s="168" t="s">
        <v>10760</v>
      </c>
      <c r="E25" s="81">
        <f>IFERROR(VLOOKUP(A25,'Подбор по доходу'!A:G,7,0),0)</f>
        <v>87505.94789999997</v>
      </c>
      <c r="F25" s="81">
        <f>IFERROR(VLOOKUP(A25,'Подбор по доходу'!A:F,6,0),0)</f>
        <v>177920</v>
      </c>
      <c r="G25" s="82">
        <f>IFERROR(VLOOKUP(A25,'Подбор по доходу'!A:E,5,0),0)</f>
        <v>400</v>
      </c>
      <c r="H25" s="82">
        <f t="shared" si="7"/>
        <v>5.4945054945054945</v>
      </c>
      <c r="I25" s="82">
        <f>IFERROR(VLOOKUP(A25,'Подбор по доходу'!A:H,8,0),0)</f>
        <v>50.388256018668059</v>
      </c>
      <c r="J25" s="86">
        <f>IF(G25=0,E25,E25*(1+IF(P25&lt;0,-1,1)*'Модель эластичности'!$T$15*POWER(ABS(P25),'Модель эластичности'!$T$10)*POWER(G25/72000,'Модель эластичности'!$U$10)))</f>
        <v>65668.866827202059</v>
      </c>
      <c r="K25" s="86">
        <f t="shared" si="10"/>
        <v>133520.12138932323</v>
      </c>
      <c r="L25" s="48">
        <f t="shared" si="11"/>
        <v>327.2</v>
      </c>
      <c r="M25" s="156">
        <v>4.4945054945054945</v>
      </c>
      <c r="N25" s="87">
        <f t="shared" si="2"/>
        <v>-0.2495496774431023</v>
      </c>
      <c r="O25" s="87">
        <f t="shared" si="3"/>
        <v>-0.2495496774431023</v>
      </c>
      <c r="P25" s="87">
        <f t="shared" si="4"/>
        <v>-0.18200000000000005</v>
      </c>
      <c r="Q25" s="88">
        <f t="shared" si="5"/>
        <v>-0.18200000000000005</v>
      </c>
      <c r="R25" s="159">
        <f t="shared" si="8"/>
        <v>14610.921470110972</v>
      </c>
      <c r="S25" s="185"/>
      <c r="T25" s="186"/>
      <c r="U25" s="186"/>
      <c r="V25" s="182">
        <f t="shared" si="9"/>
        <v>0</v>
      </c>
      <c r="W25" s="34" t="s">
        <v>156</v>
      </c>
    </row>
    <row r="26" spans="1:23" x14ac:dyDescent="0.3">
      <c r="A26" t="str">
        <f t="shared" si="6"/>
        <v>190 Колумбус МоскваШШП</v>
      </c>
      <c r="B26" s="6" t="s">
        <v>30</v>
      </c>
      <c r="C26" s="47">
        <v>71</v>
      </c>
      <c r="D26" s="168" t="s">
        <v>10761</v>
      </c>
      <c r="E26" s="81">
        <f>IFERROR(VLOOKUP(A26,'Подбор по доходу'!A:G,7,0),0)</f>
        <v>251121.7653000002</v>
      </c>
      <c r="F26" s="81">
        <f>IFERROR(VLOOKUP(A26,'Подбор по доходу'!A:F,6,0),0)</f>
        <v>425197.96</v>
      </c>
      <c r="G26" s="82">
        <f>IFERROR(VLOOKUP(A26,'Подбор по доходу'!A:E,5,0),0)</f>
        <v>1108</v>
      </c>
      <c r="H26" s="82">
        <f t="shared" si="7"/>
        <v>15.605633802816902</v>
      </c>
      <c r="I26" s="82">
        <f>IFERROR(VLOOKUP(A26,'Подбор по доходу'!A:H,8,0),0)</f>
        <v>43.070249934065352</v>
      </c>
      <c r="J26" s="86">
        <f>IF(G26=0,E26,E26*(1+IF(P26&lt;0,-1,1)*'Модель эластичности'!$T$15*POWER(ABS(P26),'Модель эластичности'!$T$10)*POWER(G26/72000,'Модель эластичности'!$U$10)))</f>
        <v>227317.80912813687</v>
      </c>
      <c r="K26" s="86">
        <f t="shared" si="10"/>
        <v>384893.23534933396</v>
      </c>
      <c r="L26" s="48">
        <f t="shared" si="11"/>
        <v>1037</v>
      </c>
      <c r="M26" s="156">
        <v>14.605633802816902</v>
      </c>
      <c r="N26" s="87">
        <f t="shared" si="2"/>
        <v>-9.4790493939966414E-2</v>
      </c>
      <c r="O26" s="87">
        <f t="shared" si="3"/>
        <v>-9.4790493939966303E-2</v>
      </c>
      <c r="P26" s="87">
        <f t="shared" si="4"/>
        <v>-6.4079422382671503E-2</v>
      </c>
      <c r="Q26" s="88">
        <f t="shared" si="5"/>
        <v>-6.4079422382671503E-2</v>
      </c>
      <c r="R26" s="159">
        <f t="shared" si="8"/>
        <v>15563.707278782755</v>
      </c>
      <c r="S26" s="185"/>
      <c r="T26" s="186"/>
      <c r="U26" s="186"/>
      <c r="V26" s="182">
        <f t="shared" si="9"/>
        <v>0</v>
      </c>
      <c r="W26" s="34" t="s">
        <v>237</v>
      </c>
    </row>
    <row r="27" spans="1:23" x14ac:dyDescent="0.3">
      <c r="A27" t="str">
        <f t="shared" si="6"/>
        <v>190 Колумбус МоскваХоз.товары Мебель</v>
      </c>
      <c r="B27" s="6" t="s">
        <v>5079</v>
      </c>
      <c r="C27" s="47">
        <v>37.5</v>
      </c>
      <c r="D27" s="168" t="s">
        <v>10762</v>
      </c>
      <c r="E27" s="81">
        <f>IFERROR(VLOOKUP(A27,'Подбор по доходу'!A:G,7,0),0)</f>
        <v>16657.426000000007</v>
      </c>
      <c r="F27" s="81">
        <f>IFERROR(VLOOKUP(A27,'Подбор по доходу'!A:F,6,0),0)</f>
        <v>34712</v>
      </c>
      <c r="G27" s="82">
        <f>IFERROR(VLOOKUP(A27,'Подбор по доходу'!A:E,5,0),0)</f>
        <v>1040</v>
      </c>
      <c r="H27" s="82">
        <f t="shared" si="7"/>
        <v>27.733333333333334</v>
      </c>
      <c r="I27" s="82">
        <f>IFERROR(VLOOKUP(A27,'Подбор по доходу'!A:H,8,0),0)</f>
        <v>75.70975238186179</v>
      </c>
      <c r="J27" s="86">
        <f>IF(G27=0,E27,E27*(1+IF(P27&lt;0,-1,1)*'Модель эластичности'!$T$15*POWER(ABS(P27),'Модель эластичности'!$T$10)*POWER(G27/72000,'Модель эластичности'!$U$10)))</f>
        <v>9333.4368977577724</v>
      </c>
      <c r="K27" s="86">
        <f t="shared" si="10"/>
        <v>19449.719398121153</v>
      </c>
      <c r="L27" s="48">
        <f t="shared" si="11"/>
        <v>627.5</v>
      </c>
      <c r="M27" s="156">
        <v>16.733333333333334</v>
      </c>
      <c r="N27" s="87">
        <f t="shared" si="2"/>
        <v>-0.43968312404582988</v>
      </c>
      <c r="O27" s="87">
        <f t="shared" si="3"/>
        <v>-0.43968312404582988</v>
      </c>
      <c r="P27" s="87">
        <f t="shared" si="4"/>
        <v>-0.39663461538461542</v>
      </c>
      <c r="Q27" s="88">
        <f t="shared" si="5"/>
        <v>-0.39663461538461542</v>
      </c>
      <c r="R27" s="160">
        <f t="shared" si="8"/>
        <v>557.77511341181901</v>
      </c>
      <c r="S27" s="185"/>
      <c r="T27" s="186"/>
      <c r="U27" s="186"/>
      <c r="V27" s="182">
        <f t="shared" si="9"/>
        <v>0</v>
      </c>
      <c r="W27" s="34" t="s">
        <v>212</v>
      </c>
    </row>
    <row r="28" spans="1:23" x14ac:dyDescent="0.3">
      <c r="A28" t="str">
        <f t="shared" si="6"/>
        <v>190 Колумбус МоскваБагаж</v>
      </c>
      <c r="B28" s="6" t="s">
        <v>5085</v>
      </c>
      <c r="C28" s="47">
        <v>63.1</v>
      </c>
      <c r="D28" s="168" t="s">
        <v>10763</v>
      </c>
      <c r="E28" s="81">
        <f>IFERROR(VLOOKUP(A28,'Подбор по доходу'!A:G,7,0),0)</f>
        <v>58004.390600000013</v>
      </c>
      <c r="F28" s="81">
        <f>IFERROR(VLOOKUP(A28,'Подбор по доходу'!A:F,6,0),0)</f>
        <v>129841</v>
      </c>
      <c r="G28" s="82">
        <f>IFERROR(VLOOKUP(A28,'Подбор по доходу'!A:E,5,0),0)</f>
        <v>360</v>
      </c>
      <c r="H28" s="82">
        <f t="shared" si="7"/>
        <v>5.7052297939778125</v>
      </c>
      <c r="I28" s="82">
        <f>IFERROR(VLOOKUP(A28,'Подбор по доходу'!A:H,8,0),0)</f>
        <v>36.309395045028388</v>
      </c>
      <c r="J28" s="86">
        <f>IF(G28=0,E28,E28*(1+IF(P28&lt;0,-1,1)*'Модель эластичности'!$T$15*POWER(ABS(P28),'Модель эластичности'!$T$10)*POWER(G28/72000,'Модель эластичности'!$U$10)))</f>
        <v>43844.127692569818</v>
      </c>
      <c r="K28" s="86">
        <f t="shared" si="10"/>
        <v>98143.69782778059</v>
      </c>
      <c r="L28" s="48">
        <f t="shared" si="11"/>
        <v>296.89999999999998</v>
      </c>
      <c r="M28" s="156">
        <v>4.7052297939778125</v>
      </c>
      <c r="N28" s="87">
        <f t="shared" si="2"/>
        <v>-0.24412398373564137</v>
      </c>
      <c r="O28" s="87">
        <f t="shared" si="3"/>
        <v>-0.24412398373564137</v>
      </c>
      <c r="P28" s="87">
        <f t="shared" si="4"/>
        <v>-0.17527777777777787</v>
      </c>
      <c r="Q28" s="88">
        <f t="shared" si="5"/>
        <v>-0.17527777777777775</v>
      </c>
      <c r="R28" s="159">
        <f>IFERROR(J28/M28,0)</f>
        <v>9318.1692738334659</v>
      </c>
      <c r="S28" s="185"/>
      <c r="T28" s="186"/>
      <c r="U28" s="186"/>
      <c r="V28" s="182">
        <f t="shared" si="9"/>
        <v>0</v>
      </c>
      <c r="W28" s="34" t="s">
        <v>32</v>
      </c>
    </row>
    <row r="29" spans="1:23" x14ac:dyDescent="0.3">
      <c r="A29" t="str">
        <f t="shared" si="6"/>
        <v>190 Колумбус МоскваСумки, Рюкзаки</v>
      </c>
      <c r="B29" s="6" t="s">
        <v>31</v>
      </c>
      <c r="C29" s="47">
        <v>100.8</v>
      </c>
      <c r="D29" s="168" t="s">
        <v>10764</v>
      </c>
      <c r="E29" s="81">
        <f>IFERROR(VLOOKUP(A29,'Подбор по доходу'!A:G,7,0),0)</f>
        <v>289451.86259999982</v>
      </c>
      <c r="F29" s="81">
        <f>IFERROR(VLOOKUP(A29,'Подбор по доходу'!A:F,6,0),0)</f>
        <v>562446</v>
      </c>
      <c r="G29" s="82">
        <f>IFERROR(VLOOKUP(A29,'Подбор по доходу'!A:E,5,0),0)</f>
        <v>3560</v>
      </c>
      <c r="H29" s="82">
        <f t="shared" si="7"/>
        <v>35.317460317460316</v>
      </c>
      <c r="I29" s="82">
        <f>IFERROR(VLOOKUP(A29,'Подбор по доходу'!A:H,8,0),0)</f>
        <v>53.196789684978739</v>
      </c>
      <c r="J29" s="86">
        <f>IF(G29=0,E29,E29*(1+IF(P29&lt;0,-1,1)*'Модель эластичности'!$T$15*POWER(ABS(P29),'Модель эластичности'!$T$10)*POWER(G29/72000,'Модель эластичности'!$U$10)))</f>
        <v>225847.2025670305</v>
      </c>
      <c r="K29" s="86">
        <f t="shared" si="10"/>
        <v>438853.12933901337</v>
      </c>
      <c r="L29" s="48">
        <f t="shared" si="11"/>
        <v>2854.3999999999996</v>
      </c>
      <c r="M29" s="156">
        <v>28.317460317460316</v>
      </c>
      <c r="N29" s="87">
        <f t="shared" si="2"/>
        <v>-0.21974175416126462</v>
      </c>
      <c r="O29" s="87">
        <f t="shared" si="3"/>
        <v>-0.21974175416126462</v>
      </c>
      <c r="P29" s="87">
        <f t="shared" si="4"/>
        <v>-0.19820224719101132</v>
      </c>
      <c r="Q29" s="88">
        <f t="shared" si="5"/>
        <v>-0.1982022471910112</v>
      </c>
      <c r="R29" s="159">
        <f t="shared" si="8"/>
        <v>7975.545830562176</v>
      </c>
      <c r="S29" s="185"/>
      <c r="T29" s="186"/>
      <c r="U29" s="186"/>
      <c r="V29" s="182">
        <f t="shared" si="9"/>
        <v>0</v>
      </c>
      <c r="W29" s="34" t="s">
        <v>157</v>
      </c>
    </row>
    <row r="30" spans="1:23" hidden="1" x14ac:dyDescent="0.3">
      <c r="A30" t="str">
        <f t="shared" ref="A30:A36" si="12">IFERROR(CONCATENATE($B$3,B30),0)</f>
        <v>190 Колумбус МоскваХолодильник</v>
      </c>
      <c r="B30" s="6" t="s">
        <v>5063</v>
      </c>
      <c r="C30" s="47">
        <v>200</v>
      </c>
      <c r="D30" s="168" t="s">
        <v>10765</v>
      </c>
      <c r="E30" s="81">
        <f>IFERROR(VLOOKUP(A30,'Подбор по доходу'!A:G,7,0),0)</f>
        <v>13464.088000000011</v>
      </c>
      <c r="F30" s="81">
        <f>IFERROR(VLOOKUP(A30,'Подбор по доходу'!A:F,6,0),0)</f>
        <v>28368</v>
      </c>
      <c r="G30" s="82">
        <f>IFERROR(VLOOKUP(A30,'Подбор по доходу'!A:E,5,0),0)</f>
        <v>400</v>
      </c>
      <c r="H30" s="82">
        <f t="shared" ref="H30:H36" si="13">IFERROR(G30/C30,0)</f>
        <v>2</v>
      </c>
      <c r="I30" s="82">
        <f>IFERROR(VLOOKUP(A30,'Подбор по доходу'!A:H,8,0),0)</f>
        <v>26.649884399478477</v>
      </c>
      <c r="J30" s="86">
        <f>IF(G30=0,E30,E30*(1+IF(P30&lt;0,-1,1)*'Модель эластичности'!$T$15*POWER(ABS(P30),'Модель эластичности'!$T$10)*POWER(G30/72000,'Модель эластичности'!$U$10)))</f>
        <v>13464.088000000011</v>
      </c>
      <c r="K30" s="86">
        <f t="shared" ref="K30:K36" si="14">IFERROR(F30/E30*J30,0)</f>
        <v>28367.999999999996</v>
      </c>
      <c r="L30" s="48">
        <f t="shared" ref="L30:L36" si="15">M30*C30</f>
        <v>400</v>
      </c>
      <c r="M30" s="156">
        <v>2</v>
      </c>
      <c r="N30" s="161">
        <f t="shared" ref="N30:Q36" si="16">IF(E30=0,0,J30/E30-1)</f>
        <v>0</v>
      </c>
      <c r="O30" s="161">
        <f t="shared" si="16"/>
        <v>-1.1102230246251565E-16</v>
      </c>
      <c r="P30" s="161">
        <f t="shared" si="16"/>
        <v>0</v>
      </c>
      <c r="Q30" s="162">
        <f t="shared" si="16"/>
        <v>0</v>
      </c>
      <c r="R30" s="159">
        <f t="shared" si="8"/>
        <v>6732.0440000000053</v>
      </c>
      <c r="S30" s="185"/>
      <c r="T30" s="186"/>
      <c r="U30" s="186"/>
      <c r="V30" s="182">
        <f t="shared" si="9"/>
        <v>0</v>
      </c>
      <c r="W30" s="34" t="s">
        <v>59</v>
      </c>
    </row>
    <row r="31" spans="1:23" ht="15.75" hidden="1" customHeight="1" x14ac:dyDescent="0.3">
      <c r="A31" t="str">
        <f t="shared" si="12"/>
        <v>190 Колумбус МоскваGB Мужской зал</v>
      </c>
      <c r="B31" s="6" t="s">
        <v>5065</v>
      </c>
      <c r="C31" s="47">
        <v>54.7</v>
      </c>
      <c r="D31" s="168" t="s">
        <v>10766</v>
      </c>
      <c r="E31" s="81">
        <f>IFERROR(VLOOKUP(A31,'Подбор по доходу'!A:G,7,0),0)</f>
        <v>1245577.1235000005</v>
      </c>
      <c r="F31" s="81">
        <f>IFERROR(VLOOKUP(A31,'Подбор по доходу'!A:F,6,0),0)</f>
        <v>2751414</v>
      </c>
      <c r="G31" s="82">
        <f>IFERROR(VLOOKUP(A31,'Подбор по доходу'!A:E,5,0),0)</f>
        <v>1824</v>
      </c>
      <c r="H31" s="82">
        <f t="shared" si="13"/>
        <v>33.345521023765997</v>
      </c>
      <c r="I31" s="82">
        <f>IFERROR(VLOOKUP(A31,'Подбор по доходу'!A:H,8,0),0)</f>
        <v>51.986550145493354</v>
      </c>
      <c r="J31" s="86">
        <f>IF(G31=0,E31,E31*(1+IF(P31&lt;0,-1,1)*'Модель эластичности'!$T$15*POWER(ABS(P31),'Модель эластичности'!$T$10)*POWER(G31/72000,'Модель эластичности'!$U$10)))</f>
        <v>1245577.1235000847</v>
      </c>
      <c r="K31" s="86">
        <f t="shared" si="14"/>
        <v>2751414.0000001863</v>
      </c>
      <c r="L31" s="48">
        <f t="shared" si="15"/>
        <v>1824.0000000000002</v>
      </c>
      <c r="M31" s="156">
        <v>33.345521023765997</v>
      </c>
      <c r="N31" s="161">
        <f t="shared" si="16"/>
        <v>6.7723604502134549E-14</v>
      </c>
      <c r="O31" s="161">
        <f t="shared" si="16"/>
        <v>6.7723604502134549E-14</v>
      </c>
      <c r="P31" s="161">
        <f t="shared" si="16"/>
        <v>2.2204460492503131E-16</v>
      </c>
      <c r="Q31" s="162">
        <f t="shared" si="16"/>
        <v>0</v>
      </c>
      <c r="R31" s="159">
        <f t="shared" si="8"/>
        <v>37353.656061104513</v>
      </c>
      <c r="S31" s="185"/>
      <c r="T31" s="186"/>
      <c r="U31" s="186"/>
      <c r="V31" s="182">
        <f t="shared" si="9"/>
        <v>0</v>
      </c>
      <c r="W31" s="34" t="s">
        <v>118</v>
      </c>
    </row>
    <row r="32" spans="1:23" hidden="1" x14ac:dyDescent="0.3">
      <c r="A32" t="str">
        <f t="shared" si="12"/>
        <v>190 Колумбус МоскваGB Женский зал</v>
      </c>
      <c r="B32" s="6" t="s">
        <v>5067</v>
      </c>
      <c r="C32" s="47">
        <v>57.5</v>
      </c>
      <c r="D32" s="168" t="s">
        <v>10767</v>
      </c>
      <c r="E32" s="81">
        <f>IFERROR(VLOOKUP(A32,'Подбор по доходу'!A:G,7,0),0)</f>
        <v>1090128.2288999986</v>
      </c>
      <c r="F32" s="81">
        <f>IFERROR(VLOOKUP(A32,'Подбор по доходу'!A:F,6,0),0)</f>
        <v>2467443</v>
      </c>
      <c r="G32" s="82">
        <f>IFERROR(VLOOKUP(A32,'Подбор по доходу'!A:E,5,0),0)</f>
        <v>1824</v>
      </c>
      <c r="H32" s="82">
        <f t="shared" si="13"/>
        <v>31.721739130434784</v>
      </c>
      <c r="I32" s="82">
        <f>IFERROR(VLOOKUP(A32,'Подбор по доходу'!A:H,8,0),0)</f>
        <v>49.966355830945659</v>
      </c>
      <c r="J32" s="86">
        <f>IF(G32=0,E32,E32*(1+IF(P32&lt;0,-1,1)*'Модель эластичности'!$T$15*POWER(ABS(P32),'Модель эластичности'!$T$10)*POWER(G32/72000,'Модель эластичности'!$U$10)))</f>
        <v>1090128.2288999986</v>
      </c>
      <c r="K32" s="86">
        <f t="shared" si="14"/>
        <v>2467443</v>
      </c>
      <c r="L32" s="48">
        <f t="shared" si="15"/>
        <v>1824</v>
      </c>
      <c r="M32" s="156">
        <v>31.721739130434784</v>
      </c>
      <c r="N32" s="161">
        <f t="shared" si="16"/>
        <v>0</v>
      </c>
      <c r="O32" s="161">
        <f t="shared" si="16"/>
        <v>0</v>
      </c>
      <c r="P32" s="161">
        <f t="shared" si="16"/>
        <v>0</v>
      </c>
      <c r="Q32" s="162">
        <f t="shared" si="16"/>
        <v>0</v>
      </c>
      <c r="R32" s="159">
        <f t="shared" si="8"/>
        <v>34365.336163240085</v>
      </c>
      <c r="S32" s="185"/>
      <c r="T32" s="186"/>
      <c r="U32" s="186"/>
      <c r="V32" s="182">
        <f t="shared" si="9"/>
        <v>0</v>
      </c>
      <c r="W32" s="34" t="s">
        <v>60</v>
      </c>
    </row>
    <row r="33" spans="1:23" hidden="1" x14ac:dyDescent="0.3">
      <c r="A33" t="str">
        <f t="shared" si="12"/>
        <v>190 Колумбус МоскваGB Обувь</v>
      </c>
      <c r="B33" s="6" t="s">
        <v>5069</v>
      </c>
      <c r="C33" s="47">
        <v>139.9</v>
      </c>
      <c r="D33" s="168" t="s">
        <v>10768</v>
      </c>
      <c r="E33" s="81">
        <f>IFERROR(VLOOKUP(A33,'Подбор по доходу'!A:G,7,0),0)</f>
        <v>63544.391599999915</v>
      </c>
      <c r="F33" s="81">
        <f>IFERROR(VLOOKUP(A33,'Подбор по доходу'!A:F,6,0),0)</f>
        <v>364283</v>
      </c>
      <c r="G33" s="82">
        <f>IFERROR(VLOOKUP(A33,'Подбор по доходу'!A:E,5,0),0)</f>
        <v>1056</v>
      </c>
      <c r="H33" s="82">
        <f t="shared" si="13"/>
        <v>7.548248749106504</v>
      </c>
      <c r="I33" s="82">
        <f>IFERROR(VLOOKUP(A33,'Подбор по доходу'!A:H,8,0),0)</f>
        <v>96.747156737857878</v>
      </c>
      <c r="J33" s="86">
        <f>IF(G33=0,E33,E33*(1+IF(P33&lt;0,-1,1)*'Модель эластичности'!$T$15*POWER(ABS(P33),'Модель эластичности'!$T$10)*POWER(G33/72000,'Модель эластичности'!$U$10)))</f>
        <v>63544.391599999915</v>
      </c>
      <c r="K33" s="86">
        <f t="shared" si="14"/>
        <v>364283</v>
      </c>
      <c r="L33" s="48">
        <f t="shared" si="15"/>
        <v>1056</v>
      </c>
      <c r="M33" s="156">
        <v>7.548248749106504</v>
      </c>
      <c r="N33" s="161">
        <f t="shared" si="16"/>
        <v>0</v>
      </c>
      <c r="O33" s="161">
        <f t="shared" si="16"/>
        <v>0</v>
      </c>
      <c r="P33" s="161">
        <f t="shared" si="16"/>
        <v>0</v>
      </c>
      <c r="Q33" s="162">
        <f t="shared" si="16"/>
        <v>0</v>
      </c>
      <c r="R33" s="159">
        <f t="shared" si="8"/>
        <v>8418.4283947348376</v>
      </c>
      <c r="S33" s="185"/>
      <c r="T33" s="186"/>
      <c r="U33" s="186"/>
      <c r="V33" s="182">
        <f t="shared" si="9"/>
        <v>0</v>
      </c>
      <c r="W33" s="34" t="s">
        <v>146</v>
      </c>
    </row>
    <row r="34" spans="1:23" hidden="1" x14ac:dyDescent="0.3">
      <c r="A34" t="str">
        <f t="shared" si="12"/>
        <v>190 Колумбус МоскваGB Аксессуары</v>
      </c>
      <c r="B34" s="6" t="s">
        <v>5071</v>
      </c>
      <c r="C34" s="47">
        <v>100.8</v>
      </c>
      <c r="D34" s="168" t="s">
        <v>10769</v>
      </c>
      <c r="E34" s="81">
        <f>IFERROR(VLOOKUP(A34,'Подбор по доходу'!A:G,7,0),0)</f>
        <v>130818.00889999999</v>
      </c>
      <c r="F34" s="81">
        <f>IFERROR(VLOOKUP(A34,'Подбор по доходу'!A:F,6,0),0)</f>
        <v>339286</v>
      </c>
      <c r="G34" s="82">
        <f>IFERROR(VLOOKUP(A34,'Подбор по доходу'!A:E,5,0),0)</f>
        <v>600</v>
      </c>
      <c r="H34" s="82">
        <f t="shared" si="13"/>
        <v>5.9523809523809526</v>
      </c>
      <c r="I34" s="82">
        <f>IFERROR(VLOOKUP(A34,'Подбор по доходу'!A:H,8,0),0)</f>
        <v>37.639939637716402</v>
      </c>
      <c r="J34" s="86">
        <f>IF(G34=0,E34,E34*(1+IF(P34&lt;0,-1,1)*'Модель эластичности'!$T$15*POWER(ABS(P34),'Модель эластичности'!$T$10)*POWER(G34/72000,'Модель эластичности'!$U$10)))</f>
        <v>130818.00889999999</v>
      </c>
      <c r="K34" s="86">
        <f t="shared" si="14"/>
        <v>339286</v>
      </c>
      <c r="L34" s="48">
        <f t="shared" si="15"/>
        <v>600</v>
      </c>
      <c r="M34" s="156">
        <v>5.9523809523809526</v>
      </c>
      <c r="N34" s="161">
        <f t="shared" si="16"/>
        <v>0</v>
      </c>
      <c r="O34" s="161">
        <f t="shared" si="16"/>
        <v>0</v>
      </c>
      <c r="P34" s="161">
        <f t="shared" si="16"/>
        <v>0</v>
      </c>
      <c r="Q34" s="162">
        <f t="shared" si="16"/>
        <v>0</v>
      </c>
      <c r="R34" s="159">
        <f t="shared" si="8"/>
        <v>21977.425495199997</v>
      </c>
      <c r="S34" s="185"/>
      <c r="T34" s="186"/>
      <c r="U34" s="186"/>
      <c r="V34" s="182">
        <f t="shared" si="9"/>
        <v>0</v>
      </c>
      <c r="W34" s="34" t="s">
        <v>33</v>
      </c>
    </row>
    <row r="35" spans="1:23" hidden="1" x14ac:dyDescent="0.3">
      <c r="A35" t="str">
        <f t="shared" si="12"/>
        <v>190 Колумбус МоскваGB Мужское белье</v>
      </c>
      <c r="B35" s="6" t="s">
        <v>5073</v>
      </c>
      <c r="C35" s="47">
        <v>76.2</v>
      </c>
      <c r="D35" s="168" t="s">
        <v>10770</v>
      </c>
      <c r="E35" s="81">
        <f>IFERROR(VLOOKUP(A35,'Подбор по доходу'!A:G,7,0),0)</f>
        <v>49995.267100000012</v>
      </c>
      <c r="F35" s="81">
        <f>IFERROR(VLOOKUP(A35,'Подбор по доходу'!A:F,6,0),0)</f>
        <v>132275</v>
      </c>
      <c r="G35" s="82">
        <f>IFERROR(VLOOKUP(A35,'Подбор по доходу'!A:E,5,0),0)</f>
        <v>113</v>
      </c>
      <c r="H35" s="82">
        <f t="shared" si="13"/>
        <v>1.4829396325459316</v>
      </c>
      <c r="I35" s="82">
        <f>IFERROR(VLOOKUP(A35,'Подбор по доходу'!A:H,8,0),0)</f>
        <v>33.134065306378773</v>
      </c>
      <c r="J35" s="86">
        <f>IF(G35=0,E35,E35*(1+IF(P35&lt;0,-1,1)*'Модель эластичности'!$T$15*POWER(ABS(P35),'Модель эластичности'!$T$10)*POWER(G35/72000,'Модель эластичности'!$U$10)))</f>
        <v>49995.267100000012</v>
      </c>
      <c r="K35" s="86">
        <f t="shared" si="14"/>
        <v>132275</v>
      </c>
      <c r="L35" s="48">
        <f t="shared" si="15"/>
        <v>113</v>
      </c>
      <c r="M35" s="156">
        <v>1.4829396325459316</v>
      </c>
      <c r="N35" s="161">
        <f t="shared" si="16"/>
        <v>0</v>
      </c>
      <c r="O35" s="161">
        <f t="shared" si="16"/>
        <v>0</v>
      </c>
      <c r="P35" s="161">
        <f t="shared" si="16"/>
        <v>0</v>
      </c>
      <c r="Q35" s="162">
        <f t="shared" si="16"/>
        <v>0</v>
      </c>
      <c r="R35" s="159">
        <f t="shared" si="8"/>
        <v>33713.622593097352</v>
      </c>
      <c r="S35" s="185"/>
      <c r="T35" s="186"/>
      <c r="U35" s="186"/>
      <c r="V35" s="182">
        <f t="shared" si="9"/>
        <v>0</v>
      </c>
      <c r="W35" s="34" t="s">
        <v>119</v>
      </c>
    </row>
    <row r="36" spans="1:23" hidden="1" x14ac:dyDescent="0.3">
      <c r="A36" t="str">
        <f t="shared" si="12"/>
        <v>190 Колумбус МоскваGB Женское белье</v>
      </c>
      <c r="B36" s="6" t="s">
        <v>5075</v>
      </c>
      <c r="C36" s="47">
        <v>95.4</v>
      </c>
      <c r="D36" s="168" t="s">
        <v>10771</v>
      </c>
      <c r="E36" s="81">
        <f>IFERROR(VLOOKUP(A36,'Подбор по доходу'!A:G,7,0),0)</f>
        <v>19538.409999999996</v>
      </c>
      <c r="F36" s="81">
        <f>IFERROR(VLOOKUP(A36,'Подбор по доходу'!A:F,6,0),0)</f>
        <v>73423</v>
      </c>
      <c r="G36" s="82">
        <f>IFERROR(VLOOKUP(A36,'Подбор по доходу'!A:E,5,0),0)</f>
        <v>113</v>
      </c>
      <c r="H36" s="82">
        <f t="shared" si="13"/>
        <v>1.1844863731656183</v>
      </c>
      <c r="I36" s="82">
        <f>IFERROR(VLOOKUP(A36,'Подбор по доходу'!A:H,8,0),0)</f>
        <v>39.030233319025001</v>
      </c>
      <c r="J36" s="86">
        <f>IF(G36=0,E36,E36*(1+IF(P36&lt;0,-1,1)*'Модель эластичности'!$T$15*POWER(ABS(P36),'Модель эластичности'!$T$10)*POWER(G36/72000,'Модель эластичности'!$U$10)))</f>
        <v>19538.409999999996</v>
      </c>
      <c r="K36" s="86">
        <f t="shared" si="14"/>
        <v>73423</v>
      </c>
      <c r="L36" s="48">
        <f t="shared" si="15"/>
        <v>113</v>
      </c>
      <c r="M36" s="156">
        <v>1.1844863731656183</v>
      </c>
      <c r="N36" s="161">
        <f t="shared" si="16"/>
        <v>0</v>
      </c>
      <c r="O36" s="161">
        <f t="shared" si="16"/>
        <v>0</v>
      </c>
      <c r="P36" s="161">
        <f t="shared" si="16"/>
        <v>0</v>
      </c>
      <c r="Q36" s="162">
        <f t="shared" si="16"/>
        <v>0</v>
      </c>
      <c r="R36" s="159">
        <f t="shared" si="8"/>
        <v>16495.259415929202</v>
      </c>
      <c r="S36" s="185"/>
      <c r="T36" s="186"/>
      <c r="U36" s="186"/>
      <c r="V36" s="182">
        <f t="shared" si="9"/>
        <v>0</v>
      </c>
      <c r="W36" s="34" t="s">
        <v>188</v>
      </c>
    </row>
    <row r="37" spans="1:23" hidden="1" x14ac:dyDescent="0.3">
      <c r="A37" t="str">
        <f t="shared" si="6"/>
        <v>190 Колумбус МоскваGB Стойка Очки</v>
      </c>
      <c r="B37" s="6" t="s">
        <v>5087</v>
      </c>
      <c r="C37" s="47">
        <v>120</v>
      </c>
      <c r="D37" s="168" t="s">
        <v>10772</v>
      </c>
      <c r="E37" s="81">
        <f>IFERROR(VLOOKUP(A37,'Подбор по доходу'!A:G,7,0),0)</f>
        <v>43786.961999999927</v>
      </c>
      <c r="F37" s="81">
        <f>IFERROR(VLOOKUP(A37,'Подбор по доходу'!A:F,6,0),0)</f>
        <v>155946</v>
      </c>
      <c r="G37" s="82">
        <f>IFERROR(VLOOKUP(A37,'Подбор по доходу'!A:E,5,0),0)</f>
        <v>78</v>
      </c>
      <c r="H37" s="82">
        <f t="shared" si="7"/>
        <v>0.65</v>
      </c>
      <c r="I37" s="82">
        <f>IFERROR(VLOOKUP(A37,'Подбор по доходу'!A:H,8,0),0)</f>
        <v>48.189345394527997</v>
      </c>
      <c r="J37" s="86">
        <f>IF(G37=0,E37,E37*(1+IF(P37&lt;0,-1,1)*'Модель эластичности'!$T$15*POWER(ABS(P37),'Модель эластичности'!$T$10)*POWER(G37/72000,'Модель эластичности'!$U$10)))</f>
        <v>43786.961999999927</v>
      </c>
      <c r="K37" s="86">
        <f t="shared" si="10"/>
        <v>155946</v>
      </c>
      <c r="L37" s="48">
        <f t="shared" si="11"/>
        <v>78</v>
      </c>
      <c r="M37" s="156">
        <v>0.65</v>
      </c>
      <c r="N37" s="161">
        <f t="shared" ref="N37:O40" si="17">IF(E37=0,0,J37/E37-1)</f>
        <v>0</v>
      </c>
      <c r="O37" s="161">
        <f t="shared" si="17"/>
        <v>0</v>
      </c>
      <c r="P37" s="161">
        <f t="shared" ref="P37" si="18">IF(G37=0,0,L37/G37-1)</f>
        <v>0</v>
      </c>
      <c r="Q37" s="162">
        <f t="shared" ref="Q37" si="19">IF(H37=0,0,M37/H37-1)</f>
        <v>0</v>
      </c>
      <c r="R37" s="159">
        <f t="shared" si="8"/>
        <v>67364.556923076801</v>
      </c>
      <c r="S37" s="185"/>
      <c r="T37" s="186"/>
      <c r="U37" s="186"/>
      <c r="V37" s="182">
        <f t="shared" si="9"/>
        <v>0</v>
      </c>
      <c r="W37" s="34" t="s">
        <v>120</v>
      </c>
    </row>
    <row r="38" spans="1:23" hidden="1" x14ac:dyDescent="0.3">
      <c r="A38" t="str">
        <f>IFERROR(CONCATENATE($B$3,B38),0)</f>
        <v>190 Колумбус МоскваPS Мужской зал</v>
      </c>
      <c r="B38" s="6" t="s">
        <v>5081</v>
      </c>
      <c r="C38" s="47">
        <v>54.7</v>
      </c>
      <c r="D38" s="168" t="s">
        <v>10773</v>
      </c>
      <c r="E38" s="81">
        <f>IFERROR(VLOOKUP(A38,'Подбор по доходу'!A:G,7,0),0)</f>
        <v>294335.40760000027</v>
      </c>
      <c r="F38" s="81">
        <f>IFERROR(VLOOKUP(A38,'Подбор по доходу'!A:F,6,0),0)</f>
        <v>547875</v>
      </c>
      <c r="G38" s="82">
        <f>IFERROR(VLOOKUP(A38,'Подбор по доходу'!A:E,5,0),0)</f>
        <v>684</v>
      </c>
      <c r="H38" s="82">
        <f>IFERROR(G38/C38,0)</f>
        <v>12.504570383912249</v>
      </c>
      <c r="I38" s="82">
        <f>IFERROR(VLOOKUP(A38,'Подбор по доходу'!A:H,8,0),0)</f>
        <v>48.637020912084004</v>
      </c>
      <c r="J38" s="86">
        <f>IF(G38=0,E38,E38*(1+IF(P38&lt;0,-1,1)*'Модель эластичности'!$T$15*POWER(ABS(P38),'Модель эластичности'!$T$10)*POWER(G38/72000,'Модель эластичности'!$U$10)))</f>
        <v>294335.40760000027</v>
      </c>
      <c r="K38" s="86">
        <f>IFERROR(F38/E38*J38,0)</f>
        <v>547875</v>
      </c>
      <c r="L38" s="48">
        <f>M38*C38</f>
        <v>684</v>
      </c>
      <c r="M38" s="156">
        <v>12.504570383912249</v>
      </c>
      <c r="N38" s="161">
        <f t="shared" si="17"/>
        <v>0</v>
      </c>
      <c r="O38" s="161">
        <f t="shared" si="17"/>
        <v>0</v>
      </c>
      <c r="P38" s="161">
        <f t="shared" ref="P38:Q40" si="20">IF(G38=0,0,L38/G38-1)</f>
        <v>0</v>
      </c>
      <c r="Q38" s="162">
        <f t="shared" si="20"/>
        <v>0</v>
      </c>
      <c r="R38" s="159">
        <f t="shared" si="8"/>
        <v>23538.226309532183</v>
      </c>
      <c r="S38" s="185"/>
      <c r="T38" s="186"/>
      <c r="U38" s="186"/>
      <c r="V38" s="182">
        <f t="shared" si="9"/>
        <v>0</v>
      </c>
      <c r="W38" s="34" t="s">
        <v>158</v>
      </c>
    </row>
    <row r="39" spans="1:23" hidden="1" x14ac:dyDescent="0.3">
      <c r="A39" t="str">
        <f>IFERROR(CONCATENATE($B$3,B39),0)</f>
        <v>190 Колумбус МоскваPS Женский зал</v>
      </c>
      <c r="B39" s="6" t="s">
        <v>5083</v>
      </c>
      <c r="C39" s="47">
        <v>57.5</v>
      </c>
      <c r="D39" s="168" t="s">
        <v>10774</v>
      </c>
      <c r="E39" s="81">
        <f>IFERROR(VLOOKUP(A39,'Подбор по доходу'!A:G,7,0),0)</f>
        <v>640846.13000000047</v>
      </c>
      <c r="F39" s="81">
        <f>IFERROR(VLOOKUP(A39,'Подбор по доходу'!A:F,6,0),0)</f>
        <v>1169147</v>
      </c>
      <c r="G39" s="82">
        <f>IFERROR(VLOOKUP(A39,'Подбор по доходу'!A:E,5,0),0)</f>
        <v>1368</v>
      </c>
      <c r="H39" s="82">
        <f>IFERROR(G39/C39,0)</f>
        <v>23.791304347826088</v>
      </c>
      <c r="I39" s="82">
        <f>IFERROR(VLOOKUP(A39,'Подбор по доходу'!A:H,8,0),0)</f>
        <v>46.032696974547918</v>
      </c>
      <c r="J39" s="86">
        <f>IF(G39=0,E39,E39*(1+IF(P39&lt;0,-1,1)*'Модель эластичности'!$T$15*POWER(ABS(P39),'Модель эластичности'!$T$10)*POWER(G39/72000,'Модель эластичности'!$U$10)))</f>
        <v>640846.13000000047</v>
      </c>
      <c r="K39" s="86">
        <f>IFERROR(F39/E39*J39,0)</f>
        <v>1169147</v>
      </c>
      <c r="L39" s="48">
        <f>M39*C39</f>
        <v>1368</v>
      </c>
      <c r="M39" s="156">
        <v>23.791304347826088</v>
      </c>
      <c r="N39" s="161">
        <f t="shared" si="17"/>
        <v>0</v>
      </c>
      <c r="O39" s="161">
        <f t="shared" si="17"/>
        <v>0</v>
      </c>
      <c r="P39" s="161">
        <f t="shared" si="20"/>
        <v>0</v>
      </c>
      <c r="Q39" s="162">
        <f t="shared" si="20"/>
        <v>0</v>
      </c>
      <c r="R39" s="159">
        <f t="shared" si="8"/>
        <v>26936.149470029257</v>
      </c>
      <c r="S39" s="185"/>
      <c r="T39" s="186"/>
      <c r="U39" s="186"/>
      <c r="V39" s="182">
        <f t="shared" si="9"/>
        <v>0</v>
      </c>
      <c r="W39" s="34" t="s">
        <v>213</v>
      </c>
    </row>
    <row r="40" spans="1:23" hidden="1" x14ac:dyDescent="0.3">
      <c r="A40" t="str">
        <f>IFERROR(CONCATENATE($B$3,B40),0)</f>
        <v>190 Колумбус МоскваХоз.товары Мебель КГ</v>
      </c>
      <c r="B40" s="6" t="s">
        <v>5077</v>
      </c>
      <c r="C40" s="47">
        <v>21.3</v>
      </c>
      <c r="D40" s="168" t="s">
        <v>10775</v>
      </c>
      <c r="E40" s="81">
        <f>IFERROR(VLOOKUP(A40,'Подбор по доходу'!A:G,7,0),0)</f>
        <v>2834.2800000000007</v>
      </c>
      <c r="F40" s="81">
        <f>IFERROR(VLOOKUP(A40,'Подбор по доходу'!A:F,6,0),0)</f>
        <v>7791</v>
      </c>
      <c r="G40" s="82">
        <f>IFERROR(VLOOKUP(A40,'Подбор по доходу'!A:E,5,0),0)</f>
        <v>640</v>
      </c>
      <c r="H40" s="82">
        <f>IFERROR(G40/C40,0)</f>
        <v>30.046948356807512</v>
      </c>
      <c r="I40" s="82">
        <f>IFERROR(VLOOKUP(A40,'Подбор по доходу'!A:H,8,0),0)</f>
        <v>77.579530536322437</v>
      </c>
      <c r="J40" s="86">
        <f>IF(G40=0,E40,E40*(1+IF(P40&lt;0,-1,1)*'Модель эластичности'!$T$15*POWER(ABS(P40),'Модель эластичности'!$T$10)*POWER(G40/72000,'Модель эластичности'!$U$10)))</f>
        <v>2834.2800000000007</v>
      </c>
      <c r="K40" s="86">
        <f>IFERROR(F40/E40*J40,0)</f>
        <v>7790.9999999999991</v>
      </c>
      <c r="L40" s="48">
        <f>M40*C40</f>
        <v>640</v>
      </c>
      <c r="M40" s="156">
        <v>30.046948356807512</v>
      </c>
      <c r="N40" s="161">
        <f t="shared" si="17"/>
        <v>0</v>
      </c>
      <c r="O40" s="161">
        <f t="shared" si="17"/>
        <v>-1.1102230246251565E-16</v>
      </c>
      <c r="P40" s="161">
        <f t="shared" si="20"/>
        <v>0</v>
      </c>
      <c r="Q40" s="162">
        <f t="shared" si="20"/>
        <v>0</v>
      </c>
      <c r="R40" s="160">
        <f t="shared" si="8"/>
        <v>94.328381250000021</v>
      </c>
      <c r="S40" s="185"/>
      <c r="T40" s="186"/>
      <c r="U40" s="186"/>
      <c r="V40" s="182">
        <f t="shared" si="9"/>
        <v>0</v>
      </c>
      <c r="W40" s="34" t="s">
        <v>147</v>
      </c>
    </row>
    <row r="41" spans="1:23" x14ac:dyDescent="0.3">
      <c r="A41" t="str">
        <f t="shared" si="6"/>
        <v>190 Колумбус МоскваИТОГО :</v>
      </c>
      <c r="B41" s="21" t="s">
        <v>19</v>
      </c>
      <c r="C41" s="21"/>
      <c r="D41" s="40"/>
      <c r="E41" s="40">
        <f>SUM(E7:E40)</f>
        <v>17931521.759199999</v>
      </c>
      <c r="F41" s="40">
        <f>SUM(F7:F40)</f>
        <v>34778699.960000001</v>
      </c>
      <c r="G41" s="40">
        <f>SUM(G7:G40)</f>
        <v>93682</v>
      </c>
      <c r="H41" s="40">
        <f>SUM(H7:H40)</f>
        <v>1253.1411163555354</v>
      </c>
      <c r="I41" s="40"/>
      <c r="J41" s="85">
        <f>SUM(J7:J40)</f>
        <v>18835335.392996185</v>
      </c>
      <c r="K41" s="85">
        <f>SUM(K7:K40)</f>
        <v>36297564.821334273</v>
      </c>
      <c r="L41" s="85">
        <f>SUM(L7:L40)</f>
        <v>93492.864538326699</v>
      </c>
      <c r="M41" s="85">
        <f>SUM(M7:M40)</f>
        <v>1253.1411163555356</v>
      </c>
      <c r="N41" s="55">
        <f>J41/E41-1</f>
        <v>5.0403621395516574E-2</v>
      </c>
      <c r="O41" s="55">
        <f>K41/F41-1</f>
        <v>4.3672272485203889E-2</v>
      </c>
      <c r="P41" s="55">
        <f>L41/G41-1</f>
        <v>-2.0189093067323194E-3</v>
      </c>
      <c r="Q41" s="55">
        <f>M41/H41-1</f>
        <v>0</v>
      </c>
      <c r="V41" s="182">
        <f t="shared" si="9"/>
        <v>0</v>
      </c>
      <c r="W41" s="34" t="s">
        <v>159</v>
      </c>
    </row>
    <row r="42" spans="1:23" x14ac:dyDescent="0.3">
      <c r="J42" s="3"/>
      <c r="K42" s="3"/>
      <c r="V42" s="182">
        <f t="shared" si="9"/>
        <v>0</v>
      </c>
      <c r="W42" s="34" t="s">
        <v>34</v>
      </c>
    </row>
    <row r="43" spans="1:23" x14ac:dyDescent="0.3">
      <c r="J43" s="3"/>
      <c r="K43" s="3"/>
      <c r="V43" s="182">
        <f t="shared" si="9"/>
        <v>0</v>
      </c>
      <c r="W43" s="34" t="s">
        <v>214</v>
      </c>
    </row>
    <row r="44" spans="1:23" x14ac:dyDescent="0.3">
      <c r="V44" s="182">
        <f t="shared" si="9"/>
        <v>0</v>
      </c>
      <c r="W44" s="34" t="s">
        <v>189</v>
      </c>
    </row>
    <row r="45" spans="1:23" x14ac:dyDescent="0.3">
      <c r="V45" s="182">
        <f t="shared" si="9"/>
        <v>0</v>
      </c>
      <c r="W45" s="34" t="s">
        <v>121</v>
      </c>
    </row>
    <row r="46" spans="1:23" x14ac:dyDescent="0.3">
      <c r="V46" s="182">
        <f t="shared" si="9"/>
        <v>0</v>
      </c>
      <c r="W46" s="34" t="s">
        <v>215</v>
      </c>
    </row>
    <row r="47" spans="1:23" x14ac:dyDescent="0.3">
      <c r="V47" s="182">
        <f t="shared" si="9"/>
        <v>0</v>
      </c>
      <c r="W47" s="34" t="s">
        <v>238</v>
      </c>
    </row>
    <row r="48" spans="1:23" x14ac:dyDescent="0.3">
      <c r="V48" s="182">
        <f t="shared" si="9"/>
        <v>0</v>
      </c>
      <c r="W48" s="34" t="s">
        <v>80</v>
      </c>
    </row>
    <row r="49" spans="22:23" x14ac:dyDescent="0.3">
      <c r="V49" s="182">
        <f t="shared" si="9"/>
        <v>0</v>
      </c>
      <c r="W49" s="34" t="s">
        <v>148</v>
      </c>
    </row>
    <row r="50" spans="22:23" x14ac:dyDescent="0.3">
      <c r="V50" s="182">
        <f t="shared" si="9"/>
        <v>0</v>
      </c>
      <c r="W50" s="34" t="s">
        <v>160</v>
      </c>
    </row>
    <row r="51" spans="22:23" x14ac:dyDescent="0.3">
      <c r="V51" s="182">
        <f t="shared" si="9"/>
        <v>0</v>
      </c>
      <c r="W51" s="34" t="s">
        <v>216</v>
      </c>
    </row>
    <row r="52" spans="22:23" x14ac:dyDescent="0.3">
      <c r="V52" s="182">
        <f t="shared" si="9"/>
        <v>0</v>
      </c>
      <c r="W52" s="34" t="s">
        <v>122</v>
      </c>
    </row>
    <row r="53" spans="22:23" x14ac:dyDescent="0.3">
      <c r="V53" s="182">
        <f t="shared" si="9"/>
        <v>0</v>
      </c>
      <c r="W53" s="34" t="s">
        <v>217</v>
      </c>
    </row>
    <row r="54" spans="22:23" x14ac:dyDescent="0.3">
      <c r="V54" s="182">
        <f t="shared" si="9"/>
        <v>0</v>
      </c>
      <c r="W54" s="34" t="s">
        <v>81</v>
      </c>
    </row>
    <row r="55" spans="22:23" x14ac:dyDescent="0.3">
      <c r="V55" s="182">
        <f t="shared" si="9"/>
        <v>0</v>
      </c>
      <c r="W55" s="34" t="s">
        <v>161</v>
      </c>
    </row>
    <row r="56" spans="22:23" x14ac:dyDescent="0.3">
      <c r="V56" s="182">
        <f t="shared" si="9"/>
        <v>0</v>
      </c>
      <c r="W56" s="34" t="s">
        <v>35</v>
      </c>
    </row>
    <row r="57" spans="22:23" x14ac:dyDescent="0.3">
      <c r="V57" s="182">
        <f t="shared" si="9"/>
        <v>0</v>
      </c>
      <c r="W57" s="34" t="s">
        <v>61</v>
      </c>
    </row>
    <row r="58" spans="22:23" x14ac:dyDescent="0.3">
      <c r="V58" s="182">
        <f t="shared" si="9"/>
        <v>0</v>
      </c>
      <c r="W58" s="34" t="s">
        <v>82</v>
      </c>
    </row>
    <row r="59" spans="22:23" x14ac:dyDescent="0.3">
      <c r="V59" s="182">
        <f t="shared" si="9"/>
        <v>0</v>
      </c>
      <c r="W59" s="34" t="s">
        <v>36</v>
      </c>
    </row>
    <row r="60" spans="22:23" x14ac:dyDescent="0.3">
      <c r="V60" s="182">
        <f t="shared" si="9"/>
        <v>0</v>
      </c>
      <c r="W60" s="34" t="s">
        <v>62</v>
      </c>
    </row>
    <row r="61" spans="22:23" x14ac:dyDescent="0.3">
      <c r="V61" s="182">
        <f t="shared" si="9"/>
        <v>0</v>
      </c>
      <c r="W61" s="34" t="s">
        <v>83</v>
      </c>
    </row>
    <row r="62" spans="22:23" x14ac:dyDescent="0.3">
      <c r="V62" s="182">
        <f t="shared" si="9"/>
        <v>0</v>
      </c>
      <c r="W62" s="34" t="s">
        <v>239</v>
      </c>
    </row>
    <row r="63" spans="22:23" x14ac:dyDescent="0.3">
      <c r="V63" s="182">
        <f t="shared" si="9"/>
        <v>0</v>
      </c>
      <c r="W63" s="34" t="s">
        <v>240</v>
      </c>
    </row>
    <row r="64" spans="22:23" x14ac:dyDescent="0.3">
      <c r="V64" s="182">
        <f t="shared" si="9"/>
        <v>0</v>
      </c>
      <c r="W64" s="34" t="s">
        <v>123</v>
      </c>
    </row>
    <row r="65" spans="22:23" x14ac:dyDescent="0.3">
      <c r="V65" s="182">
        <f t="shared" si="9"/>
        <v>0</v>
      </c>
      <c r="W65" s="34" t="s">
        <v>218</v>
      </c>
    </row>
    <row r="66" spans="22:23" x14ac:dyDescent="0.3">
      <c r="V66" s="182">
        <f t="shared" si="9"/>
        <v>0</v>
      </c>
      <c r="W66" s="34" t="s">
        <v>219</v>
      </c>
    </row>
    <row r="67" spans="22:23" x14ac:dyDescent="0.3">
      <c r="V67" s="182">
        <f t="shared" si="9"/>
        <v>0</v>
      </c>
      <c r="W67" s="34" t="s">
        <v>149</v>
      </c>
    </row>
    <row r="68" spans="22:23" x14ac:dyDescent="0.3">
      <c r="V68" s="182">
        <f t="shared" si="9"/>
        <v>0</v>
      </c>
      <c r="W68" s="34" t="s">
        <v>241</v>
      </c>
    </row>
    <row r="69" spans="22:23" x14ac:dyDescent="0.3">
      <c r="V69" s="182">
        <f t="shared" si="9"/>
        <v>0</v>
      </c>
      <c r="W69" s="34" t="s">
        <v>220</v>
      </c>
    </row>
    <row r="70" spans="22:23" x14ac:dyDescent="0.3">
      <c r="V70" s="182">
        <f t="shared" si="9"/>
        <v>0</v>
      </c>
      <c r="W70" s="34" t="s">
        <v>37</v>
      </c>
    </row>
    <row r="71" spans="22:23" x14ac:dyDescent="0.3">
      <c r="V71" s="182">
        <f t="shared" si="9"/>
        <v>0</v>
      </c>
      <c r="W71" s="34" t="s">
        <v>84</v>
      </c>
    </row>
    <row r="72" spans="22:23" x14ac:dyDescent="0.3">
      <c r="V72" s="182">
        <f t="shared" ref="V72:V135" si="21">INT(S72)</f>
        <v>0</v>
      </c>
      <c r="W72" s="34" t="s">
        <v>85</v>
      </c>
    </row>
    <row r="73" spans="22:23" x14ac:dyDescent="0.3">
      <c r="V73" s="182">
        <f t="shared" si="21"/>
        <v>0</v>
      </c>
      <c r="W73" s="34" t="s">
        <v>86</v>
      </c>
    </row>
    <row r="74" spans="22:23" x14ac:dyDescent="0.3">
      <c r="V74" s="182">
        <f t="shared" si="21"/>
        <v>0</v>
      </c>
      <c r="W74" s="34" t="s">
        <v>221</v>
      </c>
    </row>
    <row r="75" spans="22:23" x14ac:dyDescent="0.3">
      <c r="V75" s="182">
        <f t="shared" si="21"/>
        <v>0</v>
      </c>
      <c r="W75" s="34" t="s">
        <v>87</v>
      </c>
    </row>
    <row r="76" spans="22:23" x14ac:dyDescent="0.3">
      <c r="V76" s="182">
        <f t="shared" si="21"/>
        <v>0</v>
      </c>
      <c r="W76" s="34" t="s">
        <v>63</v>
      </c>
    </row>
    <row r="77" spans="22:23" x14ac:dyDescent="0.3">
      <c r="V77" s="182">
        <f t="shared" si="21"/>
        <v>0</v>
      </c>
      <c r="W77" s="34" t="s">
        <v>222</v>
      </c>
    </row>
    <row r="78" spans="22:23" x14ac:dyDescent="0.3">
      <c r="V78" s="182">
        <f t="shared" si="21"/>
        <v>0</v>
      </c>
      <c r="W78" s="34" t="s">
        <v>242</v>
      </c>
    </row>
    <row r="79" spans="22:23" x14ac:dyDescent="0.3">
      <c r="V79" s="182">
        <f t="shared" si="21"/>
        <v>0</v>
      </c>
      <c r="W79" s="34" t="s">
        <v>88</v>
      </c>
    </row>
    <row r="80" spans="22:23" x14ac:dyDescent="0.3">
      <c r="V80" s="182">
        <f t="shared" si="21"/>
        <v>0</v>
      </c>
      <c r="W80" s="34" t="s">
        <v>89</v>
      </c>
    </row>
    <row r="81" spans="22:23" x14ac:dyDescent="0.3">
      <c r="V81" s="182">
        <f t="shared" si="21"/>
        <v>0</v>
      </c>
      <c r="W81" s="34" t="s">
        <v>243</v>
      </c>
    </row>
    <row r="82" spans="22:23" x14ac:dyDescent="0.3">
      <c r="V82" s="182">
        <f t="shared" si="21"/>
        <v>0</v>
      </c>
      <c r="W82" s="34" t="s">
        <v>64</v>
      </c>
    </row>
    <row r="83" spans="22:23" x14ac:dyDescent="0.3">
      <c r="V83" s="182">
        <f t="shared" si="21"/>
        <v>0</v>
      </c>
      <c r="W83" s="34" t="s">
        <v>124</v>
      </c>
    </row>
    <row r="84" spans="22:23" x14ac:dyDescent="0.3">
      <c r="V84" s="182">
        <f t="shared" si="21"/>
        <v>0</v>
      </c>
      <c r="W84" s="34" t="s">
        <v>223</v>
      </c>
    </row>
    <row r="85" spans="22:23" x14ac:dyDescent="0.3">
      <c r="V85" s="182">
        <f t="shared" si="21"/>
        <v>0</v>
      </c>
      <c r="W85" s="34" t="s">
        <v>38</v>
      </c>
    </row>
    <row r="86" spans="22:23" x14ac:dyDescent="0.3">
      <c r="V86" s="182">
        <f t="shared" si="21"/>
        <v>0</v>
      </c>
      <c r="W86" s="34" t="s">
        <v>125</v>
      </c>
    </row>
    <row r="87" spans="22:23" x14ac:dyDescent="0.3">
      <c r="V87" s="182">
        <f t="shared" si="21"/>
        <v>0</v>
      </c>
      <c r="W87" s="34" t="s">
        <v>224</v>
      </c>
    </row>
    <row r="88" spans="22:23" x14ac:dyDescent="0.3">
      <c r="V88" s="182">
        <f t="shared" si="21"/>
        <v>0</v>
      </c>
      <c r="W88" s="34" t="s">
        <v>190</v>
      </c>
    </row>
    <row r="89" spans="22:23" x14ac:dyDescent="0.3">
      <c r="V89" s="182">
        <f t="shared" si="21"/>
        <v>0</v>
      </c>
      <c r="W89" s="34" t="s">
        <v>162</v>
      </c>
    </row>
    <row r="90" spans="22:23" x14ac:dyDescent="0.3">
      <c r="V90" s="182">
        <f t="shared" si="21"/>
        <v>0</v>
      </c>
      <c r="W90" s="34" t="s">
        <v>150</v>
      </c>
    </row>
    <row r="91" spans="22:23" x14ac:dyDescent="0.3">
      <c r="V91" s="182">
        <f t="shared" si="21"/>
        <v>0</v>
      </c>
      <c r="W91" s="34" t="s">
        <v>225</v>
      </c>
    </row>
    <row r="92" spans="22:23" x14ac:dyDescent="0.3">
      <c r="V92" s="182">
        <f t="shared" si="21"/>
        <v>0</v>
      </c>
      <c r="W92" s="34" t="s">
        <v>163</v>
      </c>
    </row>
    <row r="93" spans="22:23" x14ac:dyDescent="0.3">
      <c r="V93" s="182">
        <f t="shared" si="21"/>
        <v>0</v>
      </c>
      <c r="W93" s="34" t="s">
        <v>151</v>
      </c>
    </row>
    <row r="94" spans="22:23" x14ac:dyDescent="0.3">
      <c r="V94" s="182">
        <f t="shared" si="21"/>
        <v>0</v>
      </c>
      <c r="W94" s="34" t="s">
        <v>90</v>
      </c>
    </row>
    <row r="95" spans="22:23" x14ac:dyDescent="0.3">
      <c r="V95" s="182">
        <f t="shared" si="21"/>
        <v>0</v>
      </c>
      <c r="W95" s="34" t="s">
        <v>65</v>
      </c>
    </row>
    <row r="96" spans="22:23" x14ac:dyDescent="0.3">
      <c r="V96" s="182">
        <f t="shared" si="21"/>
        <v>0</v>
      </c>
      <c r="W96" s="34" t="s">
        <v>152</v>
      </c>
    </row>
    <row r="97" spans="22:23" x14ac:dyDescent="0.3">
      <c r="V97" s="182">
        <f t="shared" si="21"/>
        <v>0</v>
      </c>
      <c r="W97" s="34" t="s">
        <v>126</v>
      </c>
    </row>
    <row r="98" spans="22:23" x14ac:dyDescent="0.3">
      <c r="V98" s="182">
        <f t="shared" si="21"/>
        <v>0</v>
      </c>
      <c r="W98" s="34" t="s">
        <v>244</v>
      </c>
    </row>
    <row r="99" spans="22:23" x14ac:dyDescent="0.3">
      <c r="V99" s="182">
        <f t="shared" si="21"/>
        <v>0</v>
      </c>
      <c r="W99" s="34" t="s">
        <v>127</v>
      </c>
    </row>
    <row r="100" spans="22:23" x14ac:dyDescent="0.3">
      <c r="V100" s="182">
        <f t="shared" si="21"/>
        <v>0</v>
      </c>
      <c r="W100" s="34" t="s">
        <v>226</v>
      </c>
    </row>
    <row r="101" spans="22:23" x14ac:dyDescent="0.3">
      <c r="V101" s="182">
        <f t="shared" si="21"/>
        <v>0</v>
      </c>
      <c r="W101" s="34" t="s">
        <v>66</v>
      </c>
    </row>
    <row r="102" spans="22:23" x14ac:dyDescent="0.3">
      <c r="V102" s="182">
        <f t="shared" si="21"/>
        <v>0</v>
      </c>
      <c r="W102" s="34" t="s">
        <v>67</v>
      </c>
    </row>
    <row r="103" spans="22:23" x14ac:dyDescent="0.3">
      <c r="V103" s="182">
        <f t="shared" si="21"/>
        <v>0</v>
      </c>
      <c r="W103" s="34" t="s">
        <v>191</v>
      </c>
    </row>
    <row r="104" spans="22:23" x14ac:dyDescent="0.3">
      <c r="V104" s="182">
        <f t="shared" si="21"/>
        <v>0</v>
      </c>
      <c r="W104" s="34" t="s">
        <v>164</v>
      </c>
    </row>
    <row r="105" spans="22:23" x14ac:dyDescent="0.3">
      <c r="V105" s="182">
        <f t="shared" si="21"/>
        <v>0</v>
      </c>
      <c r="W105" s="34" t="s">
        <v>192</v>
      </c>
    </row>
    <row r="106" spans="22:23" x14ac:dyDescent="0.3">
      <c r="V106" s="182">
        <f t="shared" si="21"/>
        <v>0</v>
      </c>
      <c r="W106" s="34" t="s">
        <v>91</v>
      </c>
    </row>
    <row r="107" spans="22:23" x14ac:dyDescent="0.3">
      <c r="V107" s="182">
        <f t="shared" si="21"/>
        <v>0</v>
      </c>
      <c r="W107" s="34" t="s">
        <v>128</v>
      </c>
    </row>
    <row r="108" spans="22:23" x14ac:dyDescent="0.3">
      <c r="V108" s="182">
        <f t="shared" si="21"/>
        <v>0</v>
      </c>
      <c r="W108" s="34" t="s">
        <v>245</v>
      </c>
    </row>
    <row r="109" spans="22:23" x14ac:dyDescent="0.3">
      <c r="V109" s="182">
        <f t="shared" si="21"/>
        <v>0</v>
      </c>
      <c r="W109" s="34" t="s">
        <v>193</v>
      </c>
    </row>
    <row r="110" spans="22:23" x14ac:dyDescent="0.3">
      <c r="V110" s="182">
        <f t="shared" si="21"/>
        <v>0</v>
      </c>
      <c r="W110" s="34" t="s">
        <v>92</v>
      </c>
    </row>
    <row r="111" spans="22:23" x14ac:dyDescent="0.3">
      <c r="V111" s="182">
        <f t="shared" si="21"/>
        <v>0</v>
      </c>
      <c r="W111" s="34" t="s">
        <v>246</v>
      </c>
    </row>
    <row r="112" spans="22:23" x14ac:dyDescent="0.3">
      <c r="V112" s="182">
        <f t="shared" si="21"/>
        <v>0</v>
      </c>
      <c r="W112" s="34" t="s">
        <v>68</v>
      </c>
    </row>
    <row r="113" spans="22:23" x14ac:dyDescent="0.3">
      <c r="V113" s="182">
        <f t="shared" si="21"/>
        <v>0</v>
      </c>
      <c r="W113" s="34" t="s">
        <v>247</v>
      </c>
    </row>
    <row r="114" spans="22:23" x14ac:dyDescent="0.3">
      <c r="V114" s="182">
        <f t="shared" si="21"/>
        <v>0</v>
      </c>
      <c r="W114" s="34" t="s">
        <v>165</v>
      </c>
    </row>
    <row r="115" spans="22:23" x14ac:dyDescent="0.3">
      <c r="V115" s="182">
        <f t="shared" si="21"/>
        <v>0</v>
      </c>
      <c r="W115" s="34" t="s">
        <v>194</v>
      </c>
    </row>
    <row r="116" spans="22:23" x14ac:dyDescent="0.3">
      <c r="V116" s="182">
        <f t="shared" si="21"/>
        <v>0</v>
      </c>
      <c r="W116" s="34" t="s">
        <v>39</v>
      </c>
    </row>
    <row r="117" spans="22:23" x14ac:dyDescent="0.3">
      <c r="V117" s="182">
        <f t="shared" si="21"/>
        <v>0</v>
      </c>
      <c r="W117" s="34" t="s">
        <v>69</v>
      </c>
    </row>
    <row r="118" spans="22:23" x14ac:dyDescent="0.3">
      <c r="V118" s="182">
        <f t="shared" si="21"/>
        <v>0</v>
      </c>
      <c r="W118" s="34" t="s">
        <v>195</v>
      </c>
    </row>
    <row r="119" spans="22:23" x14ac:dyDescent="0.3">
      <c r="V119" s="182">
        <f t="shared" si="21"/>
        <v>0</v>
      </c>
      <c r="W119" s="34" t="s">
        <v>166</v>
      </c>
    </row>
    <row r="120" spans="22:23" x14ac:dyDescent="0.3">
      <c r="V120" s="182">
        <f t="shared" si="21"/>
        <v>0</v>
      </c>
      <c r="W120" s="34" t="s">
        <v>167</v>
      </c>
    </row>
    <row r="121" spans="22:23" x14ac:dyDescent="0.3">
      <c r="V121" s="182">
        <f t="shared" si="21"/>
        <v>0</v>
      </c>
      <c r="W121" s="34" t="s">
        <v>93</v>
      </c>
    </row>
    <row r="122" spans="22:23" x14ac:dyDescent="0.3">
      <c r="V122" s="182">
        <f t="shared" si="21"/>
        <v>0</v>
      </c>
      <c r="W122" s="34" t="s">
        <v>168</v>
      </c>
    </row>
    <row r="123" spans="22:23" x14ac:dyDescent="0.3">
      <c r="V123" s="182">
        <f t="shared" si="21"/>
        <v>0</v>
      </c>
      <c r="W123" s="34" t="s">
        <v>227</v>
      </c>
    </row>
    <row r="124" spans="22:23" x14ac:dyDescent="0.3">
      <c r="V124" s="182">
        <f t="shared" si="21"/>
        <v>0</v>
      </c>
      <c r="W124" s="34" t="s">
        <v>228</v>
      </c>
    </row>
    <row r="125" spans="22:23" x14ac:dyDescent="0.3">
      <c r="V125" s="182">
        <f t="shared" si="21"/>
        <v>0</v>
      </c>
      <c r="W125" s="34" t="s">
        <v>229</v>
      </c>
    </row>
    <row r="126" spans="22:23" x14ac:dyDescent="0.3">
      <c r="V126" s="182">
        <f t="shared" si="21"/>
        <v>0</v>
      </c>
      <c r="W126" s="34" t="s">
        <v>129</v>
      </c>
    </row>
    <row r="127" spans="22:23" x14ac:dyDescent="0.3">
      <c r="V127" s="182">
        <f t="shared" si="21"/>
        <v>0</v>
      </c>
      <c r="W127" s="34" t="s">
        <v>130</v>
      </c>
    </row>
    <row r="128" spans="22:23" x14ac:dyDescent="0.3">
      <c r="V128" s="182">
        <f t="shared" si="21"/>
        <v>0</v>
      </c>
      <c r="W128" s="34" t="s">
        <v>169</v>
      </c>
    </row>
    <row r="129" spans="22:23" x14ac:dyDescent="0.3">
      <c r="V129" s="182">
        <f t="shared" si="21"/>
        <v>0</v>
      </c>
      <c r="W129" s="34" t="s">
        <v>40</v>
      </c>
    </row>
    <row r="130" spans="22:23" x14ac:dyDescent="0.3">
      <c r="V130" s="182">
        <f t="shared" si="21"/>
        <v>0</v>
      </c>
      <c r="W130" s="34" t="s">
        <v>94</v>
      </c>
    </row>
    <row r="131" spans="22:23" x14ac:dyDescent="0.3">
      <c r="V131" s="182">
        <f t="shared" si="21"/>
        <v>0</v>
      </c>
      <c r="W131" s="34" t="s">
        <v>95</v>
      </c>
    </row>
    <row r="132" spans="22:23" x14ac:dyDescent="0.3">
      <c r="V132" s="182">
        <f t="shared" si="21"/>
        <v>0</v>
      </c>
      <c r="W132" s="34" t="s">
        <v>70</v>
      </c>
    </row>
    <row r="133" spans="22:23" x14ac:dyDescent="0.3">
      <c r="V133" s="182">
        <f t="shared" si="21"/>
        <v>0</v>
      </c>
      <c r="W133" s="34" t="s">
        <v>170</v>
      </c>
    </row>
    <row r="134" spans="22:23" x14ac:dyDescent="0.3">
      <c r="V134" s="182">
        <f t="shared" si="21"/>
        <v>0</v>
      </c>
      <c r="W134" s="34" t="s">
        <v>96</v>
      </c>
    </row>
    <row r="135" spans="22:23" x14ac:dyDescent="0.3">
      <c r="V135" s="182">
        <f t="shared" si="21"/>
        <v>0</v>
      </c>
      <c r="W135" s="34" t="s">
        <v>106</v>
      </c>
    </row>
    <row r="136" spans="22:23" x14ac:dyDescent="0.3">
      <c r="V136" s="182">
        <f t="shared" ref="V136:V199" si="22">INT(S136)</f>
        <v>0</v>
      </c>
      <c r="W136" s="34" t="s">
        <v>196</v>
      </c>
    </row>
    <row r="137" spans="22:23" x14ac:dyDescent="0.3">
      <c r="V137" s="182">
        <f t="shared" si="22"/>
        <v>0</v>
      </c>
      <c r="W137" s="34" t="s">
        <v>97</v>
      </c>
    </row>
    <row r="138" spans="22:23" x14ac:dyDescent="0.3">
      <c r="V138" s="182">
        <f t="shared" si="22"/>
        <v>0</v>
      </c>
      <c r="W138" s="34" t="s">
        <v>71</v>
      </c>
    </row>
    <row r="139" spans="22:23" x14ac:dyDescent="0.3">
      <c r="V139" s="182">
        <f t="shared" si="22"/>
        <v>0</v>
      </c>
      <c r="W139" s="34" t="s">
        <v>197</v>
      </c>
    </row>
    <row r="140" spans="22:23" x14ac:dyDescent="0.3">
      <c r="V140" s="182">
        <f t="shared" si="22"/>
        <v>0</v>
      </c>
      <c r="W140" s="34" t="s">
        <v>171</v>
      </c>
    </row>
    <row r="141" spans="22:23" x14ac:dyDescent="0.3">
      <c r="V141" s="182">
        <f t="shared" si="22"/>
        <v>0</v>
      </c>
      <c r="W141" s="34" t="s">
        <v>248</v>
      </c>
    </row>
    <row r="142" spans="22:23" x14ac:dyDescent="0.3">
      <c r="V142" s="182">
        <f t="shared" si="22"/>
        <v>0</v>
      </c>
      <c r="W142" s="34" t="s">
        <v>230</v>
      </c>
    </row>
    <row r="143" spans="22:23" x14ac:dyDescent="0.3">
      <c r="V143" s="182">
        <f t="shared" si="22"/>
        <v>0</v>
      </c>
      <c r="W143" s="34" t="s">
        <v>41</v>
      </c>
    </row>
    <row r="144" spans="22:23" x14ac:dyDescent="0.3">
      <c r="V144" s="182">
        <f t="shared" si="22"/>
        <v>0</v>
      </c>
      <c r="W144" s="34" t="s">
        <v>42</v>
      </c>
    </row>
    <row r="145" spans="22:23" x14ac:dyDescent="0.3">
      <c r="V145" s="182">
        <f t="shared" si="22"/>
        <v>0</v>
      </c>
      <c r="W145" s="34" t="s">
        <v>172</v>
      </c>
    </row>
    <row r="146" spans="22:23" x14ac:dyDescent="0.3">
      <c r="V146" s="182">
        <f t="shared" si="22"/>
        <v>0</v>
      </c>
      <c r="W146" s="34" t="s">
        <v>107</v>
      </c>
    </row>
    <row r="147" spans="22:23" x14ac:dyDescent="0.3">
      <c r="V147" s="182">
        <f t="shared" si="22"/>
        <v>0</v>
      </c>
      <c r="W147" s="34" t="s">
        <v>108</v>
      </c>
    </row>
    <row r="148" spans="22:23" x14ac:dyDescent="0.3">
      <c r="V148" s="182">
        <f t="shared" si="22"/>
        <v>0</v>
      </c>
      <c r="W148" s="34" t="s">
        <v>72</v>
      </c>
    </row>
    <row r="149" spans="22:23" x14ac:dyDescent="0.3">
      <c r="V149" s="182">
        <f t="shared" si="22"/>
        <v>0</v>
      </c>
      <c r="W149" s="34" t="s">
        <v>73</v>
      </c>
    </row>
    <row r="150" spans="22:23" x14ac:dyDescent="0.3">
      <c r="V150" s="182">
        <f t="shared" si="22"/>
        <v>0</v>
      </c>
      <c r="W150" s="34" t="s">
        <v>43</v>
      </c>
    </row>
    <row r="151" spans="22:23" x14ac:dyDescent="0.3">
      <c r="V151" s="182">
        <f t="shared" si="22"/>
        <v>0</v>
      </c>
      <c r="W151" s="34" t="s">
        <v>198</v>
      </c>
    </row>
    <row r="152" spans="22:23" x14ac:dyDescent="0.3">
      <c r="V152" s="182">
        <f t="shared" si="22"/>
        <v>0</v>
      </c>
      <c r="W152" s="34" t="s">
        <v>131</v>
      </c>
    </row>
    <row r="153" spans="22:23" x14ac:dyDescent="0.3">
      <c r="V153" s="182">
        <f t="shared" si="22"/>
        <v>0</v>
      </c>
      <c r="W153" s="34" t="s">
        <v>109</v>
      </c>
    </row>
    <row r="154" spans="22:23" x14ac:dyDescent="0.3">
      <c r="V154" s="182">
        <f t="shared" si="22"/>
        <v>0</v>
      </c>
      <c r="W154" s="34" t="s">
        <v>173</v>
      </c>
    </row>
    <row r="155" spans="22:23" x14ac:dyDescent="0.3">
      <c r="V155" s="182">
        <f t="shared" si="22"/>
        <v>0</v>
      </c>
      <c r="W155" s="34" t="s">
        <v>249</v>
      </c>
    </row>
    <row r="156" spans="22:23" x14ac:dyDescent="0.3">
      <c r="V156" s="182">
        <f t="shared" si="22"/>
        <v>0</v>
      </c>
      <c r="W156" s="34" t="s">
        <v>110</v>
      </c>
    </row>
    <row r="157" spans="22:23" x14ac:dyDescent="0.3">
      <c r="V157" s="182">
        <f t="shared" si="22"/>
        <v>0</v>
      </c>
      <c r="W157" s="34" t="s">
        <v>111</v>
      </c>
    </row>
    <row r="158" spans="22:23" x14ac:dyDescent="0.3">
      <c r="V158" s="182">
        <f t="shared" si="22"/>
        <v>0</v>
      </c>
      <c r="W158" s="34" t="s">
        <v>112</v>
      </c>
    </row>
    <row r="159" spans="22:23" x14ac:dyDescent="0.3">
      <c r="V159" s="182">
        <f t="shared" si="22"/>
        <v>0</v>
      </c>
      <c r="W159" s="34" t="s">
        <v>174</v>
      </c>
    </row>
    <row r="160" spans="22:23" x14ac:dyDescent="0.3">
      <c r="V160" s="182">
        <f t="shared" si="22"/>
        <v>0</v>
      </c>
      <c r="W160" s="34" t="s">
        <v>250</v>
      </c>
    </row>
    <row r="161" spans="22:23" x14ac:dyDescent="0.3">
      <c r="V161" s="182">
        <f t="shared" si="22"/>
        <v>0</v>
      </c>
      <c r="W161" s="34" t="s">
        <v>199</v>
      </c>
    </row>
    <row r="162" spans="22:23" x14ac:dyDescent="0.3">
      <c r="V162" s="182">
        <f t="shared" si="22"/>
        <v>0</v>
      </c>
      <c r="W162" s="34" t="s">
        <v>231</v>
      </c>
    </row>
    <row r="163" spans="22:23" x14ac:dyDescent="0.3">
      <c r="V163" s="182">
        <f t="shared" si="22"/>
        <v>0</v>
      </c>
      <c r="W163" s="34" t="s">
        <v>200</v>
      </c>
    </row>
    <row r="164" spans="22:23" x14ac:dyDescent="0.3">
      <c r="V164" s="182">
        <f t="shared" si="22"/>
        <v>0</v>
      </c>
      <c r="W164" s="34" t="s">
        <v>44</v>
      </c>
    </row>
    <row r="165" spans="22:23" x14ac:dyDescent="0.3">
      <c r="V165" s="182">
        <f t="shared" si="22"/>
        <v>0</v>
      </c>
      <c r="W165" s="34" t="s">
        <v>45</v>
      </c>
    </row>
    <row r="166" spans="22:23" x14ac:dyDescent="0.3">
      <c r="V166" s="182">
        <f t="shared" si="22"/>
        <v>0</v>
      </c>
      <c r="W166" s="34" t="s">
        <v>132</v>
      </c>
    </row>
    <row r="167" spans="22:23" x14ac:dyDescent="0.3">
      <c r="V167" s="182">
        <f t="shared" si="22"/>
        <v>0</v>
      </c>
      <c r="W167" s="34" t="s">
        <v>46</v>
      </c>
    </row>
    <row r="168" spans="22:23" x14ac:dyDescent="0.3">
      <c r="V168" s="182">
        <f t="shared" si="22"/>
        <v>0</v>
      </c>
      <c r="W168" s="34" t="s">
        <v>8647</v>
      </c>
    </row>
    <row r="169" spans="22:23" x14ac:dyDescent="0.3">
      <c r="V169" s="182">
        <f t="shared" si="22"/>
        <v>0</v>
      </c>
      <c r="W169" s="34" t="s">
        <v>5281</v>
      </c>
    </row>
    <row r="170" spans="22:23" x14ac:dyDescent="0.3">
      <c r="V170" s="182">
        <f t="shared" si="22"/>
        <v>0</v>
      </c>
      <c r="W170" s="34" t="s">
        <v>7224</v>
      </c>
    </row>
    <row r="171" spans="22:23" x14ac:dyDescent="0.3">
      <c r="V171" s="182">
        <f t="shared" si="22"/>
        <v>0</v>
      </c>
      <c r="W171" s="34" t="s">
        <v>7258</v>
      </c>
    </row>
    <row r="172" spans="22:23" x14ac:dyDescent="0.3">
      <c r="V172" s="182">
        <f t="shared" si="22"/>
        <v>0</v>
      </c>
      <c r="W172" s="34" t="s">
        <v>133</v>
      </c>
    </row>
    <row r="173" spans="22:23" x14ac:dyDescent="0.3">
      <c r="V173" s="182">
        <f t="shared" si="22"/>
        <v>0</v>
      </c>
      <c r="W173" s="34" t="s">
        <v>9673</v>
      </c>
    </row>
    <row r="174" spans="22:23" x14ac:dyDescent="0.3">
      <c r="V174" s="182">
        <f t="shared" si="22"/>
        <v>0</v>
      </c>
      <c r="W174" s="34" t="s">
        <v>47</v>
      </c>
    </row>
    <row r="175" spans="22:23" x14ac:dyDescent="0.3">
      <c r="V175" s="182">
        <f t="shared" si="22"/>
        <v>0</v>
      </c>
      <c r="W175" s="34" t="s">
        <v>153</v>
      </c>
    </row>
    <row r="176" spans="22:23" x14ac:dyDescent="0.3">
      <c r="V176" s="182">
        <f t="shared" si="22"/>
        <v>0</v>
      </c>
      <c r="W176" s="34" t="s">
        <v>98</v>
      </c>
    </row>
    <row r="177" spans="22:23" x14ac:dyDescent="0.3">
      <c r="V177" s="182">
        <f t="shared" si="22"/>
        <v>0</v>
      </c>
      <c r="W177" s="34" t="s">
        <v>251</v>
      </c>
    </row>
    <row r="178" spans="22:23" x14ac:dyDescent="0.3">
      <c r="V178" s="182">
        <f t="shared" si="22"/>
        <v>0</v>
      </c>
      <c r="W178" s="34" t="s">
        <v>48</v>
      </c>
    </row>
    <row r="179" spans="22:23" x14ac:dyDescent="0.3">
      <c r="V179" s="182">
        <f t="shared" si="22"/>
        <v>0</v>
      </c>
      <c r="W179" s="34" t="s">
        <v>134</v>
      </c>
    </row>
    <row r="180" spans="22:23" x14ac:dyDescent="0.3">
      <c r="V180" s="182">
        <f t="shared" si="22"/>
        <v>0</v>
      </c>
      <c r="W180" s="34" t="s">
        <v>135</v>
      </c>
    </row>
    <row r="181" spans="22:23" x14ac:dyDescent="0.3">
      <c r="V181" s="182">
        <f t="shared" si="22"/>
        <v>0</v>
      </c>
      <c r="W181" s="34" t="s">
        <v>252</v>
      </c>
    </row>
    <row r="182" spans="22:23" x14ac:dyDescent="0.3">
      <c r="V182" s="182">
        <f t="shared" si="22"/>
        <v>0</v>
      </c>
      <c r="W182" s="34" t="s">
        <v>232</v>
      </c>
    </row>
    <row r="183" spans="22:23" x14ac:dyDescent="0.3">
      <c r="V183" s="182">
        <f t="shared" si="22"/>
        <v>0</v>
      </c>
      <c r="W183" s="34" t="s">
        <v>9721</v>
      </c>
    </row>
    <row r="184" spans="22:23" x14ac:dyDescent="0.3">
      <c r="V184" s="182">
        <f t="shared" si="22"/>
        <v>0</v>
      </c>
      <c r="W184" s="34" t="s">
        <v>5010</v>
      </c>
    </row>
    <row r="185" spans="22:23" x14ac:dyDescent="0.3">
      <c r="V185" s="182">
        <f t="shared" si="22"/>
        <v>0</v>
      </c>
      <c r="W185" s="34" t="s">
        <v>113</v>
      </c>
    </row>
    <row r="186" spans="22:23" x14ac:dyDescent="0.3">
      <c r="V186" s="182">
        <f t="shared" si="22"/>
        <v>0</v>
      </c>
      <c r="W186" s="34" t="s">
        <v>99</v>
      </c>
    </row>
    <row r="187" spans="22:23" x14ac:dyDescent="0.3">
      <c r="V187" s="182">
        <f t="shared" si="22"/>
        <v>0</v>
      </c>
      <c r="W187" s="34" t="s">
        <v>175</v>
      </c>
    </row>
    <row r="188" spans="22:23" x14ac:dyDescent="0.3">
      <c r="V188" s="182">
        <f t="shared" si="22"/>
        <v>0</v>
      </c>
      <c r="W188" s="34" t="s">
        <v>10382</v>
      </c>
    </row>
    <row r="189" spans="22:23" x14ac:dyDescent="0.3">
      <c r="V189" s="182">
        <f t="shared" si="22"/>
        <v>0</v>
      </c>
      <c r="W189" s="34" t="s">
        <v>8190</v>
      </c>
    </row>
    <row r="190" spans="22:23" x14ac:dyDescent="0.3">
      <c r="V190" s="182">
        <f t="shared" si="22"/>
        <v>0</v>
      </c>
      <c r="W190" s="34" t="s">
        <v>10415</v>
      </c>
    </row>
    <row r="191" spans="22:23" x14ac:dyDescent="0.3">
      <c r="V191" s="182">
        <f t="shared" si="22"/>
        <v>0</v>
      </c>
      <c r="W191" s="34" t="s">
        <v>176</v>
      </c>
    </row>
    <row r="192" spans="22:23" x14ac:dyDescent="0.3">
      <c r="V192" s="182">
        <f t="shared" si="22"/>
        <v>0</v>
      </c>
      <c r="W192" s="34" t="s">
        <v>6914</v>
      </c>
    </row>
    <row r="193" spans="22:23" x14ac:dyDescent="0.3">
      <c r="V193" s="182">
        <f t="shared" si="22"/>
        <v>0</v>
      </c>
      <c r="W193" s="34" t="s">
        <v>7635</v>
      </c>
    </row>
    <row r="194" spans="22:23" x14ac:dyDescent="0.3">
      <c r="V194" s="182">
        <f t="shared" si="22"/>
        <v>0</v>
      </c>
      <c r="W194" s="34" t="s">
        <v>5375</v>
      </c>
    </row>
    <row r="195" spans="22:23" x14ac:dyDescent="0.3">
      <c r="V195" s="182">
        <f t="shared" si="22"/>
        <v>0</v>
      </c>
      <c r="W195" s="34" t="s">
        <v>5410</v>
      </c>
    </row>
    <row r="196" spans="22:23" x14ac:dyDescent="0.3">
      <c r="V196" s="182">
        <f t="shared" si="22"/>
        <v>0</v>
      </c>
      <c r="W196" s="34" t="s">
        <v>9756</v>
      </c>
    </row>
    <row r="197" spans="22:23" x14ac:dyDescent="0.3">
      <c r="V197" s="182">
        <f t="shared" si="22"/>
        <v>0</v>
      </c>
      <c r="W197" s="34" t="s">
        <v>49</v>
      </c>
    </row>
    <row r="198" spans="22:23" x14ac:dyDescent="0.3">
      <c r="V198" s="182">
        <f t="shared" si="22"/>
        <v>0</v>
      </c>
      <c r="W198" s="34" t="s">
        <v>9789</v>
      </c>
    </row>
    <row r="199" spans="22:23" x14ac:dyDescent="0.3">
      <c r="V199" s="182">
        <f t="shared" si="22"/>
        <v>0</v>
      </c>
      <c r="W199" s="34" t="s">
        <v>9820</v>
      </c>
    </row>
    <row r="200" spans="22:23" x14ac:dyDescent="0.3">
      <c r="V200" s="182">
        <f t="shared" ref="V200:V263" si="23">INT(S200)</f>
        <v>0</v>
      </c>
      <c r="W200" s="34" t="s">
        <v>8710</v>
      </c>
    </row>
    <row r="201" spans="22:23" x14ac:dyDescent="0.3">
      <c r="V201" s="182">
        <f t="shared" si="23"/>
        <v>0</v>
      </c>
      <c r="W201" s="34" t="s">
        <v>10450</v>
      </c>
    </row>
    <row r="202" spans="22:23" x14ac:dyDescent="0.3">
      <c r="V202" s="182">
        <f t="shared" si="23"/>
        <v>0</v>
      </c>
      <c r="W202" s="34" t="s">
        <v>7669</v>
      </c>
    </row>
    <row r="203" spans="22:23" x14ac:dyDescent="0.3">
      <c r="V203" s="182">
        <f t="shared" si="23"/>
        <v>0</v>
      </c>
      <c r="W203" s="34" t="s">
        <v>8223</v>
      </c>
    </row>
    <row r="204" spans="22:23" x14ac:dyDescent="0.3">
      <c r="V204" s="182">
        <f t="shared" si="23"/>
        <v>0</v>
      </c>
      <c r="W204" s="34" t="s">
        <v>6334</v>
      </c>
    </row>
    <row r="205" spans="22:23" x14ac:dyDescent="0.3">
      <c r="V205" s="182">
        <f t="shared" si="23"/>
        <v>0</v>
      </c>
      <c r="W205" s="34" t="s">
        <v>5458</v>
      </c>
    </row>
    <row r="206" spans="22:23" x14ac:dyDescent="0.3">
      <c r="V206" s="182">
        <f t="shared" si="23"/>
        <v>0</v>
      </c>
      <c r="W206" s="34" t="s">
        <v>10483</v>
      </c>
    </row>
    <row r="207" spans="22:23" x14ac:dyDescent="0.3">
      <c r="V207" s="182">
        <f t="shared" si="23"/>
        <v>0</v>
      </c>
      <c r="W207" s="34" t="s">
        <v>6369</v>
      </c>
    </row>
    <row r="208" spans="22:23" x14ac:dyDescent="0.3">
      <c r="V208" s="182">
        <f t="shared" si="23"/>
        <v>0</v>
      </c>
      <c r="W208" s="34" t="s">
        <v>8744</v>
      </c>
    </row>
    <row r="209" spans="22:23" x14ac:dyDescent="0.3">
      <c r="V209" s="182">
        <f t="shared" si="23"/>
        <v>0</v>
      </c>
      <c r="W209" s="34" t="s">
        <v>8256</v>
      </c>
    </row>
    <row r="210" spans="22:23" x14ac:dyDescent="0.3">
      <c r="V210" s="182">
        <f t="shared" si="23"/>
        <v>0</v>
      </c>
      <c r="W210" s="34" t="s">
        <v>6404</v>
      </c>
    </row>
    <row r="211" spans="22:23" x14ac:dyDescent="0.3">
      <c r="V211" s="182">
        <f t="shared" si="23"/>
        <v>0</v>
      </c>
      <c r="W211" s="34" t="s">
        <v>5492</v>
      </c>
    </row>
    <row r="212" spans="22:23" x14ac:dyDescent="0.3">
      <c r="V212" s="182">
        <f t="shared" si="23"/>
        <v>0</v>
      </c>
      <c r="W212" s="34" t="s">
        <v>6438</v>
      </c>
    </row>
    <row r="213" spans="22:23" x14ac:dyDescent="0.3">
      <c r="V213" s="182">
        <f t="shared" si="23"/>
        <v>0</v>
      </c>
      <c r="W213" s="34" t="s">
        <v>5526</v>
      </c>
    </row>
    <row r="214" spans="22:23" x14ac:dyDescent="0.3">
      <c r="V214" s="182">
        <f t="shared" si="23"/>
        <v>0</v>
      </c>
      <c r="W214" s="34" t="s">
        <v>6949</v>
      </c>
    </row>
    <row r="215" spans="22:23" x14ac:dyDescent="0.3">
      <c r="V215" s="182">
        <f t="shared" si="23"/>
        <v>0</v>
      </c>
      <c r="W215" s="34" t="s">
        <v>9855</v>
      </c>
    </row>
    <row r="216" spans="22:23" x14ac:dyDescent="0.3">
      <c r="V216" s="182">
        <f t="shared" si="23"/>
        <v>0</v>
      </c>
      <c r="W216" s="34" t="s">
        <v>9889</v>
      </c>
    </row>
    <row r="217" spans="22:23" x14ac:dyDescent="0.3">
      <c r="V217" s="182">
        <f t="shared" si="23"/>
        <v>0</v>
      </c>
      <c r="W217" s="34" t="s">
        <v>5561</v>
      </c>
    </row>
    <row r="218" spans="22:23" x14ac:dyDescent="0.3">
      <c r="V218" s="182">
        <f t="shared" si="23"/>
        <v>0</v>
      </c>
      <c r="W218" s="34" t="s">
        <v>177</v>
      </c>
    </row>
    <row r="219" spans="22:23" x14ac:dyDescent="0.3">
      <c r="V219" s="182">
        <f t="shared" si="23"/>
        <v>0</v>
      </c>
      <c r="W219" s="34" t="s">
        <v>9924</v>
      </c>
    </row>
    <row r="220" spans="22:23" x14ac:dyDescent="0.3">
      <c r="V220" s="182">
        <f t="shared" si="23"/>
        <v>0</v>
      </c>
      <c r="W220" s="34" t="s">
        <v>5595</v>
      </c>
    </row>
    <row r="221" spans="22:23" x14ac:dyDescent="0.3">
      <c r="V221" s="182">
        <f t="shared" si="23"/>
        <v>0</v>
      </c>
      <c r="W221" s="34" t="s">
        <v>6473</v>
      </c>
    </row>
    <row r="222" spans="22:23" x14ac:dyDescent="0.3">
      <c r="V222" s="182">
        <f t="shared" si="23"/>
        <v>0</v>
      </c>
      <c r="W222" s="34" t="s">
        <v>5630</v>
      </c>
    </row>
    <row r="223" spans="22:23" x14ac:dyDescent="0.3">
      <c r="V223" s="182">
        <f t="shared" si="23"/>
        <v>0</v>
      </c>
      <c r="W223" s="34" t="s">
        <v>5665</v>
      </c>
    </row>
    <row r="224" spans="22:23" x14ac:dyDescent="0.3">
      <c r="V224" s="182">
        <f t="shared" si="23"/>
        <v>0</v>
      </c>
      <c r="W224" s="34" t="s">
        <v>7702</v>
      </c>
    </row>
    <row r="225" spans="22:23" x14ac:dyDescent="0.3">
      <c r="V225" s="182">
        <f t="shared" si="23"/>
        <v>0</v>
      </c>
      <c r="W225" s="34" t="s">
        <v>8793</v>
      </c>
    </row>
    <row r="226" spans="22:23" x14ac:dyDescent="0.3">
      <c r="V226" s="182">
        <f t="shared" si="23"/>
        <v>0</v>
      </c>
      <c r="W226" s="34" t="s">
        <v>9959</v>
      </c>
    </row>
    <row r="227" spans="22:23" x14ac:dyDescent="0.3">
      <c r="V227" s="182">
        <f t="shared" si="23"/>
        <v>0</v>
      </c>
      <c r="W227" s="34" t="s">
        <v>5700</v>
      </c>
    </row>
    <row r="228" spans="22:23" x14ac:dyDescent="0.3">
      <c r="V228" s="182">
        <f t="shared" si="23"/>
        <v>0</v>
      </c>
      <c r="W228" s="34" t="s">
        <v>6983</v>
      </c>
    </row>
    <row r="229" spans="22:23" x14ac:dyDescent="0.3">
      <c r="V229" s="182">
        <f t="shared" si="23"/>
        <v>0</v>
      </c>
      <c r="W229" s="34" t="s">
        <v>7736</v>
      </c>
    </row>
    <row r="230" spans="22:23" x14ac:dyDescent="0.3">
      <c r="V230" s="182">
        <f t="shared" si="23"/>
        <v>0</v>
      </c>
      <c r="W230" s="34" t="s">
        <v>6508</v>
      </c>
    </row>
    <row r="231" spans="22:23" x14ac:dyDescent="0.3">
      <c r="V231" s="182">
        <f t="shared" si="23"/>
        <v>0</v>
      </c>
      <c r="W231" s="34" t="s">
        <v>10518</v>
      </c>
    </row>
    <row r="232" spans="22:23" x14ac:dyDescent="0.3">
      <c r="V232" s="182">
        <f t="shared" si="23"/>
        <v>0</v>
      </c>
      <c r="W232" s="34" t="s">
        <v>9994</v>
      </c>
    </row>
    <row r="233" spans="22:23" x14ac:dyDescent="0.3">
      <c r="V233" s="182">
        <f t="shared" si="23"/>
        <v>0</v>
      </c>
      <c r="W233" s="34" t="s">
        <v>5735</v>
      </c>
    </row>
    <row r="234" spans="22:23" x14ac:dyDescent="0.3">
      <c r="V234" s="182">
        <f t="shared" si="23"/>
        <v>0</v>
      </c>
      <c r="W234" s="34" t="s">
        <v>9156</v>
      </c>
    </row>
    <row r="235" spans="22:23" x14ac:dyDescent="0.3">
      <c r="V235" s="182">
        <f t="shared" si="23"/>
        <v>0</v>
      </c>
      <c r="W235" s="34" t="s">
        <v>5770</v>
      </c>
    </row>
    <row r="236" spans="22:23" x14ac:dyDescent="0.3">
      <c r="V236" s="182">
        <f t="shared" si="23"/>
        <v>0</v>
      </c>
      <c r="W236" s="34" t="s">
        <v>10029</v>
      </c>
    </row>
    <row r="237" spans="22:23" x14ac:dyDescent="0.3">
      <c r="V237" s="182">
        <f t="shared" si="23"/>
        <v>0</v>
      </c>
      <c r="W237" s="34" t="s">
        <v>10553</v>
      </c>
    </row>
    <row r="238" spans="22:23" x14ac:dyDescent="0.3">
      <c r="V238" s="182">
        <f t="shared" si="23"/>
        <v>0</v>
      </c>
      <c r="W238" s="34" t="s">
        <v>7306</v>
      </c>
    </row>
    <row r="239" spans="22:23" x14ac:dyDescent="0.3">
      <c r="V239" s="182">
        <f t="shared" si="23"/>
        <v>0</v>
      </c>
      <c r="W239" s="34" t="s">
        <v>9190</v>
      </c>
    </row>
    <row r="240" spans="22:23" x14ac:dyDescent="0.3">
      <c r="V240" s="182">
        <f t="shared" si="23"/>
        <v>0</v>
      </c>
      <c r="W240" s="34" t="s">
        <v>5805</v>
      </c>
    </row>
    <row r="241" spans="22:23" x14ac:dyDescent="0.3">
      <c r="V241" s="182">
        <f t="shared" si="23"/>
        <v>0</v>
      </c>
      <c r="W241" s="34" t="s">
        <v>5840</v>
      </c>
    </row>
    <row r="242" spans="22:23" x14ac:dyDescent="0.3">
      <c r="V242" s="182">
        <f t="shared" si="23"/>
        <v>0</v>
      </c>
      <c r="W242" s="34" t="s">
        <v>8291</v>
      </c>
    </row>
    <row r="243" spans="22:23" x14ac:dyDescent="0.3">
      <c r="V243" s="182">
        <f t="shared" si="23"/>
        <v>0</v>
      </c>
      <c r="W243" s="34" t="s">
        <v>6543</v>
      </c>
    </row>
    <row r="244" spans="22:23" x14ac:dyDescent="0.3">
      <c r="V244" s="182">
        <f t="shared" si="23"/>
        <v>0</v>
      </c>
      <c r="W244" s="34" t="s">
        <v>10064</v>
      </c>
    </row>
    <row r="245" spans="22:23" x14ac:dyDescent="0.3">
      <c r="V245" s="182">
        <f t="shared" si="23"/>
        <v>0</v>
      </c>
      <c r="W245" s="34" t="s">
        <v>7769</v>
      </c>
    </row>
    <row r="246" spans="22:23" x14ac:dyDescent="0.3">
      <c r="V246" s="182">
        <f t="shared" si="23"/>
        <v>0</v>
      </c>
      <c r="W246" s="34" t="s">
        <v>7804</v>
      </c>
    </row>
    <row r="247" spans="22:23" x14ac:dyDescent="0.3">
      <c r="V247" s="182">
        <f t="shared" si="23"/>
        <v>0</v>
      </c>
      <c r="W247" s="34" t="s">
        <v>8326</v>
      </c>
    </row>
    <row r="248" spans="22:23" x14ac:dyDescent="0.3">
      <c r="V248" s="182">
        <f t="shared" si="23"/>
        <v>0</v>
      </c>
      <c r="W248" s="34" t="s">
        <v>7017</v>
      </c>
    </row>
    <row r="249" spans="22:23" x14ac:dyDescent="0.3">
      <c r="V249" s="182">
        <f t="shared" si="23"/>
        <v>0</v>
      </c>
      <c r="W249" s="34" t="s">
        <v>74</v>
      </c>
    </row>
    <row r="250" spans="22:23" x14ac:dyDescent="0.3">
      <c r="V250" s="182">
        <f t="shared" si="23"/>
        <v>0</v>
      </c>
      <c r="W250" s="34" t="s">
        <v>6068</v>
      </c>
    </row>
    <row r="251" spans="22:23" x14ac:dyDescent="0.3">
      <c r="V251" s="182">
        <f t="shared" si="23"/>
        <v>0</v>
      </c>
      <c r="W251" s="34" t="s">
        <v>5874</v>
      </c>
    </row>
    <row r="252" spans="22:23" x14ac:dyDescent="0.3">
      <c r="V252" s="182">
        <f t="shared" si="23"/>
        <v>0</v>
      </c>
      <c r="W252" s="34" t="s">
        <v>5908</v>
      </c>
    </row>
    <row r="253" spans="22:23" x14ac:dyDescent="0.3">
      <c r="V253" s="182">
        <f t="shared" si="23"/>
        <v>0</v>
      </c>
      <c r="W253" s="34" t="s">
        <v>10094</v>
      </c>
    </row>
    <row r="254" spans="22:23" x14ac:dyDescent="0.3">
      <c r="V254" s="182">
        <f t="shared" si="23"/>
        <v>0</v>
      </c>
      <c r="W254" s="34" t="s">
        <v>9224</v>
      </c>
    </row>
    <row r="255" spans="22:23" x14ac:dyDescent="0.3">
      <c r="V255" s="182">
        <f t="shared" si="23"/>
        <v>0</v>
      </c>
      <c r="W255" s="34" t="s">
        <v>8828</v>
      </c>
    </row>
    <row r="256" spans="22:23" x14ac:dyDescent="0.3">
      <c r="V256" s="182">
        <f t="shared" si="23"/>
        <v>0</v>
      </c>
      <c r="W256" s="34" t="s">
        <v>7838</v>
      </c>
    </row>
    <row r="257" spans="22:23" x14ac:dyDescent="0.3">
      <c r="V257" s="182">
        <f t="shared" si="23"/>
        <v>0</v>
      </c>
      <c r="W257" s="34" t="s">
        <v>5940</v>
      </c>
    </row>
    <row r="258" spans="22:23" x14ac:dyDescent="0.3">
      <c r="V258" s="182">
        <f t="shared" si="23"/>
        <v>0</v>
      </c>
      <c r="W258" s="34" t="s">
        <v>50</v>
      </c>
    </row>
    <row r="259" spans="22:23" x14ac:dyDescent="0.3">
      <c r="V259" s="182">
        <f t="shared" si="23"/>
        <v>0</v>
      </c>
      <c r="W259" s="34" t="s">
        <v>51</v>
      </c>
    </row>
    <row r="260" spans="22:23" x14ac:dyDescent="0.3">
      <c r="V260" s="182">
        <f t="shared" si="23"/>
        <v>0</v>
      </c>
      <c r="W260" s="34" t="s">
        <v>253</v>
      </c>
    </row>
    <row r="261" spans="22:23" x14ac:dyDescent="0.3">
      <c r="V261" s="182">
        <f t="shared" si="23"/>
        <v>0</v>
      </c>
      <c r="W261" s="34" t="s">
        <v>100</v>
      </c>
    </row>
    <row r="262" spans="22:23" x14ac:dyDescent="0.3">
      <c r="V262" s="182">
        <f t="shared" si="23"/>
        <v>0</v>
      </c>
      <c r="W262" s="34" t="s">
        <v>75</v>
      </c>
    </row>
    <row r="263" spans="22:23" x14ac:dyDescent="0.3">
      <c r="V263" s="182">
        <f t="shared" si="23"/>
        <v>0</v>
      </c>
      <c r="W263" s="34" t="s">
        <v>178</v>
      </c>
    </row>
    <row r="264" spans="22:23" x14ac:dyDescent="0.3">
      <c r="V264" s="182">
        <f t="shared" ref="V264:V311" si="24">INT(S264)</f>
        <v>0</v>
      </c>
      <c r="W264" s="34" t="s">
        <v>76</v>
      </c>
    </row>
    <row r="265" spans="22:23" x14ac:dyDescent="0.3">
      <c r="V265" s="182">
        <f t="shared" si="24"/>
        <v>0</v>
      </c>
      <c r="W265" s="34" t="s">
        <v>52</v>
      </c>
    </row>
    <row r="266" spans="22:23" x14ac:dyDescent="0.3">
      <c r="V266" s="182">
        <f t="shared" si="24"/>
        <v>0</v>
      </c>
      <c r="W266" s="34" t="s">
        <v>101</v>
      </c>
    </row>
    <row r="267" spans="22:23" x14ac:dyDescent="0.3">
      <c r="V267" s="182">
        <f t="shared" si="24"/>
        <v>0</v>
      </c>
      <c r="W267" s="34" t="s">
        <v>53</v>
      </c>
    </row>
    <row r="268" spans="22:23" x14ac:dyDescent="0.3">
      <c r="V268" s="182">
        <f t="shared" si="24"/>
        <v>0</v>
      </c>
      <c r="W268" s="34" t="s">
        <v>102</v>
      </c>
    </row>
    <row r="269" spans="22:23" x14ac:dyDescent="0.3">
      <c r="V269" s="182">
        <f t="shared" si="24"/>
        <v>0</v>
      </c>
      <c r="W269" s="34" t="s">
        <v>254</v>
      </c>
    </row>
    <row r="270" spans="22:23" x14ac:dyDescent="0.3">
      <c r="V270" s="182">
        <f t="shared" si="24"/>
        <v>0</v>
      </c>
      <c r="W270" s="34" t="s">
        <v>255</v>
      </c>
    </row>
    <row r="271" spans="22:23" x14ac:dyDescent="0.3">
      <c r="V271" s="182">
        <f t="shared" si="24"/>
        <v>0</v>
      </c>
      <c r="W271" s="34" t="s">
        <v>54</v>
      </c>
    </row>
    <row r="272" spans="22:23" x14ac:dyDescent="0.3">
      <c r="V272" s="182">
        <f t="shared" si="24"/>
        <v>0</v>
      </c>
      <c r="W272" s="34" t="s">
        <v>201</v>
      </c>
    </row>
    <row r="273" spans="22:23" x14ac:dyDescent="0.3">
      <c r="V273" s="182">
        <f t="shared" si="24"/>
        <v>0</v>
      </c>
      <c r="W273" s="34" t="s">
        <v>103</v>
      </c>
    </row>
    <row r="274" spans="22:23" x14ac:dyDescent="0.3">
      <c r="V274" s="182">
        <f t="shared" si="24"/>
        <v>0</v>
      </c>
      <c r="W274" s="34" t="s">
        <v>55</v>
      </c>
    </row>
    <row r="275" spans="22:23" x14ac:dyDescent="0.3">
      <c r="V275" s="182">
        <f t="shared" si="24"/>
        <v>0</v>
      </c>
      <c r="W275" s="34" t="s">
        <v>256</v>
      </c>
    </row>
    <row r="276" spans="22:23" x14ac:dyDescent="0.3">
      <c r="V276" s="182">
        <f t="shared" si="24"/>
        <v>0</v>
      </c>
      <c r="W276" s="34" t="s">
        <v>77</v>
      </c>
    </row>
    <row r="277" spans="22:23" x14ac:dyDescent="0.3">
      <c r="V277" s="182">
        <f t="shared" si="24"/>
        <v>0</v>
      </c>
      <c r="W277" s="34" t="s">
        <v>257</v>
      </c>
    </row>
    <row r="278" spans="22:23" x14ac:dyDescent="0.3">
      <c r="V278" s="182">
        <f t="shared" si="24"/>
        <v>0</v>
      </c>
      <c r="W278" s="34" t="s">
        <v>258</v>
      </c>
    </row>
    <row r="279" spans="22:23" x14ac:dyDescent="0.3">
      <c r="V279" s="182">
        <f t="shared" si="24"/>
        <v>0</v>
      </c>
      <c r="W279" s="34" t="s">
        <v>136</v>
      </c>
    </row>
    <row r="280" spans="22:23" x14ac:dyDescent="0.3">
      <c r="V280" s="182">
        <f t="shared" si="24"/>
        <v>0</v>
      </c>
      <c r="W280" s="34" t="s">
        <v>259</v>
      </c>
    </row>
    <row r="281" spans="22:23" x14ac:dyDescent="0.3">
      <c r="V281" s="182">
        <f t="shared" si="24"/>
        <v>0</v>
      </c>
      <c r="W281" s="34" t="s">
        <v>233</v>
      </c>
    </row>
    <row r="282" spans="22:23" x14ac:dyDescent="0.3">
      <c r="V282" s="182">
        <f t="shared" si="24"/>
        <v>0</v>
      </c>
      <c r="W282" s="34" t="s">
        <v>179</v>
      </c>
    </row>
    <row r="283" spans="22:23" x14ac:dyDescent="0.3">
      <c r="V283" s="182">
        <f t="shared" si="24"/>
        <v>0</v>
      </c>
      <c r="W283" s="34" t="s">
        <v>104</v>
      </c>
    </row>
    <row r="284" spans="22:23" x14ac:dyDescent="0.3">
      <c r="V284" s="182">
        <f t="shared" si="24"/>
        <v>0</v>
      </c>
      <c r="W284" s="34" t="s">
        <v>234</v>
      </c>
    </row>
    <row r="285" spans="22:23" x14ac:dyDescent="0.3">
      <c r="V285" s="182">
        <f t="shared" si="24"/>
        <v>0</v>
      </c>
      <c r="W285" s="34" t="s">
        <v>137</v>
      </c>
    </row>
    <row r="286" spans="22:23" x14ac:dyDescent="0.3">
      <c r="V286" s="182">
        <f t="shared" si="24"/>
        <v>0</v>
      </c>
      <c r="W286" s="34" t="s">
        <v>235</v>
      </c>
    </row>
    <row r="287" spans="22:23" x14ac:dyDescent="0.3">
      <c r="V287" s="182">
        <f t="shared" si="24"/>
        <v>0</v>
      </c>
      <c r="W287" s="34" t="s">
        <v>202</v>
      </c>
    </row>
    <row r="288" spans="22:23" x14ac:dyDescent="0.3">
      <c r="V288" s="182">
        <f t="shared" si="24"/>
        <v>0</v>
      </c>
      <c r="W288" s="34" t="s">
        <v>260</v>
      </c>
    </row>
    <row r="289" spans="22:23" x14ac:dyDescent="0.3">
      <c r="V289" s="182">
        <f t="shared" si="24"/>
        <v>0</v>
      </c>
      <c r="W289" s="34" t="s">
        <v>138</v>
      </c>
    </row>
    <row r="290" spans="22:23" x14ac:dyDescent="0.3">
      <c r="V290" s="182">
        <f t="shared" si="24"/>
        <v>0</v>
      </c>
      <c r="W290" s="34" t="s">
        <v>261</v>
      </c>
    </row>
    <row r="291" spans="22:23" x14ac:dyDescent="0.3">
      <c r="V291" s="182">
        <f t="shared" si="24"/>
        <v>0</v>
      </c>
      <c r="W291" s="34" t="s">
        <v>203</v>
      </c>
    </row>
    <row r="292" spans="22:23" x14ac:dyDescent="0.3">
      <c r="V292" s="182">
        <f t="shared" si="24"/>
        <v>0</v>
      </c>
      <c r="W292" s="34" t="s">
        <v>139</v>
      </c>
    </row>
    <row r="293" spans="22:23" x14ac:dyDescent="0.3">
      <c r="V293" s="182">
        <f t="shared" si="24"/>
        <v>0</v>
      </c>
      <c r="W293" s="34" t="s">
        <v>140</v>
      </c>
    </row>
    <row r="294" spans="22:23" x14ac:dyDescent="0.3">
      <c r="V294" s="182">
        <f t="shared" si="24"/>
        <v>0</v>
      </c>
      <c r="W294" s="34" t="s">
        <v>56</v>
      </c>
    </row>
    <row r="295" spans="22:23" x14ac:dyDescent="0.3">
      <c r="V295" s="182">
        <f t="shared" si="24"/>
        <v>0</v>
      </c>
      <c r="W295" s="34" t="s">
        <v>204</v>
      </c>
    </row>
    <row r="296" spans="22:23" x14ac:dyDescent="0.3">
      <c r="V296" s="182">
        <f t="shared" si="24"/>
        <v>0</v>
      </c>
      <c r="W296" s="34" t="s">
        <v>205</v>
      </c>
    </row>
    <row r="297" spans="22:23" x14ac:dyDescent="0.3">
      <c r="V297" s="182">
        <f t="shared" si="24"/>
        <v>0</v>
      </c>
      <c r="W297" s="34" t="s">
        <v>180</v>
      </c>
    </row>
    <row r="298" spans="22:23" x14ac:dyDescent="0.3">
      <c r="V298" s="182">
        <f t="shared" si="24"/>
        <v>0</v>
      </c>
      <c r="W298" s="34" t="s">
        <v>141</v>
      </c>
    </row>
    <row r="299" spans="22:23" x14ac:dyDescent="0.3">
      <c r="V299" s="182">
        <f t="shared" si="24"/>
        <v>0</v>
      </c>
      <c r="W299" s="34" t="s">
        <v>262</v>
      </c>
    </row>
    <row r="300" spans="22:23" x14ac:dyDescent="0.3">
      <c r="V300" s="182">
        <f t="shared" si="24"/>
        <v>0</v>
      </c>
      <c r="W300" s="34" t="s">
        <v>142</v>
      </c>
    </row>
    <row r="301" spans="22:23" x14ac:dyDescent="0.3">
      <c r="V301" s="182">
        <f t="shared" si="24"/>
        <v>0</v>
      </c>
      <c r="W301" s="34" t="s">
        <v>206</v>
      </c>
    </row>
    <row r="302" spans="22:23" x14ac:dyDescent="0.3">
      <c r="V302" s="182">
        <f t="shared" si="24"/>
        <v>0</v>
      </c>
      <c r="W302" s="34" t="s">
        <v>263</v>
      </c>
    </row>
    <row r="303" spans="22:23" x14ac:dyDescent="0.3">
      <c r="V303" s="182">
        <f t="shared" si="24"/>
        <v>0</v>
      </c>
      <c r="W303" s="34" t="s">
        <v>143</v>
      </c>
    </row>
    <row r="304" spans="22:23" x14ac:dyDescent="0.3">
      <c r="V304" s="182">
        <f t="shared" si="24"/>
        <v>0</v>
      </c>
      <c r="W304" s="34" t="s">
        <v>181</v>
      </c>
    </row>
    <row r="305" spans="22:23" x14ac:dyDescent="0.3">
      <c r="V305" s="182">
        <f t="shared" si="24"/>
        <v>0</v>
      </c>
      <c r="W305" s="34" t="s">
        <v>207</v>
      </c>
    </row>
    <row r="306" spans="22:23" x14ac:dyDescent="0.3">
      <c r="V306" s="182">
        <f t="shared" si="24"/>
        <v>0</v>
      </c>
      <c r="W306" s="34" t="s">
        <v>208</v>
      </c>
    </row>
    <row r="307" spans="22:23" x14ac:dyDescent="0.3">
      <c r="V307" s="182">
        <f t="shared" si="24"/>
        <v>0</v>
      </c>
      <c r="W307" s="34" t="s">
        <v>105</v>
      </c>
    </row>
    <row r="308" spans="22:23" x14ac:dyDescent="0.3">
      <c r="V308" s="182">
        <f t="shared" si="24"/>
        <v>0</v>
      </c>
      <c r="W308" s="34" t="s">
        <v>144</v>
      </c>
    </row>
    <row r="309" spans="22:23" x14ac:dyDescent="0.3">
      <c r="V309" s="182">
        <f t="shared" si="24"/>
        <v>0</v>
      </c>
      <c r="W309" s="34" t="s">
        <v>209</v>
      </c>
    </row>
    <row r="310" spans="22:23" x14ac:dyDescent="0.3">
      <c r="V310" s="182">
        <f t="shared" si="24"/>
        <v>0</v>
      </c>
      <c r="W310" s="34" t="s">
        <v>264</v>
      </c>
    </row>
    <row r="311" spans="22:23" x14ac:dyDescent="0.3">
      <c r="V311" s="182">
        <f t="shared" si="24"/>
        <v>0</v>
      </c>
      <c r="W311" s="34" t="s">
        <v>78</v>
      </c>
    </row>
  </sheetData>
  <scenarios current="1">
    <scenario name="Opti1" count="18" user="Parfenov Sergey" comment="Автор: Parfenov Sergey , 11/11/2019">
      <inputCells r="M8" val="202.840257742819" numFmtId="3"/>
      <inputCells r="M9" val="41.0680640967946" numFmtId="3"/>
      <inputCells r="M10" val="23.4823715427258" numFmtId="3"/>
      <inputCells r="M11" val="47.0760539344283" numFmtId="3"/>
      <inputCells r="M12" val="30.4563068780398" numFmtId="3"/>
      <inputCells r="M13" val="24.7761699174493" numFmtId="3"/>
      <inputCells r="M14" val="37.0286795246979" numFmtId="3"/>
      <inputCells r="M16" val="36.8772350171" numFmtId="3"/>
      <inputCells r="M17" val="27.3547032198264" numFmtId="3"/>
      <inputCells r="M18" val="46.6278353290349" numFmtId="3"/>
      <inputCells r="M19" val="48.2959165833515" numFmtId="3"/>
      <inputCells r="M20" val="28.5882705314706" numFmtId="3"/>
      <inputCells r="M21" val="7.51349103664454" numFmtId="3"/>
      <inputCells r="M30" val="46.330043603325" numFmtId="3"/>
      <inputCells r="M15" val="12.4805888296534" numFmtId="3"/>
      <inputCells r="M31" val="27.1896775992111" numFmtId="3"/>
      <inputCells r="M32" val="30.2345212339309" numFmtId="3"/>
      <inputCells r="M33" val="8.36856768385378" numFmtId="3"/>
    </scenario>
    <scenario name="1" count="18" user="Silaev Sergey" comment="Автор: Silaev Sergey , 11/12/2019">
      <inputCells r="M8" val="273.382062176913" numFmtId="3"/>
      <inputCells r="M9" val="185.019218175946" numFmtId="3"/>
      <inputCells r="M10" val="23.5216504383923" numFmtId="3"/>
      <inputCells r="M11" val="52.2115581900185" numFmtId="3"/>
      <inputCells r="M12" val="37.4606690604183" numFmtId="3"/>
      <inputCells r="M13" val="22.0465643174566" numFmtId="3"/>
      <inputCells r="M14" val="32.5282919519113" numFmtId="3"/>
      <inputCells r="M16" val="25.5182718971102" numFmtId="3"/>
      <inputCells r="M17" val="21.5567122592861" numFmtId="3"/>
      <inputCells r="M18" val="11.1988799393507" numFmtId="3"/>
      <inputCells r="M19" val="49.5342734188226" numFmtId="3"/>
      <inputCells r="M20" val="19.1984013848724" numFmtId="3"/>
      <inputCells r="M21" val="29.4528480444913" numFmtId="3"/>
      <inputCells r="M30" val="11.8676188614674" numFmtId="3"/>
      <inputCells r="M15" val="12.4805732289173" numFmtId="3"/>
      <inputCells r="M31" val="18.1264517328074" numFmtId="3"/>
      <inputCells r="M32" val="17.2768476804453" numFmtId="3"/>
      <inputCells r="M33" val="12.5528515257807" numFmtId="3"/>
    </scenario>
  </scenarios>
  <autoFilter ref="B6:Q41"/>
  <mergeCells count="4">
    <mergeCell ref="E5:H5"/>
    <mergeCell ref="J5:M5"/>
    <mergeCell ref="N5:Q5"/>
    <mergeCell ref="D5:D6"/>
  </mergeCells>
  <conditionalFormatting sqref="N7:Q29">
    <cfRule type="cellIs" dxfId="3" priority="1" operator="greaterThan">
      <formula>0</formula>
    </cfRule>
  </conditionalFormatting>
  <dataValidations count="2">
    <dataValidation type="list" allowBlank="1" showInputMessage="1" showErrorMessage="1" sqref="E4:F4">
      <formula1>$W$6:$W$50</formula1>
    </dataValidation>
    <dataValidation type="list" allowBlank="1" showInputMessage="1" showErrorMessage="1" sqref="B3">
      <formula1>$W$6:$W$314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ndSolvation">
                <anchor moveWithCells="1" sizeWithCells="1">
                  <from>
                    <xdr:col>17</xdr:col>
                    <xdr:colOff>190500</xdr:colOff>
                    <xdr:row>5</xdr:row>
                    <xdr:rowOff>137160</xdr:rowOff>
                  </from>
                  <to>
                    <xdr:col>17</xdr:col>
                    <xdr:colOff>1607820</xdr:colOff>
                    <xdr:row>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FindAllSolvations">
                <anchor moveWithCells="1" sizeWithCells="1">
                  <from>
                    <xdr:col>17</xdr:col>
                    <xdr:colOff>152400</xdr:colOff>
                    <xdr:row>2</xdr:row>
                    <xdr:rowOff>22860</xdr:rowOff>
                  </from>
                  <to>
                    <xdr:col>17</xdr:col>
                    <xdr:colOff>1645920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4"/>
  <sheetViews>
    <sheetView workbookViewId="0">
      <selection activeCell="K13" sqref="K13"/>
    </sheetView>
  </sheetViews>
  <sheetFormatPr defaultRowHeight="14.4" x14ac:dyDescent="0.3"/>
  <sheetData>
    <row r="1" spans="1:2" x14ac:dyDescent="0.3">
      <c r="A1" s="168">
        <v>51</v>
      </c>
      <c r="B1" s="15">
        <v>12384</v>
      </c>
    </row>
    <row r="2" spans="1:2" x14ac:dyDescent="0.3">
      <c r="A2" s="168">
        <v>62</v>
      </c>
      <c r="B2" s="15">
        <v>16228</v>
      </c>
    </row>
    <row r="3" spans="1:2" x14ac:dyDescent="0.3">
      <c r="A3" s="168">
        <v>69</v>
      </c>
      <c r="B3" s="15">
        <v>14733</v>
      </c>
    </row>
    <row r="4" spans="1:2" x14ac:dyDescent="0.3">
      <c r="A4" s="168">
        <v>58</v>
      </c>
      <c r="B4" s="15">
        <v>3639</v>
      </c>
    </row>
    <row r="5" spans="1:2" x14ac:dyDescent="0.3">
      <c r="A5" s="168">
        <v>55</v>
      </c>
      <c r="B5" s="15">
        <v>4391</v>
      </c>
    </row>
    <row r="6" spans="1:2" x14ac:dyDescent="0.3">
      <c r="A6" s="168">
        <v>39</v>
      </c>
      <c r="B6" s="15">
        <v>1789</v>
      </c>
    </row>
    <row r="7" spans="1:2" x14ac:dyDescent="0.3">
      <c r="A7" s="168">
        <v>50</v>
      </c>
      <c r="B7" s="15">
        <v>3578</v>
      </c>
    </row>
    <row r="8" spans="1:2" x14ac:dyDescent="0.3">
      <c r="A8" s="168">
        <v>55</v>
      </c>
      <c r="B8" s="15">
        <v>2589</v>
      </c>
    </row>
    <row r="9" spans="1:2" x14ac:dyDescent="0.3">
      <c r="A9" s="168">
        <v>53</v>
      </c>
      <c r="B9" s="15">
        <v>2241</v>
      </c>
    </row>
    <row r="10" spans="1:2" x14ac:dyDescent="0.3">
      <c r="A10" s="168">
        <v>56</v>
      </c>
      <c r="B10" s="15">
        <v>1296</v>
      </c>
    </row>
    <row r="11" spans="1:2" x14ac:dyDescent="0.3">
      <c r="A11" s="168">
        <v>60</v>
      </c>
      <c r="B11" s="15">
        <v>5401</v>
      </c>
    </row>
    <row r="12" spans="1:2" x14ac:dyDescent="0.3">
      <c r="A12" s="168">
        <v>56</v>
      </c>
      <c r="B12" s="15">
        <v>2029</v>
      </c>
    </row>
    <row r="13" spans="1:2" x14ac:dyDescent="0.3">
      <c r="A13" s="168">
        <v>50</v>
      </c>
      <c r="B13" s="15">
        <v>3427</v>
      </c>
    </row>
    <row r="14" spans="1:2" x14ac:dyDescent="0.3">
      <c r="A14" s="168">
        <v>32</v>
      </c>
      <c r="B14" s="15">
        <v>1459</v>
      </c>
    </row>
    <row r="15" spans="1:2" x14ac:dyDescent="0.3">
      <c r="A15" s="168">
        <v>44</v>
      </c>
      <c r="B15" s="15">
        <v>1346</v>
      </c>
    </row>
    <row r="16" spans="1:2" x14ac:dyDescent="0.3">
      <c r="A16" s="168">
        <v>66</v>
      </c>
      <c r="B16" s="15">
        <v>1104</v>
      </c>
    </row>
    <row r="17" spans="1:2" x14ac:dyDescent="0.3">
      <c r="A17" s="168">
        <v>86</v>
      </c>
      <c r="B17" s="15">
        <v>1211</v>
      </c>
    </row>
    <row r="18" spans="1:2" x14ac:dyDescent="0.3">
      <c r="A18" s="168">
        <v>67</v>
      </c>
      <c r="B18" s="15">
        <v>1279</v>
      </c>
    </row>
    <row r="19" spans="1:2" x14ac:dyDescent="0.3">
      <c r="A19" s="168">
        <v>57</v>
      </c>
      <c r="B19">
        <v>348</v>
      </c>
    </row>
    <row r="20" spans="1:2" x14ac:dyDescent="0.3">
      <c r="A20" s="168">
        <v>67</v>
      </c>
      <c r="B20" s="15">
        <v>1512</v>
      </c>
    </row>
    <row r="21" spans="1:2" x14ac:dyDescent="0.3">
      <c r="A21" s="168">
        <v>98</v>
      </c>
      <c r="B21">
        <v>897</v>
      </c>
    </row>
    <row r="22" spans="1:2" x14ac:dyDescent="0.3">
      <c r="A22" s="168">
        <v>54</v>
      </c>
      <c r="B22">
        <v>301</v>
      </c>
    </row>
    <row r="23" spans="1:2" x14ac:dyDescent="0.3">
      <c r="A23" s="168">
        <v>54</v>
      </c>
      <c r="B23" s="15">
        <v>3311</v>
      </c>
    </row>
    <row r="24" spans="1:2" x14ac:dyDescent="0.3">
      <c r="A24" s="168">
        <v>46</v>
      </c>
      <c r="B24">
        <v>392</v>
      </c>
    </row>
    <row r="25" spans="1:2" x14ac:dyDescent="0.3">
      <c r="A25" s="168">
        <v>55</v>
      </c>
      <c r="B25" t="s">
        <v>10740</v>
      </c>
    </row>
    <row r="26" spans="1:2" x14ac:dyDescent="0.3">
      <c r="A26" s="168">
        <v>68</v>
      </c>
      <c r="B26" t="s">
        <v>10741</v>
      </c>
    </row>
    <row r="27" spans="1:2" x14ac:dyDescent="0.3">
      <c r="A27" s="168">
        <v>93</v>
      </c>
      <c r="B27" t="s">
        <v>10741</v>
      </c>
    </row>
    <row r="28" spans="1:2" x14ac:dyDescent="0.3">
      <c r="A28" s="168">
        <v>59</v>
      </c>
      <c r="B28" t="s">
        <v>10741</v>
      </c>
    </row>
    <row r="29" spans="1:2" x14ac:dyDescent="0.3">
      <c r="A29" s="168">
        <v>33</v>
      </c>
      <c r="B29" t="s">
        <v>10741</v>
      </c>
    </row>
    <row r="30" spans="1:2" x14ac:dyDescent="0.3">
      <c r="A30" s="168">
        <v>66</v>
      </c>
      <c r="B30" t="s">
        <v>10741</v>
      </c>
    </row>
    <row r="31" spans="1:2" x14ac:dyDescent="0.3">
      <c r="A31" s="168">
        <v>133</v>
      </c>
      <c r="B31" t="s">
        <v>10741</v>
      </c>
    </row>
    <row r="32" spans="1:2" x14ac:dyDescent="0.3">
      <c r="A32" s="168">
        <v>61</v>
      </c>
      <c r="B32" t="s">
        <v>10741</v>
      </c>
    </row>
    <row r="33" spans="1:2" x14ac:dyDescent="0.3">
      <c r="A33" s="168">
        <v>48</v>
      </c>
      <c r="B33" t="s">
        <v>10741</v>
      </c>
    </row>
    <row r="34" spans="1:2" x14ac:dyDescent="0.3">
      <c r="A34" s="168">
        <v>71</v>
      </c>
      <c r="B34">
        <v>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FF00"/>
  </sheetPr>
  <dimension ref="B2:C16"/>
  <sheetViews>
    <sheetView workbookViewId="0">
      <selection activeCell="J21" sqref="J21"/>
    </sheetView>
  </sheetViews>
  <sheetFormatPr defaultRowHeight="14.4" x14ac:dyDescent="0.3"/>
  <cols>
    <col min="1" max="102" width="3.6640625" customWidth="1"/>
  </cols>
  <sheetData>
    <row r="2" spans="2:3" x14ac:dyDescent="0.3">
      <c r="B2" s="169" t="s">
        <v>10709</v>
      </c>
      <c r="C2" s="169"/>
    </row>
    <row r="3" spans="2:3" x14ac:dyDescent="0.3">
      <c r="B3" s="169" t="s">
        <v>10710</v>
      </c>
      <c r="C3" s="169"/>
    </row>
    <row r="4" spans="2:3" x14ac:dyDescent="0.3">
      <c r="B4" s="169" t="s">
        <v>10711</v>
      </c>
      <c r="C4" s="169"/>
    </row>
    <row r="5" spans="2:3" x14ac:dyDescent="0.3">
      <c r="B5" s="169" t="s">
        <v>10712</v>
      </c>
      <c r="C5" s="169"/>
    </row>
    <row r="6" spans="2:3" x14ac:dyDescent="0.3">
      <c r="B6" s="169"/>
      <c r="C6" s="169"/>
    </row>
    <row r="7" spans="2:3" x14ac:dyDescent="0.3">
      <c r="B7" s="169" t="s">
        <v>10713</v>
      </c>
      <c r="C7" s="169"/>
    </row>
    <row r="8" spans="2:3" x14ac:dyDescent="0.3">
      <c r="B8" s="169" t="s">
        <v>10714</v>
      </c>
      <c r="C8" s="169"/>
    </row>
    <row r="9" spans="2:3" x14ac:dyDescent="0.3">
      <c r="B9" s="169"/>
      <c r="C9" s="169"/>
    </row>
    <row r="10" spans="2:3" x14ac:dyDescent="0.3">
      <c r="B10" s="170" t="s">
        <v>10715</v>
      </c>
      <c r="C10" s="169" t="s">
        <v>10717</v>
      </c>
    </row>
    <row r="11" spans="2:3" x14ac:dyDescent="0.3">
      <c r="B11" s="170" t="s">
        <v>10715</v>
      </c>
      <c r="C11" s="169" t="s">
        <v>10718</v>
      </c>
    </row>
    <row r="12" spans="2:3" x14ac:dyDescent="0.3">
      <c r="B12" s="170" t="s">
        <v>10715</v>
      </c>
      <c r="C12" s="169" t="s">
        <v>10719</v>
      </c>
    </row>
    <row r="13" spans="2:3" x14ac:dyDescent="0.3">
      <c r="B13" s="170" t="s">
        <v>10715</v>
      </c>
      <c r="C13" s="169" t="s">
        <v>10720</v>
      </c>
    </row>
    <row r="14" spans="2:3" x14ac:dyDescent="0.3">
      <c r="B14" s="170" t="s">
        <v>10715</v>
      </c>
      <c r="C14" s="169" t="s">
        <v>10721</v>
      </c>
    </row>
    <row r="15" spans="2:3" x14ac:dyDescent="0.3">
      <c r="B15" s="170" t="s">
        <v>10715</v>
      </c>
      <c r="C15" s="169" t="s">
        <v>10722</v>
      </c>
    </row>
    <row r="16" spans="2:3" x14ac:dyDescent="0.3">
      <c r="B16" s="170" t="s">
        <v>10715</v>
      </c>
      <c r="C16" s="169" t="s">
        <v>10723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I30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defaultRowHeight="14.4" x14ac:dyDescent="0.3"/>
  <cols>
    <col min="1" max="1" width="32" customWidth="1"/>
    <col min="2" max="35" width="12.6640625" style="15" customWidth="1"/>
  </cols>
  <sheetData>
    <row r="1" spans="1:35" s="164" customFormat="1" ht="43.2" x14ac:dyDescent="0.3">
      <c r="A1" s="95" t="s">
        <v>1</v>
      </c>
      <c r="B1" s="166" t="s">
        <v>4</v>
      </c>
      <c r="C1" s="166" t="s">
        <v>2</v>
      </c>
      <c r="D1" s="166" t="s">
        <v>3</v>
      </c>
      <c r="E1" s="166" t="s">
        <v>7</v>
      </c>
      <c r="F1" s="166" t="s">
        <v>5</v>
      </c>
      <c r="G1" s="166" t="s">
        <v>6</v>
      </c>
      <c r="H1" s="166" t="s">
        <v>8</v>
      </c>
      <c r="I1" s="166" t="s">
        <v>21</v>
      </c>
      <c r="J1" s="166" t="s">
        <v>22</v>
      </c>
      <c r="K1" s="166" t="s">
        <v>23</v>
      </c>
      <c r="L1" s="166" t="s">
        <v>24</v>
      </c>
      <c r="M1" s="166" t="s">
        <v>25</v>
      </c>
      <c r="N1" s="166" t="s">
        <v>5061</v>
      </c>
      <c r="O1" s="166" t="s">
        <v>14</v>
      </c>
      <c r="P1" s="166" t="s">
        <v>15</v>
      </c>
      <c r="Q1" s="166" t="s">
        <v>26</v>
      </c>
      <c r="R1" s="166" t="s">
        <v>27</v>
      </c>
      <c r="S1" s="166" t="s">
        <v>28</v>
      </c>
      <c r="T1" s="166" t="s">
        <v>29</v>
      </c>
      <c r="U1" s="166" t="s">
        <v>30</v>
      </c>
      <c r="V1" s="166" t="s">
        <v>5079</v>
      </c>
      <c r="W1" s="166" t="s">
        <v>5085</v>
      </c>
      <c r="X1" s="166" t="s">
        <v>31</v>
      </c>
      <c r="Y1" s="166" t="s">
        <v>5063</v>
      </c>
      <c r="Z1" s="166" t="s">
        <v>5065</v>
      </c>
      <c r="AA1" s="166" t="s">
        <v>5067</v>
      </c>
      <c r="AB1" s="166" t="s">
        <v>5069</v>
      </c>
      <c r="AC1" s="166" t="s">
        <v>5071</v>
      </c>
      <c r="AD1" s="166" t="s">
        <v>5073</v>
      </c>
      <c r="AE1" s="166" t="s">
        <v>5075</v>
      </c>
      <c r="AF1" s="166" t="s">
        <v>5087</v>
      </c>
      <c r="AG1" s="166" t="s">
        <v>5081</v>
      </c>
      <c r="AH1" s="166" t="s">
        <v>5083</v>
      </c>
      <c r="AI1" s="166" t="s">
        <v>5077</v>
      </c>
    </row>
    <row r="2" spans="1:35" x14ac:dyDescent="0.3">
      <c r="A2" t="s">
        <v>236</v>
      </c>
      <c r="B2" s="15">
        <v>19247.430570920875</v>
      </c>
      <c r="C2" s="15">
        <v>25375.545407116457</v>
      </c>
      <c r="D2" s="15">
        <v>20660.891797472716</v>
      </c>
      <c r="E2" s="15">
        <v>2983.6896257613607</v>
      </c>
      <c r="F2" s="15">
        <v>3873.1919052446574</v>
      </c>
      <c r="G2" s="15">
        <v>2386.5440927367167</v>
      </c>
      <c r="H2" s="15">
        <v>8435.4449187337923</v>
      </c>
      <c r="I2" s="15">
        <v>2376.7615037997944</v>
      </c>
      <c r="J2" s="15">
        <v>3461.6098561172616</v>
      </c>
      <c r="K2" s="15">
        <v>1930.5327855207984</v>
      </c>
      <c r="L2" s="15">
        <v>5176.6199791214858</v>
      </c>
      <c r="M2" s="15">
        <v>1915.9608040835076</v>
      </c>
      <c r="N2" s="15">
        <v>2314.1936953907275</v>
      </c>
      <c r="O2" s="15">
        <v>2161.9521550598715</v>
      </c>
      <c r="P2" s="15">
        <v>1870.9201341864268</v>
      </c>
      <c r="Q2" s="15">
        <v>1022.8919557169583</v>
      </c>
      <c r="R2" s="15">
        <v>1299.4538971212048</v>
      </c>
      <c r="S2" s="15">
        <v>1550.7441504384012</v>
      </c>
      <c r="T2" s="15">
        <v>759.78107410098039</v>
      </c>
      <c r="U2" s="15">
        <v>2072.686031010453</v>
      </c>
      <c r="V2" s="15">
        <v>751.52701468545195</v>
      </c>
      <c r="W2" s="15">
        <v>302.54694326794669</v>
      </c>
      <c r="X2" s="15">
        <v>3523.3624487815855</v>
      </c>
      <c r="Y2" s="15">
        <v>407.60787237177055</v>
      </c>
      <c r="Z2" s="15">
        <v>697.00946175572767</v>
      </c>
      <c r="AA2" s="15">
        <v>929.34594900763693</v>
      </c>
      <c r="AB2" s="15">
        <v>2152.1695661229483</v>
      </c>
      <c r="AC2" s="15">
        <v>611.41180855765583</v>
      </c>
      <c r="AD2" s="15">
        <v>0</v>
      </c>
      <c r="AE2" s="15">
        <v>0</v>
      </c>
      <c r="AF2" s="15">
        <v>0</v>
      </c>
      <c r="AG2" s="15">
        <v>0</v>
      </c>
      <c r="AH2" s="15">
        <v>0</v>
      </c>
      <c r="AI2" s="15">
        <v>652.17259579483289</v>
      </c>
    </row>
    <row r="3" spans="1:35" x14ac:dyDescent="0.3">
      <c r="A3" t="s">
        <v>154</v>
      </c>
      <c r="B3" s="15">
        <v>13426.086639065006</v>
      </c>
      <c r="C3" s="15">
        <v>24666.999051891398</v>
      </c>
      <c r="D3" s="15">
        <v>13439.287559484894</v>
      </c>
      <c r="E3" s="15">
        <v>2983.1751074632339</v>
      </c>
      <c r="F3" s="15">
        <v>5627.6982415731072</v>
      </c>
      <c r="G3" s="15">
        <v>1809.1440968511711</v>
      </c>
      <c r="H3" s="15">
        <v>4041.8844327971597</v>
      </c>
      <c r="I3" s="15">
        <v>2762.2825135483627</v>
      </c>
      <c r="J3" s="15">
        <v>2599.8008220142065</v>
      </c>
      <c r="K3" s="15">
        <v>2196.9249832823716</v>
      </c>
      <c r="L3" s="15">
        <v>4751.1596759915583</v>
      </c>
      <c r="M3" s="15">
        <v>2269.0244759481338</v>
      </c>
      <c r="N3" s="15">
        <v>2358.0003128009407</v>
      </c>
      <c r="O3" s="15">
        <v>1054.5839967548702</v>
      </c>
      <c r="P3" s="15">
        <v>1169.5306521621844</v>
      </c>
      <c r="Q3" s="15">
        <v>703.93106753516747</v>
      </c>
      <c r="R3" s="15">
        <v>591.23459135279245</v>
      </c>
      <c r="S3" s="15">
        <v>1943.4047906058809</v>
      </c>
      <c r="T3" s="15">
        <v>511.54074380286016</v>
      </c>
      <c r="U3" s="15">
        <v>972.2649401091752</v>
      </c>
      <c r="V3" s="15">
        <v>663.3340840185549</v>
      </c>
      <c r="W3" s="15">
        <v>404.93850302136241</v>
      </c>
      <c r="X3" s="15">
        <v>2398.6910537852591</v>
      </c>
      <c r="Y3" s="15">
        <v>375.0298708232113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600.04779331713803</v>
      </c>
    </row>
    <row r="4" spans="1:35" x14ac:dyDescent="0.3">
      <c r="A4" t="s">
        <v>57</v>
      </c>
      <c r="B4" s="15">
        <v>15572.077811227346</v>
      </c>
      <c r="C4" s="15">
        <v>19259.001240910882</v>
      </c>
      <c r="D4" s="15">
        <v>10960.869024087469</v>
      </c>
      <c r="E4" s="15">
        <v>3810.6382691561921</v>
      </c>
      <c r="F4" s="15">
        <v>4621.6859397813969</v>
      </c>
      <c r="G4" s="15">
        <v>2352.5806844243584</v>
      </c>
      <c r="H4" s="15">
        <v>4530.5761754443811</v>
      </c>
      <c r="I4" s="15">
        <v>1865.3895520819956</v>
      </c>
      <c r="J4" s="15">
        <v>3006.2204160020401</v>
      </c>
      <c r="K4" s="15">
        <v>1621.7939859108142</v>
      </c>
      <c r="L4" s="15">
        <v>3663.9786705541619</v>
      </c>
      <c r="M4" s="15">
        <v>1520.3376882477653</v>
      </c>
      <c r="N4" s="15">
        <v>1928.6741733965703</v>
      </c>
      <c r="O4" s="15">
        <v>1813.355530112234</v>
      </c>
      <c r="P4" s="15">
        <v>1520.6390435873586</v>
      </c>
      <c r="Q4" s="15">
        <v>1495.6265504011217</v>
      </c>
      <c r="R4" s="15">
        <v>840.17868678588104</v>
      </c>
      <c r="S4" s="15">
        <v>2131.3858651629389</v>
      </c>
      <c r="T4" s="15">
        <v>949.87203039781105</v>
      </c>
      <c r="U4" s="15">
        <v>3119.027764789766</v>
      </c>
      <c r="V4" s="15">
        <v>728.2754040169342</v>
      </c>
      <c r="W4" s="15">
        <v>253.03803347843549</v>
      </c>
      <c r="X4" s="15">
        <v>3990.7483104530711</v>
      </c>
      <c r="Y4" s="15">
        <v>401.80711945761885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687.0901742725282</v>
      </c>
      <c r="AH4" s="15">
        <v>1832.2404647267419</v>
      </c>
      <c r="AI4" s="15">
        <v>642.89139113219017</v>
      </c>
    </row>
    <row r="5" spans="1:35" x14ac:dyDescent="0.3">
      <c r="A5" t="s">
        <v>79</v>
      </c>
      <c r="B5" s="15">
        <v>13952.207842596828</v>
      </c>
      <c r="C5" s="15">
        <v>21884.843972928909</v>
      </c>
      <c r="D5" s="15">
        <v>20220.319373672901</v>
      </c>
      <c r="E5" s="15">
        <v>4998.2186565134789</v>
      </c>
      <c r="F5" s="15">
        <v>5586.0214571338229</v>
      </c>
      <c r="G5" s="15">
        <v>2335.6534765063584</v>
      </c>
      <c r="H5" s="15">
        <v>4986.2511749942314</v>
      </c>
      <c r="I5" s="15">
        <v>2011.5341853600873</v>
      </c>
      <c r="J5" s="15">
        <v>2953.27525191216</v>
      </c>
      <c r="K5" s="15">
        <v>1607.2327680348619</v>
      </c>
      <c r="L5" s="15">
        <v>4884.2283950426508</v>
      </c>
      <c r="M5" s="15">
        <v>2725.5939160084872</v>
      </c>
      <c r="N5" s="15">
        <v>2730.5803666415068</v>
      </c>
      <c r="O5" s="15">
        <v>1391.8181006884174</v>
      </c>
      <c r="P5" s="15">
        <v>1692.2018868215152</v>
      </c>
      <c r="Q5" s="15">
        <v>971.65977035018989</v>
      </c>
      <c r="R5" s="15">
        <v>1271.7443694453066</v>
      </c>
      <c r="S5" s="15">
        <v>3360.6682686298573</v>
      </c>
      <c r="T5" s="15">
        <v>743.57951839587565</v>
      </c>
      <c r="U5" s="15">
        <v>1281.5178126860249</v>
      </c>
      <c r="V5" s="15">
        <v>426.34152912317165</v>
      </c>
      <c r="W5" s="15">
        <v>385.85154998305291</v>
      </c>
      <c r="X5" s="15">
        <v>2401.4746248622168</v>
      </c>
      <c r="Y5" s="15">
        <v>398.91605064156414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638.26568102650276</v>
      </c>
    </row>
    <row r="6" spans="1:35" x14ac:dyDescent="0.3">
      <c r="A6" t="s">
        <v>145</v>
      </c>
      <c r="B6" s="15">
        <v>15122.810166933448</v>
      </c>
      <c r="C6" s="15">
        <v>21796.675691055272</v>
      </c>
      <c r="D6" s="15">
        <v>23601.208908042172</v>
      </c>
      <c r="E6" s="15">
        <v>4830.4328040910896</v>
      </c>
      <c r="F6" s="15">
        <v>5599.7835776543134</v>
      </c>
      <c r="G6" s="15">
        <v>2030.2779713725333</v>
      </c>
      <c r="H6" s="15">
        <v>4040.5646069987588</v>
      </c>
      <c r="I6" s="15">
        <v>2594.8753798709276</v>
      </c>
      <c r="J6" s="15">
        <v>2454.6203769770846</v>
      </c>
      <c r="K6" s="15">
        <v>2212.935649559864</v>
      </c>
      <c r="L6" s="15">
        <v>5826.4221944835226</v>
      </c>
      <c r="M6" s="15">
        <v>2125.499860058901</v>
      </c>
      <c r="N6" s="15">
        <v>2070.6815130913901</v>
      </c>
      <c r="O6" s="15">
        <v>1788.6984615118715</v>
      </c>
      <c r="P6" s="15">
        <v>1538.0702417870905</v>
      </c>
      <c r="Q6" s="15">
        <v>1043.232073287659</v>
      </c>
      <c r="R6" s="15">
        <v>924.44145193195902</v>
      </c>
      <c r="S6" s="15">
        <v>2091.3041541770563</v>
      </c>
      <c r="T6" s="15">
        <v>554.70695818179922</v>
      </c>
      <c r="U6" s="15">
        <v>2221.1426189715062</v>
      </c>
      <c r="V6" s="15">
        <v>733.89245700266486</v>
      </c>
      <c r="W6" s="15">
        <v>265.04302497343559</v>
      </c>
      <c r="X6" s="15">
        <v>4121.1612553233517</v>
      </c>
      <c r="Y6" s="15">
        <v>420.87022623808741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F6" s="15">
        <v>0</v>
      </c>
      <c r="AG6" s="15">
        <v>1199.4801447785489</v>
      </c>
      <c r="AH6" s="15">
        <v>1919.1682316456786</v>
      </c>
      <c r="AI6" s="15">
        <v>0</v>
      </c>
    </row>
    <row r="7" spans="1:35" x14ac:dyDescent="0.3">
      <c r="A7" t="s">
        <v>114</v>
      </c>
      <c r="B7" s="15">
        <v>9090.7368637718864</v>
      </c>
      <c r="C7" s="15">
        <v>14596.178800923182</v>
      </c>
      <c r="D7" s="15">
        <v>12240.835986684649</v>
      </c>
      <c r="E7" s="15">
        <v>2858.6760983196323</v>
      </c>
      <c r="F7" s="15">
        <v>7699.9880367050264</v>
      </c>
      <c r="G7" s="15">
        <v>1450.5043573165087</v>
      </c>
      <c r="H7" s="15">
        <v>2337.7400182317688</v>
      </c>
      <c r="I7" s="15">
        <v>2729.8123489359095</v>
      </c>
      <c r="J7" s="15">
        <v>2384.0376729877307</v>
      </c>
      <c r="K7" s="15">
        <v>2076.1640997994705</v>
      </c>
      <c r="L7" s="15">
        <v>5787.2068444952374</v>
      </c>
      <c r="M7" s="15">
        <v>1974.8223819583343</v>
      </c>
      <c r="N7" s="15">
        <v>2783.6902242438546</v>
      </c>
      <c r="O7" s="15">
        <v>1419.0172873313459</v>
      </c>
      <c r="P7" s="15">
        <v>1605.374094132422</v>
      </c>
      <c r="Q7" s="15">
        <v>1313.3606747144661</v>
      </c>
      <c r="R7" s="15">
        <v>1024.6125810727485</v>
      </c>
      <c r="S7" s="15">
        <v>1113.8259460307106</v>
      </c>
      <c r="T7" s="15">
        <v>403.03449581008636</v>
      </c>
      <c r="U7" s="15">
        <v>1685.141338094835</v>
      </c>
      <c r="V7" s="15">
        <v>495.62980532201016</v>
      </c>
      <c r="W7" s="15">
        <v>241.28425110852686</v>
      </c>
      <c r="X7" s="15">
        <v>3285.8506811183433</v>
      </c>
      <c r="Y7" s="15">
        <v>466.4751108913037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0</v>
      </c>
    </row>
    <row r="8" spans="1:35" x14ac:dyDescent="0.3">
      <c r="A8" t="s">
        <v>115</v>
      </c>
      <c r="B8" s="15">
        <v>8258.7893959007561</v>
      </c>
      <c r="C8" s="15">
        <v>19196.953292227019</v>
      </c>
      <c r="D8" s="15">
        <v>15534.118210656781</v>
      </c>
      <c r="E8" s="15">
        <v>2067.673621980206</v>
      </c>
      <c r="F8" s="15">
        <v>5891.3359401346988</v>
      </c>
      <c r="G8" s="15">
        <v>1961.7334700330498</v>
      </c>
      <c r="H8" s="15">
        <v>3648.186159137776</v>
      </c>
      <c r="I8" s="15">
        <v>1162.6829417366439</v>
      </c>
      <c r="J8" s="15">
        <v>1900.4804285114801</v>
      </c>
      <c r="K8" s="15">
        <v>1028.5193516259599</v>
      </c>
      <c r="L8" s="15">
        <v>2173.0002209238069</v>
      </c>
      <c r="M8" s="15">
        <v>1233.9573489829447</v>
      </c>
      <c r="N8" s="15">
        <v>1330.3874293749989</v>
      </c>
      <c r="O8" s="15">
        <v>1224.4472774278429</v>
      </c>
      <c r="P8" s="15">
        <v>1095.8056643491536</v>
      </c>
      <c r="Q8" s="15">
        <v>1522.5317783216262</v>
      </c>
      <c r="R8" s="15">
        <v>898.44611487230895</v>
      </c>
      <c r="S8" s="15">
        <v>1286.2116131190419</v>
      </c>
      <c r="T8" s="15">
        <v>353.40653004765528</v>
      </c>
      <c r="U8" s="15">
        <v>1313.0034276076083</v>
      </c>
      <c r="V8" s="15">
        <v>304.22003092933295</v>
      </c>
      <c r="W8" s="15">
        <v>303.60647792577794</v>
      </c>
      <c r="X8" s="15">
        <v>1937.1913498908516</v>
      </c>
      <c r="Y8" s="15">
        <v>409.03533570330484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F8" s="15">
        <v>0</v>
      </c>
      <c r="AG8" s="15">
        <v>0</v>
      </c>
      <c r="AH8" s="15">
        <v>0</v>
      </c>
      <c r="AI8" s="15">
        <v>0</v>
      </c>
    </row>
    <row r="9" spans="1:35" x14ac:dyDescent="0.3">
      <c r="A9" t="s">
        <v>155</v>
      </c>
      <c r="B9" s="15">
        <v>13749.523400271248</v>
      </c>
      <c r="C9" s="15">
        <v>18062.068709423995</v>
      </c>
      <c r="D9" s="15">
        <v>17734.861552651</v>
      </c>
      <c r="E9" s="15">
        <v>2622.8236975468467</v>
      </c>
      <c r="F9" s="15">
        <v>5357.1416734503509</v>
      </c>
      <c r="G9" s="15">
        <v>1550.4960506207192</v>
      </c>
      <c r="H9" s="15">
        <v>3648.1418412245216</v>
      </c>
      <c r="I9" s="15">
        <v>3241.2030544085633</v>
      </c>
      <c r="J9" s="15">
        <v>2797.2698324275193</v>
      </c>
      <c r="K9" s="15">
        <v>1418.8694415250507</v>
      </c>
      <c r="L9" s="15">
        <v>4468.4576729100281</v>
      </c>
      <c r="M9" s="15">
        <v>2214.4541867189796</v>
      </c>
      <c r="N9" s="15">
        <v>2643.7735848640923</v>
      </c>
      <c r="O9" s="15">
        <v>1432.5635142104693</v>
      </c>
      <c r="P9" s="15">
        <v>1825.1950609073324</v>
      </c>
      <c r="Q9" s="15">
        <v>1082.6492987263314</v>
      </c>
      <c r="R9" s="15">
        <v>949.3875764741947</v>
      </c>
      <c r="S9" s="15">
        <v>1309.419054613978</v>
      </c>
      <c r="T9" s="15">
        <v>557.57358635556579</v>
      </c>
      <c r="U9" s="15">
        <v>1640.2228850818974</v>
      </c>
      <c r="V9" s="15">
        <v>955.5192508109493</v>
      </c>
      <c r="W9" s="15">
        <v>165.45301252009915</v>
      </c>
      <c r="X9" s="15">
        <v>3513.0406166713583</v>
      </c>
      <c r="Y9" s="15">
        <v>408.77828911698373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1635.1131564679351</v>
      </c>
    </row>
    <row r="10" spans="1:35" x14ac:dyDescent="0.3">
      <c r="A10" t="s">
        <v>182</v>
      </c>
      <c r="B10" s="15">
        <v>10339.89995681286</v>
      </c>
      <c r="C10" s="15">
        <v>12114.578443764434</v>
      </c>
      <c r="D10" s="15">
        <v>8017.7418479059133</v>
      </c>
      <c r="E10" s="15">
        <v>2769.5234887541242</v>
      </c>
      <c r="F10" s="15">
        <v>4650.1352526855162</v>
      </c>
      <c r="G10" s="15">
        <v>1257.1101800278739</v>
      </c>
      <c r="H10" s="15">
        <v>3480.8550088567276</v>
      </c>
      <c r="I10" s="15">
        <v>1360.6059851692585</v>
      </c>
      <c r="J10" s="15">
        <v>1419.3277261723292</v>
      </c>
      <c r="K10" s="15">
        <v>513.84050130742162</v>
      </c>
      <c r="L10" s="15">
        <v>2893.1322482149772</v>
      </c>
      <c r="M10" s="15">
        <v>963.70361525693659</v>
      </c>
      <c r="N10" s="15">
        <v>1854.6367425238373</v>
      </c>
      <c r="O10" s="15">
        <v>1199.5002103690952</v>
      </c>
      <c r="P10" s="15">
        <v>1361.0102656580923</v>
      </c>
      <c r="Q10" s="15">
        <v>772.78215440530016</v>
      </c>
      <c r="R10" s="15">
        <v>537.89519039301683</v>
      </c>
      <c r="S10" s="15">
        <v>494.53610796562037</v>
      </c>
      <c r="T10" s="15">
        <v>349.29834235217334</v>
      </c>
      <c r="U10" s="15">
        <v>832.81780699707997</v>
      </c>
      <c r="V10" s="15">
        <v>300.68361356994086</v>
      </c>
      <c r="W10" s="15">
        <v>209.11408284914546</v>
      </c>
      <c r="X10" s="15">
        <v>1471.5809793540639</v>
      </c>
      <c r="Y10" s="15">
        <v>404.28048883353398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F10" s="15">
        <v>0</v>
      </c>
      <c r="AG10" s="15">
        <v>0</v>
      </c>
      <c r="AH10" s="15">
        <v>0</v>
      </c>
      <c r="AI10" s="15">
        <v>1455.4097598007222</v>
      </c>
    </row>
    <row r="11" spans="1:35" x14ac:dyDescent="0.3">
      <c r="A11" t="s">
        <v>210</v>
      </c>
      <c r="B11" s="15">
        <v>6811.4289735756929</v>
      </c>
      <c r="C11" s="15">
        <v>14228.606365525122</v>
      </c>
      <c r="D11" s="15">
        <v>4401.0865603146667</v>
      </c>
      <c r="E11" s="15">
        <v>1291.1127612918324</v>
      </c>
      <c r="F11" s="15">
        <v>2314.5162994986017</v>
      </c>
      <c r="G11" s="15">
        <v>1667.1088611304035</v>
      </c>
      <c r="H11" s="15">
        <v>2750.9031575266299</v>
      </c>
      <c r="I11" s="15">
        <v>1002.1163744005244</v>
      </c>
      <c r="J11" s="15">
        <v>1424.6202995114359</v>
      </c>
      <c r="K11" s="15">
        <v>885.96250232731643</v>
      </c>
      <c r="L11" s="15">
        <v>1480.8461778257572</v>
      </c>
      <c r="M11" s="15">
        <v>809.95344460610363</v>
      </c>
      <c r="N11" s="15">
        <v>967.17765989244776</v>
      </c>
      <c r="O11" s="15">
        <v>926.6857722175248</v>
      </c>
      <c r="P11" s="15">
        <v>716.59072073849541</v>
      </c>
      <c r="Q11" s="15">
        <v>1024.4447581755535</v>
      </c>
      <c r="R11" s="15">
        <v>566.88642744892275</v>
      </c>
      <c r="S11" s="15">
        <v>566.07658969542422</v>
      </c>
      <c r="T11" s="15">
        <v>399.82846801295443</v>
      </c>
      <c r="U11" s="15">
        <v>828.34833072128299</v>
      </c>
      <c r="V11" s="15">
        <v>245.84360374060424</v>
      </c>
      <c r="W11" s="15">
        <v>250.1241747233818</v>
      </c>
      <c r="X11" s="15">
        <v>1208.7406926502742</v>
      </c>
      <c r="Y11" s="15">
        <v>462.76443057054922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0</v>
      </c>
      <c r="AG11" s="15">
        <v>0</v>
      </c>
      <c r="AH11" s="15">
        <v>0</v>
      </c>
      <c r="AI11" s="15">
        <v>0</v>
      </c>
    </row>
    <row r="12" spans="1:35" x14ac:dyDescent="0.3">
      <c r="A12" t="s">
        <v>116</v>
      </c>
      <c r="B12" s="15">
        <v>11261.741567888355</v>
      </c>
      <c r="C12" s="15">
        <v>14943.069279108027</v>
      </c>
      <c r="D12" s="15">
        <v>5504.4806274063012</v>
      </c>
      <c r="E12" s="15">
        <v>2873.0772402739453</v>
      </c>
      <c r="F12" s="15">
        <v>5759.3158106872888</v>
      </c>
      <c r="G12" s="15">
        <v>1984.0705185142813</v>
      </c>
      <c r="H12" s="15">
        <v>2522.0398879621835</v>
      </c>
      <c r="I12" s="15">
        <v>2398.2411263384688</v>
      </c>
      <c r="J12" s="15">
        <v>2247.5027670856739</v>
      </c>
      <c r="K12" s="15">
        <v>1947.9796835226505</v>
      </c>
      <c r="L12" s="15">
        <v>4585.9009704465661</v>
      </c>
      <c r="M12" s="15">
        <v>1933.2760100075416</v>
      </c>
      <c r="N12" s="15">
        <v>2238.4543526148377</v>
      </c>
      <c r="O12" s="15">
        <v>1400.2421393619134</v>
      </c>
      <c r="P12" s="15">
        <v>1757.0375736096623</v>
      </c>
      <c r="Q12" s="15">
        <v>1820.9934122558004</v>
      </c>
      <c r="R12" s="15">
        <v>903.40192659963077</v>
      </c>
      <c r="S12" s="15">
        <v>774.56484328192789</v>
      </c>
      <c r="T12" s="15">
        <v>355.35591376375186</v>
      </c>
      <c r="U12" s="15">
        <v>736.21190467258782</v>
      </c>
      <c r="V12" s="15">
        <v>526.96732003449904</v>
      </c>
      <c r="W12" s="15">
        <v>166.47026168504465</v>
      </c>
      <c r="X12" s="15">
        <v>1906.747703945317</v>
      </c>
      <c r="Y12" s="15">
        <v>411.29156685619438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987.09976045486633</v>
      </c>
    </row>
    <row r="13" spans="1:35" x14ac:dyDescent="0.3">
      <c r="A13" t="s">
        <v>211</v>
      </c>
      <c r="B13" s="15">
        <v>9054.2183412477498</v>
      </c>
      <c r="C13" s="15">
        <v>21824.142098457396</v>
      </c>
      <c r="D13" s="15">
        <v>8413.1575927590875</v>
      </c>
      <c r="E13" s="15">
        <v>2530.5422793674129</v>
      </c>
      <c r="F13" s="15">
        <v>4064.8784648941714</v>
      </c>
      <c r="G13" s="15">
        <v>2984.9609880915864</v>
      </c>
      <c r="H13" s="15">
        <v>4784.3493558364016</v>
      </c>
      <c r="I13" s="15">
        <v>1647.4075074158725</v>
      </c>
      <c r="J13" s="15">
        <v>1330.950034204202</v>
      </c>
      <c r="K13" s="15">
        <v>1224.9901162074857</v>
      </c>
      <c r="L13" s="15">
        <v>3131.557499759143</v>
      </c>
      <c r="M13" s="15">
        <v>1327.5975152263579</v>
      </c>
      <c r="N13" s="15">
        <v>2697.2539049020361</v>
      </c>
      <c r="O13" s="15">
        <v>1194.5126709543554</v>
      </c>
      <c r="P13" s="15">
        <v>1521.6372500046209</v>
      </c>
      <c r="Q13" s="15">
        <v>340.43306347746591</v>
      </c>
      <c r="R13" s="15">
        <v>523.3993264804252</v>
      </c>
      <c r="S13" s="15">
        <v>604.9772882746372</v>
      </c>
      <c r="T13" s="15">
        <v>351.10016931606157</v>
      </c>
      <c r="U13" s="15">
        <v>727.39502670804427</v>
      </c>
      <c r="V13" s="15">
        <v>347.95083330657144</v>
      </c>
      <c r="W13" s="15">
        <v>255.90894864211782</v>
      </c>
      <c r="X13" s="15">
        <v>990.31378775838198</v>
      </c>
      <c r="Y13" s="15">
        <v>406.3659367084046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0</v>
      </c>
    </row>
    <row r="14" spans="1:35" x14ac:dyDescent="0.3">
      <c r="A14" t="s">
        <v>117</v>
      </c>
      <c r="B14" s="15">
        <v>18039.290487646213</v>
      </c>
      <c r="C14" s="15">
        <v>16983.596589901714</v>
      </c>
      <c r="D14" s="15">
        <v>13365.013802350622</v>
      </c>
      <c r="E14" s="15">
        <v>3140.2045262931179</v>
      </c>
      <c r="F14" s="15">
        <v>3646.9635384696776</v>
      </c>
      <c r="G14" s="15">
        <v>1954.1210829254385</v>
      </c>
      <c r="H14" s="15">
        <v>3328.5681878935179</v>
      </c>
      <c r="I14" s="15">
        <v>2281.0231795093587</v>
      </c>
      <c r="J14" s="15">
        <v>2173.0685218394524</v>
      </c>
      <c r="K14" s="15">
        <v>1750.6680742398455</v>
      </c>
      <c r="L14" s="15">
        <v>4473.6369630094969</v>
      </c>
      <c r="M14" s="15">
        <v>1863.5850004142787</v>
      </c>
      <c r="N14" s="15">
        <v>4559.2107770161301</v>
      </c>
      <c r="O14" s="15">
        <v>1735.5787271546524</v>
      </c>
      <c r="P14" s="15">
        <v>2188.6642228536784</v>
      </c>
      <c r="Q14" s="15">
        <v>1262.9479697949394</v>
      </c>
      <c r="R14" s="15">
        <v>975.23766731819944</v>
      </c>
      <c r="S14" s="15">
        <v>1478.1483896341056</v>
      </c>
      <c r="T14" s="15">
        <v>349.99183574783973</v>
      </c>
      <c r="U14" s="15">
        <v>725.09882637573287</v>
      </c>
      <c r="V14" s="15">
        <v>554.45755229149961</v>
      </c>
      <c r="W14" s="15">
        <v>255.10110944699318</v>
      </c>
      <c r="X14" s="15">
        <v>3214.7398246468247</v>
      </c>
      <c r="Y14" s="15">
        <v>405.08314322666638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</row>
    <row r="15" spans="1:35" x14ac:dyDescent="0.3">
      <c r="A15" t="s">
        <v>183</v>
      </c>
      <c r="B15" s="15">
        <v>16046.44876599439</v>
      </c>
      <c r="C15" s="15">
        <v>17703.205014341616</v>
      </c>
      <c r="D15" s="15">
        <v>12431.608102702783</v>
      </c>
      <c r="E15" s="15">
        <v>2997.103159625633</v>
      </c>
      <c r="F15" s="15">
        <v>6816.6671863113252</v>
      </c>
      <c r="G15" s="15">
        <v>1409.2838560747853</v>
      </c>
      <c r="H15" s="15">
        <v>2744.2209671045935</v>
      </c>
      <c r="I15" s="15">
        <v>2284.5102602431534</v>
      </c>
      <c r="J15" s="15">
        <v>2174.4357738293397</v>
      </c>
      <c r="K15" s="15">
        <v>1658.1389332392223</v>
      </c>
      <c r="L15" s="15">
        <v>5119.0831744510178</v>
      </c>
      <c r="M15" s="15">
        <v>1858.8751448606599</v>
      </c>
      <c r="N15" s="15">
        <v>1066.6692726591832</v>
      </c>
      <c r="O15" s="15">
        <v>1194.5043703892966</v>
      </c>
      <c r="P15" s="15">
        <v>1423.7401676113086</v>
      </c>
      <c r="Q15" s="15">
        <v>955.9752300366622</v>
      </c>
      <c r="R15" s="15">
        <v>401.26590450663957</v>
      </c>
      <c r="S15" s="15">
        <v>777.85282003307134</v>
      </c>
      <c r="T15" s="15">
        <v>356.86437621588937</v>
      </c>
      <c r="U15" s="15">
        <v>850.85719329251413</v>
      </c>
      <c r="V15" s="15">
        <v>526.62277740192019</v>
      </c>
      <c r="W15" s="15">
        <v>167.17691698308016</v>
      </c>
      <c r="X15" s="15">
        <v>1307.6766378466502</v>
      </c>
      <c r="Y15" s="15">
        <v>413.03747247209418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660.85995595535076</v>
      </c>
    </row>
    <row r="16" spans="1:35" x14ac:dyDescent="0.3">
      <c r="A16" t="s">
        <v>58</v>
      </c>
      <c r="B16" s="15">
        <v>9909.0306850297347</v>
      </c>
      <c r="C16" s="15">
        <v>16956.79679857779</v>
      </c>
      <c r="D16" s="15">
        <v>7943.8420148643872</v>
      </c>
      <c r="E16" s="15">
        <v>2902.2978424208413</v>
      </c>
      <c r="F16" s="15">
        <v>8218.869059213921</v>
      </c>
      <c r="G16" s="15">
        <v>2346.4448864090064</v>
      </c>
      <c r="H16" s="15">
        <v>4182.5229815555231</v>
      </c>
      <c r="I16" s="15">
        <v>2345.2426089266451</v>
      </c>
      <c r="J16" s="15">
        <v>1932.2602937354438</v>
      </c>
      <c r="K16" s="15">
        <v>1577.4882466485826</v>
      </c>
      <c r="L16" s="15">
        <v>4503.5310693460642</v>
      </c>
      <c r="M16" s="15">
        <v>1770.0530234068278</v>
      </c>
      <c r="N16" s="15">
        <v>1681.1846795022684</v>
      </c>
      <c r="O16" s="15">
        <v>711.14713081687125</v>
      </c>
      <c r="P16" s="15">
        <v>770.86024577416276</v>
      </c>
      <c r="Q16" s="15">
        <v>1008.3100485405739</v>
      </c>
      <c r="R16" s="15">
        <v>744.61052074260169</v>
      </c>
      <c r="S16" s="15">
        <v>855.82118786104741</v>
      </c>
      <c r="T16" s="15">
        <v>346.25591492013342</v>
      </c>
      <c r="U16" s="15">
        <v>1038.9681243407938</v>
      </c>
      <c r="V16" s="15">
        <v>463.37777966019007</v>
      </c>
      <c r="W16" s="15">
        <v>26.951053562938622</v>
      </c>
      <c r="X16" s="15">
        <v>1802.6147052207873</v>
      </c>
      <c r="Y16" s="15">
        <v>400.75916078719149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F16" s="15">
        <v>0</v>
      </c>
      <c r="AG16" s="15">
        <v>456.86544329739837</v>
      </c>
      <c r="AH16" s="15">
        <v>2055.8944948382923</v>
      </c>
      <c r="AI16" s="15">
        <v>0</v>
      </c>
    </row>
    <row r="17" spans="1:35" x14ac:dyDescent="0.3">
      <c r="A17" t="s">
        <v>184</v>
      </c>
      <c r="B17" s="15">
        <v>11075.133664539198</v>
      </c>
      <c r="C17" s="15">
        <v>18656.335628506029</v>
      </c>
      <c r="D17" s="15">
        <v>20548.485201512838</v>
      </c>
      <c r="E17" s="15">
        <v>3018.234781576833</v>
      </c>
      <c r="F17" s="15">
        <v>7249.8029650922081</v>
      </c>
      <c r="G17" s="15">
        <v>1579.1251376814196</v>
      </c>
      <c r="H17" s="15">
        <v>2118.0489002481149</v>
      </c>
      <c r="I17" s="15">
        <v>1485.1104207898816</v>
      </c>
      <c r="J17" s="15">
        <v>1413.5424724923619</v>
      </c>
      <c r="K17" s="15">
        <v>1095.8653349016838</v>
      </c>
      <c r="L17" s="15">
        <v>2878.8232367216087</v>
      </c>
      <c r="M17" s="15">
        <v>1214.6419579552328</v>
      </c>
      <c r="N17" s="15">
        <v>2552.6908141000004</v>
      </c>
      <c r="O17" s="15">
        <v>1426.1247418836281</v>
      </c>
      <c r="P17" s="15">
        <v>1812.8533738935726</v>
      </c>
      <c r="Q17" s="15">
        <v>836.87190175186902</v>
      </c>
      <c r="R17" s="15">
        <v>807.68103676413239</v>
      </c>
      <c r="S17" s="15">
        <v>1125.5594906650711</v>
      </c>
      <c r="T17" s="15">
        <v>347.87458412971603</v>
      </c>
      <c r="U17" s="15">
        <v>1668.9122120574923</v>
      </c>
      <c r="V17" s="15">
        <v>299.45801151212538</v>
      </c>
      <c r="W17" s="15">
        <v>298.85406258134464</v>
      </c>
      <c r="X17" s="15">
        <v>2531.7539178329334</v>
      </c>
      <c r="Y17" s="15">
        <v>402.6326205205047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0</v>
      </c>
      <c r="AG17" s="15">
        <v>0</v>
      </c>
      <c r="AH17" s="15">
        <v>0</v>
      </c>
      <c r="AI17" s="15">
        <v>1771.5835302902208</v>
      </c>
    </row>
    <row r="18" spans="1:35" x14ac:dyDescent="0.3">
      <c r="A18" t="s">
        <v>185</v>
      </c>
      <c r="B18" s="15">
        <v>11754.006446869127</v>
      </c>
      <c r="C18" s="15">
        <v>16190.262557294571</v>
      </c>
      <c r="D18" s="15">
        <v>10803.039233870906</v>
      </c>
      <c r="E18" s="15">
        <v>3022.9674518813645</v>
      </c>
      <c r="F18" s="15">
        <v>6033.8656637801696</v>
      </c>
      <c r="G18" s="15">
        <v>2054.0337795316168</v>
      </c>
      <c r="H18" s="15">
        <v>3532.264234895355</v>
      </c>
      <c r="I18" s="15">
        <v>2754.3011410196264</v>
      </c>
      <c r="J18" s="15">
        <v>2625.8140237053099</v>
      </c>
      <c r="K18" s="15">
        <v>1505.0090815750389</v>
      </c>
      <c r="L18" s="15">
        <v>6003.1896788245022</v>
      </c>
      <c r="M18" s="15">
        <v>2279.8291442053091</v>
      </c>
      <c r="N18" s="15">
        <v>2207.665146809597</v>
      </c>
      <c r="O18" s="15">
        <v>3524.9724024058924</v>
      </c>
      <c r="P18" s="15">
        <v>3861.9053519189747</v>
      </c>
      <c r="Q18" s="15">
        <v>1567.8697064841963</v>
      </c>
      <c r="R18" s="15">
        <v>1635.1305751369939</v>
      </c>
      <c r="S18" s="15">
        <v>1200.7636570147185</v>
      </c>
      <c r="T18" s="15">
        <v>434.49263937209372</v>
      </c>
      <c r="U18" s="15">
        <v>2653.9755836646123</v>
      </c>
      <c r="V18" s="15">
        <v>867.47662374636786</v>
      </c>
      <c r="W18" s="15">
        <v>203.54270345585064</v>
      </c>
      <c r="X18" s="15">
        <v>2337.4094766220969</v>
      </c>
      <c r="Y18" s="15">
        <v>502.88499927325671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573.28889917151264</v>
      </c>
      <c r="AH18" s="15">
        <v>1146.5777983430253</v>
      </c>
      <c r="AI18" s="15">
        <v>603.46199912790803</v>
      </c>
    </row>
    <row r="19" spans="1:35" x14ac:dyDescent="0.3">
      <c r="A19" t="s">
        <v>186</v>
      </c>
      <c r="B19" s="15">
        <v>11393.098295645827</v>
      </c>
      <c r="C19" s="15">
        <v>15812.889559786967</v>
      </c>
      <c r="D19" s="15">
        <v>14486.474301957025</v>
      </c>
      <c r="E19" s="15">
        <v>3506.2985680090496</v>
      </c>
      <c r="F19" s="15">
        <v>4950.5285365563632</v>
      </c>
      <c r="G19" s="15">
        <v>3467.3001026805841</v>
      </c>
      <c r="H19" s="15">
        <v>4464.2354904681615</v>
      </c>
      <c r="I19" s="15">
        <v>1877.6672266015039</v>
      </c>
      <c r="J19" s="15">
        <v>1988.1298847400005</v>
      </c>
      <c r="K19" s="15">
        <v>1351.8808108024955</v>
      </c>
      <c r="L19" s="15">
        <v>3691.9866922633678</v>
      </c>
      <c r="M19" s="15">
        <v>1498.0755653460074</v>
      </c>
      <c r="N19" s="15">
        <v>2503.2263658804445</v>
      </c>
      <c r="O19" s="15">
        <v>1550.8323725035509</v>
      </c>
      <c r="P19" s="15">
        <v>1709.0038130997136</v>
      </c>
      <c r="Q19" s="15">
        <v>835.49757826796497</v>
      </c>
      <c r="R19" s="15">
        <v>685.73951217159834</v>
      </c>
      <c r="S19" s="15">
        <v>745.62294243485121</v>
      </c>
      <c r="T19" s="15">
        <v>540.03966201042726</v>
      </c>
      <c r="U19" s="15">
        <v>1786.6048202507718</v>
      </c>
      <c r="V19" s="15">
        <v>423.14324690149857</v>
      </c>
      <c r="W19" s="15">
        <v>160.25003900199445</v>
      </c>
      <c r="X19" s="15">
        <v>2201.3346926524746</v>
      </c>
      <c r="Y19" s="15">
        <v>395.92350587274728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950.21641409459346</v>
      </c>
    </row>
    <row r="20" spans="1:35" x14ac:dyDescent="0.3">
      <c r="A20" t="s">
        <v>187</v>
      </c>
      <c r="B20" s="15">
        <v>8355.4207927075404</v>
      </c>
      <c r="C20" s="15">
        <v>20617.420876808897</v>
      </c>
      <c r="D20" s="15">
        <v>17277.817748463502</v>
      </c>
      <c r="E20" s="15">
        <v>2740.6060675383233</v>
      </c>
      <c r="F20" s="15">
        <v>5645.8984514328404</v>
      </c>
      <c r="G20" s="15">
        <v>1944.7901838489072</v>
      </c>
      <c r="H20" s="15">
        <v>2966.9741621136063</v>
      </c>
      <c r="I20" s="15">
        <v>1235.8528832066388</v>
      </c>
      <c r="J20" s="15">
        <v>1334.7251453519423</v>
      </c>
      <c r="K20" s="15">
        <v>1100.1932860123693</v>
      </c>
      <c r="L20" s="15">
        <v>3227.7106984743605</v>
      </c>
      <c r="M20" s="15">
        <v>1135.5695999909638</v>
      </c>
      <c r="N20" s="15">
        <v>1852.469090958899</v>
      </c>
      <c r="O20" s="15">
        <v>1327.1661039035248</v>
      </c>
      <c r="P20" s="15">
        <v>1714.3906005011359</v>
      </c>
      <c r="Q20" s="15">
        <v>1135.0656638944031</v>
      </c>
      <c r="R20" s="15">
        <v>885.51650887730614</v>
      </c>
      <c r="S20" s="15">
        <v>759.23012307907447</v>
      </c>
      <c r="T20" s="15">
        <v>348.32062994308785</v>
      </c>
      <c r="U20" s="15">
        <v>2127.6181996813038</v>
      </c>
      <c r="V20" s="15">
        <v>297.32229697109642</v>
      </c>
      <c r="W20" s="15">
        <v>253.88300544752272</v>
      </c>
      <c r="X20" s="15">
        <v>1742.8125963471864</v>
      </c>
      <c r="Y20" s="15">
        <v>403.1488772489443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1290.0764071966221</v>
      </c>
    </row>
    <row r="21" spans="1:35" x14ac:dyDescent="0.3">
      <c r="A21" t="s">
        <v>156</v>
      </c>
      <c r="B21" s="15">
        <v>10094.698497271587</v>
      </c>
      <c r="C21" s="15">
        <v>19115.963767412781</v>
      </c>
      <c r="D21" s="15">
        <v>17082.82755141945</v>
      </c>
      <c r="E21" s="15">
        <v>2374.1409497434256</v>
      </c>
      <c r="F21" s="15">
        <v>3976.9793050797098</v>
      </c>
      <c r="G21" s="15">
        <v>2737.7266314884414</v>
      </c>
      <c r="H21" s="15">
        <v>2682.2644088493716</v>
      </c>
      <c r="I21" s="15">
        <v>2257.0540352831663</v>
      </c>
      <c r="J21" s="15">
        <v>1628.7803626997202</v>
      </c>
      <c r="K21" s="15">
        <v>1601.8444086940069</v>
      </c>
      <c r="L21" s="15">
        <v>3829.1794393730834</v>
      </c>
      <c r="M21" s="15">
        <v>1663.3697058509683</v>
      </c>
      <c r="N21" s="15">
        <v>2344.7201291320193</v>
      </c>
      <c r="O21" s="15">
        <v>1931.6359046015968</v>
      </c>
      <c r="P21" s="15">
        <v>1839.7952348551789</v>
      </c>
      <c r="Q21" s="15">
        <v>652.42657599078314</v>
      </c>
      <c r="R21" s="15">
        <v>587.82004424276226</v>
      </c>
      <c r="S21" s="15">
        <v>1875.2791299844766</v>
      </c>
      <c r="T21" s="15">
        <v>741.08661648191332</v>
      </c>
      <c r="U21" s="15">
        <v>947.23115009021365</v>
      </c>
      <c r="V21" s="15">
        <v>539.21605343540489</v>
      </c>
      <c r="W21" s="15">
        <v>205.64756028716187</v>
      </c>
      <c r="X21" s="15">
        <v>1946.5451042357552</v>
      </c>
      <c r="Y21" s="15">
        <v>397.57865691089768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F21" s="15">
        <v>0</v>
      </c>
      <c r="AG21" s="15">
        <v>0</v>
      </c>
      <c r="AH21" s="15">
        <v>0</v>
      </c>
      <c r="AI21" s="15">
        <v>954.18877658615452</v>
      </c>
    </row>
    <row r="22" spans="1:35" x14ac:dyDescent="0.3">
      <c r="A22" t="s">
        <v>237</v>
      </c>
      <c r="B22" s="15">
        <v>9768.9627462481167</v>
      </c>
      <c r="C22" s="15">
        <v>15120.085014649714</v>
      </c>
      <c r="D22" s="15">
        <v>12348.643441612134</v>
      </c>
      <c r="E22" s="15">
        <v>2437.9945762834886</v>
      </c>
      <c r="F22" s="15">
        <v>4087.6678131346175</v>
      </c>
      <c r="G22" s="15">
        <v>2407.3430647198506</v>
      </c>
      <c r="H22" s="15">
        <v>2805.5461801639881</v>
      </c>
      <c r="I22" s="15">
        <v>1222.6843540254865</v>
      </c>
      <c r="J22" s="15">
        <v>1271.726772527308</v>
      </c>
      <c r="K22" s="15">
        <v>786.98866501654982</v>
      </c>
      <c r="L22" s="15">
        <v>1668.0641437893116</v>
      </c>
      <c r="M22" s="15">
        <v>734.57013799467518</v>
      </c>
      <c r="N22" s="15">
        <v>1377.9853459479216</v>
      </c>
      <c r="O22" s="15">
        <v>1069.693331090456</v>
      </c>
      <c r="P22" s="15">
        <v>1569.5350819803984</v>
      </c>
      <c r="Q22" s="15">
        <v>679.30857221907206</v>
      </c>
      <c r="R22" s="15">
        <v>307.75894509114124</v>
      </c>
      <c r="S22" s="15">
        <v>1352.0426173201463</v>
      </c>
      <c r="T22" s="15">
        <v>484.7381075107582</v>
      </c>
      <c r="U22" s="15">
        <v>1110.5620131753076</v>
      </c>
      <c r="V22" s="15">
        <v>259.87151108302191</v>
      </c>
      <c r="W22" s="15">
        <v>143.83999194646583</v>
      </c>
      <c r="X22" s="15">
        <v>2363.2759640370541</v>
      </c>
      <c r="Y22" s="15">
        <v>355.37984421609832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0</v>
      </c>
      <c r="AG22" s="15">
        <v>0</v>
      </c>
      <c r="AH22" s="15">
        <v>0</v>
      </c>
      <c r="AI22" s="15">
        <v>284.30387537287868</v>
      </c>
    </row>
    <row r="23" spans="1:35" x14ac:dyDescent="0.3">
      <c r="A23" t="s">
        <v>212</v>
      </c>
      <c r="B23" s="15">
        <v>14848.822731429957</v>
      </c>
      <c r="C23" s="15">
        <v>22144.234520245005</v>
      </c>
      <c r="D23" s="15">
        <v>14571.435245404798</v>
      </c>
      <c r="E23" s="15">
        <v>2297.9656589105412</v>
      </c>
      <c r="F23" s="15">
        <v>7719.516006635944</v>
      </c>
      <c r="G23" s="15">
        <v>2115.128093605123</v>
      </c>
      <c r="H23" s="15">
        <v>3698.1857183898032</v>
      </c>
      <c r="I23" s="15">
        <v>2156.1240464973453</v>
      </c>
      <c r="J23" s="15">
        <v>1938.6481894434187</v>
      </c>
      <c r="K23" s="15">
        <v>1456.4524761469359</v>
      </c>
      <c r="L23" s="15">
        <v>4020.1245249257818</v>
      </c>
      <c r="M23" s="15">
        <v>1680.8340685811027</v>
      </c>
      <c r="N23" s="15">
        <v>1929.2213125751537</v>
      </c>
      <c r="O23" s="15">
        <v>1317.3512349163748</v>
      </c>
      <c r="P23" s="15">
        <v>1369.5279022337481</v>
      </c>
      <c r="Q23" s="15">
        <v>731.35026122167199</v>
      </c>
      <c r="R23" s="15">
        <v>533.82430637732932</v>
      </c>
      <c r="S23" s="15">
        <v>1293.8936575930177</v>
      </c>
      <c r="T23" s="15">
        <v>358.65978038328996</v>
      </c>
      <c r="U23" s="15">
        <v>1079.7062459582537</v>
      </c>
      <c r="V23" s="15">
        <v>493.2668128743291</v>
      </c>
      <c r="W23" s="15">
        <v>128.13975650002016</v>
      </c>
      <c r="X23" s="15">
        <v>3172.6921404076847</v>
      </c>
      <c r="Y23" s="15">
        <v>438.45938922162583</v>
      </c>
      <c r="Z23" s="15">
        <v>1249.6092592816337</v>
      </c>
      <c r="AA23" s="15">
        <v>1249.6092592816337</v>
      </c>
      <c r="AB23" s="15">
        <v>1736.2991813176386</v>
      </c>
      <c r="AC23" s="15">
        <v>657.68908383243877</v>
      </c>
      <c r="AD23" s="15">
        <v>123.86477745510931</v>
      </c>
      <c r="AE23" s="15">
        <v>123.86477745510931</v>
      </c>
      <c r="AF23" s="15">
        <v>85.499580898217047</v>
      </c>
      <c r="AG23" s="15">
        <v>0</v>
      </c>
      <c r="AH23" s="15">
        <v>0</v>
      </c>
      <c r="AI23" s="15">
        <v>0</v>
      </c>
    </row>
    <row r="24" spans="1:35" x14ac:dyDescent="0.3">
      <c r="A24" t="s">
        <v>32</v>
      </c>
      <c r="B24" s="15">
        <v>9268.2719672239109</v>
      </c>
      <c r="C24" s="15">
        <v>11642.534145525324</v>
      </c>
      <c r="D24" s="15">
        <v>19820.04785820832</v>
      </c>
      <c r="E24" s="15">
        <v>1199.1129904555598</v>
      </c>
      <c r="F24" s="15">
        <v>6102.3106347614839</v>
      </c>
      <c r="G24" s="15">
        <v>1424.349221996107</v>
      </c>
      <c r="H24" s="15">
        <v>4052.3578344115872</v>
      </c>
      <c r="I24" s="15">
        <v>2364.3174145143516</v>
      </c>
      <c r="J24" s="15">
        <v>1557.426137603537</v>
      </c>
      <c r="K24" s="15">
        <v>1456.1740217427946</v>
      </c>
      <c r="L24" s="15">
        <v>4143.8541336833141</v>
      </c>
      <c r="M24" s="15">
        <v>1787.0193357760706</v>
      </c>
      <c r="N24" s="15">
        <v>2881.2809770662038</v>
      </c>
      <c r="O24" s="15">
        <v>1488.7565548167845</v>
      </c>
      <c r="P24" s="15">
        <v>1958.9300844077329</v>
      </c>
      <c r="Q24" s="15">
        <v>533.34954575476002</v>
      </c>
      <c r="R24" s="15">
        <v>328.09853072180579</v>
      </c>
      <c r="S24" s="15">
        <v>981.64352551985996</v>
      </c>
      <c r="T24" s="15">
        <v>309.91293086655548</v>
      </c>
      <c r="U24" s="15">
        <v>1672.6963200193675</v>
      </c>
      <c r="V24" s="15">
        <v>594.34707860257822</v>
      </c>
      <c r="W24" s="15">
        <v>281.2137810949888</v>
      </c>
      <c r="X24" s="15">
        <v>3482.5423722804135</v>
      </c>
      <c r="Y24" s="15">
        <v>378.86666365104588</v>
      </c>
      <c r="Z24" s="15">
        <v>1295.7239896865769</v>
      </c>
      <c r="AA24" s="15">
        <v>1295.7239896865769</v>
      </c>
      <c r="AB24" s="15">
        <v>1500.3119880581417</v>
      </c>
      <c r="AC24" s="15">
        <v>568.29999547656882</v>
      </c>
      <c r="AD24" s="15">
        <v>100.39966586752716</v>
      </c>
      <c r="AE24" s="15">
        <v>100.39966586752715</v>
      </c>
      <c r="AF24" s="15">
        <v>0</v>
      </c>
      <c r="AG24" s="15">
        <v>647.86199484328847</v>
      </c>
      <c r="AH24" s="15">
        <v>1511.6779879676731</v>
      </c>
      <c r="AI24" s="15">
        <v>606.18666184167341</v>
      </c>
    </row>
    <row r="25" spans="1:35" x14ac:dyDescent="0.3">
      <c r="A25" t="s">
        <v>157</v>
      </c>
      <c r="B25" s="15">
        <v>15015.456358699148</v>
      </c>
      <c r="C25" s="15">
        <v>27045.384581272938</v>
      </c>
      <c r="D25" s="15">
        <v>18204.961866087709</v>
      </c>
      <c r="E25" s="15">
        <v>3687.3632838493359</v>
      </c>
      <c r="F25" s="15">
        <v>6790.9723689810917</v>
      </c>
      <c r="G25" s="15">
        <v>3718.4307031907451</v>
      </c>
      <c r="H25" s="15">
        <v>4869.2305725767465</v>
      </c>
      <c r="I25" s="15">
        <v>3884.9938421808242</v>
      </c>
      <c r="J25" s="15">
        <v>3503.9610814347106</v>
      </c>
      <c r="K25" s="15">
        <v>3010.2762917321415</v>
      </c>
      <c r="L25" s="15">
        <v>8514.169859426258</v>
      </c>
      <c r="M25" s="15">
        <v>3089.3807292148913</v>
      </c>
      <c r="N25" s="15">
        <v>2793.4570332191938</v>
      </c>
      <c r="O25" s="15">
        <v>1793.2949870264151</v>
      </c>
      <c r="P25" s="15">
        <v>2661.8773748320464</v>
      </c>
      <c r="Q25" s="15">
        <v>1259.6663724563191</v>
      </c>
      <c r="R25" s="15">
        <v>1124.6927943091857</v>
      </c>
      <c r="S25" s="15">
        <v>1064.5159862571272</v>
      </c>
      <c r="T25" s="15">
        <v>712.20100809551036</v>
      </c>
      <c r="U25" s="15">
        <v>2174.7193538986808</v>
      </c>
      <c r="V25" s="15">
        <v>819.10948053506729</v>
      </c>
      <c r="W25" s="15">
        <v>387.55952951531708</v>
      </c>
      <c r="X25" s="15">
        <v>5227.6807133814154</v>
      </c>
      <c r="Y25" s="15">
        <v>939.85470276533624</v>
      </c>
      <c r="Z25" s="15">
        <v>1785.723935254139</v>
      </c>
      <c r="AA25" s="15">
        <v>1488.1032793784491</v>
      </c>
      <c r="AB25" s="15">
        <v>2067.6803460837396</v>
      </c>
      <c r="AC25" s="15">
        <v>783.21225230444691</v>
      </c>
      <c r="AD25" s="15">
        <v>147.50497418400417</v>
      </c>
      <c r="AE25" s="15">
        <v>147.50497418400417</v>
      </c>
      <c r="AF25" s="15">
        <v>0</v>
      </c>
      <c r="AG25" s="15">
        <v>1190.4826235027595</v>
      </c>
      <c r="AH25" s="15">
        <v>1785.723935254139</v>
      </c>
      <c r="AI25" s="15">
        <v>1670.8528049161532</v>
      </c>
    </row>
    <row r="26" spans="1:35" x14ac:dyDescent="0.3">
      <c r="A26" t="s">
        <v>59</v>
      </c>
      <c r="B26" s="15">
        <v>11140.909004868498</v>
      </c>
      <c r="C26" s="15">
        <v>23027.508956399477</v>
      </c>
      <c r="D26" s="15">
        <v>17912.782622537401</v>
      </c>
      <c r="E26" s="15">
        <v>2980.1799381423093</v>
      </c>
      <c r="F26" s="15">
        <v>6986.3792067629474</v>
      </c>
      <c r="G26" s="15">
        <v>1789.9276675381509</v>
      </c>
      <c r="H26" s="15">
        <v>5132.6699721026216</v>
      </c>
      <c r="I26" s="15">
        <v>2004.248437752721</v>
      </c>
      <c r="J26" s="15">
        <v>1453.4661153273701</v>
      </c>
      <c r="K26" s="15">
        <v>1373.509395736171</v>
      </c>
      <c r="L26" s="15">
        <v>3480.8744304789207</v>
      </c>
      <c r="M26" s="15">
        <v>1446.0218690206032</v>
      </c>
      <c r="N26" s="15">
        <v>3262.6017764224875</v>
      </c>
      <c r="O26" s="15">
        <v>1492.3416238182633</v>
      </c>
      <c r="P26" s="15">
        <v>2948.1053460304379</v>
      </c>
      <c r="Q26" s="15">
        <v>748.65222734472059</v>
      </c>
      <c r="R26" s="15">
        <v>579.54836062310426</v>
      </c>
      <c r="S26" s="15">
        <v>1160.4752853770913</v>
      </c>
      <c r="T26" s="15">
        <v>317.62117575538349</v>
      </c>
      <c r="U26" s="15">
        <v>626.78715817468628</v>
      </c>
      <c r="V26" s="15">
        <v>558.31847300751019</v>
      </c>
      <c r="W26" s="15">
        <v>231.50686971290833</v>
      </c>
      <c r="X26" s="15">
        <v>2949.7596229874971</v>
      </c>
      <c r="Y26" s="15">
        <v>367.6171015687309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588.18736250996949</v>
      </c>
    </row>
    <row r="27" spans="1:35" x14ac:dyDescent="0.3">
      <c r="A27" t="s">
        <v>118</v>
      </c>
      <c r="B27" s="15">
        <v>9933.8676331990901</v>
      </c>
      <c r="C27" s="15">
        <v>11816.784630179483</v>
      </c>
      <c r="D27" s="15">
        <v>15742.843370060555</v>
      </c>
      <c r="E27" s="15">
        <v>3250.568621393681</v>
      </c>
      <c r="F27" s="15">
        <v>5637.2867276453808</v>
      </c>
      <c r="G27" s="15">
        <v>2586.8556848304738</v>
      </c>
      <c r="H27" s="15">
        <v>3503.2998386416766</v>
      </c>
      <c r="I27" s="15">
        <v>1944.8376242183222</v>
      </c>
      <c r="J27" s="15">
        <v>1848.8542336469909</v>
      </c>
      <c r="K27" s="15">
        <v>1438.4360176032365</v>
      </c>
      <c r="L27" s="15">
        <v>4296.7124448516624</v>
      </c>
      <c r="M27" s="15">
        <v>1590.3940664725258</v>
      </c>
      <c r="N27" s="15">
        <v>3190.3676885598029</v>
      </c>
      <c r="O27" s="15">
        <v>1720.3754877550327</v>
      </c>
      <c r="P27" s="15">
        <v>2409.352154321848</v>
      </c>
      <c r="Q27" s="15">
        <v>974.95457683071277</v>
      </c>
      <c r="R27" s="15">
        <v>432.58267805435531</v>
      </c>
      <c r="S27" s="15">
        <v>765.89486312055328</v>
      </c>
      <c r="T27" s="15">
        <v>324.57788435863046</v>
      </c>
      <c r="U27" s="15">
        <v>1458.5343009518322</v>
      </c>
      <c r="V27" s="15">
        <v>610.46187741061874</v>
      </c>
      <c r="W27" s="15">
        <v>135.05295072561074</v>
      </c>
      <c r="X27" s="15">
        <v>1890.3656413109129</v>
      </c>
      <c r="Y27" s="15">
        <v>375.66884763730383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601.07015621968617</v>
      </c>
    </row>
    <row r="28" spans="1:35" x14ac:dyDescent="0.3">
      <c r="A28" t="s">
        <v>60</v>
      </c>
      <c r="B28" s="15">
        <v>11503.223372547565</v>
      </c>
      <c r="C28" s="15">
        <v>22688.337546770887</v>
      </c>
      <c r="D28" s="15">
        <v>13245.416515167193</v>
      </c>
      <c r="E28" s="15">
        <v>2531.2574764240576</v>
      </c>
      <c r="F28" s="15">
        <v>7576.415595809598</v>
      </c>
      <c r="G28" s="15">
        <v>2897.4340660193761</v>
      </c>
      <c r="H28" s="15">
        <v>3622.8445118249829</v>
      </c>
      <c r="I28" s="15">
        <v>1832.0400702074301</v>
      </c>
      <c r="J28" s="15">
        <v>2858.0919101708705</v>
      </c>
      <c r="K28" s="15">
        <v>1659.3132790222787</v>
      </c>
      <c r="L28" s="15">
        <v>4473.3293514912129</v>
      </c>
      <c r="M28" s="15">
        <v>1500.8927263274927</v>
      </c>
      <c r="N28" s="15">
        <v>1201.3032614704211</v>
      </c>
      <c r="O28" s="15">
        <v>1070.0224847352997</v>
      </c>
      <c r="P28" s="15">
        <v>813.56212120947782</v>
      </c>
      <c r="Q28" s="15">
        <v>766.22530267517936</v>
      </c>
      <c r="R28" s="15">
        <v>584.45191950347271</v>
      </c>
      <c r="S28" s="15">
        <v>2262.3843471492423</v>
      </c>
      <c r="T28" s="15">
        <v>573.93262649585097</v>
      </c>
      <c r="U28" s="15">
        <v>1464.2855866609691</v>
      </c>
      <c r="V28" s="15">
        <v>402.3629575415377</v>
      </c>
      <c r="W28" s="15">
        <v>122.9705352591</v>
      </c>
      <c r="X28" s="15">
        <v>1711.2785864799307</v>
      </c>
      <c r="Y28" s="15">
        <v>420.771720304876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1009.8521287317025</v>
      </c>
    </row>
    <row r="29" spans="1:35" x14ac:dyDescent="0.3">
      <c r="A29" t="s">
        <v>146</v>
      </c>
      <c r="B29" s="15">
        <v>13483.42091992397</v>
      </c>
      <c r="C29" s="15">
        <v>9493.5463242858114</v>
      </c>
      <c r="D29" s="15">
        <v>10887.377961900496</v>
      </c>
      <c r="E29" s="15">
        <v>1902.1891687908358</v>
      </c>
      <c r="F29" s="15">
        <v>3964.702454636606</v>
      </c>
      <c r="G29" s="15">
        <v>2729.2753276644676</v>
      </c>
      <c r="H29" s="15">
        <v>4313.29345822082</v>
      </c>
      <c r="I29" s="15">
        <v>1615.9244134313151</v>
      </c>
      <c r="J29" s="15">
        <v>2379.3961822250535</v>
      </c>
      <c r="K29" s="15">
        <v>1361.9622922868177</v>
      </c>
      <c r="L29" s="15">
        <v>3926.3554624856424</v>
      </c>
      <c r="M29" s="15">
        <v>1393.86857516178</v>
      </c>
      <c r="N29" s="15">
        <v>1723.1374509179891</v>
      </c>
      <c r="O29" s="15">
        <v>1597.2959004484178</v>
      </c>
      <c r="P29" s="15">
        <v>1499.9916464632845</v>
      </c>
      <c r="Q29" s="15">
        <v>772.78602528518684</v>
      </c>
      <c r="R29" s="15">
        <v>711.45065541064764</v>
      </c>
      <c r="S29" s="15">
        <v>1364.7367516672493</v>
      </c>
      <c r="T29" s="15">
        <v>540.62322784407991</v>
      </c>
      <c r="U29" s="15">
        <v>816.48376052698268</v>
      </c>
      <c r="V29" s="15">
        <v>411.21451531395371</v>
      </c>
      <c r="W29" s="15">
        <v>303.40695081718701</v>
      </c>
      <c r="X29" s="15">
        <v>2203.7134507427299</v>
      </c>
      <c r="Y29" s="15">
        <v>396.35134006164213</v>
      </c>
      <c r="Z29" s="15">
        <v>1129.6013191756801</v>
      </c>
      <c r="AA29" s="15">
        <v>1807.3621106810881</v>
      </c>
      <c r="AB29" s="15">
        <v>1831.1431910847866</v>
      </c>
      <c r="AC29" s="15">
        <v>634.16214409862732</v>
      </c>
      <c r="AD29" s="15">
        <v>111.9692535674139</v>
      </c>
      <c r="AE29" s="15">
        <v>111.9692535674139</v>
      </c>
      <c r="AF29" s="15">
        <v>77.288511312020219</v>
      </c>
      <c r="AG29" s="15">
        <v>0</v>
      </c>
      <c r="AH29" s="15">
        <v>0</v>
      </c>
      <c r="AI29" s="15">
        <v>0</v>
      </c>
    </row>
    <row r="30" spans="1:35" x14ac:dyDescent="0.3">
      <c r="A30" t="s">
        <v>33</v>
      </c>
      <c r="B30" s="15">
        <v>10972.090851959172</v>
      </c>
      <c r="C30" s="15">
        <v>11977.904233407213</v>
      </c>
      <c r="D30" s="15">
        <v>13375.132322275316</v>
      </c>
      <c r="E30" s="15">
        <v>3888.1692312889686</v>
      </c>
      <c r="F30" s="15">
        <v>3888.9876424724434</v>
      </c>
      <c r="G30" s="15">
        <v>1974.0077745402673</v>
      </c>
      <c r="H30" s="15">
        <v>3646.6356307660849</v>
      </c>
      <c r="I30" s="15">
        <v>2777.8921595080028</v>
      </c>
      <c r="J30" s="15">
        <v>1886.7446821023086</v>
      </c>
      <c r="K30" s="15">
        <v>1695.5433693631005</v>
      </c>
      <c r="L30" s="15">
        <v>5485.912464226878</v>
      </c>
      <c r="M30" s="15">
        <v>2175.643829868774</v>
      </c>
      <c r="N30" s="15">
        <v>2441.9343686917591</v>
      </c>
      <c r="O30" s="15">
        <v>1351.1968639162444</v>
      </c>
      <c r="P30" s="15">
        <v>1588.5361071238221</v>
      </c>
      <c r="Q30" s="15">
        <v>685.62396895568349</v>
      </c>
      <c r="R30" s="15">
        <v>950.37998680965393</v>
      </c>
      <c r="S30" s="15">
        <v>1188.537641200706</v>
      </c>
      <c r="T30" s="15">
        <v>353.55363126094335</v>
      </c>
      <c r="U30" s="15">
        <v>1641.9374368455274</v>
      </c>
      <c r="V30" s="15">
        <v>1071.6071433618004</v>
      </c>
      <c r="W30" s="15">
        <v>119.59033418519756</v>
      </c>
      <c r="X30" s="15">
        <v>1676.9245149390581</v>
      </c>
      <c r="Y30" s="15">
        <v>409.20559173720301</v>
      </c>
      <c r="Z30" s="15">
        <v>932.98874916082298</v>
      </c>
      <c r="AA30" s="15">
        <v>1399.4831237412343</v>
      </c>
      <c r="AB30" s="15">
        <v>1080.3027621862159</v>
      </c>
      <c r="AC30" s="15">
        <v>613.80838760580457</v>
      </c>
      <c r="AD30" s="15">
        <v>115.60057966575985</v>
      </c>
      <c r="AE30" s="15">
        <v>115.60057966575985</v>
      </c>
      <c r="AF30" s="15">
        <v>79.795090388754588</v>
      </c>
      <c r="AG30" s="15">
        <v>0</v>
      </c>
      <c r="AH30" s="15">
        <v>0</v>
      </c>
      <c r="AI30" s="15">
        <v>654.72894677952479</v>
      </c>
    </row>
    <row r="31" spans="1:35" x14ac:dyDescent="0.3">
      <c r="A31" t="s">
        <v>119</v>
      </c>
      <c r="B31" s="15">
        <v>17382.183219166443</v>
      </c>
      <c r="C31" s="15">
        <v>16600.543724851192</v>
      </c>
      <c r="D31" s="15">
        <v>17521.492353723188</v>
      </c>
      <c r="E31" s="15">
        <v>2690.3508459560508</v>
      </c>
      <c r="F31" s="15">
        <v>3889.5545652001006</v>
      </c>
      <c r="G31" s="15">
        <v>2377.0220168533774</v>
      </c>
      <c r="H31" s="15">
        <v>2968.9013631073076</v>
      </c>
      <c r="I31" s="15">
        <v>1141.6358923182568</v>
      </c>
      <c r="J31" s="15">
        <v>1223.6133419180258</v>
      </c>
      <c r="K31" s="15">
        <v>999.93047219322818</v>
      </c>
      <c r="L31" s="15">
        <v>2538.1687293736077</v>
      </c>
      <c r="M31" s="15">
        <v>979.40910799829248</v>
      </c>
      <c r="N31" s="15">
        <v>1323.0879546734764</v>
      </c>
      <c r="O31" s="15">
        <v>421.66003061593887</v>
      </c>
      <c r="P31" s="15">
        <v>549.10850298448599</v>
      </c>
      <c r="Q31" s="15">
        <v>1216.3768608598118</v>
      </c>
      <c r="R31" s="15">
        <v>1040.1091431433124</v>
      </c>
      <c r="S31" s="15">
        <v>704.63884214610277</v>
      </c>
      <c r="T31" s="15">
        <v>373.27281398788034</v>
      </c>
      <c r="U31" s="15">
        <v>889.97916298036284</v>
      </c>
      <c r="V31" s="15">
        <v>318.62118092136774</v>
      </c>
      <c r="W31" s="15">
        <v>232.97148720250516</v>
      </c>
      <c r="X31" s="15">
        <v>2115.2126125979889</v>
      </c>
      <c r="Y31" s="15">
        <v>432.02871989338001</v>
      </c>
      <c r="Z31" s="15">
        <v>985.02548135690654</v>
      </c>
      <c r="AA31" s="15">
        <v>1231.2818516961331</v>
      </c>
      <c r="AB31" s="15">
        <v>1140.5558205185234</v>
      </c>
      <c r="AC31" s="15">
        <v>648.04307984007005</v>
      </c>
      <c r="AD31" s="15">
        <v>114.48761077174571</v>
      </c>
      <c r="AE31" s="15">
        <v>114.48761077174569</v>
      </c>
      <c r="AF31" s="15">
        <v>84.245600379209108</v>
      </c>
      <c r="AG31" s="15">
        <v>0</v>
      </c>
      <c r="AH31" s="15">
        <v>0</v>
      </c>
      <c r="AI31" s="15">
        <v>0</v>
      </c>
    </row>
    <row r="32" spans="1:35" x14ac:dyDescent="0.3">
      <c r="A32" t="s">
        <v>188</v>
      </c>
      <c r="B32" s="15">
        <v>13510.948094802374</v>
      </c>
      <c r="C32" s="15">
        <v>21686.141309416504</v>
      </c>
      <c r="D32" s="15">
        <v>16060.145572869751</v>
      </c>
      <c r="E32" s="15">
        <v>8613.1391427205108</v>
      </c>
      <c r="F32" s="15">
        <v>10669.099879195372</v>
      </c>
      <c r="G32" s="15">
        <v>2448.9167148937654</v>
      </c>
      <c r="H32" s="15">
        <v>3365.5351573685202</v>
      </c>
      <c r="I32" s="15">
        <v>1858.1233998147825</v>
      </c>
      <c r="J32" s="15">
        <v>1779.1766824900692</v>
      </c>
      <c r="K32" s="15">
        <v>1386.325269259673</v>
      </c>
      <c r="L32" s="15">
        <v>4213.9770969350448</v>
      </c>
      <c r="M32" s="15">
        <v>1770.706902220795</v>
      </c>
      <c r="N32" s="15">
        <v>2436.3688922726192</v>
      </c>
      <c r="O32" s="15">
        <v>2773.2779296504032</v>
      </c>
      <c r="P32" s="15">
        <v>2151.9515795266311</v>
      </c>
      <c r="Q32" s="15">
        <v>1009.0540691172008</v>
      </c>
      <c r="R32" s="15">
        <v>874.58323669391348</v>
      </c>
      <c r="S32" s="15">
        <v>1315.2209410731759</v>
      </c>
      <c r="T32" s="15">
        <v>361.37729148902019</v>
      </c>
      <c r="U32" s="15">
        <v>1401.1735260280298</v>
      </c>
      <c r="V32" s="15">
        <v>444.40205116560634</v>
      </c>
      <c r="W32" s="15">
        <v>320.17860721625573</v>
      </c>
      <c r="X32" s="15">
        <v>2251.9158997417653</v>
      </c>
      <c r="Y32" s="15">
        <v>418.26075403821784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</row>
    <row r="33" spans="1:35" x14ac:dyDescent="0.3">
      <c r="A33" t="s">
        <v>120</v>
      </c>
      <c r="B33" s="15">
        <v>13791.531781346803</v>
      </c>
      <c r="C33" s="15">
        <v>23120.465494470212</v>
      </c>
      <c r="D33" s="15">
        <v>12612.587928411813</v>
      </c>
      <c r="E33" s="15">
        <v>1875.3263044174478</v>
      </c>
      <c r="F33" s="15">
        <v>4194.479834213691</v>
      </c>
      <c r="G33" s="15">
        <v>1991.5003647116162</v>
      </c>
      <c r="H33" s="15">
        <v>2618.3402032856116</v>
      </c>
      <c r="I33" s="15">
        <v>1799.1592052841852</v>
      </c>
      <c r="J33" s="15">
        <v>1700.8728728167682</v>
      </c>
      <c r="K33" s="15">
        <v>1277.8184926561348</v>
      </c>
      <c r="L33" s="15">
        <v>3118.3310472172175</v>
      </c>
      <c r="M33" s="15">
        <v>1333.6935994698033</v>
      </c>
      <c r="N33" s="15">
        <v>2953.3985030081963</v>
      </c>
      <c r="O33" s="15">
        <v>1526.0347588972336</v>
      </c>
      <c r="P33" s="15">
        <v>1964.9572847106306</v>
      </c>
      <c r="Q33" s="15">
        <v>1703.1809667298976</v>
      </c>
      <c r="R33" s="15">
        <v>804.37072872551448</v>
      </c>
      <c r="S33" s="15">
        <v>724.45297698341699</v>
      </c>
      <c r="T33" s="15">
        <v>332.36552349059991</v>
      </c>
      <c r="U33" s="15">
        <v>860.7266884377517</v>
      </c>
      <c r="V33" s="15">
        <v>439.98040219024739</v>
      </c>
      <c r="W33" s="15">
        <v>198.97692942767688</v>
      </c>
      <c r="X33" s="15">
        <v>1401.7823699071139</v>
      </c>
      <c r="Y33" s="15">
        <v>384.68231885486102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1230.9834203355556</v>
      </c>
    </row>
    <row r="34" spans="1:35" x14ac:dyDescent="0.3">
      <c r="A34" t="s">
        <v>158</v>
      </c>
      <c r="B34" s="15">
        <v>9547.9833673681496</v>
      </c>
      <c r="C34" s="15">
        <v>16299.091184675708</v>
      </c>
      <c r="D34" s="15">
        <v>10662.531854240637</v>
      </c>
      <c r="E34" s="15">
        <v>2399.1084510275991</v>
      </c>
      <c r="F34" s="15">
        <v>5675.6306098088626</v>
      </c>
      <c r="G34" s="15">
        <v>3131.3334932834578</v>
      </c>
      <c r="H34" s="15">
        <v>2540.8523052016612</v>
      </c>
      <c r="I34" s="15">
        <v>2047.4337420653626</v>
      </c>
      <c r="J34" s="15">
        <v>2360.6076185857528</v>
      </c>
      <c r="K34" s="15">
        <v>1349.1502231463962</v>
      </c>
      <c r="L34" s="15">
        <v>3472.6737682744611</v>
      </c>
      <c r="M34" s="15">
        <v>1134.9640131935962</v>
      </c>
      <c r="N34" s="15">
        <v>2025.346422401356</v>
      </c>
      <c r="O34" s="15">
        <v>1182.7860998055744</v>
      </c>
      <c r="P34" s="15">
        <v>840.331327033359</v>
      </c>
      <c r="Q34" s="15">
        <v>732.73163215640864</v>
      </c>
      <c r="R34" s="15">
        <v>701.93096620293124</v>
      </c>
      <c r="S34" s="15">
        <v>563.73324133272354</v>
      </c>
      <c r="T34" s="15">
        <v>350.15493926058457</v>
      </c>
      <c r="U34" s="15">
        <v>1410.3462831329105</v>
      </c>
      <c r="V34" s="15">
        <v>385.00832441846688</v>
      </c>
      <c r="W34" s="15">
        <v>209.62690084784421</v>
      </c>
      <c r="X34" s="15">
        <v>2162.9362393909032</v>
      </c>
      <c r="Y34" s="15">
        <v>405.27192044049144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F34" s="15">
        <v>0</v>
      </c>
      <c r="AG34" s="15">
        <v>0</v>
      </c>
      <c r="AH34" s="15">
        <v>0</v>
      </c>
      <c r="AI34" s="15">
        <v>648.43507270478631</v>
      </c>
    </row>
    <row r="35" spans="1:35" x14ac:dyDescent="0.3">
      <c r="A35" t="s">
        <v>213</v>
      </c>
      <c r="B35" s="15">
        <v>8775.9230679072807</v>
      </c>
      <c r="C35" s="15">
        <v>16457.150903044476</v>
      </c>
      <c r="D35" s="15">
        <v>9172.5978007875474</v>
      </c>
      <c r="E35" s="15">
        <v>2185.5669847417225</v>
      </c>
      <c r="F35" s="15">
        <v>5195.427773095882</v>
      </c>
      <c r="G35" s="15">
        <v>2750.7085687788895</v>
      </c>
      <c r="H35" s="15">
        <v>4558.48254902996</v>
      </c>
      <c r="I35" s="15">
        <v>1872.8865995817348</v>
      </c>
      <c r="J35" s="15">
        <v>1761.9354951701259</v>
      </c>
      <c r="K35" s="15">
        <v>1535.3395852601891</v>
      </c>
      <c r="L35" s="15">
        <v>4007.1224703112457</v>
      </c>
      <c r="M35" s="15">
        <v>1564.6003175667613</v>
      </c>
      <c r="N35" s="15">
        <v>2861.1603432876559</v>
      </c>
      <c r="O35" s="15">
        <v>1738.4669897365275</v>
      </c>
      <c r="P35" s="15">
        <v>2185.267386800017</v>
      </c>
      <c r="Q35" s="15">
        <v>1325.9206240080352</v>
      </c>
      <c r="R35" s="15">
        <v>1239.7362827774159</v>
      </c>
      <c r="S35" s="15">
        <v>814.40707153615472</v>
      </c>
      <c r="T35" s="15">
        <v>127.02952728313781</v>
      </c>
      <c r="U35" s="15">
        <v>1328.2175415611107</v>
      </c>
      <c r="V35" s="15">
        <v>641.63892515264183</v>
      </c>
      <c r="W35" s="15">
        <v>71.803640028754785</v>
      </c>
      <c r="X35" s="15">
        <v>3764.5480035103483</v>
      </c>
      <c r="Y35" s="15">
        <v>399.46392227401827</v>
      </c>
      <c r="Z35" s="15">
        <v>1366.1666141771425</v>
      </c>
      <c r="AA35" s="15">
        <v>1593.8610498733328</v>
      </c>
      <c r="AB35" s="15">
        <v>1581.8771322051125</v>
      </c>
      <c r="AC35" s="15">
        <v>599.19588341102747</v>
      </c>
      <c r="AD35" s="15">
        <v>105.85793940261483</v>
      </c>
      <c r="AE35" s="15">
        <v>105.85793940261483</v>
      </c>
      <c r="AF35" s="15">
        <v>0</v>
      </c>
      <c r="AG35" s="15">
        <v>455.38887139238091</v>
      </c>
      <c r="AH35" s="15">
        <v>2049.249921265714</v>
      </c>
      <c r="AI35" s="15">
        <v>639.14227563842928</v>
      </c>
    </row>
    <row r="36" spans="1:35" x14ac:dyDescent="0.3">
      <c r="A36" t="s">
        <v>147</v>
      </c>
      <c r="B36" s="15">
        <v>12830.855454284956</v>
      </c>
      <c r="C36" s="15">
        <v>20663.848031478199</v>
      </c>
      <c r="D36" s="15">
        <v>18027.276977366495</v>
      </c>
      <c r="E36" s="15">
        <v>3608.3269353823771</v>
      </c>
      <c r="F36" s="15">
        <v>7548.8080964182964</v>
      </c>
      <c r="G36" s="15">
        <v>1693.3283852604295</v>
      </c>
      <c r="H36" s="15">
        <v>5187.9243096924802</v>
      </c>
      <c r="I36" s="15">
        <v>2670.5726275002794</v>
      </c>
      <c r="J36" s="15">
        <v>2456.0106508231579</v>
      </c>
      <c r="K36" s="15">
        <v>2374.7491414558713</v>
      </c>
      <c r="L36" s="15">
        <v>5837.9286292210863</v>
      </c>
      <c r="M36" s="15">
        <v>2410.4655931972161</v>
      </c>
      <c r="N36" s="15">
        <v>2568.6008414475941</v>
      </c>
      <c r="O36" s="15">
        <v>1735.2754710893314</v>
      </c>
      <c r="P36" s="15">
        <v>1632.2506201204392</v>
      </c>
      <c r="Q36" s="15">
        <v>1554.1483055017732</v>
      </c>
      <c r="R36" s="15">
        <v>771.01902948269765</v>
      </c>
      <c r="S36" s="15">
        <v>1192.3327513750755</v>
      </c>
      <c r="T36" s="15">
        <v>303.28269586753959</v>
      </c>
      <c r="U36" s="15">
        <v>1674.3732167687083</v>
      </c>
      <c r="V36" s="15">
        <v>598.9306710925805</v>
      </c>
      <c r="W36" s="15">
        <v>300.03574570923553</v>
      </c>
      <c r="X36" s="15">
        <v>3366.9995587516669</v>
      </c>
      <c r="Y36" s="15">
        <v>351.02163873557828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561.63462197692525</v>
      </c>
    </row>
    <row r="37" spans="1:35" x14ac:dyDescent="0.3">
      <c r="A37" t="s">
        <v>159</v>
      </c>
      <c r="B37" s="15">
        <v>17753.360163568181</v>
      </c>
      <c r="C37" s="15">
        <v>17368.891673863549</v>
      </c>
      <c r="D37" s="15">
        <v>21263.015153870536</v>
      </c>
      <c r="E37" s="15">
        <v>4838.3260141653009</v>
      </c>
      <c r="F37" s="15">
        <v>6164.1595612382735</v>
      </c>
      <c r="G37" s="15">
        <v>2571.9247285427091</v>
      </c>
      <c r="H37" s="15">
        <v>5153.000220351365</v>
      </c>
      <c r="I37" s="15">
        <v>3068.6804486940027</v>
      </c>
      <c r="J37" s="15">
        <v>4424.5807893550791</v>
      </c>
      <c r="K37" s="15">
        <v>2433.169277387668</v>
      </c>
      <c r="L37" s="15">
        <v>5838.2803388081957</v>
      </c>
      <c r="M37" s="15">
        <v>2179.375659460748</v>
      </c>
      <c r="N37" s="15">
        <v>3538.9176304011294</v>
      </c>
      <c r="O37" s="15">
        <v>1971.7093584050194</v>
      </c>
      <c r="P37" s="15">
        <v>1705.0299717974833</v>
      </c>
      <c r="Q37" s="15">
        <v>1136.9356482259668</v>
      </c>
      <c r="R37" s="15">
        <v>610.67338529876997</v>
      </c>
      <c r="S37" s="15">
        <v>1667.4931673800359</v>
      </c>
      <c r="T37" s="15">
        <v>509.45473856117582</v>
      </c>
      <c r="U37" s="15">
        <v>2037.4454537032359</v>
      </c>
      <c r="V37" s="15">
        <v>796.02302900183702</v>
      </c>
      <c r="W37" s="15">
        <v>554.46155380796574</v>
      </c>
      <c r="X37" s="15">
        <v>1957.1428372878011</v>
      </c>
      <c r="Y37" s="15">
        <v>373.50054146713768</v>
      </c>
      <c r="Z37" s="15">
        <v>1277.3718518176106</v>
      </c>
      <c r="AA37" s="15">
        <v>1277.3718518176106</v>
      </c>
      <c r="AB37" s="15">
        <v>986.04142947324328</v>
      </c>
      <c r="AC37" s="15">
        <v>1120.501624401413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597.60086634742026</v>
      </c>
    </row>
    <row r="38" spans="1:35" x14ac:dyDescent="0.3">
      <c r="A38" t="s">
        <v>34</v>
      </c>
      <c r="B38" s="15">
        <v>20133.79346163728</v>
      </c>
      <c r="C38" s="15">
        <v>29339.046720505779</v>
      </c>
      <c r="D38" s="15">
        <v>24776.880608857278</v>
      </c>
      <c r="E38" s="15">
        <v>2480.1407308454154</v>
      </c>
      <c r="F38" s="15">
        <v>12099.912225886763</v>
      </c>
      <c r="G38" s="15">
        <v>2177.0041908356443</v>
      </c>
      <c r="H38" s="15">
        <v>3436.9462919837483</v>
      </c>
      <c r="I38" s="15">
        <v>5103.456700457662</v>
      </c>
      <c r="J38" s="15">
        <v>4251.1937490051087</v>
      </c>
      <c r="K38" s="15">
        <v>4087.7764937229686</v>
      </c>
      <c r="L38" s="15">
        <v>11194.82254840645</v>
      </c>
      <c r="M38" s="15">
        <v>4534.088272499569</v>
      </c>
      <c r="N38" s="15">
        <v>2326.5976299609879</v>
      </c>
      <c r="O38" s="15">
        <v>1057.5219359949997</v>
      </c>
      <c r="P38" s="15">
        <v>1415.2131790521316</v>
      </c>
      <c r="Q38" s="15">
        <v>1390.0340853379655</v>
      </c>
      <c r="R38" s="15">
        <v>959.27409973776116</v>
      </c>
      <c r="S38" s="15">
        <v>929.77506347459519</v>
      </c>
      <c r="T38" s="15">
        <v>673.4173299239867</v>
      </c>
      <c r="U38" s="15">
        <v>1916.8202224559227</v>
      </c>
      <c r="V38" s="15">
        <v>1879.1750088146441</v>
      </c>
      <c r="W38" s="15">
        <v>366.45455508510196</v>
      </c>
      <c r="X38" s="15">
        <v>7335.5093020605509</v>
      </c>
      <c r="Y38" s="15">
        <v>493.70771988562075</v>
      </c>
      <c r="Z38" s="15">
        <v>2251.3072026784307</v>
      </c>
      <c r="AA38" s="15">
        <v>2532.7206030132347</v>
      </c>
      <c r="AB38" s="15">
        <v>977.54128537352904</v>
      </c>
      <c r="AC38" s="15">
        <v>246.85385994281037</v>
      </c>
      <c r="AD38" s="15">
        <v>139.47243086768785</v>
      </c>
      <c r="AE38" s="15">
        <v>139.47243086768785</v>
      </c>
      <c r="AF38" s="15">
        <v>96.273005377696037</v>
      </c>
      <c r="AG38" s="15">
        <v>0</v>
      </c>
      <c r="AH38" s="15">
        <v>0</v>
      </c>
      <c r="AI38" s="15">
        <v>2369.7970554509793</v>
      </c>
    </row>
    <row r="39" spans="1:35" x14ac:dyDescent="0.3">
      <c r="A39" t="s">
        <v>214</v>
      </c>
      <c r="B39" s="15">
        <v>8597.2810527697729</v>
      </c>
      <c r="C39" s="15">
        <v>20230.564972608612</v>
      </c>
      <c r="D39" s="15">
        <v>12592.143975828305</v>
      </c>
      <c r="E39" s="15">
        <v>2407.5257133089249</v>
      </c>
      <c r="F39" s="15">
        <v>4794.5250453522976</v>
      </c>
      <c r="G39" s="15">
        <v>2010.5434157365626</v>
      </c>
      <c r="H39" s="15">
        <v>2057.0143093631441</v>
      </c>
      <c r="I39" s="15">
        <v>2018.2538330647401</v>
      </c>
      <c r="J39" s="15">
        <v>2176.2131934636118</v>
      </c>
      <c r="K39" s="15">
        <v>1637.5259287788051</v>
      </c>
      <c r="L39" s="15">
        <v>4451.7240587346942</v>
      </c>
      <c r="M39" s="15">
        <v>1889.4690247184305</v>
      </c>
      <c r="N39" s="15">
        <v>2171.4202313406909</v>
      </c>
      <c r="O39" s="15">
        <v>1158.4381061442323</v>
      </c>
      <c r="P39" s="15">
        <v>1519.9941619384836</v>
      </c>
      <c r="Q39" s="15">
        <v>782.29477432369993</v>
      </c>
      <c r="R39" s="15">
        <v>616.20821728161445</v>
      </c>
      <c r="S39" s="15">
        <v>614.95787933650467</v>
      </c>
      <c r="T39" s="15">
        <v>360.09732819162321</v>
      </c>
      <c r="U39" s="15">
        <v>636.63040371840805</v>
      </c>
      <c r="V39" s="15">
        <v>445.4328929453672</v>
      </c>
      <c r="W39" s="15">
        <v>243.60750963889322</v>
      </c>
      <c r="X39" s="15">
        <v>2394.8139442003085</v>
      </c>
      <c r="Y39" s="15">
        <v>416.77931503660096</v>
      </c>
      <c r="Z39" s="15">
        <v>0</v>
      </c>
      <c r="AA39" s="15">
        <v>0</v>
      </c>
      <c r="AB39" s="15">
        <v>0</v>
      </c>
      <c r="AC39" s="15">
        <v>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2000.5407121756846</v>
      </c>
    </row>
    <row r="40" spans="1:35" x14ac:dyDescent="0.3">
      <c r="A40" t="s">
        <v>189</v>
      </c>
      <c r="B40" s="15">
        <v>10114.309943078497</v>
      </c>
      <c r="C40" s="15">
        <v>22433.851582116527</v>
      </c>
      <c r="D40" s="15">
        <v>14196.386165648037</v>
      </c>
      <c r="E40" s="15">
        <v>3050.7471951540206</v>
      </c>
      <c r="F40" s="15">
        <v>6096.088401013194</v>
      </c>
      <c r="G40" s="15">
        <v>1850.420990269012</v>
      </c>
      <c r="H40" s="15">
        <v>2716.3621845891007</v>
      </c>
      <c r="I40" s="15">
        <v>1943.2074247114824</v>
      </c>
      <c r="J40" s="15">
        <v>1829.6816495196886</v>
      </c>
      <c r="K40" s="15">
        <v>1584.0531541047167</v>
      </c>
      <c r="L40" s="15">
        <v>4278.1033465132659</v>
      </c>
      <c r="M40" s="15">
        <v>1566.2625347889466</v>
      </c>
      <c r="N40" s="15">
        <v>3020.473655102875</v>
      </c>
      <c r="O40" s="15">
        <v>3983.9192381591197</v>
      </c>
      <c r="P40" s="15">
        <v>4004.9534510517988</v>
      </c>
      <c r="Q40" s="15">
        <v>1859.5620267130266</v>
      </c>
      <c r="R40" s="15">
        <v>863.58221717324648</v>
      </c>
      <c r="S40" s="15">
        <v>740.4239519651793</v>
      </c>
      <c r="T40" s="15">
        <v>339.69270914531523</v>
      </c>
      <c r="U40" s="15">
        <v>2354.0626111198785</v>
      </c>
      <c r="V40" s="15">
        <v>457.05182220072794</v>
      </c>
      <c r="W40" s="15">
        <v>203.36348820071103</v>
      </c>
      <c r="X40" s="15">
        <v>3296.2773998545408</v>
      </c>
      <c r="Y40" s="15">
        <v>393.16285780707784</v>
      </c>
      <c r="Z40" s="15">
        <v>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0</v>
      </c>
      <c r="AG40" s="15">
        <v>0</v>
      </c>
      <c r="AH40" s="15">
        <v>0</v>
      </c>
      <c r="AI40" s="15">
        <v>0</v>
      </c>
    </row>
    <row r="41" spans="1:35" x14ac:dyDescent="0.3">
      <c r="A41" t="s">
        <v>121</v>
      </c>
      <c r="B41" s="15">
        <v>14143.240821892474</v>
      </c>
      <c r="C41" s="15">
        <v>17147.556913172306</v>
      </c>
      <c r="D41" s="15">
        <v>16503.660898090009</v>
      </c>
      <c r="E41" s="15">
        <v>2562.4935235034091</v>
      </c>
      <c r="F41" s="15">
        <v>5701.0798871334973</v>
      </c>
      <c r="G41" s="15">
        <v>1544.254517738867</v>
      </c>
      <c r="H41" s="15">
        <v>4793.3774227784215</v>
      </c>
      <c r="I41" s="15">
        <v>2529.1086380685056</v>
      </c>
      <c r="J41" s="15">
        <v>2310.5801349321132</v>
      </c>
      <c r="K41" s="15">
        <v>1840.9525087228371</v>
      </c>
      <c r="L41" s="15">
        <v>4786.3543828546153</v>
      </c>
      <c r="M41" s="15">
        <v>1812.046083529202</v>
      </c>
      <c r="N41" s="15">
        <v>2020.3962679354406</v>
      </c>
      <c r="O41" s="15">
        <v>2129.9149774718908</v>
      </c>
      <c r="P41" s="15">
        <v>1762.8848040625612</v>
      </c>
      <c r="Q41" s="15">
        <v>1802.5802471101595</v>
      </c>
      <c r="R41" s="15">
        <v>851.3145785900266</v>
      </c>
      <c r="S41" s="15">
        <v>1485.6274018531838</v>
      </c>
      <c r="T41" s="15">
        <v>351.76269531409991</v>
      </c>
      <c r="U41" s="15">
        <v>1002.5643949201057</v>
      </c>
      <c r="V41" s="15">
        <v>562.35210984097284</v>
      </c>
      <c r="W41" s="15">
        <v>393.79915166963332</v>
      </c>
      <c r="X41" s="15">
        <v>1892.353018310112</v>
      </c>
      <c r="Y41" s="15">
        <v>407.13274920613424</v>
      </c>
      <c r="Z41" s="15">
        <v>0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0</v>
      </c>
      <c r="AG41" s="15">
        <v>696.19700114248951</v>
      </c>
      <c r="AH41" s="15">
        <v>1392.394002284979</v>
      </c>
      <c r="AI41" s="15">
        <v>1302.8247974596295</v>
      </c>
    </row>
    <row r="42" spans="1:35" x14ac:dyDescent="0.3">
      <c r="A42" t="s">
        <v>215</v>
      </c>
      <c r="B42" s="15">
        <v>16746.448846806346</v>
      </c>
      <c r="C42" s="15">
        <v>13371.097411861645</v>
      </c>
      <c r="D42" s="15">
        <v>15618.136260829131</v>
      </c>
      <c r="E42" s="15">
        <v>2633.3539703582524</v>
      </c>
      <c r="F42" s="15">
        <v>4174.8073366420322</v>
      </c>
      <c r="G42" s="15">
        <v>2991.0909111032165</v>
      </c>
      <c r="H42" s="15">
        <v>1905.269022481423</v>
      </c>
      <c r="I42" s="15">
        <v>1661.0316792185663</v>
      </c>
      <c r="J42" s="15">
        <v>2323.7931177531759</v>
      </c>
      <c r="K42" s="15">
        <v>1319.6256158091571</v>
      </c>
      <c r="L42" s="15">
        <v>3254.834580072431</v>
      </c>
      <c r="M42" s="15">
        <v>1354.9184562732178</v>
      </c>
      <c r="N42" s="15">
        <v>2080.3723183570969</v>
      </c>
      <c r="O42" s="15">
        <v>1355.2813646584523</v>
      </c>
      <c r="P42" s="15">
        <v>1062.9586603520168</v>
      </c>
      <c r="Q42" s="15">
        <v>1046.8092372090789</v>
      </c>
      <c r="R42" s="15">
        <v>574.84688221153795</v>
      </c>
      <c r="S42" s="15">
        <v>922.96675074778648</v>
      </c>
      <c r="T42" s="15">
        <v>676.46123007721383</v>
      </c>
      <c r="U42" s="15">
        <v>618.75879682491927</v>
      </c>
      <c r="V42" s="15">
        <v>347.0311433805449</v>
      </c>
      <c r="W42" s="15">
        <v>310.19594227923739</v>
      </c>
      <c r="X42" s="15">
        <v>3354.725113108243</v>
      </c>
      <c r="Y42" s="15">
        <v>362.90838523455682</v>
      </c>
      <c r="Z42" s="15">
        <v>1241.1466775021843</v>
      </c>
      <c r="AA42" s="15">
        <v>1654.8622366695788</v>
      </c>
      <c r="AB42" s="15">
        <v>1437.117205528845</v>
      </c>
      <c r="AC42" s="15">
        <v>181.45419261727841</v>
      </c>
      <c r="AD42" s="15">
        <v>102.52161882876229</v>
      </c>
      <c r="AE42" s="15">
        <v>102.52161882876229</v>
      </c>
      <c r="AF42" s="15">
        <v>0</v>
      </c>
      <c r="AG42" s="15">
        <v>0</v>
      </c>
      <c r="AH42" s="15">
        <v>0</v>
      </c>
      <c r="AI42" s="15">
        <v>580.65341637529093</v>
      </c>
    </row>
    <row r="43" spans="1:35" x14ac:dyDescent="0.3">
      <c r="A43" t="s">
        <v>238</v>
      </c>
      <c r="B43" s="15">
        <v>11817.163840712994</v>
      </c>
      <c r="C43" s="15">
        <v>23681.547869870625</v>
      </c>
      <c r="D43" s="15">
        <v>24745.180034048073</v>
      </c>
      <c r="E43" s="15">
        <v>1986.7211772796334</v>
      </c>
      <c r="F43" s="15">
        <v>7867.8174080068156</v>
      </c>
      <c r="G43" s="15">
        <v>1570.1689691976137</v>
      </c>
      <c r="H43" s="15">
        <v>3129.1608853584935</v>
      </c>
      <c r="I43" s="15">
        <v>1797.6426967415343</v>
      </c>
      <c r="J43" s="15">
        <v>2267.9068541389738</v>
      </c>
      <c r="K43" s="15">
        <v>1543.6752138512791</v>
      </c>
      <c r="L43" s="15">
        <v>3606.6694289834463</v>
      </c>
      <c r="M43" s="15">
        <v>1559.4058810881656</v>
      </c>
      <c r="N43" s="15">
        <v>1964.2635799743414</v>
      </c>
      <c r="O43" s="15">
        <v>1373.1216638092499</v>
      </c>
      <c r="P43" s="15">
        <v>1770.7349764679129</v>
      </c>
      <c r="Q43" s="15">
        <v>635.64314584838814</v>
      </c>
      <c r="R43" s="15">
        <v>355.38889007544196</v>
      </c>
      <c r="S43" s="15">
        <v>1028.4958618432563</v>
      </c>
      <c r="T43" s="15">
        <v>357.66569717551761</v>
      </c>
      <c r="U43" s="15">
        <v>1239.8249572230038</v>
      </c>
      <c r="V43" s="15">
        <v>398.44124251323575</v>
      </c>
      <c r="W43" s="15">
        <v>400.4075759178466</v>
      </c>
      <c r="X43" s="15">
        <v>3987.3101796233627</v>
      </c>
      <c r="Y43" s="15">
        <v>413.96492728647871</v>
      </c>
      <c r="Z43" s="15">
        <v>0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662.34388365836594</v>
      </c>
    </row>
    <row r="44" spans="1:35" x14ac:dyDescent="0.3">
      <c r="A44" t="s">
        <v>80</v>
      </c>
      <c r="B44" s="15">
        <v>17442.237757063744</v>
      </c>
      <c r="C44" s="15">
        <v>25429.45804347386</v>
      </c>
      <c r="D44" s="15">
        <v>14159.300563608191</v>
      </c>
      <c r="E44" s="15">
        <v>3231.2541648667093</v>
      </c>
      <c r="F44" s="15">
        <v>4729.4894977206986</v>
      </c>
      <c r="G44" s="15">
        <v>3600.9045427015594</v>
      </c>
      <c r="H44" s="15">
        <v>2943.2229194014008</v>
      </c>
      <c r="I44" s="15">
        <v>2150.880007179202</v>
      </c>
      <c r="J44" s="15">
        <v>1766.7355516817502</v>
      </c>
      <c r="K44" s="15">
        <v>1738.8781400039848</v>
      </c>
      <c r="L44" s="15">
        <v>4764.5425507912441</v>
      </c>
      <c r="M44" s="15">
        <v>1802.5081688915745</v>
      </c>
      <c r="N44" s="15">
        <v>3167.110161593921</v>
      </c>
      <c r="O44" s="15">
        <v>2070.7000030882159</v>
      </c>
      <c r="P44" s="15">
        <v>1668.9776236169719</v>
      </c>
      <c r="Q44" s="15">
        <v>853.50586406083494</v>
      </c>
      <c r="R44" s="15">
        <v>859.77635156025826</v>
      </c>
      <c r="S44" s="15">
        <v>966.16904929637337</v>
      </c>
      <c r="T44" s="15">
        <v>560.84884912873861</v>
      </c>
      <c r="U44" s="15">
        <v>2090.8477989880025</v>
      </c>
      <c r="V44" s="15">
        <v>395.76027660294039</v>
      </c>
      <c r="W44" s="15">
        <v>499.78869216714202</v>
      </c>
      <c r="X44" s="15">
        <v>3694.0367012995507</v>
      </c>
      <c r="Y44" s="15">
        <v>411.17950815889924</v>
      </c>
      <c r="Z44" s="15">
        <v>0</v>
      </c>
      <c r="AA44" s="15">
        <v>0</v>
      </c>
      <c r="AB44" s="15">
        <v>0</v>
      </c>
      <c r="AC44" s="15">
        <v>0</v>
      </c>
      <c r="AD44" s="15">
        <v>0</v>
      </c>
      <c r="AE44" s="15">
        <v>0</v>
      </c>
      <c r="AF44" s="15">
        <v>0</v>
      </c>
      <c r="AG44" s="15">
        <v>0</v>
      </c>
      <c r="AH44" s="15">
        <v>0</v>
      </c>
      <c r="AI44" s="15">
        <v>657.88721305423871</v>
      </c>
    </row>
    <row r="45" spans="1:35" x14ac:dyDescent="0.3">
      <c r="A45" t="s">
        <v>148</v>
      </c>
      <c r="B45" s="15">
        <v>9741.4398972319141</v>
      </c>
      <c r="C45" s="15">
        <v>20662.897628672785</v>
      </c>
      <c r="D45" s="15">
        <v>20821.105142614371</v>
      </c>
      <c r="E45" s="15">
        <v>3013.5127919170618</v>
      </c>
      <c r="F45" s="15">
        <v>5788.8121233252123</v>
      </c>
      <c r="G45" s="15">
        <v>1244.1107856538329</v>
      </c>
      <c r="H45" s="15">
        <v>2907.4258256985177</v>
      </c>
      <c r="I45" s="15">
        <v>2627.9563227712833</v>
      </c>
      <c r="J45" s="15">
        <v>2432.6062829567322</v>
      </c>
      <c r="K45" s="15">
        <v>2115.8456040254032</v>
      </c>
      <c r="L45" s="15">
        <v>5703.5139161434336</v>
      </c>
      <c r="M45" s="15">
        <v>2143.3853518215301</v>
      </c>
      <c r="N45" s="15">
        <v>4293.8431680576305</v>
      </c>
      <c r="O45" s="15">
        <v>1890.0625355178556</v>
      </c>
      <c r="P45" s="15">
        <v>2184.9628698950605</v>
      </c>
      <c r="Q45" s="15">
        <v>1135.2376970901557</v>
      </c>
      <c r="R45" s="15">
        <v>678.95658379868098</v>
      </c>
      <c r="S45" s="15">
        <v>1718.3945356369393</v>
      </c>
      <c r="T45" s="15">
        <v>584.65705827108638</v>
      </c>
      <c r="U45" s="15">
        <v>1131.5943063311349</v>
      </c>
      <c r="V45" s="15">
        <v>661.70405696920045</v>
      </c>
      <c r="W45" s="15">
        <v>221.71104354158314</v>
      </c>
      <c r="X45" s="15">
        <v>4821.2775597017444</v>
      </c>
      <c r="Y45" s="15">
        <v>428.63420694361173</v>
      </c>
      <c r="Z45" s="15">
        <v>1221.6074897892934</v>
      </c>
      <c r="AA45" s="15">
        <v>1221.6074897892934</v>
      </c>
      <c r="AB45" s="15">
        <v>848.69572974835114</v>
      </c>
      <c r="AC45" s="15">
        <v>428.63420694361173</v>
      </c>
      <c r="AD45" s="15">
        <v>121.08916346157031</v>
      </c>
      <c r="AE45" s="15">
        <v>121.08916346157031</v>
      </c>
      <c r="AF45" s="15">
        <v>0</v>
      </c>
      <c r="AG45" s="15">
        <v>0</v>
      </c>
      <c r="AH45" s="15">
        <v>0</v>
      </c>
      <c r="AI45" s="15">
        <v>1371.6294622195576</v>
      </c>
    </row>
    <row r="46" spans="1:35" x14ac:dyDescent="0.3">
      <c r="A46" t="s">
        <v>160</v>
      </c>
      <c r="B46" s="15">
        <v>15556.765618162395</v>
      </c>
      <c r="C46" s="15">
        <v>23471.681191932312</v>
      </c>
      <c r="D46" s="15">
        <v>14124.535804627792</v>
      </c>
      <c r="E46" s="15">
        <v>2783.2495976094924</v>
      </c>
      <c r="F46" s="15">
        <v>5424.5442478871782</v>
      </c>
      <c r="G46" s="15">
        <v>1348.8431129969556</v>
      </c>
      <c r="H46" s="15">
        <v>2845.8225575869201</v>
      </c>
      <c r="I46" s="15">
        <v>2419.1985982260885</v>
      </c>
      <c r="J46" s="15">
        <v>2018.7099653029688</v>
      </c>
      <c r="K46" s="15">
        <v>1927.5074361157658</v>
      </c>
      <c r="L46" s="15">
        <v>5308.399290979336</v>
      </c>
      <c r="M46" s="15">
        <v>1966.5477577654603</v>
      </c>
      <c r="N46" s="15">
        <v>2500.7494923387844</v>
      </c>
      <c r="O46" s="15">
        <v>1191.3804823431867</v>
      </c>
      <c r="P46" s="15">
        <v>1452.5168560444788</v>
      </c>
      <c r="Q46" s="15">
        <v>1148.8699098801858</v>
      </c>
      <c r="R46" s="15">
        <v>1007.4571892379578</v>
      </c>
      <c r="S46" s="15">
        <v>1692.2894981763543</v>
      </c>
      <c r="T46" s="15">
        <v>374.78708783707015</v>
      </c>
      <c r="U46" s="15">
        <v>1033.4840703377542</v>
      </c>
      <c r="V46" s="15">
        <v>748.27283161915057</v>
      </c>
      <c r="W46" s="15">
        <v>224.37340414782932</v>
      </c>
      <c r="X46" s="15">
        <v>2666.8877500258195</v>
      </c>
      <c r="Y46" s="15">
        <v>433.7813516632757</v>
      </c>
      <c r="Z46" s="15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0</v>
      </c>
      <c r="AG46" s="15">
        <v>741.76611134420136</v>
      </c>
      <c r="AH46" s="15">
        <v>2472.5537044806715</v>
      </c>
      <c r="AI46" s="15">
        <v>347.02508133062054</v>
      </c>
    </row>
    <row r="47" spans="1:35" x14ac:dyDescent="0.3">
      <c r="A47" t="s">
        <v>216</v>
      </c>
      <c r="B47" s="15">
        <v>11934.123249981489</v>
      </c>
      <c r="C47" s="15">
        <v>20743.033999157786</v>
      </c>
      <c r="D47" s="15">
        <v>12750.098901931569</v>
      </c>
      <c r="E47" s="15">
        <v>2951.9231705677821</v>
      </c>
      <c r="F47" s="15">
        <v>4371.9319725602918</v>
      </c>
      <c r="G47" s="15">
        <v>2807.3508902685521</v>
      </c>
      <c r="H47" s="15">
        <v>2537.4090600304494</v>
      </c>
      <c r="I47" s="15">
        <v>2822.8013629722873</v>
      </c>
      <c r="J47" s="15">
        <v>2751.1773859385466</v>
      </c>
      <c r="K47" s="15">
        <v>2134.9242460981659</v>
      </c>
      <c r="L47" s="15">
        <v>5782.8912119691859</v>
      </c>
      <c r="M47" s="15">
        <v>2405.9696815293937</v>
      </c>
      <c r="N47" s="15">
        <v>2634.3055959867261</v>
      </c>
      <c r="O47" s="15">
        <v>1398.0470586493443</v>
      </c>
      <c r="P47" s="15">
        <v>1904.822563331835</v>
      </c>
      <c r="Q47" s="15">
        <v>532.48950568227724</v>
      </c>
      <c r="R47" s="15">
        <v>587.33868378053444</v>
      </c>
      <c r="S47" s="15">
        <v>899.99003499253263</v>
      </c>
      <c r="T47" s="15">
        <v>501.47819975549589</v>
      </c>
      <c r="U47" s="15">
        <v>1144.4385852694743</v>
      </c>
      <c r="V47" s="15">
        <v>692.51225868524125</v>
      </c>
      <c r="W47" s="15">
        <v>228.33591445733293</v>
      </c>
      <c r="X47" s="15">
        <v>2115.390434179873</v>
      </c>
      <c r="Y47" s="15">
        <v>441.44207724955618</v>
      </c>
      <c r="Z47" s="15">
        <v>1258.1099201612351</v>
      </c>
      <c r="AA47" s="15">
        <v>2264.5978562902233</v>
      </c>
      <c r="AB47" s="15">
        <v>1165.4070839388285</v>
      </c>
      <c r="AC47" s="15">
        <v>662.16311587433427</v>
      </c>
      <c r="AD47" s="15">
        <v>124.70738682299962</v>
      </c>
      <c r="AE47" s="15">
        <v>124.70738682299962</v>
      </c>
      <c r="AF47" s="15">
        <v>86.081205063663447</v>
      </c>
      <c r="AG47" s="15">
        <v>0</v>
      </c>
      <c r="AH47" s="15">
        <v>0</v>
      </c>
      <c r="AI47" s="15">
        <v>0</v>
      </c>
    </row>
    <row r="48" spans="1:35" x14ac:dyDescent="0.3">
      <c r="A48" t="s">
        <v>122</v>
      </c>
      <c r="B48" s="15">
        <v>9326.4244510630033</v>
      </c>
      <c r="C48" s="15">
        <v>19789.184355174279</v>
      </c>
      <c r="D48" s="15">
        <v>8931.5791261654704</v>
      </c>
      <c r="E48" s="15">
        <v>2502.0657176172408</v>
      </c>
      <c r="F48" s="15">
        <v>5703.1541898389723</v>
      </c>
      <c r="G48" s="15">
        <v>1544.6509223506175</v>
      </c>
      <c r="H48" s="15">
        <v>3261.76682377202</v>
      </c>
      <c r="I48" s="15">
        <v>1569.4923951329504</v>
      </c>
      <c r="J48" s="15">
        <v>1637.7046359696833</v>
      </c>
      <c r="K48" s="15">
        <v>1355.6928343013988</v>
      </c>
      <c r="L48" s="15">
        <v>3922.2038481121499</v>
      </c>
      <c r="M48" s="15">
        <v>1438.9728537110218</v>
      </c>
      <c r="N48" s="15">
        <v>2469.8939741778263</v>
      </c>
      <c r="O48" s="15">
        <v>1335.5345899944239</v>
      </c>
      <c r="P48" s="15">
        <v>1803.0429630127494</v>
      </c>
      <c r="Q48" s="15">
        <v>1146.5765019452056</v>
      </c>
      <c r="R48" s="15">
        <v>1152.27782356738</v>
      </c>
      <c r="S48" s="15">
        <v>1486.0087570939634</v>
      </c>
      <c r="T48" s="15">
        <v>351.85299153992446</v>
      </c>
      <c r="U48" s="15">
        <v>838.90875297713467</v>
      </c>
      <c r="V48" s="15">
        <v>386.87539579042624</v>
      </c>
      <c r="W48" s="15">
        <v>192.21598611903283</v>
      </c>
      <c r="X48" s="15">
        <v>2549.3052396295452</v>
      </c>
      <c r="Y48" s="15">
        <v>407.23725872676442</v>
      </c>
      <c r="Z48" s="15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696.37571242276715</v>
      </c>
      <c r="AH48" s="15">
        <v>1857.0018997940458</v>
      </c>
      <c r="AI48" s="15">
        <v>0</v>
      </c>
    </row>
    <row r="49" spans="1:35" x14ac:dyDescent="0.3">
      <c r="A49" t="s">
        <v>217</v>
      </c>
      <c r="B49" s="15">
        <v>19921.027756366631</v>
      </c>
      <c r="C49" s="15">
        <v>32528.036360148944</v>
      </c>
      <c r="D49" s="15">
        <v>15808.368941614313</v>
      </c>
      <c r="E49" s="15">
        <v>4636.564931451263</v>
      </c>
      <c r="F49" s="15">
        <v>5805.0266220100712</v>
      </c>
      <c r="G49" s="15">
        <v>3449.7971922440356</v>
      </c>
      <c r="H49" s="15">
        <v>5608.7947102788548</v>
      </c>
      <c r="I49" s="15">
        <v>1894.2295461198885</v>
      </c>
      <c r="J49" s="15">
        <v>2654.9351652599617</v>
      </c>
      <c r="K49" s="15">
        <v>1435.2388629351517</v>
      </c>
      <c r="L49" s="15">
        <v>3237.0451878300983</v>
      </c>
      <c r="M49" s="15">
        <v>1391.8178085190862</v>
      </c>
      <c r="N49" s="15">
        <v>1693.3094999787097</v>
      </c>
      <c r="O49" s="15">
        <v>0</v>
      </c>
      <c r="P49" s="15">
        <v>1171.3638690030707</v>
      </c>
      <c r="Q49" s="15">
        <v>2111.7813071916421</v>
      </c>
      <c r="R49" s="15">
        <v>980.71306966466352</v>
      </c>
      <c r="S49" s="15">
        <v>1403.984633535413</v>
      </c>
      <c r="T49" s="15">
        <v>609.01098430348338</v>
      </c>
      <c r="U49" s="15">
        <v>761.26373037935412</v>
      </c>
      <c r="V49" s="15">
        <v>429.74565424640957</v>
      </c>
      <c r="W49" s="15">
        <v>260.97281548781962</v>
      </c>
      <c r="X49" s="15">
        <v>3607.1845617212916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535.78678970980934</v>
      </c>
    </row>
    <row r="50" spans="1:35" x14ac:dyDescent="0.3">
      <c r="A50" t="s">
        <v>81</v>
      </c>
      <c r="B50" s="15">
        <v>15342.204244019871</v>
      </c>
      <c r="C50" s="15">
        <v>17364.380959228813</v>
      </c>
      <c r="D50" s="15">
        <v>7560.5675712654656</v>
      </c>
      <c r="E50" s="15">
        <v>4608.9903909954201</v>
      </c>
      <c r="F50" s="15">
        <v>2989.0904357577269</v>
      </c>
      <c r="G50" s="15">
        <v>1156.4310693174452</v>
      </c>
      <c r="H50" s="15">
        <v>3723.887334840827</v>
      </c>
      <c r="I50" s="15">
        <v>1042.8796981699959</v>
      </c>
      <c r="J50" s="15">
        <v>1306.2391940593432</v>
      </c>
      <c r="K50" s="15">
        <v>802.62890237381328</v>
      </c>
      <c r="L50" s="15">
        <v>2168.9307953822022</v>
      </c>
      <c r="M50" s="15">
        <v>557.9954220772031</v>
      </c>
      <c r="N50" s="15">
        <v>1877.5818825696676</v>
      </c>
      <c r="O50" s="15">
        <v>1842.9188324299203</v>
      </c>
      <c r="P50" s="15">
        <v>1189.6996289343292</v>
      </c>
      <c r="Q50" s="15">
        <v>653.8168422911034</v>
      </c>
      <c r="R50" s="15">
        <v>589.07263944387341</v>
      </c>
      <c r="S50" s="15">
        <v>2041.7333384038755</v>
      </c>
      <c r="T50" s="15">
        <v>344.23994621542556</v>
      </c>
      <c r="U50" s="15">
        <v>1245.0808239851908</v>
      </c>
      <c r="V50" s="15">
        <v>251.50632644500851</v>
      </c>
      <c r="W50" s="15">
        <v>250.90868764949565</v>
      </c>
      <c r="X50" s="15">
        <v>2938.7891704687254</v>
      </c>
      <c r="Y50" s="15">
        <v>398.42586367526104</v>
      </c>
      <c r="Z50" s="15">
        <v>0</v>
      </c>
      <c r="AA50" s="15">
        <v>0</v>
      </c>
      <c r="AB50" s="15">
        <v>0</v>
      </c>
      <c r="AC50" s="15">
        <v>0</v>
      </c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</row>
    <row r="51" spans="1:35" x14ac:dyDescent="0.3">
      <c r="A51" t="s">
        <v>161</v>
      </c>
      <c r="B51" s="15">
        <v>15692.616951354008</v>
      </c>
      <c r="C51" s="15">
        <v>18011.597094852426</v>
      </c>
      <c r="D51" s="15">
        <v>10851.436044514814</v>
      </c>
      <c r="E51" s="15">
        <v>2797.8823885172437</v>
      </c>
      <c r="F51" s="15">
        <v>3112.1113679904352</v>
      </c>
      <c r="G51" s="15">
        <v>2001.1096989817534</v>
      </c>
      <c r="H51" s="15">
        <v>3710.8057239306127</v>
      </c>
      <c r="I51" s="15">
        <v>1906.7372992059763</v>
      </c>
      <c r="J51" s="15">
        <v>3001.4571366049913</v>
      </c>
      <c r="K51" s="15">
        <v>1623.8275117462838</v>
      </c>
      <c r="L51" s="15">
        <v>4850.8450544087646</v>
      </c>
      <c r="M51" s="15">
        <v>1631.9165745842074</v>
      </c>
      <c r="N51" s="15">
        <v>2790.7266790836952</v>
      </c>
      <c r="O51" s="15">
        <v>1892.8407040741586</v>
      </c>
      <c r="P51" s="15">
        <v>1396.5041048138628</v>
      </c>
      <c r="Q51" s="15">
        <v>558.04162988291966</v>
      </c>
      <c r="R51" s="15">
        <v>715.36353148715432</v>
      </c>
      <c r="S51" s="15">
        <v>1030.6295702985419</v>
      </c>
      <c r="T51" s="15">
        <v>358.40770728031401</v>
      </c>
      <c r="U51" s="15">
        <v>1369.9553857560618</v>
      </c>
      <c r="V51" s="15">
        <v>487.41788895181605</v>
      </c>
      <c r="W51" s="15">
        <v>261.23524729140945</v>
      </c>
      <c r="X51" s="15">
        <v>1715.7109691103924</v>
      </c>
      <c r="Y51" s="15">
        <v>414.82373527814121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</row>
    <row r="52" spans="1:35" x14ac:dyDescent="0.3">
      <c r="A52" t="s">
        <v>35</v>
      </c>
      <c r="B52" s="15">
        <v>7904.728831784415</v>
      </c>
      <c r="C52" s="15">
        <v>12743.00346843435</v>
      </c>
      <c r="D52" s="15">
        <v>20980.896472712506</v>
      </c>
      <c r="E52" s="15">
        <v>3341.9543407071446</v>
      </c>
      <c r="F52" s="15">
        <v>11161.268441095785</v>
      </c>
      <c r="G52" s="15">
        <v>2257.8692020441058</v>
      </c>
      <c r="H52" s="15">
        <v>2202.5325519693024</v>
      </c>
      <c r="I52" s="15">
        <v>2388.401219357655</v>
      </c>
      <c r="J52" s="15">
        <v>2057.608543003234</v>
      </c>
      <c r="K52" s="15">
        <v>1759.8393513708731</v>
      </c>
      <c r="L52" s="15">
        <v>5000.9381846836177</v>
      </c>
      <c r="M52" s="15">
        <v>1792.5281386126424</v>
      </c>
      <c r="N52" s="15">
        <v>4191.52811151285</v>
      </c>
      <c r="O52" s="15">
        <v>1702.2713847607952</v>
      </c>
      <c r="P52" s="15">
        <v>2441.2834212436569</v>
      </c>
      <c r="Q52" s="15">
        <v>747.71417097043172</v>
      </c>
      <c r="R52" s="15">
        <v>895.20419395206591</v>
      </c>
      <c r="S52" s="15">
        <v>845.89209852250269</v>
      </c>
      <c r="T52" s="15">
        <v>385.57149729540612</v>
      </c>
      <c r="U52" s="15">
        <v>1800.6724439663938</v>
      </c>
      <c r="V52" s="15">
        <v>418.37185036393902</v>
      </c>
      <c r="W52" s="15">
        <v>230.82969557413062</v>
      </c>
      <c r="X52" s="15">
        <v>3770.0324179995278</v>
      </c>
      <c r="Y52" s="15">
        <v>446.26330705486833</v>
      </c>
      <c r="Z52" s="15">
        <v>2034.9606801701998</v>
      </c>
      <c r="AA52" s="15">
        <v>2034.9606801701993</v>
      </c>
      <c r="AB52" s="15">
        <v>883.60134796863917</v>
      </c>
      <c r="AC52" s="15">
        <v>446.26330705486833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357.01064564389463</v>
      </c>
    </row>
    <row r="53" spans="1:35" x14ac:dyDescent="0.3">
      <c r="A53" t="s">
        <v>61</v>
      </c>
      <c r="B53" s="15">
        <v>10943.971415528713</v>
      </c>
      <c r="C53" s="15">
        <v>20273.893896849419</v>
      </c>
      <c r="D53" s="15">
        <v>8043.017265081472</v>
      </c>
      <c r="E53" s="15">
        <v>2218.7421809990756</v>
      </c>
      <c r="F53" s="15">
        <v>4333.7435586733391</v>
      </c>
      <c r="G53" s="15">
        <v>2416.6287133485116</v>
      </c>
      <c r="H53" s="15">
        <v>3756.8990918342733</v>
      </c>
      <c r="I53" s="15">
        <v>1987.7953926450296</v>
      </c>
      <c r="J53" s="15">
        <v>1886.5246084469982</v>
      </c>
      <c r="K53" s="15">
        <v>1607.0324441781358</v>
      </c>
      <c r="L53" s="15">
        <v>4441.2843914239684</v>
      </c>
      <c r="M53" s="15">
        <v>1874.7445172269647</v>
      </c>
      <c r="N53" s="15">
        <v>2203.0670596175792</v>
      </c>
      <c r="O53" s="15">
        <v>1037.2180317768318</v>
      </c>
      <c r="P53" s="15">
        <v>1428.6210626360137</v>
      </c>
      <c r="Q53" s="15">
        <v>801.90120958309569</v>
      </c>
      <c r="R53" s="15">
        <v>561.83435060708769</v>
      </c>
      <c r="S53" s="15">
        <v>528.58409313118636</v>
      </c>
      <c r="T53" s="15">
        <v>518.32401368147964</v>
      </c>
      <c r="U53" s="15">
        <v>1524.7618071091915</v>
      </c>
      <c r="V53" s="15">
        <v>624.62983686871871</v>
      </c>
      <c r="W53" s="15">
        <v>196.55652205039979</v>
      </c>
      <c r="X53" s="15">
        <v>3504.3871364887132</v>
      </c>
      <c r="Y53" s="15">
        <v>380.00294258172994</v>
      </c>
      <c r="Z53" s="15">
        <v>1299.6100636295166</v>
      </c>
      <c r="AA53" s="15">
        <v>1516.2117409011025</v>
      </c>
      <c r="AB53" s="15">
        <v>1254.009710519709</v>
      </c>
      <c r="AC53" s="15">
        <v>380.00294258172994</v>
      </c>
      <c r="AD53" s="15">
        <v>0</v>
      </c>
      <c r="AE53" s="15">
        <v>0</v>
      </c>
      <c r="AF53" s="15">
        <v>0</v>
      </c>
      <c r="AG53" s="15">
        <v>0</v>
      </c>
      <c r="AH53" s="15">
        <v>0</v>
      </c>
      <c r="AI53" s="15">
        <v>0</v>
      </c>
    </row>
    <row r="54" spans="1:35" x14ac:dyDescent="0.3">
      <c r="A54" t="s">
        <v>82</v>
      </c>
      <c r="B54" s="15">
        <v>14155.337409971484</v>
      </c>
      <c r="C54" s="15">
        <v>20492.13942009299</v>
      </c>
      <c r="D54" s="15">
        <v>9762.8718900883669</v>
      </c>
      <c r="E54" s="15">
        <v>1254.4605076429841</v>
      </c>
      <c r="F54" s="15">
        <v>3258.6854157634407</v>
      </c>
      <c r="G54" s="15">
        <v>1964.6189396541693</v>
      </c>
      <c r="H54" s="15">
        <v>3959.9859576549161</v>
      </c>
      <c r="I54" s="15">
        <v>903.91205152620842</v>
      </c>
      <c r="J54" s="15">
        <v>1538.8293249343449</v>
      </c>
      <c r="K54" s="15">
        <v>942.60168653183575</v>
      </c>
      <c r="L54" s="15">
        <v>2392.6484806111621</v>
      </c>
      <c r="M54" s="15">
        <v>773.99632977047031</v>
      </c>
      <c r="N54" s="15">
        <v>1366.3550046724165</v>
      </c>
      <c r="O54" s="15">
        <v>507.44510754749075</v>
      </c>
      <c r="P54" s="15">
        <v>627.58660572285976</v>
      </c>
      <c r="Q54" s="15">
        <v>1242.7518023123337</v>
      </c>
      <c r="R54" s="15">
        <v>602.13289848231545</v>
      </c>
      <c r="S54" s="15">
        <v>1280.6269186862635</v>
      </c>
      <c r="T54" s="15">
        <v>351.8720488932841</v>
      </c>
      <c r="U54" s="15">
        <v>622.08860495890212</v>
      </c>
      <c r="V54" s="15">
        <v>300.35374543842249</v>
      </c>
      <c r="W54" s="15">
        <v>164.83820808976475</v>
      </c>
      <c r="X54" s="15">
        <v>1806.6023251048707</v>
      </c>
      <c r="Y54" s="15">
        <v>407.25931584870847</v>
      </c>
      <c r="Z54" s="15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0</v>
      </c>
    </row>
    <row r="55" spans="1:35" x14ac:dyDescent="0.3">
      <c r="A55" t="s">
        <v>36</v>
      </c>
      <c r="B55" s="15">
        <v>16995.006262022351</v>
      </c>
      <c r="C55" s="15">
        <v>23489.120128217161</v>
      </c>
      <c r="D55" s="15">
        <v>19233.365790894401</v>
      </c>
      <c r="E55" s="15">
        <v>1921.049364542758</v>
      </c>
      <c r="F55" s="15">
        <v>3480.741919269653</v>
      </c>
      <c r="G55" s="15">
        <v>1718.0399208259807</v>
      </c>
      <c r="H55" s="15">
        <v>3182.4147081696656</v>
      </c>
      <c r="I55" s="15">
        <v>1932.0698772016688</v>
      </c>
      <c r="J55" s="15">
        <v>2329.6783733955276</v>
      </c>
      <c r="K55" s="15">
        <v>1441.9470773711641</v>
      </c>
      <c r="L55" s="15">
        <v>4207.6123989393891</v>
      </c>
      <c r="M55" s="15">
        <v>1733.79732050495</v>
      </c>
      <c r="N55" s="15">
        <v>1185.1884666512788</v>
      </c>
      <c r="O55" s="15">
        <v>1266.9722711200372</v>
      </c>
      <c r="P55" s="15">
        <v>912.96246974344842</v>
      </c>
      <c r="Q55" s="15">
        <v>1439.3369559519488</v>
      </c>
      <c r="R55" s="15">
        <v>808.55761297482013</v>
      </c>
      <c r="S55" s="15">
        <v>1123.1255795721497</v>
      </c>
      <c r="T55" s="15">
        <v>334.09554165961003</v>
      </c>
      <c r="U55" s="15">
        <v>952.21096219535866</v>
      </c>
      <c r="V55" s="15">
        <v>577.61020295606772</v>
      </c>
      <c r="W55" s="15">
        <v>417.52275591083793</v>
      </c>
      <c r="X55" s="15">
        <v>1965.5180998330998</v>
      </c>
      <c r="Y55" s="15">
        <v>386.68465469862275</v>
      </c>
      <c r="Z55" s="15">
        <v>0</v>
      </c>
      <c r="AA55" s="15">
        <v>0</v>
      </c>
      <c r="AB55" s="15">
        <v>0</v>
      </c>
      <c r="AC55" s="15">
        <v>0</v>
      </c>
      <c r="AD55" s="15">
        <v>0</v>
      </c>
      <c r="AE55" s="15">
        <v>0</v>
      </c>
      <c r="AF55" s="15">
        <v>0</v>
      </c>
      <c r="AG55" s="15">
        <v>0</v>
      </c>
      <c r="AH55" s="15">
        <v>0</v>
      </c>
      <c r="AI55" s="15">
        <v>1856.0863425533892</v>
      </c>
    </row>
    <row r="56" spans="1:35" x14ac:dyDescent="0.3">
      <c r="A56" t="s">
        <v>62</v>
      </c>
      <c r="B56" s="15">
        <v>8827.5805990137451</v>
      </c>
      <c r="C56" s="15">
        <v>16815.294399926741</v>
      </c>
      <c r="D56" s="15">
        <v>9381.9806745294645</v>
      </c>
      <c r="E56" s="15">
        <v>1904.4146623508213</v>
      </c>
      <c r="F56" s="15">
        <v>6661.4702157410138</v>
      </c>
      <c r="G56" s="15">
        <v>1714.8728218725098</v>
      </c>
      <c r="H56" s="15">
        <v>3323.8586581204759</v>
      </c>
      <c r="I56" s="15">
        <v>1769.0571777975704</v>
      </c>
      <c r="J56" s="15">
        <v>1704.7391064514111</v>
      </c>
      <c r="K56" s="15">
        <v>1548.3903542401692</v>
      </c>
      <c r="L56" s="15">
        <v>3983.6876183452996</v>
      </c>
      <c r="M56" s="15">
        <v>1461.5299363450347</v>
      </c>
      <c r="N56" s="15">
        <v>2503.4413300490514</v>
      </c>
      <c r="O56" s="15">
        <v>1913.2041093997339</v>
      </c>
      <c r="P56" s="15">
        <v>1570.5190797515488</v>
      </c>
      <c r="Q56" s="15">
        <v>498.9303766000279</v>
      </c>
      <c r="R56" s="15">
        <v>506.68577105495046</v>
      </c>
      <c r="S56" s="15">
        <v>1404.9672594537985</v>
      </c>
      <c r="T56" s="15">
        <v>357.36857648283853</v>
      </c>
      <c r="U56" s="15">
        <v>1586.2366791801921</v>
      </c>
      <c r="V56" s="15">
        <v>431.71695799069767</v>
      </c>
      <c r="W56" s="15">
        <v>120.88074823739532</v>
      </c>
      <c r="X56" s="15">
        <v>2320.8276419504709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  <c r="AD56" s="15">
        <v>0</v>
      </c>
      <c r="AE56" s="15">
        <v>0</v>
      </c>
      <c r="AF56" s="15">
        <v>0</v>
      </c>
      <c r="AG56" s="15">
        <v>0</v>
      </c>
      <c r="AH56" s="15">
        <v>0</v>
      </c>
      <c r="AI56" s="15">
        <v>496.34524511505356</v>
      </c>
    </row>
    <row r="57" spans="1:35" x14ac:dyDescent="0.3">
      <c r="A57" t="s">
        <v>83</v>
      </c>
      <c r="B57" s="15">
        <v>13341.442199626734</v>
      </c>
      <c r="C57" s="15">
        <v>18021.285945998348</v>
      </c>
      <c r="D57" s="15">
        <v>4328.2434277474613</v>
      </c>
      <c r="E57" s="15">
        <v>1417.5739345518289</v>
      </c>
      <c r="F57" s="15">
        <v>4851.5096529957109</v>
      </c>
      <c r="G57" s="15">
        <v>2827.6413676172328</v>
      </c>
      <c r="H57" s="15">
        <v>4532.1946282270092</v>
      </c>
      <c r="I57" s="15">
        <v>1687.2305648718711</v>
      </c>
      <c r="J57" s="15">
        <v>1196.2283779008308</v>
      </c>
      <c r="K57" s="15">
        <v>1396.9791740634319</v>
      </c>
      <c r="L57" s="15">
        <v>3276.8766104202155</v>
      </c>
      <c r="M57" s="15">
        <v>988.35602904597988</v>
      </c>
      <c r="N57" s="15">
        <v>1125.0128509783353</v>
      </c>
      <c r="O57" s="15">
        <v>1191.9939411648986</v>
      </c>
      <c r="P57" s="15">
        <v>1125.5902741695988</v>
      </c>
      <c r="Q57" s="15">
        <v>774.61321107995059</v>
      </c>
      <c r="R57" s="15">
        <v>333.36565575611246</v>
      </c>
      <c r="S57" s="15">
        <v>803.19565904749254</v>
      </c>
      <c r="T57" s="15">
        <v>332.59575816776106</v>
      </c>
      <c r="U57" s="15">
        <v>820.90330357957225</v>
      </c>
      <c r="V57" s="15">
        <v>406.60216384802965</v>
      </c>
      <c r="W57" s="15">
        <v>285.72824247687578</v>
      </c>
      <c r="X57" s="15">
        <v>2168.0316087972578</v>
      </c>
      <c r="Y57" s="15">
        <v>384.94879417564943</v>
      </c>
      <c r="Z57" s="15">
        <v>0</v>
      </c>
      <c r="AA57" s="15">
        <v>0</v>
      </c>
      <c r="AB57" s="15">
        <v>0</v>
      </c>
      <c r="AC57" s="15">
        <v>0</v>
      </c>
      <c r="AD57" s="15">
        <v>0</v>
      </c>
      <c r="AE57" s="15">
        <v>0</v>
      </c>
      <c r="AF57" s="15">
        <v>0</v>
      </c>
      <c r="AG57" s="15">
        <v>0</v>
      </c>
      <c r="AH57" s="15">
        <v>0</v>
      </c>
      <c r="AI57" s="15">
        <v>1077.8566236918184</v>
      </c>
    </row>
    <row r="58" spans="1:35" x14ac:dyDescent="0.3">
      <c r="A58" t="s">
        <v>239</v>
      </c>
      <c r="B58" s="15">
        <v>22651.855268494797</v>
      </c>
      <c r="C58" s="15">
        <v>21677.929940551327</v>
      </c>
      <c r="D58" s="15">
        <v>15394.57901363231</v>
      </c>
      <c r="E58" s="15">
        <v>2790.5520764152084</v>
      </c>
      <c r="F58" s="15">
        <v>6099.3853141607988</v>
      </c>
      <c r="G58" s="15">
        <v>1354.2817404679215</v>
      </c>
      <c r="H58" s="15">
        <v>2382.3512205690727</v>
      </c>
      <c r="I58" s="15">
        <v>1896.2993079264609</v>
      </c>
      <c r="J58" s="15">
        <v>1721.9782702605064</v>
      </c>
      <c r="K58" s="15">
        <v>1446.723065251429</v>
      </c>
      <c r="L58" s="15">
        <v>4123.9283582748449</v>
      </c>
      <c r="M58" s="15">
        <v>1553.5368928281318</v>
      </c>
      <c r="N58" s="15">
        <v>2068.7693414448067</v>
      </c>
      <c r="O58" s="15">
        <v>1379.3247377590956</v>
      </c>
      <c r="P58" s="15">
        <v>1431.1528538921339</v>
      </c>
      <c r="Q58" s="15">
        <v>1141.3073808960246</v>
      </c>
      <c r="R58" s="15">
        <v>878.68255712945233</v>
      </c>
      <c r="S58" s="15">
        <v>1285.2501740218156</v>
      </c>
      <c r="T58" s="15">
        <v>376.29825494911853</v>
      </c>
      <c r="U58" s="15">
        <v>1149.80022345564</v>
      </c>
      <c r="V58" s="15">
        <v>457.3069070562205</v>
      </c>
      <c r="W58" s="15">
        <v>225.2780930236477</v>
      </c>
      <c r="X58" s="15">
        <v>2959.8645146229278</v>
      </c>
      <c r="Y58" s="15">
        <v>435.53038767259096</v>
      </c>
      <c r="Z58" s="15">
        <v>1737.7662468136377</v>
      </c>
      <c r="AA58" s="15">
        <v>2482.5232097337685</v>
      </c>
      <c r="AB58" s="15">
        <v>2299.60044691128</v>
      </c>
      <c r="AC58" s="15">
        <v>653.29558150888647</v>
      </c>
      <c r="AD58" s="15">
        <v>0</v>
      </c>
      <c r="AE58" s="15">
        <v>0</v>
      </c>
      <c r="AF58" s="15">
        <v>0</v>
      </c>
      <c r="AG58" s="15">
        <v>0</v>
      </c>
      <c r="AH58" s="15">
        <v>0</v>
      </c>
      <c r="AI58" s="15">
        <v>696.84862027614554</v>
      </c>
    </row>
    <row r="59" spans="1:35" x14ac:dyDescent="0.3">
      <c r="A59" t="s">
        <v>240</v>
      </c>
      <c r="B59" s="15">
        <v>16706.560291206632</v>
      </c>
      <c r="C59" s="15">
        <v>10327.784472002368</v>
      </c>
      <c r="D59" s="15">
        <v>18068.440438087218</v>
      </c>
      <c r="E59" s="15">
        <v>3145.1712825352438</v>
      </c>
      <c r="F59" s="15">
        <v>2570.958573369136</v>
      </c>
      <c r="G59" s="15">
        <v>1229.4814385622406</v>
      </c>
      <c r="H59" s="15">
        <v>2478.9303357665112</v>
      </c>
      <c r="I59" s="15">
        <v>1379.3362271826263</v>
      </c>
      <c r="J59" s="15">
        <v>1309.0547267148859</v>
      </c>
      <c r="K59" s="15">
        <v>954.68176022142779</v>
      </c>
      <c r="L59" s="15">
        <v>3014.8885573362541</v>
      </c>
      <c r="M59" s="15">
        <v>1153.2690097849863</v>
      </c>
      <c r="N59" s="15">
        <v>2031.3429460085254</v>
      </c>
      <c r="O59" s="15">
        <v>1351.0654689072762</v>
      </c>
      <c r="P59" s="15">
        <v>1730.8425783264859</v>
      </c>
      <c r="Q59" s="15">
        <v>875.30616967909953</v>
      </c>
      <c r="R59" s="15">
        <v>384.12645684618639</v>
      </c>
      <c r="S59" s="15">
        <v>1243.3202712844397</v>
      </c>
      <c r="T59" s="15">
        <v>539.3190809451346</v>
      </c>
      <c r="U59" s="15">
        <v>674.14885118141819</v>
      </c>
      <c r="V59" s="15">
        <v>291.60397521776889</v>
      </c>
      <c r="W59" s="15">
        <v>249.00014019442708</v>
      </c>
      <c r="X59" s="15">
        <v>551.97172800543103</v>
      </c>
      <c r="Y59" s="15">
        <v>395.3952206342629</v>
      </c>
      <c r="Z59" s="15">
        <v>0</v>
      </c>
      <c r="AA59" s="15">
        <v>0</v>
      </c>
      <c r="AB59" s="15">
        <v>0</v>
      </c>
      <c r="AC59" s="15">
        <v>0</v>
      </c>
      <c r="AD59" s="15">
        <v>0</v>
      </c>
      <c r="AE59" s="15">
        <v>0</v>
      </c>
      <c r="AF59" s="15">
        <v>0</v>
      </c>
      <c r="AG59" s="15">
        <v>0</v>
      </c>
      <c r="AH59" s="15">
        <v>0</v>
      </c>
      <c r="AI59" s="15">
        <v>0</v>
      </c>
    </row>
    <row r="60" spans="1:35" x14ac:dyDescent="0.3">
      <c r="A60" t="s">
        <v>123</v>
      </c>
      <c r="B60" s="15">
        <v>12812.81980539442</v>
      </c>
      <c r="C60" s="15">
        <v>21899.285327838104</v>
      </c>
      <c r="D60" s="15">
        <v>10899.710002461674</v>
      </c>
      <c r="E60" s="15">
        <v>2021.2971164819178</v>
      </c>
      <c r="F60" s="15">
        <v>5606.1346684887758</v>
      </c>
      <c r="G60" s="15">
        <v>2248.9265360040595</v>
      </c>
      <c r="H60" s="15">
        <v>3001.3199608367868</v>
      </c>
      <c r="I60" s="15">
        <v>1732.6334728321792</v>
      </c>
      <c r="J60" s="15">
        <v>2516.3042224847427</v>
      </c>
      <c r="K60" s="15">
        <v>1135.7578575203038</v>
      </c>
      <c r="L60" s="15">
        <v>3282.4900787484394</v>
      </c>
      <c r="M60" s="15">
        <v>1397.379647419559</v>
      </c>
      <c r="N60" s="15">
        <v>3215.6999580394145</v>
      </c>
      <c r="O60" s="15">
        <v>0</v>
      </c>
      <c r="P60" s="15">
        <v>2590.5878689318533</v>
      </c>
      <c r="Q60" s="15">
        <v>1223.0737226423471</v>
      </c>
      <c r="R60" s="15">
        <v>1045.8355486632745</v>
      </c>
      <c r="S60" s="15">
        <v>927.67676601055973</v>
      </c>
      <c r="T60" s="15">
        <v>375.32789783803491</v>
      </c>
      <c r="U60" s="15">
        <v>1126.2008971586872</v>
      </c>
      <c r="V60" s="15">
        <v>529.43388366910312</v>
      </c>
      <c r="W60" s="15">
        <v>224.69717032028194</v>
      </c>
      <c r="X60" s="15">
        <v>3577.7784335579354</v>
      </c>
      <c r="Y60" s="15">
        <v>0</v>
      </c>
      <c r="Z60" s="15">
        <v>0</v>
      </c>
      <c r="AA60" s="15">
        <v>0</v>
      </c>
      <c r="AB60" s="15">
        <v>0</v>
      </c>
      <c r="AC60" s="15">
        <v>0</v>
      </c>
      <c r="AD60" s="15">
        <v>0</v>
      </c>
      <c r="AE60" s="15">
        <v>0</v>
      </c>
      <c r="AF60" s="15">
        <v>0</v>
      </c>
      <c r="AG60" s="15">
        <v>0</v>
      </c>
      <c r="AH60" s="15">
        <v>0</v>
      </c>
      <c r="AI60" s="15">
        <v>1737.6291566575696</v>
      </c>
    </row>
    <row r="61" spans="1:35" x14ac:dyDescent="0.3">
      <c r="A61" t="s">
        <v>218</v>
      </c>
      <c r="B61" s="15">
        <v>12202.541026515599</v>
      </c>
      <c r="C61" s="15">
        <v>17628.507169766606</v>
      </c>
      <c r="D61" s="15">
        <v>15264.930398085915</v>
      </c>
      <c r="E61" s="15">
        <v>4185.6233509491385</v>
      </c>
      <c r="F61" s="15">
        <v>6876.6957422131572</v>
      </c>
      <c r="G61" s="15">
        <v>2515.261819188383</v>
      </c>
      <c r="H61" s="15">
        <v>5995.6023193001993</v>
      </c>
      <c r="I61" s="15">
        <v>2252.1366502297346</v>
      </c>
      <c r="J61" s="15">
        <v>2046.7916204138426</v>
      </c>
      <c r="K61" s="15">
        <v>1773.7858328657271</v>
      </c>
      <c r="L61" s="15">
        <v>4891.9801820679277</v>
      </c>
      <c r="M61" s="15">
        <v>1840.2652122883405</v>
      </c>
      <c r="N61" s="15">
        <v>2085.669706602835</v>
      </c>
      <c r="O61" s="15">
        <v>1263.8599952266818</v>
      </c>
      <c r="P61" s="15">
        <v>1555.9826317848544</v>
      </c>
      <c r="Q61" s="15">
        <v>1007.9304941538418</v>
      </c>
      <c r="R61" s="15">
        <v>861.76177784660899</v>
      </c>
      <c r="S61" s="15">
        <v>2051.517133652284</v>
      </c>
      <c r="T61" s="15">
        <v>585.96364156668733</v>
      </c>
      <c r="U61" s="15">
        <v>1314.5518645117761</v>
      </c>
      <c r="V61" s="15">
        <v>542.36004213925412</v>
      </c>
      <c r="W61" s="15">
        <v>318.8647455666229</v>
      </c>
      <c r="X61" s="15">
        <v>3283.8021086039284</v>
      </c>
      <c r="Y61" s="15">
        <v>429.59211258554785</v>
      </c>
      <c r="Z61" s="15">
        <v>0</v>
      </c>
      <c r="AA61" s="15">
        <v>0</v>
      </c>
      <c r="AB61" s="15">
        <v>0</v>
      </c>
      <c r="AC61" s="15">
        <v>0</v>
      </c>
      <c r="AD61" s="15">
        <v>0</v>
      </c>
      <c r="AE61" s="15">
        <v>0</v>
      </c>
      <c r="AF61" s="15">
        <v>0</v>
      </c>
      <c r="AG61" s="15">
        <v>734.60251252128683</v>
      </c>
      <c r="AH61" s="15">
        <v>1714.0725292163361</v>
      </c>
      <c r="AI61" s="15">
        <v>687.3473801368765</v>
      </c>
    </row>
    <row r="62" spans="1:35" x14ac:dyDescent="0.3">
      <c r="A62" t="s">
        <v>219</v>
      </c>
      <c r="B62" s="15">
        <v>12793.700537612949</v>
      </c>
      <c r="C62" s="15">
        <v>20729.431819567559</v>
      </c>
      <c r="D62" s="15">
        <v>8066.6914521581366</v>
      </c>
      <c r="E62" s="15">
        <v>2588.0071401397759</v>
      </c>
      <c r="F62" s="15">
        <v>3907.7280138663991</v>
      </c>
      <c r="G62" s="15">
        <v>1116.1526810682487</v>
      </c>
      <c r="H62" s="15">
        <v>2432.1841525825125</v>
      </c>
      <c r="I62" s="15">
        <v>1571.0342714861079</v>
      </c>
      <c r="J62" s="15">
        <v>2247.7140419645834</v>
      </c>
      <c r="K62" s="15">
        <v>1351.8403753400974</v>
      </c>
      <c r="L62" s="15">
        <v>3013.916072007642</v>
      </c>
      <c r="M62" s="15">
        <v>1345.7637128726833</v>
      </c>
      <c r="N62" s="15">
        <v>6258.9623414365724</v>
      </c>
      <c r="O62" s="15">
        <v>0</v>
      </c>
      <c r="P62" s="15">
        <v>4475.0278599314179</v>
      </c>
      <c r="Q62" s="15">
        <v>1921.7445053197246</v>
      </c>
      <c r="R62" s="15">
        <v>907.59294424021311</v>
      </c>
      <c r="S62" s="15">
        <v>707.93117745374821</v>
      </c>
      <c r="T62" s="15">
        <v>375.01688370327315</v>
      </c>
      <c r="U62" s="15">
        <v>663.00727992679379</v>
      </c>
      <c r="V62" s="15">
        <v>415.05774889034137</v>
      </c>
      <c r="W62" s="15">
        <v>517.49291619817996</v>
      </c>
      <c r="X62" s="15">
        <v>1819.5263616714367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  <c r="AD62" s="15">
        <v>0</v>
      </c>
      <c r="AE62" s="15">
        <v>0</v>
      </c>
      <c r="AF62" s="15">
        <v>0</v>
      </c>
      <c r="AG62" s="15">
        <v>0</v>
      </c>
      <c r="AH62" s="15">
        <v>0</v>
      </c>
      <c r="AI62" s="15">
        <v>694.47571056161701</v>
      </c>
    </row>
    <row r="63" spans="1:35" x14ac:dyDescent="0.3">
      <c r="A63" t="s">
        <v>149</v>
      </c>
      <c r="B63" s="15">
        <v>17272.116200566838</v>
      </c>
      <c r="C63" s="15">
        <v>31195.226656718496</v>
      </c>
      <c r="D63" s="15">
        <v>14399.268175492627</v>
      </c>
      <c r="E63" s="15">
        <v>3632.8797550433592</v>
      </c>
      <c r="F63" s="15">
        <v>6802.3824860475142</v>
      </c>
      <c r="G63" s="15">
        <v>2012.0803971071139</v>
      </c>
      <c r="H63" s="15">
        <v>4946.6396086885825</v>
      </c>
      <c r="I63" s="15">
        <v>2572.7189856385048</v>
      </c>
      <c r="J63" s="15">
        <v>4130.6529767151642</v>
      </c>
      <c r="K63" s="15">
        <v>2154.5234076421257</v>
      </c>
      <c r="L63" s="15">
        <v>6318.1151159885103</v>
      </c>
      <c r="M63" s="15">
        <v>2066.5896255587795</v>
      </c>
      <c r="N63" s="15">
        <v>2162.8795460500464</v>
      </c>
      <c r="O63" s="15">
        <v>3975.3842653679953</v>
      </c>
      <c r="P63" s="15">
        <v>4390.0819249610586</v>
      </c>
      <c r="Q63" s="15">
        <v>1824.8445981296456</v>
      </c>
      <c r="R63" s="15">
        <v>1075.221251419129</v>
      </c>
      <c r="S63" s="15">
        <v>852.81193960832218</v>
      </c>
      <c r="T63" s="15">
        <v>335.80016671828207</v>
      </c>
      <c r="U63" s="15">
        <v>1775.1935896825848</v>
      </c>
      <c r="V63" s="15">
        <v>578.12818054796833</v>
      </c>
      <c r="W63" s="15">
        <v>384.9653531648824</v>
      </c>
      <c r="X63" s="15">
        <v>2793.6708314479301</v>
      </c>
      <c r="Y63" s="15">
        <v>388.65760036838202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1399.1673613261753</v>
      </c>
    </row>
    <row r="64" spans="1:35" x14ac:dyDescent="0.3">
      <c r="A64" t="s">
        <v>241</v>
      </c>
      <c r="B64" s="15">
        <v>20336.265086361542</v>
      </c>
      <c r="C64" s="15">
        <v>28823.803674830884</v>
      </c>
      <c r="D64" s="15">
        <v>23871.837189815127</v>
      </c>
      <c r="E64" s="15">
        <v>2719.6940609779135</v>
      </c>
      <c r="F64" s="15">
        <v>4954.0862063366767</v>
      </c>
      <c r="G64" s="15">
        <v>3246.3006619013836</v>
      </c>
      <c r="H64" s="15">
        <v>2148.7440104361813</v>
      </c>
      <c r="I64" s="15">
        <v>2934.9961399620124</v>
      </c>
      <c r="J64" s="15">
        <v>2439.227369483729</v>
      </c>
      <c r="K64" s="15">
        <v>2263.9919607130851</v>
      </c>
      <c r="L64" s="15">
        <v>4873.2775849511127</v>
      </c>
      <c r="M64" s="15">
        <v>2393.7584516010447</v>
      </c>
      <c r="N64" s="15">
        <v>3490.0770879753813</v>
      </c>
      <c r="O64" s="15">
        <v>1950.2114085919836</v>
      </c>
      <c r="P64" s="15">
        <v>2463.8751244745908</v>
      </c>
      <c r="Q64" s="15">
        <v>1056.2519661608821</v>
      </c>
      <c r="R64" s="15">
        <v>874.71393510947007</v>
      </c>
      <c r="S64" s="15">
        <v>917.81936963686667</v>
      </c>
      <c r="T64" s="15">
        <v>614.05548506912874</v>
      </c>
      <c r="U64" s="15">
        <v>1806.3765643987385</v>
      </c>
      <c r="V64" s="15">
        <v>669.65361733161944</v>
      </c>
      <c r="W64" s="15">
        <v>435.44367150521606</v>
      </c>
      <c r="X64" s="15">
        <v>3441.2317652994284</v>
      </c>
      <c r="Y64" s="15">
        <v>450.1873057691559</v>
      </c>
      <c r="Z64" s="15">
        <v>1026.4270571536756</v>
      </c>
      <c r="AA64" s="15">
        <v>1026.4270571536756</v>
      </c>
      <c r="AB64" s="15">
        <v>1485.6181090382145</v>
      </c>
      <c r="AC64" s="15">
        <v>675.28095865373382</v>
      </c>
      <c r="AD64" s="15">
        <v>127.17791387978654</v>
      </c>
      <c r="AE64" s="15">
        <v>127.17791387978654</v>
      </c>
      <c r="AF64" s="15">
        <v>87.786524624985404</v>
      </c>
      <c r="AG64" s="15">
        <v>0</v>
      </c>
      <c r="AH64" s="15">
        <v>0</v>
      </c>
      <c r="AI64" s="15">
        <v>540.2247669229871</v>
      </c>
    </row>
    <row r="65" spans="1:35" x14ac:dyDescent="0.3">
      <c r="A65" t="s">
        <v>220</v>
      </c>
      <c r="B65" s="15">
        <v>11952.715954986652</v>
      </c>
      <c r="C65" s="15">
        <v>15535.968596763409</v>
      </c>
      <c r="D65" s="15">
        <v>15912.396436615843</v>
      </c>
      <c r="E65" s="15">
        <v>2622.3259296573256</v>
      </c>
      <c r="F65" s="15">
        <v>4903.299751995607</v>
      </c>
      <c r="G65" s="15">
        <v>2691.8112790085638</v>
      </c>
      <c r="H65" s="15">
        <v>3430.1464021763263</v>
      </c>
      <c r="I65" s="15">
        <v>1751.201319845939</v>
      </c>
      <c r="J65" s="15">
        <v>1656.5648317724731</v>
      </c>
      <c r="K65" s="15">
        <v>1498.1979159198036</v>
      </c>
      <c r="L65" s="15">
        <v>3929.8654253480404</v>
      </c>
      <c r="M65" s="15">
        <v>1612.9766294953922</v>
      </c>
      <c r="N65" s="15">
        <v>1478.1622630393849</v>
      </c>
      <c r="O65" s="15">
        <v>1804.274485454707</v>
      </c>
      <c r="P65" s="15">
        <v>1819.1946524933167</v>
      </c>
      <c r="Q65" s="15">
        <v>613.64515577366831</v>
      </c>
      <c r="R65" s="15">
        <v>675.24413111878471</v>
      </c>
      <c r="S65" s="15">
        <v>1042.9196759988047</v>
      </c>
      <c r="T65" s="15">
        <v>271.12074961587564</v>
      </c>
      <c r="U65" s="15">
        <v>878.15840284387389</v>
      </c>
      <c r="V65" s="15">
        <v>452.9336422435029</v>
      </c>
      <c r="W65" s="15">
        <v>681.31877055593282</v>
      </c>
      <c r="X65" s="15">
        <v>3255.1541573377776</v>
      </c>
      <c r="Y65" s="15">
        <v>426.29048681741455</v>
      </c>
      <c r="Z65" s="15">
        <v>0</v>
      </c>
      <c r="AA65" s="15">
        <v>0</v>
      </c>
      <c r="AB65" s="15">
        <v>0</v>
      </c>
      <c r="AC65" s="15">
        <v>0</v>
      </c>
      <c r="AD65" s="15">
        <v>0</v>
      </c>
      <c r="AE65" s="15">
        <v>0</v>
      </c>
      <c r="AF65" s="15">
        <v>0</v>
      </c>
      <c r="AG65" s="15">
        <v>0</v>
      </c>
      <c r="AH65" s="15">
        <v>0</v>
      </c>
      <c r="AI65" s="15">
        <v>1023.097168361795</v>
      </c>
    </row>
    <row r="66" spans="1:35" x14ac:dyDescent="0.3">
      <c r="A66" t="s">
        <v>37</v>
      </c>
      <c r="B66" s="15">
        <v>20253.064347457886</v>
      </c>
      <c r="C66" s="15">
        <v>21482.792252731102</v>
      </c>
      <c r="D66" s="15">
        <v>27830.453895049992</v>
      </c>
      <c r="E66" s="15">
        <v>2666.4476722533423</v>
      </c>
      <c r="F66" s="15">
        <v>8896.1994940068671</v>
      </c>
      <c r="G66" s="15">
        <v>2406.3110503327839</v>
      </c>
      <c r="H66" s="15">
        <v>4317.8895433402886</v>
      </c>
      <c r="I66" s="15">
        <v>2007.6871504152455</v>
      </c>
      <c r="J66" s="15">
        <v>1824.3617783126847</v>
      </c>
      <c r="K66" s="15">
        <v>1567.8197715313927</v>
      </c>
      <c r="L66" s="15">
        <v>4618.6074782804544</v>
      </c>
      <c r="M66" s="15">
        <v>1601.8740202191746</v>
      </c>
      <c r="N66" s="15">
        <v>4060.0232046655829</v>
      </c>
      <c r="O66" s="15">
        <v>5809.8440164061221</v>
      </c>
      <c r="P66" s="15">
        <v>3395.5869747128559</v>
      </c>
      <c r="Q66" s="15">
        <v>633.97659640421091</v>
      </c>
      <c r="R66" s="15">
        <v>815.03168526091952</v>
      </c>
      <c r="S66" s="15">
        <v>1212.047467879313</v>
      </c>
      <c r="T66" s="15">
        <v>774.16658683558092</v>
      </c>
      <c r="U66" s="15">
        <v>2885.1516249370989</v>
      </c>
      <c r="V66" s="15">
        <v>498.98933841125233</v>
      </c>
      <c r="W66" s="15">
        <v>408.55638911814196</v>
      </c>
      <c r="X66" s="15">
        <v>4896.2442002211228</v>
      </c>
      <c r="Y66" s="15">
        <v>378.38054097535718</v>
      </c>
      <c r="Z66" s="15">
        <v>1506.9005044343601</v>
      </c>
      <c r="AA66" s="15">
        <v>1725.415266847629</v>
      </c>
      <c r="AB66" s="15">
        <v>1248.6557852186788</v>
      </c>
      <c r="AC66" s="15">
        <v>567.57081146303585</v>
      </c>
      <c r="AD66" s="15">
        <v>100.27084335846966</v>
      </c>
      <c r="AE66" s="15">
        <v>100.27084335846965</v>
      </c>
      <c r="AF66" s="15">
        <v>0</v>
      </c>
      <c r="AG66" s="15">
        <v>0</v>
      </c>
      <c r="AH66" s="15">
        <v>0</v>
      </c>
      <c r="AI66" s="15">
        <v>605.4088655605716</v>
      </c>
    </row>
    <row r="67" spans="1:35" x14ac:dyDescent="0.3">
      <c r="A67" t="s">
        <v>84</v>
      </c>
      <c r="B67" s="15">
        <v>13224.224631872379</v>
      </c>
      <c r="C67" s="15">
        <v>20683.337116268249</v>
      </c>
      <c r="D67" s="15">
        <v>16115.204166082565</v>
      </c>
      <c r="E67" s="15">
        <v>3812.4129168605887</v>
      </c>
      <c r="F67" s="15">
        <v>7846.547901603165</v>
      </c>
      <c r="G67" s="15">
        <v>1525.6087137893353</v>
      </c>
      <c r="H67" s="15">
        <v>2194.897640692961</v>
      </c>
      <c r="I67" s="15">
        <v>2368.454234418271</v>
      </c>
      <c r="J67" s="15">
        <v>3474.6512724090744</v>
      </c>
      <c r="K67" s="15">
        <v>1870.6102624982207</v>
      </c>
      <c r="L67" s="15">
        <v>5432.442048673136</v>
      </c>
      <c r="M67" s="15">
        <v>1977.5999587460358</v>
      </c>
      <c r="N67" s="15">
        <v>2883.8951958527637</v>
      </c>
      <c r="O67" s="15">
        <v>1865.4819969825828</v>
      </c>
      <c r="P67" s="15">
        <v>1512.1344475325616</v>
      </c>
      <c r="Q67" s="15">
        <v>1321.1819727444024</v>
      </c>
      <c r="R67" s="15">
        <v>968.33719442336542</v>
      </c>
      <c r="S67" s="15">
        <v>492.0118268238345</v>
      </c>
      <c r="T67" s="15">
        <v>548.62385594744353</v>
      </c>
      <c r="U67" s="15">
        <v>2122.6997065708456</v>
      </c>
      <c r="V67" s="15">
        <v>545.506674947742</v>
      </c>
      <c r="W67" s="15">
        <v>298.54549639075509</v>
      </c>
      <c r="X67" s="15">
        <v>2170.3624095985379</v>
      </c>
      <c r="Y67" s="15">
        <v>402.21690318727531</v>
      </c>
      <c r="Z67" s="15">
        <v>0</v>
      </c>
      <c r="AA67" s="15">
        <v>0</v>
      </c>
      <c r="AB67" s="15">
        <v>0</v>
      </c>
      <c r="AC67" s="15">
        <v>0</v>
      </c>
      <c r="AD67" s="15">
        <v>0</v>
      </c>
      <c r="AE67" s="15">
        <v>0</v>
      </c>
      <c r="AF67" s="15">
        <v>0</v>
      </c>
      <c r="AG67" s="15">
        <v>1146.3181740837347</v>
      </c>
      <c r="AH67" s="15">
        <v>2063.3727133507223</v>
      </c>
      <c r="AI67" s="15">
        <v>965.32056764946071</v>
      </c>
    </row>
    <row r="68" spans="1:35" x14ac:dyDescent="0.3">
      <c r="A68" t="s">
        <v>85</v>
      </c>
      <c r="B68" s="15">
        <v>17841.143447696988</v>
      </c>
      <c r="C68" s="15">
        <v>24364.063534003264</v>
      </c>
      <c r="D68" s="15">
        <v>26026.262639371467</v>
      </c>
      <c r="E68" s="15">
        <v>3286.4334467193312</v>
      </c>
      <c r="F68" s="15">
        <v>12706.447730297683</v>
      </c>
      <c r="G68" s="15">
        <v>2112.7776041278103</v>
      </c>
      <c r="H68" s="15">
        <v>5415.7444991381499</v>
      </c>
      <c r="I68" s="15">
        <v>2531.9169422601308</v>
      </c>
      <c r="J68" s="15">
        <v>2199.2771018092458</v>
      </c>
      <c r="K68" s="15">
        <v>1676.9953246694417</v>
      </c>
      <c r="L68" s="15">
        <v>3993.7584530763829</v>
      </c>
      <c r="M68" s="15">
        <v>1657.1770853272392</v>
      </c>
      <c r="N68" s="15">
        <v>4783.7507008884777</v>
      </c>
      <c r="O68" s="15">
        <v>1655.3157037315627</v>
      </c>
      <c r="P68" s="15">
        <v>2387.167149937527</v>
      </c>
      <c r="Q68" s="15">
        <v>924.23070877087741</v>
      </c>
      <c r="R68" s="15">
        <v>850.97986832925699</v>
      </c>
      <c r="S68" s="15">
        <v>1198.6202545805941</v>
      </c>
      <c r="T68" s="15">
        <v>649.95065599620023</v>
      </c>
      <c r="U68" s="15">
        <v>2000.4377501769845</v>
      </c>
      <c r="V68" s="15">
        <v>465.34539891911237</v>
      </c>
      <c r="W68" s="15">
        <v>374.35668680104595</v>
      </c>
      <c r="X68" s="15">
        <v>3925.9822643867515</v>
      </c>
      <c r="Y68" s="15">
        <v>1226.3219924456612</v>
      </c>
      <c r="Z68" s="15">
        <v>1409.1753609621123</v>
      </c>
      <c r="AA68" s="15">
        <v>1494.5799282931496</v>
      </c>
      <c r="AB68" s="15">
        <v>1445.3080625252433</v>
      </c>
      <c r="AC68" s="15">
        <v>429.21269735598139</v>
      </c>
      <c r="AD68" s="15">
        <v>116.06261714217864</v>
      </c>
      <c r="AE68" s="15">
        <v>116.06261714217862</v>
      </c>
      <c r="AF68" s="15">
        <v>85.404567331037114</v>
      </c>
      <c r="AG68" s="15">
        <v>2496.4411989072382</v>
      </c>
      <c r="AH68" s="15">
        <v>2995.7294386886861</v>
      </c>
      <c r="AI68" s="15">
        <v>525.5665681909976</v>
      </c>
    </row>
    <row r="69" spans="1:35" x14ac:dyDescent="0.3">
      <c r="A69" t="s">
        <v>86</v>
      </c>
      <c r="B69" s="15">
        <v>9303.3347699273636</v>
      </c>
      <c r="C69" s="15">
        <v>16411.331132304258</v>
      </c>
      <c r="D69" s="15">
        <v>7431.7205854698886</v>
      </c>
      <c r="E69" s="15">
        <v>2528.9027575891791</v>
      </c>
      <c r="F69" s="15">
        <v>3711.1074437271823</v>
      </c>
      <c r="G69" s="15">
        <v>2286.3116225724211</v>
      </c>
      <c r="H69" s="15">
        <v>4844.9891472360923</v>
      </c>
      <c r="I69" s="15">
        <v>771.9962558199278</v>
      </c>
      <c r="J69" s="15">
        <v>1341.5240955333138</v>
      </c>
      <c r="K69" s="15">
        <v>669.49295933397377</v>
      </c>
      <c r="L69" s="15">
        <v>1503.3816817939919</v>
      </c>
      <c r="M69" s="15">
        <v>566.30630753811351</v>
      </c>
      <c r="N69" s="15">
        <v>2122.3063481948948</v>
      </c>
      <c r="O69" s="15">
        <v>1319.6567256163105</v>
      </c>
      <c r="P69" s="15">
        <v>1560.7835278261261</v>
      </c>
      <c r="Q69" s="15">
        <v>1846.9141583026321</v>
      </c>
      <c r="R69" s="15">
        <v>940.10166205689222</v>
      </c>
      <c r="S69" s="15">
        <v>1424.8934433418897</v>
      </c>
      <c r="T69" s="15">
        <v>337.38227871948283</v>
      </c>
      <c r="U69" s="15">
        <v>665.78331622305348</v>
      </c>
      <c r="V69" s="15">
        <v>165.95771812011597</v>
      </c>
      <c r="W69" s="15">
        <v>289.84027358742605</v>
      </c>
      <c r="X69" s="15">
        <v>3391.0042921296167</v>
      </c>
      <c r="Y69" s="15">
        <v>780.97749703583997</v>
      </c>
      <c r="Z69" s="15">
        <v>0</v>
      </c>
      <c r="AA69" s="15">
        <v>0</v>
      </c>
      <c r="AB69" s="15">
        <v>0</v>
      </c>
      <c r="AC69" s="15">
        <v>0</v>
      </c>
      <c r="AD69" s="15">
        <v>0</v>
      </c>
      <c r="AE69" s="15">
        <v>0</v>
      </c>
      <c r="AF69" s="15">
        <v>0</v>
      </c>
      <c r="AG69" s="15">
        <v>0</v>
      </c>
      <c r="AH69" s="15">
        <v>0</v>
      </c>
      <c r="AI69" s="15">
        <v>0</v>
      </c>
    </row>
    <row r="70" spans="1:35" x14ac:dyDescent="0.3">
      <c r="A70" t="s">
        <v>221</v>
      </c>
      <c r="B70" s="15">
        <v>16681.097159727542</v>
      </c>
      <c r="C70" s="15">
        <v>17946.95627294551</v>
      </c>
      <c r="D70" s="15">
        <v>12149.377256718904</v>
      </c>
      <c r="E70" s="15">
        <v>3259.545684685555</v>
      </c>
      <c r="F70" s="15">
        <v>11554.071782726907</v>
      </c>
      <c r="G70" s="15">
        <v>3570.0446144621083</v>
      </c>
      <c r="H70" s="15">
        <v>4050.8096984390463</v>
      </c>
      <c r="I70" s="15">
        <v>2648.0198906985488</v>
      </c>
      <c r="J70" s="15">
        <v>2175.1096903617904</v>
      </c>
      <c r="K70" s="15">
        <v>1996.8731395265145</v>
      </c>
      <c r="L70" s="15">
        <v>5105.674366117426</v>
      </c>
      <c r="M70" s="15">
        <v>2171.8753265099513</v>
      </c>
      <c r="N70" s="15">
        <v>3423.8051631610974</v>
      </c>
      <c r="O70" s="15">
        <v>1499.1276453274197</v>
      </c>
      <c r="P70" s="15">
        <v>1727.8433748503271</v>
      </c>
      <c r="Q70" s="15">
        <v>867.27156427171099</v>
      </c>
      <c r="R70" s="15">
        <v>614.76015783884463</v>
      </c>
      <c r="S70" s="15">
        <v>986.71200080034043</v>
      </c>
      <c r="T70" s="15">
        <v>630.23889912978905</v>
      </c>
      <c r="U70" s="15">
        <v>1219.8172241221723</v>
      </c>
      <c r="V70" s="15">
        <v>493.81805237900437</v>
      </c>
      <c r="W70" s="15">
        <v>374.03107686624941</v>
      </c>
      <c r="X70" s="15">
        <v>2482.1432302970866</v>
      </c>
      <c r="Y70" s="15">
        <v>462.05197883415616</v>
      </c>
      <c r="Z70" s="15">
        <v>0</v>
      </c>
      <c r="AA70" s="15">
        <v>0</v>
      </c>
      <c r="AB70" s="15">
        <v>0</v>
      </c>
      <c r="AC70" s="15">
        <v>0</v>
      </c>
      <c r="AD70" s="15">
        <v>0</v>
      </c>
      <c r="AE70" s="15">
        <v>0</v>
      </c>
      <c r="AF70" s="15">
        <v>0</v>
      </c>
      <c r="AG70" s="15">
        <v>0</v>
      </c>
      <c r="AH70" s="15">
        <v>0</v>
      </c>
      <c r="AI70" s="15">
        <v>1108.9247492019747</v>
      </c>
    </row>
    <row r="71" spans="1:35" x14ac:dyDescent="0.3">
      <c r="A71" t="s">
        <v>87</v>
      </c>
      <c r="B71" s="15">
        <v>11710.758511413309</v>
      </c>
      <c r="C71" s="15">
        <v>20483.89910547348</v>
      </c>
      <c r="D71" s="15">
        <v>8441.5688150390906</v>
      </c>
      <c r="E71" s="15">
        <v>2530.320861564684</v>
      </c>
      <c r="F71" s="15">
        <v>6114.0794167127951</v>
      </c>
      <c r="G71" s="15">
        <v>1902.3990393435474</v>
      </c>
      <c r="H71" s="15">
        <v>4757.5750436651233</v>
      </c>
      <c r="I71" s="15">
        <v>1712.5140606031002</v>
      </c>
      <c r="J71" s="15">
        <v>1861.9770033707628</v>
      </c>
      <c r="K71" s="15">
        <v>1470.5733867562371</v>
      </c>
      <c r="L71" s="15">
        <v>3357.0007923739522</v>
      </c>
      <c r="M71" s="15">
        <v>1446.1229845092846</v>
      </c>
      <c r="N71" s="15">
        <v>1475.8972646648481</v>
      </c>
      <c r="O71" s="15">
        <v>867.3977377769761</v>
      </c>
      <c r="P71" s="15">
        <v>1356.4057827160304</v>
      </c>
      <c r="Q71" s="15">
        <v>832.20098938116121</v>
      </c>
      <c r="R71" s="15">
        <v>866.21465379728465</v>
      </c>
      <c r="S71" s="15">
        <v>742.68096825118892</v>
      </c>
      <c r="T71" s="15">
        <v>340.72818615108309</v>
      </c>
      <c r="U71" s="15">
        <v>812.38433272133238</v>
      </c>
      <c r="V71" s="15">
        <v>379.57277681761275</v>
      </c>
      <c r="W71" s="15">
        <v>141.77289689966943</v>
      </c>
      <c r="X71" s="15">
        <v>3217.5940634336657</v>
      </c>
      <c r="Y71" s="15">
        <v>394.36132656375361</v>
      </c>
      <c r="Z71" s="15">
        <v>0</v>
      </c>
      <c r="AA71" s="15">
        <v>0</v>
      </c>
      <c r="AB71" s="15">
        <v>0</v>
      </c>
      <c r="AC71" s="15">
        <v>0</v>
      </c>
      <c r="AD71" s="15">
        <v>0</v>
      </c>
      <c r="AE71" s="15">
        <v>0</v>
      </c>
      <c r="AF71" s="15">
        <v>0</v>
      </c>
      <c r="AG71" s="15">
        <v>0</v>
      </c>
      <c r="AH71" s="15">
        <v>0</v>
      </c>
      <c r="AI71" s="15">
        <v>0</v>
      </c>
    </row>
    <row r="72" spans="1:35" x14ac:dyDescent="0.3">
      <c r="A72" t="s">
        <v>63</v>
      </c>
      <c r="B72" s="15">
        <v>8421.4440227130908</v>
      </c>
      <c r="C72" s="15">
        <v>13597.039303166299</v>
      </c>
      <c r="D72" s="15">
        <v>8257.7183969667003</v>
      </c>
      <c r="E72" s="15">
        <v>3037.0626750158958</v>
      </c>
      <c r="F72" s="15">
        <v>3479.7119001167371</v>
      </c>
      <c r="G72" s="15">
        <v>1973.9679795576235</v>
      </c>
      <c r="H72" s="15">
        <v>3977.8073651077234</v>
      </c>
      <c r="I72" s="15">
        <v>1607.7363581430147</v>
      </c>
      <c r="J72" s="15">
        <v>1477.5093039360879</v>
      </c>
      <c r="K72" s="15">
        <v>1239.4587500165926</v>
      </c>
      <c r="L72" s="15">
        <v>3010.157949755549</v>
      </c>
      <c r="M72" s="15">
        <v>1125.3949908329921</v>
      </c>
      <c r="N72" s="15">
        <v>1794.3303462604022</v>
      </c>
      <c r="O72" s="15">
        <v>975.73106286383768</v>
      </c>
      <c r="P72" s="15">
        <v>1081.9177732069563</v>
      </c>
      <c r="Q72" s="15">
        <v>589.0395743310944</v>
      </c>
      <c r="R72" s="15">
        <v>708.7297969721817</v>
      </c>
      <c r="S72" s="15">
        <v>1989.2105805606338</v>
      </c>
      <c r="T72" s="15">
        <v>558.14517498271118</v>
      </c>
      <c r="U72" s="15">
        <v>1569.2718079609219</v>
      </c>
      <c r="V72" s="15">
        <v>342.70277422875409</v>
      </c>
      <c r="W72" s="15">
        <v>119.58792330549657</v>
      </c>
      <c r="X72" s="15">
        <v>1991.1542679368567</v>
      </c>
      <c r="Y72" s="15">
        <v>409.19734236269142</v>
      </c>
      <c r="Z72" s="15">
        <v>932.96994058693667</v>
      </c>
      <c r="AA72" s="15">
        <v>1399.4549108804049</v>
      </c>
      <c r="AB72" s="15">
        <v>1080.2809838375056</v>
      </c>
      <c r="AC72" s="15">
        <v>204.59867118134571</v>
      </c>
      <c r="AD72" s="15">
        <v>108.43729572611323</v>
      </c>
      <c r="AE72" s="15">
        <v>108.43729572611322</v>
      </c>
      <c r="AF72" s="15">
        <v>79.793481760724831</v>
      </c>
      <c r="AG72" s="15">
        <v>0</v>
      </c>
      <c r="AH72" s="15">
        <v>0</v>
      </c>
      <c r="AI72" s="15">
        <v>0</v>
      </c>
    </row>
    <row r="73" spans="1:35" x14ac:dyDescent="0.3">
      <c r="A73" t="s">
        <v>222</v>
      </c>
      <c r="B73" s="15">
        <v>14517.998065856675</v>
      </c>
      <c r="C73" s="15">
        <v>15784.020407271128</v>
      </c>
      <c r="D73" s="15">
        <v>15415.97830946161</v>
      </c>
      <c r="E73" s="15">
        <v>3784.7171848888274</v>
      </c>
      <c r="F73" s="15">
        <v>5996.5648903433375</v>
      </c>
      <c r="G73" s="15">
        <v>1502.3381117716765</v>
      </c>
      <c r="H73" s="15">
        <v>2616.2541874635367</v>
      </c>
      <c r="I73" s="15">
        <v>1735.3114111899206</v>
      </c>
      <c r="J73" s="15">
        <v>1886.7640363691901</v>
      </c>
      <c r="K73" s="15">
        <v>1572.9693822213756</v>
      </c>
      <c r="L73" s="15">
        <v>3906.1989739508281</v>
      </c>
      <c r="M73" s="15">
        <v>1505.3351953834037</v>
      </c>
      <c r="N73" s="15">
        <v>2055.0003297741314</v>
      </c>
      <c r="O73" s="15">
        <v>1132.6977996586825</v>
      </c>
      <c r="P73" s="15">
        <v>1473.3663035249824</v>
      </c>
      <c r="Q73" s="15">
        <v>1005.4216489473437</v>
      </c>
      <c r="R73" s="15">
        <v>430.38120664399406</v>
      </c>
      <c r="S73" s="15">
        <v>1021.705803237727</v>
      </c>
      <c r="T73" s="15">
        <v>653.76383850471143</v>
      </c>
      <c r="U73" s="15">
        <v>610.40602892172785</v>
      </c>
      <c r="V73" s="15">
        <v>422.08927531821604</v>
      </c>
      <c r="W73" s="15">
        <v>341.5676289498179</v>
      </c>
      <c r="X73" s="15">
        <v>3374.3165356563468</v>
      </c>
      <c r="Y73" s="15">
        <v>399.61114823026372</v>
      </c>
      <c r="Z73" s="15">
        <v>0</v>
      </c>
      <c r="AA73" s="15">
        <v>0</v>
      </c>
      <c r="AB73" s="15">
        <v>0</v>
      </c>
      <c r="AC73" s="15">
        <v>0</v>
      </c>
      <c r="AD73" s="15">
        <v>0</v>
      </c>
      <c r="AE73" s="15">
        <v>0</v>
      </c>
      <c r="AF73" s="15">
        <v>0</v>
      </c>
      <c r="AG73" s="15">
        <v>0</v>
      </c>
      <c r="AH73" s="15">
        <v>0</v>
      </c>
      <c r="AI73" s="15">
        <v>799.22229646052756</v>
      </c>
    </row>
    <row r="74" spans="1:35" x14ac:dyDescent="0.3">
      <c r="A74" t="s">
        <v>242</v>
      </c>
      <c r="B74" s="15">
        <v>18633.565244501409</v>
      </c>
      <c r="C74" s="15">
        <v>19009.878944253047</v>
      </c>
      <c r="D74" s="15">
        <v>15388.775339038739</v>
      </c>
      <c r="E74" s="15">
        <v>3247.2022196116736</v>
      </c>
      <c r="F74" s="15">
        <v>9191.0617469668396</v>
      </c>
      <c r="G74" s="15">
        <v>2445.2421460179867</v>
      </c>
      <c r="H74" s="15">
        <v>3929.5103931482895</v>
      </c>
      <c r="I74" s="15">
        <v>1270.6488862954268</v>
      </c>
      <c r="J74" s="15">
        <v>1470.6951694623979</v>
      </c>
      <c r="K74" s="15">
        <v>1091.9018942380915</v>
      </c>
      <c r="L74" s="15">
        <v>2751.1584349946174</v>
      </c>
      <c r="M74" s="15">
        <v>1037.2963586972116</v>
      </c>
      <c r="N74" s="15">
        <v>2379.464923473523</v>
      </c>
      <c r="O74" s="15">
        <v>1857.6322912874471</v>
      </c>
      <c r="P74" s="15">
        <v>1410.1383614055903</v>
      </c>
      <c r="Q74" s="15">
        <v>727.41255470996214</v>
      </c>
      <c r="R74" s="15">
        <v>661.53092387574566</v>
      </c>
      <c r="S74" s="15">
        <v>1694.2333178238202</v>
      </c>
      <c r="T74" s="15">
        <v>569.65162889300325</v>
      </c>
      <c r="U74" s="15">
        <v>1250.8113112423348</v>
      </c>
      <c r="V74" s="15">
        <v>391.53108657418665</v>
      </c>
      <c r="W74" s="15">
        <v>263.00448188810026</v>
      </c>
      <c r="X74" s="15">
        <v>2362.1331473745058</v>
      </c>
      <c r="Y74" s="15">
        <v>417.63315901246574</v>
      </c>
      <c r="Z74" s="15">
        <v>1190.2545031855273</v>
      </c>
      <c r="AA74" s="15">
        <v>1428.3054038226328</v>
      </c>
      <c r="AB74" s="15">
        <v>826.91365484468201</v>
      </c>
      <c r="AC74" s="15">
        <v>626.4497385186985</v>
      </c>
      <c r="AD74" s="15">
        <v>117.98136742102155</v>
      </c>
      <c r="AE74" s="15">
        <v>117.98136742102155</v>
      </c>
      <c r="AF74" s="15">
        <v>0</v>
      </c>
      <c r="AG74" s="15">
        <v>0</v>
      </c>
      <c r="AH74" s="15">
        <v>0</v>
      </c>
      <c r="AI74" s="15">
        <v>0</v>
      </c>
    </row>
    <row r="75" spans="1:35" x14ac:dyDescent="0.3">
      <c r="A75" t="s">
        <v>88</v>
      </c>
      <c r="B75" s="15">
        <v>17793.365288102996</v>
      </c>
      <c r="C75" s="15">
        <v>30075.380937742728</v>
      </c>
      <c r="D75" s="15">
        <v>11840.257694682257</v>
      </c>
      <c r="E75" s="15">
        <v>4307.0234828356824</v>
      </c>
      <c r="F75" s="15">
        <v>6136.7757442176089</v>
      </c>
      <c r="G75" s="15">
        <v>2192.0220795694818</v>
      </c>
      <c r="H75" s="15">
        <v>8205.7692213734426</v>
      </c>
      <c r="I75" s="15">
        <v>2154.9885390460754</v>
      </c>
      <c r="J75" s="15">
        <v>2281.7659354390867</v>
      </c>
      <c r="K75" s="15">
        <v>1879.5089814716564</v>
      </c>
      <c r="L75" s="15">
        <v>4717.2324240320659</v>
      </c>
      <c r="M75" s="15">
        <v>1764.77316573963</v>
      </c>
      <c r="N75" s="15">
        <v>1586.9894512637679</v>
      </c>
      <c r="O75" s="15">
        <v>1368.1962026500228</v>
      </c>
      <c r="P75" s="15">
        <v>1081.9246624077398</v>
      </c>
      <c r="Q75" s="15">
        <v>928.7921083416295</v>
      </c>
      <c r="R75" s="15">
        <v>978.77602806647258</v>
      </c>
      <c r="S75" s="15">
        <v>997.06559869306295</v>
      </c>
      <c r="T75" s="15">
        <v>392.60096947513102</v>
      </c>
      <c r="U75" s="15">
        <v>2075.468666756552</v>
      </c>
      <c r="V75" s="15">
        <v>482.79922461496147</v>
      </c>
      <c r="W75" s="15">
        <v>235.03802252431896</v>
      </c>
      <c r="X75" s="15">
        <v>2902.7025382027055</v>
      </c>
      <c r="Y75" s="15">
        <v>0</v>
      </c>
      <c r="Z75" s="15">
        <v>1376.8297887843139</v>
      </c>
      <c r="AA75" s="15">
        <v>1462.0296519516601</v>
      </c>
      <c r="AB75" s="15">
        <v>899.71055504717538</v>
      </c>
      <c r="AC75" s="15">
        <v>1635.8373728130462</v>
      </c>
      <c r="AD75" s="15">
        <v>256.73558767760306</v>
      </c>
      <c r="AE75" s="15">
        <v>128.36779383880153</v>
      </c>
      <c r="AF75" s="15">
        <v>88.607857694040007</v>
      </c>
      <c r="AG75" s="15">
        <v>1036.0303361149292</v>
      </c>
      <c r="AH75" s="15">
        <v>2590.075840287323</v>
      </c>
      <c r="AI75" s="15">
        <v>1090.5582485420307</v>
      </c>
    </row>
    <row r="76" spans="1:35" x14ac:dyDescent="0.3">
      <c r="A76" t="s">
        <v>89</v>
      </c>
      <c r="B76" s="15">
        <v>12062.753333249468</v>
      </c>
      <c r="C76" s="15">
        <v>22490.865587314845</v>
      </c>
      <c r="D76" s="15">
        <v>14167.316581958856</v>
      </c>
      <c r="E76" s="15">
        <v>2322.9268789491557</v>
      </c>
      <c r="F76" s="15">
        <v>7329.8548559843366</v>
      </c>
      <c r="G76" s="15">
        <v>1860.4240674138923</v>
      </c>
      <c r="H76" s="15">
        <v>3792.3880735726602</v>
      </c>
      <c r="I76" s="15">
        <v>2802.0130725115328</v>
      </c>
      <c r="J76" s="15">
        <v>2673.4918618014008</v>
      </c>
      <c r="K76" s="15">
        <v>2259.19655615891</v>
      </c>
      <c r="L76" s="15">
        <v>6153.6881272124629</v>
      </c>
      <c r="M76" s="15">
        <v>2436.1181027853872</v>
      </c>
      <c r="N76" s="15">
        <v>2912.6975060413401</v>
      </c>
      <c r="O76" s="15">
        <v>1453.74554770246</v>
      </c>
      <c r="P76" s="15">
        <v>1995.9835739843702</v>
      </c>
      <c r="Q76" s="15">
        <v>1085.8258627288176</v>
      </c>
      <c r="R76" s="15">
        <v>928.47656349480656</v>
      </c>
      <c r="S76" s="15">
        <v>1309.9907651302115</v>
      </c>
      <c r="T76" s="15">
        <v>333.21028073084642</v>
      </c>
      <c r="U76" s="15">
        <v>1497.3251330295268</v>
      </c>
      <c r="V76" s="15">
        <v>682.13620838273687</v>
      </c>
      <c r="W76" s="15">
        <v>199.48265938429435</v>
      </c>
      <c r="X76" s="15">
        <v>3306.64924419708</v>
      </c>
      <c r="Y76" s="15">
        <v>385.66004714218337</v>
      </c>
      <c r="Z76" s="15">
        <v>1978.4360418394008</v>
      </c>
      <c r="AA76" s="15">
        <v>1978.4360418394008</v>
      </c>
      <c r="AB76" s="15">
        <v>1527.213786683046</v>
      </c>
      <c r="AC76" s="15">
        <v>385.66004714218337</v>
      </c>
      <c r="AD76" s="15">
        <v>0</v>
      </c>
      <c r="AE76" s="15">
        <v>0</v>
      </c>
      <c r="AF76" s="15">
        <v>0</v>
      </c>
      <c r="AG76" s="15">
        <v>1099.1311343552225</v>
      </c>
      <c r="AH76" s="15">
        <v>2198.2622687104449</v>
      </c>
      <c r="AI76" s="15">
        <v>1542.6401885687337</v>
      </c>
    </row>
    <row r="77" spans="1:35" x14ac:dyDescent="0.3">
      <c r="A77" t="s">
        <v>243</v>
      </c>
      <c r="B77" s="15">
        <v>10179.04819629056</v>
      </c>
      <c r="C77" s="15">
        <v>24518.869213983446</v>
      </c>
      <c r="D77" s="15">
        <v>15611.544499648186</v>
      </c>
      <c r="E77" s="15">
        <v>1627.8766209580422</v>
      </c>
      <c r="F77" s="15">
        <v>3874.2921340574103</v>
      </c>
      <c r="G77" s="15">
        <v>1395.2951527483576</v>
      </c>
      <c r="H77" s="15">
        <v>3895.9816631494045</v>
      </c>
      <c r="I77" s="15">
        <v>1415.2417732526021</v>
      </c>
      <c r="J77" s="15">
        <v>2066.5086155416684</v>
      </c>
      <c r="K77" s="15">
        <v>1170.3631166737957</v>
      </c>
      <c r="L77" s="15">
        <v>3122.7112197178717</v>
      </c>
      <c r="M77" s="15">
        <v>1291.107950502887</v>
      </c>
      <c r="N77" s="15">
        <v>1418.5339339183508</v>
      </c>
      <c r="O77" s="15">
        <v>1091.0607759311931</v>
      </c>
      <c r="P77" s="15">
        <v>1312.6038230851311</v>
      </c>
      <c r="Q77" s="15">
        <v>1103.8421055746894</v>
      </c>
      <c r="R77" s="15">
        <v>752.54919688828829</v>
      </c>
      <c r="S77" s="15">
        <v>729.4072439731699</v>
      </c>
      <c r="T77" s="15">
        <v>721.951468347797</v>
      </c>
      <c r="U77" s="15">
        <v>660.36869824731423</v>
      </c>
      <c r="V77" s="15">
        <v>438.14785330925173</v>
      </c>
      <c r="W77" s="15">
        <v>200.33765933631867</v>
      </c>
      <c r="X77" s="15">
        <v>2309.1602222583501</v>
      </c>
      <c r="Y77" s="15">
        <v>387.31301949989103</v>
      </c>
      <c r="Z77" s="15">
        <v>0</v>
      </c>
      <c r="AA77" s="15">
        <v>0</v>
      </c>
      <c r="AB77" s="15">
        <v>0</v>
      </c>
      <c r="AC77" s="15">
        <v>0</v>
      </c>
      <c r="AD77" s="15">
        <v>0</v>
      </c>
      <c r="AE77" s="15">
        <v>0</v>
      </c>
      <c r="AF77" s="15">
        <v>0</v>
      </c>
      <c r="AG77" s="15">
        <v>0</v>
      </c>
      <c r="AH77" s="15">
        <v>0</v>
      </c>
      <c r="AI77" s="15">
        <v>929.55124679973846</v>
      </c>
    </row>
    <row r="78" spans="1:35" x14ac:dyDescent="0.3">
      <c r="A78" t="s">
        <v>64</v>
      </c>
      <c r="B78" s="15">
        <v>20632.511303817635</v>
      </c>
      <c r="C78" s="15">
        <v>34509.43138630133</v>
      </c>
      <c r="D78" s="15">
        <v>16402.928540430563</v>
      </c>
      <c r="E78" s="15">
        <v>4294.8412227630033</v>
      </c>
      <c r="F78" s="15">
        <v>7424.7109810954771</v>
      </c>
      <c r="G78" s="15">
        <v>2568.3577859508109</v>
      </c>
      <c r="H78" s="15">
        <v>6122.7634336765886</v>
      </c>
      <c r="I78" s="15">
        <v>2443.0775261404424</v>
      </c>
      <c r="J78" s="15">
        <v>2067.799045900585</v>
      </c>
      <c r="K78" s="15">
        <v>2085.5677003440669</v>
      </c>
      <c r="L78" s="15">
        <v>6137.4956724873246</v>
      </c>
      <c r="M78" s="15">
        <v>2226.8172571859182</v>
      </c>
      <c r="N78" s="15">
        <v>5247.3760527395061</v>
      </c>
      <c r="O78" s="15">
        <v>2212.9846970811832</v>
      </c>
      <c r="P78" s="15">
        <v>2791.2531853620776</v>
      </c>
      <c r="Q78" s="15">
        <v>995.83186770270754</v>
      </c>
      <c r="R78" s="15">
        <v>389.56087969759216</v>
      </c>
      <c r="S78" s="15">
        <v>847.15996153636297</v>
      </c>
      <c r="T78" s="15">
        <v>388.66120099159303</v>
      </c>
      <c r="U78" s="15">
        <v>1815.1017893530995</v>
      </c>
      <c r="V78" s="15">
        <v>657.89005376181126</v>
      </c>
      <c r="W78" s="15">
        <v>384.50018697634744</v>
      </c>
      <c r="X78" s="15">
        <v>2766.9618603001031</v>
      </c>
      <c r="Y78" s="15">
        <v>449.83935299952901</v>
      </c>
      <c r="Z78" s="15">
        <v>0</v>
      </c>
      <c r="AA78" s="15">
        <v>0</v>
      </c>
      <c r="AB78" s="15">
        <v>0</v>
      </c>
      <c r="AC78" s="15">
        <v>0</v>
      </c>
      <c r="AD78" s="15">
        <v>0</v>
      </c>
      <c r="AE78" s="15">
        <v>0</v>
      </c>
      <c r="AF78" s="15">
        <v>0</v>
      </c>
      <c r="AG78" s="15">
        <v>1282.0421560486577</v>
      </c>
      <c r="AH78" s="15">
        <v>4102.5348993557045</v>
      </c>
      <c r="AI78" s="15">
        <v>0</v>
      </c>
    </row>
    <row r="79" spans="1:35" x14ac:dyDescent="0.3">
      <c r="A79" t="s">
        <v>124</v>
      </c>
      <c r="B79" s="15">
        <v>15684.382223747292</v>
      </c>
      <c r="C79" s="15">
        <v>22769.387270857744</v>
      </c>
      <c r="D79" s="15">
        <v>25029.511909373447</v>
      </c>
      <c r="E79" s="15">
        <v>5788.2277942145465</v>
      </c>
      <c r="F79" s="15">
        <v>5327.5084968281508</v>
      </c>
      <c r="G79" s="15">
        <v>2859.5522694415895</v>
      </c>
      <c r="H79" s="15">
        <v>2465.0888923505927</v>
      </c>
      <c r="I79" s="15">
        <v>1715.6903997358688</v>
      </c>
      <c r="J79" s="15">
        <v>1974.9794108455271</v>
      </c>
      <c r="K79" s="15">
        <v>1240.7368319923473</v>
      </c>
      <c r="L79" s="15">
        <v>5409.5347598213712</v>
      </c>
      <c r="M79" s="15">
        <v>2382.8578197119455</v>
      </c>
      <c r="N79" s="15">
        <v>3739.8241254837012</v>
      </c>
      <c r="O79" s="15">
        <v>1829.7693722383015</v>
      </c>
      <c r="P79" s="15">
        <v>2281.7842596940809</v>
      </c>
      <c r="Q79" s="15">
        <v>1153.28311339533</v>
      </c>
      <c r="R79" s="15">
        <v>986.15844272749291</v>
      </c>
      <c r="S79" s="15">
        <v>1125.53140644007</v>
      </c>
      <c r="T79" s="15">
        <v>558.72071272286621</v>
      </c>
      <c r="U79" s="15">
        <v>2452.5955039795904</v>
      </c>
      <c r="V79" s="15">
        <v>463.38182277693727</v>
      </c>
      <c r="W79" s="15">
        <v>193.34030528239944</v>
      </c>
      <c r="X79" s="15">
        <v>3720.9816381044848</v>
      </c>
      <c r="Y79" s="15">
        <v>409.61929085254116</v>
      </c>
      <c r="Z79" s="15">
        <v>1400.8979747156909</v>
      </c>
      <c r="AA79" s="15">
        <v>1867.8639662875878</v>
      </c>
      <c r="AB79" s="15">
        <v>2162.7898557014173</v>
      </c>
      <c r="AC79" s="15">
        <v>614.42893627881176</v>
      </c>
      <c r="AD79" s="15">
        <v>0</v>
      </c>
      <c r="AE79" s="15">
        <v>0</v>
      </c>
      <c r="AF79" s="15">
        <v>79.875761716245535</v>
      </c>
      <c r="AG79" s="15">
        <v>0</v>
      </c>
      <c r="AH79" s="15">
        <v>0</v>
      </c>
      <c r="AI79" s="15">
        <v>327.69543268203296</v>
      </c>
    </row>
    <row r="80" spans="1:35" x14ac:dyDescent="0.3">
      <c r="A80" t="s">
        <v>223</v>
      </c>
      <c r="B80" s="15">
        <v>7330.572471196132</v>
      </c>
      <c r="C80" s="15">
        <v>9721.9178276024468</v>
      </c>
      <c r="D80" s="15">
        <v>7816.9466046315756</v>
      </c>
      <c r="E80" s="15">
        <v>2066.5358352119752</v>
      </c>
      <c r="F80" s="15">
        <v>4488.8138466179453</v>
      </c>
      <c r="G80" s="15">
        <v>1748.1481310915765</v>
      </c>
      <c r="H80" s="15">
        <v>5956.1345554262089</v>
      </c>
      <c r="I80" s="15">
        <v>1065.477145592311</v>
      </c>
      <c r="J80" s="15">
        <v>1537.604743040401</v>
      </c>
      <c r="K80" s="15">
        <v>873.35373137356999</v>
      </c>
      <c r="L80" s="15">
        <v>2472.2897839342545</v>
      </c>
      <c r="M80" s="15">
        <v>871.29563373866108</v>
      </c>
      <c r="N80" s="15">
        <v>1639.2747662048982</v>
      </c>
      <c r="O80" s="15">
        <v>876.5437827076787</v>
      </c>
      <c r="P80" s="15">
        <v>1269.4346212117778</v>
      </c>
      <c r="Q80" s="15">
        <v>662.39872379541305</v>
      </c>
      <c r="R80" s="15">
        <v>1086.2639317048904</v>
      </c>
      <c r="S80" s="15">
        <v>711.17563774275277</v>
      </c>
      <c r="T80" s="15">
        <v>336.70477307108769</v>
      </c>
      <c r="U80" s="15">
        <v>920.9986916217099</v>
      </c>
      <c r="V80" s="15">
        <v>373.03019632722885</v>
      </c>
      <c r="W80" s="15">
        <v>166.60300354587133</v>
      </c>
      <c r="X80" s="15">
        <v>2892.862035627878</v>
      </c>
      <c r="Y80" s="15">
        <v>411.61952698176975</v>
      </c>
      <c r="Z80" s="15">
        <v>0</v>
      </c>
      <c r="AA80" s="15">
        <v>0</v>
      </c>
      <c r="AB80" s="15">
        <v>0</v>
      </c>
      <c r="AC80" s="15">
        <v>0</v>
      </c>
      <c r="AD80" s="15">
        <v>0</v>
      </c>
      <c r="AE80" s="15">
        <v>0</v>
      </c>
      <c r="AF80" s="15">
        <v>0</v>
      </c>
      <c r="AG80" s="15">
        <v>0</v>
      </c>
      <c r="AH80" s="15">
        <v>0</v>
      </c>
      <c r="AI80" s="15">
        <v>0</v>
      </c>
    </row>
    <row r="81" spans="1:35" x14ac:dyDescent="0.3">
      <c r="A81" t="s">
        <v>38</v>
      </c>
      <c r="B81" s="15">
        <v>8549.2054200858311</v>
      </c>
      <c r="C81" s="15">
        <v>12825.014680735561</v>
      </c>
      <c r="D81" s="15">
        <v>18342.72095602523</v>
      </c>
      <c r="E81" s="15">
        <v>2928.5755776303413</v>
      </c>
      <c r="F81" s="15">
        <v>6222.9120812688889</v>
      </c>
      <c r="G81" s="15">
        <v>1289.4938768962822</v>
      </c>
      <c r="H81" s="15">
        <v>3182.3688732278729</v>
      </c>
      <c r="I81" s="15">
        <v>2597.4416780639535</v>
      </c>
      <c r="J81" s="15">
        <v>1580.298694768454</v>
      </c>
      <c r="K81" s="15">
        <v>1552.4104608976468</v>
      </c>
      <c r="L81" s="15">
        <v>4688.6445234470466</v>
      </c>
      <c r="M81" s="15">
        <v>1873.0733135459984</v>
      </c>
      <c r="N81" s="15">
        <v>1955.2865829123559</v>
      </c>
      <c r="O81" s="15">
        <v>1329.9266323223599</v>
      </c>
      <c r="P81" s="15">
        <v>1799.7759851197507</v>
      </c>
      <c r="Q81" s="15">
        <v>1098.3195153432396</v>
      </c>
      <c r="R81" s="15">
        <v>1155.7547627946419</v>
      </c>
      <c r="S81" s="15">
        <v>1263.8864651264332</v>
      </c>
      <c r="T81" s="15">
        <v>565.64388103763599</v>
      </c>
      <c r="U81" s="15">
        <v>1623.5306409547984</v>
      </c>
      <c r="V81" s="15">
        <v>958.98201972106529</v>
      </c>
      <c r="W81" s="15">
        <v>214.50095122193343</v>
      </c>
      <c r="X81" s="15">
        <v>3011.9292580471774</v>
      </c>
      <c r="Y81" s="15">
        <v>414.69492744694719</v>
      </c>
      <c r="Z81" s="15">
        <v>945.50443457903964</v>
      </c>
      <c r="AA81" s="15">
        <v>1418.2566518685592</v>
      </c>
      <c r="AB81" s="15">
        <v>821.09595634495543</v>
      </c>
      <c r="AC81" s="15">
        <v>414.69492744694719</v>
      </c>
      <c r="AD81" s="15">
        <v>151.3636485181357</v>
      </c>
      <c r="AE81" s="15">
        <v>151.3636485181357</v>
      </c>
      <c r="AF81" s="15">
        <v>80.865510852154699</v>
      </c>
      <c r="AG81" s="15">
        <v>472.75221728951982</v>
      </c>
      <c r="AH81" s="15">
        <v>945.50443457903953</v>
      </c>
      <c r="AI81" s="15">
        <v>1078.2068113620626</v>
      </c>
    </row>
    <row r="82" spans="1:35" x14ac:dyDescent="0.3">
      <c r="A82" t="s">
        <v>125</v>
      </c>
      <c r="B82" s="15">
        <v>20309.426345885833</v>
      </c>
      <c r="C82" s="15">
        <v>24952.216724388873</v>
      </c>
      <c r="D82" s="15">
        <v>12375.596130262928</v>
      </c>
      <c r="E82" s="15">
        <v>3889.8992830154702</v>
      </c>
      <c r="F82" s="15">
        <v>6734.0663953594076</v>
      </c>
      <c r="G82" s="15">
        <v>1668.8596290552739</v>
      </c>
      <c r="H82" s="15">
        <v>3499.8533929133077</v>
      </c>
      <c r="I82" s="15">
        <v>2218.6197415004535</v>
      </c>
      <c r="J82" s="15">
        <v>2052.3057579035922</v>
      </c>
      <c r="K82" s="15">
        <v>1681.5091714584744</v>
      </c>
      <c r="L82" s="15">
        <v>4237.5967050721347</v>
      </c>
      <c r="M82" s="15">
        <v>1554.9037514055733</v>
      </c>
      <c r="N82" s="15">
        <v>2544.2079633567419</v>
      </c>
      <c r="O82" s="15">
        <v>1573.8230669999248</v>
      </c>
      <c r="P82" s="15">
        <v>1935.9299677941488</v>
      </c>
      <c r="Q82" s="15">
        <v>825.85012489764017</v>
      </c>
      <c r="R82" s="15">
        <v>631.81714403463582</v>
      </c>
      <c r="S82" s="15">
        <v>1778.9656459735663</v>
      </c>
      <c r="T82" s="15">
        <v>579.89902217106555</v>
      </c>
      <c r="U82" s="15">
        <v>750.17286252023257</v>
      </c>
      <c r="V82" s="15">
        <v>514.23139769532065</v>
      </c>
      <c r="W82" s="15">
        <v>257.17069685810901</v>
      </c>
      <c r="X82" s="15">
        <v>2594.1461568441591</v>
      </c>
      <c r="Y82" s="15">
        <v>439.9840835895792</v>
      </c>
      <c r="Z82" s="15">
        <v>1504.7455658763608</v>
      </c>
      <c r="AA82" s="15">
        <v>1504.7455658763608</v>
      </c>
      <c r="AB82" s="15">
        <v>1161.5579806764893</v>
      </c>
      <c r="AC82" s="15">
        <v>659.97612538436886</v>
      </c>
      <c r="AD82" s="15">
        <v>0</v>
      </c>
      <c r="AE82" s="15">
        <v>0</v>
      </c>
      <c r="AF82" s="15">
        <v>0</v>
      </c>
      <c r="AG82" s="15">
        <v>0</v>
      </c>
      <c r="AH82" s="15">
        <v>0</v>
      </c>
      <c r="AI82" s="15">
        <v>2111.9236012299802</v>
      </c>
    </row>
    <row r="83" spans="1:35" x14ac:dyDescent="0.3">
      <c r="A83" t="s">
        <v>224</v>
      </c>
      <c r="B83" s="15">
        <v>13750.801220551895</v>
      </c>
      <c r="C83" s="15">
        <v>21640.484147377014</v>
      </c>
      <c r="D83" s="15">
        <v>14698.180386029142</v>
      </c>
      <c r="E83" s="15">
        <v>3757.3300897798404</v>
      </c>
      <c r="F83" s="15">
        <v>6807.8693981371744</v>
      </c>
      <c r="G83" s="15">
        <v>2221.46790408894</v>
      </c>
      <c r="H83" s="15">
        <v>2456.5891735107461</v>
      </c>
      <c r="I83" s="15">
        <v>2023.2284024195742</v>
      </c>
      <c r="J83" s="15">
        <v>2135.8495146636328</v>
      </c>
      <c r="K83" s="15">
        <v>1856.8213788698738</v>
      </c>
      <c r="L83" s="15">
        <v>4448.3143993084441</v>
      </c>
      <c r="M83" s="15">
        <v>1639.4823903287088</v>
      </c>
      <c r="N83" s="15">
        <v>4199.6917684772625</v>
      </c>
      <c r="O83" s="15">
        <v>1907.5338095294794</v>
      </c>
      <c r="P83" s="15">
        <v>2432.2208626743127</v>
      </c>
      <c r="Q83" s="15">
        <v>2076.6850122274263</v>
      </c>
      <c r="R83" s="15">
        <v>964.41431985993802</v>
      </c>
      <c r="S83" s="15">
        <v>937.63113137304697</v>
      </c>
      <c r="T83" s="15">
        <v>379.3553254536701</v>
      </c>
      <c r="U83" s="15">
        <v>1159.1412722195475</v>
      </c>
      <c r="V83" s="15">
        <v>513.16150072219557</v>
      </c>
      <c r="W83" s="15">
        <v>424.68916498271113</v>
      </c>
      <c r="X83" s="15">
        <v>1052.0085182719833</v>
      </c>
      <c r="Y83" s="15">
        <v>439.06866371952566</v>
      </c>
      <c r="Z83" s="15">
        <v>0</v>
      </c>
      <c r="AA83" s="15">
        <v>0</v>
      </c>
      <c r="AB83" s="15">
        <v>0</v>
      </c>
      <c r="AC83" s="15">
        <v>0</v>
      </c>
      <c r="AD83" s="15">
        <v>0</v>
      </c>
      <c r="AE83" s="15">
        <v>0</v>
      </c>
      <c r="AF83" s="15">
        <v>0</v>
      </c>
      <c r="AG83" s="15">
        <v>750.80741496038877</v>
      </c>
      <c r="AH83" s="15">
        <v>2002.1531065610368</v>
      </c>
      <c r="AI83" s="15">
        <v>1405.0197239024822</v>
      </c>
    </row>
    <row r="84" spans="1:35" x14ac:dyDescent="0.3">
      <c r="A84" t="s">
        <v>190</v>
      </c>
      <c r="B84" s="15">
        <v>11050.742427510022</v>
      </c>
      <c r="C84" s="15">
        <v>20952.829570045935</v>
      </c>
      <c r="D84" s="15">
        <v>10659.216306928702</v>
      </c>
      <c r="E84" s="15">
        <v>3507.4189253505451</v>
      </c>
      <c r="F84" s="15">
        <v>5514.0047163542531</v>
      </c>
      <c r="G84" s="15">
        <v>2354.373417802406</v>
      </c>
      <c r="H84" s="15">
        <v>3865.6787627818503</v>
      </c>
      <c r="I84" s="15">
        <v>2150.4408949568933</v>
      </c>
      <c r="J84" s="15">
        <v>1993.6884368561807</v>
      </c>
      <c r="K84" s="15">
        <v>869.08324871028037</v>
      </c>
      <c r="L84" s="15">
        <v>4133.7673549766005</v>
      </c>
      <c r="M84" s="15">
        <v>1330.4116855256689</v>
      </c>
      <c r="N84" s="15">
        <v>3281.6601108707564</v>
      </c>
      <c r="O84" s="15">
        <v>1894.698487929008</v>
      </c>
      <c r="P84" s="15">
        <v>1937.2487332362336</v>
      </c>
      <c r="Q84" s="15">
        <v>1952.2405295102824</v>
      </c>
      <c r="R84" s="15">
        <v>921.99547085398081</v>
      </c>
      <c r="S84" s="15">
        <v>941.61708656560302</v>
      </c>
      <c r="T84" s="15">
        <v>380.96799943464345</v>
      </c>
      <c r="U84" s="15">
        <v>1690.9864326757613</v>
      </c>
      <c r="V84" s="15">
        <v>465.73778866069682</v>
      </c>
      <c r="W84" s="15">
        <v>327.28414071801399</v>
      </c>
      <c r="X84" s="15">
        <v>3740.8941055596233</v>
      </c>
      <c r="Y84" s="15">
        <v>440.93518453083732</v>
      </c>
      <c r="Z84" s="15">
        <v>1256.6652759128863</v>
      </c>
      <c r="AA84" s="15">
        <v>1256.6652759128863</v>
      </c>
      <c r="AB84" s="15">
        <v>2328.1377743228209</v>
      </c>
      <c r="AC84" s="15">
        <v>220.46759226541866</v>
      </c>
      <c r="AD84" s="15">
        <v>0</v>
      </c>
      <c r="AE84" s="15">
        <v>0</v>
      </c>
      <c r="AF84" s="15">
        <v>85.982360983513274</v>
      </c>
      <c r="AG84" s="15">
        <v>502.66611036515462</v>
      </c>
      <c r="AH84" s="15">
        <v>2261.9974966431955</v>
      </c>
      <c r="AI84" s="15">
        <v>705.49629524933971</v>
      </c>
    </row>
    <row r="85" spans="1:35" x14ac:dyDescent="0.3">
      <c r="A85" t="s">
        <v>162</v>
      </c>
      <c r="B85" s="15">
        <v>14074.208676112075</v>
      </c>
      <c r="C85" s="15">
        <v>17962.248740355015</v>
      </c>
      <c r="D85" s="15">
        <v>8233.9943736953392</v>
      </c>
      <c r="E85" s="15">
        <v>2217.6110420258583</v>
      </c>
      <c r="F85" s="15">
        <v>5282.2439015797836</v>
      </c>
      <c r="G85" s="15">
        <v>1751.2791200455631</v>
      </c>
      <c r="H85" s="15">
        <v>3676.7991076788726</v>
      </c>
      <c r="I85" s="15">
        <v>2593.7601149637685</v>
      </c>
      <c r="J85" s="15">
        <v>1970.2946105770695</v>
      </c>
      <c r="K85" s="15">
        <v>1001.5153867892019</v>
      </c>
      <c r="L85" s="15">
        <v>4068.260256859342</v>
      </c>
      <c r="M85" s="15">
        <v>1337.9586620222676</v>
      </c>
      <c r="N85" s="15">
        <v>4710.839456417787</v>
      </c>
      <c r="O85" s="15">
        <v>0</v>
      </c>
      <c r="P85" s="15">
        <v>2260.9072576082676</v>
      </c>
      <c r="Q85" s="15">
        <v>396.4243738935748</v>
      </c>
      <c r="R85" s="15">
        <v>258.72128823635012</v>
      </c>
      <c r="S85" s="15">
        <v>861.17228798670817</v>
      </c>
      <c r="T85" s="15">
        <v>364.95541720196974</v>
      </c>
      <c r="U85" s="15">
        <v>870.14833268062239</v>
      </c>
      <c r="V85" s="15">
        <v>533.28265534431341</v>
      </c>
      <c r="W85" s="15">
        <v>218.48748790245241</v>
      </c>
      <c r="X85" s="15">
        <v>2884.1615609433447</v>
      </c>
      <c r="Y85" s="15">
        <v>0</v>
      </c>
      <c r="Z85" s="15">
        <v>0</v>
      </c>
      <c r="AA85" s="15">
        <v>0</v>
      </c>
      <c r="AB85" s="15">
        <v>0</v>
      </c>
      <c r="AC85" s="15">
        <v>0</v>
      </c>
      <c r="AD85" s="15">
        <v>0</v>
      </c>
      <c r="AE85" s="15">
        <v>0</v>
      </c>
      <c r="AF85" s="15">
        <v>0</v>
      </c>
      <c r="AG85" s="15">
        <v>0</v>
      </c>
      <c r="AH85" s="15">
        <v>0</v>
      </c>
      <c r="AI85" s="15">
        <v>1182.7258890804576</v>
      </c>
    </row>
    <row r="86" spans="1:35" x14ac:dyDescent="0.3">
      <c r="A86" t="s">
        <v>150</v>
      </c>
      <c r="B86" s="15">
        <v>8684.084012850637</v>
      </c>
      <c r="C86" s="15">
        <v>6559.5626661706328</v>
      </c>
      <c r="D86" s="15">
        <v>8487.3202528913353</v>
      </c>
      <c r="E86" s="15">
        <v>2020.8863642014389</v>
      </c>
      <c r="F86" s="15">
        <v>2471.2075416101297</v>
      </c>
      <c r="G86" s="15">
        <v>1575.8865596424821</v>
      </c>
      <c r="H86" s="15">
        <v>4285.7956833692251</v>
      </c>
      <c r="I86" s="15">
        <v>665.93180233806788</v>
      </c>
      <c r="J86" s="15">
        <v>0</v>
      </c>
      <c r="K86" s="15">
        <v>0</v>
      </c>
      <c r="L86" s="15">
        <v>0</v>
      </c>
      <c r="M86" s="15">
        <v>44.376448586169758</v>
      </c>
      <c r="N86" s="15">
        <v>2149.4545332316056</v>
      </c>
      <c r="O86" s="15">
        <v>1936.0294721512264</v>
      </c>
      <c r="P86" s="15">
        <v>1617.8873953493066</v>
      </c>
      <c r="Q86" s="15">
        <v>841.44208186409685</v>
      </c>
      <c r="R86" s="15">
        <v>465.62012435167401</v>
      </c>
      <c r="S86" s="15">
        <v>944.35363179733406</v>
      </c>
      <c r="T86" s="15">
        <v>328.40472444069093</v>
      </c>
      <c r="U86" s="15">
        <v>1457.6760627662616</v>
      </c>
      <c r="V86" s="15">
        <v>0</v>
      </c>
      <c r="W86" s="15">
        <v>153.84469006640006</v>
      </c>
      <c r="X86" s="15">
        <v>3504.5041196101506</v>
      </c>
      <c r="Y86" s="15">
        <v>380.09806069524416</v>
      </c>
      <c r="Z86" s="15">
        <v>866.62357838515675</v>
      </c>
      <c r="AA86" s="15">
        <v>1291.3831612120919</v>
      </c>
      <c r="AB86" s="15">
        <v>1003.4588802354444</v>
      </c>
      <c r="AC86" s="15">
        <v>190.04903034762208</v>
      </c>
      <c r="AD86" s="15">
        <v>0</v>
      </c>
      <c r="AE86" s="15">
        <v>0</v>
      </c>
      <c r="AF86" s="15">
        <v>74.119121835572614</v>
      </c>
      <c r="AG86" s="15">
        <v>0</v>
      </c>
      <c r="AH86" s="15">
        <v>0</v>
      </c>
      <c r="AI86" s="15">
        <v>0</v>
      </c>
    </row>
    <row r="87" spans="1:35" x14ac:dyDescent="0.3">
      <c r="A87" t="s">
        <v>225</v>
      </c>
      <c r="B87" s="15">
        <v>9815.2785260304099</v>
      </c>
      <c r="C87" s="15">
        <v>13180.148259929838</v>
      </c>
      <c r="D87" s="15">
        <v>9052.222394679402</v>
      </c>
      <c r="E87" s="15">
        <v>2418.1891230856613</v>
      </c>
      <c r="F87" s="15">
        <v>4606.7622617495308</v>
      </c>
      <c r="G87" s="15">
        <v>1587.8458138775927</v>
      </c>
      <c r="H87" s="15">
        <v>3352.9794479969892</v>
      </c>
      <c r="I87" s="15">
        <v>1832.3229969265021</v>
      </c>
      <c r="J87" s="15">
        <v>1804.589069911108</v>
      </c>
      <c r="K87" s="15">
        <v>1393.603668441473</v>
      </c>
      <c r="L87" s="15">
        <v>3181.5523821433444</v>
      </c>
      <c r="M87" s="15">
        <v>1555.9256337277991</v>
      </c>
      <c r="N87" s="15">
        <v>2778.6255179574273</v>
      </c>
      <c r="O87" s="15">
        <v>0</v>
      </c>
      <c r="P87" s="15">
        <v>2160.315930006675</v>
      </c>
      <c r="Q87" s="15">
        <v>532.70071135229023</v>
      </c>
      <c r="R87" s="15">
        <v>556.98097953180513</v>
      </c>
      <c r="S87" s="15">
        <v>1170.2670637212786</v>
      </c>
      <c r="T87" s="15">
        <v>342.43550639384938</v>
      </c>
      <c r="U87" s="15">
        <v>639.45016627946814</v>
      </c>
      <c r="V87" s="15">
        <v>436.94017090290993</v>
      </c>
      <c r="W87" s="15">
        <v>499.10602994873716</v>
      </c>
      <c r="X87" s="15">
        <v>2844.9776301376537</v>
      </c>
      <c r="Y87" s="15">
        <v>0</v>
      </c>
      <c r="Z87" s="15">
        <v>0</v>
      </c>
      <c r="AA87" s="15">
        <v>0</v>
      </c>
      <c r="AB87" s="15">
        <v>0</v>
      </c>
      <c r="AC87" s="15">
        <v>0</v>
      </c>
      <c r="AD87" s="15">
        <v>0</v>
      </c>
      <c r="AE87" s="15">
        <v>0</v>
      </c>
      <c r="AF87" s="15">
        <v>0</v>
      </c>
      <c r="AG87" s="15">
        <v>477.23285732150168</v>
      </c>
      <c r="AH87" s="15">
        <v>2147.5478579467572</v>
      </c>
      <c r="AI87" s="15">
        <v>0</v>
      </c>
    </row>
    <row r="88" spans="1:35" x14ac:dyDescent="0.3">
      <c r="A88" t="s">
        <v>163</v>
      </c>
      <c r="B88" s="15">
        <v>9551.5300210120276</v>
      </c>
      <c r="C88" s="15">
        <v>11407.185433654855</v>
      </c>
      <c r="D88" s="15">
        <v>13721.461595540863</v>
      </c>
      <c r="E88" s="15">
        <v>3755.835421833192</v>
      </c>
      <c r="F88" s="15">
        <v>3649.2480857570208</v>
      </c>
      <c r="G88" s="15">
        <v>1910.7539073605997</v>
      </c>
      <c r="H88" s="15">
        <v>2984.9666196001517</v>
      </c>
      <c r="I88" s="15">
        <v>2236.6835609529335</v>
      </c>
      <c r="J88" s="15">
        <v>2841.8077525638596</v>
      </c>
      <c r="K88" s="15">
        <v>1672.9086537529749</v>
      </c>
      <c r="L88" s="15">
        <v>3600.6887370475019</v>
      </c>
      <c r="M88" s="15">
        <v>1471.3743263717877</v>
      </c>
      <c r="N88" s="15">
        <v>2301.1397984170885</v>
      </c>
      <c r="O88" s="15">
        <v>1657.4461062211419</v>
      </c>
      <c r="P88" s="15">
        <v>1293.9893709785185</v>
      </c>
      <c r="Q88" s="15">
        <v>1060.3137931098145</v>
      </c>
      <c r="R88" s="15">
        <v>513.73879833290539</v>
      </c>
      <c r="S88" s="15">
        <v>1092.6287800864532</v>
      </c>
      <c r="T88" s="15">
        <v>300.21665320232006</v>
      </c>
      <c r="U88" s="15">
        <v>1085.8530570107066</v>
      </c>
      <c r="V88" s="15">
        <v>519.03776125111767</v>
      </c>
      <c r="W88" s="15">
        <v>422.35340505488438</v>
      </c>
      <c r="X88" s="15">
        <v>2920.1629091577524</v>
      </c>
      <c r="Y88" s="15">
        <v>347.47297824342604</v>
      </c>
      <c r="Z88" s="15">
        <v>0</v>
      </c>
      <c r="AA88" s="15">
        <v>0</v>
      </c>
      <c r="AB88" s="15">
        <v>0</v>
      </c>
      <c r="AC88" s="15">
        <v>0</v>
      </c>
      <c r="AD88" s="15">
        <v>0</v>
      </c>
      <c r="AE88" s="15">
        <v>0</v>
      </c>
      <c r="AF88" s="15">
        <v>0</v>
      </c>
      <c r="AG88" s="15">
        <v>0</v>
      </c>
      <c r="AH88" s="15">
        <v>0</v>
      </c>
      <c r="AI88" s="15">
        <v>694.9459564868522</v>
      </c>
    </row>
    <row r="89" spans="1:35" x14ac:dyDescent="0.3">
      <c r="A89" t="s">
        <v>151</v>
      </c>
      <c r="B89" s="15">
        <v>21481.313664844925</v>
      </c>
      <c r="C89" s="15">
        <v>32484.282789001551</v>
      </c>
      <c r="D89" s="15">
        <v>11388.982531659676</v>
      </c>
      <c r="E89" s="15">
        <v>4218.9772927956319</v>
      </c>
      <c r="F89" s="15">
        <v>9388.352616239652</v>
      </c>
      <c r="G89" s="15">
        <v>3719.410458453026</v>
      </c>
      <c r="H89" s="15">
        <v>5920.902221101187</v>
      </c>
      <c r="I89" s="15">
        <v>2264.1367004296981</v>
      </c>
      <c r="J89" s="15">
        <v>2434.5521667676117</v>
      </c>
      <c r="K89" s="15">
        <v>2014.618727910012</v>
      </c>
      <c r="L89" s="15">
        <v>5752.1856005336194</v>
      </c>
      <c r="M89" s="15">
        <v>2102.4278186648121</v>
      </c>
      <c r="N89" s="15">
        <v>2447.3996879058591</v>
      </c>
      <c r="O89" s="15">
        <v>2072.379484101803</v>
      </c>
      <c r="P89" s="15">
        <v>2119.0977427863399</v>
      </c>
      <c r="Q89" s="15">
        <v>767.87828819675383</v>
      </c>
      <c r="R89" s="15">
        <v>825.21433294595829</v>
      </c>
      <c r="S89" s="15">
        <v>585.57090146641269</v>
      </c>
      <c r="T89" s="15">
        <v>366.95068639490881</v>
      </c>
      <c r="U89" s="15">
        <v>1802.9000737805418</v>
      </c>
      <c r="V89" s="15">
        <v>499.03594503937262</v>
      </c>
      <c r="W89" s="15">
        <v>388.82332568812393</v>
      </c>
      <c r="X89" s="15">
        <v>5511.0556790050205</v>
      </c>
      <c r="Y89" s="15">
        <v>424.71144258670006</v>
      </c>
      <c r="Z89" s="15">
        <v>2245.6617526771765</v>
      </c>
      <c r="AA89" s="15">
        <v>2169.2136930115707</v>
      </c>
      <c r="AB89" s="15">
        <v>1681.8573126433323</v>
      </c>
      <c r="AC89" s="15">
        <v>424.71144258670006</v>
      </c>
      <c r="AD89" s="15">
        <v>119.98098253074276</v>
      </c>
      <c r="AE89" s="15">
        <v>119.98098253074276</v>
      </c>
      <c r="AF89" s="15">
        <v>82.818731304406512</v>
      </c>
      <c r="AG89" s="15">
        <v>0</v>
      </c>
      <c r="AH89" s="15">
        <v>0</v>
      </c>
      <c r="AI89" s="15">
        <v>2038.6149244161606</v>
      </c>
    </row>
    <row r="90" spans="1:35" x14ac:dyDescent="0.3">
      <c r="A90" t="s">
        <v>90</v>
      </c>
      <c r="B90" s="15">
        <v>14708.899955547195</v>
      </c>
      <c r="C90" s="15">
        <v>19579.601922728765</v>
      </c>
      <c r="D90" s="15">
        <v>11062.814632907131</v>
      </c>
      <c r="E90" s="15">
        <v>3839.765295651267</v>
      </c>
      <c r="F90" s="15">
        <v>4917.2785420832579</v>
      </c>
      <c r="G90" s="15">
        <v>1896.8794455936215</v>
      </c>
      <c r="H90" s="15">
        <v>4026.5434334325628</v>
      </c>
      <c r="I90" s="15">
        <v>2243.6969561685751</v>
      </c>
      <c r="J90" s="15">
        <v>3212.9771869704559</v>
      </c>
      <c r="K90" s="15">
        <v>1623.5935387346728</v>
      </c>
      <c r="L90" s="15">
        <v>3905.1376438747216</v>
      </c>
      <c r="M90" s="15">
        <v>1684.4438899381585</v>
      </c>
      <c r="N90" s="15">
        <v>2275.7441524405235</v>
      </c>
      <c r="O90" s="15">
        <v>1947.801064209785</v>
      </c>
      <c r="P90" s="15">
        <v>1400.4428162275465</v>
      </c>
      <c r="Q90" s="15">
        <v>1066.0116453159842</v>
      </c>
      <c r="R90" s="15">
        <v>1353.2567603670086</v>
      </c>
      <c r="S90" s="15">
        <v>646.15405244024009</v>
      </c>
      <c r="T90" s="15">
        <v>536.34816828144687</v>
      </c>
      <c r="U90" s="15">
        <v>879.8233332329454</v>
      </c>
      <c r="V90" s="15">
        <v>459.57252322503001</v>
      </c>
      <c r="W90" s="15">
        <v>203.39156161552668</v>
      </c>
      <c r="X90" s="15">
        <v>1590.1700825001255</v>
      </c>
      <c r="Y90" s="15">
        <v>393.21713217114876</v>
      </c>
      <c r="Z90" s="15">
        <v>0</v>
      </c>
      <c r="AA90" s="15">
        <v>0</v>
      </c>
      <c r="AB90" s="15">
        <v>0</v>
      </c>
      <c r="AC90" s="15">
        <v>0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786.43426434229752</v>
      </c>
    </row>
    <row r="91" spans="1:35" x14ac:dyDescent="0.3">
      <c r="A91" t="s">
        <v>65</v>
      </c>
      <c r="B91" s="15">
        <v>13346.30456271028</v>
      </c>
      <c r="C91" s="15">
        <v>18664.887002963795</v>
      </c>
      <c r="D91" s="15">
        <v>10730.390741328276</v>
      </c>
      <c r="E91" s="15">
        <v>2798.9358799544539</v>
      </c>
      <c r="F91" s="15">
        <v>7339.1229935932433</v>
      </c>
      <c r="G91" s="15">
        <v>2275.0161628569722</v>
      </c>
      <c r="H91" s="15">
        <v>3932.8726589635207</v>
      </c>
      <c r="I91" s="15">
        <v>2534.0803707953733</v>
      </c>
      <c r="J91" s="15">
        <v>2204.8448963997371</v>
      </c>
      <c r="K91" s="15">
        <v>2656.1803048647012</v>
      </c>
      <c r="L91" s="15">
        <v>5113.2363694250362</v>
      </c>
      <c r="M91" s="15">
        <v>1827.5416218724611</v>
      </c>
      <c r="N91" s="15">
        <v>3457.4068287457249</v>
      </c>
      <c r="O91" s="15">
        <v>1589.5191417025294</v>
      </c>
      <c r="P91" s="15">
        <v>2384.4717559278165</v>
      </c>
      <c r="Q91" s="15">
        <v>802.48130581217083</v>
      </c>
      <c r="R91" s="15">
        <v>635.88487403062072</v>
      </c>
      <c r="S91" s="15">
        <v>500.17538209269537</v>
      </c>
      <c r="T91" s="15">
        <v>315.81895990106119</v>
      </c>
      <c r="U91" s="15">
        <v>1463.2687750917139</v>
      </c>
      <c r="V91" s="15">
        <v>1278.9123529000794</v>
      </c>
      <c r="W91" s="15">
        <v>112.83385211624099</v>
      </c>
      <c r="X91" s="15">
        <v>2914.1827742459777</v>
      </c>
      <c r="Y91" s="15">
        <v>386.0867480453071</v>
      </c>
      <c r="Z91" s="15">
        <v>1540.4861247007752</v>
      </c>
      <c r="AA91" s="15">
        <v>1320.4166783149503</v>
      </c>
      <c r="AB91" s="15">
        <v>679.5126765597405</v>
      </c>
      <c r="AC91" s="15">
        <v>579.13012206796066</v>
      </c>
      <c r="AD91" s="15">
        <v>109.06950632279926</v>
      </c>
      <c r="AE91" s="15">
        <v>109.06950632279926</v>
      </c>
      <c r="AF91" s="15">
        <v>75.286915868834882</v>
      </c>
      <c r="AG91" s="15">
        <v>660.20833915747517</v>
      </c>
      <c r="AH91" s="15">
        <v>1980.6250174724255</v>
      </c>
      <c r="AI91" s="15">
        <v>617.73879687249132</v>
      </c>
    </row>
    <row r="92" spans="1:35" x14ac:dyDescent="0.3">
      <c r="A92" t="s">
        <v>152</v>
      </c>
      <c r="B92" s="15">
        <v>12930.901242309335</v>
      </c>
      <c r="C92" s="15">
        <v>17046.144435794711</v>
      </c>
      <c r="D92" s="15">
        <v>19074.702580628476</v>
      </c>
      <c r="E92" s="15">
        <v>3672.0345772091832</v>
      </c>
      <c r="F92" s="15">
        <v>6107.7338473864547</v>
      </c>
      <c r="G92" s="15">
        <v>2181.6484759476684</v>
      </c>
      <c r="H92" s="15">
        <v>6187.4427080592941</v>
      </c>
      <c r="I92" s="15">
        <v>3466.7135970930467</v>
      </c>
      <c r="J92" s="15">
        <v>2842.836301784213</v>
      </c>
      <c r="K92" s="15">
        <v>2552.2664125229412</v>
      </c>
      <c r="L92" s="15">
        <v>6746.987603761253</v>
      </c>
      <c r="M92" s="15">
        <v>2495.16999459417</v>
      </c>
      <c r="N92" s="15">
        <v>2573.2959842749246</v>
      </c>
      <c r="O92" s="15">
        <v>4237.3456458108794</v>
      </c>
      <c r="P92" s="15">
        <v>3587.6901657738094</v>
      </c>
      <c r="Q92" s="15">
        <v>1061.0888757653852</v>
      </c>
      <c r="R92" s="15">
        <v>811.78669451203677</v>
      </c>
      <c r="S92" s="15">
        <v>1828.5551824990489</v>
      </c>
      <c r="T92" s="15">
        <v>616.86743805817173</v>
      </c>
      <c r="U92" s="15">
        <v>2065.6466446706008</v>
      </c>
      <c r="V92" s="15">
        <v>675.54672697902788</v>
      </c>
      <c r="W92" s="15">
        <v>183.04772401322947</v>
      </c>
      <c r="X92" s="15">
        <v>3736.9322878846569</v>
      </c>
      <c r="Y92" s="15">
        <v>452.24885488135754</v>
      </c>
      <c r="Z92" s="15">
        <v>2062.2547782589909</v>
      </c>
      <c r="AA92" s="15">
        <v>2577.8184728237379</v>
      </c>
      <c r="AB92" s="15">
        <v>2387.8739537735678</v>
      </c>
      <c r="AC92" s="15">
        <v>271.34931292881453</v>
      </c>
      <c r="AD92" s="15">
        <v>127.7603015039835</v>
      </c>
      <c r="AE92" s="15">
        <v>127.7603015039835</v>
      </c>
      <c r="AF92" s="15">
        <v>88.188526701864731</v>
      </c>
      <c r="AG92" s="15">
        <v>1288.909236411869</v>
      </c>
      <c r="AH92" s="15">
        <v>2062.2547782589904</v>
      </c>
      <c r="AI92" s="15">
        <v>1447.1963356203441</v>
      </c>
    </row>
    <row r="93" spans="1:35" x14ac:dyDescent="0.3">
      <c r="A93" t="s">
        <v>126</v>
      </c>
      <c r="B93" s="15">
        <v>11324.551991619726</v>
      </c>
      <c r="C93" s="15">
        <v>13505.971058206107</v>
      </c>
      <c r="D93" s="15">
        <v>14846.196698766542</v>
      </c>
      <c r="E93" s="15">
        <v>3544.0053894209332</v>
      </c>
      <c r="F93" s="15">
        <v>14169.672262929218</v>
      </c>
      <c r="G93" s="15">
        <v>1852.5288464528651</v>
      </c>
      <c r="H93" s="15">
        <v>2130.188390140831</v>
      </c>
      <c r="I93" s="15">
        <v>2094.5346580577675</v>
      </c>
      <c r="J93" s="15">
        <v>3116.8932153573883</v>
      </c>
      <c r="K93" s="15">
        <v>1678.2895461702235</v>
      </c>
      <c r="L93" s="15">
        <v>4838.2847047650139</v>
      </c>
      <c r="M93" s="15">
        <v>1717.6063329193551</v>
      </c>
      <c r="N93" s="15">
        <v>6874.332589987891</v>
      </c>
      <c r="O93" s="15">
        <v>0</v>
      </c>
      <c r="P93" s="15">
        <v>2485.0162854606324</v>
      </c>
      <c r="Q93" s="15">
        <v>621.49827500956258</v>
      </c>
      <c r="R93" s="15">
        <v>701.35286672984819</v>
      </c>
      <c r="S93" s="15">
        <v>1166.1945038538963</v>
      </c>
      <c r="T93" s="15">
        <v>643.72080665037606</v>
      </c>
      <c r="U93" s="15">
        <v>1790.0127134853017</v>
      </c>
      <c r="V93" s="15">
        <v>644.08711211698289</v>
      </c>
      <c r="W93" s="15">
        <v>142.73703015445554</v>
      </c>
      <c r="X93" s="15">
        <v>3733.3853156566579</v>
      </c>
      <c r="Y93" s="15">
        <v>488.40728880908648</v>
      </c>
      <c r="Z93" s="15">
        <v>1113.5686184847173</v>
      </c>
      <c r="AA93" s="15">
        <v>1113.5686184847173</v>
      </c>
      <c r="AB93" s="15">
        <v>1934.0928636839826</v>
      </c>
      <c r="AC93" s="15">
        <v>732.61093321362978</v>
      </c>
      <c r="AD93" s="15">
        <v>0</v>
      </c>
      <c r="AE93" s="15">
        <v>0</v>
      </c>
      <c r="AF93" s="15">
        <v>95.239421317771871</v>
      </c>
      <c r="AG93" s="15">
        <v>0</v>
      </c>
      <c r="AH93" s="15">
        <v>0</v>
      </c>
      <c r="AI93" s="15">
        <v>781.45166209453839</v>
      </c>
    </row>
    <row r="94" spans="1:35" x14ac:dyDescent="0.3">
      <c r="A94" t="s">
        <v>244</v>
      </c>
      <c r="B94" s="15">
        <v>11751.7099775767</v>
      </c>
      <c r="C94" s="15">
        <v>15498.038370195221</v>
      </c>
      <c r="D94" s="15">
        <v>7821.4021354242323</v>
      </c>
      <c r="E94" s="15">
        <v>3343.6243500424935</v>
      </c>
      <c r="F94" s="15">
        <v>4080.4311920547852</v>
      </c>
      <c r="G94" s="15">
        <v>1812.3918610716194</v>
      </c>
      <c r="H94" s="15">
        <v>5619.312194956583</v>
      </c>
      <c r="I94" s="15">
        <v>2016.1482721914203</v>
      </c>
      <c r="J94" s="15">
        <v>2788.3422386574516</v>
      </c>
      <c r="K94" s="15">
        <v>1558.9710994936895</v>
      </c>
      <c r="L94" s="15">
        <v>3926.2371512073682</v>
      </c>
      <c r="M94" s="15">
        <v>1441.591905700451</v>
      </c>
      <c r="N94" s="15">
        <v>2662.7026498188152</v>
      </c>
      <c r="O94" s="15">
        <v>1705.5166264101827</v>
      </c>
      <c r="P94" s="15">
        <v>2262.1244802099181</v>
      </c>
      <c r="Q94" s="15">
        <v>1094.4513534222722</v>
      </c>
      <c r="R94" s="15">
        <v>499.70291015366502</v>
      </c>
      <c r="S94" s="15">
        <v>728.7504073383858</v>
      </c>
      <c r="T94" s="15">
        <v>352.44352193695238</v>
      </c>
      <c r="U94" s="15">
        <v>623.09893490589673</v>
      </c>
      <c r="V94" s="15">
        <v>435.96529406263636</v>
      </c>
      <c r="W94" s="15">
        <v>238.42967427332019</v>
      </c>
      <c r="X94" s="15">
        <v>2455.6828727551551</v>
      </c>
      <c r="Y94" s="15">
        <v>407.92074298258376</v>
      </c>
      <c r="Z94" s="15">
        <v>0</v>
      </c>
      <c r="AA94" s="15">
        <v>0</v>
      </c>
      <c r="AB94" s="15">
        <v>0</v>
      </c>
      <c r="AC94" s="15">
        <v>0</v>
      </c>
      <c r="AD94" s="15">
        <v>0</v>
      </c>
      <c r="AE94" s="15">
        <v>0</v>
      </c>
      <c r="AF94" s="15">
        <v>0</v>
      </c>
      <c r="AG94" s="15">
        <v>0</v>
      </c>
      <c r="AH94" s="15">
        <v>0</v>
      </c>
      <c r="AI94" s="15">
        <v>979.00978315820112</v>
      </c>
    </row>
    <row r="95" spans="1:35" x14ac:dyDescent="0.3">
      <c r="A95" t="s">
        <v>127</v>
      </c>
      <c r="B95" s="15">
        <v>7162.2558787817943</v>
      </c>
      <c r="C95" s="15">
        <v>19644.684405127806</v>
      </c>
      <c r="D95" s="15">
        <v>12663.928486682147</v>
      </c>
      <c r="E95" s="15">
        <v>2482.6619219208387</v>
      </c>
      <c r="F95" s="15">
        <v>4137.7698698680651</v>
      </c>
      <c r="G95" s="15">
        <v>1321.0028901825751</v>
      </c>
      <c r="H95" s="15">
        <v>3972.7855208593528</v>
      </c>
      <c r="I95" s="15">
        <v>2059.5311214147346</v>
      </c>
      <c r="J95" s="15">
        <v>3064.4785236387406</v>
      </c>
      <c r="K95" s="15">
        <v>1477.4324951686131</v>
      </c>
      <c r="L95" s="15">
        <v>3468.9016971062492</v>
      </c>
      <c r="M95" s="15">
        <v>1667.1409944846132</v>
      </c>
      <c r="N95" s="15">
        <v>3962.444621491285</v>
      </c>
      <c r="O95" s="15">
        <v>1791.2317869014221</v>
      </c>
      <c r="P95" s="15">
        <v>2411.6857489854669</v>
      </c>
      <c r="Q95" s="15">
        <v>1664.8847982588534</v>
      </c>
      <c r="R95" s="15">
        <v>786.2843846774166</v>
      </c>
      <c r="S95" s="15">
        <v>708.16359036047095</v>
      </c>
      <c r="T95" s="15">
        <v>324.89225650946338</v>
      </c>
      <c r="U95" s="15">
        <v>841.37317585639391</v>
      </c>
      <c r="V95" s="15">
        <v>719.16254696105182</v>
      </c>
      <c r="W95" s="15">
        <v>177.4874364264661</v>
      </c>
      <c r="X95" s="15">
        <v>2105.7831440428185</v>
      </c>
      <c r="Y95" s="15">
        <v>376.03270429336044</v>
      </c>
      <c r="Z95" s="15">
        <v>0</v>
      </c>
      <c r="AA95" s="15">
        <v>0</v>
      </c>
      <c r="AB95" s="15">
        <v>0</v>
      </c>
      <c r="AC95" s="15">
        <v>0</v>
      </c>
      <c r="AD95" s="15">
        <v>0</v>
      </c>
      <c r="AE95" s="15">
        <v>0</v>
      </c>
      <c r="AF95" s="15">
        <v>0</v>
      </c>
      <c r="AG95" s="15">
        <v>0</v>
      </c>
      <c r="AH95" s="15">
        <v>0</v>
      </c>
      <c r="AI95" s="15">
        <v>0</v>
      </c>
    </row>
    <row r="96" spans="1:35" x14ac:dyDescent="0.3">
      <c r="A96" t="s">
        <v>226</v>
      </c>
      <c r="B96" s="15">
        <v>6251.4634903696906</v>
      </c>
      <c r="C96" s="15">
        <v>11019.122810438559</v>
      </c>
      <c r="D96" s="15">
        <v>10414.306246070859</v>
      </c>
      <c r="E96" s="15">
        <v>1612.6661276400175</v>
      </c>
      <c r="F96" s="15">
        <v>5243.6401156399052</v>
      </c>
      <c r="G96" s="15">
        <v>1872.9990128170082</v>
      </c>
      <c r="H96" s="15">
        <v>3620.7819846652174</v>
      </c>
      <c r="I96" s="15">
        <v>1237.9886717178751</v>
      </c>
      <c r="J96" s="15">
        <v>1791.4629861396509</v>
      </c>
      <c r="K96" s="15">
        <v>1020.7534006417734</v>
      </c>
      <c r="L96" s="15">
        <v>2836.7742614830568</v>
      </c>
      <c r="M96" s="15">
        <v>1015.9971324189277</v>
      </c>
      <c r="N96" s="15">
        <v>4365.0894281913797</v>
      </c>
      <c r="O96" s="15">
        <v>1386.8889871024778</v>
      </c>
      <c r="P96" s="15">
        <v>2029.858797472496</v>
      </c>
      <c r="Q96" s="15">
        <v>1093.1651576671409</v>
      </c>
      <c r="R96" s="15">
        <v>1262.4494797210825</v>
      </c>
      <c r="S96" s="15">
        <v>927.08403666123786</v>
      </c>
      <c r="T96" s="15">
        <v>529.59590660912102</v>
      </c>
      <c r="U96" s="15">
        <v>799.82959502550523</v>
      </c>
      <c r="V96" s="15">
        <v>279.06675797309799</v>
      </c>
      <c r="W96" s="15">
        <v>157.15098475076371</v>
      </c>
      <c r="X96" s="15">
        <v>3163.5978350814648</v>
      </c>
      <c r="Y96" s="15">
        <v>388.26679370170154</v>
      </c>
      <c r="Z96" s="15">
        <v>0</v>
      </c>
      <c r="AA96" s="15">
        <v>0</v>
      </c>
      <c r="AB96" s="15">
        <v>0</v>
      </c>
      <c r="AC96" s="15">
        <v>0</v>
      </c>
      <c r="AD96" s="15">
        <v>0</v>
      </c>
      <c r="AE96" s="15">
        <v>0</v>
      </c>
      <c r="AF96" s="15">
        <v>0</v>
      </c>
      <c r="AG96" s="15">
        <v>0</v>
      </c>
      <c r="AH96" s="15">
        <v>0</v>
      </c>
      <c r="AI96" s="15">
        <v>0</v>
      </c>
    </row>
    <row r="97" spans="1:35" x14ac:dyDescent="0.3">
      <c r="A97" t="s">
        <v>66</v>
      </c>
      <c r="B97" s="15">
        <v>16295.593155219116</v>
      </c>
      <c r="C97" s="15">
        <v>21665.307761167976</v>
      </c>
      <c r="D97" s="15">
        <v>9222.4968648670983</v>
      </c>
      <c r="E97" s="15">
        <v>2711.4006224651439</v>
      </c>
      <c r="F97" s="15">
        <v>4552.1416974143895</v>
      </c>
      <c r="G97" s="15">
        <v>2503.2574923693078</v>
      </c>
      <c r="H97" s="15">
        <v>4190.1665486403108</v>
      </c>
      <c r="I97" s="15">
        <v>2469.4243409944143</v>
      </c>
      <c r="J97" s="15">
        <v>1621.1223730420427</v>
      </c>
      <c r="K97" s="15">
        <v>1551.8732328010328</v>
      </c>
      <c r="L97" s="15">
        <v>4387.427670983986</v>
      </c>
      <c r="M97" s="15">
        <v>1873.0903161761175</v>
      </c>
      <c r="N97" s="15">
        <v>3216.1279274789044</v>
      </c>
      <c r="O97" s="15">
        <v>1608.9543098282654</v>
      </c>
      <c r="P97" s="15">
        <v>1968.4562750223083</v>
      </c>
      <c r="Q97" s="15">
        <v>663.01105413606945</v>
      </c>
      <c r="R97" s="15">
        <v>585.05630769333254</v>
      </c>
      <c r="S97" s="15">
        <v>1362.5262979134714</v>
      </c>
      <c r="T97" s="15">
        <v>737.60227090995738</v>
      </c>
      <c r="U97" s="15">
        <v>674.68448063383983</v>
      </c>
      <c r="V97" s="15">
        <v>536.680836867827</v>
      </c>
      <c r="W97" s="15">
        <v>338.23258640573283</v>
      </c>
      <c r="X97" s="15">
        <v>2491.3862111851349</v>
      </c>
      <c r="Y97" s="15">
        <v>395.70937280577112</v>
      </c>
      <c r="Z97" s="15">
        <v>0</v>
      </c>
      <c r="AA97" s="15">
        <v>0</v>
      </c>
      <c r="AB97" s="15">
        <v>0</v>
      </c>
      <c r="AC97" s="15">
        <v>0</v>
      </c>
      <c r="AD97" s="15">
        <v>0</v>
      </c>
      <c r="AE97" s="15">
        <v>0</v>
      </c>
      <c r="AF97" s="15">
        <v>0</v>
      </c>
      <c r="AG97" s="15">
        <v>0</v>
      </c>
      <c r="AH97" s="15">
        <v>0</v>
      </c>
      <c r="AI97" s="15">
        <v>1266.2699929784676</v>
      </c>
    </row>
    <row r="98" spans="1:35" x14ac:dyDescent="0.3">
      <c r="A98" t="s">
        <v>67</v>
      </c>
      <c r="B98" s="15">
        <v>8667.9722502495133</v>
      </c>
      <c r="C98" s="15">
        <v>16265.739168907452</v>
      </c>
      <c r="D98" s="15">
        <v>11152.832776445042</v>
      </c>
      <c r="E98" s="15">
        <v>3038.8477094899517</v>
      </c>
      <c r="F98" s="15">
        <v>4606.8808473468234</v>
      </c>
      <c r="G98" s="15">
        <v>1997.2445797905</v>
      </c>
      <c r="H98" s="15">
        <v>5746.1289404903464</v>
      </c>
      <c r="I98" s="15">
        <v>1989.0577531611282</v>
      </c>
      <c r="J98" s="15">
        <v>1833.5933266471193</v>
      </c>
      <c r="K98" s="15">
        <v>1649.7308452624773</v>
      </c>
      <c r="L98" s="15">
        <v>4400.4193132873525</v>
      </c>
      <c r="M98" s="15">
        <v>1825.0653822415238</v>
      </c>
      <c r="N98" s="15">
        <v>3695.1583109445928</v>
      </c>
      <c r="O98" s="15">
        <v>1640.0942680841542</v>
      </c>
      <c r="P98" s="15">
        <v>2186.735504482835</v>
      </c>
      <c r="Q98" s="15">
        <v>983.95422551762545</v>
      </c>
      <c r="R98" s="15">
        <v>453.85720126580014</v>
      </c>
      <c r="S98" s="15">
        <v>1379.2244487169835</v>
      </c>
      <c r="T98" s="15">
        <v>294.72575865738543</v>
      </c>
      <c r="U98" s="15">
        <v>1187.089861258914</v>
      </c>
      <c r="V98" s="15">
        <v>532.99652534972779</v>
      </c>
      <c r="W98" s="15">
        <v>368.3219188776759</v>
      </c>
      <c r="X98" s="15">
        <v>3217.4228653431246</v>
      </c>
      <c r="Y98" s="15">
        <v>341.11777622382579</v>
      </c>
      <c r="Z98" s="15">
        <v>0</v>
      </c>
      <c r="AA98" s="15">
        <v>0</v>
      </c>
      <c r="AB98" s="15">
        <v>0</v>
      </c>
      <c r="AC98" s="15">
        <v>0</v>
      </c>
      <c r="AD98" s="15">
        <v>0</v>
      </c>
      <c r="AE98" s="15">
        <v>0</v>
      </c>
      <c r="AF98" s="15">
        <v>0</v>
      </c>
      <c r="AG98" s="15">
        <v>0</v>
      </c>
      <c r="AH98" s="15">
        <v>0</v>
      </c>
      <c r="AI98" s="15">
        <v>545.78844195812121</v>
      </c>
    </row>
    <row r="99" spans="1:35" x14ac:dyDescent="0.3">
      <c r="A99" t="s">
        <v>191</v>
      </c>
      <c r="B99" s="15">
        <v>17042.463033824923</v>
      </c>
      <c r="C99" s="15">
        <v>18559.116309100657</v>
      </c>
      <c r="D99" s="15">
        <v>7588.1686608006776</v>
      </c>
      <c r="E99" s="15">
        <v>4452.041280934488</v>
      </c>
      <c r="F99" s="15">
        <v>6480.7785824728417</v>
      </c>
      <c r="G99" s="15">
        <v>2287.9851637642951</v>
      </c>
      <c r="H99" s="15">
        <v>2470.4304549559488</v>
      </c>
      <c r="I99" s="15">
        <v>1517.6606009550887</v>
      </c>
      <c r="J99" s="15">
        <v>1764.4737612040501</v>
      </c>
      <c r="K99" s="15">
        <v>1259.98013813801</v>
      </c>
      <c r="L99" s="15">
        <v>3260.1907704350565</v>
      </c>
      <c r="M99" s="15">
        <v>1059.1440272156967</v>
      </c>
      <c r="N99" s="15">
        <v>2449.3228095832615</v>
      </c>
      <c r="O99" s="15">
        <v>1469.8026723378048</v>
      </c>
      <c r="P99" s="15">
        <v>1963.4289928357282</v>
      </c>
      <c r="Q99" s="15">
        <v>649.21683515105792</v>
      </c>
      <c r="R99" s="15">
        <v>1027.5870524505879</v>
      </c>
      <c r="S99" s="15">
        <v>1769.8029191941844</v>
      </c>
      <c r="T99" s="15">
        <v>570.1154116504382</v>
      </c>
      <c r="U99" s="15">
        <v>1039.7082745457953</v>
      </c>
      <c r="V99" s="15">
        <v>357.88953169038689</v>
      </c>
      <c r="W99" s="15">
        <v>263.21860739506116</v>
      </c>
      <c r="X99" s="15">
        <v>2036.3653119948206</v>
      </c>
      <c r="Y99" s="15">
        <v>417.97317569680217</v>
      </c>
      <c r="Z99" s="15">
        <v>0</v>
      </c>
      <c r="AA99" s="15">
        <v>0</v>
      </c>
      <c r="AB99" s="15">
        <v>0</v>
      </c>
      <c r="AC99" s="15">
        <v>0</v>
      </c>
      <c r="AD99" s="15">
        <v>0</v>
      </c>
      <c r="AE99" s="15">
        <v>0</v>
      </c>
      <c r="AF99" s="15">
        <v>0</v>
      </c>
      <c r="AG99" s="15">
        <v>0</v>
      </c>
      <c r="AH99" s="15">
        <v>0</v>
      </c>
      <c r="AI99" s="15">
        <v>1003.1356216723251</v>
      </c>
    </row>
    <row r="100" spans="1:35" x14ac:dyDescent="0.3">
      <c r="A100" t="s">
        <v>164</v>
      </c>
      <c r="B100" s="15">
        <v>8763.2805641890991</v>
      </c>
      <c r="C100" s="15">
        <v>15497.760472991855</v>
      </c>
      <c r="D100" s="15">
        <v>13867.498169871769</v>
      </c>
      <c r="E100" s="15">
        <v>3377.6527092133933</v>
      </c>
      <c r="F100" s="15">
        <v>8390.3794185108582</v>
      </c>
      <c r="G100" s="15">
        <v>2817.4212235417976</v>
      </c>
      <c r="H100" s="15">
        <v>3646.1587617764653</v>
      </c>
      <c r="I100" s="15">
        <v>2809.0336058998278</v>
      </c>
      <c r="J100" s="15">
        <v>2322.0403425654354</v>
      </c>
      <c r="K100" s="15">
        <v>2230.1857005838597</v>
      </c>
      <c r="L100" s="15">
        <v>6198.6540134560328</v>
      </c>
      <c r="M100" s="15">
        <v>2270.8963325534223</v>
      </c>
      <c r="N100" s="15">
        <v>2803.7146288585782</v>
      </c>
      <c r="O100" s="15">
        <v>1536.1614847208366</v>
      </c>
      <c r="P100" s="15">
        <v>1913.8088546495439</v>
      </c>
      <c r="Q100" s="15">
        <v>1151.9676815105918</v>
      </c>
      <c r="R100" s="15">
        <v>898.70254393110065</v>
      </c>
      <c r="S100" s="15">
        <v>976.95287924948127</v>
      </c>
      <c r="T100" s="15">
        <v>334.68640151861615</v>
      </c>
      <c r="U100" s="15">
        <v>1060.7267676491592</v>
      </c>
      <c r="V100" s="15">
        <v>641.85732565076898</v>
      </c>
      <c r="W100" s="15">
        <v>303.693131451336</v>
      </c>
      <c r="X100" s="15">
        <v>2919.7092435658246</v>
      </c>
      <c r="Y100" s="15">
        <v>409.15208009610774</v>
      </c>
      <c r="Z100" s="15">
        <v>1865.7334852382517</v>
      </c>
      <c r="AA100" s="15">
        <v>1865.7334852382512</v>
      </c>
      <c r="AB100" s="15">
        <v>1080.1614914537245</v>
      </c>
      <c r="AC100" s="15">
        <v>613.72812014416172</v>
      </c>
      <c r="AD100" s="15">
        <v>115.58546262715045</v>
      </c>
      <c r="AE100" s="15">
        <v>115.58546262715045</v>
      </c>
      <c r="AF100" s="15">
        <v>79.784655618741013</v>
      </c>
      <c r="AG100" s="15">
        <v>699.65005696434434</v>
      </c>
      <c r="AH100" s="15">
        <v>1399.3001139286887</v>
      </c>
      <c r="AI100" s="15">
        <v>654.64332815377247</v>
      </c>
    </row>
    <row r="101" spans="1:35" x14ac:dyDescent="0.3">
      <c r="A101" t="s">
        <v>192</v>
      </c>
      <c r="B101" s="15">
        <v>15652.581570682318</v>
      </c>
      <c r="C101" s="15">
        <v>21676.945252528036</v>
      </c>
      <c r="D101" s="15">
        <v>28374.666369450359</v>
      </c>
      <c r="E101" s="15">
        <v>3725.4827044294657</v>
      </c>
      <c r="F101" s="15">
        <v>7163.5486029091753</v>
      </c>
      <c r="G101" s="15">
        <v>2725.6532079420754</v>
      </c>
      <c r="H101" s="15">
        <v>3773.1944233674294</v>
      </c>
      <c r="I101" s="15">
        <v>2979.6453531201369</v>
      </c>
      <c r="J101" s="15">
        <v>2731.4738612690721</v>
      </c>
      <c r="K101" s="15">
        <v>2131.9465685883561</v>
      </c>
      <c r="L101" s="15">
        <v>5758.9191250442482</v>
      </c>
      <c r="M101" s="15">
        <v>2093.3185965091925</v>
      </c>
      <c r="N101" s="15">
        <v>6965.3818146400408</v>
      </c>
      <c r="O101" s="15">
        <v>2486.8300381010363</v>
      </c>
      <c r="P101" s="15">
        <v>3046.4946746635301</v>
      </c>
      <c r="Q101" s="15">
        <v>934.30305070013424</v>
      </c>
      <c r="R101" s="15">
        <v>759.85983432436808</v>
      </c>
      <c r="S101" s="15">
        <v>986.15978034065506</v>
      </c>
      <c r="T101" s="15">
        <v>304.79057421367406</v>
      </c>
      <c r="U101" s="15">
        <v>3427.1301255623198</v>
      </c>
      <c r="V101" s="15">
        <v>566.63178221147461</v>
      </c>
      <c r="W101" s="15">
        <v>341.2137533659448</v>
      </c>
      <c r="X101" s="15">
        <v>2908.210062288807</v>
      </c>
      <c r="Y101" s="15">
        <v>352.7668683028636</v>
      </c>
      <c r="Z101" s="15">
        <v>1206.4626895957933</v>
      </c>
      <c r="AA101" s="15">
        <v>1206.4626895957933</v>
      </c>
      <c r="AB101" s="15">
        <v>1862.6090646391197</v>
      </c>
      <c r="AC101" s="15">
        <v>529.15030245429523</v>
      </c>
      <c r="AD101" s="15">
        <v>99.656640295558958</v>
      </c>
      <c r="AE101" s="15">
        <v>99.656640295558958</v>
      </c>
      <c r="AF101" s="15">
        <v>0</v>
      </c>
      <c r="AG101" s="15">
        <v>0</v>
      </c>
      <c r="AH101" s="15">
        <v>0</v>
      </c>
      <c r="AI101" s="15">
        <v>1128.8539785691635</v>
      </c>
    </row>
    <row r="102" spans="1:35" x14ac:dyDescent="0.3">
      <c r="A102" t="s">
        <v>91</v>
      </c>
      <c r="B102" s="15">
        <v>18344.870432598629</v>
      </c>
      <c r="C102" s="15">
        <v>26541.444094049206</v>
      </c>
      <c r="D102" s="15">
        <v>14213.968439584749</v>
      </c>
      <c r="E102" s="15">
        <v>2723.8644770677142</v>
      </c>
      <c r="F102" s="15">
        <v>5144.4850041786622</v>
      </c>
      <c r="G102" s="15">
        <v>2572.294767506422</v>
      </c>
      <c r="H102" s="15">
        <v>3529.797208597076</v>
      </c>
      <c r="I102" s="15">
        <v>2145.3908407144745</v>
      </c>
      <c r="J102" s="15">
        <v>2033.9609714783792</v>
      </c>
      <c r="K102" s="15">
        <v>1681.5875294569162</v>
      </c>
      <c r="L102" s="15">
        <v>4845.004164252382</v>
      </c>
      <c r="M102" s="15">
        <v>2062.811481712115</v>
      </c>
      <c r="N102" s="15">
        <v>2505.6040952994522</v>
      </c>
      <c r="O102" s="15">
        <v>2511.8759453502639</v>
      </c>
      <c r="P102" s="15">
        <v>2219.3986713140575</v>
      </c>
      <c r="Q102" s="15">
        <v>1851.241073331385</v>
      </c>
      <c r="R102" s="15">
        <v>874.29589708321305</v>
      </c>
      <c r="S102" s="15">
        <v>1420.2604440064104</v>
      </c>
      <c r="T102" s="15">
        <v>361.25856292677958</v>
      </c>
      <c r="U102" s="15">
        <v>868.65123203748215</v>
      </c>
      <c r="V102" s="15">
        <v>491.29492064695148</v>
      </c>
      <c r="W102" s="15">
        <v>498.50754820538543</v>
      </c>
      <c r="X102" s="15">
        <v>2420.9341196134883</v>
      </c>
      <c r="Y102" s="15">
        <v>418.12333672080973</v>
      </c>
      <c r="Z102" s="15">
        <v>0</v>
      </c>
      <c r="AA102" s="15">
        <v>0</v>
      </c>
      <c r="AB102" s="15">
        <v>0</v>
      </c>
      <c r="AC102" s="15">
        <v>0</v>
      </c>
      <c r="AD102" s="15">
        <v>0</v>
      </c>
      <c r="AE102" s="15">
        <v>0</v>
      </c>
      <c r="AF102" s="15">
        <v>0</v>
      </c>
      <c r="AG102" s="15">
        <v>0</v>
      </c>
      <c r="AH102" s="15">
        <v>0</v>
      </c>
      <c r="AI102" s="15">
        <v>668.99733875329548</v>
      </c>
    </row>
    <row r="103" spans="1:35" x14ac:dyDescent="0.3">
      <c r="A103" t="s">
        <v>128</v>
      </c>
      <c r="B103" s="15">
        <v>12093.843362818719</v>
      </c>
      <c r="C103" s="15">
        <v>15694.182101748296</v>
      </c>
      <c r="D103" s="15">
        <v>5777.1848867466442</v>
      </c>
      <c r="E103" s="15">
        <v>2032.3665116977165</v>
      </c>
      <c r="F103" s="15">
        <v>5509.5386784883203</v>
      </c>
      <c r="G103" s="15">
        <v>1747.9296189455968</v>
      </c>
      <c r="H103" s="15">
        <v>4566.7267649607229</v>
      </c>
      <c r="I103" s="15">
        <v>1812.8426027686949</v>
      </c>
      <c r="J103" s="15">
        <v>1690.3931105569422</v>
      </c>
      <c r="K103" s="15">
        <v>1500.6701623830697</v>
      </c>
      <c r="L103" s="15">
        <v>3147.2961853623178</v>
      </c>
      <c r="M103" s="15">
        <v>1252.722234779995</v>
      </c>
      <c r="N103" s="15">
        <v>2273.9214939242743</v>
      </c>
      <c r="O103" s="15">
        <v>2222.5812249005517</v>
      </c>
      <c r="P103" s="15">
        <v>1651.1502612457059</v>
      </c>
      <c r="Q103" s="15">
        <v>870.91586629322887</v>
      </c>
      <c r="R103" s="15">
        <v>523.43469682807029</v>
      </c>
      <c r="S103" s="15">
        <v>641.6550097907425</v>
      </c>
      <c r="T103" s="15">
        <v>339.90798801913019</v>
      </c>
      <c r="U103" s="15">
        <v>600.93686539261751</v>
      </c>
      <c r="V103" s="15">
        <v>459.80030208027603</v>
      </c>
      <c r="W103" s="15">
        <v>247.75122159148992</v>
      </c>
      <c r="X103" s="15">
        <v>1592.5318697933324</v>
      </c>
      <c r="Y103" s="15">
        <v>393.41202317028967</v>
      </c>
      <c r="Z103" s="15">
        <v>0</v>
      </c>
      <c r="AA103" s="15">
        <v>0</v>
      </c>
      <c r="AB103" s="15">
        <v>0</v>
      </c>
      <c r="AC103" s="15">
        <v>0</v>
      </c>
      <c r="AD103" s="15">
        <v>0</v>
      </c>
      <c r="AE103" s="15">
        <v>0</v>
      </c>
      <c r="AF103" s="15">
        <v>0</v>
      </c>
      <c r="AG103" s="15">
        <v>0</v>
      </c>
      <c r="AH103" s="15">
        <v>0</v>
      </c>
      <c r="AI103" s="15">
        <v>0</v>
      </c>
    </row>
    <row r="104" spans="1:35" x14ac:dyDescent="0.3">
      <c r="A104" t="s">
        <v>245</v>
      </c>
      <c r="B104" s="15">
        <v>10936.575449833912</v>
      </c>
      <c r="C104" s="15">
        <v>12327.249374331548</v>
      </c>
      <c r="D104" s="15">
        <v>8724.1669618973137</v>
      </c>
      <c r="E104" s="15">
        <v>2464.6673468357353</v>
      </c>
      <c r="F104" s="15">
        <v>2212.9018739651492</v>
      </c>
      <c r="G104" s="15">
        <v>1525.4735440864756</v>
      </c>
      <c r="H104" s="15">
        <v>3126.5571662874404</v>
      </c>
      <c r="I104" s="15">
        <v>1724.7543616701428</v>
      </c>
      <c r="J104" s="15">
        <v>1613.0485148813161</v>
      </c>
      <c r="K104" s="15">
        <v>1381.995377238901</v>
      </c>
      <c r="L104" s="15">
        <v>3984.1081719237145</v>
      </c>
      <c r="M104" s="15">
        <v>1414.3709691974987</v>
      </c>
      <c r="N104" s="15">
        <v>3566.3423812778333</v>
      </c>
      <c r="O104" s="15">
        <v>1665.83480611816</v>
      </c>
      <c r="P104" s="15">
        <v>2149.8599604308606</v>
      </c>
      <c r="Q104" s="15">
        <v>751.87787784594411</v>
      </c>
      <c r="R104" s="15">
        <v>744.23643378118186</v>
      </c>
      <c r="S104" s="15">
        <v>757.40787026123246</v>
      </c>
      <c r="T104" s="15">
        <v>347.48461431339695</v>
      </c>
      <c r="U104" s="15">
        <v>1042.6549335734742</v>
      </c>
      <c r="V104" s="15">
        <v>454.96755780327589</v>
      </c>
      <c r="W104" s="15">
        <v>298.51904510893394</v>
      </c>
      <c r="X104" s="15">
        <v>4291.274114263826</v>
      </c>
      <c r="Y104" s="15">
        <v>402.1812665664317</v>
      </c>
      <c r="Z104" s="15">
        <v>0</v>
      </c>
      <c r="AA104" s="15">
        <v>0</v>
      </c>
      <c r="AB104" s="15">
        <v>0</v>
      </c>
      <c r="AC104" s="15">
        <v>0</v>
      </c>
      <c r="AD104" s="15">
        <v>0</v>
      </c>
      <c r="AE104" s="15">
        <v>0</v>
      </c>
      <c r="AF104" s="15">
        <v>0</v>
      </c>
      <c r="AG104" s="15">
        <v>0</v>
      </c>
      <c r="AH104" s="15">
        <v>0</v>
      </c>
      <c r="AI104" s="15">
        <v>643.49002650629086</v>
      </c>
    </row>
    <row r="105" spans="1:35" x14ac:dyDescent="0.3">
      <c r="A105" t="s">
        <v>193</v>
      </c>
      <c r="B105" s="15">
        <v>12888.173813326335</v>
      </c>
      <c r="C105" s="15">
        <v>10968.808951651452</v>
      </c>
      <c r="D105" s="15">
        <v>13969.69929683977</v>
      </c>
      <c r="E105" s="15">
        <v>3318.3242450932648</v>
      </c>
      <c r="F105" s="15">
        <v>4218.2230809083667</v>
      </c>
      <c r="G105" s="15">
        <v>1672.7828968656711</v>
      </c>
      <c r="H105" s="15">
        <v>4381.250676937475</v>
      </c>
      <c r="I105" s="15">
        <v>1618.1311212697774</v>
      </c>
      <c r="J105" s="15">
        <v>1295.3651564464978</v>
      </c>
      <c r="K105" s="15">
        <v>1354.3182291957721</v>
      </c>
      <c r="L105" s="15">
        <v>4079.9068587212278</v>
      </c>
      <c r="M105" s="15">
        <v>1484.5378920353705</v>
      </c>
      <c r="N105" s="15">
        <v>2002.2116553186963</v>
      </c>
      <c r="O105" s="15">
        <v>2198.0471845373158</v>
      </c>
      <c r="P105" s="15">
        <v>1635.6736665227802</v>
      </c>
      <c r="Q105" s="15">
        <v>678.84589779529028</v>
      </c>
      <c r="R105" s="15">
        <v>413.26188336401066</v>
      </c>
      <c r="S105" s="15">
        <v>465.13046668418752</v>
      </c>
      <c r="T105" s="15">
        <v>291.4761365114328</v>
      </c>
      <c r="U105" s="15">
        <v>635.07387382265313</v>
      </c>
      <c r="V105" s="15">
        <v>430.12971533805199</v>
      </c>
      <c r="W105" s="15">
        <v>364.26083147942092</v>
      </c>
      <c r="X105" s="15">
        <v>2246.7952189422949</v>
      </c>
      <c r="Y105" s="15">
        <v>337.35663948082504</v>
      </c>
      <c r="Z105" s="15">
        <v>0</v>
      </c>
      <c r="AA105" s="15">
        <v>0</v>
      </c>
      <c r="AB105" s="15">
        <v>0</v>
      </c>
      <c r="AC105" s="15">
        <v>0</v>
      </c>
      <c r="AD105" s="15">
        <v>0</v>
      </c>
      <c r="AE105" s="15">
        <v>0</v>
      </c>
      <c r="AF105" s="15">
        <v>0</v>
      </c>
      <c r="AG105" s="15">
        <v>0</v>
      </c>
      <c r="AH105" s="15">
        <v>0</v>
      </c>
      <c r="AI105" s="15">
        <v>1079.5412463386401</v>
      </c>
    </row>
    <row r="106" spans="1:35" x14ac:dyDescent="0.3">
      <c r="A106" t="s">
        <v>92</v>
      </c>
      <c r="B106" s="15">
        <v>16441.81450356017</v>
      </c>
      <c r="C106" s="15">
        <v>17658.341574724294</v>
      </c>
      <c r="D106" s="15">
        <v>7913.010476876505</v>
      </c>
      <c r="E106" s="15">
        <v>2991.8216089718562</v>
      </c>
      <c r="F106" s="15">
        <v>6182.1012163932537</v>
      </c>
      <c r="G106" s="15">
        <v>3048.3387787965125</v>
      </c>
      <c r="H106" s="15">
        <v>8672.3454028648157</v>
      </c>
      <c r="I106" s="15">
        <v>1792.8003817747062</v>
      </c>
      <c r="J106" s="15">
        <v>3178.1189465420193</v>
      </c>
      <c r="K106" s="15">
        <v>1851.4107801113864</v>
      </c>
      <c r="L106" s="15">
        <v>4041.9245791707085</v>
      </c>
      <c r="M106" s="15">
        <v>1488.7838597902269</v>
      </c>
      <c r="N106" s="15">
        <v>3142.833094482181</v>
      </c>
      <c r="O106" s="15">
        <v>4498.2483947920027</v>
      </c>
      <c r="P106" s="15">
        <v>4458.7760857081157</v>
      </c>
      <c r="Q106" s="15">
        <v>1323.4188073403081</v>
      </c>
      <c r="R106" s="15">
        <v>875.76693841168515</v>
      </c>
      <c r="S106" s="15">
        <v>1158.0537548903892</v>
      </c>
      <c r="T106" s="15">
        <v>344.48560655028274</v>
      </c>
      <c r="U106" s="15">
        <v>981.82384968758265</v>
      </c>
      <c r="V106" s="15">
        <v>580.62171821626089</v>
      </c>
      <c r="W106" s="15">
        <v>592.38366890287341</v>
      </c>
      <c r="X106" s="15">
        <v>2433.3283064541383</v>
      </c>
      <c r="Y106" s="15">
        <v>398.71019276653095</v>
      </c>
      <c r="Z106" s="15">
        <v>0</v>
      </c>
      <c r="AA106" s="15">
        <v>0</v>
      </c>
      <c r="AB106" s="15">
        <v>0</v>
      </c>
      <c r="AC106" s="15">
        <v>0</v>
      </c>
      <c r="AD106" s="15">
        <v>0</v>
      </c>
      <c r="AE106" s="15">
        <v>0</v>
      </c>
      <c r="AF106" s="15">
        <v>0</v>
      </c>
      <c r="AG106" s="15">
        <v>681.79442963076792</v>
      </c>
      <c r="AH106" s="15">
        <v>1363.5888592615358</v>
      </c>
      <c r="AI106" s="15">
        <v>637.93630842644961</v>
      </c>
    </row>
    <row r="107" spans="1:35" x14ac:dyDescent="0.3">
      <c r="A107" t="s">
        <v>246</v>
      </c>
      <c r="B107" s="15">
        <v>12029.395266576088</v>
      </c>
      <c r="C107" s="15">
        <v>19377.114662425996</v>
      </c>
      <c r="D107" s="15">
        <v>12530.447305737644</v>
      </c>
      <c r="E107" s="15">
        <v>2748.6518229720778</v>
      </c>
      <c r="F107" s="15">
        <v>5622.5120272927634</v>
      </c>
      <c r="G107" s="15">
        <v>2106.3734178995383</v>
      </c>
      <c r="H107" s="15">
        <v>4440.057812412012</v>
      </c>
      <c r="I107" s="15">
        <v>2072.026979125606</v>
      </c>
      <c r="J107" s="15">
        <v>2044.4457479889627</v>
      </c>
      <c r="K107" s="15">
        <v>1552.4590325817528</v>
      </c>
      <c r="L107" s="15">
        <v>4595.1371874821925</v>
      </c>
      <c r="M107" s="15">
        <v>1568.2792104412613</v>
      </c>
      <c r="N107" s="15">
        <v>3113.036314328253</v>
      </c>
      <c r="O107" s="15">
        <v>1490.2191223186869</v>
      </c>
      <c r="P107" s="15">
        <v>1835.7651124079484</v>
      </c>
      <c r="Q107" s="15">
        <v>781.43352216571463</v>
      </c>
      <c r="R107" s="15">
        <v>615.52981487587056</v>
      </c>
      <c r="S107" s="15">
        <v>784.03552510313375</v>
      </c>
      <c r="T107" s="15">
        <v>567.86112106235203</v>
      </c>
      <c r="U107" s="15">
        <v>1079.3108184414573</v>
      </c>
      <c r="V107" s="15">
        <v>478.76854048512081</v>
      </c>
      <c r="W107" s="15">
        <v>402.68597459498534</v>
      </c>
      <c r="X107" s="15">
        <v>2748.9640633245681</v>
      </c>
      <c r="Y107" s="15">
        <v>416.32046998706159</v>
      </c>
      <c r="Z107" s="15">
        <v>0</v>
      </c>
      <c r="AA107" s="15">
        <v>0</v>
      </c>
      <c r="AB107" s="15">
        <v>0</v>
      </c>
      <c r="AC107" s="15">
        <v>0</v>
      </c>
      <c r="AD107" s="15">
        <v>0</v>
      </c>
      <c r="AE107" s="15">
        <v>0</v>
      </c>
      <c r="AF107" s="15">
        <v>0</v>
      </c>
      <c r="AG107" s="15">
        <v>0</v>
      </c>
      <c r="AH107" s="15">
        <v>0</v>
      </c>
      <c r="AI107" s="15">
        <v>999.16912796894781</v>
      </c>
    </row>
    <row r="108" spans="1:35" x14ac:dyDescent="0.3">
      <c r="A108" t="s">
        <v>68</v>
      </c>
      <c r="B108" s="15">
        <v>9414.959813993768</v>
      </c>
      <c r="C108" s="15">
        <v>19052.591488739916</v>
      </c>
      <c r="D108" s="15">
        <v>16916.98586998793</v>
      </c>
      <c r="E108" s="15">
        <v>2504.2680111528966</v>
      </c>
      <c r="F108" s="15">
        <v>4429.6913528201012</v>
      </c>
      <c r="G108" s="15">
        <v>2036.6235085277206</v>
      </c>
      <c r="H108" s="15">
        <v>3800.3285984801287</v>
      </c>
      <c r="I108" s="15">
        <v>2325.4420414595597</v>
      </c>
      <c r="J108" s="15">
        <v>1877.6223649624571</v>
      </c>
      <c r="K108" s="15">
        <v>1662.0651184328408</v>
      </c>
      <c r="L108" s="15">
        <v>4463.1017196958392</v>
      </c>
      <c r="M108" s="15">
        <v>1684.1038845346084</v>
      </c>
      <c r="N108" s="15">
        <v>2682.8927135758986</v>
      </c>
      <c r="O108" s="15">
        <v>1435.8407065754279</v>
      </c>
      <c r="P108" s="15">
        <v>1857.6969051992153</v>
      </c>
      <c r="Q108" s="15">
        <v>621.11079625620562</v>
      </c>
      <c r="R108" s="15">
        <v>289.01980020217479</v>
      </c>
      <c r="S108" s="15">
        <v>1468.8485389104953</v>
      </c>
      <c r="T108" s="15">
        <v>347.78984314022142</v>
      </c>
      <c r="U108" s="15">
        <v>686.32139184499727</v>
      </c>
      <c r="V108" s="15">
        <v>621.41269716170927</v>
      </c>
      <c r="W108" s="15">
        <v>325.85171067362182</v>
      </c>
      <c r="X108" s="15">
        <v>2928.841317926217</v>
      </c>
      <c r="Y108" s="15">
        <v>402.53454067155263</v>
      </c>
      <c r="Z108" s="15">
        <v>0</v>
      </c>
      <c r="AA108" s="15">
        <v>0</v>
      </c>
      <c r="AB108" s="15">
        <v>0</v>
      </c>
      <c r="AC108" s="15">
        <v>0</v>
      </c>
      <c r="AD108" s="15">
        <v>0</v>
      </c>
      <c r="AE108" s="15">
        <v>0</v>
      </c>
      <c r="AF108" s="15">
        <v>0</v>
      </c>
      <c r="AG108" s="15">
        <v>0</v>
      </c>
      <c r="AH108" s="15">
        <v>0</v>
      </c>
      <c r="AI108" s="15">
        <v>644.05526507448417</v>
      </c>
    </row>
    <row r="109" spans="1:35" x14ac:dyDescent="0.3">
      <c r="A109" t="s">
        <v>247</v>
      </c>
      <c r="B109" s="15">
        <v>13616.50215327934</v>
      </c>
      <c r="C109" s="15">
        <v>17533.051170135594</v>
      </c>
      <c r="D109" s="15">
        <v>14026.899518824577</v>
      </c>
      <c r="E109" s="15">
        <v>1728.2588363189932</v>
      </c>
      <c r="F109" s="15">
        <v>4391.7511792146279</v>
      </c>
      <c r="G109" s="15">
        <v>2201.8406976960005</v>
      </c>
      <c r="H109" s="15">
        <v>4919.830268089876</v>
      </c>
      <c r="I109" s="15">
        <v>2266.5501902420733</v>
      </c>
      <c r="J109" s="15">
        <v>3619.8184716738715</v>
      </c>
      <c r="K109" s="15">
        <v>2119.0927182897403</v>
      </c>
      <c r="L109" s="15">
        <v>4683.8028712367241</v>
      </c>
      <c r="M109" s="15">
        <v>1743.7203964848693</v>
      </c>
      <c r="N109" s="15">
        <v>2949.1494390466587</v>
      </c>
      <c r="O109" s="15">
        <v>2034.4359042950998</v>
      </c>
      <c r="P109" s="15">
        <v>1761.8543250744765</v>
      </c>
      <c r="Q109" s="15">
        <v>1280.3508001556934</v>
      </c>
      <c r="R109" s="15">
        <v>1168.5885350060612</v>
      </c>
      <c r="S109" s="15">
        <v>1337.902162995342</v>
      </c>
      <c r="T109" s="15">
        <v>329.84661687201464</v>
      </c>
      <c r="U109" s="15">
        <v>1956.5554530892073</v>
      </c>
      <c r="V109" s="15">
        <v>567.87829004296509</v>
      </c>
      <c r="W109" s="15">
        <v>403.33674852463361</v>
      </c>
      <c r="X109" s="15">
        <v>2268.459024830453</v>
      </c>
      <c r="Y109" s="15">
        <v>381.76691767594292</v>
      </c>
      <c r="Z109" s="15">
        <v>0</v>
      </c>
      <c r="AA109" s="15">
        <v>0</v>
      </c>
      <c r="AB109" s="15">
        <v>0</v>
      </c>
      <c r="AC109" s="15">
        <v>0</v>
      </c>
      <c r="AD109" s="15">
        <v>0</v>
      </c>
      <c r="AE109" s="15">
        <v>0</v>
      </c>
      <c r="AF109" s="15">
        <v>0</v>
      </c>
      <c r="AG109" s="15">
        <v>0</v>
      </c>
      <c r="AH109" s="15">
        <v>0</v>
      </c>
      <c r="AI109" s="15">
        <v>1527.0676707037717</v>
      </c>
    </row>
    <row r="110" spans="1:35" x14ac:dyDescent="0.3">
      <c r="A110" t="s">
        <v>165</v>
      </c>
      <c r="B110" s="15">
        <v>15272.254780487065</v>
      </c>
      <c r="C110" s="15">
        <v>20650.71300251245</v>
      </c>
      <c r="D110" s="15">
        <v>9791.9978862443422</v>
      </c>
      <c r="E110" s="15">
        <v>1539.4903935070815</v>
      </c>
      <c r="F110" s="15">
        <v>4787.1325706182297</v>
      </c>
      <c r="G110" s="15">
        <v>2018.1100076009297</v>
      </c>
      <c r="H110" s="15">
        <v>5280.2148208770859</v>
      </c>
      <c r="I110" s="15">
        <v>2619.7140529684575</v>
      </c>
      <c r="J110" s="15">
        <v>3576.1208992185989</v>
      </c>
      <c r="K110" s="15">
        <v>2185.3147293071934</v>
      </c>
      <c r="L110" s="15">
        <v>5368.8634972266427</v>
      </c>
      <c r="M110" s="15">
        <v>1997.9247456152325</v>
      </c>
      <c r="N110" s="15">
        <v>2433.6766899250224</v>
      </c>
      <c r="O110" s="15">
        <v>2181.4649628460038</v>
      </c>
      <c r="P110" s="15">
        <v>1767.5630443970194</v>
      </c>
      <c r="Q110" s="15">
        <v>595.98546728903511</v>
      </c>
      <c r="R110" s="15">
        <v>680.47223395081846</v>
      </c>
      <c r="S110" s="15">
        <v>763.3982844796875</v>
      </c>
      <c r="T110" s="15">
        <v>567.68448141218153</v>
      </c>
      <c r="U110" s="15">
        <v>1596.0923652607889</v>
      </c>
      <c r="V110" s="15">
        <v>533.24467874586321</v>
      </c>
      <c r="W110" s="15">
        <v>355.7392305623622</v>
      </c>
      <c r="X110" s="15">
        <v>3370.730656127022</v>
      </c>
      <c r="Y110" s="15">
        <v>416.19096877725912</v>
      </c>
      <c r="Z110" s="15">
        <v>0</v>
      </c>
      <c r="AA110" s="15">
        <v>0</v>
      </c>
      <c r="AB110" s="15">
        <v>0</v>
      </c>
      <c r="AC110" s="15">
        <v>0</v>
      </c>
      <c r="AD110" s="15">
        <v>0</v>
      </c>
      <c r="AE110" s="15">
        <v>0</v>
      </c>
      <c r="AF110" s="15">
        <v>0</v>
      </c>
      <c r="AG110" s="15">
        <v>0</v>
      </c>
      <c r="AH110" s="15">
        <v>0</v>
      </c>
      <c r="AI110" s="15">
        <v>665.90555004361454</v>
      </c>
    </row>
    <row r="111" spans="1:35" x14ac:dyDescent="0.3">
      <c r="A111" t="s">
        <v>194</v>
      </c>
      <c r="B111" s="15">
        <v>19325.189360318298</v>
      </c>
      <c r="C111" s="15">
        <v>15297.930627056572</v>
      </c>
      <c r="D111" s="15">
        <v>25022.97347017748</v>
      </c>
      <c r="E111" s="15">
        <v>5351.202679524642</v>
      </c>
      <c r="F111" s="15">
        <v>6951.7178701577932</v>
      </c>
      <c r="G111" s="15">
        <v>2518.2560499714109</v>
      </c>
      <c r="H111" s="15">
        <v>5588.1805941893917</v>
      </c>
      <c r="I111" s="15">
        <v>4020.0304428275836</v>
      </c>
      <c r="J111" s="15">
        <v>3001.5373990909611</v>
      </c>
      <c r="K111" s="15">
        <v>1705.5644282681046</v>
      </c>
      <c r="L111" s="15">
        <v>7076.4238406835329</v>
      </c>
      <c r="M111" s="15">
        <v>2615.0768877916166</v>
      </c>
      <c r="N111" s="15">
        <v>3639.6955180569953</v>
      </c>
      <c r="O111" s="15">
        <v>0</v>
      </c>
      <c r="P111" s="15">
        <v>1927.4569432724836</v>
      </c>
      <c r="Q111" s="15">
        <v>1348.6347296372453</v>
      </c>
      <c r="R111" s="15">
        <v>1204.6377328791502</v>
      </c>
      <c r="S111" s="15">
        <v>2273.9640021379951</v>
      </c>
      <c r="T111" s="15">
        <v>315.97055288633447</v>
      </c>
      <c r="U111" s="15">
        <v>1402.4850350915428</v>
      </c>
      <c r="V111" s="15">
        <v>772.55531594025649</v>
      </c>
      <c r="W111" s="15">
        <v>518.29776166453428</v>
      </c>
      <c r="X111" s="15">
        <v>4231.9574513896559</v>
      </c>
      <c r="Y111" s="15">
        <v>0</v>
      </c>
      <c r="Z111" s="15">
        <v>0</v>
      </c>
      <c r="AA111" s="15">
        <v>0</v>
      </c>
      <c r="AB111" s="15">
        <v>0</v>
      </c>
      <c r="AC111" s="15">
        <v>0</v>
      </c>
      <c r="AD111" s="15">
        <v>0</v>
      </c>
      <c r="AE111" s="15">
        <v>0</v>
      </c>
      <c r="AF111" s="15">
        <v>0</v>
      </c>
      <c r="AG111" s="15">
        <v>0</v>
      </c>
      <c r="AH111" s="15">
        <v>0</v>
      </c>
      <c r="AI111" s="15">
        <v>1170.2613069864242</v>
      </c>
    </row>
    <row r="112" spans="1:35" x14ac:dyDescent="0.3">
      <c r="A112" t="s">
        <v>39</v>
      </c>
      <c r="B112" s="15">
        <v>11802.559410165928</v>
      </c>
      <c r="C112" s="15">
        <v>13222.822727276747</v>
      </c>
      <c r="D112" s="15">
        <v>15693.806411772101</v>
      </c>
      <c r="E112" s="15">
        <v>2673.550509690956</v>
      </c>
      <c r="F112" s="15">
        <v>2083.0562577098644</v>
      </c>
      <c r="G112" s="15">
        <v>1423.2813850443429</v>
      </c>
      <c r="H112" s="15">
        <v>3373.7390777557289</v>
      </c>
      <c r="I112" s="15">
        <v>2749.8349089691674</v>
      </c>
      <c r="J112" s="15">
        <v>2639.0994906620867</v>
      </c>
      <c r="K112" s="15">
        <v>1568.6571136936386</v>
      </c>
      <c r="L112" s="15">
        <v>4923.9402883981875</v>
      </c>
      <c r="M112" s="15">
        <v>1974.9709177896198</v>
      </c>
      <c r="N112" s="15">
        <v>4592.207261760308</v>
      </c>
      <c r="O112" s="15">
        <v>1352.2971425398039</v>
      </c>
      <c r="P112" s="15">
        <v>1740.5336262112958</v>
      </c>
      <c r="Q112" s="15">
        <v>928.85247458606079</v>
      </c>
      <c r="R112" s="15">
        <v>1123.2546533918248</v>
      </c>
      <c r="S112" s="15">
        <v>1153.825200497113</v>
      </c>
      <c r="T112" s="15">
        <v>516.3867028063529</v>
      </c>
      <c r="U112" s="15">
        <v>1671.4422968402109</v>
      </c>
      <c r="V112" s="15">
        <v>991.41325364672775</v>
      </c>
      <c r="W112" s="15">
        <v>366.18404566674843</v>
      </c>
      <c r="X112" s="15">
        <v>2622.8204377143788</v>
      </c>
      <c r="Y112" s="15">
        <v>0</v>
      </c>
      <c r="Z112" s="15">
        <v>0</v>
      </c>
      <c r="AA112" s="15">
        <v>0</v>
      </c>
      <c r="AB112" s="15">
        <v>0</v>
      </c>
      <c r="AC112" s="15">
        <v>0</v>
      </c>
      <c r="AD112" s="15">
        <v>0</v>
      </c>
      <c r="AE112" s="15">
        <v>0</v>
      </c>
      <c r="AF112" s="15">
        <v>0</v>
      </c>
      <c r="AG112" s="15">
        <v>0</v>
      </c>
      <c r="AH112" s="15">
        <v>0</v>
      </c>
      <c r="AI112" s="15">
        <v>1211.4644054107987</v>
      </c>
    </row>
    <row r="113" spans="1:35" x14ac:dyDescent="0.3">
      <c r="A113" t="s">
        <v>69</v>
      </c>
      <c r="B113" s="15">
        <v>12776.766417979459</v>
      </c>
      <c r="C113" s="15">
        <v>24635.809057882576</v>
      </c>
      <c r="D113" s="15">
        <v>14504.724552608543</v>
      </c>
      <c r="E113" s="15">
        <v>3092.64271001628</v>
      </c>
      <c r="F113" s="15">
        <v>5970.0088703691363</v>
      </c>
      <c r="G113" s="15">
        <v>3346.007362095404</v>
      </c>
      <c r="H113" s="15">
        <v>4814.1137330674137</v>
      </c>
      <c r="I113" s="15">
        <v>2124.4079313320512</v>
      </c>
      <c r="J113" s="15">
        <v>1745.0096556875994</v>
      </c>
      <c r="K113" s="15">
        <v>1602.0170960101714</v>
      </c>
      <c r="L113" s="15">
        <v>4633.5891016664873</v>
      </c>
      <c r="M113" s="15">
        <v>1742.414845790666</v>
      </c>
      <c r="N113" s="15">
        <v>1947.9608583405916</v>
      </c>
      <c r="O113" s="15">
        <v>1280.5386841365505</v>
      </c>
      <c r="P113" s="15">
        <v>1650.484438013603</v>
      </c>
      <c r="Q113" s="15">
        <v>708.56844542683928</v>
      </c>
      <c r="R113" s="15">
        <v>321.01505296345431</v>
      </c>
      <c r="S113" s="15">
        <v>1841.9443396944623</v>
      </c>
      <c r="T113" s="15">
        <v>320.27367870718757</v>
      </c>
      <c r="U113" s="15">
        <v>912.81705302829812</v>
      </c>
      <c r="V113" s="15">
        <v>683.45439249580693</v>
      </c>
      <c r="W113" s="15">
        <v>316.8448227719544</v>
      </c>
      <c r="X113" s="15">
        <v>2364.9838774905752</v>
      </c>
      <c r="Y113" s="15">
        <v>370.68712813331899</v>
      </c>
      <c r="Z113" s="15">
        <v>0</v>
      </c>
      <c r="AA113" s="15">
        <v>0</v>
      </c>
      <c r="AB113" s="15">
        <v>0</v>
      </c>
      <c r="AC113" s="15">
        <v>0</v>
      </c>
      <c r="AD113" s="15">
        <v>0</v>
      </c>
      <c r="AE113" s="15">
        <v>0</v>
      </c>
      <c r="AF113" s="15">
        <v>0</v>
      </c>
      <c r="AG113" s="15">
        <v>0</v>
      </c>
      <c r="AH113" s="15">
        <v>0</v>
      </c>
      <c r="AI113" s="15">
        <v>593.09940501331039</v>
      </c>
    </row>
    <row r="114" spans="1:35" x14ac:dyDescent="0.3">
      <c r="A114" t="s">
        <v>195</v>
      </c>
      <c r="B114" s="15">
        <v>17832.795460894682</v>
      </c>
      <c r="C114" s="15">
        <v>14647.938704063283</v>
      </c>
      <c r="D114" s="15">
        <v>16655.932828272507</v>
      </c>
      <c r="E114" s="15">
        <v>2532.3596929820292</v>
      </c>
      <c r="F114" s="15">
        <v>3799.7889768585692</v>
      </c>
      <c r="G114" s="15">
        <v>2753.1602677520032</v>
      </c>
      <c r="H114" s="15">
        <v>3799.6890218677263</v>
      </c>
      <c r="I114" s="15">
        <v>2503.6726106103756</v>
      </c>
      <c r="J114" s="15">
        <v>2370.5325628088335</v>
      </c>
      <c r="K114" s="15">
        <v>2170.6225811248369</v>
      </c>
      <c r="L114" s="15">
        <v>5512.5177449362109</v>
      </c>
      <c r="M114" s="15">
        <v>2072.7666450905208</v>
      </c>
      <c r="N114" s="15">
        <v>4415.0119454910682</v>
      </c>
      <c r="O114" s="15">
        <v>1588.0848944976703</v>
      </c>
      <c r="P114" s="15">
        <v>1723.8237720611044</v>
      </c>
      <c r="Q114" s="15">
        <v>1891.0484717397676</v>
      </c>
      <c r="R114" s="15">
        <v>836.0235434024745</v>
      </c>
      <c r="S114" s="15">
        <v>1161.2770836023371</v>
      </c>
      <c r="T114" s="15">
        <v>345.44444834994641</v>
      </c>
      <c r="U114" s="15">
        <v>2616.8216602435177</v>
      </c>
      <c r="V114" s="15">
        <v>639.71194138878968</v>
      </c>
      <c r="W114" s="15">
        <v>386.72585956769177</v>
      </c>
      <c r="X114" s="15">
        <v>3097.0054362484775</v>
      </c>
      <c r="Y114" s="15">
        <v>399.81996336799352</v>
      </c>
      <c r="Z114" s="15">
        <v>0</v>
      </c>
      <c r="AA114" s="15">
        <v>0</v>
      </c>
      <c r="AB114" s="15">
        <v>0</v>
      </c>
      <c r="AC114" s="15">
        <v>0</v>
      </c>
      <c r="AD114" s="15">
        <v>0</v>
      </c>
      <c r="AE114" s="15">
        <v>0</v>
      </c>
      <c r="AF114" s="15">
        <v>0</v>
      </c>
      <c r="AG114" s="15">
        <v>0</v>
      </c>
      <c r="AH114" s="15">
        <v>0</v>
      </c>
      <c r="AI114" s="15">
        <v>1279.4238827775794</v>
      </c>
    </row>
    <row r="115" spans="1:35" x14ac:dyDescent="0.3">
      <c r="A115" t="s">
        <v>166</v>
      </c>
      <c r="B115" s="15">
        <v>9400.4895940850911</v>
      </c>
      <c r="C115" s="15">
        <v>19412.763344259558</v>
      </c>
      <c r="D115" s="15">
        <v>11490.746421187983</v>
      </c>
      <c r="E115" s="15">
        <v>3096.7243242183249</v>
      </c>
      <c r="F115" s="15">
        <v>6040.680538067686</v>
      </c>
      <c r="G115" s="15">
        <v>3525.3405179346773</v>
      </c>
      <c r="H115" s="15">
        <v>4922.9976436291336</v>
      </c>
      <c r="I115" s="15">
        <v>1551.4316136020834</v>
      </c>
      <c r="J115" s="15">
        <v>2609.235044490219</v>
      </c>
      <c r="K115" s="15">
        <v>1506.9497263932019</v>
      </c>
      <c r="L115" s="15">
        <v>4108.5363015895855</v>
      </c>
      <c r="M115" s="15">
        <v>1455.9263851830135</v>
      </c>
      <c r="N115" s="15">
        <v>2402.2231847873463</v>
      </c>
      <c r="O115" s="15">
        <v>1284.9428413642581</v>
      </c>
      <c r="P115" s="15">
        <v>1558.6775318804534</v>
      </c>
      <c r="Q115" s="15">
        <v>674.47422641159585</v>
      </c>
      <c r="R115" s="15">
        <v>535.59412607617321</v>
      </c>
      <c r="S115" s="15">
        <v>656.56070622340371</v>
      </c>
      <c r="T115" s="15">
        <v>549.07958509425055</v>
      </c>
      <c r="U115" s="15">
        <v>900.70789710292206</v>
      </c>
      <c r="V115" s="15">
        <v>417.6466785449303</v>
      </c>
      <c r="W115" s="15">
        <v>253.5065019890794</v>
      </c>
      <c r="X115" s="15">
        <v>2230.1326256760617</v>
      </c>
      <c r="Y115" s="15">
        <v>402.5510154649931</v>
      </c>
      <c r="Z115" s="15">
        <v>0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s="15">
        <v>0</v>
      </c>
      <c r="AG115" s="15">
        <v>0</v>
      </c>
      <c r="AH115" s="15">
        <v>0</v>
      </c>
      <c r="AI115" s="15">
        <v>644.08162474398887</v>
      </c>
    </row>
    <row r="116" spans="1:35" x14ac:dyDescent="0.3">
      <c r="A116" t="s">
        <v>167</v>
      </c>
      <c r="B116" s="15">
        <v>11884.65374183446</v>
      </c>
      <c r="C116" s="15">
        <v>21117.832482947309</v>
      </c>
      <c r="D116" s="15">
        <v>11188.235601042488</v>
      </c>
      <c r="E116" s="15">
        <v>2547.3001964871382</v>
      </c>
      <c r="F116" s="15">
        <v>4976.3133422567134</v>
      </c>
      <c r="G116" s="15">
        <v>2124.7895956482057</v>
      </c>
      <c r="H116" s="15">
        <v>5000.0901337802607</v>
      </c>
      <c r="I116" s="15">
        <v>2811.6304687802967</v>
      </c>
      <c r="J116" s="15">
        <v>2679.0176524585881</v>
      </c>
      <c r="K116" s="15">
        <v>2208.8539840891985</v>
      </c>
      <c r="L116" s="15">
        <v>6267.5224518136974</v>
      </c>
      <c r="M116" s="15">
        <v>2328.0363951570207</v>
      </c>
      <c r="N116" s="15">
        <v>2626.390360760025</v>
      </c>
      <c r="O116" s="15">
        <v>1978.1494671724374</v>
      </c>
      <c r="P116" s="15">
        <v>1560.7125749849724</v>
      </c>
      <c r="Q116" s="15">
        <v>480.01263222223957</v>
      </c>
      <c r="R116" s="15">
        <v>529.45642045321415</v>
      </c>
      <c r="S116" s="15">
        <v>1452.075519153535</v>
      </c>
      <c r="T116" s="15">
        <v>524.4821962851081</v>
      </c>
      <c r="U116" s="15">
        <v>1089.3550928152376</v>
      </c>
      <c r="V116" s="15">
        <v>626.75224518136963</v>
      </c>
      <c r="W116" s="15">
        <v>340.13744861509571</v>
      </c>
      <c r="X116" s="15">
        <v>2545.2110223365339</v>
      </c>
      <c r="Y116" s="15">
        <v>397.93793344848865</v>
      </c>
      <c r="Z116" s="15">
        <v>0</v>
      </c>
      <c r="AA116" s="15">
        <v>0</v>
      </c>
      <c r="AB116" s="15">
        <v>0</v>
      </c>
      <c r="AC116" s="15">
        <v>0</v>
      </c>
      <c r="AD116" s="15">
        <v>0</v>
      </c>
      <c r="AE116" s="15">
        <v>0</v>
      </c>
      <c r="AF116" s="15">
        <v>0</v>
      </c>
      <c r="AG116" s="15">
        <v>0</v>
      </c>
      <c r="AH116" s="15">
        <v>0</v>
      </c>
      <c r="AI116" s="15">
        <v>955.05104027637276</v>
      </c>
    </row>
    <row r="117" spans="1:35" x14ac:dyDescent="0.3">
      <c r="A117" t="s">
        <v>93</v>
      </c>
      <c r="B117" s="15">
        <v>10981.288250214844</v>
      </c>
      <c r="C117" s="15">
        <v>16065.588656596594</v>
      </c>
      <c r="D117" s="15">
        <v>8280.6312030427125</v>
      </c>
      <c r="E117" s="15">
        <v>2023.9304550490758</v>
      </c>
      <c r="F117" s="15">
        <v>6852.405772963848</v>
      </c>
      <c r="G117" s="15">
        <v>3207.7740842947051</v>
      </c>
      <c r="H117" s="15">
        <v>4440.6072096830603</v>
      </c>
      <c r="I117" s="15">
        <v>2857.5822199185213</v>
      </c>
      <c r="J117" s="15">
        <v>2836.5125849249334</v>
      </c>
      <c r="K117" s="15">
        <v>2432.0378678312791</v>
      </c>
      <c r="L117" s="15">
        <v>5135.0748340283608</v>
      </c>
      <c r="M117" s="15">
        <v>2470.3368595191314</v>
      </c>
      <c r="N117" s="15">
        <v>4662.3054379899741</v>
      </c>
      <c r="O117" s="15">
        <v>0</v>
      </c>
      <c r="P117" s="15">
        <v>2976.3194732814004</v>
      </c>
      <c r="Q117" s="15">
        <v>1670.8324341220525</v>
      </c>
      <c r="R117" s="15">
        <v>911.91040913134248</v>
      </c>
      <c r="S117" s="15">
        <v>781.85990348126597</v>
      </c>
      <c r="T117" s="15">
        <v>566.28536219219279</v>
      </c>
      <c r="U117" s="15">
        <v>855.2403563899685</v>
      </c>
      <c r="V117" s="15">
        <v>617.558267053436</v>
      </c>
      <c r="W117" s="15">
        <v>168.03812342176687</v>
      </c>
      <c r="X117" s="15">
        <v>1949.6158803918895</v>
      </c>
      <c r="Y117" s="15">
        <v>0</v>
      </c>
      <c r="Z117" s="15">
        <v>0</v>
      </c>
      <c r="AA117" s="15">
        <v>0</v>
      </c>
      <c r="AB117" s="15">
        <v>0</v>
      </c>
      <c r="AC117" s="15">
        <v>0</v>
      </c>
      <c r="AD117" s="15">
        <v>0</v>
      </c>
      <c r="AE117" s="15">
        <v>0</v>
      </c>
      <c r="AF117" s="15">
        <v>0</v>
      </c>
      <c r="AG117" s="15">
        <v>0</v>
      </c>
      <c r="AH117" s="15">
        <v>0</v>
      </c>
      <c r="AI117" s="15">
        <v>664.26435447764538</v>
      </c>
    </row>
    <row r="118" spans="1:35" x14ac:dyDescent="0.3">
      <c r="A118" t="s">
        <v>168</v>
      </c>
      <c r="B118" s="15">
        <v>11561.181430132658</v>
      </c>
      <c r="C118" s="15">
        <v>12576.273696446713</v>
      </c>
      <c r="D118" s="15">
        <v>12197.616096255681</v>
      </c>
      <c r="E118" s="15">
        <v>2392.221591399566</v>
      </c>
      <c r="F118" s="15">
        <v>3890.0093601186468</v>
      </c>
      <c r="G118" s="15">
        <v>2455.6097275286606</v>
      </c>
      <c r="H118" s="15">
        <v>4106.617898915616</v>
      </c>
      <c r="I118" s="15">
        <v>1995.3651931189422</v>
      </c>
      <c r="J118" s="15">
        <v>1670.9384902619011</v>
      </c>
      <c r="K118" s="15">
        <v>1644.5915809198998</v>
      </c>
      <c r="L118" s="15">
        <v>4506.1964870913544</v>
      </c>
      <c r="M118" s="15">
        <v>1704.7714218154674</v>
      </c>
      <c r="N118" s="15">
        <v>1946.365775006881</v>
      </c>
      <c r="O118" s="15">
        <v>1750.1736604232701</v>
      </c>
      <c r="P118" s="15">
        <v>1712.0630018916668</v>
      </c>
      <c r="Q118" s="15">
        <v>521.688249185161</v>
      </c>
      <c r="R118" s="15">
        <v>336.77377845273907</v>
      </c>
      <c r="S118" s="15">
        <v>1479.5102079947408</v>
      </c>
      <c r="T118" s="15">
        <v>335.99600991127772</v>
      </c>
      <c r="U118" s="15">
        <v>1478.7324394532795</v>
      </c>
      <c r="V118" s="15">
        <v>456.93901810850849</v>
      </c>
      <c r="W118" s="15">
        <v>227.30285624206229</v>
      </c>
      <c r="X118" s="15">
        <v>2810.8555088411058</v>
      </c>
      <c r="Y118" s="15">
        <v>388.88427073064554</v>
      </c>
      <c r="Z118" s="15">
        <v>0</v>
      </c>
      <c r="AA118" s="15">
        <v>0</v>
      </c>
      <c r="AB118" s="15">
        <v>0</v>
      </c>
      <c r="AC118" s="15">
        <v>0</v>
      </c>
      <c r="AD118" s="15">
        <v>0</v>
      </c>
      <c r="AE118" s="15">
        <v>0</v>
      </c>
      <c r="AF118" s="15">
        <v>0</v>
      </c>
      <c r="AG118" s="15">
        <v>0</v>
      </c>
      <c r="AH118" s="15">
        <v>0</v>
      </c>
      <c r="AI118" s="15">
        <v>933.32224975354927</v>
      </c>
    </row>
    <row r="119" spans="1:35" x14ac:dyDescent="0.3">
      <c r="A119" t="s">
        <v>227</v>
      </c>
      <c r="B119" s="15">
        <v>18854.944833346988</v>
      </c>
      <c r="C119" s="15">
        <v>22457.003975500611</v>
      </c>
      <c r="D119" s="15">
        <v>16810.038888699826</v>
      </c>
      <c r="E119" s="15">
        <v>3240.0013134896099</v>
      </c>
      <c r="F119" s="15">
        <v>7425.6585949557648</v>
      </c>
      <c r="G119" s="15">
        <v>3117.154793758868</v>
      </c>
      <c r="H119" s="15">
        <v>5729.0049373937491</v>
      </c>
      <c r="I119" s="15">
        <v>2928.1446312174803</v>
      </c>
      <c r="J119" s="15">
        <v>2329.9486472084254</v>
      </c>
      <c r="K119" s="15">
        <v>2031.8088177141137</v>
      </c>
      <c r="L119" s="15">
        <v>5489.2625914167593</v>
      </c>
      <c r="M119" s="15">
        <v>2057.7296350957231</v>
      </c>
      <c r="N119" s="15">
        <v>4089.8410304446415</v>
      </c>
      <c r="O119" s="15">
        <v>2069.4293036415079</v>
      </c>
      <c r="P119" s="15">
        <v>2791.3795402857195</v>
      </c>
      <c r="Q119" s="15">
        <v>1163.7135834591929</v>
      </c>
      <c r="R119" s="15">
        <v>724.16913929944587</v>
      </c>
      <c r="S119" s="15">
        <v>2140.0307517626238</v>
      </c>
      <c r="T119" s="15">
        <v>752.00628170148582</v>
      </c>
      <c r="U119" s="15">
        <v>1208.2933549870975</v>
      </c>
      <c r="V119" s="15">
        <v>559.76862438884746</v>
      </c>
      <c r="W119" s="15">
        <v>208.67770880369824</v>
      </c>
      <c r="X119" s="15">
        <v>3161.3311284403662</v>
      </c>
      <c r="Y119" s="15">
        <v>403.4368464063765</v>
      </c>
      <c r="Z119" s="15">
        <v>0</v>
      </c>
      <c r="AA119" s="15">
        <v>0</v>
      </c>
      <c r="AB119" s="15">
        <v>0</v>
      </c>
      <c r="AC119" s="15">
        <v>0</v>
      </c>
      <c r="AD119" s="15">
        <v>0</v>
      </c>
      <c r="AE119" s="15">
        <v>0</v>
      </c>
      <c r="AF119" s="15">
        <v>0</v>
      </c>
      <c r="AG119" s="15">
        <v>1379.7540147098077</v>
      </c>
      <c r="AH119" s="15">
        <v>2989.4670318712497</v>
      </c>
      <c r="AI119" s="15">
        <v>0</v>
      </c>
    </row>
    <row r="120" spans="1:35" x14ac:dyDescent="0.3">
      <c r="A120" t="s">
        <v>228</v>
      </c>
      <c r="B120" s="15">
        <v>8991.5842739816489</v>
      </c>
      <c r="C120" s="15">
        <v>18987.226754286959</v>
      </c>
      <c r="D120" s="15">
        <v>10017.927904484282</v>
      </c>
      <c r="E120" s="15">
        <v>1913.050985151355</v>
      </c>
      <c r="F120" s="15">
        <v>4348.4015551145822</v>
      </c>
      <c r="G120" s="15">
        <v>2386.8722477253964</v>
      </c>
      <c r="H120" s="15">
        <v>4027.1972329188966</v>
      </c>
      <c r="I120" s="15">
        <v>1494.6065195195526</v>
      </c>
      <c r="J120" s="15">
        <v>2344.8199019245494</v>
      </c>
      <c r="K120" s="15">
        <v>1180.017173067821</v>
      </c>
      <c r="L120" s="15">
        <v>3276.7754845941131</v>
      </c>
      <c r="M120" s="15">
        <v>1234.9214717426353</v>
      </c>
      <c r="N120" s="15">
        <v>2109.2322657863187</v>
      </c>
      <c r="O120" s="15">
        <v>1230.1964890683826</v>
      </c>
      <c r="P120" s="15">
        <v>1758.638551356783</v>
      </c>
      <c r="Q120" s="15">
        <v>1061.4201079440832</v>
      </c>
      <c r="R120" s="15">
        <v>793.60808996745106</v>
      </c>
      <c r="S120" s="15">
        <v>2032.4040475029728</v>
      </c>
      <c r="T120" s="15">
        <v>515.59010941443353</v>
      </c>
      <c r="U120" s="15">
        <v>644.48763676804197</v>
      </c>
      <c r="V120" s="15">
        <v>359.09868324319046</v>
      </c>
      <c r="W120" s="15">
        <v>238.04462712884131</v>
      </c>
      <c r="X120" s="15">
        <v>2379.8792733675023</v>
      </c>
      <c r="Y120" s="15">
        <v>377.99861394020053</v>
      </c>
      <c r="Z120" s="15">
        <v>0</v>
      </c>
      <c r="AA120" s="15">
        <v>0</v>
      </c>
      <c r="AB120" s="15">
        <v>0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0</v>
      </c>
    </row>
    <row r="121" spans="1:35" x14ac:dyDescent="0.3">
      <c r="A121" t="s">
        <v>229</v>
      </c>
      <c r="B121" s="15">
        <v>8141.885466620276</v>
      </c>
      <c r="C121" s="15">
        <v>22020.999046425135</v>
      </c>
      <c r="D121" s="15">
        <v>22233.101174755444</v>
      </c>
      <c r="E121" s="15">
        <v>2296.9077632074291</v>
      </c>
      <c r="F121" s="15">
        <v>4476.3027555322506</v>
      </c>
      <c r="G121" s="15">
        <v>1643.1447396740502</v>
      </c>
      <c r="H121" s="15">
        <v>3595.0956593228548</v>
      </c>
      <c r="I121" s="15">
        <v>2448.0748602908793</v>
      </c>
      <c r="J121" s="15">
        <v>2287.7545261363211</v>
      </c>
      <c r="K121" s="15">
        <v>1896.8465833419323</v>
      </c>
      <c r="L121" s="15">
        <v>5441.0909256030764</v>
      </c>
      <c r="M121" s="15">
        <v>2003.4494352913007</v>
      </c>
      <c r="N121" s="15">
        <v>2979.8871798162641</v>
      </c>
      <c r="O121" s="15">
        <v>1564.1865128182303</v>
      </c>
      <c r="P121" s="15">
        <v>2009.2742225183692</v>
      </c>
      <c r="Q121" s="15">
        <v>1637.4124093870942</v>
      </c>
      <c r="R121" s="15">
        <v>1046.4276481899001</v>
      </c>
      <c r="S121" s="15">
        <v>883.0562350116395</v>
      </c>
      <c r="T121" s="15">
        <v>319.53118502776937</v>
      </c>
      <c r="U121" s="15">
        <v>910.70086010518787</v>
      </c>
      <c r="V121" s="15">
        <v>760.45833242285971</v>
      </c>
      <c r="W121" s="15">
        <v>440.92714739509046</v>
      </c>
      <c r="X121" s="15">
        <v>2587.3150120998553</v>
      </c>
      <c r="Y121" s="15">
        <v>369.82776044880717</v>
      </c>
      <c r="Z121" s="15">
        <v>0</v>
      </c>
      <c r="AA121" s="15">
        <v>0</v>
      </c>
      <c r="AB121" s="15">
        <v>0</v>
      </c>
      <c r="AC121" s="15">
        <v>0</v>
      </c>
      <c r="AD121" s="15">
        <v>0</v>
      </c>
      <c r="AE121" s="15">
        <v>0</v>
      </c>
      <c r="AF121" s="15">
        <v>0</v>
      </c>
      <c r="AG121" s="15">
        <v>0</v>
      </c>
      <c r="AH121" s="15">
        <v>0</v>
      </c>
      <c r="AI121" s="15">
        <v>0</v>
      </c>
    </row>
    <row r="122" spans="1:35" x14ac:dyDescent="0.3">
      <c r="A122" t="s">
        <v>129</v>
      </c>
      <c r="B122" s="15">
        <v>15523.157471128776</v>
      </c>
      <c r="C122" s="15">
        <v>19646.869940001034</v>
      </c>
      <c r="D122" s="15">
        <v>12778.097331429672</v>
      </c>
      <c r="E122" s="15">
        <v>3021.8332611062501</v>
      </c>
      <c r="F122" s="15">
        <v>5357.1880956411842</v>
      </c>
      <c r="G122" s="15">
        <v>1903.5878603565952</v>
      </c>
      <c r="H122" s="15">
        <v>3022.9043773904932</v>
      </c>
      <c r="I122" s="15">
        <v>1636.4514590664003</v>
      </c>
      <c r="J122" s="15">
        <v>1250.3140385968115</v>
      </c>
      <c r="K122" s="15">
        <v>755.67253853341106</v>
      </c>
      <c r="L122" s="15">
        <v>2814.3580368483877</v>
      </c>
      <c r="M122" s="15">
        <v>1135.7045961828148</v>
      </c>
      <c r="N122" s="15">
        <v>2823.4625252644519</v>
      </c>
      <c r="O122" s="15">
        <v>1490.7796444093572</v>
      </c>
      <c r="P122" s="15">
        <v>1902.3025208155036</v>
      </c>
      <c r="Q122" s="15">
        <v>2026.4448981592636</v>
      </c>
      <c r="R122" s="15">
        <v>895.88166014081492</v>
      </c>
      <c r="S122" s="15">
        <v>1455.3256954009153</v>
      </c>
      <c r="T122" s="15">
        <v>370.1777878343683</v>
      </c>
      <c r="U122" s="15">
        <v>1110.7475867599535</v>
      </c>
      <c r="V122" s="15">
        <v>412.37976943354101</v>
      </c>
      <c r="W122" s="15">
        <v>231.03978251120731</v>
      </c>
      <c r="X122" s="15">
        <v>1858.6009764183909</v>
      </c>
      <c r="Y122" s="15">
        <v>428.44651369718554</v>
      </c>
      <c r="Z122" s="15">
        <v>0</v>
      </c>
      <c r="AA122" s="15">
        <v>0</v>
      </c>
      <c r="AB122" s="15">
        <v>0</v>
      </c>
      <c r="AC122" s="15">
        <v>0</v>
      </c>
      <c r="AD122" s="15">
        <v>0</v>
      </c>
      <c r="AE122" s="15">
        <v>0</v>
      </c>
      <c r="AF122" s="15">
        <v>0</v>
      </c>
      <c r="AG122" s="15">
        <v>0</v>
      </c>
      <c r="AH122" s="15">
        <v>0</v>
      </c>
      <c r="AI122" s="15">
        <v>1028.2716328732454</v>
      </c>
    </row>
    <row r="123" spans="1:35" x14ac:dyDescent="0.3">
      <c r="A123" t="s">
        <v>130</v>
      </c>
      <c r="B123" s="15">
        <v>8980.6314710127517</v>
      </c>
      <c r="C123" s="15">
        <v>16521.231358105844</v>
      </c>
      <c r="D123" s="15">
        <v>15746.323143724985</v>
      </c>
      <c r="E123" s="15">
        <v>5728.5662211022973</v>
      </c>
      <c r="F123" s="15">
        <v>2276.7451525410047</v>
      </c>
      <c r="G123" s="15">
        <v>1804.6282913667517</v>
      </c>
      <c r="H123" s="15">
        <v>5233.877280185282</v>
      </c>
      <c r="I123" s="15">
        <v>1511.0015733684615</v>
      </c>
      <c r="J123" s="15">
        <v>1280.4439017102436</v>
      </c>
      <c r="K123" s="15">
        <v>1143.5888131858467</v>
      </c>
      <c r="L123" s="15">
        <v>2961.399957847741</v>
      </c>
      <c r="M123" s="15">
        <v>999.24131163759148</v>
      </c>
      <c r="N123" s="15">
        <v>2860.3946430324377</v>
      </c>
      <c r="O123" s="15">
        <v>1526.9348061280587</v>
      </c>
      <c r="P123" s="15">
        <v>1802.9211592853665</v>
      </c>
      <c r="Q123" s="15">
        <v>1526.7451247856825</v>
      </c>
      <c r="R123" s="15">
        <v>833.27013705845479</v>
      </c>
      <c r="S123" s="15">
        <v>1192.9059622036473</v>
      </c>
      <c r="T123" s="15">
        <v>327.76935962599816</v>
      </c>
      <c r="U123" s="15">
        <v>1320.1821429380484</v>
      </c>
      <c r="V123" s="15">
        <v>362.76556729439903</v>
      </c>
      <c r="W123" s="15">
        <v>315.44007237154801</v>
      </c>
      <c r="X123" s="15">
        <v>1798.1791257259622</v>
      </c>
      <c r="Y123" s="15">
        <v>379.36268475231265</v>
      </c>
      <c r="Z123" s="15">
        <v>0</v>
      </c>
      <c r="AA123" s="15">
        <v>0</v>
      </c>
      <c r="AB123" s="15">
        <v>0</v>
      </c>
      <c r="AC123" s="15">
        <v>0</v>
      </c>
      <c r="AD123" s="15">
        <v>0</v>
      </c>
      <c r="AE123" s="15">
        <v>0</v>
      </c>
      <c r="AF123" s="15">
        <v>0</v>
      </c>
      <c r="AG123" s="15">
        <v>0</v>
      </c>
      <c r="AH123" s="15">
        <v>0</v>
      </c>
      <c r="AI123" s="15">
        <v>1517.450739009251</v>
      </c>
    </row>
    <row r="124" spans="1:35" x14ac:dyDescent="0.3">
      <c r="A124" t="s">
        <v>169</v>
      </c>
      <c r="B124" s="15">
        <v>11643.999930110247</v>
      </c>
      <c r="C124" s="15">
        <v>18507.531562151664</v>
      </c>
      <c r="D124" s="15">
        <v>11715.441886424782</v>
      </c>
      <c r="E124" s="15">
        <v>4685.0026265406432</v>
      </c>
      <c r="F124" s="15">
        <v>9345.4014368546887</v>
      </c>
      <c r="G124" s="15">
        <v>1291.2331908287911</v>
      </c>
      <c r="H124" s="15">
        <v>3325.9791741254871</v>
      </c>
      <c r="I124" s="15">
        <v>2830.1655610527819</v>
      </c>
      <c r="J124" s="15">
        <v>2288.3625362147486</v>
      </c>
      <c r="K124" s="15">
        <v>1845.1824034242591</v>
      </c>
      <c r="L124" s="15">
        <v>5084.2696189773314</v>
      </c>
      <c r="M124" s="15">
        <v>2000.1760642947675</v>
      </c>
      <c r="N124" s="15">
        <v>2056.5468331177321</v>
      </c>
      <c r="O124" s="15">
        <v>1280.8518337711548</v>
      </c>
      <c r="P124" s="15">
        <v>1569.4535599734415</v>
      </c>
      <c r="Q124" s="15">
        <v>893.3157748095955</v>
      </c>
      <c r="R124" s="15">
        <v>732.50855398681063</v>
      </c>
      <c r="S124" s="15">
        <v>1539.6590652180253</v>
      </c>
      <c r="T124" s="15">
        <v>339.67800292585662</v>
      </c>
      <c r="U124" s="15">
        <v>1666.207807750611</v>
      </c>
      <c r="V124" s="15">
        <v>716.31363697689812</v>
      </c>
      <c r="W124" s="15">
        <v>541.80302483803348</v>
      </c>
      <c r="X124" s="15">
        <v>4689.0513557931208</v>
      </c>
      <c r="Y124" s="15">
        <v>415.25428230544821</v>
      </c>
      <c r="Z124" s="15">
        <v>0</v>
      </c>
      <c r="AA124" s="15">
        <v>0</v>
      </c>
      <c r="AB124" s="15">
        <v>0</v>
      </c>
      <c r="AC124" s="15">
        <v>0</v>
      </c>
      <c r="AD124" s="15">
        <v>0</v>
      </c>
      <c r="AE124" s="15">
        <v>0</v>
      </c>
      <c r="AF124" s="15">
        <v>0</v>
      </c>
      <c r="AG124" s="15">
        <v>0</v>
      </c>
      <c r="AH124" s="15">
        <v>0</v>
      </c>
      <c r="AI124" s="15">
        <v>996.61027753307565</v>
      </c>
    </row>
    <row r="125" spans="1:35" x14ac:dyDescent="0.3">
      <c r="A125" t="s">
        <v>40</v>
      </c>
      <c r="B125" s="15">
        <v>13447.226245784255</v>
      </c>
      <c r="C125" s="15">
        <v>23747.673227730658</v>
      </c>
      <c r="D125" s="15">
        <v>12330.820439266727</v>
      </c>
      <c r="E125" s="15">
        <v>3537.1303784857796</v>
      </c>
      <c r="F125" s="15">
        <v>5114.7799940028117</v>
      </c>
      <c r="G125" s="15">
        <v>2573.9653030884829</v>
      </c>
      <c r="H125" s="15">
        <v>5167.102044542743</v>
      </c>
      <c r="I125" s="15">
        <v>2828.9853738499069</v>
      </c>
      <c r="J125" s="15">
        <v>2161.0804195338678</v>
      </c>
      <c r="K125" s="15">
        <v>1854.6369594059076</v>
      </c>
      <c r="L125" s="15">
        <v>6233.2137499146002</v>
      </c>
      <c r="M125" s="15">
        <v>2336.6189020705096</v>
      </c>
      <c r="N125" s="15">
        <v>3637.5807274231302</v>
      </c>
      <c r="O125" s="15">
        <v>1809.1047932871886</v>
      </c>
      <c r="P125" s="15">
        <v>2401.8217627624476</v>
      </c>
      <c r="Q125" s="15">
        <v>1245.2448326020824</v>
      </c>
      <c r="R125" s="15">
        <v>961.56745553348173</v>
      </c>
      <c r="S125" s="15">
        <v>953.67920745589674</v>
      </c>
      <c r="T125" s="15">
        <v>544.78837356081794</v>
      </c>
      <c r="U125" s="15">
        <v>2107.8597078205403</v>
      </c>
      <c r="V125" s="15">
        <v>833.75786642830462</v>
      </c>
      <c r="W125" s="15">
        <v>341.39139464890695</v>
      </c>
      <c r="X125" s="15">
        <v>2791.0419020843078</v>
      </c>
      <c r="Y125" s="15">
        <v>399.40496595367881</v>
      </c>
      <c r="Z125" s="15">
        <v>0</v>
      </c>
      <c r="AA125" s="15">
        <v>0</v>
      </c>
      <c r="AB125" s="15">
        <v>0</v>
      </c>
      <c r="AC125" s="15">
        <v>0</v>
      </c>
      <c r="AD125" s="15">
        <v>0</v>
      </c>
      <c r="AE125" s="15">
        <v>0</v>
      </c>
      <c r="AF125" s="15">
        <v>0</v>
      </c>
      <c r="AG125" s="15">
        <v>0</v>
      </c>
      <c r="AH125" s="15">
        <v>0</v>
      </c>
      <c r="AI125" s="15">
        <v>319.52397276294312</v>
      </c>
    </row>
    <row r="126" spans="1:35" x14ac:dyDescent="0.3">
      <c r="A126" t="s">
        <v>94</v>
      </c>
      <c r="B126" s="15">
        <v>16093.599260981087</v>
      </c>
      <c r="C126" s="15">
        <v>19303.219729184984</v>
      </c>
      <c r="D126" s="15">
        <v>11409.696706205534</v>
      </c>
      <c r="E126" s="15">
        <v>2214.42971006589</v>
      </c>
      <c r="F126" s="15">
        <v>3173.4871618609027</v>
      </c>
      <c r="G126" s="15">
        <v>1879.4099716948899</v>
      </c>
      <c r="H126" s="15">
        <v>3197.4926797302892</v>
      </c>
      <c r="I126" s="15">
        <v>2304.7412178212044</v>
      </c>
      <c r="J126" s="15">
        <v>3634.6680580212346</v>
      </c>
      <c r="K126" s="15">
        <v>2003.4561058833947</v>
      </c>
      <c r="L126" s="15">
        <v>3733.0166554596904</v>
      </c>
      <c r="M126" s="15">
        <v>1755.7868422265508</v>
      </c>
      <c r="N126" s="15">
        <v>1788.2524544992455</v>
      </c>
      <c r="O126" s="15">
        <v>2032.9606851149322</v>
      </c>
      <c r="P126" s="15">
        <v>1595.5738044639038</v>
      </c>
      <c r="Q126" s="15">
        <v>1702.3824963056686</v>
      </c>
      <c r="R126" s="15">
        <v>884.50286986585991</v>
      </c>
      <c r="S126" s="15">
        <v>689.92069858977402</v>
      </c>
      <c r="T126" s="15">
        <v>365.47607822290905</v>
      </c>
      <c r="U126" s="15">
        <v>1396.9730883462471</v>
      </c>
      <c r="V126" s="15">
        <v>541.974797711924</v>
      </c>
      <c r="W126" s="15">
        <v>199.65822791807074</v>
      </c>
      <c r="X126" s="15">
        <v>4015.1608038100158</v>
      </c>
      <c r="Y126" s="15">
        <v>423.00472016540402</v>
      </c>
      <c r="Z126" s="15">
        <v>0</v>
      </c>
      <c r="AA126" s="15">
        <v>0</v>
      </c>
      <c r="AB126" s="15">
        <v>0</v>
      </c>
      <c r="AC126" s="15">
        <v>0</v>
      </c>
      <c r="AD126" s="15">
        <v>0</v>
      </c>
      <c r="AE126" s="15">
        <v>0</v>
      </c>
      <c r="AF126" s="15">
        <v>0</v>
      </c>
      <c r="AG126" s="15">
        <v>0</v>
      </c>
      <c r="AH126" s="15">
        <v>0</v>
      </c>
      <c r="AI126" s="15">
        <v>0</v>
      </c>
    </row>
    <row r="127" spans="1:35" x14ac:dyDescent="0.3">
      <c r="A127" t="s">
        <v>95</v>
      </c>
      <c r="B127" s="15">
        <v>13684.368927607513</v>
      </c>
      <c r="C127" s="15">
        <v>22158.695804249746</v>
      </c>
      <c r="D127" s="15">
        <v>12884.033851891727</v>
      </c>
      <c r="E127" s="15">
        <v>1891.1758386333995</v>
      </c>
      <c r="F127" s="15">
        <v>4167.0508920654274</v>
      </c>
      <c r="G127" s="15">
        <v>1913.2793430587549</v>
      </c>
      <c r="H127" s="15">
        <v>2854.0044914018767</v>
      </c>
      <c r="I127" s="15">
        <v>2620.7879602650169</v>
      </c>
      <c r="J127" s="15">
        <v>2291.7895766182833</v>
      </c>
      <c r="K127" s="15">
        <v>1170.3068809744791</v>
      </c>
      <c r="L127" s="15">
        <v>4221.769345242863</v>
      </c>
      <c r="M127" s="15">
        <v>1552.4519130395104</v>
      </c>
      <c r="N127" s="15">
        <v>2238.8394037948769</v>
      </c>
      <c r="O127" s="15">
        <v>1089.4571736764012</v>
      </c>
      <c r="P127" s="15">
        <v>1345.268398225847</v>
      </c>
      <c r="Q127" s="15">
        <v>1739.7913927690777</v>
      </c>
      <c r="R127" s="15">
        <v>863.11728836076293</v>
      </c>
      <c r="S127" s="15">
        <v>1334.7569538991222</v>
      </c>
      <c r="T127" s="15">
        <v>535.98542286550469</v>
      </c>
      <c r="U127" s="15">
        <v>879.22828714191087</v>
      </c>
      <c r="V127" s="15">
        <v>574.69111505923786</v>
      </c>
      <c r="W127" s="15">
        <v>424.28904716937581</v>
      </c>
      <c r="X127" s="15">
        <v>2412.7203052743389</v>
      </c>
      <c r="Y127" s="15">
        <v>392.95118978409425</v>
      </c>
      <c r="Z127" s="15">
        <v>0</v>
      </c>
      <c r="AA127" s="15">
        <v>0</v>
      </c>
      <c r="AB127" s="15">
        <v>0</v>
      </c>
      <c r="AC127" s="15">
        <v>0</v>
      </c>
      <c r="AD127" s="15">
        <v>0</v>
      </c>
      <c r="AE127" s="15">
        <v>0</v>
      </c>
      <c r="AF127" s="15">
        <v>0</v>
      </c>
      <c r="AG127" s="15">
        <v>0</v>
      </c>
      <c r="AH127" s="15">
        <v>0</v>
      </c>
      <c r="AI127" s="15">
        <v>314.36095182727541</v>
      </c>
    </row>
    <row r="128" spans="1:35" x14ac:dyDescent="0.3">
      <c r="A128" t="s">
        <v>70</v>
      </c>
      <c r="B128" s="15">
        <v>10930.22260009176</v>
      </c>
      <c r="C128" s="15">
        <v>18051.00451824021</v>
      </c>
      <c r="D128" s="15">
        <v>12703.579305533051</v>
      </c>
      <c r="E128" s="15">
        <v>2716.4528173135964</v>
      </c>
      <c r="F128" s="15">
        <v>6349.4488165096564</v>
      </c>
      <c r="G128" s="15">
        <v>2252.1709495002983</v>
      </c>
      <c r="H128" s="15">
        <v>3056.8748993473728</v>
      </c>
      <c r="I128" s="15">
        <v>2262.1720502154149</v>
      </c>
      <c r="J128" s="15">
        <v>1970.0245120180662</v>
      </c>
      <c r="K128" s="15">
        <v>1591.0404935731185</v>
      </c>
      <c r="L128" s="15">
        <v>4591.8515302578671</v>
      </c>
      <c r="M128" s="15">
        <v>1705.3800007872881</v>
      </c>
      <c r="N128" s="15">
        <v>2378.1463527387864</v>
      </c>
      <c r="O128" s="15">
        <v>3108.9960203819232</v>
      </c>
      <c r="P128" s="15">
        <v>3903.3142117940688</v>
      </c>
      <c r="Q128" s="15">
        <v>722.00254008745674</v>
      </c>
      <c r="R128" s="15">
        <v>1088.3890182085559</v>
      </c>
      <c r="S128" s="15">
        <v>1232.1548409883569</v>
      </c>
      <c r="T128" s="15">
        <v>979.33855464180351</v>
      </c>
      <c r="U128" s="15">
        <v>860.67164807974689</v>
      </c>
      <c r="V128" s="15">
        <v>411.10293804926442</v>
      </c>
      <c r="W128" s="15">
        <v>372.06017948832846</v>
      </c>
      <c r="X128" s="15">
        <v>3301.90186686773</v>
      </c>
      <c r="Y128" s="15">
        <v>384.65771981217733</v>
      </c>
      <c r="Z128" s="15">
        <v>0</v>
      </c>
      <c r="AA128" s="15">
        <v>0</v>
      </c>
      <c r="AB128" s="15">
        <v>0</v>
      </c>
      <c r="AC128" s="15">
        <v>0</v>
      </c>
      <c r="AD128" s="15">
        <v>0</v>
      </c>
      <c r="AE128" s="15">
        <v>0</v>
      </c>
      <c r="AF128" s="15">
        <v>0</v>
      </c>
      <c r="AG128" s="15">
        <v>0</v>
      </c>
      <c r="AH128" s="15">
        <v>0</v>
      </c>
      <c r="AI128" s="15">
        <v>1077.0416154740965</v>
      </c>
    </row>
    <row r="129" spans="1:35" x14ac:dyDescent="0.3">
      <c r="A129" t="s">
        <v>170</v>
      </c>
      <c r="B129" s="15">
        <v>14856.720563834866</v>
      </c>
      <c r="C129" s="15">
        <v>14533.611677877629</v>
      </c>
      <c r="D129" s="15">
        <v>7991.811645285532</v>
      </c>
      <c r="E129" s="15">
        <v>2655.848143035606</v>
      </c>
      <c r="F129" s="15">
        <v>6004.0253204415685</v>
      </c>
      <c r="G129" s="15">
        <v>2445.3708222803052</v>
      </c>
      <c r="H129" s="15">
        <v>3017.5515792553865</v>
      </c>
      <c r="I129" s="15">
        <v>1353.2897835867489</v>
      </c>
      <c r="J129" s="15">
        <v>1294.6194724654463</v>
      </c>
      <c r="K129" s="15">
        <v>1051.2248154374674</v>
      </c>
      <c r="L129" s="15">
        <v>2255.8056916276473</v>
      </c>
      <c r="M129" s="15">
        <v>1039.3164849623518</v>
      </c>
      <c r="N129" s="15">
        <v>2310.9906377318425</v>
      </c>
      <c r="O129" s="15">
        <v>1992.8542642259004</v>
      </c>
      <c r="P129" s="15">
        <v>1477.9883986432471</v>
      </c>
      <c r="Q129" s="15">
        <v>1039.0260378775927</v>
      </c>
      <c r="R129" s="15">
        <v>572.56801975475992</v>
      </c>
      <c r="S129" s="15">
        <v>984.90606441751299</v>
      </c>
      <c r="T129" s="15">
        <v>528.22643148156408</v>
      </c>
      <c r="U129" s="15">
        <v>797.76132613784603</v>
      </c>
      <c r="V129" s="15">
        <v>326.75297035379009</v>
      </c>
      <c r="W129" s="15">
        <v>69.61048464722225</v>
      </c>
      <c r="X129" s="15">
        <v>2073.792185178721</v>
      </c>
      <c r="Y129" s="15">
        <v>387.26277967856601</v>
      </c>
      <c r="Z129" s="15">
        <v>0</v>
      </c>
      <c r="AA129" s="15">
        <v>0</v>
      </c>
      <c r="AB129" s="15">
        <v>0</v>
      </c>
      <c r="AC129" s="15">
        <v>0</v>
      </c>
      <c r="AD129" s="15">
        <v>0</v>
      </c>
      <c r="AE129" s="15">
        <v>0</v>
      </c>
      <c r="AF129" s="15">
        <v>0</v>
      </c>
      <c r="AG129" s="15">
        <v>0</v>
      </c>
      <c r="AH129" s="15">
        <v>0</v>
      </c>
      <c r="AI129" s="15">
        <v>929.43067122855848</v>
      </c>
    </row>
    <row r="130" spans="1:35" x14ac:dyDescent="0.3">
      <c r="A130" t="s">
        <v>96</v>
      </c>
      <c r="B130" s="15">
        <v>11539.340887932784</v>
      </c>
      <c r="C130" s="15">
        <v>22736.725526539645</v>
      </c>
      <c r="D130" s="15">
        <v>17682.829329474342</v>
      </c>
      <c r="E130" s="15">
        <v>2169.793788707158</v>
      </c>
      <c r="F130" s="15">
        <v>5513.5078877035194</v>
      </c>
      <c r="G130" s="15">
        <v>2274.7126350045819</v>
      </c>
      <c r="H130" s="15">
        <v>3509.4228347794187</v>
      </c>
      <c r="I130" s="15">
        <v>2449.7875167232019</v>
      </c>
      <c r="J130" s="15">
        <v>3864.6159075665778</v>
      </c>
      <c r="K130" s="15">
        <v>1996.9703843768946</v>
      </c>
      <c r="L130" s="15">
        <v>5372.0250486191826</v>
      </c>
      <c r="M130" s="15">
        <v>1987.5141793457965</v>
      </c>
      <c r="N130" s="15">
        <v>1947.0776454509091</v>
      </c>
      <c r="O130" s="15">
        <v>1110.9690025107502</v>
      </c>
      <c r="P130" s="15">
        <v>1583.9593722567342</v>
      </c>
      <c r="Q130" s="15">
        <v>1340.8898734097406</v>
      </c>
      <c r="R130" s="15">
        <v>753.25427504863103</v>
      </c>
      <c r="S130" s="15">
        <v>1314.5025584181992</v>
      </c>
      <c r="T130" s="15">
        <v>491.36242523497509</v>
      </c>
      <c r="U130" s="15">
        <v>806.02890503171307</v>
      </c>
      <c r="V130" s="15">
        <v>639.41957829331432</v>
      </c>
      <c r="W130" s="15">
        <v>275.31065504826222</v>
      </c>
      <c r="X130" s="15">
        <v>2407.4597418220956</v>
      </c>
      <c r="Y130" s="15">
        <v>360.23638213707846</v>
      </c>
      <c r="Z130" s="15">
        <v>0</v>
      </c>
      <c r="AA130" s="15">
        <v>0</v>
      </c>
      <c r="AB130" s="15">
        <v>0</v>
      </c>
      <c r="AC130" s="15">
        <v>0</v>
      </c>
      <c r="AD130" s="15">
        <v>0</v>
      </c>
      <c r="AE130" s="15">
        <v>0</v>
      </c>
      <c r="AF130" s="15">
        <v>0</v>
      </c>
      <c r="AG130" s="15">
        <v>0</v>
      </c>
      <c r="AH130" s="15">
        <v>0</v>
      </c>
      <c r="AI130" s="15">
        <v>432.28365856449415</v>
      </c>
    </row>
    <row r="131" spans="1:35" x14ac:dyDescent="0.3">
      <c r="A131" t="s">
        <v>106</v>
      </c>
      <c r="B131" s="15">
        <v>13857.122545337636</v>
      </c>
      <c r="C131" s="15">
        <v>14041.014446020561</v>
      </c>
      <c r="D131" s="15">
        <v>10301.091778738743</v>
      </c>
      <c r="E131" s="15">
        <v>3558.7476952663651</v>
      </c>
      <c r="F131" s="15">
        <v>2743.4951684225407</v>
      </c>
      <c r="G131" s="15">
        <v>2293.7547067134046</v>
      </c>
      <c r="H131" s="15">
        <v>3808.2988051171651</v>
      </c>
      <c r="I131" s="15">
        <v>1617.5769742134323</v>
      </c>
      <c r="J131" s="15">
        <v>1688.7793513176443</v>
      </c>
      <c r="K131" s="15">
        <v>1222.9767302617543</v>
      </c>
      <c r="L131" s="15">
        <v>3711.9258490366369</v>
      </c>
      <c r="M131" s="15">
        <v>1319.0558663542329</v>
      </c>
      <c r="N131" s="15">
        <v>2900.0032820573829</v>
      </c>
      <c r="O131" s="15">
        <v>1485.5538595827888</v>
      </c>
      <c r="P131" s="15">
        <v>1935.2943212919242</v>
      </c>
      <c r="Q131" s="15">
        <v>498.51457972550082</v>
      </c>
      <c r="R131" s="15">
        <v>521.23665880139777</v>
      </c>
      <c r="S131" s="15">
        <v>798.70066751698596</v>
      </c>
      <c r="T131" s="15">
        <v>534.36061826764887</v>
      </c>
      <c r="U131" s="15">
        <v>1789.3637272268959</v>
      </c>
      <c r="V131" s="15">
        <v>501.94247958608872</v>
      </c>
      <c r="W131" s="15">
        <v>246.71084996631365</v>
      </c>
      <c r="X131" s="15">
        <v>3195.1944300520117</v>
      </c>
      <c r="Y131" s="15">
        <v>391.75998406719117</v>
      </c>
      <c r="Z131" s="15">
        <v>1116.5159545914948</v>
      </c>
      <c r="AA131" s="15">
        <v>1116.5159545914948</v>
      </c>
      <c r="AB131" s="15">
        <v>775.68476845303849</v>
      </c>
      <c r="AC131" s="15">
        <v>195.87999203359558</v>
      </c>
      <c r="AD131" s="15">
        <v>0</v>
      </c>
      <c r="AE131" s="15">
        <v>0</v>
      </c>
      <c r="AF131" s="15">
        <v>0</v>
      </c>
      <c r="AG131" s="15">
        <v>0</v>
      </c>
      <c r="AH131" s="15">
        <v>0</v>
      </c>
      <c r="AI131" s="15">
        <v>1096.9279553881354</v>
      </c>
    </row>
    <row r="132" spans="1:35" x14ac:dyDescent="0.3">
      <c r="A132" t="s">
        <v>196</v>
      </c>
      <c r="B132" s="15">
        <v>17869.268102023823</v>
      </c>
      <c r="C132" s="15">
        <v>22636.195237849013</v>
      </c>
      <c r="D132" s="15">
        <v>15338.508789590809</v>
      </c>
      <c r="E132" s="15">
        <v>4976.3752705870229</v>
      </c>
      <c r="F132" s="15">
        <v>5670.499166235204</v>
      </c>
      <c r="G132" s="15">
        <v>3959.2519951689105</v>
      </c>
      <c r="H132" s="15">
        <v>6370.0359095029307</v>
      </c>
      <c r="I132" s="15">
        <v>3256.1722970956639</v>
      </c>
      <c r="J132" s="15">
        <v>3205.5867757057349</v>
      </c>
      <c r="K132" s="15">
        <v>2131.4809771655041</v>
      </c>
      <c r="L132" s="15">
        <v>6704.5498923908026</v>
      </c>
      <c r="M132" s="15">
        <v>2493.4528597961594</v>
      </c>
      <c r="N132" s="15">
        <v>4099.0018791644325</v>
      </c>
      <c r="O132" s="15">
        <v>0</v>
      </c>
      <c r="P132" s="15">
        <v>1927.7610758480887</v>
      </c>
      <c r="Q132" s="15">
        <v>1201.2585098939028</v>
      </c>
      <c r="R132" s="15">
        <v>582.02874221797003</v>
      </c>
      <c r="S132" s="15">
        <v>2759.1744702101801</v>
      </c>
      <c r="T132" s="15">
        <v>536.95448385885095</v>
      </c>
      <c r="U132" s="15">
        <v>3335.2982877522832</v>
      </c>
      <c r="V132" s="15">
        <v>782.40251955239466</v>
      </c>
      <c r="W132" s="15">
        <v>425.05616125116887</v>
      </c>
      <c r="X132" s="15">
        <v>2824.9159649348339</v>
      </c>
      <c r="Y132" s="15">
        <v>0</v>
      </c>
      <c r="Z132" s="15">
        <v>0</v>
      </c>
      <c r="AA132" s="15">
        <v>0</v>
      </c>
      <c r="AB132" s="15">
        <v>0</v>
      </c>
      <c r="AC132" s="15">
        <v>0</v>
      </c>
      <c r="AD132" s="15">
        <v>0</v>
      </c>
      <c r="AE132" s="15">
        <v>0</v>
      </c>
      <c r="AF132" s="15">
        <v>0</v>
      </c>
      <c r="AG132" s="15">
        <v>0</v>
      </c>
      <c r="AH132" s="15">
        <v>0</v>
      </c>
      <c r="AI132" s="15">
        <v>1259.7172641849875</v>
      </c>
    </row>
    <row r="133" spans="1:35" x14ac:dyDescent="0.3">
      <c r="A133" t="s">
        <v>97</v>
      </c>
      <c r="B133" s="15">
        <v>11677.491942904629</v>
      </c>
      <c r="C133" s="15">
        <v>23162.71651127352</v>
      </c>
      <c r="D133" s="15">
        <v>11447.334330557398</v>
      </c>
      <c r="E133" s="15">
        <v>2965.6674616794821</v>
      </c>
      <c r="F133" s="15">
        <v>4592.6032119910988</v>
      </c>
      <c r="G133" s="15">
        <v>2019.6237327367037</v>
      </c>
      <c r="H133" s="15">
        <v>4952.7584670284914</v>
      </c>
      <c r="I133" s="15">
        <v>2650.7187266010637</v>
      </c>
      <c r="J133" s="15">
        <v>2399.3385416636311</v>
      </c>
      <c r="K133" s="15">
        <v>1893.4845688776666</v>
      </c>
      <c r="L133" s="15">
        <v>5326.4856574178066</v>
      </c>
      <c r="M133" s="15">
        <v>2009.2451939381754</v>
      </c>
      <c r="N133" s="15">
        <v>4622.4415110368673</v>
      </c>
      <c r="O133" s="15">
        <v>2097.4627737256669</v>
      </c>
      <c r="P133" s="15">
        <v>2741.9301156573611</v>
      </c>
      <c r="Q133" s="15">
        <v>1887.995918551522</v>
      </c>
      <c r="R133" s="15">
        <v>961.01277528680987</v>
      </c>
      <c r="S133" s="15">
        <v>751.74550739725214</v>
      </c>
      <c r="T133" s="15">
        <v>344.88682776648125</v>
      </c>
      <c r="U133" s="15">
        <v>1549.7952648187079</v>
      </c>
      <c r="V133" s="15">
        <v>656.14319808003904</v>
      </c>
      <c r="W133" s="15">
        <v>431.00874106580807</v>
      </c>
      <c r="X133" s="15">
        <v>3812.9154847516543</v>
      </c>
      <c r="Y133" s="15">
        <v>399.17456917416814</v>
      </c>
      <c r="Z133" s="15">
        <v>0</v>
      </c>
      <c r="AA133" s="15">
        <v>0</v>
      </c>
      <c r="AB133" s="15">
        <v>0</v>
      </c>
      <c r="AC133" s="15">
        <v>0</v>
      </c>
      <c r="AD133" s="15">
        <v>0</v>
      </c>
      <c r="AE133" s="15">
        <v>0</v>
      </c>
      <c r="AF133" s="15">
        <v>0</v>
      </c>
      <c r="AG133" s="15">
        <v>0</v>
      </c>
      <c r="AH133" s="15">
        <v>0</v>
      </c>
      <c r="AI133" s="15">
        <v>958.01896601800365</v>
      </c>
    </row>
    <row r="134" spans="1:35" x14ac:dyDescent="0.3">
      <c r="A134" t="s">
        <v>71</v>
      </c>
      <c r="B134" s="15">
        <v>10625.432321153534</v>
      </c>
      <c r="C134" s="15">
        <v>13107.213802614464</v>
      </c>
      <c r="D134" s="15">
        <v>18456.779443898748</v>
      </c>
      <c r="E134" s="15">
        <v>3323.3087733773518</v>
      </c>
      <c r="F134" s="15">
        <v>6464.5922080087057</v>
      </c>
      <c r="G134" s="15">
        <v>3240.733175918615</v>
      </c>
      <c r="H134" s="15">
        <v>6766.5316752382578</v>
      </c>
      <c r="I134" s="15">
        <v>1609.5061017717996</v>
      </c>
      <c r="J134" s="15">
        <v>1187.4729938903029</v>
      </c>
      <c r="K134" s="15">
        <v>1338.8017518418562</v>
      </c>
      <c r="L134" s="15">
        <v>3094.3410025977469</v>
      </c>
      <c r="M134" s="15">
        <v>1352.4446766393867</v>
      </c>
      <c r="N134" s="15">
        <v>2011.4338467937785</v>
      </c>
      <c r="O134" s="15">
        <v>1455.8436856311953</v>
      </c>
      <c r="P134" s="15">
        <v>1367.7032109524139</v>
      </c>
      <c r="Q134" s="15">
        <v>1444.8934433594934</v>
      </c>
      <c r="R134" s="15">
        <v>621.8301512979607</v>
      </c>
      <c r="S134" s="15">
        <v>2439.0318318953209</v>
      </c>
      <c r="T134" s="15">
        <v>669.22136375253956</v>
      </c>
      <c r="U134" s="15">
        <v>612.13649420497848</v>
      </c>
      <c r="V134" s="15">
        <v>547.51211358509806</v>
      </c>
      <c r="W134" s="15">
        <v>532.97162794562496</v>
      </c>
      <c r="X134" s="15">
        <v>2998.5712607624523</v>
      </c>
      <c r="Y134" s="15">
        <v>359.02433677711355</v>
      </c>
      <c r="Z134" s="15">
        <v>0</v>
      </c>
      <c r="AA134" s="15">
        <v>0</v>
      </c>
      <c r="AB134" s="15">
        <v>0</v>
      </c>
      <c r="AC134" s="15">
        <v>0</v>
      </c>
      <c r="AD134" s="15">
        <v>0</v>
      </c>
      <c r="AE134" s="15">
        <v>0</v>
      </c>
      <c r="AF134" s="15">
        <v>0</v>
      </c>
      <c r="AG134" s="15">
        <v>0</v>
      </c>
      <c r="AH134" s="15">
        <v>0</v>
      </c>
      <c r="AI134" s="15">
        <v>1148.8778776867632</v>
      </c>
    </row>
    <row r="135" spans="1:35" x14ac:dyDescent="0.3">
      <c r="A135" t="s">
        <v>197</v>
      </c>
      <c r="B135" s="15">
        <v>14185.498876107715</v>
      </c>
      <c r="C135" s="15">
        <v>22783.407969830976</v>
      </c>
      <c r="D135" s="15">
        <v>26232.901065429218</v>
      </c>
      <c r="E135" s="15">
        <v>5820.1838854464313</v>
      </c>
      <c r="F135" s="15">
        <v>4502.8265554997379</v>
      </c>
      <c r="G135" s="15">
        <v>1637.7130362893784</v>
      </c>
      <c r="H135" s="15">
        <v>8425.5560527889829</v>
      </c>
      <c r="I135" s="15">
        <v>2189.351896245088</v>
      </c>
      <c r="J135" s="15">
        <v>3538.2222592874737</v>
      </c>
      <c r="K135" s="15">
        <v>1805.4073909771678</v>
      </c>
      <c r="L135" s="15">
        <v>3619.5773345243106</v>
      </c>
      <c r="M135" s="15">
        <v>2074.3132473677024</v>
      </c>
      <c r="N135" s="15">
        <v>4608.7810902449464</v>
      </c>
      <c r="O135" s="15">
        <v>0</v>
      </c>
      <c r="P135" s="15">
        <v>1998.5051090788309</v>
      </c>
      <c r="Q135" s="15">
        <v>1294.1245070776761</v>
      </c>
      <c r="R135" s="15">
        <v>1350.8801228061416</v>
      </c>
      <c r="S135" s="15">
        <v>1011.1503323408501</v>
      </c>
      <c r="T135" s="15">
        <v>277.82918974161061</v>
      </c>
      <c r="U135" s="15">
        <v>2267.8129174221167</v>
      </c>
      <c r="V135" s="15">
        <v>582.8303314892006</v>
      </c>
      <c r="W135" s="15">
        <v>673.18913046766409</v>
      </c>
      <c r="X135" s="15">
        <v>4020.8057737605318</v>
      </c>
      <c r="Y135" s="15">
        <v>0</v>
      </c>
      <c r="Z135" s="15">
        <v>0</v>
      </c>
      <c r="AA135" s="15">
        <v>0</v>
      </c>
      <c r="AB135" s="15">
        <v>0</v>
      </c>
      <c r="AC135" s="15">
        <v>0</v>
      </c>
      <c r="AD135" s="15">
        <v>0</v>
      </c>
      <c r="AE135" s="15">
        <v>0</v>
      </c>
      <c r="AF135" s="15">
        <v>0</v>
      </c>
      <c r="AG135" s="15">
        <v>0</v>
      </c>
      <c r="AH135" s="15">
        <v>0</v>
      </c>
      <c r="AI135" s="15">
        <v>1543.4954985645034</v>
      </c>
    </row>
    <row r="136" spans="1:35" x14ac:dyDescent="0.3">
      <c r="A136" t="s">
        <v>171</v>
      </c>
      <c r="B136" s="15">
        <v>12205.283178981594</v>
      </c>
      <c r="C136" s="15">
        <v>19102.349478951441</v>
      </c>
      <c r="D136" s="15">
        <v>9713.6475399951159</v>
      </c>
      <c r="E136" s="15">
        <v>4459.9204080409054</v>
      </c>
      <c r="F136" s="15">
        <v>5259.988137117206</v>
      </c>
      <c r="G136" s="15">
        <v>3358.2271451028391</v>
      </c>
      <c r="H136" s="15">
        <v>4600.1608514089939</v>
      </c>
      <c r="I136" s="15">
        <v>2969.1656379920209</v>
      </c>
      <c r="J136" s="15">
        <v>2849.2697740204435</v>
      </c>
      <c r="K136" s="15">
        <v>2400.5460733985069</v>
      </c>
      <c r="L136" s="15">
        <v>5191.8680847558526</v>
      </c>
      <c r="M136" s="15">
        <v>2240.4182321933781</v>
      </c>
      <c r="N136" s="15">
        <v>2437.9206658853564</v>
      </c>
      <c r="O136" s="15">
        <v>2105.5496721490881</v>
      </c>
      <c r="P136" s="15">
        <v>1693.6290870646608</v>
      </c>
      <c r="Q136" s="15">
        <v>659.37010414873987</v>
      </c>
      <c r="R136" s="15">
        <v>492.38453955152914</v>
      </c>
      <c r="S136" s="15">
        <v>838.5852754618312</v>
      </c>
      <c r="T136" s="15">
        <v>395.00486738395648</v>
      </c>
      <c r="U136" s="15">
        <v>926.9356118298283</v>
      </c>
      <c r="V136" s="15">
        <v>488.61279168588362</v>
      </c>
      <c r="W136" s="15">
        <v>390.77593795883888</v>
      </c>
      <c r="X136" s="15">
        <v>1665.9696027165944</v>
      </c>
      <c r="Y136" s="15">
        <v>457.1815594721719</v>
      </c>
      <c r="Z136" s="15">
        <v>0</v>
      </c>
      <c r="AA136" s="15">
        <v>0</v>
      </c>
      <c r="AB136" s="15">
        <v>0</v>
      </c>
      <c r="AC136" s="15">
        <v>0</v>
      </c>
      <c r="AD136" s="15">
        <v>0</v>
      </c>
      <c r="AE136" s="15">
        <v>0</v>
      </c>
      <c r="AF136" s="15">
        <v>0</v>
      </c>
      <c r="AG136" s="15">
        <v>0</v>
      </c>
      <c r="AH136" s="15">
        <v>0</v>
      </c>
      <c r="AI136" s="15">
        <v>1097.2357427332124</v>
      </c>
    </row>
    <row r="137" spans="1:35" x14ac:dyDescent="0.3">
      <c r="A137" t="s">
        <v>248</v>
      </c>
      <c r="B137" s="15">
        <v>11822.88294059098</v>
      </c>
      <c r="C137" s="15">
        <v>17870.601893478233</v>
      </c>
      <c r="D137" s="15">
        <v>19985.051970396071</v>
      </c>
      <c r="E137" s="15">
        <v>3529.6564825744658</v>
      </c>
      <c r="F137" s="15">
        <v>2845.5704288560687</v>
      </c>
      <c r="G137" s="15">
        <v>3423.3695156696394</v>
      </c>
      <c r="H137" s="15">
        <v>5620.2196701610137</v>
      </c>
      <c r="I137" s="15">
        <v>3426.593206012873</v>
      </c>
      <c r="J137" s="15">
        <v>3202.0726550488857</v>
      </c>
      <c r="K137" s="15">
        <v>2758.1515319013406</v>
      </c>
      <c r="L137" s="15">
        <v>5845.3091076561595</v>
      </c>
      <c r="M137" s="15">
        <v>2515.9954984714336</v>
      </c>
      <c r="N137" s="15">
        <v>3606.7406075464769</v>
      </c>
      <c r="O137" s="15">
        <v>5421.2990130991702</v>
      </c>
      <c r="P137" s="15">
        <v>5044.6961294720786</v>
      </c>
      <c r="Q137" s="15">
        <v>457.47958547349509</v>
      </c>
      <c r="R137" s="15">
        <v>408.46052937198272</v>
      </c>
      <c r="S137" s="15">
        <v>1406.1926906025708</v>
      </c>
      <c r="T137" s="15">
        <v>517.30748566702357</v>
      </c>
      <c r="U137" s="15">
        <v>2001.532445460203</v>
      </c>
      <c r="V137" s="15">
        <v>687.40455848348995</v>
      </c>
      <c r="W137" s="15">
        <v>153.50454899100279</v>
      </c>
      <c r="X137" s="15">
        <v>5066.8827041872692</v>
      </c>
      <c r="Y137" s="15">
        <v>379.25768743916683</v>
      </c>
      <c r="Z137" s="15">
        <v>1439.2829238316381</v>
      </c>
      <c r="AA137" s="15">
        <v>1439.2829238316381</v>
      </c>
      <c r="AB137" s="15">
        <v>1501.8604422591009</v>
      </c>
      <c r="AC137" s="15">
        <v>568.88653115875024</v>
      </c>
      <c r="AD137" s="15">
        <v>107.14029670156464</v>
      </c>
      <c r="AE137" s="15">
        <v>107.14029670156464</v>
      </c>
      <c r="AF137" s="15">
        <v>73.955249050637534</v>
      </c>
      <c r="AG137" s="15">
        <v>0</v>
      </c>
      <c r="AH137" s="15">
        <v>0</v>
      </c>
      <c r="AI137" s="15">
        <v>910.21844985400048</v>
      </c>
    </row>
    <row r="138" spans="1:35" x14ac:dyDescent="0.3">
      <c r="A138" t="s">
        <v>230</v>
      </c>
      <c r="B138" s="15">
        <v>6129.6718758205334</v>
      </c>
      <c r="C138" s="15">
        <v>12000.436481351313</v>
      </c>
      <c r="D138" s="15">
        <v>12298.024586149313</v>
      </c>
      <c r="E138" s="15">
        <v>1957.0868671255791</v>
      </c>
      <c r="F138" s="15">
        <v>5140.1456729899273</v>
      </c>
      <c r="G138" s="15">
        <v>2735.1182615051257</v>
      </c>
      <c r="H138" s="15">
        <v>3480.196423818345</v>
      </c>
      <c r="I138" s="15">
        <v>2553.5962204617999</v>
      </c>
      <c r="J138" s="15">
        <v>3518.548773002884</v>
      </c>
      <c r="K138" s="15">
        <v>1646.451456376052</v>
      </c>
      <c r="L138" s="15">
        <v>4840.5877611553515</v>
      </c>
      <c r="M138" s="15">
        <v>1992.1811283939553</v>
      </c>
      <c r="N138" s="15">
        <v>3068.1879347630847</v>
      </c>
      <c r="O138" s="15">
        <v>1875.1692280906423</v>
      </c>
      <c r="P138" s="15">
        <v>1438.9578002296041</v>
      </c>
      <c r="Q138" s="15">
        <v>311.93864591599191</v>
      </c>
      <c r="R138" s="15">
        <v>322.4576154738873</v>
      </c>
      <c r="S138" s="15">
        <v>946.98652488910363</v>
      </c>
      <c r="T138" s="15">
        <v>473.63289478381591</v>
      </c>
      <c r="U138" s="15">
        <v>568.76906193575383</v>
      </c>
      <c r="V138" s="15">
        <v>397.95216690267546</v>
      </c>
      <c r="W138" s="15">
        <v>527.71715419210943</v>
      </c>
      <c r="X138" s="15">
        <v>3593.9502362054964</v>
      </c>
      <c r="Y138" s="15">
        <v>372.35290470425781</v>
      </c>
      <c r="Z138" s="15">
        <v>0</v>
      </c>
      <c r="AA138" s="15">
        <v>0</v>
      </c>
      <c r="AB138" s="15">
        <v>0</v>
      </c>
      <c r="AC138" s="15">
        <v>0</v>
      </c>
      <c r="AD138" s="15">
        <v>0</v>
      </c>
      <c r="AE138" s="15">
        <v>0</v>
      </c>
      <c r="AF138" s="15">
        <v>0</v>
      </c>
      <c r="AG138" s="15">
        <v>0</v>
      </c>
      <c r="AH138" s="15">
        <v>0</v>
      </c>
      <c r="AI138" s="15">
        <v>297.88232376340625</v>
      </c>
    </row>
    <row r="139" spans="1:35" x14ac:dyDescent="0.3">
      <c r="A139" t="s">
        <v>41</v>
      </c>
      <c r="B139" s="15">
        <v>9700.0086420942589</v>
      </c>
      <c r="C139" s="15">
        <v>12953.426963660399</v>
      </c>
      <c r="D139" s="15">
        <v>15782.22592796258</v>
      </c>
      <c r="E139" s="15">
        <v>3610.9580516258688</v>
      </c>
      <c r="F139" s="15">
        <v>3856.1983110496635</v>
      </c>
      <c r="G139" s="15">
        <v>2451.2462550972391</v>
      </c>
      <c r="H139" s="15">
        <v>4022.7111473106902</v>
      </c>
      <c r="I139" s="15">
        <v>2492.1035714020281</v>
      </c>
      <c r="J139" s="15">
        <v>2509.545020107611</v>
      </c>
      <c r="K139" s="15">
        <v>2023.8825810129458</v>
      </c>
      <c r="L139" s="15">
        <v>5569.700194379292</v>
      </c>
      <c r="M139" s="15">
        <v>2062.2344958462149</v>
      </c>
      <c r="N139" s="15">
        <v>3273.4033841360651</v>
      </c>
      <c r="O139" s="15">
        <v>1644.699704457885</v>
      </c>
      <c r="P139" s="15">
        <v>2000.4667134137387</v>
      </c>
      <c r="Q139" s="15">
        <v>1020.854738049381</v>
      </c>
      <c r="R139" s="15">
        <v>895.19921809314224</v>
      </c>
      <c r="S139" s="15">
        <v>2118.220582575183</v>
      </c>
      <c r="T139" s="15">
        <v>333.02567252205591</v>
      </c>
      <c r="U139" s="15">
        <v>2034.1932716842016</v>
      </c>
      <c r="V139" s="15">
        <v>493.85317467463449</v>
      </c>
      <c r="W139" s="15">
        <v>199.3721401759646</v>
      </c>
      <c r="X139" s="15">
        <v>1063.0611166849887</v>
      </c>
      <c r="Y139" s="15">
        <v>385.44638023386102</v>
      </c>
      <c r="Z139" s="15">
        <v>1243.0645762542017</v>
      </c>
      <c r="AA139" s="15">
        <v>1243.0645762542017</v>
      </c>
      <c r="AB139" s="15">
        <v>1526.3676657260896</v>
      </c>
      <c r="AC139" s="15">
        <v>578.16957035079156</v>
      </c>
      <c r="AD139" s="15">
        <v>108.88860241606574</v>
      </c>
      <c r="AE139" s="15">
        <v>108.88860241606574</v>
      </c>
      <c r="AF139" s="15">
        <v>75.162044145602906</v>
      </c>
      <c r="AG139" s="15">
        <v>0</v>
      </c>
      <c r="AH139" s="15">
        <v>0</v>
      </c>
      <c r="AI139" s="15">
        <v>308.35710418708885</v>
      </c>
    </row>
    <row r="140" spans="1:35" x14ac:dyDescent="0.3">
      <c r="A140" t="s">
        <v>42</v>
      </c>
      <c r="B140" s="15">
        <v>17784.998064996376</v>
      </c>
      <c r="C140" s="15">
        <v>20640.262557043989</v>
      </c>
      <c r="D140" s="15">
        <v>17770.424505517138</v>
      </c>
      <c r="E140" s="15">
        <v>2092.2287357638643</v>
      </c>
      <c r="F140" s="15">
        <v>3498.9230032404394</v>
      </c>
      <c r="G140" s="15">
        <v>2494.3254938515342</v>
      </c>
      <c r="H140" s="15">
        <v>5087.8864055644481</v>
      </c>
      <c r="I140" s="15">
        <v>1810.7241830550515</v>
      </c>
      <c r="J140" s="15">
        <v>1813.3937814947362</v>
      </c>
      <c r="K140" s="15">
        <v>962.7124304214401</v>
      </c>
      <c r="L140" s="15">
        <v>2114.9663500604888</v>
      </c>
      <c r="M140" s="15">
        <v>939.23837517593756</v>
      </c>
      <c r="N140" s="15">
        <v>2454.1894621376546</v>
      </c>
      <c r="O140" s="15">
        <v>0</v>
      </c>
      <c r="P140" s="15">
        <v>1674.2984972753063</v>
      </c>
      <c r="Q140" s="15">
        <v>1370.6086609815281</v>
      </c>
      <c r="R140" s="15">
        <v>769.94901205248846</v>
      </c>
      <c r="S140" s="15">
        <v>1290.4286526723797</v>
      </c>
      <c r="T140" s="15">
        <v>502.25272713514795</v>
      </c>
      <c r="U140" s="15">
        <v>2083.2073341401024</v>
      </c>
      <c r="V140" s="15">
        <v>430.35767950088274</v>
      </c>
      <c r="W140" s="15">
        <v>281.87277318325204</v>
      </c>
      <c r="X140" s="15">
        <v>3358.1707268860332</v>
      </c>
      <c r="Y140" s="15">
        <v>0</v>
      </c>
      <c r="Z140" s="15">
        <v>0</v>
      </c>
      <c r="AA140" s="15">
        <v>0</v>
      </c>
      <c r="AB140" s="15">
        <v>0</v>
      </c>
      <c r="AC140" s="15">
        <v>0</v>
      </c>
      <c r="AD140" s="15">
        <v>0</v>
      </c>
      <c r="AE140" s="15">
        <v>0</v>
      </c>
      <c r="AF140" s="15">
        <v>0</v>
      </c>
      <c r="AG140" s="15">
        <v>0</v>
      </c>
      <c r="AH140" s="15">
        <v>0</v>
      </c>
      <c r="AI140" s="15">
        <v>441.86456932710968</v>
      </c>
    </row>
    <row r="141" spans="1:35" x14ac:dyDescent="0.3">
      <c r="A141" t="s">
        <v>172</v>
      </c>
      <c r="B141" s="15">
        <v>11577.778977990827</v>
      </c>
      <c r="C141" s="15">
        <v>14237.275579627154</v>
      </c>
      <c r="D141" s="15">
        <v>14339.635227867187</v>
      </c>
      <c r="E141" s="15">
        <v>4470.1709834071899</v>
      </c>
      <c r="F141" s="15">
        <v>2982.6484797986977</v>
      </c>
      <c r="G141" s="15">
        <v>2190.2473666261453</v>
      </c>
      <c r="H141" s="15">
        <v>4475.6126843725333</v>
      </c>
      <c r="I141" s="15">
        <v>1521.4399548308361</v>
      </c>
      <c r="J141" s="15">
        <v>2316.1519273174385</v>
      </c>
      <c r="K141" s="15">
        <v>1378.0921335109097</v>
      </c>
      <c r="L141" s="15">
        <v>3046.9798213478894</v>
      </c>
      <c r="M141" s="15">
        <v>1168.1766551765818</v>
      </c>
      <c r="N141" s="15">
        <v>1679.4729143723046</v>
      </c>
      <c r="O141" s="15">
        <v>1707.3523138385829</v>
      </c>
      <c r="P141" s="15">
        <v>1473.7318915730341</v>
      </c>
      <c r="Q141" s="15">
        <v>569.96226823305108</v>
      </c>
      <c r="R141" s="15">
        <v>440.85232204162492</v>
      </c>
      <c r="S141" s="15">
        <v>1134.4082916519189</v>
      </c>
      <c r="T141" s="15">
        <v>257.62354159212981</v>
      </c>
      <c r="U141" s="15">
        <v>984.72424318056585</v>
      </c>
      <c r="V141" s="15">
        <v>413.71836106375014</v>
      </c>
      <c r="W141" s="15">
        <v>315.02230519917265</v>
      </c>
      <c r="X141" s="15">
        <v>3074.7846769653274</v>
      </c>
      <c r="Y141" s="15">
        <v>298.17539536126139</v>
      </c>
      <c r="Z141" s="15">
        <v>0</v>
      </c>
      <c r="AA141" s="15">
        <v>0</v>
      </c>
      <c r="AB141" s="15">
        <v>0</v>
      </c>
      <c r="AC141" s="15">
        <v>0</v>
      </c>
      <c r="AD141" s="15">
        <v>0</v>
      </c>
      <c r="AE141" s="15">
        <v>0</v>
      </c>
      <c r="AF141" s="15">
        <v>0</v>
      </c>
      <c r="AG141" s="15">
        <v>0</v>
      </c>
      <c r="AH141" s="15">
        <v>0</v>
      </c>
      <c r="AI141" s="15">
        <v>477.0806325780182</v>
      </c>
    </row>
    <row r="142" spans="1:35" x14ac:dyDescent="0.3">
      <c r="A142" t="s">
        <v>107</v>
      </c>
      <c r="B142" s="15">
        <v>12046.226664984046</v>
      </c>
      <c r="C142" s="15">
        <v>11382.695644511587</v>
      </c>
      <c r="D142" s="15">
        <v>12466.888407049322</v>
      </c>
      <c r="E142" s="15">
        <v>1973.3042923151686</v>
      </c>
      <c r="F142" s="15">
        <v>2148.643481712611</v>
      </c>
      <c r="G142" s="15">
        <v>2260.7030351202666</v>
      </c>
      <c r="H142" s="15">
        <v>2975.4854580544047</v>
      </c>
      <c r="I142" s="15">
        <v>1935.4439160440515</v>
      </c>
      <c r="J142" s="15">
        <v>2185.0717870136618</v>
      </c>
      <c r="K142" s="15">
        <v>1189.2454362040933</v>
      </c>
      <c r="L142" s="15">
        <v>3121.4671925654966</v>
      </c>
      <c r="M142" s="15">
        <v>1462.0549560016455</v>
      </c>
      <c r="N142" s="15">
        <v>3123.7048034562245</v>
      </c>
      <c r="O142" s="15">
        <v>1648.4926954170987</v>
      </c>
      <c r="P142" s="15">
        <v>1978.9430717598029</v>
      </c>
      <c r="Q142" s="15">
        <v>815.29590414563734</v>
      </c>
      <c r="R142" s="15">
        <v>786.3859714374322</v>
      </c>
      <c r="S142" s="15">
        <v>656.69404421084005</v>
      </c>
      <c r="T142" s="15">
        <v>488.33620079246879</v>
      </c>
      <c r="U142" s="15">
        <v>1245.9017439573252</v>
      </c>
      <c r="V142" s="15">
        <v>496.7496177416059</v>
      </c>
      <c r="W142" s="15">
        <v>467.12364954836772</v>
      </c>
      <c r="X142" s="15">
        <v>2372.9415973991813</v>
      </c>
      <c r="Y142" s="15">
        <v>358.01774251647271</v>
      </c>
      <c r="Z142" s="15">
        <v>0</v>
      </c>
      <c r="AA142" s="15">
        <v>0</v>
      </c>
      <c r="AB142" s="15">
        <v>0</v>
      </c>
      <c r="AC142" s="15">
        <v>0</v>
      </c>
      <c r="AD142" s="15">
        <v>0</v>
      </c>
      <c r="AE142" s="15">
        <v>0</v>
      </c>
      <c r="AF142" s="15">
        <v>0</v>
      </c>
      <c r="AG142" s="15">
        <v>0</v>
      </c>
      <c r="AH142" s="15">
        <v>0</v>
      </c>
      <c r="AI142" s="15">
        <v>1718.4851640790691</v>
      </c>
    </row>
    <row r="143" spans="1:35" x14ac:dyDescent="0.3">
      <c r="A143" t="s">
        <v>108</v>
      </c>
      <c r="B143" s="15">
        <v>10334.511420799929</v>
      </c>
      <c r="C143" s="15">
        <v>13730.52791619792</v>
      </c>
      <c r="D143" s="15">
        <v>9928.2885487033582</v>
      </c>
      <c r="E143" s="15">
        <v>2678.4772778462861</v>
      </c>
      <c r="F143" s="15">
        <v>4181.5948524901542</v>
      </c>
      <c r="G143" s="15">
        <v>1756.2420933050544</v>
      </c>
      <c r="H143" s="15">
        <v>3914.5979634237137</v>
      </c>
      <c r="I143" s="15">
        <v>1708.1512092335099</v>
      </c>
      <c r="J143" s="15">
        <v>907.71543685040058</v>
      </c>
      <c r="K143" s="15">
        <v>930.1886769069107</v>
      </c>
      <c r="L143" s="15">
        <v>2189.5224622957958</v>
      </c>
      <c r="M143" s="15">
        <v>900.40932177030061</v>
      </c>
      <c r="N143" s="15">
        <v>2334.2575268572709</v>
      </c>
      <c r="O143" s="15">
        <v>949.60999547426547</v>
      </c>
      <c r="P143" s="15">
        <v>1485.8233528719852</v>
      </c>
      <c r="Q143" s="15">
        <v>1352.4636320428181</v>
      </c>
      <c r="R143" s="15">
        <v>546.94132384444924</v>
      </c>
      <c r="S143" s="15">
        <v>696.67044175181536</v>
      </c>
      <c r="T143" s="15">
        <v>504.58435287374283</v>
      </c>
      <c r="U143" s="15">
        <v>944.24601225090089</v>
      </c>
      <c r="V143" s="15">
        <v>395.36255654971598</v>
      </c>
      <c r="W143" s="15">
        <v>274.58045155464487</v>
      </c>
      <c r="X143" s="15">
        <v>2662.0153982987194</v>
      </c>
      <c r="Y143" s="15">
        <v>369.92987747341846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 s="15">
        <v>0</v>
      </c>
      <c r="AI143" s="15">
        <v>591.88780395746949</v>
      </c>
    </row>
    <row r="144" spans="1:35" x14ac:dyDescent="0.3">
      <c r="A144" t="s">
        <v>72</v>
      </c>
      <c r="B144" s="15">
        <v>13272.520780583051</v>
      </c>
      <c r="C144" s="15">
        <v>22833.574547290296</v>
      </c>
      <c r="D144" s="15">
        <v>15164.817726755689</v>
      </c>
      <c r="E144" s="15">
        <v>2566.9475382543783</v>
      </c>
      <c r="F144" s="15">
        <v>6499.5553461647178</v>
      </c>
      <c r="G144" s="15">
        <v>2191.423448881807</v>
      </c>
      <c r="H144" s="15">
        <v>6526.4094332940149</v>
      </c>
      <c r="I144" s="15">
        <v>2361.427145627752</v>
      </c>
      <c r="J144" s="15">
        <v>3105.9783678093563</v>
      </c>
      <c r="K144" s="15">
        <v>1708.0498805544828</v>
      </c>
      <c r="L144" s="15">
        <v>4940.3940535246775</v>
      </c>
      <c r="M144" s="15">
        <v>1783.0897288633619</v>
      </c>
      <c r="N144" s="15">
        <v>3016.7534976700827</v>
      </c>
      <c r="O144" s="15">
        <v>1534.1480098704142</v>
      </c>
      <c r="P144" s="15">
        <v>1950.1697951557142</v>
      </c>
      <c r="Q144" s="15">
        <v>435.18780714774101</v>
      </c>
      <c r="R144" s="15">
        <v>420.78622009856224</v>
      </c>
      <c r="S144" s="15">
        <v>561.12048187101118</v>
      </c>
      <c r="T144" s="15">
        <v>374.22469805986378</v>
      </c>
      <c r="U144" s="15">
        <v>1564.6837057190489</v>
      </c>
      <c r="V144" s="15">
        <v>454.7869594477512</v>
      </c>
      <c r="W144" s="15">
        <v>467.67258996543751</v>
      </c>
      <c r="X144" s="15">
        <v>3267.5360210227</v>
      </c>
      <c r="Y144" s="15">
        <v>433.13043756928687</v>
      </c>
      <c r="Z144" s="15">
        <v>1975.0747953159484</v>
      </c>
      <c r="AA144" s="15">
        <v>1481.3060964869612</v>
      </c>
      <c r="AB144" s="15">
        <v>1715.196532774376</v>
      </c>
      <c r="AC144" s="15">
        <v>216.56521878464343</v>
      </c>
      <c r="AD144" s="15">
        <v>0</v>
      </c>
      <c r="AE144" s="15">
        <v>0</v>
      </c>
      <c r="AF144" s="15">
        <v>84.460435326010938</v>
      </c>
      <c r="AG144" s="15">
        <v>0</v>
      </c>
      <c r="AH144" s="15">
        <v>0</v>
      </c>
      <c r="AI144" s="15">
        <v>693.00870011085897</v>
      </c>
    </row>
    <row r="145" spans="1:35" x14ac:dyDescent="0.3">
      <c r="A145" t="s">
        <v>73</v>
      </c>
      <c r="B145" s="15">
        <v>9330.0361731474459</v>
      </c>
      <c r="C145" s="15">
        <v>11686.87557945289</v>
      </c>
      <c r="D145" s="15">
        <v>6588.7654461393622</v>
      </c>
      <c r="E145" s="15">
        <v>2165.6959188546207</v>
      </c>
      <c r="F145" s="15">
        <v>4715.6699324018264</v>
      </c>
      <c r="G145" s="15">
        <v>1440.7314854118906</v>
      </c>
      <c r="H145" s="15">
        <v>2667.8154636773179</v>
      </c>
      <c r="I145" s="15">
        <v>2650.1871491863089</v>
      </c>
      <c r="J145" s="15">
        <v>2150.1753376179722</v>
      </c>
      <c r="K145" s="15">
        <v>1026.3702888161713</v>
      </c>
      <c r="L145" s="15">
        <v>4768.7464879888848</v>
      </c>
      <c r="M145" s="15">
        <v>1813.9918835475953</v>
      </c>
      <c r="N145" s="15">
        <v>2352.9967603215878</v>
      </c>
      <c r="O145" s="15">
        <v>1285.5256730454014</v>
      </c>
      <c r="P145" s="15">
        <v>1615.2901212956826</v>
      </c>
      <c r="Q145" s="15">
        <v>616.70358901425323</v>
      </c>
      <c r="R145" s="15">
        <v>631.17030362372225</v>
      </c>
      <c r="S145" s="15">
        <v>662.11566004000372</v>
      </c>
      <c r="T145" s="15">
        <v>331.10573304850999</v>
      </c>
      <c r="U145" s="15">
        <v>993.50881125956278</v>
      </c>
      <c r="V145" s="15">
        <v>771.23875898162771</v>
      </c>
      <c r="W145" s="15">
        <v>267.10728696158742</v>
      </c>
      <c r="X145" s="15">
        <v>3212.9519281003572</v>
      </c>
      <c r="Y145" s="15">
        <v>383.22422806540516</v>
      </c>
      <c r="Z145" s="15">
        <v>0</v>
      </c>
      <c r="AA145" s="15">
        <v>0</v>
      </c>
      <c r="AB145" s="15">
        <v>0</v>
      </c>
      <c r="AC145" s="15">
        <v>0</v>
      </c>
      <c r="AD145" s="15">
        <v>0</v>
      </c>
      <c r="AE145" s="15">
        <v>0</v>
      </c>
      <c r="AF145" s="15">
        <v>0</v>
      </c>
      <c r="AG145" s="15">
        <v>0</v>
      </c>
      <c r="AH145" s="15">
        <v>0</v>
      </c>
      <c r="AI145" s="15">
        <v>0</v>
      </c>
    </row>
    <row r="146" spans="1:35" x14ac:dyDescent="0.3">
      <c r="A146" t="s">
        <v>43</v>
      </c>
      <c r="B146" s="15">
        <v>9116.1966430481461</v>
      </c>
      <c r="C146" s="15">
        <v>13459.120460924298</v>
      </c>
      <c r="D146" s="15">
        <v>16292.907045907312</v>
      </c>
      <c r="E146" s="15">
        <v>2267.7022878974735</v>
      </c>
      <c r="F146" s="15">
        <v>3943.3759247851694</v>
      </c>
      <c r="G146" s="15">
        <v>1738.0494917627268</v>
      </c>
      <c r="H146" s="15">
        <v>5266.5717845986337</v>
      </c>
      <c r="I146" s="15">
        <v>3326.1210196711127</v>
      </c>
      <c r="J146" s="15">
        <v>2940.5337840850175</v>
      </c>
      <c r="K146" s="15">
        <v>1793.7246228913095</v>
      </c>
      <c r="L146" s="15">
        <v>5520.7065866882176</v>
      </c>
      <c r="M146" s="15">
        <v>2174.4833957777578</v>
      </c>
      <c r="N146" s="15">
        <v>4699.3752274727549</v>
      </c>
      <c r="O146" s="15">
        <v>1680.8962598077219</v>
      </c>
      <c r="P146" s="15">
        <v>2106.9834580377947</v>
      </c>
      <c r="Q146" s="15">
        <v>1325.9549813561205</v>
      </c>
      <c r="R146" s="15">
        <v>1186.2251832316422</v>
      </c>
      <c r="S146" s="15">
        <v>1461.4475571115204</v>
      </c>
      <c r="T146" s="15">
        <v>537.63454059742821</v>
      </c>
      <c r="U146" s="15">
        <v>1218.940481523128</v>
      </c>
      <c r="V146" s="15">
        <v>1000.181559212591</v>
      </c>
      <c r="W146" s="15">
        <v>115.1933244058639</v>
      </c>
      <c r="X146" s="15">
        <v>3802.8578062199317</v>
      </c>
      <c r="Y146" s="15">
        <v>394.16022037934619</v>
      </c>
      <c r="Z146" s="15">
        <v>0</v>
      </c>
      <c r="AA146" s="15">
        <v>0</v>
      </c>
      <c r="AB146" s="15">
        <v>0</v>
      </c>
      <c r="AC146" s="15">
        <v>0</v>
      </c>
      <c r="AD146" s="15">
        <v>0</v>
      </c>
      <c r="AE146" s="15">
        <v>0</v>
      </c>
      <c r="AF146" s="15">
        <v>0</v>
      </c>
      <c r="AG146" s="15">
        <v>0</v>
      </c>
      <c r="AH146" s="15">
        <v>0</v>
      </c>
      <c r="AI146" s="15">
        <v>630.65635260695376</v>
      </c>
    </row>
    <row r="147" spans="1:35" x14ac:dyDescent="0.3">
      <c r="A147" t="s">
        <v>198</v>
      </c>
      <c r="B147" s="15">
        <v>18413.76333191364</v>
      </c>
      <c r="C147" s="15">
        <v>24439.870064052597</v>
      </c>
      <c r="D147" s="15">
        <v>20760.505865231062</v>
      </c>
      <c r="E147" s="15">
        <v>5695.7631222154996</v>
      </c>
      <c r="F147" s="15">
        <v>11658.035944689735</v>
      </c>
      <c r="G147" s="15">
        <v>2600.4885904034359</v>
      </c>
      <c r="H147" s="15">
        <v>3995.4987053749469</v>
      </c>
      <c r="I147" s="15">
        <v>2592.7192243813174</v>
      </c>
      <c r="J147" s="15">
        <v>2335.2056321481914</v>
      </c>
      <c r="K147" s="15">
        <v>1817.0093641729177</v>
      </c>
      <c r="L147" s="15">
        <v>5333.7720026849311</v>
      </c>
      <c r="M147" s="15">
        <v>1976.4858246269378</v>
      </c>
      <c r="N147" s="15">
        <v>2602.737617409839</v>
      </c>
      <c r="O147" s="15">
        <v>1433.0391170797773</v>
      </c>
      <c r="P147" s="15">
        <v>1825.801015197947</v>
      </c>
      <c r="Q147" s="15">
        <v>1493.865074752945</v>
      </c>
      <c r="R147" s="15">
        <v>1010.222039876042</v>
      </c>
      <c r="S147" s="15">
        <v>833.67341987341854</v>
      </c>
      <c r="T147" s="15">
        <v>353.30169700582888</v>
      </c>
      <c r="U147" s="15">
        <v>3682.2705804832053</v>
      </c>
      <c r="V147" s="15">
        <v>518.80963897702031</v>
      </c>
      <c r="W147" s="15">
        <v>165.50794197119126</v>
      </c>
      <c r="X147" s="15">
        <v>4964.2159741328269</v>
      </c>
      <c r="Y147" s="15">
        <v>408.91400116415383</v>
      </c>
      <c r="Z147" s="15">
        <v>1398.485883981406</v>
      </c>
      <c r="AA147" s="15">
        <v>1864.6478453085415</v>
      </c>
      <c r="AB147" s="15">
        <v>1619.2994446100492</v>
      </c>
      <c r="AC147" s="15">
        <v>817.82800232830766</v>
      </c>
      <c r="AD147" s="15">
        <v>0</v>
      </c>
      <c r="AE147" s="15">
        <v>0</v>
      </c>
      <c r="AF147" s="15">
        <v>79.738230227010007</v>
      </c>
      <c r="AG147" s="15">
        <v>0</v>
      </c>
      <c r="AH147" s="15">
        <v>0</v>
      </c>
      <c r="AI147" s="15">
        <v>1308.5248037252923</v>
      </c>
    </row>
    <row r="148" spans="1:35" x14ac:dyDescent="0.3">
      <c r="A148" t="s">
        <v>131</v>
      </c>
      <c r="B148" s="15">
        <v>13341.296502844452</v>
      </c>
      <c r="C148" s="15">
        <v>25558.730750063609</v>
      </c>
      <c r="D148" s="15">
        <v>11191.124594817658</v>
      </c>
      <c r="E148" s="15">
        <v>2548.3847663453921</v>
      </c>
      <c r="F148" s="15">
        <v>5905.729964264885</v>
      </c>
      <c r="G148" s="15">
        <v>2553.8164084198929</v>
      </c>
      <c r="H148" s="15">
        <v>3533.1650902875922</v>
      </c>
      <c r="I148" s="15">
        <v>2086.4590316617123</v>
      </c>
      <c r="J148" s="15">
        <v>1767.8814160746551</v>
      </c>
      <c r="K148" s="15">
        <v>1376.567028359493</v>
      </c>
      <c r="L148" s="15">
        <v>4047.163741381165</v>
      </c>
      <c r="M148" s="15">
        <v>1322.72292431661</v>
      </c>
      <c r="N148" s="15">
        <v>2555.233358526285</v>
      </c>
      <c r="O148" s="15">
        <v>1401.3636552213468</v>
      </c>
      <c r="P148" s="15">
        <v>1693.0192187869629</v>
      </c>
      <c r="Q148" s="15">
        <v>1329.8076748485687</v>
      </c>
      <c r="R148" s="15">
        <v>1037.4436362297567</v>
      </c>
      <c r="S148" s="15">
        <v>770.34854117492978</v>
      </c>
      <c r="T148" s="15">
        <v>408.08163064079667</v>
      </c>
      <c r="U148" s="15">
        <v>805.2999771325907</v>
      </c>
      <c r="V148" s="15">
        <v>404.42117619928496</v>
      </c>
      <c r="W148" s="15">
        <v>138.03455619765373</v>
      </c>
      <c r="X148" s="15">
        <v>3837.1008881086027</v>
      </c>
      <c r="Y148" s="15">
        <v>472.31670213055173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1322.4867659655447</v>
      </c>
    </row>
    <row r="149" spans="1:35" x14ac:dyDescent="0.3">
      <c r="A149" t="s">
        <v>109</v>
      </c>
      <c r="B149" s="15">
        <v>14785.115925076443</v>
      </c>
      <c r="C149" s="15">
        <v>14280.908529873057</v>
      </c>
      <c r="D149" s="15">
        <v>15119.70972007457</v>
      </c>
      <c r="E149" s="15">
        <v>3697.9464389922614</v>
      </c>
      <c r="F149" s="15">
        <v>4789.3243118831406</v>
      </c>
      <c r="G149" s="15">
        <v>2699.3125392108759</v>
      </c>
      <c r="H149" s="15">
        <v>3537.0412326336245</v>
      </c>
      <c r="I149" s="15">
        <v>1660.9312223825643</v>
      </c>
      <c r="J149" s="15">
        <v>1150.6797420994442</v>
      </c>
      <c r="K149" s="15">
        <v>1441.2828454485511</v>
      </c>
      <c r="L149" s="15">
        <v>2769.548938811869</v>
      </c>
      <c r="M149" s="15">
        <v>1016.7516983148242</v>
      </c>
      <c r="N149" s="15">
        <v>2645.0389577010174</v>
      </c>
      <c r="O149" s="15">
        <v>2299.9228305706856</v>
      </c>
      <c r="P149" s="15">
        <v>1519.9795386378451</v>
      </c>
      <c r="Q149" s="15">
        <v>1284.8472281554311</v>
      </c>
      <c r="R149" s="15">
        <v>667.56505257125264</v>
      </c>
      <c r="S149" s="15">
        <v>1003.9016297514605</v>
      </c>
      <c r="T149" s="15">
        <v>435.46567752615431</v>
      </c>
      <c r="U149" s="15">
        <v>1224.3481475900307</v>
      </c>
      <c r="V149" s="15">
        <v>375.12622514166526</v>
      </c>
      <c r="W149" s="15">
        <v>308.80071597300054</v>
      </c>
      <c r="X149" s="15">
        <v>2912.2565325466126</v>
      </c>
      <c r="Y149" s="15">
        <v>319.25636182269375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510.81017891631006</v>
      </c>
    </row>
    <row r="150" spans="1:35" x14ac:dyDescent="0.3">
      <c r="A150" t="s">
        <v>173</v>
      </c>
      <c r="B150" s="15">
        <v>16449.45301312947</v>
      </c>
      <c r="C150" s="15">
        <v>15642.479886416344</v>
      </c>
      <c r="D150" s="15">
        <v>14174.363527255993</v>
      </c>
      <c r="E150" s="15">
        <v>2808.2368037720671</v>
      </c>
      <c r="F150" s="15">
        <v>3112.7420655074902</v>
      </c>
      <c r="G150" s="15">
        <v>2678.7904596743829</v>
      </c>
      <c r="H150" s="15">
        <v>3071.1169450914049</v>
      </c>
      <c r="I150" s="15">
        <v>1934.0120200800461</v>
      </c>
      <c r="J150" s="15">
        <v>2516.0829212255294</v>
      </c>
      <c r="K150" s="15">
        <v>1525.6384672128975</v>
      </c>
      <c r="L150" s="15">
        <v>3296.9429488440883</v>
      </c>
      <c r="M150" s="15">
        <v>1413.6980148789876</v>
      </c>
      <c r="N150" s="15">
        <v>2556.832747053425</v>
      </c>
      <c r="O150" s="15">
        <v>1916.506128316272</v>
      </c>
      <c r="P150" s="15">
        <v>1606.262824280501</v>
      </c>
      <c r="Q150" s="15">
        <v>1187.0939714923584</v>
      </c>
      <c r="R150" s="15">
        <v>575.16579939421661</v>
      </c>
      <c r="S150" s="15">
        <v>1480.0258936728421</v>
      </c>
      <c r="T150" s="15">
        <v>530.6230303508363</v>
      </c>
      <c r="U150" s="15">
        <v>1215.6869280398562</v>
      </c>
      <c r="V150" s="15">
        <v>527.60812676929731</v>
      </c>
      <c r="W150" s="15">
        <v>113.69104151028732</v>
      </c>
      <c r="X150" s="15">
        <v>1451.8219569423172</v>
      </c>
      <c r="Y150" s="15">
        <v>389.01981697275386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622.43170715640622</v>
      </c>
    </row>
    <row r="151" spans="1:35" x14ac:dyDescent="0.3">
      <c r="A151" t="s">
        <v>249</v>
      </c>
      <c r="B151" s="15">
        <v>10096.681295808372</v>
      </c>
      <c r="C151" s="15">
        <v>22164.371743223506</v>
      </c>
      <c r="D151" s="15">
        <v>8982.7946214687454</v>
      </c>
      <c r="E151" s="15">
        <v>3477.8165364167749</v>
      </c>
      <c r="F151" s="15">
        <v>7585.8588501907661</v>
      </c>
      <c r="G151" s="15">
        <v>1925.4016149279305</v>
      </c>
      <c r="H151" s="15">
        <v>5775.4065854077853</v>
      </c>
      <c r="I151" s="15">
        <v>1821.4283312030705</v>
      </c>
      <c r="J151" s="15">
        <v>2311.9587177591293</v>
      </c>
      <c r="K151" s="15">
        <v>1291.6834528006873</v>
      </c>
      <c r="L151" s="15">
        <v>3594.6617525797424</v>
      </c>
      <c r="M151" s="15">
        <v>1283.900423884623</v>
      </c>
      <c r="N151" s="15">
        <v>4076.1119387337253</v>
      </c>
      <c r="O151" s="15">
        <v>1495.5389409483739</v>
      </c>
      <c r="P151" s="15">
        <v>2105.6086690614216</v>
      </c>
      <c r="Q151" s="15">
        <v>668.74179224953309</v>
      </c>
      <c r="R151" s="15">
        <v>573.15023197274218</v>
      </c>
      <c r="S151" s="15">
        <v>813.72565141673272</v>
      </c>
      <c r="T151" s="15">
        <v>344.84805043485323</v>
      </c>
      <c r="U151" s="15">
        <v>1530.662353492665</v>
      </c>
      <c r="V151" s="15">
        <v>371.68952195307531</v>
      </c>
      <c r="W151" s="15">
        <v>305.53377616652796</v>
      </c>
      <c r="X151" s="15">
        <v>2891.2954598959222</v>
      </c>
      <c r="Y151" s="15">
        <v>399.12968800330236</v>
      </c>
      <c r="Z151" s="15">
        <v>0</v>
      </c>
      <c r="AA151" s="15">
        <v>0</v>
      </c>
      <c r="AB151" s="15">
        <v>0</v>
      </c>
      <c r="AC151" s="15">
        <v>0</v>
      </c>
      <c r="AD151" s="15">
        <v>0</v>
      </c>
      <c r="AE151" s="15">
        <v>0</v>
      </c>
      <c r="AF151" s="15">
        <v>0</v>
      </c>
      <c r="AG151" s="15">
        <v>0</v>
      </c>
      <c r="AH151" s="15">
        <v>0</v>
      </c>
      <c r="AI151" s="15">
        <v>0</v>
      </c>
    </row>
    <row r="152" spans="1:35" x14ac:dyDescent="0.3">
      <c r="A152" t="s">
        <v>110</v>
      </c>
      <c r="B152" s="15">
        <v>10339.565150036065</v>
      </c>
      <c r="C152" s="15">
        <v>16043.095963756297</v>
      </c>
      <c r="D152" s="15">
        <v>13188.883488584082</v>
      </c>
      <c r="E152" s="15">
        <v>1785.4504305603195</v>
      </c>
      <c r="F152" s="15">
        <v>2786.24054967949</v>
      </c>
      <c r="G152" s="15">
        <v>2356.9214759245101</v>
      </c>
      <c r="H152" s="15">
        <v>3965.5524970525789</v>
      </c>
      <c r="I152" s="15">
        <v>1325.7199660364668</v>
      </c>
      <c r="J152" s="15">
        <v>1290.0465534551681</v>
      </c>
      <c r="K152" s="15">
        <v>809.26800168161151</v>
      </c>
      <c r="L152" s="15">
        <v>1597.9522121557929</v>
      </c>
      <c r="M152" s="15">
        <v>732.81392005401244</v>
      </c>
      <c r="N152" s="15">
        <v>1397.5310872413372</v>
      </c>
      <c r="O152" s="15">
        <v>1661.0964739049027</v>
      </c>
      <c r="P152" s="15">
        <v>1208.4078326888553</v>
      </c>
      <c r="Q152" s="15">
        <v>944.5329153304408</v>
      </c>
      <c r="R152" s="15">
        <v>947.47345693150248</v>
      </c>
      <c r="S152" s="15">
        <v>973.31926995135882</v>
      </c>
      <c r="T152" s="15">
        <v>267.43452034917277</v>
      </c>
      <c r="U152" s="15">
        <v>1176.9904671617242</v>
      </c>
      <c r="V152" s="15">
        <v>361.76399960427744</v>
      </c>
      <c r="W152" s="15">
        <v>313.01291516562611</v>
      </c>
      <c r="X152" s="15">
        <v>856.47143264601993</v>
      </c>
      <c r="Y152" s="15">
        <v>309.53069484857969</v>
      </c>
      <c r="Z152" s="15">
        <v>0</v>
      </c>
      <c r="AA152" s="15">
        <v>0</v>
      </c>
      <c r="AB152" s="15">
        <v>0</v>
      </c>
      <c r="AC152" s="15">
        <v>0</v>
      </c>
      <c r="AD152" s="15">
        <v>0</v>
      </c>
      <c r="AE152" s="15">
        <v>0</v>
      </c>
      <c r="AF152" s="15">
        <v>0</v>
      </c>
      <c r="AG152" s="15">
        <v>0</v>
      </c>
      <c r="AH152" s="15">
        <v>0</v>
      </c>
      <c r="AI152" s="15">
        <v>495.24911175772752</v>
      </c>
    </row>
    <row r="153" spans="1:35" x14ac:dyDescent="0.3">
      <c r="A153" t="s">
        <v>111</v>
      </c>
      <c r="B153" s="15">
        <v>9326.8986801776591</v>
      </c>
      <c r="C153" s="15">
        <v>11288.987669499797</v>
      </c>
      <c r="D153" s="15">
        <v>10970.141228858887</v>
      </c>
      <c r="E153" s="15">
        <v>2398.3303505442013</v>
      </c>
      <c r="F153" s="15">
        <v>3062.2878847143916</v>
      </c>
      <c r="G153" s="15">
        <v>2588.7760901125012</v>
      </c>
      <c r="H153" s="15">
        <v>3690.7282070036767</v>
      </c>
      <c r="I153" s="15">
        <v>1993.8627911073461</v>
      </c>
      <c r="J153" s="15">
        <v>2004.3495540980441</v>
      </c>
      <c r="K153" s="15">
        <v>1167.9345234457878</v>
      </c>
      <c r="L153" s="15">
        <v>2436.0673881676626</v>
      </c>
      <c r="M153" s="15">
        <v>1148.5684574848638</v>
      </c>
      <c r="N153" s="15">
        <v>2405.8318306397368</v>
      </c>
      <c r="O153" s="15">
        <v>2085.4114665589882</v>
      </c>
      <c r="P153" s="15">
        <v>1615.8800491506477</v>
      </c>
      <c r="Q153" s="15">
        <v>616.11646213233371</v>
      </c>
      <c r="R153" s="15">
        <v>762.70150685632655</v>
      </c>
      <c r="S153" s="15">
        <v>1366.9533831232716</v>
      </c>
      <c r="T153" s="15">
        <v>417.63342246167383</v>
      </c>
      <c r="U153" s="15">
        <v>1174.2112720971547</v>
      </c>
      <c r="V153" s="15">
        <v>524.33814953490935</v>
      </c>
      <c r="W153" s="15">
        <v>199.93740826061068</v>
      </c>
      <c r="X153" s="15">
        <v>1294.5411364867718</v>
      </c>
      <c r="Y153" s="15">
        <v>306.18286104228281</v>
      </c>
      <c r="Z153" s="15">
        <v>0</v>
      </c>
      <c r="AA153" s="15">
        <v>0</v>
      </c>
      <c r="AB153" s="15">
        <v>0</v>
      </c>
      <c r="AC153" s="15">
        <v>0</v>
      </c>
      <c r="AD153" s="15">
        <v>0</v>
      </c>
      <c r="AE153" s="15">
        <v>0</v>
      </c>
      <c r="AF153" s="15">
        <v>0</v>
      </c>
      <c r="AG153" s="15">
        <v>0</v>
      </c>
      <c r="AH153" s="15">
        <v>0</v>
      </c>
      <c r="AI153" s="15">
        <v>489.89257766765257</v>
      </c>
    </row>
    <row r="154" spans="1:35" x14ac:dyDescent="0.3">
      <c r="A154" t="s">
        <v>112</v>
      </c>
      <c r="B154" s="15">
        <v>15255.959509705037</v>
      </c>
      <c r="C154" s="15">
        <v>15960.417339932557</v>
      </c>
      <c r="D154" s="15">
        <v>16685.854575889702</v>
      </c>
      <c r="E154" s="15">
        <v>2552.0449599913877</v>
      </c>
      <c r="F154" s="15">
        <v>6575.1394642035493</v>
      </c>
      <c r="G154" s="15">
        <v>2599.4020717152548</v>
      </c>
      <c r="H154" s="15">
        <v>2379.1555477760553</v>
      </c>
      <c r="I154" s="15">
        <v>2627.5492487485299</v>
      </c>
      <c r="J154" s="15">
        <v>1469.0977326746704</v>
      </c>
      <c r="K154" s="15">
        <v>721.75936436418681</v>
      </c>
      <c r="L154" s="15">
        <v>3163.9892431564122</v>
      </c>
      <c r="M154" s="15">
        <v>1397.4970670097348</v>
      </c>
      <c r="N154" s="15">
        <v>2630.8365102998609</v>
      </c>
      <c r="O154" s="15">
        <v>1835.5246687246356</v>
      </c>
      <c r="P154" s="15">
        <v>2294.7140166762315</v>
      </c>
      <c r="Q154" s="15">
        <v>1212.4858778238679</v>
      </c>
      <c r="R154" s="15">
        <v>607.52702545542274</v>
      </c>
      <c r="S154" s="15">
        <v>670.19044877767635</v>
      </c>
      <c r="T154" s="15">
        <v>355.02424754378438</v>
      </c>
      <c r="U154" s="15">
        <v>1270.7320434365201</v>
      </c>
      <c r="V154" s="15">
        <v>654.88413717928984</v>
      </c>
      <c r="W154" s="15">
        <v>120.0877735470729</v>
      </c>
      <c r="X154" s="15">
        <v>2493.3878866848195</v>
      </c>
      <c r="Y154" s="15">
        <v>410.9076939164172</v>
      </c>
      <c r="Z154" s="15">
        <v>0</v>
      </c>
      <c r="AA154" s="15">
        <v>0</v>
      </c>
      <c r="AB154" s="15">
        <v>0</v>
      </c>
      <c r="AC154" s="15">
        <v>0</v>
      </c>
      <c r="AD154" s="15">
        <v>0</v>
      </c>
      <c r="AE154" s="15">
        <v>0</v>
      </c>
      <c r="AF154" s="15">
        <v>0</v>
      </c>
      <c r="AG154" s="15">
        <v>0</v>
      </c>
      <c r="AH154" s="15">
        <v>0</v>
      </c>
      <c r="AI154" s="15">
        <v>0</v>
      </c>
    </row>
    <row r="155" spans="1:35" x14ac:dyDescent="0.3">
      <c r="A155" t="s">
        <v>174</v>
      </c>
      <c r="B155" s="15">
        <v>14632.979622765162</v>
      </c>
      <c r="C155" s="15">
        <v>16456.376867503473</v>
      </c>
      <c r="D155" s="15">
        <v>11254.076875731462</v>
      </c>
      <c r="E155" s="15">
        <v>3099.8668865755953</v>
      </c>
      <c r="F155" s="15">
        <v>6748.3447359023012</v>
      </c>
      <c r="G155" s="15">
        <v>2636.0222148342505</v>
      </c>
      <c r="H155" s="15">
        <v>4111.7713748326169</v>
      </c>
      <c r="I155" s="15">
        <v>2504.8494108009327</v>
      </c>
      <c r="J155" s="15">
        <v>1625.2200190480967</v>
      </c>
      <c r="K155" s="15">
        <v>1688.2711483817588</v>
      </c>
      <c r="L155" s="15">
        <v>4486.3303564336375</v>
      </c>
      <c r="M155" s="15">
        <v>1866.622070168236</v>
      </c>
      <c r="N155" s="15">
        <v>2075.6167226448497</v>
      </c>
      <c r="O155" s="15">
        <v>1335.7580161981034</v>
      </c>
      <c r="P155" s="15">
        <v>1598.1036242647388</v>
      </c>
      <c r="Q155" s="15">
        <v>1053.7916021500139</v>
      </c>
      <c r="R155" s="15">
        <v>536.81643331282078</v>
      </c>
      <c r="S155" s="15">
        <v>719.13560799442371</v>
      </c>
      <c r="T155" s="15">
        <v>601.41077210569836</v>
      </c>
      <c r="U155" s="15">
        <v>908.28899599540955</v>
      </c>
      <c r="V155" s="15">
        <v>633.8181707492239</v>
      </c>
      <c r="W155" s="15">
        <v>128.85798984449437</v>
      </c>
      <c r="X155" s="15">
        <v>2049.3821618381862</v>
      </c>
      <c r="Y155" s="15">
        <v>440.91698834728624</v>
      </c>
      <c r="Z155" s="15">
        <v>0</v>
      </c>
      <c r="AA155" s="15">
        <v>0</v>
      </c>
      <c r="AB155" s="15">
        <v>0</v>
      </c>
      <c r="AC155" s="15">
        <v>0</v>
      </c>
      <c r="AD155" s="15">
        <v>0</v>
      </c>
      <c r="AE155" s="15">
        <v>0</v>
      </c>
      <c r="AF155" s="15">
        <v>0</v>
      </c>
      <c r="AG155" s="15">
        <v>502.64536671590628</v>
      </c>
      <c r="AH155" s="15">
        <v>1759.258783505672</v>
      </c>
      <c r="AI155" s="15">
        <v>705.46718135565777</v>
      </c>
    </row>
    <row r="156" spans="1:35" x14ac:dyDescent="0.3">
      <c r="A156" t="s">
        <v>250</v>
      </c>
      <c r="B156" s="15">
        <v>6061.3561160014269</v>
      </c>
      <c r="C156" s="15">
        <v>14212.088601222009</v>
      </c>
      <c r="D156" s="15">
        <v>11835.209387301535</v>
      </c>
      <c r="E156" s="15">
        <v>1222.4238824560375</v>
      </c>
      <c r="F156" s="15">
        <v>4110.9285208809888</v>
      </c>
      <c r="G156" s="15">
        <v>1587.7305590154715</v>
      </c>
      <c r="H156" s="15">
        <v>3773.674252352776</v>
      </c>
      <c r="I156" s="15">
        <v>2213.6387458522036</v>
      </c>
      <c r="J156" s="15">
        <v>1917.0336673055365</v>
      </c>
      <c r="K156" s="15">
        <v>1692.5250641766888</v>
      </c>
      <c r="L156" s="15">
        <v>4500.44603367119</v>
      </c>
      <c r="M156" s="15">
        <v>1644.0140528360744</v>
      </c>
      <c r="N156" s="15">
        <v>2087.8496041071107</v>
      </c>
      <c r="O156" s="15">
        <v>1644.0140528360741</v>
      </c>
      <c r="P156" s="15">
        <v>1843.2397531851911</v>
      </c>
      <c r="Q156" s="15">
        <v>683.08506944813735</v>
      </c>
      <c r="R156" s="15">
        <v>437.76050749357478</v>
      </c>
      <c r="S156" s="15">
        <v>887.84978030023399</v>
      </c>
      <c r="T156" s="15">
        <v>308.7551661015907</v>
      </c>
      <c r="U156" s="15">
        <v>736.15236362184828</v>
      </c>
      <c r="V156" s="15">
        <v>658.87423321737037</v>
      </c>
      <c r="W156" s="15">
        <v>104.4371496448957</v>
      </c>
      <c r="X156" s="15">
        <v>2725.1931674661246</v>
      </c>
      <c r="Y156" s="15">
        <v>357.35551632128556</v>
      </c>
      <c r="Z156" s="15">
        <v>0</v>
      </c>
      <c r="AA156" s="15">
        <v>0</v>
      </c>
      <c r="AB156" s="15">
        <v>0</v>
      </c>
      <c r="AC156" s="15">
        <v>0</v>
      </c>
      <c r="AD156" s="15">
        <v>0</v>
      </c>
      <c r="AE156" s="15">
        <v>0</v>
      </c>
      <c r="AF156" s="15">
        <v>0</v>
      </c>
      <c r="AG156" s="15">
        <v>0</v>
      </c>
      <c r="AH156" s="15">
        <v>0</v>
      </c>
      <c r="AI156" s="15">
        <v>0</v>
      </c>
    </row>
    <row r="157" spans="1:35" x14ac:dyDescent="0.3">
      <c r="A157" t="s">
        <v>199</v>
      </c>
      <c r="B157" s="15">
        <v>10634.682479007764</v>
      </c>
      <c r="C157" s="15">
        <v>13110.458495644085</v>
      </c>
      <c r="D157" s="15">
        <v>7683.6952813121934</v>
      </c>
      <c r="E157" s="15">
        <v>3223.1795578741253</v>
      </c>
      <c r="F157" s="15">
        <v>3279.5222137069713</v>
      </c>
      <c r="G157" s="15">
        <v>2337.9182273304773</v>
      </c>
      <c r="H157" s="15">
        <v>3180.5558641812827</v>
      </c>
      <c r="I157" s="15">
        <v>1488.2054024577817</v>
      </c>
      <c r="J157" s="15">
        <v>1141.5211893852306</v>
      </c>
      <c r="K157" s="15">
        <v>1143.9371072463632</v>
      </c>
      <c r="L157" s="15">
        <v>3477.196064416084</v>
      </c>
      <c r="M157" s="15">
        <v>955.1503829549888</v>
      </c>
      <c r="N157" s="15">
        <v>3509.9835211028858</v>
      </c>
      <c r="O157" s="15">
        <v>1814.1817481491955</v>
      </c>
      <c r="P157" s="15">
        <v>1334.2769215913229</v>
      </c>
      <c r="Q157" s="15">
        <v>856.44288177156443</v>
      </c>
      <c r="R157" s="15">
        <v>422.7856256982335</v>
      </c>
      <c r="S157" s="15">
        <v>616.57675127338291</v>
      </c>
      <c r="T157" s="15">
        <v>470.75885179786985</v>
      </c>
      <c r="U157" s="15">
        <v>1139.795533770136</v>
      </c>
      <c r="V157" s="15">
        <v>330.03163638688636</v>
      </c>
      <c r="W157" s="15">
        <v>139.69182204192654</v>
      </c>
      <c r="X157" s="15">
        <v>1651.1072925227338</v>
      </c>
      <c r="Y157" s="15">
        <v>345.13112301896615</v>
      </c>
      <c r="Z157" s="15">
        <v>0</v>
      </c>
      <c r="AA157" s="15">
        <v>0</v>
      </c>
      <c r="AB157" s="15">
        <v>0</v>
      </c>
      <c r="AC157" s="15">
        <v>0</v>
      </c>
      <c r="AD157" s="15">
        <v>0</v>
      </c>
      <c r="AE157" s="15">
        <v>0</v>
      </c>
      <c r="AF157" s="15">
        <v>0</v>
      </c>
      <c r="AG157" s="15">
        <v>0</v>
      </c>
      <c r="AH157" s="15">
        <v>0</v>
      </c>
      <c r="AI157" s="15">
        <v>966.3671444531052</v>
      </c>
    </row>
    <row r="158" spans="1:35" x14ac:dyDescent="0.3">
      <c r="A158" t="s">
        <v>231</v>
      </c>
      <c r="B158" s="15">
        <v>7219.6088282944411</v>
      </c>
      <c r="C158" s="15">
        <v>9009.2568470952901</v>
      </c>
      <c r="D158" s="15">
        <v>14039.28920671479</v>
      </c>
      <c r="E158" s="15">
        <v>3066.3504824751399</v>
      </c>
      <c r="F158" s="15">
        <v>3915.9060423909095</v>
      </c>
      <c r="G158" s="15">
        <v>3028.8568039180632</v>
      </c>
      <c r="H158" s="15">
        <v>5616.6735094679434</v>
      </c>
      <c r="I158" s="15">
        <v>1848.1823719259412</v>
      </c>
      <c r="J158" s="15">
        <v>2372.6421406580625</v>
      </c>
      <c r="K158" s="15">
        <v>1389.675338968919</v>
      </c>
      <c r="L158" s="15">
        <v>3785.1298985080944</v>
      </c>
      <c r="M158" s="15">
        <v>1601.3113438362736</v>
      </c>
      <c r="N158" s="15">
        <v>2924.958658518935</v>
      </c>
      <c r="O158" s="15">
        <v>2315.724026222018</v>
      </c>
      <c r="P158" s="15">
        <v>1877.0931602109158</v>
      </c>
      <c r="Q158" s="15">
        <v>1009.9953771951484</v>
      </c>
      <c r="R158" s="15">
        <v>477.02800670208427</v>
      </c>
      <c r="S158" s="15">
        <v>946.97889335524223</v>
      </c>
      <c r="T158" s="15">
        <v>410.77411688235031</v>
      </c>
      <c r="U158" s="15">
        <v>460.01280318019803</v>
      </c>
      <c r="V158" s="15">
        <v>447.96664139479185</v>
      </c>
      <c r="W158" s="15">
        <v>88.012269544623805</v>
      </c>
      <c r="X158" s="15">
        <v>2051.46135205467</v>
      </c>
      <c r="Y158" s="15">
        <v>301.15404463515421</v>
      </c>
      <c r="Z158" s="15">
        <v>0</v>
      </c>
      <c r="AA158" s="15">
        <v>0</v>
      </c>
      <c r="AB158" s="15">
        <v>0</v>
      </c>
      <c r="AC158" s="15">
        <v>0</v>
      </c>
      <c r="AD158" s="15">
        <v>0</v>
      </c>
      <c r="AE158" s="15">
        <v>0</v>
      </c>
      <c r="AF158" s="15">
        <v>0</v>
      </c>
      <c r="AG158" s="15">
        <v>0</v>
      </c>
      <c r="AH158" s="15">
        <v>0</v>
      </c>
      <c r="AI158" s="15">
        <v>0</v>
      </c>
    </row>
    <row r="159" spans="1:35" x14ac:dyDescent="0.3">
      <c r="A159" t="s">
        <v>200</v>
      </c>
      <c r="B159" s="15">
        <v>10675.242181016951</v>
      </c>
      <c r="C159" s="15">
        <v>13619.347867994467</v>
      </c>
      <c r="D159" s="15">
        <v>17795.784615699755</v>
      </c>
      <c r="E159" s="15">
        <v>3911.850018769002</v>
      </c>
      <c r="F159" s="15">
        <v>4137.9331969858922</v>
      </c>
      <c r="G159" s="15">
        <v>1658.0686475632051</v>
      </c>
      <c r="H159" s="15">
        <v>2645.1261823978602</v>
      </c>
      <c r="I159" s="15">
        <v>2722.5866975125045</v>
      </c>
      <c r="J159" s="15">
        <v>2343.4625986564884</v>
      </c>
      <c r="K159" s="15">
        <v>1974.3970861078353</v>
      </c>
      <c r="L159" s="15">
        <v>4925.887126222472</v>
      </c>
      <c r="M159" s="15">
        <v>2049.4134587552689</v>
      </c>
      <c r="N159" s="15">
        <v>3518.6250979867768</v>
      </c>
      <c r="O159" s="15">
        <v>1839.4992230137655</v>
      </c>
      <c r="P159" s="15">
        <v>2423.6492726768656</v>
      </c>
      <c r="Q159" s="15">
        <v>1058.6897102197993</v>
      </c>
      <c r="R159" s="15">
        <v>1063.9540170722505</v>
      </c>
      <c r="S159" s="15">
        <v>1466.9555077233142</v>
      </c>
      <c r="T159" s="15">
        <v>324.88293717986375</v>
      </c>
      <c r="U159" s="15">
        <v>974.83682249860738</v>
      </c>
      <c r="V159" s="15">
        <v>801.39671280623224</v>
      </c>
      <c r="W159" s="15">
        <v>109.89240554492497</v>
      </c>
      <c r="X159" s="15">
        <v>6616.4816696954658</v>
      </c>
      <c r="Y159" s="15">
        <v>376.02191803224974</v>
      </c>
      <c r="Z159" s="15">
        <v>0</v>
      </c>
      <c r="AA159" s="15">
        <v>0</v>
      </c>
      <c r="AB159" s="15">
        <v>0</v>
      </c>
      <c r="AC159" s="15">
        <v>0</v>
      </c>
      <c r="AD159" s="15">
        <v>0</v>
      </c>
      <c r="AE159" s="15">
        <v>0</v>
      </c>
      <c r="AF159" s="15">
        <v>0</v>
      </c>
      <c r="AG159" s="15">
        <v>0</v>
      </c>
      <c r="AH159" s="15">
        <v>0</v>
      </c>
      <c r="AI159" s="15">
        <v>1203.270137703199</v>
      </c>
    </row>
    <row r="160" spans="1:35" x14ac:dyDescent="0.3">
      <c r="A160" t="s">
        <v>44</v>
      </c>
      <c r="B160" s="15">
        <v>10099.848444680818</v>
      </c>
      <c r="C160" s="15">
        <v>11154.368957018842</v>
      </c>
      <c r="D160" s="15">
        <v>9428.4978942566813</v>
      </c>
      <c r="E160" s="15">
        <v>5049.4154304580252</v>
      </c>
      <c r="F160" s="15">
        <v>3841.8797379281564</v>
      </c>
      <c r="G160" s="15">
        <v>1424.5042618666093</v>
      </c>
      <c r="H160" s="15">
        <v>4460.7201794965722</v>
      </c>
      <c r="I160" s="15">
        <v>1877.2581437215044</v>
      </c>
      <c r="J160" s="15">
        <v>1693.7948977026952</v>
      </c>
      <c r="K160" s="15">
        <v>1514.3638109370468</v>
      </c>
      <c r="L160" s="15">
        <v>3967.3566937348455</v>
      </c>
      <c r="M160" s="15">
        <v>1542.4929219174292</v>
      </c>
      <c r="N160" s="15">
        <v>6622.3415543576448</v>
      </c>
      <c r="O160" s="15">
        <v>2316.3794871490463</v>
      </c>
      <c r="P160" s="15">
        <v>1971.5338672120697</v>
      </c>
      <c r="Q160" s="15">
        <v>1223.7603333342545</v>
      </c>
      <c r="R160" s="15">
        <v>632.47297999576915</v>
      </c>
      <c r="S160" s="15">
        <v>1170.382225125747</v>
      </c>
      <c r="T160" s="15">
        <v>523.79668774391575</v>
      </c>
      <c r="U160" s="15">
        <v>995.55932036371075</v>
      </c>
      <c r="V160" s="15">
        <v>465.61838994831214</v>
      </c>
      <c r="W160" s="15">
        <v>112.22843254630452</v>
      </c>
      <c r="X160" s="15">
        <v>3589.7737808138736</v>
      </c>
      <c r="Y160" s="15">
        <v>384.01516696768016</v>
      </c>
      <c r="Z160" s="15">
        <v>0</v>
      </c>
      <c r="AA160" s="15">
        <v>0</v>
      </c>
      <c r="AB160" s="15">
        <v>0</v>
      </c>
      <c r="AC160" s="15">
        <v>0</v>
      </c>
      <c r="AD160" s="15">
        <v>0</v>
      </c>
      <c r="AE160" s="15">
        <v>0</v>
      </c>
      <c r="AF160" s="15">
        <v>0</v>
      </c>
      <c r="AG160" s="15">
        <v>0</v>
      </c>
      <c r="AH160" s="15">
        <v>0</v>
      </c>
      <c r="AI160" s="15">
        <v>921.63640072243231</v>
      </c>
    </row>
    <row r="161" spans="1:35" x14ac:dyDescent="0.3">
      <c r="A161" t="s">
        <v>45</v>
      </c>
      <c r="B161" s="15">
        <v>15031.261944903861</v>
      </c>
      <c r="C161" s="15">
        <v>29081.529352517962</v>
      </c>
      <c r="D161" s="15">
        <v>23887.63969953754</v>
      </c>
      <c r="E161" s="15">
        <v>2765.1767488220967</v>
      </c>
      <c r="F161" s="15">
        <v>5284.0963236367443</v>
      </c>
      <c r="G161" s="15">
        <v>2776.4664759972229</v>
      </c>
      <c r="H161" s="15">
        <v>5516.44294094627</v>
      </c>
      <c r="I161" s="15">
        <v>4200.3833159600745</v>
      </c>
      <c r="J161" s="15">
        <v>2754.7942318664004</v>
      </c>
      <c r="K161" s="15">
        <v>2482.9335694439301</v>
      </c>
      <c r="L161" s="15">
        <v>7686.0865812804341</v>
      </c>
      <c r="M161" s="15">
        <v>2762.2535158928226</v>
      </c>
      <c r="N161" s="15">
        <v>2143.0321405642235</v>
      </c>
      <c r="O161" s="15">
        <v>2135.5728565378008</v>
      </c>
      <c r="P161" s="15">
        <v>1744.8676553700238</v>
      </c>
      <c r="Q161" s="15">
        <v>824.15008378424704</v>
      </c>
      <c r="R161" s="15">
        <v>536.46364308950126</v>
      </c>
      <c r="S161" s="15">
        <v>2206.9400604662801</v>
      </c>
      <c r="T161" s="15">
        <v>549.97099524545649</v>
      </c>
      <c r="U161" s="15">
        <v>1451.536351087715</v>
      </c>
      <c r="V161" s="15">
        <v>1474.2166065734605</v>
      </c>
      <c r="W161" s="15">
        <v>253.9180603048579</v>
      </c>
      <c r="X161" s="15">
        <v>3988.4993291554656</v>
      </c>
      <c r="Y161" s="15">
        <v>403.20454196880968</v>
      </c>
      <c r="Z161" s="15">
        <v>0</v>
      </c>
      <c r="AA161" s="15">
        <v>0</v>
      </c>
      <c r="AB161" s="15">
        <v>0</v>
      </c>
      <c r="AC161" s="15">
        <v>0</v>
      </c>
      <c r="AD161" s="15">
        <v>0</v>
      </c>
      <c r="AE161" s="15">
        <v>0</v>
      </c>
      <c r="AF161" s="15">
        <v>0</v>
      </c>
      <c r="AG161" s="15">
        <v>0</v>
      </c>
      <c r="AH161" s="15">
        <v>0</v>
      </c>
      <c r="AI161" s="15">
        <v>645.12726715009558</v>
      </c>
    </row>
    <row r="162" spans="1:35" x14ac:dyDescent="0.3">
      <c r="A162" t="s">
        <v>132</v>
      </c>
      <c r="B162" s="15">
        <v>9643.6433200933261</v>
      </c>
      <c r="C162" s="15">
        <v>9775.2076742745976</v>
      </c>
      <c r="D162" s="15">
        <v>7139.7987326675948</v>
      </c>
      <c r="E162" s="15">
        <v>2915.807664725211</v>
      </c>
      <c r="F162" s="15">
        <v>2424.9105479087366</v>
      </c>
      <c r="G162" s="15">
        <v>1917.8522091394568</v>
      </c>
      <c r="H162" s="15">
        <v>3497.1268183676334</v>
      </c>
      <c r="I162" s="15">
        <v>1639.2327426730856</v>
      </c>
      <c r="J162" s="15">
        <v>2274.0455409792953</v>
      </c>
      <c r="K162" s="15">
        <v>1200.617178873938</v>
      </c>
      <c r="L162" s="15">
        <v>2521.1506246376948</v>
      </c>
      <c r="M162" s="15">
        <v>1206.9200554355325</v>
      </c>
      <c r="N162" s="15">
        <v>2925.1811734578382</v>
      </c>
      <c r="O162" s="15">
        <v>2485.434324121994</v>
      </c>
      <c r="P162" s="15">
        <v>2055.0609835187774</v>
      </c>
      <c r="Q162" s="15">
        <v>1170.5573060417196</v>
      </c>
      <c r="R162" s="15">
        <v>675.86230206633593</v>
      </c>
      <c r="S162" s="15">
        <v>1016.3792486119527</v>
      </c>
      <c r="T162" s="15">
        <v>279.26591534448306</v>
      </c>
      <c r="U162" s="15">
        <v>1124.8210479152795</v>
      </c>
      <c r="V162" s="15">
        <v>377.76856314683403</v>
      </c>
      <c r="W162" s="15">
        <v>58.099592920336626</v>
      </c>
      <c r="X162" s="15">
        <v>612.83353645039347</v>
      </c>
      <c r="Y162" s="15">
        <v>323.2244390561147</v>
      </c>
      <c r="Z162" s="15">
        <v>0</v>
      </c>
      <c r="AA162" s="15">
        <v>0</v>
      </c>
      <c r="AB162" s="15">
        <v>0</v>
      </c>
      <c r="AC162" s="15">
        <v>0</v>
      </c>
      <c r="AD162" s="15">
        <v>0</v>
      </c>
      <c r="AE162" s="15">
        <v>0</v>
      </c>
      <c r="AF162" s="15">
        <v>0</v>
      </c>
      <c r="AG162" s="15">
        <v>0</v>
      </c>
      <c r="AH162" s="15">
        <v>0</v>
      </c>
      <c r="AI162" s="15">
        <v>1034.3182049795671</v>
      </c>
    </row>
    <row r="163" spans="1:35" x14ac:dyDescent="0.3">
      <c r="A163" t="s">
        <v>46</v>
      </c>
      <c r="B163" s="15">
        <v>9674.9623254182643</v>
      </c>
      <c r="C163" s="15">
        <v>16969.532295837231</v>
      </c>
      <c r="D163" s="15">
        <v>8583.7548852575983</v>
      </c>
      <c r="E163" s="15">
        <v>3268.8107048640836</v>
      </c>
      <c r="F163" s="15">
        <v>5607.512371084159</v>
      </c>
      <c r="G163" s="15">
        <v>1476.4191603166882</v>
      </c>
      <c r="H163" s="15">
        <v>4163.4008275104925</v>
      </c>
      <c r="I163" s="15">
        <v>2566.8985374923277</v>
      </c>
      <c r="J163" s="15">
        <v>1616.8405186304888</v>
      </c>
      <c r="K163" s="15">
        <v>1610.0286717268395</v>
      </c>
      <c r="L163" s="15">
        <v>5077.2587456843667</v>
      </c>
      <c r="M163" s="15">
        <v>1829.6620783202197</v>
      </c>
      <c r="N163" s="15">
        <v>4242.8074999873197</v>
      </c>
      <c r="O163" s="15">
        <v>2079.3649233882802</v>
      </c>
      <c r="P163" s="15">
        <v>2729.9936147854191</v>
      </c>
      <c r="Q163" s="15">
        <v>730.61923646570619</v>
      </c>
      <c r="R163" s="15">
        <v>780.83227935546438</v>
      </c>
      <c r="S163" s="15">
        <v>1858.8557079072884</v>
      </c>
      <c r="T163" s="15">
        <v>530.93481009015625</v>
      </c>
      <c r="U163" s="15">
        <v>1492.7675928854469</v>
      </c>
      <c r="V163" s="15">
        <v>695.78150515847108</v>
      </c>
      <c r="W163" s="15">
        <v>69.967398910341345</v>
      </c>
      <c r="X163" s="15">
        <v>3562.4013064113706</v>
      </c>
      <c r="Y163" s="15">
        <v>389.24839449424945</v>
      </c>
      <c r="Z163" s="15">
        <v>0</v>
      </c>
      <c r="AA163" s="15">
        <v>0</v>
      </c>
      <c r="AB163" s="15">
        <v>0</v>
      </c>
      <c r="AC163" s="15">
        <v>0</v>
      </c>
      <c r="AD163" s="15">
        <v>0</v>
      </c>
      <c r="AE163" s="15">
        <v>0</v>
      </c>
      <c r="AF163" s="15">
        <v>0</v>
      </c>
      <c r="AG163" s="15">
        <v>0</v>
      </c>
      <c r="AH163" s="15">
        <v>0</v>
      </c>
      <c r="AI163" s="15">
        <v>467.09807339309941</v>
      </c>
    </row>
    <row r="164" spans="1:35" x14ac:dyDescent="0.3">
      <c r="A164" t="s">
        <v>8647</v>
      </c>
      <c r="B164" s="15">
        <v>9782.3470733137274</v>
      </c>
      <c r="C164" s="15">
        <v>13782.257785323649</v>
      </c>
      <c r="D164" s="15">
        <v>12674.938128943091</v>
      </c>
      <c r="E164" s="15">
        <v>2967.8676957467392</v>
      </c>
      <c r="F164" s="15">
        <v>5656.3734080091763</v>
      </c>
      <c r="G164" s="15">
        <v>2428.1619318856247</v>
      </c>
      <c r="H164" s="15">
        <v>3495.0659926993267</v>
      </c>
      <c r="I164" s="15">
        <v>2032.3777050541403</v>
      </c>
      <c r="J164" s="15">
        <v>1876.2057038606783</v>
      </c>
      <c r="K164" s="15">
        <v>1515.2025151446883</v>
      </c>
      <c r="L164" s="15">
        <v>3360.3108868971781</v>
      </c>
      <c r="M164" s="15">
        <v>1490.8729219801553</v>
      </c>
      <c r="N164" s="15">
        <v>3132.8634578414226</v>
      </c>
      <c r="O164" s="15">
        <v>2389.6115201812595</v>
      </c>
      <c r="P164" s="15">
        <v>1618.6032860939526</v>
      </c>
      <c r="Q164" s="15">
        <v>493.27393465274588</v>
      </c>
      <c r="R164" s="15">
        <v>506.63807737692571</v>
      </c>
      <c r="S164" s="15">
        <v>472.45671233238846</v>
      </c>
      <c r="T164" s="15">
        <v>467.4023250200384</v>
      </c>
      <c r="U164" s="15">
        <v>1192.4927353883679</v>
      </c>
      <c r="V164" s="15">
        <v>473.31338814804104</v>
      </c>
      <c r="W164" s="15">
        <v>262.31413475281477</v>
      </c>
      <c r="X164" s="15">
        <v>2962.0423002003022</v>
      </c>
      <c r="Y164" s="15">
        <v>342.6703262610252</v>
      </c>
      <c r="Z164" s="15">
        <v>1231.0431470927331</v>
      </c>
      <c r="AA164" s="15">
        <v>1359.5445194406175</v>
      </c>
      <c r="AB164" s="15">
        <v>904.64966132910649</v>
      </c>
      <c r="AC164" s="15">
        <v>514.00548939153782</v>
      </c>
      <c r="AD164" s="15">
        <v>0</v>
      </c>
      <c r="AE164" s="15">
        <v>0</v>
      </c>
      <c r="AF164" s="15">
        <v>66.820713620899909</v>
      </c>
      <c r="AG164" s="15">
        <v>0</v>
      </c>
      <c r="AH164" s="15">
        <v>0</v>
      </c>
      <c r="AI164" s="15">
        <v>548.27252201764031</v>
      </c>
    </row>
    <row r="165" spans="1:35" x14ac:dyDescent="0.3">
      <c r="A165" t="s">
        <v>5281</v>
      </c>
      <c r="B165" s="15">
        <v>8826.5485353566091</v>
      </c>
      <c r="C165" s="15">
        <v>16817.153368373074</v>
      </c>
      <c r="D165" s="15">
        <v>14437.999726187569</v>
      </c>
      <c r="E165" s="15">
        <v>2526.6219092822985</v>
      </c>
      <c r="F165" s="15">
        <v>4727.4398088576845</v>
      </c>
      <c r="G165" s="15">
        <v>2480.4160223295053</v>
      </c>
      <c r="H165" s="15">
        <v>3531.5999505055574</v>
      </c>
      <c r="I165" s="15">
        <v>2289.4666940511047</v>
      </c>
      <c r="J165" s="15">
        <v>1508.9547513769282</v>
      </c>
      <c r="K165" s="15">
        <v>1415.4053325274278</v>
      </c>
      <c r="L165" s="15">
        <v>3563.8915646827936</v>
      </c>
      <c r="M165" s="15">
        <v>1691.9405650479343</v>
      </c>
      <c r="N165" s="15">
        <v>3531.0748836083662</v>
      </c>
      <c r="O165" s="15">
        <v>1826.1826684297248</v>
      </c>
      <c r="P165" s="15">
        <v>2225.5835548928867</v>
      </c>
      <c r="Q165" s="15">
        <v>586.49972416216281</v>
      </c>
      <c r="R165" s="15">
        <v>628.33005363836594</v>
      </c>
      <c r="S165" s="15">
        <v>2298.3053201538169</v>
      </c>
      <c r="T165" s="15">
        <v>636.3810793952922</v>
      </c>
      <c r="U165" s="15">
        <v>783.22478830966236</v>
      </c>
      <c r="V165" s="15">
        <v>520.6913397142448</v>
      </c>
      <c r="W165" s="15">
        <v>102.30053380268103</v>
      </c>
      <c r="X165" s="15">
        <v>2273.8897094344434</v>
      </c>
      <c r="Y165" s="15">
        <v>350.04459812722342</v>
      </c>
      <c r="Z165" s="15">
        <v>0</v>
      </c>
      <c r="AA165" s="15">
        <v>0</v>
      </c>
      <c r="AB165" s="15">
        <v>0</v>
      </c>
      <c r="AC165" s="15">
        <v>0</v>
      </c>
      <c r="AD165" s="15">
        <v>0</v>
      </c>
      <c r="AE165" s="15">
        <v>0</v>
      </c>
      <c r="AF165" s="15">
        <v>0</v>
      </c>
      <c r="AG165" s="15">
        <v>0</v>
      </c>
      <c r="AH165" s="15">
        <v>0</v>
      </c>
      <c r="AI165" s="15">
        <v>420.05351775266814</v>
      </c>
    </row>
    <row r="166" spans="1:35" x14ac:dyDescent="0.3">
      <c r="A166" t="s">
        <v>7224</v>
      </c>
      <c r="B166" s="15">
        <v>7710.1977793574561</v>
      </c>
      <c r="C166" s="15">
        <v>14465.43004935094</v>
      </c>
      <c r="D166" s="15">
        <v>9314.7520650985316</v>
      </c>
      <c r="E166" s="15">
        <v>2275.3305691665546</v>
      </c>
      <c r="F166" s="15">
        <v>3610.5709407613977</v>
      </c>
      <c r="G166" s="15">
        <v>968.88688420127653</v>
      </c>
      <c r="H166" s="15">
        <v>2647.2550776791927</v>
      </c>
      <c r="I166" s="15">
        <v>1717.9145969147028</v>
      </c>
      <c r="J166" s="15">
        <v>1782.2559675856655</v>
      </c>
      <c r="K166" s="15">
        <v>1295.9293634166086</v>
      </c>
      <c r="L166" s="15">
        <v>3340.6510442880908</v>
      </c>
      <c r="M166" s="15">
        <v>1166.8542966437628</v>
      </c>
      <c r="N166" s="15">
        <v>3166.0662275284667</v>
      </c>
      <c r="O166" s="15">
        <v>1475.4574806058311</v>
      </c>
      <c r="P166" s="15">
        <v>1623.7564934937816</v>
      </c>
      <c r="Q166" s="15">
        <v>1052.6091311597122</v>
      </c>
      <c r="R166" s="15">
        <v>728.94065065029633</v>
      </c>
      <c r="S166" s="15">
        <v>911.60737128688288</v>
      </c>
      <c r="T166" s="15">
        <v>271.17533785225226</v>
      </c>
      <c r="U166" s="15">
        <v>1059.2786634853605</v>
      </c>
      <c r="V166" s="15">
        <v>535.52421320648796</v>
      </c>
      <c r="W166" s="15">
        <v>56.416396966368467</v>
      </c>
      <c r="X166" s="15">
        <v>831.1021928619956</v>
      </c>
      <c r="Y166" s="15">
        <v>313.86034473640314</v>
      </c>
      <c r="Z166" s="15">
        <v>0</v>
      </c>
      <c r="AA166" s="15">
        <v>0</v>
      </c>
      <c r="AB166" s="15">
        <v>0</v>
      </c>
      <c r="AC166" s="15">
        <v>0</v>
      </c>
      <c r="AD166" s="15">
        <v>0</v>
      </c>
      <c r="AE166" s="15">
        <v>0</v>
      </c>
      <c r="AF166" s="15">
        <v>0</v>
      </c>
      <c r="AG166" s="15">
        <v>0</v>
      </c>
      <c r="AH166" s="15">
        <v>0</v>
      </c>
      <c r="AI166" s="15">
        <v>502.17655157824504</v>
      </c>
    </row>
    <row r="167" spans="1:35" x14ac:dyDescent="0.3">
      <c r="A167" t="s">
        <v>7258</v>
      </c>
      <c r="B167" s="15">
        <v>7727.8419932531551</v>
      </c>
      <c r="C167" s="15">
        <v>13152.100842475107</v>
      </c>
      <c r="D167" s="15">
        <v>7659.0430322146876</v>
      </c>
      <c r="E167" s="15">
        <v>3041.6296005540748</v>
      </c>
      <c r="F167" s="15">
        <v>2711.0161371377731</v>
      </c>
      <c r="G167" s="15">
        <v>1509.8680430219893</v>
      </c>
      <c r="H167" s="15">
        <v>1563.9243426918681</v>
      </c>
      <c r="I167" s="15">
        <v>1763.319347806618</v>
      </c>
      <c r="J167" s="15">
        <v>2247.4013559321261</v>
      </c>
      <c r="K167" s="15">
        <v>1491.6115618669908</v>
      </c>
      <c r="L167" s="15">
        <v>4105.9254003868809</v>
      </c>
      <c r="M167" s="15">
        <v>1426.7154765113319</v>
      </c>
      <c r="N167" s="15">
        <v>1874.8550373629371</v>
      </c>
      <c r="O167" s="15">
        <v>1043.7572585334328</v>
      </c>
      <c r="P167" s="15">
        <v>1115.6421530812395</v>
      </c>
      <c r="Q167" s="15">
        <v>545.26974574655833</v>
      </c>
      <c r="R167" s="15">
        <v>547.97969216800334</v>
      </c>
      <c r="S167" s="15">
        <v>1273.5321893201724</v>
      </c>
      <c r="T167" s="15">
        <v>389.09125461590656</v>
      </c>
      <c r="U167" s="15">
        <v>942.06295334972992</v>
      </c>
      <c r="V167" s="15">
        <v>640.04655611762485</v>
      </c>
      <c r="W167" s="15">
        <v>51.275038868921712</v>
      </c>
      <c r="X167" s="15">
        <v>1484.4801239158194</v>
      </c>
      <c r="Y167" s="15">
        <v>285.25751804685234</v>
      </c>
      <c r="Z167" s="15">
        <v>0</v>
      </c>
      <c r="AA167" s="15">
        <v>0</v>
      </c>
      <c r="AB167" s="15">
        <v>0</v>
      </c>
      <c r="AC167" s="15">
        <v>0</v>
      </c>
      <c r="AD167" s="15">
        <v>0</v>
      </c>
      <c r="AE167" s="15">
        <v>0</v>
      </c>
      <c r="AF167" s="15">
        <v>0</v>
      </c>
      <c r="AG167" s="15">
        <v>0</v>
      </c>
      <c r="AH167" s="15">
        <v>0</v>
      </c>
      <c r="AI167" s="15">
        <v>0</v>
      </c>
    </row>
    <row r="168" spans="1:35" x14ac:dyDescent="0.3">
      <c r="A168" t="s">
        <v>133</v>
      </c>
      <c r="B168" s="15">
        <v>10645.878439986262</v>
      </c>
      <c r="C168" s="15">
        <v>12565.035948556746</v>
      </c>
      <c r="D168" s="15">
        <v>11028.820113085152</v>
      </c>
      <c r="E168" s="15">
        <v>2076.5081843915168</v>
      </c>
      <c r="F168" s="15">
        <v>4008.4084225999113</v>
      </c>
      <c r="G168" s="15">
        <v>1565.3719111384539</v>
      </c>
      <c r="H168" s="15">
        <v>2109.017653401198</v>
      </c>
      <c r="I168" s="15">
        <v>2123.9519752992032</v>
      </c>
      <c r="J168" s="15">
        <v>2233.6828160741793</v>
      </c>
      <c r="K168" s="15">
        <v>1610.6301915244815</v>
      </c>
      <c r="L168" s="15">
        <v>4097.8322281111359</v>
      </c>
      <c r="M168" s="15">
        <v>1748.5905432042232</v>
      </c>
      <c r="N168" s="15">
        <v>3394.8263436440702</v>
      </c>
      <c r="O168" s="15">
        <v>1750.047550218663</v>
      </c>
      <c r="P168" s="15">
        <v>1973.1517493047136</v>
      </c>
      <c r="Q168" s="15">
        <v>1612.7246391077388</v>
      </c>
      <c r="R168" s="15">
        <v>761.65041679825651</v>
      </c>
      <c r="S168" s="15">
        <v>594.09461013771227</v>
      </c>
      <c r="T168" s="15">
        <v>314.71351511893528</v>
      </c>
      <c r="U168" s="15">
        <v>1396.9054750938853</v>
      </c>
      <c r="V168" s="15">
        <v>466.69755931265718</v>
      </c>
      <c r="W168" s="15">
        <v>65.474252711375726</v>
      </c>
      <c r="X168" s="15">
        <v>1599.7937018545877</v>
      </c>
      <c r="Y168" s="15">
        <v>364.25175360987879</v>
      </c>
      <c r="Z168" s="15">
        <v>0</v>
      </c>
      <c r="AA168" s="15">
        <v>0</v>
      </c>
      <c r="AB168" s="15">
        <v>0</v>
      </c>
      <c r="AC168" s="15">
        <v>0</v>
      </c>
      <c r="AD168" s="15">
        <v>0</v>
      </c>
      <c r="AE168" s="15">
        <v>0</v>
      </c>
      <c r="AF168" s="15">
        <v>0</v>
      </c>
      <c r="AG168" s="15">
        <v>0</v>
      </c>
      <c r="AH168" s="15">
        <v>0</v>
      </c>
      <c r="AI168" s="15">
        <v>1019.9049101076606</v>
      </c>
    </row>
    <row r="169" spans="1:35" x14ac:dyDescent="0.3">
      <c r="A169" t="s">
        <v>9673</v>
      </c>
      <c r="B169" s="15">
        <v>11219.254361058076</v>
      </c>
      <c r="C169" s="15">
        <v>10114.833780161507</v>
      </c>
      <c r="D169" s="15">
        <v>4542.3426217057968</v>
      </c>
      <c r="E169" s="15">
        <v>3826.8618623745247</v>
      </c>
      <c r="F169" s="15">
        <v>4264.3340217973191</v>
      </c>
      <c r="G169" s="15">
        <v>1576.5680999537562</v>
      </c>
      <c r="H169" s="15">
        <v>3199.8493287950319</v>
      </c>
      <c r="I169" s="15">
        <v>2231.6641217334827</v>
      </c>
      <c r="J169" s="15">
        <v>3123.3843856755811</v>
      </c>
      <c r="K169" s="15">
        <v>1636.6278370948521</v>
      </c>
      <c r="L169" s="15">
        <v>3786.1732441570221</v>
      </c>
      <c r="M169" s="15">
        <v>1619.2030985415711</v>
      </c>
      <c r="N169" s="15">
        <v>4320.0375743000941</v>
      </c>
      <c r="O169" s="15">
        <v>2021.6404112987268</v>
      </c>
      <c r="P169" s="15">
        <v>2825.217449899495</v>
      </c>
      <c r="Q169" s="15">
        <v>994.69305400962469</v>
      </c>
      <c r="R169" s="15">
        <v>548.13778619203504</v>
      </c>
      <c r="S169" s="15">
        <v>1410.4769750203568</v>
      </c>
      <c r="T169" s="15">
        <v>320.31859808584255</v>
      </c>
      <c r="U169" s="15">
        <v>1158.5597442340954</v>
      </c>
      <c r="V169" s="15">
        <v>685.86736858658423</v>
      </c>
      <c r="W169" s="15">
        <v>66.640356488345148</v>
      </c>
      <c r="X169" s="15">
        <v>1072.1775297040008</v>
      </c>
      <c r="Y169" s="15">
        <v>370.73911815491044</v>
      </c>
      <c r="Z169" s="15">
        <v>0</v>
      </c>
      <c r="AA169" s="15">
        <v>0</v>
      </c>
      <c r="AB169" s="15">
        <v>0</v>
      </c>
      <c r="AC169" s="15">
        <v>0</v>
      </c>
      <c r="AD169" s="15">
        <v>0</v>
      </c>
      <c r="AE169" s="15">
        <v>0</v>
      </c>
      <c r="AF169" s="15">
        <v>0</v>
      </c>
      <c r="AG169" s="15">
        <v>0</v>
      </c>
      <c r="AH169" s="15">
        <v>0</v>
      </c>
      <c r="AI169" s="15">
        <v>0</v>
      </c>
    </row>
    <row r="170" spans="1:35" x14ac:dyDescent="0.3">
      <c r="A170" t="s">
        <v>47</v>
      </c>
      <c r="B170" s="15">
        <v>10204.179505060698</v>
      </c>
      <c r="C170" s="15">
        <v>13745.751603767034</v>
      </c>
      <c r="D170" s="15">
        <v>16944.493962202741</v>
      </c>
      <c r="E170" s="15">
        <v>2366.5076017222241</v>
      </c>
      <c r="F170" s="15">
        <v>2613.0188102349557</v>
      </c>
      <c r="G170" s="15">
        <v>1385.6868462622956</v>
      </c>
      <c r="H170" s="15">
        <v>2923.3617290314473</v>
      </c>
      <c r="I170" s="15">
        <v>2461.5205310960055</v>
      </c>
      <c r="J170" s="15">
        <v>2165.4622021967743</v>
      </c>
      <c r="K170" s="15">
        <v>1842.6304705186772</v>
      </c>
      <c r="L170" s="15">
        <v>4699.6300761988505</v>
      </c>
      <c r="M170" s="15">
        <v>2171.502543067616</v>
      </c>
      <c r="N170" s="15">
        <v>2151.6673696674193</v>
      </c>
      <c r="O170" s="15">
        <v>2090.2844462231897</v>
      </c>
      <c r="P170" s="15">
        <v>1246.10599640906</v>
      </c>
      <c r="Q170" s="15">
        <v>547.05897995110183</v>
      </c>
      <c r="R170" s="15">
        <v>482.73751229943548</v>
      </c>
      <c r="S170" s="15">
        <v>830.38361728477446</v>
      </c>
      <c r="T170" s="15">
        <v>445.35269988260399</v>
      </c>
      <c r="U170" s="15">
        <v>1491.3111852740424</v>
      </c>
      <c r="V170" s="15">
        <v>1008.0839156067005</v>
      </c>
      <c r="W170" s="15">
        <v>95.421060513703083</v>
      </c>
      <c r="X170" s="15">
        <v>1354.342374716306</v>
      </c>
      <c r="Y170" s="15">
        <v>326.50491193739293</v>
      </c>
      <c r="Z170" s="15">
        <v>1300.3058117906673</v>
      </c>
      <c r="AA170" s="15">
        <v>1239.0861408024061</v>
      </c>
      <c r="AB170" s="15">
        <v>1292.959451272076</v>
      </c>
      <c r="AC170" s="15">
        <v>326.50491193739293</v>
      </c>
      <c r="AD170" s="15">
        <v>92.2376376223135</v>
      </c>
      <c r="AE170" s="15">
        <v>92.2376376223135</v>
      </c>
      <c r="AF170" s="15">
        <v>63.66845782779162</v>
      </c>
      <c r="AG170" s="15">
        <v>0</v>
      </c>
      <c r="AH170" s="15">
        <v>0</v>
      </c>
      <c r="AI170" s="15">
        <v>0</v>
      </c>
    </row>
    <row r="171" spans="1:35" x14ac:dyDescent="0.3">
      <c r="A171" t="s">
        <v>153</v>
      </c>
      <c r="B171" s="15">
        <v>19481.218763284214</v>
      </c>
      <c r="C171" s="15">
        <v>25666.938064083955</v>
      </c>
      <c r="D171" s="15">
        <v>8466.5677965210361</v>
      </c>
      <c r="E171" s="15">
        <v>3108.4896397780744</v>
      </c>
      <c r="F171" s="15">
        <v>5520.2069781813816</v>
      </c>
      <c r="G171" s="15">
        <v>3613.988949186667</v>
      </c>
      <c r="H171" s="15">
        <v>4442.2131452133199</v>
      </c>
      <c r="I171" s="15">
        <v>2994.5867386187592</v>
      </c>
      <c r="J171" s="15">
        <v>2637.9779463263667</v>
      </c>
      <c r="K171" s="15">
        <v>2267.5727755020794</v>
      </c>
      <c r="L171" s="15">
        <v>5457.8473472172209</v>
      </c>
      <c r="M171" s="15">
        <v>2340.0865410657129</v>
      </c>
      <c r="N171" s="15">
        <v>4127.8764567426506</v>
      </c>
      <c r="O171" s="15">
        <v>3383.7549842464218</v>
      </c>
      <c r="P171" s="15">
        <v>3071.1842322278339</v>
      </c>
      <c r="Q171" s="15">
        <v>1776.7528128514223</v>
      </c>
      <c r="R171" s="15">
        <v>969.7198542497573</v>
      </c>
      <c r="S171" s="15">
        <v>608.69622082715819</v>
      </c>
      <c r="T171" s="15">
        <v>381.44227364980208</v>
      </c>
      <c r="U171" s="15">
        <v>1478.9717786190247</v>
      </c>
      <c r="V171" s="15">
        <v>612.55920681608848</v>
      </c>
      <c r="W171" s="15">
        <v>178.69069474508962</v>
      </c>
      <c r="X171" s="15">
        <v>3371.1726870253351</v>
      </c>
      <c r="Y171" s="15">
        <v>441.48411302060435</v>
      </c>
      <c r="Z171" s="15">
        <v>0</v>
      </c>
      <c r="AA171" s="15">
        <v>0</v>
      </c>
      <c r="AB171" s="15">
        <v>0</v>
      </c>
      <c r="AC171" s="15">
        <v>0</v>
      </c>
      <c r="AD171" s="15">
        <v>0</v>
      </c>
      <c r="AE171" s="15">
        <v>0</v>
      </c>
      <c r="AF171" s="15">
        <v>0</v>
      </c>
      <c r="AG171" s="15">
        <v>0</v>
      </c>
      <c r="AH171" s="15">
        <v>0</v>
      </c>
      <c r="AI171" s="15">
        <v>0</v>
      </c>
    </row>
    <row r="172" spans="1:35" x14ac:dyDescent="0.3">
      <c r="A172" t="s">
        <v>98</v>
      </c>
      <c r="B172" s="15">
        <v>12262.377608517303</v>
      </c>
      <c r="C172" s="15">
        <v>15930.754753178444</v>
      </c>
      <c r="D172" s="15">
        <v>7834.7929072216693</v>
      </c>
      <c r="E172" s="15">
        <v>3159.2617388618783</v>
      </c>
      <c r="F172" s="15">
        <v>5258.0756615672562</v>
      </c>
      <c r="G172" s="15">
        <v>1918.6552125733533</v>
      </c>
      <c r="H172" s="15">
        <v>2810.1604250651922</v>
      </c>
      <c r="I172" s="15">
        <v>1824.7203209091849</v>
      </c>
      <c r="J172" s="15">
        <v>2458.4303363152176</v>
      </c>
      <c r="K172" s="15">
        <v>1377.1275721959637</v>
      </c>
      <c r="L172" s="15">
        <v>3673.7129972203984</v>
      </c>
      <c r="M172" s="15">
        <v>1232.8078272604359</v>
      </c>
      <c r="N172" s="15">
        <v>2091.6286044997232</v>
      </c>
      <c r="O172" s="15">
        <v>1011.2020986982325</v>
      </c>
      <c r="P172" s="15">
        <v>1534.3283144026038</v>
      </c>
      <c r="Q172" s="15">
        <v>940.40042662300095</v>
      </c>
      <c r="R172" s="15">
        <v>518.21916912490008</v>
      </c>
      <c r="S172" s="15">
        <v>886.68579174414322</v>
      </c>
      <c r="T172" s="15">
        <v>302.83487461881208</v>
      </c>
      <c r="U172" s="15">
        <v>863.11444299632501</v>
      </c>
      <c r="V172" s="15">
        <v>604.61823925630881</v>
      </c>
      <c r="W172" s="15">
        <v>63.002973047142916</v>
      </c>
      <c r="X172" s="15">
        <v>751.47913331334848</v>
      </c>
      <c r="Y172" s="15">
        <v>350.50332710510656</v>
      </c>
      <c r="Z172" s="15">
        <v>0</v>
      </c>
      <c r="AA172" s="15">
        <v>0</v>
      </c>
      <c r="AB172" s="15">
        <v>0</v>
      </c>
      <c r="AC172" s="15">
        <v>0</v>
      </c>
      <c r="AD172" s="15">
        <v>0</v>
      </c>
      <c r="AE172" s="15">
        <v>0</v>
      </c>
      <c r="AF172" s="15">
        <v>0</v>
      </c>
      <c r="AG172" s="15">
        <v>0</v>
      </c>
      <c r="AH172" s="15">
        <v>0</v>
      </c>
      <c r="AI172" s="15">
        <v>1402.0133084204265</v>
      </c>
    </row>
    <row r="173" spans="1:35" x14ac:dyDescent="0.3">
      <c r="A173" t="s">
        <v>251</v>
      </c>
      <c r="B173" s="15">
        <v>6991.8985020768196</v>
      </c>
      <c r="C173" s="15">
        <v>14451.004687414226</v>
      </c>
      <c r="D173" s="15">
        <v>11951.193880987026</v>
      </c>
      <c r="E173" s="15">
        <v>1384.0231815515874</v>
      </c>
      <c r="F173" s="15">
        <v>5412.7849773123526</v>
      </c>
      <c r="G173" s="15">
        <v>1410.30821893338</v>
      </c>
      <c r="H173" s="15">
        <v>3612.8397336606363</v>
      </c>
      <c r="I173" s="15">
        <v>1771.5342105993368</v>
      </c>
      <c r="J173" s="15">
        <v>1463.4581106980338</v>
      </c>
      <c r="K173" s="15">
        <v>1319.8567667666234</v>
      </c>
      <c r="L173" s="15">
        <v>2998.1370763607038</v>
      </c>
      <c r="M173" s="15">
        <v>1037.3892510791991</v>
      </c>
      <c r="N173" s="15">
        <v>2005.2004620301241</v>
      </c>
      <c r="O173" s="15">
        <v>1754.1397005672682</v>
      </c>
      <c r="P173" s="15">
        <v>1255.6903519816592</v>
      </c>
      <c r="Q173" s="15">
        <v>738.88013169553392</v>
      </c>
      <c r="R173" s="15">
        <v>514.29767994815995</v>
      </c>
      <c r="S173" s="15">
        <v>960.37022610387339</v>
      </c>
      <c r="T173" s="15">
        <v>333.97459261571606</v>
      </c>
      <c r="U173" s="15">
        <v>590.44697942188236</v>
      </c>
      <c r="V173" s="15">
        <v>410.70370909050729</v>
      </c>
      <c r="W173" s="15">
        <v>69.481403961429365</v>
      </c>
      <c r="X173" s="15">
        <v>1117.8871780609386</v>
      </c>
      <c r="Y173" s="15">
        <v>386.54466737930107</v>
      </c>
      <c r="Z173" s="15">
        <v>0</v>
      </c>
      <c r="AA173" s="15">
        <v>0</v>
      </c>
      <c r="AB173" s="15">
        <v>0</v>
      </c>
      <c r="AC173" s="15">
        <v>0</v>
      </c>
      <c r="AD173" s="15">
        <v>0</v>
      </c>
      <c r="AE173" s="15">
        <v>0</v>
      </c>
      <c r="AF173" s="15">
        <v>0</v>
      </c>
      <c r="AG173" s="15">
        <v>0</v>
      </c>
      <c r="AH173" s="15">
        <v>0</v>
      </c>
      <c r="AI173" s="15">
        <v>309.23573390344086</v>
      </c>
    </row>
    <row r="174" spans="1:35" x14ac:dyDescent="0.3">
      <c r="A174" t="s">
        <v>48</v>
      </c>
      <c r="B174" s="15">
        <v>7618.2715869294898</v>
      </c>
      <c r="C174" s="15">
        <v>12720.926022664322</v>
      </c>
      <c r="D174" s="15">
        <v>5799.5399223958593</v>
      </c>
      <c r="E174" s="15">
        <v>3854.7708892816195</v>
      </c>
      <c r="F174" s="15">
        <v>8238.8977440323633</v>
      </c>
      <c r="G174" s="15">
        <v>1238.9699913154657</v>
      </c>
      <c r="H174" s="15">
        <v>2356.2704714728934</v>
      </c>
      <c r="I174" s="15">
        <v>1418.2921323760813</v>
      </c>
      <c r="J174" s="15">
        <v>1252.7280052694898</v>
      </c>
      <c r="K174" s="15">
        <v>1663.5029933253577</v>
      </c>
      <c r="L174" s="15">
        <v>2510.6035667802807</v>
      </c>
      <c r="M174" s="15">
        <v>979.62674868552494</v>
      </c>
      <c r="N174" s="15">
        <v>5753.0960391419894</v>
      </c>
      <c r="O174" s="15">
        <v>2179.0073529087986</v>
      </c>
      <c r="P174" s="15">
        <v>2596.2401842492081</v>
      </c>
      <c r="Q174" s="15">
        <v>546.20251316792996</v>
      </c>
      <c r="R174" s="15">
        <v>613.77588782647103</v>
      </c>
      <c r="S174" s="15">
        <v>260.37275387820097</v>
      </c>
      <c r="T174" s="15">
        <v>306.23280039161523</v>
      </c>
      <c r="U174" s="15">
        <v>970.54833131450198</v>
      </c>
      <c r="V174" s="15">
        <v>868.06516614677014</v>
      </c>
      <c r="W174" s="15">
        <v>67.29259886356094</v>
      </c>
      <c r="X174" s="15">
        <v>1832.9043896300104</v>
      </c>
      <c r="Y174" s="15">
        <v>374.36772664011647</v>
      </c>
      <c r="Z174" s="15">
        <v>0</v>
      </c>
      <c r="AA174" s="15">
        <v>0</v>
      </c>
      <c r="AB174" s="15">
        <v>0</v>
      </c>
      <c r="AC174" s="15">
        <v>0</v>
      </c>
      <c r="AD174" s="15">
        <v>0</v>
      </c>
      <c r="AE174" s="15">
        <v>0</v>
      </c>
      <c r="AF174" s="15">
        <v>0</v>
      </c>
      <c r="AG174" s="15">
        <v>0</v>
      </c>
      <c r="AH174" s="15">
        <v>0</v>
      </c>
      <c r="AI174" s="15">
        <v>299.49418131209319</v>
      </c>
    </row>
    <row r="175" spans="1:35" x14ac:dyDescent="0.3">
      <c r="A175" t="s">
        <v>134</v>
      </c>
      <c r="B175" s="15">
        <v>10442.704066113745</v>
      </c>
      <c r="C175" s="15">
        <v>16223.565410929328</v>
      </c>
      <c r="D175" s="15">
        <v>7956.2795673465062</v>
      </c>
      <c r="E175" s="15">
        <v>2243.9112089630589</v>
      </c>
      <c r="F175" s="15">
        <v>4072.3624662325892</v>
      </c>
      <c r="G175" s="15">
        <v>1982.2386132246802</v>
      </c>
      <c r="H175" s="15">
        <v>2395.4594373000655</v>
      </c>
      <c r="I175" s="15">
        <v>1973.0785456959156</v>
      </c>
      <c r="J175" s="15">
        <v>2769.6990851141518</v>
      </c>
      <c r="K175" s="15">
        <v>1349.3797255151371</v>
      </c>
      <c r="L175" s="15">
        <v>3465.5588817159769</v>
      </c>
      <c r="M175" s="15">
        <v>1492.8874501324508</v>
      </c>
      <c r="N175" s="15">
        <v>2708.3266326714283</v>
      </c>
      <c r="O175" s="15">
        <v>1940.7129737609471</v>
      </c>
      <c r="P175" s="15">
        <v>2265.5900354478017</v>
      </c>
      <c r="Q175" s="15">
        <v>1297.370897657373</v>
      </c>
      <c r="R175" s="15">
        <v>498.71478767718895</v>
      </c>
      <c r="S175" s="15">
        <v>2228.3390941641587</v>
      </c>
      <c r="T175" s="15">
        <v>351.74659310456434</v>
      </c>
      <c r="U175" s="15">
        <v>910.91782647160039</v>
      </c>
      <c r="V175" s="15">
        <v>391.84733317493414</v>
      </c>
      <c r="W175" s="15">
        <v>73.178761702020196</v>
      </c>
      <c r="X175" s="15">
        <v>1296.251333848302</v>
      </c>
      <c r="Y175" s="15">
        <v>407.11411238954207</v>
      </c>
      <c r="Z175" s="15">
        <v>0</v>
      </c>
      <c r="AA175" s="15">
        <v>0</v>
      </c>
      <c r="AB175" s="15">
        <v>0</v>
      </c>
      <c r="AC175" s="15">
        <v>0</v>
      </c>
      <c r="AD175" s="15">
        <v>0</v>
      </c>
      <c r="AE175" s="15">
        <v>0</v>
      </c>
      <c r="AF175" s="15">
        <v>0</v>
      </c>
      <c r="AG175" s="15">
        <v>0</v>
      </c>
      <c r="AH175" s="15">
        <v>0</v>
      </c>
      <c r="AI175" s="15">
        <v>1302.7651596465348</v>
      </c>
    </row>
    <row r="176" spans="1:35" x14ac:dyDescent="0.3">
      <c r="A176" t="s">
        <v>135</v>
      </c>
      <c r="B176" s="15">
        <v>7251.4321748425818</v>
      </c>
      <c r="C176" s="15">
        <v>9155.8480591539192</v>
      </c>
      <c r="D176" s="15">
        <v>9008.0381258365614</v>
      </c>
      <c r="E176" s="15">
        <v>2511.1249326387292</v>
      </c>
      <c r="F176" s="15">
        <v>4256.5733704902796</v>
      </c>
      <c r="G176" s="15">
        <v>2117.3595011189777</v>
      </c>
      <c r="H176" s="15">
        <v>3330.3736398674459</v>
      </c>
      <c r="I176" s="15">
        <v>1799.4074532710058</v>
      </c>
      <c r="J176" s="15">
        <v>2171.5119180273914</v>
      </c>
      <c r="K176" s="15">
        <v>1049.976683556351</v>
      </c>
      <c r="L176" s="15">
        <v>2666.5230290169807</v>
      </c>
      <c r="M176" s="15">
        <v>1179.8457833920647</v>
      </c>
      <c r="N176" s="15">
        <v>2641.864339174756</v>
      </c>
      <c r="O176" s="15">
        <v>1355.5510361109712</v>
      </c>
      <c r="P176" s="15">
        <v>1618.5770610946952</v>
      </c>
      <c r="Q176" s="15">
        <v>466.5810921126722</v>
      </c>
      <c r="R176" s="15">
        <v>637.06450462969599</v>
      </c>
      <c r="S176" s="15">
        <v>668.29884509651322</v>
      </c>
      <c r="T176" s="15">
        <v>334.19777292049622</v>
      </c>
      <c r="U176" s="15">
        <v>659.49907734889609</v>
      </c>
      <c r="V176" s="15">
        <v>326.36501261767216</v>
      </c>
      <c r="W176" s="15">
        <v>69.527835280624089</v>
      </c>
      <c r="X176" s="15">
        <v>1217.6557744834749</v>
      </c>
      <c r="Y176" s="15">
        <v>386.80297791724104</v>
      </c>
      <c r="Z176" s="15">
        <v>0</v>
      </c>
      <c r="AA176" s="15">
        <v>0</v>
      </c>
      <c r="AB176" s="15">
        <v>0</v>
      </c>
      <c r="AC176" s="15">
        <v>0</v>
      </c>
      <c r="AD176" s="15">
        <v>0</v>
      </c>
      <c r="AE176" s="15">
        <v>0</v>
      </c>
      <c r="AF176" s="15">
        <v>0</v>
      </c>
      <c r="AG176" s="15">
        <v>0</v>
      </c>
      <c r="AH176" s="15">
        <v>0</v>
      </c>
      <c r="AI176" s="15">
        <v>0</v>
      </c>
    </row>
    <row r="177" spans="1:35" x14ac:dyDescent="0.3">
      <c r="A177" t="s">
        <v>252</v>
      </c>
      <c r="B177" s="15">
        <v>9725.5178218611181</v>
      </c>
      <c r="C177" s="15">
        <v>20802.563000015791</v>
      </c>
      <c r="D177" s="15">
        <v>16291.689161432507</v>
      </c>
      <c r="E177" s="15">
        <v>3786.7761572935124</v>
      </c>
      <c r="F177" s="15">
        <v>5644.0013755245318</v>
      </c>
      <c r="G177" s="15">
        <v>2404.9148421249051</v>
      </c>
      <c r="H177" s="15">
        <v>4579.1997725812671</v>
      </c>
      <c r="I177" s="15">
        <v>2755.8243456910322</v>
      </c>
      <c r="J177" s="15">
        <v>2361.4742765708988</v>
      </c>
      <c r="K177" s="15">
        <v>2242.8871742403512</v>
      </c>
      <c r="L177" s="15">
        <v>3985.812930377323</v>
      </c>
      <c r="M177" s="15">
        <v>1542.0836608483191</v>
      </c>
      <c r="N177" s="15">
        <v>4383.5479786315354</v>
      </c>
      <c r="O177" s="15">
        <v>6329.6853154510136</v>
      </c>
      <c r="P177" s="15">
        <v>4661.3419329015696</v>
      </c>
      <c r="Q177" s="15">
        <v>726.30368953542336</v>
      </c>
      <c r="R177" s="15">
        <v>581.31374995906492</v>
      </c>
      <c r="S177" s="15">
        <v>1169.3974581862867</v>
      </c>
      <c r="T177" s="15">
        <v>615.61487185105943</v>
      </c>
      <c r="U177" s="15">
        <v>1170.0744540131022</v>
      </c>
      <c r="V177" s="15">
        <v>1743.2642540503789</v>
      </c>
      <c r="W177" s="15">
        <v>81.126666580079132</v>
      </c>
      <c r="X177" s="15">
        <v>2883.099561132381</v>
      </c>
      <c r="Y177" s="15">
        <v>451.33055121045413</v>
      </c>
      <c r="Z177" s="15">
        <v>0</v>
      </c>
      <c r="AA177" s="15">
        <v>0</v>
      </c>
      <c r="AB177" s="15">
        <v>0</v>
      </c>
      <c r="AC177" s="15">
        <v>0</v>
      </c>
      <c r="AD177" s="15">
        <v>0</v>
      </c>
      <c r="AE177" s="15">
        <v>0</v>
      </c>
      <c r="AF177" s="15">
        <v>0</v>
      </c>
      <c r="AG177" s="15">
        <v>0</v>
      </c>
      <c r="AH177" s="15">
        <v>0</v>
      </c>
      <c r="AI177" s="15">
        <v>361.06444096836327</v>
      </c>
    </row>
    <row r="178" spans="1:35" x14ac:dyDescent="0.3">
      <c r="A178" t="s">
        <v>232</v>
      </c>
      <c r="B178" s="15">
        <v>9042.0913059198465</v>
      </c>
      <c r="C178" s="15">
        <v>20475.87064622781</v>
      </c>
      <c r="D178" s="15">
        <v>8298.2866057278279</v>
      </c>
      <c r="E178" s="15">
        <v>2925.8752926442639</v>
      </c>
      <c r="F178" s="15">
        <v>4595.3359134079392</v>
      </c>
      <c r="G178" s="15">
        <v>2388.1965235952944</v>
      </c>
      <c r="H178" s="15">
        <v>3576.6024210103651</v>
      </c>
      <c r="I178" s="15">
        <v>2932.2667193194375</v>
      </c>
      <c r="J178" s="15">
        <v>3774.7366479407438</v>
      </c>
      <c r="K178" s="15">
        <v>1971.8549953328213</v>
      </c>
      <c r="L178" s="15">
        <v>5272.9270070181292</v>
      </c>
      <c r="M178" s="15">
        <v>2177.1795772727696</v>
      </c>
      <c r="N178" s="15">
        <v>4690.7079833265443</v>
      </c>
      <c r="O178" s="15">
        <v>2393.5892898524717</v>
      </c>
      <c r="P178" s="15">
        <v>3150.5738866933325</v>
      </c>
      <c r="Q178" s="15">
        <v>1768.6276002706645</v>
      </c>
      <c r="R178" s="15">
        <v>961.70998253001108</v>
      </c>
      <c r="S178" s="15">
        <v>1457.6447461067539</v>
      </c>
      <c r="T178" s="15">
        <v>345.13704045936845</v>
      </c>
      <c r="U178" s="15">
        <v>983.68051172592004</v>
      </c>
      <c r="V178" s="15">
        <v>589.20964661755613</v>
      </c>
      <c r="W178" s="15">
        <v>71.803684053902174</v>
      </c>
      <c r="X178" s="15">
        <v>1856.7094491378989</v>
      </c>
      <c r="Y178" s="15">
        <v>399.46416719834309</v>
      </c>
      <c r="Z178" s="15">
        <v>0</v>
      </c>
      <c r="AA178" s="15">
        <v>0</v>
      </c>
      <c r="AB178" s="15">
        <v>0</v>
      </c>
      <c r="AC178" s="15">
        <v>0</v>
      </c>
      <c r="AD178" s="15">
        <v>0</v>
      </c>
      <c r="AE178" s="15">
        <v>0</v>
      </c>
      <c r="AF178" s="15">
        <v>0</v>
      </c>
      <c r="AG178" s="15">
        <v>0</v>
      </c>
      <c r="AH178" s="15">
        <v>0</v>
      </c>
      <c r="AI178" s="15">
        <v>639.14266751734897</v>
      </c>
    </row>
    <row r="179" spans="1:35" x14ac:dyDescent="0.3">
      <c r="A179" t="s">
        <v>9721</v>
      </c>
      <c r="B179" s="15">
        <v>9984.8598547455222</v>
      </c>
      <c r="C179" s="15">
        <v>9322.9514365247742</v>
      </c>
      <c r="D179" s="15">
        <v>10207.861180083266</v>
      </c>
      <c r="E179" s="15">
        <v>2095.7216673456314</v>
      </c>
      <c r="F179" s="15">
        <v>5455.332558148385</v>
      </c>
      <c r="G179" s="15">
        <v>1255.7089953423254</v>
      </c>
      <c r="H179" s="15">
        <v>2631.9224263542346</v>
      </c>
      <c r="I179" s="15">
        <v>2054.9084862137438</v>
      </c>
      <c r="J179" s="15">
        <v>1202.6694517592889</v>
      </c>
      <c r="K179" s="15">
        <v>1236.5338369657054</v>
      </c>
      <c r="L179" s="15">
        <v>3722.8833866533982</v>
      </c>
      <c r="M179" s="15">
        <v>1366.4499329394105</v>
      </c>
      <c r="N179" s="15">
        <v>2393.3764193937145</v>
      </c>
      <c r="O179" s="15">
        <v>1111.8073480755806</v>
      </c>
      <c r="P179" s="15">
        <v>1505.5138108909525</v>
      </c>
      <c r="Q179" s="15">
        <v>848.80861621276551</v>
      </c>
      <c r="R179" s="15">
        <v>757.85855308696227</v>
      </c>
      <c r="S179" s="15">
        <v>1283.8560168125928</v>
      </c>
      <c r="T179" s="15">
        <v>655.82560025724126</v>
      </c>
      <c r="U179" s="15">
        <v>537.43219119792707</v>
      </c>
      <c r="V179" s="15">
        <v>540.95056888171064</v>
      </c>
      <c r="W179" s="15">
        <v>63.242838866008114</v>
      </c>
      <c r="X179" s="15">
        <v>1107.5852948550405</v>
      </c>
      <c r="Y179" s="15">
        <v>351.83776837834836</v>
      </c>
      <c r="Z179" s="15">
        <v>0</v>
      </c>
      <c r="AA179" s="15">
        <v>0</v>
      </c>
      <c r="AB179" s="15">
        <v>0</v>
      </c>
      <c r="AC179" s="15">
        <v>0</v>
      </c>
      <c r="AD179" s="15">
        <v>0</v>
      </c>
      <c r="AE179" s="15">
        <v>0</v>
      </c>
      <c r="AF179" s="15">
        <v>0</v>
      </c>
      <c r="AG179" s="15">
        <v>401.09505595131714</v>
      </c>
      <c r="AH179" s="15">
        <v>1002.7376398782928</v>
      </c>
      <c r="AI179" s="15">
        <v>703.67553675669683</v>
      </c>
    </row>
    <row r="180" spans="1:35" x14ac:dyDescent="0.3">
      <c r="A180" t="s">
        <v>5010</v>
      </c>
      <c r="B180" s="15">
        <v>7380.4801292220482</v>
      </c>
      <c r="C180" s="15">
        <v>16986.737883258</v>
      </c>
      <c r="D180" s="15">
        <v>8902.8905473018258</v>
      </c>
      <c r="E180" s="15">
        <v>2888.9144004950331</v>
      </c>
      <c r="F180" s="15">
        <v>5535.5295668524286</v>
      </c>
      <c r="G180" s="15">
        <v>1499.2512154715459</v>
      </c>
      <c r="H180" s="15">
        <v>4259.9999933415729</v>
      </c>
      <c r="I180" s="15">
        <v>2273.581068123473</v>
      </c>
      <c r="J180" s="15">
        <v>1681.3709089934323</v>
      </c>
      <c r="K180" s="15">
        <v>1555.8733448193707</v>
      </c>
      <c r="L180" s="15">
        <v>4402.2964440586193</v>
      </c>
      <c r="M180" s="15">
        <v>1633.8399417747523</v>
      </c>
      <c r="N180" s="15">
        <v>5298.5664496166819</v>
      </c>
      <c r="O180" s="15">
        <v>0</v>
      </c>
      <c r="P180" s="15">
        <v>0</v>
      </c>
      <c r="Q180" s="15">
        <v>946.1725802886931</v>
      </c>
      <c r="R180" s="15">
        <v>754.56645671900378</v>
      </c>
      <c r="S180" s="15">
        <v>2163.4989527770913</v>
      </c>
      <c r="T180" s="15">
        <v>341.51148172091104</v>
      </c>
      <c r="U180" s="15">
        <v>814.25191243643155</v>
      </c>
      <c r="V180" s="15">
        <v>380.44537170876947</v>
      </c>
      <c r="W180" s="15">
        <v>115.51704922793549</v>
      </c>
      <c r="X180" s="15">
        <v>2232.4732045829933</v>
      </c>
      <c r="Y180" s="15">
        <v>0</v>
      </c>
      <c r="Z180" s="15">
        <v>0</v>
      </c>
      <c r="AA180" s="15">
        <v>0</v>
      </c>
      <c r="AB180" s="15">
        <v>0</v>
      </c>
      <c r="AC180" s="15">
        <v>0</v>
      </c>
      <c r="AD180" s="15">
        <v>0</v>
      </c>
      <c r="AE180" s="15">
        <v>0</v>
      </c>
      <c r="AF180" s="15">
        <v>0</v>
      </c>
      <c r="AG180" s="15">
        <v>0</v>
      </c>
      <c r="AH180" s="15">
        <v>0</v>
      </c>
      <c r="AI180" s="15">
        <v>0</v>
      </c>
    </row>
    <row r="181" spans="1:35" x14ac:dyDescent="0.3">
      <c r="A181" t="s">
        <v>113</v>
      </c>
      <c r="B181" s="15">
        <v>5958.7049595614626</v>
      </c>
      <c r="C181" s="15">
        <v>12645.943655463581</v>
      </c>
      <c r="D181" s="15">
        <v>10934.035947146573</v>
      </c>
      <c r="E181" s="15">
        <v>3219.0617559788525</v>
      </c>
      <c r="F181" s="15">
        <v>2952.9747939770468</v>
      </c>
      <c r="G181" s="15">
        <v>1317.1489145415337</v>
      </c>
      <c r="H181" s="15">
        <v>3713.4077831652871</v>
      </c>
      <c r="I181" s="15">
        <v>1565.7058755792816</v>
      </c>
      <c r="J181" s="15">
        <v>1817.4920473209352</v>
      </c>
      <c r="K181" s="15">
        <v>1041.3743204280113</v>
      </c>
      <c r="L181" s="15">
        <v>3086.2028013038876</v>
      </c>
      <c r="M181" s="15">
        <v>1279.5055440502931</v>
      </c>
      <c r="N181" s="15">
        <v>3339.9264994678838</v>
      </c>
      <c r="O181" s="15">
        <v>1856.150312604831</v>
      </c>
      <c r="P181" s="15">
        <v>2346.436760620642</v>
      </c>
      <c r="Q181" s="15">
        <v>865.88978446149429</v>
      </c>
      <c r="R181" s="15">
        <v>662.44951011545334</v>
      </c>
      <c r="S181" s="15">
        <v>695.01840664341353</v>
      </c>
      <c r="T181" s="15">
        <v>503.38781715736951</v>
      </c>
      <c r="U181" s="15">
        <v>1337.8158630465282</v>
      </c>
      <c r="V181" s="15">
        <v>569.72503133188343</v>
      </c>
      <c r="W181" s="15">
        <v>66.33721417451406</v>
      </c>
      <c r="X181" s="15">
        <v>1710.9280940920567</v>
      </c>
      <c r="Y181" s="15">
        <v>369.05265187490431</v>
      </c>
      <c r="Z181" s="15">
        <v>0</v>
      </c>
      <c r="AA181" s="15">
        <v>0</v>
      </c>
      <c r="AB181" s="15">
        <v>0</v>
      </c>
      <c r="AC181" s="15">
        <v>0</v>
      </c>
      <c r="AD181" s="15">
        <v>0</v>
      </c>
      <c r="AE181" s="15">
        <v>0</v>
      </c>
      <c r="AF181" s="15">
        <v>0</v>
      </c>
      <c r="AG181" s="15">
        <v>0</v>
      </c>
      <c r="AH181" s="15">
        <v>0</v>
      </c>
      <c r="AI181" s="15">
        <v>738.10530374980874</v>
      </c>
    </row>
    <row r="182" spans="1:35" x14ac:dyDescent="0.3">
      <c r="A182" t="s">
        <v>99</v>
      </c>
      <c r="B182" s="15">
        <v>19345.528284816883</v>
      </c>
      <c r="C182" s="15">
        <v>28306.924727830592</v>
      </c>
      <c r="D182" s="15">
        <v>12801.640259383123</v>
      </c>
      <c r="E182" s="15">
        <v>4072.7424857162468</v>
      </c>
      <c r="F182" s="15">
        <v>8248.7616759468292</v>
      </c>
      <c r="G182" s="15">
        <v>2540.3856956583659</v>
      </c>
      <c r="H182" s="15">
        <v>4443.8145788592828</v>
      </c>
      <c r="I182" s="15">
        <v>2480.0487699440514</v>
      </c>
      <c r="J182" s="15">
        <v>2748.2464047441808</v>
      </c>
      <c r="K182" s="15">
        <v>2270.076268458236</v>
      </c>
      <c r="L182" s="15">
        <v>6569.1827871460209</v>
      </c>
      <c r="M182" s="15">
        <v>2802.8513225156353</v>
      </c>
      <c r="N182" s="15">
        <v>3908.8271708590246</v>
      </c>
      <c r="O182" s="15">
        <v>1270.2934093720401</v>
      </c>
      <c r="P182" s="15">
        <v>1842.0863420580299</v>
      </c>
      <c r="Q182" s="15">
        <v>1780.9449240008578</v>
      </c>
      <c r="R182" s="15">
        <v>841.09674445754774</v>
      </c>
      <c r="S182" s="15">
        <v>1003.8053208004833</v>
      </c>
      <c r="T182" s="15">
        <v>548.66377782883569</v>
      </c>
      <c r="U182" s="15">
        <v>1837.2593880008847</v>
      </c>
      <c r="V182" s="15">
        <v>455.04098142879053</v>
      </c>
      <c r="W182" s="15">
        <v>389.07260931447303</v>
      </c>
      <c r="X182" s="15">
        <v>4738.4598994308535</v>
      </c>
      <c r="Y182" s="15">
        <v>402.24617142876508</v>
      </c>
      <c r="Z182" s="15">
        <v>0</v>
      </c>
      <c r="AA182" s="15">
        <v>0</v>
      </c>
      <c r="AB182" s="15">
        <v>0</v>
      </c>
      <c r="AC182" s="15">
        <v>0</v>
      </c>
      <c r="AD182" s="15">
        <v>0</v>
      </c>
      <c r="AE182" s="15">
        <v>0</v>
      </c>
      <c r="AF182" s="15">
        <v>0</v>
      </c>
      <c r="AG182" s="15">
        <v>0</v>
      </c>
      <c r="AH182" s="15">
        <v>0</v>
      </c>
      <c r="AI182" s="15">
        <v>0</v>
      </c>
    </row>
    <row r="183" spans="1:35" x14ac:dyDescent="0.3">
      <c r="A183" t="s">
        <v>175</v>
      </c>
      <c r="B183" s="15">
        <v>6967.6717554039651</v>
      </c>
      <c r="C183" s="15">
        <v>16219.002389221656</v>
      </c>
      <c r="D183" s="15">
        <v>14062.022187975363</v>
      </c>
      <c r="E183" s="15">
        <v>3674.9632586924708</v>
      </c>
      <c r="F183" s="15">
        <v>5172.2049791242816</v>
      </c>
      <c r="G183" s="15">
        <v>2421.6437218586329</v>
      </c>
      <c r="H183" s="15">
        <v>4529.1562043062268</v>
      </c>
      <c r="I183" s="15">
        <v>2484.0977273241588</v>
      </c>
      <c r="J183" s="15">
        <v>3581.9026545219849</v>
      </c>
      <c r="K183" s="15">
        <v>1876.2051807482874</v>
      </c>
      <c r="L183" s="15">
        <v>4877.9266686029459</v>
      </c>
      <c r="M183" s="15">
        <v>2081.8691159650602</v>
      </c>
      <c r="N183" s="15">
        <v>1986.3268956833615</v>
      </c>
      <c r="O183" s="15">
        <v>1993.9785453596019</v>
      </c>
      <c r="P183" s="15">
        <v>1730.7204362284285</v>
      </c>
      <c r="Q183" s="15">
        <v>747.79365484550112</v>
      </c>
      <c r="R183" s="15">
        <v>716.35985077013697</v>
      </c>
      <c r="S183" s="15">
        <v>505.9394846735392</v>
      </c>
      <c r="T183" s="15">
        <v>357.3527200146641</v>
      </c>
      <c r="U183" s="15">
        <v>1439.3373445035088</v>
      </c>
      <c r="V183" s="15">
        <v>485.98315511253526</v>
      </c>
      <c r="W183" s="15">
        <v>74.34508266508783</v>
      </c>
      <c r="X183" s="15">
        <v>1748.7121530347224</v>
      </c>
      <c r="Y183" s="15">
        <v>413.60268520215766</v>
      </c>
      <c r="Z183" s="15">
        <v>0</v>
      </c>
      <c r="AA183" s="15">
        <v>0</v>
      </c>
      <c r="AB183" s="15">
        <v>0</v>
      </c>
      <c r="AC183" s="15">
        <v>0</v>
      </c>
      <c r="AD183" s="15">
        <v>0</v>
      </c>
      <c r="AE183" s="15">
        <v>0</v>
      </c>
      <c r="AF183" s="15">
        <v>0</v>
      </c>
      <c r="AG183" s="15">
        <v>0</v>
      </c>
      <c r="AH183" s="15">
        <v>0</v>
      </c>
      <c r="AI183" s="15">
        <v>330.88214816172604</v>
      </c>
    </row>
    <row r="184" spans="1:35" x14ac:dyDescent="0.3">
      <c r="A184" t="s">
        <v>10382</v>
      </c>
      <c r="B184" s="15">
        <v>10146.873381403682</v>
      </c>
      <c r="C184" s="15">
        <v>12138.083668021673</v>
      </c>
      <c r="D184" s="15">
        <v>10539.762684077221</v>
      </c>
      <c r="E184" s="15">
        <v>2459.9529829545031</v>
      </c>
      <c r="F184" s="15">
        <v>3869.3759927813771</v>
      </c>
      <c r="G184" s="15">
        <v>1329.8924985686667</v>
      </c>
      <c r="H184" s="15">
        <v>1350.7808624205309</v>
      </c>
      <c r="I184" s="15">
        <v>1346.2937324079085</v>
      </c>
      <c r="J184" s="15">
        <v>1281.0756186037556</v>
      </c>
      <c r="K184" s="15">
        <v>1273.2618232369471</v>
      </c>
      <c r="L184" s="15">
        <v>2730.9601628547962</v>
      </c>
      <c r="M184" s="15">
        <v>1284.4796482685035</v>
      </c>
      <c r="N184" s="15">
        <v>1296.6258450268099</v>
      </c>
      <c r="O184" s="15">
        <v>1685.9230557771027</v>
      </c>
      <c r="P184" s="15">
        <v>1532.5869922423092</v>
      </c>
      <c r="Q184" s="15">
        <v>415.13689047815404</v>
      </c>
      <c r="R184" s="15">
        <v>189.54256087802409</v>
      </c>
      <c r="S184" s="15">
        <v>564.60473848482434</v>
      </c>
      <c r="T184" s="15">
        <v>422.09967842877529</v>
      </c>
      <c r="U184" s="15">
        <v>527.62459803596914</v>
      </c>
      <c r="V184" s="15">
        <v>396.49209163260139</v>
      </c>
      <c r="W184" s="15">
        <v>194.88069830683375</v>
      </c>
      <c r="X184" s="15">
        <v>978.50379999397899</v>
      </c>
      <c r="Y184" s="15">
        <v>309.4572422498353</v>
      </c>
      <c r="Z184" s="15">
        <v>0</v>
      </c>
      <c r="AA184" s="15">
        <v>0</v>
      </c>
      <c r="AB184" s="15">
        <v>0</v>
      </c>
      <c r="AC184" s="15">
        <v>0</v>
      </c>
      <c r="AD184" s="15">
        <v>0</v>
      </c>
      <c r="AE184" s="15">
        <v>0</v>
      </c>
      <c r="AF184" s="15">
        <v>0</v>
      </c>
      <c r="AG184" s="15">
        <v>0</v>
      </c>
      <c r="AH184" s="15">
        <v>0</v>
      </c>
      <c r="AI184" s="15">
        <v>0</v>
      </c>
    </row>
    <row r="185" spans="1:35" x14ac:dyDescent="0.3">
      <c r="A185" t="s">
        <v>8190</v>
      </c>
      <c r="B185" s="15">
        <v>10110.957264187808</v>
      </c>
      <c r="C185" s="15">
        <v>13141.720322444844</v>
      </c>
      <c r="D185" s="15">
        <v>9328.7284536874085</v>
      </c>
      <c r="E185" s="15">
        <v>1746.7278460387361</v>
      </c>
      <c r="F185" s="15">
        <v>4091.5506884844353</v>
      </c>
      <c r="G185" s="15">
        <v>2239.3789400353744</v>
      </c>
      <c r="H185" s="15">
        <v>2928.2927389063229</v>
      </c>
      <c r="I185" s="15">
        <v>1054.2344772508513</v>
      </c>
      <c r="J185" s="15">
        <v>1532.5672915797447</v>
      </c>
      <c r="K185" s="15">
        <v>824.11926830494372</v>
      </c>
      <c r="L185" s="15">
        <v>2265.3563902897126</v>
      </c>
      <c r="M185" s="15">
        <v>722.86857636874447</v>
      </c>
      <c r="N185" s="15">
        <v>3738.0937275435213</v>
      </c>
      <c r="O185" s="15">
        <v>0</v>
      </c>
      <c r="P185" s="15">
        <v>2294.1974964775995</v>
      </c>
      <c r="Q185" s="15">
        <v>781.98261671129319</v>
      </c>
      <c r="R185" s="15">
        <v>354.27514835049959</v>
      </c>
      <c r="S185" s="15">
        <v>500.42387438770038</v>
      </c>
      <c r="T185" s="15">
        <v>353.45696094091403</v>
      </c>
      <c r="U185" s="15">
        <v>1423.646092678682</v>
      </c>
      <c r="V185" s="15">
        <v>258.24040115040742</v>
      </c>
      <c r="W185" s="15">
        <v>73.534593436492258</v>
      </c>
      <c r="X185" s="15">
        <v>877.09690307560163</v>
      </c>
      <c r="Y185" s="15">
        <v>0</v>
      </c>
      <c r="Z185" s="15">
        <v>0</v>
      </c>
      <c r="AA185" s="15">
        <v>0</v>
      </c>
      <c r="AB185" s="15">
        <v>0</v>
      </c>
      <c r="AC185" s="15">
        <v>0</v>
      </c>
      <c r="AD185" s="15">
        <v>0</v>
      </c>
      <c r="AE185" s="15">
        <v>0</v>
      </c>
      <c r="AF185" s="15">
        <v>0</v>
      </c>
      <c r="AG185" s="15">
        <v>0</v>
      </c>
      <c r="AH185" s="15">
        <v>0</v>
      </c>
      <c r="AI185" s="15">
        <v>654.54992766835937</v>
      </c>
    </row>
    <row r="186" spans="1:35" x14ac:dyDescent="0.3">
      <c r="A186" t="s">
        <v>10415</v>
      </c>
      <c r="B186" s="15">
        <v>16975.46748394972</v>
      </c>
      <c r="C186" s="15">
        <v>16935.824825034822</v>
      </c>
      <c r="D186" s="15">
        <v>10502.255792759617</v>
      </c>
      <c r="E186" s="15">
        <v>3047.0845847045589</v>
      </c>
      <c r="F186" s="15">
        <v>5711.1142840042994</v>
      </c>
      <c r="G186" s="15">
        <v>1721.2922361737831</v>
      </c>
      <c r="H186" s="15">
        <v>3958.1957577389703</v>
      </c>
      <c r="I186" s="15">
        <v>3068.7777078720446</v>
      </c>
      <c r="J186" s="15">
        <v>2825.129682401438</v>
      </c>
      <c r="K186" s="15">
        <v>2531.7016479780759</v>
      </c>
      <c r="L186" s="15">
        <v>5834.3083887291268</v>
      </c>
      <c r="M186" s="15">
        <v>2474.0436100855468</v>
      </c>
      <c r="N186" s="15">
        <v>3380.7019841540014</v>
      </c>
      <c r="O186" s="15">
        <v>1696.4022316974047</v>
      </c>
      <c r="P186" s="15">
        <v>2024.0825658589035</v>
      </c>
      <c r="Q186" s="15">
        <v>547.46592414787017</v>
      </c>
      <c r="R186" s="15">
        <v>748.75527227564794</v>
      </c>
      <c r="S186" s="15">
        <v>975.27714787718594</v>
      </c>
      <c r="T186" s="15">
        <v>394.58649298332415</v>
      </c>
      <c r="U186" s="15">
        <v>925.9538362542703</v>
      </c>
      <c r="V186" s="15">
        <v>682.1916364512042</v>
      </c>
      <c r="W186" s="15">
        <v>82.091345039065416</v>
      </c>
      <c r="X186" s="15">
        <v>1322.5954672218827</v>
      </c>
      <c r="Y186" s="15">
        <v>456.69732984181036</v>
      </c>
      <c r="Z186" s="15">
        <v>0</v>
      </c>
      <c r="AA186" s="15">
        <v>0</v>
      </c>
      <c r="AB186" s="15">
        <v>0</v>
      </c>
      <c r="AC186" s="15">
        <v>0</v>
      </c>
      <c r="AD186" s="15">
        <v>0</v>
      </c>
      <c r="AE186" s="15">
        <v>0</v>
      </c>
      <c r="AF186" s="15">
        <v>0</v>
      </c>
      <c r="AG186" s="15">
        <v>0</v>
      </c>
      <c r="AH186" s="15">
        <v>0</v>
      </c>
      <c r="AI186" s="15">
        <v>730.71572774689662</v>
      </c>
    </row>
    <row r="187" spans="1:35" x14ac:dyDescent="0.3">
      <c r="A187" t="s">
        <v>176</v>
      </c>
      <c r="B187" s="15">
        <v>11064.549962485587</v>
      </c>
      <c r="C187" s="15">
        <v>15056.276173806273</v>
      </c>
      <c r="D187" s="15">
        <v>6521.3610054579731</v>
      </c>
      <c r="E187" s="15">
        <v>2029.9370404800509</v>
      </c>
      <c r="F187" s="15">
        <v>5988.333580080538</v>
      </c>
      <c r="G187" s="15">
        <v>1793.9607216571226</v>
      </c>
      <c r="H187" s="15">
        <v>3325.2964076356998</v>
      </c>
      <c r="I187" s="15">
        <v>1504.1076491913161</v>
      </c>
      <c r="J187" s="15">
        <v>1406.9750073190307</v>
      </c>
      <c r="K187" s="15">
        <v>1125.6186271840008</v>
      </c>
      <c r="L187" s="15">
        <v>3268.3299476907209</v>
      </c>
      <c r="M187" s="15">
        <v>1184.5161535677921</v>
      </c>
      <c r="N187" s="15">
        <v>2820.3225338861434</v>
      </c>
      <c r="O187" s="15">
        <v>1410.064713621131</v>
      </c>
      <c r="P187" s="15">
        <v>1725.0216497915046</v>
      </c>
      <c r="Q187" s="15">
        <v>841.65530735657353</v>
      </c>
      <c r="R187" s="15">
        <v>473.1112775091442</v>
      </c>
      <c r="S187" s="15">
        <v>727.33617417885387</v>
      </c>
      <c r="T187" s="15">
        <v>526.79492450814098</v>
      </c>
      <c r="U187" s="15">
        <v>783.04744093860404</v>
      </c>
      <c r="V187" s="15">
        <v>400.69628605366302</v>
      </c>
      <c r="W187" s="15">
        <v>112.87083334861013</v>
      </c>
      <c r="X187" s="15">
        <v>1734.8700886294498</v>
      </c>
      <c r="Y187" s="15">
        <v>386.21328776256678</v>
      </c>
      <c r="Z187" s="15">
        <v>0</v>
      </c>
      <c r="AA187" s="15">
        <v>0</v>
      </c>
      <c r="AB187" s="15">
        <v>0</v>
      </c>
      <c r="AC187" s="15">
        <v>0</v>
      </c>
      <c r="AD187" s="15">
        <v>0</v>
      </c>
      <c r="AE187" s="15">
        <v>0</v>
      </c>
      <c r="AF187" s="15">
        <v>0</v>
      </c>
      <c r="AG187" s="15">
        <v>0</v>
      </c>
      <c r="AH187" s="15">
        <v>0</v>
      </c>
      <c r="AI187" s="15">
        <v>617.9412604201068</v>
      </c>
    </row>
    <row r="188" spans="1:35" x14ac:dyDescent="0.3">
      <c r="A188" t="s">
        <v>6914</v>
      </c>
      <c r="B188" s="15">
        <v>10084.187202498313</v>
      </c>
      <c r="C188" s="15">
        <v>11509.939799677944</v>
      </c>
      <c r="D188" s="15">
        <v>17657.607942023329</v>
      </c>
      <c r="E188" s="15">
        <v>4953.2786893329367</v>
      </c>
      <c r="F188" s="15">
        <v>7485.8946016058926</v>
      </c>
      <c r="G188" s="15">
        <v>1941.4803345674272</v>
      </c>
      <c r="H188" s="15">
        <v>3045.4706345082286</v>
      </c>
      <c r="I188" s="15">
        <v>1934.9569299449061</v>
      </c>
      <c r="J188" s="15">
        <v>1789.9071095147274</v>
      </c>
      <c r="K188" s="15">
        <v>1705.1028494219513</v>
      </c>
      <c r="L188" s="15">
        <v>4216.2298994089533</v>
      </c>
      <c r="M188" s="15">
        <v>1605.4290640866634</v>
      </c>
      <c r="N188" s="15">
        <v>3605.1403781521844</v>
      </c>
      <c r="O188" s="15">
        <v>1690.1373917585199</v>
      </c>
      <c r="P188" s="15">
        <v>2269.1854844282007</v>
      </c>
      <c r="Q188" s="15">
        <v>1222.8505694599758</v>
      </c>
      <c r="R188" s="15">
        <v>551.03582576120664</v>
      </c>
      <c r="S188" s="15">
        <v>1132.3862965329531</v>
      </c>
      <c r="T188" s="15">
        <v>523.40728853641087</v>
      </c>
      <c r="U188" s="15">
        <v>1731.580197595714</v>
      </c>
      <c r="V188" s="15">
        <v>448.48406779833579</v>
      </c>
      <c r="W188" s="15">
        <v>155.31458946855739</v>
      </c>
      <c r="X188" s="15">
        <v>3019.1851511763048</v>
      </c>
      <c r="Y188" s="15">
        <v>383.72968367772052</v>
      </c>
      <c r="Z188" s="15">
        <v>1818.8787006323953</v>
      </c>
      <c r="AA188" s="15">
        <v>2618.9550911004426</v>
      </c>
      <c r="AB188" s="15">
        <v>1519.5695473637732</v>
      </c>
      <c r="AC188" s="15">
        <v>851.87989776453958</v>
      </c>
      <c r="AD188" s="15">
        <v>0</v>
      </c>
      <c r="AE188" s="15">
        <v>0</v>
      </c>
      <c r="AF188" s="15">
        <v>74.827288317155492</v>
      </c>
      <c r="AG188" s="15">
        <v>0</v>
      </c>
      <c r="AH188" s="15">
        <v>0</v>
      </c>
      <c r="AI188" s="15">
        <v>613.96749388435285</v>
      </c>
    </row>
    <row r="189" spans="1:35" x14ac:dyDescent="0.3">
      <c r="A189" t="s">
        <v>7635</v>
      </c>
      <c r="B189" s="15">
        <v>14694.489506245051</v>
      </c>
      <c r="C189" s="15">
        <v>19879.72086849231</v>
      </c>
      <c r="D189" s="15">
        <v>10417.214662145758</v>
      </c>
      <c r="E189" s="15">
        <v>3348.8140409164503</v>
      </c>
      <c r="F189" s="15">
        <v>6423.3475413133947</v>
      </c>
      <c r="G189" s="15">
        <v>2037.8402032243505</v>
      </c>
      <c r="H189" s="15">
        <v>4286.8947691731692</v>
      </c>
      <c r="I189" s="15">
        <v>2358.6750495343736</v>
      </c>
      <c r="J189" s="15">
        <v>2139.4340823632642</v>
      </c>
      <c r="K189" s="15">
        <v>1703.7041266884648</v>
      </c>
      <c r="L189" s="15">
        <v>3841.303556606782</v>
      </c>
      <c r="M189" s="15">
        <v>1414.6317008315784</v>
      </c>
      <c r="N189" s="15">
        <v>3735.8110410223576</v>
      </c>
      <c r="O189" s="15">
        <v>1911.2491845230404</v>
      </c>
      <c r="P189" s="15">
        <v>2566.4494389245674</v>
      </c>
      <c r="Q189" s="15">
        <v>2030.7309250001831</v>
      </c>
      <c r="R189" s="15">
        <v>1007.4535238312593</v>
      </c>
      <c r="S189" s="15">
        <v>1557.9639230930259</v>
      </c>
      <c r="T189" s="15">
        <v>396.28492810844892</v>
      </c>
      <c r="U189" s="15">
        <v>881.77983135242255</v>
      </c>
      <c r="V189" s="15">
        <v>622.06184461468035</v>
      </c>
      <c r="W189" s="15">
        <v>82.444694244784387</v>
      </c>
      <c r="X189" s="15">
        <v>3195.9645590968439</v>
      </c>
      <c r="Y189" s="15">
        <v>458.66311123663075</v>
      </c>
      <c r="Z189" s="15">
        <v>0</v>
      </c>
      <c r="AA189" s="15">
        <v>0</v>
      </c>
      <c r="AB189" s="15">
        <v>0</v>
      </c>
      <c r="AC189" s="15">
        <v>0</v>
      </c>
      <c r="AD189" s="15">
        <v>0</v>
      </c>
      <c r="AE189" s="15">
        <v>0</v>
      </c>
      <c r="AF189" s="15">
        <v>0</v>
      </c>
      <c r="AG189" s="15">
        <v>0</v>
      </c>
      <c r="AH189" s="15">
        <v>0</v>
      </c>
      <c r="AI189" s="15">
        <v>0</v>
      </c>
    </row>
    <row r="190" spans="1:35" x14ac:dyDescent="0.3">
      <c r="A190" t="s">
        <v>5375</v>
      </c>
      <c r="B190" s="15">
        <v>9938.8027945690264</v>
      </c>
      <c r="C190" s="15">
        <v>13459.725460655962</v>
      </c>
      <c r="D190" s="15">
        <v>11986.794529178482</v>
      </c>
      <c r="E190" s="15">
        <v>2554.21387411862</v>
      </c>
      <c r="F190" s="15">
        <v>4018.1436136817442</v>
      </c>
      <c r="G190" s="15">
        <v>1864.3171658060921</v>
      </c>
      <c r="H190" s="15">
        <v>2943.2915182581046</v>
      </c>
      <c r="I190" s="15">
        <v>2606.7462265058307</v>
      </c>
      <c r="J190" s="15">
        <v>1864.8456602969093</v>
      </c>
      <c r="K190" s="15">
        <v>1709.5739788948713</v>
      </c>
      <c r="L190" s="15">
        <v>5047.1223873024674</v>
      </c>
      <c r="M190" s="15">
        <v>2085.8620563565842</v>
      </c>
      <c r="N190" s="15">
        <v>4671.8912988223883</v>
      </c>
      <c r="O190" s="15">
        <v>1926.6795157224999</v>
      </c>
      <c r="P190" s="15">
        <v>2283.3075981258194</v>
      </c>
      <c r="Q190" s="15">
        <v>625.94887492366934</v>
      </c>
      <c r="R190" s="15">
        <v>772.44754777814501</v>
      </c>
      <c r="S190" s="15">
        <v>1415.4139453061218</v>
      </c>
      <c r="T190" s="15">
        <v>576.6931883795238</v>
      </c>
      <c r="U190" s="15">
        <v>2057.9575472414454</v>
      </c>
      <c r="V190" s="15">
        <v>496.78482136799153</v>
      </c>
      <c r="W190" s="15">
        <v>123.56201195301746</v>
      </c>
      <c r="X190" s="15">
        <v>3952.2932001259442</v>
      </c>
      <c r="Y190" s="15">
        <v>422.79559265360979</v>
      </c>
      <c r="Z190" s="15">
        <v>1445.9609268753454</v>
      </c>
      <c r="AA190" s="15">
        <v>1445.9609268753454</v>
      </c>
      <c r="AB190" s="15">
        <v>1488.2404861407065</v>
      </c>
      <c r="AC190" s="15">
        <v>591.91382971505368</v>
      </c>
      <c r="AD190" s="15">
        <v>169.11823706144392</v>
      </c>
      <c r="AE190" s="15">
        <v>169.11823706144392</v>
      </c>
      <c r="AF190" s="15">
        <v>0</v>
      </c>
      <c r="AG190" s="15">
        <v>0</v>
      </c>
      <c r="AH190" s="15">
        <v>0</v>
      </c>
      <c r="AI190" s="15">
        <v>676.47294824577568</v>
      </c>
    </row>
    <row r="191" spans="1:35" x14ac:dyDescent="0.3">
      <c r="A191" t="s">
        <v>5410</v>
      </c>
      <c r="B191" s="15">
        <v>10556.289798686479</v>
      </c>
      <c r="C191" s="15">
        <v>14245.760051677828</v>
      </c>
      <c r="D191" s="15">
        <v>11926.122804103314</v>
      </c>
      <c r="E191" s="15">
        <v>2905.3677187178532</v>
      </c>
      <c r="F191" s="15">
        <v>3816.6961720595482</v>
      </c>
      <c r="G191" s="15">
        <v>1165.6409984903682</v>
      </c>
      <c r="H191" s="15">
        <v>2208.3927134189612</v>
      </c>
      <c r="I191" s="15">
        <v>2204.1759242771359</v>
      </c>
      <c r="J191" s="15">
        <v>1414.2307583751358</v>
      </c>
      <c r="K191" s="15">
        <v>1379.9944465331705</v>
      </c>
      <c r="L191" s="15">
        <v>4379.9387217176845</v>
      </c>
      <c r="M191" s="15">
        <v>1733.6023359976909</v>
      </c>
      <c r="N191" s="15">
        <v>2858.3806397089393</v>
      </c>
      <c r="O191" s="15">
        <v>1357.203705219018</v>
      </c>
      <c r="P191" s="15">
        <v>1818.2393180586191</v>
      </c>
      <c r="Q191" s="15">
        <v>753.80125897206585</v>
      </c>
      <c r="R191" s="15">
        <v>661.43349681779034</v>
      </c>
      <c r="S191" s="15">
        <v>1344.4529380520689</v>
      </c>
      <c r="T191" s="15">
        <v>547.78098947144269</v>
      </c>
      <c r="U191" s="15">
        <v>1086.3252027274575</v>
      </c>
      <c r="V191" s="15">
        <v>587.33848761142588</v>
      </c>
      <c r="W191" s="15">
        <v>72.187414118395779</v>
      </c>
      <c r="X191" s="15">
        <v>2332.4867938784005</v>
      </c>
      <c r="Y191" s="15">
        <v>401.59896588815445</v>
      </c>
      <c r="Z191" s="15">
        <v>0</v>
      </c>
      <c r="AA191" s="15">
        <v>0</v>
      </c>
      <c r="AB191" s="15">
        <v>0</v>
      </c>
      <c r="AC191" s="15">
        <v>0</v>
      </c>
      <c r="AD191" s="15">
        <v>0</v>
      </c>
      <c r="AE191" s="15">
        <v>0</v>
      </c>
      <c r="AF191" s="15">
        <v>0</v>
      </c>
      <c r="AG191" s="15">
        <v>0</v>
      </c>
      <c r="AH191" s="15">
        <v>0</v>
      </c>
      <c r="AI191" s="15">
        <v>642.55834542104719</v>
      </c>
    </row>
    <row r="192" spans="1:35" x14ac:dyDescent="0.3">
      <c r="A192" t="s">
        <v>9756</v>
      </c>
      <c r="B192" s="15">
        <v>3189.1294535657025</v>
      </c>
      <c r="C192" s="15">
        <v>4628.8234168563595</v>
      </c>
      <c r="D192" s="15">
        <v>5964.3802916135237</v>
      </c>
      <c r="E192" s="15">
        <v>1736.6577379176581</v>
      </c>
      <c r="F192" s="15">
        <v>2135.0520716368214</v>
      </c>
      <c r="G192" s="15">
        <v>647.03722732902122</v>
      </c>
      <c r="H192" s="15">
        <v>1638.8336503480357</v>
      </c>
      <c r="I192" s="15">
        <v>752.06603493241244</v>
      </c>
      <c r="J192" s="15">
        <v>699.87184090999551</v>
      </c>
      <c r="K192" s="15">
        <v>430.04173357120203</v>
      </c>
      <c r="L192" s="15">
        <v>789.85078888729083</v>
      </c>
      <c r="M192" s="15">
        <v>611.92088820146466</v>
      </c>
      <c r="N192" s="15">
        <v>862.43167219044744</v>
      </c>
      <c r="O192" s="15">
        <v>894.66612330449641</v>
      </c>
      <c r="P192" s="15">
        <v>834.89363117248524</v>
      </c>
      <c r="Q192" s="15">
        <v>408.05399539406937</v>
      </c>
      <c r="R192" s="15">
        <v>184.86777923686324</v>
      </c>
      <c r="S192" s="15">
        <v>953.05103972630013</v>
      </c>
      <c r="T192" s="15">
        <v>291.17742595736888</v>
      </c>
      <c r="U192" s="15">
        <v>667.10370683048234</v>
      </c>
      <c r="V192" s="15">
        <v>134.7549487797574</v>
      </c>
      <c r="W192" s="15">
        <v>115.38225713340019</v>
      </c>
      <c r="X192" s="15">
        <v>1034.0641138837939</v>
      </c>
      <c r="Y192" s="15">
        <v>213.47318618575432</v>
      </c>
      <c r="Z192" s="15">
        <v>0</v>
      </c>
      <c r="AA192" s="15">
        <v>0</v>
      </c>
      <c r="AB192" s="15">
        <v>0</v>
      </c>
      <c r="AC192" s="15">
        <v>0</v>
      </c>
      <c r="AD192" s="15">
        <v>0</v>
      </c>
      <c r="AE192" s="15">
        <v>0</v>
      </c>
      <c r="AF192" s="15">
        <v>0</v>
      </c>
      <c r="AG192" s="15">
        <v>0</v>
      </c>
      <c r="AH192" s="15">
        <v>0</v>
      </c>
      <c r="AI192" s="15">
        <v>0</v>
      </c>
    </row>
    <row r="193" spans="1:35" x14ac:dyDescent="0.3">
      <c r="A193" t="s">
        <v>49</v>
      </c>
      <c r="B193" s="15">
        <v>27295.681106991211</v>
      </c>
      <c r="C193" s="15">
        <v>24571.683252544182</v>
      </c>
      <c r="D193" s="15">
        <v>16719.896054328063</v>
      </c>
      <c r="E193" s="15">
        <v>3637.520786889108</v>
      </c>
      <c r="F193" s="15">
        <v>10464.810806760477</v>
      </c>
      <c r="G193" s="15">
        <v>1787.440368370369</v>
      </c>
      <c r="H193" s="15">
        <v>3309.8194239686986</v>
      </c>
      <c r="I193" s="15">
        <v>4102.6261307801333</v>
      </c>
      <c r="J193" s="15">
        <v>3856.2260853198482</v>
      </c>
      <c r="K193" s="15">
        <v>2088.5167384383399</v>
      </c>
      <c r="L193" s="15">
        <v>9226.6297775468738</v>
      </c>
      <c r="M193" s="15">
        <v>2813.3346242158709</v>
      </c>
      <c r="N193" s="15">
        <v>5345.2050382773969</v>
      </c>
      <c r="O193" s="15">
        <v>2048.9358338853854</v>
      </c>
      <c r="P193" s="15">
        <v>2580.7225214827408</v>
      </c>
      <c r="Q193" s="15">
        <v>1015.6721603753692</v>
      </c>
      <c r="R193" s="15">
        <v>1100.6581866677495</v>
      </c>
      <c r="S193" s="15">
        <v>1762.8360222969106</v>
      </c>
      <c r="T193" s="15">
        <v>410.78560400904342</v>
      </c>
      <c r="U193" s="15">
        <v>2336.8185691023714</v>
      </c>
      <c r="V193" s="15">
        <v>1072.7257164877365</v>
      </c>
      <c r="W193" s="15">
        <v>245.92459915934924</v>
      </c>
      <c r="X193" s="15">
        <v>3957.1395626935978</v>
      </c>
      <c r="Y193" s="15">
        <v>950.8926018727858</v>
      </c>
      <c r="Z193" s="15">
        <v>0</v>
      </c>
      <c r="AA193" s="15">
        <v>0</v>
      </c>
      <c r="AB193" s="15">
        <v>0</v>
      </c>
      <c r="AC193" s="15">
        <v>0</v>
      </c>
      <c r="AD193" s="15">
        <v>0</v>
      </c>
      <c r="AE193" s="15">
        <v>0</v>
      </c>
      <c r="AF193" s="15">
        <v>0</v>
      </c>
      <c r="AG193" s="15">
        <v>1626.0263492024637</v>
      </c>
      <c r="AH193" s="15">
        <v>2710.0439153374391</v>
      </c>
      <c r="AI193" s="15">
        <v>1521.4281629964571</v>
      </c>
    </row>
    <row r="194" spans="1:35" x14ac:dyDescent="0.3">
      <c r="A194" t="s">
        <v>9789</v>
      </c>
      <c r="B194" s="15">
        <v>8143.1288106058191</v>
      </c>
      <c r="C194" s="15">
        <v>11888.081102414842</v>
      </c>
      <c r="D194" s="15">
        <v>8414.6100140674407</v>
      </c>
      <c r="E194" s="15">
        <v>3452.6668189005386</v>
      </c>
      <c r="F194" s="15">
        <v>4876.9618971277796</v>
      </c>
      <c r="G194" s="15">
        <v>1785.5417525513694</v>
      </c>
      <c r="H194" s="15">
        <v>2537.5569016551572</v>
      </c>
      <c r="I194" s="15">
        <v>912.53993908072653</v>
      </c>
      <c r="J194" s="15">
        <v>1575.8578930658934</v>
      </c>
      <c r="K194" s="15">
        <v>952.73703345097795</v>
      </c>
      <c r="L194" s="15">
        <v>1769.3311210512347</v>
      </c>
      <c r="M194" s="15">
        <v>711.94984848556976</v>
      </c>
      <c r="N194" s="15">
        <v>1354.1808021453585</v>
      </c>
      <c r="O194" s="15">
        <v>1168.8787867861008</v>
      </c>
      <c r="P194" s="15">
        <v>1065.2888976876823</v>
      </c>
      <c r="Q194" s="15">
        <v>654.09239134281404</v>
      </c>
      <c r="R194" s="15">
        <v>656.5964726314528</v>
      </c>
      <c r="S194" s="15">
        <v>1002.8186592237504</v>
      </c>
      <c r="T194" s="15">
        <v>347.40833036060008</v>
      </c>
      <c r="U194" s="15">
        <v>402.62991246268331</v>
      </c>
      <c r="V194" s="15">
        <v>281.70914497184464</v>
      </c>
      <c r="W194" s="15">
        <v>77.033448063645949</v>
      </c>
      <c r="X194" s="15">
        <v>1756.5471271039748</v>
      </c>
      <c r="Y194" s="15">
        <v>263.58750406722311</v>
      </c>
      <c r="Z194" s="15">
        <v>0</v>
      </c>
      <c r="AA194" s="15">
        <v>0</v>
      </c>
      <c r="AB194" s="15">
        <v>0</v>
      </c>
      <c r="AC194" s="15">
        <v>0</v>
      </c>
      <c r="AD194" s="15">
        <v>0</v>
      </c>
      <c r="AE194" s="15">
        <v>0</v>
      </c>
      <c r="AF194" s="15">
        <v>0</v>
      </c>
      <c r="AG194" s="15">
        <v>0</v>
      </c>
      <c r="AH194" s="15">
        <v>0</v>
      </c>
      <c r="AI194" s="15">
        <v>0</v>
      </c>
    </row>
    <row r="195" spans="1:35" x14ac:dyDescent="0.3">
      <c r="A195" t="s">
        <v>9820</v>
      </c>
      <c r="B195" s="15">
        <v>17466.838054837415</v>
      </c>
      <c r="C195" s="15">
        <v>23058.458725789373</v>
      </c>
      <c r="D195" s="15">
        <v>21584.184048208983</v>
      </c>
      <c r="E195" s="15">
        <v>4885.2927598701908</v>
      </c>
      <c r="F195" s="15">
        <v>11378.322200152477</v>
      </c>
      <c r="G195" s="15">
        <v>3333.345812967314</v>
      </c>
      <c r="H195" s="15">
        <v>4082.9371564729618</v>
      </c>
      <c r="I195" s="15">
        <v>2606.7480689557055</v>
      </c>
      <c r="J195" s="15">
        <v>2747.2510637587493</v>
      </c>
      <c r="K195" s="15">
        <v>2437.926641091582</v>
      </c>
      <c r="L195" s="15">
        <v>5739.323452656653</v>
      </c>
      <c r="M195" s="15">
        <v>2420.6209319987011</v>
      </c>
      <c r="N195" s="15">
        <v>5470.0563006869952</v>
      </c>
      <c r="O195" s="15">
        <v>2531.4742853489061</v>
      </c>
      <c r="P195" s="15">
        <v>3389.0145275318278</v>
      </c>
      <c r="Q195" s="15">
        <v>1996.449530806048</v>
      </c>
      <c r="R195" s="15">
        <v>865.28545464407125</v>
      </c>
      <c r="S195" s="15">
        <v>795.45752354901811</v>
      </c>
      <c r="T195" s="15">
        <v>791.94797415255971</v>
      </c>
      <c r="U195" s="15">
        <v>1102.4825862667815</v>
      </c>
      <c r="V195" s="15">
        <v>668.62966949769134</v>
      </c>
      <c r="W195" s="15">
        <v>195.92967147814701</v>
      </c>
      <c r="X195" s="15">
        <v>4232.7586100183253</v>
      </c>
      <c r="Y195" s="15">
        <v>871.33640187934441</v>
      </c>
      <c r="Z195" s="15">
        <v>827.76958178537711</v>
      </c>
      <c r="AA195" s="15">
        <v>1281.590624430869</v>
      </c>
      <c r="AB195" s="15">
        <v>1597.4500701121312</v>
      </c>
      <c r="AC195" s="15">
        <v>484.07577882185802</v>
      </c>
      <c r="AD195" s="15">
        <v>0</v>
      </c>
      <c r="AE195" s="15">
        <v>0</v>
      </c>
      <c r="AF195" s="15">
        <v>0</v>
      </c>
      <c r="AG195" s="15">
        <v>0</v>
      </c>
      <c r="AH195" s="15">
        <v>0</v>
      </c>
      <c r="AI195" s="15">
        <v>1549.0424922299455</v>
      </c>
    </row>
    <row r="196" spans="1:35" x14ac:dyDescent="0.3">
      <c r="A196" t="s">
        <v>8710</v>
      </c>
      <c r="B196" s="15">
        <v>15163.222974570988</v>
      </c>
      <c r="C196" s="15">
        <v>10960.867734980855</v>
      </c>
      <c r="D196" s="15">
        <v>13406.57260947653</v>
      </c>
      <c r="E196" s="15">
        <v>3674.1307237653787</v>
      </c>
      <c r="F196" s="15">
        <v>6915.4633951473761</v>
      </c>
      <c r="G196" s="15">
        <v>1980.5401001782777</v>
      </c>
      <c r="H196" s="15">
        <v>2382.5732186054915</v>
      </c>
      <c r="I196" s="15">
        <v>2062.7698310611231</v>
      </c>
      <c r="J196" s="15">
        <v>1961.5494002053338</v>
      </c>
      <c r="K196" s="15">
        <v>1839.629106379037</v>
      </c>
      <c r="L196" s="15">
        <v>4004.6638567944601</v>
      </c>
      <c r="M196" s="15">
        <v>1671.3715046187572</v>
      </c>
      <c r="N196" s="15">
        <v>2969.1959407697163</v>
      </c>
      <c r="O196" s="15">
        <v>1487.7314358803935</v>
      </c>
      <c r="P196" s="15">
        <v>1959.0806092088517</v>
      </c>
      <c r="Q196" s="15">
        <v>381.61811595629968</v>
      </c>
      <c r="R196" s="15">
        <v>328.91892353138144</v>
      </c>
      <c r="S196" s="15">
        <v>1216.6391937666251</v>
      </c>
      <c r="T196" s="15">
        <v>310.6878515573556</v>
      </c>
      <c r="U196" s="15">
        <v>1272.3768981872145</v>
      </c>
      <c r="V196" s="15">
        <v>555.47797420859729</v>
      </c>
      <c r="W196" s="15">
        <v>68.271566402731878</v>
      </c>
      <c r="X196" s="15">
        <v>1195.6544702965227</v>
      </c>
      <c r="Y196" s="15">
        <v>379.81399945886994</v>
      </c>
      <c r="Z196" s="15">
        <v>863.12731377028194</v>
      </c>
      <c r="AA196" s="15">
        <v>1079.6212934618379</v>
      </c>
      <c r="AB196" s="15">
        <v>1002.7089585714167</v>
      </c>
      <c r="AC196" s="15">
        <v>569.72099918830497</v>
      </c>
      <c r="AD196" s="15">
        <v>0</v>
      </c>
      <c r="AE196" s="15">
        <v>0</v>
      </c>
      <c r="AF196" s="15">
        <v>0</v>
      </c>
      <c r="AG196" s="15">
        <v>0</v>
      </c>
      <c r="AH196" s="15">
        <v>0</v>
      </c>
      <c r="AI196" s="15">
        <v>0</v>
      </c>
    </row>
    <row r="197" spans="1:35" x14ac:dyDescent="0.3">
      <c r="A197" t="s">
        <v>10450</v>
      </c>
      <c r="B197" s="15">
        <v>15445.336469150499</v>
      </c>
      <c r="C197" s="15">
        <v>18934.873190674261</v>
      </c>
      <c r="D197" s="15">
        <v>16331.249380327454</v>
      </c>
      <c r="E197" s="15">
        <v>2752.1698476793172</v>
      </c>
      <c r="F197" s="15">
        <v>5629.708332064235</v>
      </c>
      <c r="G197" s="15">
        <v>3061.9960795377979</v>
      </c>
      <c r="H197" s="15">
        <v>3609.1160651607452</v>
      </c>
      <c r="I197" s="15">
        <v>1782.8816598166443</v>
      </c>
      <c r="J197" s="15">
        <v>2307.4915660311049</v>
      </c>
      <c r="K197" s="15">
        <v>1214.9190080747273</v>
      </c>
      <c r="L197" s="15">
        <v>3084.714585607474</v>
      </c>
      <c r="M197" s="15">
        <v>1472.9512146275688</v>
      </c>
      <c r="N197" s="15">
        <v>2604.2911315652291</v>
      </c>
      <c r="O197" s="15">
        <v>1652.1981432507062</v>
      </c>
      <c r="P197" s="15">
        <v>2184.3114092679953</v>
      </c>
      <c r="Q197" s="15">
        <v>1118.4174639438991</v>
      </c>
      <c r="R197" s="15">
        <v>510.64531991475076</v>
      </c>
      <c r="S197" s="15">
        <v>1901.3722167029855</v>
      </c>
      <c r="T197" s="15">
        <v>568.58793172548576</v>
      </c>
      <c r="U197" s="15">
        <v>1733.0676877923072</v>
      </c>
      <c r="V197" s="15">
        <v>356.93065728735132</v>
      </c>
      <c r="W197" s="15">
        <v>121.82538346537625</v>
      </c>
      <c r="X197" s="15">
        <v>2537.8030266457163</v>
      </c>
      <c r="Y197" s="15">
        <v>416.85332237938837</v>
      </c>
      <c r="Z197" s="15">
        <v>0</v>
      </c>
      <c r="AA197" s="15">
        <v>0</v>
      </c>
      <c r="AB197" s="15">
        <v>0</v>
      </c>
      <c r="AC197" s="15">
        <v>0</v>
      </c>
      <c r="AD197" s="15">
        <v>0</v>
      </c>
      <c r="AE197" s="15">
        <v>0</v>
      </c>
      <c r="AF197" s="15">
        <v>0</v>
      </c>
      <c r="AG197" s="15">
        <v>0</v>
      </c>
      <c r="AH197" s="15">
        <v>0</v>
      </c>
      <c r="AI197" s="15">
        <v>1333.930631614043</v>
      </c>
    </row>
    <row r="198" spans="1:35" x14ac:dyDescent="0.3">
      <c r="A198" t="s">
        <v>7669</v>
      </c>
      <c r="B198" s="15">
        <v>11474.032836749175</v>
      </c>
      <c r="C198" s="15">
        <v>16684.531599645135</v>
      </c>
      <c r="D198" s="15">
        <v>13382.781779446452</v>
      </c>
      <c r="E198" s="15">
        <v>3746.3414889079804</v>
      </c>
      <c r="F198" s="15">
        <v>4158.5429939895721</v>
      </c>
      <c r="G198" s="15">
        <v>3015.0896834234186</v>
      </c>
      <c r="H198" s="15">
        <v>3906.4110935470139</v>
      </c>
      <c r="I198" s="15">
        <v>1745.4219350621092</v>
      </c>
      <c r="J198" s="15">
        <v>2971.038369840011</v>
      </c>
      <c r="K198" s="15">
        <v>1431.2222287391091</v>
      </c>
      <c r="L198" s="15">
        <v>3046.4700573693508</v>
      </c>
      <c r="M198" s="15">
        <v>1438.9435825806952</v>
      </c>
      <c r="N198" s="15">
        <v>3920.0719503436653</v>
      </c>
      <c r="O198" s="15">
        <v>2379.7608506631746</v>
      </c>
      <c r="P198" s="15">
        <v>1982.8040698329198</v>
      </c>
      <c r="Q198" s="15">
        <v>675.61846113877584</v>
      </c>
      <c r="R198" s="15">
        <v>582.46725646015477</v>
      </c>
      <c r="S198" s="15">
        <v>550.78990736646858</v>
      </c>
      <c r="T198" s="15">
        <v>540.09880204734952</v>
      </c>
      <c r="U198" s="15">
        <v>2013.4915017674282</v>
      </c>
      <c r="V198" s="15">
        <v>462.78627191557166</v>
      </c>
      <c r="W198" s="15">
        <v>115.72131590787235</v>
      </c>
      <c r="X198" s="15">
        <v>1979.8343183553868</v>
      </c>
      <c r="Y198" s="15">
        <v>395.96686367107736</v>
      </c>
      <c r="Z198" s="15">
        <v>0</v>
      </c>
      <c r="AA198" s="15">
        <v>0</v>
      </c>
      <c r="AB198" s="15">
        <v>0</v>
      </c>
      <c r="AC198" s="15">
        <v>0</v>
      </c>
      <c r="AD198" s="15">
        <v>0</v>
      </c>
      <c r="AE198" s="15">
        <v>0</v>
      </c>
      <c r="AF198" s="15">
        <v>0</v>
      </c>
      <c r="AG198" s="15">
        <v>0</v>
      </c>
      <c r="AH198" s="15">
        <v>0</v>
      </c>
      <c r="AI198" s="15">
        <v>0</v>
      </c>
    </row>
    <row r="199" spans="1:35" x14ac:dyDescent="0.3">
      <c r="A199" t="s">
        <v>8223</v>
      </c>
      <c r="B199" s="15">
        <v>13814.112558602099</v>
      </c>
      <c r="C199" s="15">
        <v>13476.536037178952</v>
      </c>
      <c r="D199" s="15">
        <v>16235.108947134253</v>
      </c>
      <c r="E199" s="15">
        <v>2412.2098762785513</v>
      </c>
      <c r="F199" s="15">
        <v>5438.3987899869971</v>
      </c>
      <c r="G199" s="15">
        <v>3072.1955173305769</v>
      </c>
      <c r="H199" s="15">
        <v>4715.8859921939847</v>
      </c>
      <c r="I199" s="15">
        <v>1964.2728537394394</v>
      </c>
      <c r="J199" s="15">
        <v>3347.2940948983642</v>
      </c>
      <c r="K199" s="15">
        <v>1723.888349813805</v>
      </c>
      <c r="L199" s="15">
        <v>4368.0133325330071</v>
      </c>
      <c r="M199" s="15">
        <v>1610.5448081629183</v>
      </c>
      <c r="N199" s="15">
        <v>2801.1747978111139</v>
      </c>
      <c r="O199" s="15">
        <v>2751.1948966034347</v>
      </c>
      <c r="P199" s="15">
        <v>2298.4480927765549</v>
      </c>
      <c r="Q199" s="15">
        <v>1514.6628637958866</v>
      </c>
      <c r="R199" s="15">
        <v>724.39488612300852</v>
      </c>
      <c r="S199" s="15">
        <v>1591.201122549068</v>
      </c>
      <c r="T199" s="15">
        <v>779.60281046956561</v>
      </c>
      <c r="U199" s="15">
        <v>2126.7598128957839</v>
      </c>
      <c r="V199" s="15">
        <v>0</v>
      </c>
      <c r="W199" s="15">
        <v>216.33559748679335</v>
      </c>
      <c r="X199" s="15">
        <v>3314.1484281978746</v>
      </c>
      <c r="Y199" s="15">
        <v>418.24185111028203</v>
      </c>
      <c r="Z199" s="15">
        <v>0</v>
      </c>
      <c r="AA199" s="15">
        <v>0</v>
      </c>
      <c r="AB199" s="15">
        <v>0</v>
      </c>
      <c r="AC199" s="15">
        <v>0</v>
      </c>
      <c r="AD199" s="15">
        <v>0</v>
      </c>
      <c r="AE199" s="15">
        <v>0</v>
      </c>
      <c r="AF199" s="15">
        <v>0</v>
      </c>
      <c r="AG199" s="15">
        <v>0</v>
      </c>
      <c r="AH199" s="15">
        <v>0</v>
      </c>
      <c r="AI199" s="15">
        <v>0</v>
      </c>
    </row>
    <row r="200" spans="1:35" x14ac:dyDescent="0.3">
      <c r="A200" t="s">
        <v>6334</v>
      </c>
      <c r="B200" s="15">
        <v>10286.077126336735</v>
      </c>
      <c r="C200" s="15">
        <v>10395.76534279829</v>
      </c>
      <c r="D200" s="15">
        <v>9521.6698468486411</v>
      </c>
      <c r="E200" s="15">
        <v>3239.8109951492952</v>
      </c>
      <c r="F200" s="15">
        <v>4902.0715822251395</v>
      </c>
      <c r="G200" s="15">
        <v>1416.9873991523457</v>
      </c>
      <c r="H200" s="15">
        <v>3824.1133533181805</v>
      </c>
      <c r="I200" s="15">
        <v>2474.592570590431</v>
      </c>
      <c r="J200" s="15">
        <v>2491.6476789324033</v>
      </c>
      <c r="K200" s="15">
        <v>2135.2807189913092</v>
      </c>
      <c r="L200" s="15">
        <v>5521.709109610817</v>
      </c>
      <c r="M200" s="15">
        <v>2054.2453975874646</v>
      </c>
      <c r="N200" s="15">
        <v>4114.8982391929076</v>
      </c>
      <c r="O200" s="15">
        <v>1919.2179376203605</v>
      </c>
      <c r="P200" s="15">
        <v>2631.3864947950806</v>
      </c>
      <c r="Q200" s="15">
        <v>454.64584392273377</v>
      </c>
      <c r="R200" s="15">
        <v>485.45811147977702</v>
      </c>
      <c r="S200" s="15">
        <v>958.57247051315426</v>
      </c>
      <c r="T200" s="15">
        <v>308.31112980625585</v>
      </c>
      <c r="U200" s="15">
        <v>977.13521274170944</v>
      </c>
      <c r="V200" s="15">
        <v>697.28067254471068</v>
      </c>
      <c r="W200" s="15">
        <v>110.15150083848199</v>
      </c>
      <c r="X200" s="15">
        <v>3900.2488645906301</v>
      </c>
      <c r="Y200" s="15">
        <v>376.90847164578952</v>
      </c>
      <c r="Z200" s="15">
        <v>1289.0269730286002</v>
      </c>
      <c r="AA200" s="15">
        <v>1289.0269730286002</v>
      </c>
      <c r="AB200" s="15">
        <v>1243.7979564311056</v>
      </c>
      <c r="AC200" s="15">
        <v>376.90847164578952</v>
      </c>
      <c r="AD200" s="15">
        <v>0</v>
      </c>
      <c r="AE200" s="15">
        <v>0</v>
      </c>
      <c r="AF200" s="15">
        <v>0</v>
      </c>
      <c r="AG200" s="15">
        <v>0</v>
      </c>
      <c r="AH200" s="15">
        <v>0</v>
      </c>
      <c r="AI200" s="15">
        <v>603.05355463326339</v>
      </c>
    </row>
    <row r="201" spans="1:35" x14ac:dyDescent="0.3">
      <c r="A201" t="s">
        <v>5458</v>
      </c>
      <c r="B201" s="15">
        <v>11137.606596731734</v>
      </c>
      <c r="C201" s="15">
        <v>15010.336308869353</v>
      </c>
      <c r="D201" s="15">
        <v>13265.477689536745</v>
      </c>
      <c r="E201" s="15">
        <v>2450.2644545583603</v>
      </c>
      <c r="F201" s="15">
        <v>4732.1799243055048</v>
      </c>
      <c r="G201" s="15">
        <v>1311.414938492748</v>
      </c>
      <c r="H201" s="15">
        <v>2619.9503586136479</v>
      </c>
      <c r="I201" s="15">
        <v>1868.6017434452028</v>
      </c>
      <c r="J201" s="15">
        <v>1251.767772218768</v>
      </c>
      <c r="K201" s="15">
        <v>1201.8904004206981</v>
      </c>
      <c r="L201" s="15">
        <v>3167.4702090320447</v>
      </c>
      <c r="M201" s="15">
        <v>1659.2196218351628</v>
      </c>
      <c r="N201" s="15">
        <v>2420.8522311887768</v>
      </c>
      <c r="O201" s="15">
        <v>1482.7462816176628</v>
      </c>
      <c r="P201" s="15">
        <v>1647.0845086966633</v>
      </c>
      <c r="Q201" s="15">
        <v>1186.5672490847967</v>
      </c>
      <c r="R201" s="15">
        <v>608.19541611089323</v>
      </c>
      <c r="S201" s="15">
        <v>1999.7226693061077</v>
      </c>
      <c r="T201" s="15">
        <v>561.09472274281939</v>
      </c>
      <c r="U201" s="15">
        <v>980.0646458466033</v>
      </c>
      <c r="V201" s="15">
        <v>483.347726702942</v>
      </c>
      <c r="W201" s="15">
        <v>73.941918191364934</v>
      </c>
      <c r="X201" s="15">
        <v>2270.70591608531</v>
      </c>
      <c r="Y201" s="15">
        <v>411.35976740675903</v>
      </c>
      <c r="Z201" s="15">
        <v>0</v>
      </c>
      <c r="AA201" s="15">
        <v>0</v>
      </c>
      <c r="AB201" s="15">
        <v>0</v>
      </c>
      <c r="AC201" s="15">
        <v>0</v>
      </c>
      <c r="AD201" s="15">
        <v>0</v>
      </c>
      <c r="AE201" s="15">
        <v>0</v>
      </c>
      <c r="AF201" s="15">
        <v>0</v>
      </c>
      <c r="AG201" s="15">
        <v>0</v>
      </c>
      <c r="AH201" s="15">
        <v>0</v>
      </c>
      <c r="AI201" s="15">
        <v>329.08781392540726</v>
      </c>
    </row>
    <row r="202" spans="1:35" x14ac:dyDescent="0.3">
      <c r="A202" t="s">
        <v>10483</v>
      </c>
      <c r="B202" s="15">
        <v>11968.469274184732</v>
      </c>
      <c r="C202" s="15">
        <v>16413.237428668606</v>
      </c>
      <c r="D202" s="15">
        <v>10788.445455773093</v>
      </c>
      <c r="E202" s="15">
        <v>3804.7882361849397</v>
      </c>
      <c r="F202" s="15">
        <v>5066.1139653479449</v>
      </c>
      <c r="G202" s="15">
        <v>3235.2922369504518</v>
      </c>
      <c r="H202" s="15">
        <v>2777.449165640126</v>
      </c>
      <c r="I202" s="15">
        <v>2601.2709756217228</v>
      </c>
      <c r="J202" s="15">
        <v>3480.9507006573622</v>
      </c>
      <c r="K202" s="15">
        <v>1997.9707861774534</v>
      </c>
      <c r="L202" s="15">
        <v>3614.4056795963029</v>
      </c>
      <c r="M202" s="15">
        <v>1732.7124988309952</v>
      </c>
      <c r="N202" s="15">
        <v>3630.3718280667199</v>
      </c>
      <c r="O202" s="15">
        <v>3583.0239394992745</v>
      </c>
      <c r="P202" s="15">
        <v>2638.9290637381564</v>
      </c>
      <c r="Q202" s="15">
        <v>2341.6283680821011</v>
      </c>
      <c r="R202" s="15">
        <v>1032.6244162453654</v>
      </c>
      <c r="S202" s="15">
        <v>1605.2035338051762</v>
      </c>
      <c r="T202" s="15">
        <v>600.76762796275477</v>
      </c>
      <c r="U202" s="15">
        <v>1926.9489533262843</v>
      </c>
      <c r="V202" s="15">
        <v>517.52343317905945</v>
      </c>
      <c r="W202" s="15">
        <v>337.16101114771908</v>
      </c>
      <c r="X202" s="15">
        <v>2371.358437647707</v>
      </c>
      <c r="Y202" s="15">
        <v>440.44547504600797</v>
      </c>
      <c r="Z202" s="15">
        <v>1998.5213430212609</v>
      </c>
      <c r="AA202" s="15">
        <v>1830.0509488161629</v>
      </c>
      <c r="AB202" s="15">
        <v>1162.7760541214609</v>
      </c>
      <c r="AC202" s="15">
        <v>220.22273752300399</v>
      </c>
      <c r="AD202" s="15">
        <v>132.13364251380239</v>
      </c>
      <c r="AE202" s="15">
        <v>132.13364251380239</v>
      </c>
      <c r="AF202" s="15">
        <v>0</v>
      </c>
      <c r="AG202" s="15">
        <v>0</v>
      </c>
      <c r="AH202" s="15">
        <v>0</v>
      </c>
      <c r="AI202" s="15">
        <v>1057.0691401104191</v>
      </c>
    </row>
    <row r="203" spans="1:35" x14ac:dyDescent="0.3">
      <c r="A203" t="s">
        <v>6369</v>
      </c>
      <c r="B203" s="15">
        <v>14150.086526539944</v>
      </c>
      <c r="C203" s="15">
        <v>20376.117944496476</v>
      </c>
      <c r="D203" s="15">
        <v>11852.19237162529</v>
      </c>
      <c r="E203" s="15">
        <v>3746.2264510090636</v>
      </c>
      <c r="F203" s="15">
        <v>7699.2160541050098</v>
      </c>
      <c r="G203" s="15">
        <v>2974.2173890715708</v>
      </c>
      <c r="H203" s="15">
        <v>7015.2533428869765</v>
      </c>
      <c r="I203" s="15">
        <v>2508.2131275153451</v>
      </c>
      <c r="J203" s="15">
        <v>4501.2093312180241</v>
      </c>
      <c r="K203" s="15">
        <v>4232.0557186875512</v>
      </c>
      <c r="L203" s="15">
        <v>4865.8728261845708</v>
      </c>
      <c r="M203" s="15">
        <v>2449.0879621977751</v>
      </c>
      <c r="N203" s="15">
        <v>3248.9686503895064</v>
      </c>
      <c r="O203" s="15">
        <v>1984.5997305214869</v>
      </c>
      <c r="P203" s="15">
        <v>2559.9913787993692</v>
      </c>
      <c r="Q203" s="15">
        <v>1820.2854150728572</v>
      </c>
      <c r="R203" s="15">
        <v>842.67937787920209</v>
      </c>
      <c r="S203" s="15">
        <v>930.84234628173158</v>
      </c>
      <c r="T203" s="15">
        <v>636.26607884153429</v>
      </c>
      <c r="U203" s="15">
        <v>2620.3993386307325</v>
      </c>
      <c r="V203" s="15">
        <v>702.62154050957554</v>
      </c>
      <c r="W203" s="15">
        <v>346.23790104115011</v>
      </c>
      <c r="X203" s="15">
        <v>3058.182120883504</v>
      </c>
      <c r="Y203" s="15">
        <v>466.47073228851491</v>
      </c>
      <c r="Z203" s="15">
        <v>0</v>
      </c>
      <c r="AA203" s="15">
        <v>0</v>
      </c>
      <c r="AB203" s="15">
        <v>0</v>
      </c>
      <c r="AC203" s="15">
        <v>0</v>
      </c>
      <c r="AD203" s="15">
        <v>0</v>
      </c>
      <c r="AE203" s="15">
        <v>0</v>
      </c>
      <c r="AF203" s="15">
        <v>0</v>
      </c>
      <c r="AG203" s="15">
        <v>0</v>
      </c>
      <c r="AH203" s="15">
        <v>0</v>
      </c>
      <c r="AI203" s="15">
        <v>1492.7063433232477</v>
      </c>
    </row>
    <row r="204" spans="1:35" x14ac:dyDescent="0.3">
      <c r="A204" t="s">
        <v>8744</v>
      </c>
      <c r="B204" s="15">
        <v>9147.0288156480929</v>
      </c>
      <c r="C204" s="15">
        <v>13016.098167914141</v>
      </c>
      <c r="D204" s="15">
        <v>8495.5121872839227</v>
      </c>
      <c r="E204" s="15">
        <v>3979.7171427458807</v>
      </c>
      <c r="F204" s="15">
        <v>8231.6747792748429</v>
      </c>
      <c r="G204" s="15">
        <v>2676.6886500418859</v>
      </c>
      <c r="H204" s="15">
        <v>4599.972877322195</v>
      </c>
      <c r="I204" s="15">
        <v>2366.7322188329367</v>
      </c>
      <c r="J204" s="15">
        <v>2249.927103532219</v>
      </c>
      <c r="K204" s="15">
        <v>1750.4766594381524</v>
      </c>
      <c r="L204" s="15">
        <v>4608.7732627215646</v>
      </c>
      <c r="M204" s="15">
        <v>1684.0737514247305</v>
      </c>
      <c r="N204" s="15">
        <v>2932.6998616598967</v>
      </c>
      <c r="O204" s="15">
        <v>1516.4092659588275</v>
      </c>
      <c r="P204" s="15">
        <v>2041.2322497757507</v>
      </c>
      <c r="Q204" s="15">
        <v>1058.1034808747986</v>
      </c>
      <c r="R204" s="15">
        <v>492.36441948678248</v>
      </c>
      <c r="S204" s="15">
        <v>976.27132573261258</v>
      </c>
      <c r="T204" s="15">
        <v>623.57016544101316</v>
      </c>
      <c r="U204" s="15">
        <v>926.89773492056747</v>
      </c>
      <c r="V204" s="15">
        <v>742.88967657012211</v>
      </c>
      <c r="W204" s="15">
        <v>133.60585106314963</v>
      </c>
      <c r="X204" s="15">
        <v>3152.5952059246533</v>
      </c>
      <c r="Y204" s="15">
        <v>457.16287788930589</v>
      </c>
      <c r="Z204" s="15">
        <v>0</v>
      </c>
      <c r="AA204" s="15">
        <v>0</v>
      </c>
      <c r="AB204" s="15">
        <v>0</v>
      </c>
      <c r="AC204" s="15">
        <v>0</v>
      </c>
      <c r="AD204" s="15">
        <v>0</v>
      </c>
      <c r="AE204" s="15">
        <v>0</v>
      </c>
      <c r="AF204" s="15">
        <v>0</v>
      </c>
      <c r="AG204" s="15">
        <v>260.58284039690437</v>
      </c>
      <c r="AH204" s="15">
        <v>781.74852119071295</v>
      </c>
      <c r="AI204" s="15">
        <v>1097.1909069343342</v>
      </c>
    </row>
    <row r="205" spans="1:35" x14ac:dyDescent="0.3">
      <c r="A205" t="s">
        <v>8256</v>
      </c>
      <c r="B205" s="15">
        <v>6525.6275396217616</v>
      </c>
      <c r="C205" s="15">
        <v>9289.4522350666211</v>
      </c>
      <c r="D205" s="15">
        <v>9923.641513284143</v>
      </c>
      <c r="E205" s="15">
        <v>2143.0244428042297</v>
      </c>
      <c r="F205" s="15">
        <v>4888.084345004323</v>
      </c>
      <c r="G205" s="15">
        <v>1556.4956725748214</v>
      </c>
      <c r="H205" s="15">
        <v>2324.3117361502527</v>
      </c>
      <c r="I205" s="15">
        <v>1424.1719250210629</v>
      </c>
      <c r="J205" s="15">
        <v>1286.2093814067748</v>
      </c>
      <c r="K205" s="15">
        <v>1023.1595451830744</v>
      </c>
      <c r="L205" s="15">
        <v>3054.3478661201361</v>
      </c>
      <c r="M205" s="15">
        <v>1171.6478414436842</v>
      </c>
      <c r="N205" s="15">
        <v>4222.5184499931602</v>
      </c>
      <c r="O205" s="15">
        <v>1875.6515296007901</v>
      </c>
      <c r="P205" s="15">
        <v>2082.5953450222219</v>
      </c>
      <c r="Q205" s="15">
        <v>415.57926966102292</v>
      </c>
      <c r="R205" s="15">
        <v>404.86555714601684</v>
      </c>
      <c r="S205" s="15">
        <v>1140.634463110772</v>
      </c>
      <c r="T205" s="15">
        <v>324.7946530864981</v>
      </c>
      <c r="U205" s="15">
        <v>1029.0802810466305</v>
      </c>
      <c r="V205" s="15">
        <v>279.59030466792018</v>
      </c>
      <c r="W205" s="15">
        <v>152.15351369995386</v>
      </c>
      <c r="X205" s="15">
        <v>2945.7070620206014</v>
      </c>
      <c r="Y205" s="15">
        <v>375.91973736863213</v>
      </c>
      <c r="Z205" s="15">
        <v>0</v>
      </c>
      <c r="AA205" s="15">
        <v>0</v>
      </c>
      <c r="AB205" s="15">
        <v>0</v>
      </c>
      <c r="AC205" s="15">
        <v>0</v>
      </c>
      <c r="AD205" s="15">
        <v>0</v>
      </c>
      <c r="AE205" s="15">
        <v>0</v>
      </c>
      <c r="AF205" s="15">
        <v>0</v>
      </c>
      <c r="AG205" s="15">
        <v>0</v>
      </c>
      <c r="AH205" s="15">
        <v>0</v>
      </c>
      <c r="AI205" s="15">
        <v>300.73578989490574</v>
      </c>
    </row>
    <row r="206" spans="1:35" x14ac:dyDescent="0.3">
      <c r="A206" t="s">
        <v>6404</v>
      </c>
      <c r="B206" s="15">
        <v>8697.8703955244018</v>
      </c>
      <c r="C206" s="15">
        <v>14327.856430587906</v>
      </c>
      <c r="D206" s="15">
        <v>15977.859199496301</v>
      </c>
      <c r="E206" s="15">
        <v>2287.978264345285</v>
      </c>
      <c r="F206" s="15">
        <v>5388.3897391924202</v>
      </c>
      <c r="G206" s="15">
        <v>2523.1648043964105</v>
      </c>
      <c r="H206" s="15">
        <v>3710.4097294369076</v>
      </c>
      <c r="I206" s="15">
        <v>1929.3268709278789</v>
      </c>
      <c r="J206" s="15">
        <v>1819.2212163551576</v>
      </c>
      <c r="K206" s="15">
        <v>1656.3251794530493</v>
      </c>
      <c r="L206" s="15">
        <v>3778.8217555168276</v>
      </c>
      <c r="M206" s="15">
        <v>1565.8273811741001</v>
      </c>
      <c r="N206" s="15">
        <v>3316.0978940786308</v>
      </c>
      <c r="O206" s="15">
        <v>1714.9332773860831</v>
      </c>
      <c r="P206" s="15">
        <v>2249.7321710250144</v>
      </c>
      <c r="Q206" s="15">
        <v>722.04314769704274</v>
      </c>
      <c r="R206" s="15">
        <v>709.76130364489973</v>
      </c>
      <c r="S206" s="15">
        <v>1271.7095367675161</v>
      </c>
      <c r="T206" s="15">
        <v>372.33379863339002</v>
      </c>
      <c r="U206" s="15">
        <v>1471.6665767743366</v>
      </c>
      <c r="V206" s="15">
        <v>368.99399893500026</v>
      </c>
      <c r="W206" s="15">
        <v>125.94276927153732</v>
      </c>
      <c r="X206" s="15">
        <v>2109.8915255892102</v>
      </c>
      <c r="Y206" s="15">
        <v>861.88379313284736</v>
      </c>
      <c r="Z206" s="15">
        <v>1464.1250935844243</v>
      </c>
      <c r="AA206" s="15">
        <v>1140.9186711596067</v>
      </c>
      <c r="AB206" s="15">
        <v>568.84330346767922</v>
      </c>
      <c r="AC206" s="15">
        <v>430.94189656642368</v>
      </c>
      <c r="AD206" s="15">
        <v>258.5651379398542</v>
      </c>
      <c r="AE206" s="15">
        <v>258.5651379398542</v>
      </c>
      <c r="AF206" s="15">
        <v>0</v>
      </c>
      <c r="AG206" s="15">
        <v>0</v>
      </c>
      <c r="AH206" s="15">
        <v>0</v>
      </c>
      <c r="AI206" s="15">
        <v>0</v>
      </c>
    </row>
    <row r="207" spans="1:35" x14ac:dyDescent="0.3">
      <c r="A207" t="s">
        <v>5492</v>
      </c>
      <c r="B207" s="15">
        <v>13793.884465032168</v>
      </c>
      <c r="C207" s="15">
        <v>9233.0745353197308</v>
      </c>
      <c r="D207" s="15">
        <v>13528.258698645412</v>
      </c>
      <c r="E207" s="15">
        <v>2400.745102037265</v>
      </c>
      <c r="F207" s="15">
        <v>3480.0802082907053</v>
      </c>
      <c r="G207" s="15">
        <v>2115.9567988651916</v>
      </c>
      <c r="H207" s="15">
        <v>2606.8711456972692</v>
      </c>
      <c r="I207" s="15">
        <v>1735.0149966580952</v>
      </c>
      <c r="J207" s="15">
        <v>2200.4172593240964</v>
      </c>
      <c r="K207" s="15">
        <v>1132.195371552091</v>
      </c>
      <c r="L207" s="15">
        <v>3674.6098500570388</v>
      </c>
      <c r="M207" s="15">
        <v>1436.6975579434052</v>
      </c>
      <c r="N207" s="15">
        <v>4044.2451604178054</v>
      </c>
      <c r="O207" s="15">
        <v>2515.6461174670562</v>
      </c>
      <c r="P207" s="15">
        <v>1748.7374055656062</v>
      </c>
      <c r="Q207" s="15">
        <v>1293.4819945565671</v>
      </c>
      <c r="R207" s="15">
        <v>952.06459547039958</v>
      </c>
      <c r="S207" s="15">
        <v>1172.8794148623872</v>
      </c>
      <c r="T207" s="15">
        <v>861.2261139699757</v>
      </c>
      <c r="U207" s="15">
        <v>1833.1978660245109</v>
      </c>
      <c r="V207" s="15">
        <v>739.27062072153444</v>
      </c>
      <c r="W207" s="15">
        <v>112.96828178084623</v>
      </c>
      <c r="X207" s="15">
        <v>3028.9801746268986</v>
      </c>
      <c r="Y207" s="15">
        <v>386.54672978903756</v>
      </c>
      <c r="Z207" s="15">
        <v>0</v>
      </c>
      <c r="AA207" s="15">
        <v>0</v>
      </c>
      <c r="AB207" s="15">
        <v>0</v>
      </c>
      <c r="AC207" s="15">
        <v>0</v>
      </c>
      <c r="AD207" s="15">
        <v>0</v>
      </c>
      <c r="AE207" s="15">
        <v>0</v>
      </c>
      <c r="AF207" s="15">
        <v>0</v>
      </c>
      <c r="AG207" s="15">
        <v>0</v>
      </c>
      <c r="AH207" s="15">
        <v>0</v>
      </c>
      <c r="AI207" s="15">
        <v>1236.9495353249201</v>
      </c>
    </row>
    <row r="208" spans="1:35" x14ac:dyDescent="0.3">
      <c r="A208" t="s">
        <v>6438</v>
      </c>
      <c r="B208" s="15">
        <v>22592.257388143724</v>
      </c>
      <c r="C208" s="15">
        <v>22467.629936994686</v>
      </c>
      <c r="D208" s="15">
        <v>21503.106955317173</v>
      </c>
      <c r="E208" s="15">
        <v>6233.7368488040847</v>
      </c>
      <c r="F208" s="15">
        <v>6912.371025668067</v>
      </c>
      <c r="G208" s="15">
        <v>2969.9324448293814</v>
      </c>
      <c r="H208" s="15">
        <v>7012.8803396843705</v>
      </c>
      <c r="I208" s="15">
        <v>2768.1285877810242</v>
      </c>
      <c r="J208" s="15">
        <v>4280.7741330009858</v>
      </c>
      <c r="K208" s="15">
        <v>2448.4422247428424</v>
      </c>
      <c r="L208" s="15">
        <v>5175.1499819429291</v>
      </c>
      <c r="M208" s="15">
        <v>2244.8716024090422</v>
      </c>
      <c r="N208" s="15">
        <v>3901.6066720195622</v>
      </c>
      <c r="O208" s="15">
        <v>2515.8737664705768</v>
      </c>
      <c r="P208" s="15">
        <v>2128.952168958599</v>
      </c>
      <c r="Q208" s="15">
        <v>1056.329333440869</v>
      </c>
      <c r="R208" s="15">
        <v>1084.4012707540157</v>
      </c>
      <c r="S208" s="15">
        <v>2271.078620809777</v>
      </c>
      <c r="T208" s="15">
        <v>535.52618874311281</v>
      </c>
      <c r="U208" s="15">
        <v>1857.0666222543425</v>
      </c>
      <c r="V208" s="15">
        <v>711.61379552558071</v>
      </c>
      <c r="W208" s="15">
        <v>556.43291128751957</v>
      </c>
      <c r="X208" s="15">
        <v>3703.1400382881525</v>
      </c>
      <c r="Y208" s="15">
        <v>706.70611417712826</v>
      </c>
      <c r="Z208" s="15">
        <v>1118.9513474471198</v>
      </c>
      <c r="AA208" s="15">
        <v>1118.9513474471198</v>
      </c>
      <c r="AB208" s="15">
        <v>1554.7534511896824</v>
      </c>
      <c r="AC208" s="15">
        <v>471.13740945141888</v>
      </c>
      <c r="AD208" s="15">
        <v>157.04580315047298</v>
      </c>
      <c r="AE208" s="15">
        <v>157.04580315047298</v>
      </c>
      <c r="AF208" s="15">
        <v>0</v>
      </c>
      <c r="AG208" s="15">
        <v>0</v>
      </c>
      <c r="AH208" s="15">
        <v>0</v>
      </c>
      <c r="AI208" s="15">
        <v>1570.4580315047297</v>
      </c>
    </row>
    <row r="209" spans="1:35" x14ac:dyDescent="0.3">
      <c r="A209" t="s">
        <v>5526</v>
      </c>
      <c r="B209" s="15">
        <v>9163.4849577448695</v>
      </c>
      <c r="C209" s="15">
        <v>13149.648126523767</v>
      </c>
      <c r="D209" s="15">
        <v>15434.152820144625</v>
      </c>
      <c r="E209" s="15">
        <v>1746.4758011925755</v>
      </c>
      <c r="F209" s="15">
        <v>4781.0151699611133</v>
      </c>
      <c r="G209" s="15">
        <v>1832.6099221509098</v>
      </c>
      <c r="H209" s="15">
        <v>1677.5892846722186</v>
      </c>
      <c r="I209" s="15">
        <v>2603.97266520842</v>
      </c>
      <c r="J209" s="15">
        <v>1796.036688643873</v>
      </c>
      <c r="K209" s="15">
        <v>1722.0590117773661</v>
      </c>
      <c r="L209" s="15">
        <v>5044.4047919507129</v>
      </c>
      <c r="M209" s="15">
        <v>2091.9473961099002</v>
      </c>
      <c r="N209" s="15">
        <v>2838.5816460575379</v>
      </c>
      <c r="O209" s="15">
        <v>1456.4874639251307</v>
      </c>
      <c r="P209" s="15">
        <v>1855.6759955559164</v>
      </c>
      <c r="Q209" s="15">
        <v>780.09044650805254</v>
      </c>
      <c r="R209" s="15">
        <v>811.05301351116918</v>
      </c>
      <c r="S209" s="15">
        <v>1391.3413917407208</v>
      </c>
      <c r="T209" s="15">
        <v>566.88511935907502</v>
      </c>
      <c r="U209" s="15">
        <v>1033.8172539631223</v>
      </c>
      <c r="V209" s="15">
        <v>737.69874403398694</v>
      </c>
      <c r="W209" s="15">
        <v>121.46053968672263</v>
      </c>
      <c r="X209" s="15">
        <v>1516.1267708371743</v>
      </c>
      <c r="Y209" s="15">
        <v>415.60492621633068</v>
      </c>
      <c r="Z209" s="15">
        <v>0</v>
      </c>
      <c r="AA209" s="15">
        <v>0</v>
      </c>
      <c r="AB209" s="15">
        <v>0</v>
      </c>
      <c r="AC209" s="15">
        <v>0</v>
      </c>
      <c r="AD209" s="15">
        <v>0</v>
      </c>
      <c r="AE209" s="15">
        <v>0</v>
      </c>
      <c r="AF209" s="15">
        <v>0</v>
      </c>
      <c r="AG209" s="15">
        <v>0</v>
      </c>
      <c r="AH209" s="15">
        <v>0</v>
      </c>
      <c r="AI209" s="15">
        <v>997.45182291919355</v>
      </c>
    </row>
    <row r="210" spans="1:35" x14ac:dyDescent="0.3">
      <c r="A210" t="s">
        <v>6949</v>
      </c>
      <c r="B210" s="15">
        <v>13270.088093415547</v>
      </c>
      <c r="C210" s="15">
        <v>14083.83168408581</v>
      </c>
      <c r="D210" s="15">
        <v>7865.3380597056967</v>
      </c>
      <c r="E210" s="15">
        <v>2871.9211911049906</v>
      </c>
      <c r="F210" s="15">
        <v>4485.7081466914879</v>
      </c>
      <c r="G210" s="15">
        <v>2573.9473935465849</v>
      </c>
      <c r="H210" s="15">
        <v>4596.1744929819497</v>
      </c>
      <c r="I210" s="15">
        <v>1729.3486130527181</v>
      </c>
      <c r="J210" s="15">
        <v>2809.5545823136972</v>
      </c>
      <c r="K210" s="15">
        <v>1310.3102219582702</v>
      </c>
      <c r="L210" s="15">
        <v>3862.2458712255752</v>
      </c>
      <c r="M210" s="15">
        <v>1603.3925207879474</v>
      </c>
      <c r="N210" s="15">
        <v>5598.7279199243567</v>
      </c>
      <c r="O210" s="15">
        <v>2264.1524740604177</v>
      </c>
      <c r="P210" s="15">
        <v>0</v>
      </c>
      <c r="Q210" s="15">
        <v>477.63446961567996</v>
      </c>
      <c r="R210" s="15">
        <v>499.34049522441467</v>
      </c>
      <c r="S210" s="15">
        <v>708.75778454812337</v>
      </c>
      <c r="T210" s="15">
        <v>556.00035549885854</v>
      </c>
      <c r="U210" s="15">
        <v>1694.7004970575545</v>
      </c>
      <c r="V210" s="15">
        <v>392.33896053346865</v>
      </c>
      <c r="W210" s="15">
        <v>119.12837528925321</v>
      </c>
      <c r="X210" s="15">
        <v>3893.6329880682524</v>
      </c>
      <c r="Y210" s="15">
        <v>407.62489406074673</v>
      </c>
      <c r="Z210" s="15">
        <v>0</v>
      </c>
      <c r="AA210" s="15">
        <v>0</v>
      </c>
      <c r="AB210" s="15">
        <v>0</v>
      </c>
      <c r="AC210" s="15">
        <v>0</v>
      </c>
      <c r="AD210" s="15">
        <v>0</v>
      </c>
      <c r="AE210" s="15">
        <v>0</v>
      </c>
      <c r="AF210" s="15">
        <v>0</v>
      </c>
      <c r="AG210" s="15">
        <v>0</v>
      </c>
      <c r="AH210" s="15">
        <v>0</v>
      </c>
      <c r="AI210" s="15">
        <v>326.09991524859743</v>
      </c>
    </row>
    <row r="211" spans="1:35" x14ac:dyDescent="0.3">
      <c r="A211" t="s">
        <v>9855</v>
      </c>
      <c r="B211" s="15">
        <v>6175.7634899807908</v>
      </c>
      <c r="C211" s="15">
        <v>12286.3614478655</v>
      </c>
      <c r="D211" s="15">
        <v>12822.218362348372</v>
      </c>
      <c r="E211" s="15">
        <v>2392.1241979301822</v>
      </c>
      <c r="F211" s="15">
        <v>4820.5847036334289</v>
      </c>
      <c r="G211" s="15">
        <v>1656.8199751166376</v>
      </c>
      <c r="H211" s="15">
        <v>3879.2140988071228</v>
      </c>
      <c r="I211" s="15">
        <v>1712.7219870751981</v>
      </c>
      <c r="J211" s="15">
        <v>2734.3794470075054</v>
      </c>
      <c r="K211" s="15">
        <v>1437.6455351273862</v>
      </c>
      <c r="L211" s="15">
        <v>4332.4059267884159</v>
      </c>
      <c r="M211" s="15">
        <v>1632.1459836314802</v>
      </c>
      <c r="N211" s="15">
        <v>3744.470973431145</v>
      </c>
      <c r="O211" s="15">
        <v>1866.7416682989553</v>
      </c>
      <c r="P211" s="15">
        <v>2403.0154519841776</v>
      </c>
      <c r="Q211" s="15">
        <v>1551.5699801877624</v>
      </c>
      <c r="R211" s="15">
        <v>749.0869602447068</v>
      </c>
      <c r="S211" s="15">
        <v>1072.5475673704448</v>
      </c>
      <c r="T211" s="15">
        <v>333.09888504962771</v>
      </c>
      <c r="U211" s="15">
        <v>616.84978712894019</v>
      </c>
      <c r="V211" s="15">
        <v>481.91389619448449</v>
      </c>
      <c r="W211" s="15">
        <v>112.67146893027048</v>
      </c>
      <c r="X211" s="15">
        <v>1406.4175146539837</v>
      </c>
      <c r="Y211" s="15">
        <v>385.53111695558761</v>
      </c>
      <c r="Z211" s="15">
        <v>0</v>
      </c>
      <c r="AA211" s="15">
        <v>0</v>
      </c>
      <c r="AB211" s="15">
        <v>0</v>
      </c>
      <c r="AC211" s="15">
        <v>0</v>
      </c>
      <c r="AD211" s="15">
        <v>0</v>
      </c>
      <c r="AE211" s="15">
        <v>0</v>
      </c>
      <c r="AF211" s="15">
        <v>0</v>
      </c>
      <c r="AG211" s="15">
        <v>0</v>
      </c>
      <c r="AH211" s="15">
        <v>0</v>
      </c>
      <c r="AI211" s="15">
        <v>1233.6995742578804</v>
      </c>
    </row>
    <row r="212" spans="1:35" x14ac:dyDescent="0.3">
      <c r="A212" t="s">
        <v>9889</v>
      </c>
      <c r="B212" s="15">
        <v>8822.5992061568395</v>
      </c>
      <c r="C212" s="15">
        <v>23336.108854828028</v>
      </c>
      <c r="D212" s="15">
        <v>14736.29346447649</v>
      </c>
      <c r="E212" s="15">
        <v>2400.2195648978818</v>
      </c>
      <c r="F212" s="15">
        <v>5219.2674441632853</v>
      </c>
      <c r="G212" s="15">
        <v>2985.9995118437369</v>
      </c>
      <c r="H212" s="15">
        <v>4918.6965362054161</v>
      </c>
      <c r="I212" s="15">
        <v>2730.5480555143881</v>
      </c>
      <c r="J212" s="15">
        <v>3879.5965313558936</v>
      </c>
      <c r="K212" s="15">
        <v>1984.9660250705222</v>
      </c>
      <c r="L212" s="15">
        <v>5335.5925400106889</v>
      </c>
      <c r="M212" s="15">
        <v>2222.253762114728</v>
      </c>
      <c r="N212" s="15">
        <v>3779.5994597594954</v>
      </c>
      <c r="O212" s="15">
        <v>1896.9492789600702</v>
      </c>
      <c r="P212" s="15">
        <v>1754.5379905223017</v>
      </c>
      <c r="Q212" s="15">
        <v>957.94296123505603</v>
      </c>
      <c r="R212" s="15">
        <v>906.06042263866414</v>
      </c>
      <c r="S212" s="15">
        <v>1367.5928004318928</v>
      </c>
      <c r="T212" s="15">
        <v>720.36537760651322</v>
      </c>
      <c r="U212" s="15">
        <v>747.80418759045222</v>
      </c>
      <c r="V212" s="15">
        <v>536.21618102416153</v>
      </c>
      <c r="W212" s="15">
        <v>112.94355236346753</v>
      </c>
      <c r="X212" s="15">
        <v>4473.6854137194186</v>
      </c>
      <c r="Y212" s="15">
        <v>386.46211244984613</v>
      </c>
      <c r="Z212" s="15">
        <v>1026.0569085543416</v>
      </c>
      <c r="AA212" s="15">
        <v>1026.0569085543416</v>
      </c>
      <c r="AB212" s="15">
        <v>1020.2599768675938</v>
      </c>
      <c r="AC212" s="15">
        <v>193.23105622492307</v>
      </c>
      <c r="AD212" s="15">
        <v>77.29242248996924</v>
      </c>
      <c r="AE212" s="15">
        <v>77.29242248996924</v>
      </c>
      <c r="AF212" s="15">
        <v>0</v>
      </c>
      <c r="AG212" s="15">
        <v>0</v>
      </c>
      <c r="AH212" s="15">
        <v>0</v>
      </c>
      <c r="AI212" s="15">
        <v>927.50906987963072</v>
      </c>
    </row>
    <row r="213" spans="1:35" x14ac:dyDescent="0.3">
      <c r="A213" t="s">
        <v>5561</v>
      </c>
      <c r="B213" s="15">
        <v>10775.619924955661</v>
      </c>
      <c r="C213" s="15">
        <v>19700.483808492641</v>
      </c>
      <c r="D213" s="15">
        <v>18628.603449846192</v>
      </c>
      <c r="E213" s="15">
        <v>1764.5416520237313</v>
      </c>
      <c r="F213" s="15">
        <v>5015.1552133911637</v>
      </c>
      <c r="G213" s="15">
        <v>2435.4531719571255</v>
      </c>
      <c r="H213" s="15">
        <v>3880.8345579590778</v>
      </c>
      <c r="I213" s="15">
        <v>2149.6552781539376</v>
      </c>
      <c r="J213" s="15">
        <v>3949.0056480126723</v>
      </c>
      <c r="K213" s="15">
        <v>2099.5152967849572</v>
      </c>
      <c r="L213" s="15">
        <v>5443.0806697671924</v>
      </c>
      <c r="M213" s="15">
        <v>2012.2524445947129</v>
      </c>
      <c r="N213" s="15">
        <v>2372.9710413280886</v>
      </c>
      <c r="O213" s="15">
        <v>1114.0718168023054</v>
      </c>
      <c r="P213" s="15">
        <v>1310.9676667166473</v>
      </c>
      <c r="Q213" s="15">
        <v>1290.6224050457727</v>
      </c>
      <c r="R213" s="15">
        <v>689.42474382347962</v>
      </c>
      <c r="S213" s="15">
        <v>1467.3658393714284</v>
      </c>
      <c r="T213" s="15">
        <v>526.08411220991684</v>
      </c>
      <c r="U213" s="15">
        <v>2263.0487744807087</v>
      </c>
      <c r="V213" s="15">
        <v>682.19301574141514</v>
      </c>
      <c r="W213" s="15">
        <v>199.49927202388523</v>
      </c>
      <c r="X213" s="15">
        <v>3233.6431061348553</v>
      </c>
      <c r="Y213" s="15">
        <v>385.69216437677181</v>
      </c>
      <c r="Z213" s="15">
        <v>0</v>
      </c>
      <c r="AA213" s="15">
        <v>0</v>
      </c>
      <c r="AB213" s="15">
        <v>0</v>
      </c>
      <c r="AC213" s="15">
        <v>0</v>
      </c>
      <c r="AD213" s="15">
        <v>0</v>
      </c>
      <c r="AE213" s="15">
        <v>0</v>
      </c>
      <c r="AF213" s="15">
        <v>0</v>
      </c>
      <c r="AG213" s="15">
        <v>0</v>
      </c>
      <c r="AH213" s="15">
        <v>0</v>
      </c>
      <c r="AI213" s="15">
        <v>1234.2149260056699</v>
      </c>
    </row>
    <row r="214" spans="1:35" x14ac:dyDescent="0.3">
      <c r="A214" t="s">
        <v>177</v>
      </c>
      <c r="B214" s="15">
        <v>10896.953348886747</v>
      </c>
      <c r="C214" s="15">
        <v>20356.345809093247</v>
      </c>
      <c r="D214" s="15">
        <v>16641.802137186154</v>
      </c>
      <c r="E214" s="15">
        <v>2885.87867556432</v>
      </c>
      <c r="F214" s="15">
        <v>7494.1263097102092</v>
      </c>
      <c r="G214" s="15">
        <v>2663.7954873194399</v>
      </c>
      <c r="H214" s="15">
        <v>4188.738075848114</v>
      </c>
      <c r="I214" s="15">
        <v>1701.7500165394911</v>
      </c>
      <c r="J214" s="15">
        <v>2097.3759669718597</v>
      </c>
      <c r="K214" s="15">
        <v>1144.0076343012856</v>
      </c>
      <c r="L214" s="15">
        <v>3275.4048556425732</v>
      </c>
      <c r="M214" s="15">
        <v>1969.9680876035204</v>
      </c>
      <c r="N214" s="15">
        <v>5323.9826597815154</v>
      </c>
      <c r="O214" s="15">
        <v>1961.2050372356375</v>
      </c>
      <c r="P214" s="15">
        <v>2479.0841315258258</v>
      </c>
      <c r="Q214" s="15">
        <v>621.31745353461247</v>
      </c>
      <c r="R214" s="15">
        <v>824.75768168311379</v>
      </c>
      <c r="S214" s="15">
        <v>1042.717081519578</v>
      </c>
      <c r="T214" s="15">
        <v>468.73728242323625</v>
      </c>
      <c r="U214" s="15">
        <v>1569.6169629531757</v>
      </c>
      <c r="V214" s="15">
        <v>358.68367927364574</v>
      </c>
      <c r="W214" s="15">
        <v>293.73401184110054</v>
      </c>
      <c r="X214" s="15">
        <v>2901.7724433884214</v>
      </c>
      <c r="Y214" s="15">
        <v>343.64903403463069</v>
      </c>
      <c r="Z214" s="15">
        <v>0</v>
      </c>
      <c r="AA214" s="15">
        <v>0</v>
      </c>
      <c r="AB214" s="15">
        <v>0</v>
      </c>
      <c r="AC214" s="15">
        <v>0</v>
      </c>
      <c r="AD214" s="15">
        <v>0</v>
      </c>
      <c r="AE214" s="15">
        <v>0</v>
      </c>
      <c r="AF214" s="15">
        <v>0</v>
      </c>
      <c r="AG214" s="15">
        <v>0</v>
      </c>
      <c r="AH214" s="15">
        <v>0</v>
      </c>
      <c r="AI214" s="15">
        <v>1374.596136138523</v>
      </c>
    </row>
    <row r="215" spans="1:35" x14ac:dyDescent="0.3">
      <c r="A215" t="s">
        <v>9924</v>
      </c>
      <c r="B215" s="15">
        <v>10496.128190106474</v>
      </c>
      <c r="C215" s="15">
        <v>10795.998616575944</v>
      </c>
      <c r="D215" s="15">
        <v>6789.8518660283898</v>
      </c>
      <c r="E215" s="15">
        <v>1833.7665699203455</v>
      </c>
      <c r="F215" s="15">
        <v>3713.7485910114247</v>
      </c>
      <c r="G215" s="15">
        <v>2870.8295693414111</v>
      </c>
      <c r="H215" s="15">
        <v>2788.3647896625544</v>
      </c>
      <c r="I215" s="15">
        <v>1393.4984452367846</v>
      </c>
      <c r="J215" s="15">
        <v>1489.3490955507157</v>
      </c>
      <c r="K215" s="15">
        <v>1021.8206941723664</v>
      </c>
      <c r="L215" s="15">
        <v>2992.2794759063613</v>
      </c>
      <c r="M215" s="15">
        <v>1153.0413092300726</v>
      </c>
      <c r="N215" s="15">
        <v>5019.2129527284815</v>
      </c>
      <c r="O215" s="15">
        <v>1547.4848110826106</v>
      </c>
      <c r="P215" s="15">
        <v>2155.6137076717109</v>
      </c>
      <c r="Q215" s="15">
        <v>536.70501750705762</v>
      </c>
      <c r="R215" s="15">
        <v>676.91468437809863</v>
      </c>
      <c r="S215" s="15">
        <v>993.97417496801347</v>
      </c>
      <c r="T215" s="15">
        <v>533.08985536473824</v>
      </c>
      <c r="U215" s="15">
        <v>1049.3740921219369</v>
      </c>
      <c r="V215" s="15">
        <v>329.76141163049692</v>
      </c>
      <c r="W215" s="15">
        <v>202.15595871511059</v>
      </c>
      <c r="X215" s="15">
        <v>2906.199534085185</v>
      </c>
      <c r="Y215" s="15">
        <v>390.82833971021859</v>
      </c>
      <c r="Z215" s="15">
        <v>668.31646090447373</v>
      </c>
      <c r="AA215" s="15">
        <v>891.08861453929853</v>
      </c>
      <c r="AB215" s="15">
        <v>1031.7868168349771</v>
      </c>
      <c r="AC215" s="15">
        <v>390.82833971021859</v>
      </c>
      <c r="AD215" s="15">
        <v>156.33133588408745</v>
      </c>
      <c r="AE215" s="15">
        <v>156.33133588408745</v>
      </c>
      <c r="AF215" s="15">
        <v>0</v>
      </c>
      <c r="AG215" s="15">
        <v>0</v>
      </c>
      <c r="AH215" s="15">
        <v>0</v>
      </c>
      <c r="AI215" s="15">
        <v>625.32534353634981</v>
      </c>
    </row>
    <row r="216" spans="1:35" x14ac:dyDescent="0.3">
      <c r="A216" t="s">
        <v>5595</v>
      </c>
      <c r="B216" s="15">
        <v>10831.853075924477</v>
      </c>
      <c r="C216" s="15">
        <v>18476.677518115281</v>
      </c>
      <c r="D216" s="15">
        <v>14898.555890593107</v>
      </c>
      <c r="E216" s="15">
        <v>2742.8446956255589</v>
      </c>
      <c r="F216" s="15">
        <v>2863.2810631557363</v>
      </c>
      <c r="G216" s="15">
        <v>2124.2597329637078</v>
      </c>
      <c r="H216" s="15">
        <v>2636.169339010622</v>
      </c>
      <c r="I216" s="15">
        <v>2308.5471911405966</v>
      </c>
      <c r="J216" s="15">
        <v>1770.876972660355</v>
      </c>
      <c r="K216" s="15">
        <v>1736.5294894159169</v>
      </c>
      <c r="L216" s="15">
        <v>4948.4595251201636</v>
      </c>
      <c r="M216" s="15">
        <v>2040.3726104244074</v>
      </c>
      <c r="N216" s="15">
        <v>6116.494131605702</v>
      </c>
      <c r="O216" s="15">
        <v>1936.2292798178739</v>
      </c>
      <c r="P216" s="15">
        <v>2374.3798673591036</v>
      </c>
      <c r="Q216" s="15">
        <v>1202.822442079264</v>
      </c>
      <c r="R216" s="15">
        <v>1325.2403951812353</v>
      </c>
      <c r="S216" s="15">
        <v>1474.1895773277888</v>
      </c>
      <c r="T216" s="15">
        <v>600.64060442837854</v>
      </c>
      <c r="U216" s="15">
        <v>1338.6711418345092</v>
      </c>
      <c r="V216" s="15">
        <v>734.83798287379511</v>
      </c>
      <c r="W216" s="15">
        <v>128.69297407932081</v>
      </c>
      <c r="X216" s="15">
        <v>2772.4583911151544</v>
      </c>
      <c r="Y216" s="15">
        <v>440.35234928766744</v>
      </c>
      <c r="Z216" s="15">
        <v>0</v>
      </c>
      <c r="AA216" s="15">
        <v>0</v>
      </c>
      <c r="AB216" s="15">
        <v>0</v>
      </c>
      <c r="AC216" s="15">
        <v>0</v>
      </c>
      <c r="AD216" s="15">
        <v>0</v>
      </c>
      <c r="AE216" s="15">
        <v>0</v>
      </c>
      <c r="AF216" s="15">
        <v>0</v>
      </c>
      <c r="AG216" s="15">
        <v>0</v>
      </c>
      <c r="AH216" s="15">
        <v>0</v>
      </c>
      <c r="AI216" s="15">
        <v>704.56375886026808</v>
      </c>
    </row>
    <row r="217" spans="1:35" x14ac:dyDescent="0.3">
      <c r="A217" t="s">
        <v>6473</v>
      </c>
      <c r="B217" s="15">
        <v>12208.297859223045</v>
      </c>
      <c r="C217" s="15">
        <v>16650.91743554192</v>
      </c>
      <c r="D217" s="15">
        <v>16916.031188550445</v>
      </c>
      <c r="E217" s="15">
        <v>3448.7561721639277</v>
      </c>
      <c r="F217" s="15">
        <v>4739.4801196144535</v>
      </c>
      <c r="G217" s="15">
        <v>2770.6480225068854</v>
      </c>
      <c r="H217" s="15">
        <v>3816.3256508400177</v>
      </c>
      <c r="I217" s="15">
        <v>2110.9860391369953</v>
      </c>
      <c r="J217" s="15">
        <v>3340.9560994582785</v>
      </c>
      <c r="K217" s="15">
        <v>1876.2628039050721</v>
      </c>
      <c r="L217" s="15">
        <v>4290.002893388074</v>
      </c>
      <c r="M217" s="15">
        <v>1647.4626495910411</v>
      </c>
      <c r="N217" s="15">
        <v>3256.8483504242008</v>
      </c>
      <c r="O217" s="15">
        <v>2580.6017404842109</v>
      </c>
      <c r="P217" s="15">
        <v>2035.1706033879677</v>
      </c>
      <c r="Q217" s="15">
        <v>758.74666558206832</v>
      </c>
      <c r="R217" s="15">
        <v>1018.6006869941939</v>
      </c>
      <c r="S217" s="15">
        <v>2851.3711538735961</v>
      </c>
      <c r="T217" s="15">
        <v>461.66184982890206</v>
      </c>
      <c r="U217" s="15">
        <v>1617.8472450015774</v>
      </c>
      <c r="V217" s="15">
        <v>505.57726406299298</v>
      </c>
      <c r="W217" s="15">
        <v>251.22324636033906</v>
      </c>
      <c r="X217" s="15">
        <v>3120.6174893126663</v>
      </c>
      <c r="Y217" s="15">
        <v>676.92353347346341</v>
      </c>
      <c r="Z217" s="15">
        <v>0</v>
      </c>
      <c r="AA217" s="15">
        <v>0</v>
      </c>
      <c r="AB217" s="15">
        <v>0</v>
      </c>
      <c r="AC217" s="15">
        <v>0</v>
      </c>
      <c r="AD217" s="15">
        <v>0</v>
      </c>
      <c r="AE217" s="15">
        <v>0</v>
      </c>
      <c r="AF217" s="15">
        <v>0</v>
      </c>
      <c r="AG217" s="15">
        <v>0</v>
      </c>
      <c r="AH217" s="15">
        <v>0</v>
      </c>
      <c r="AI217" s="15">
        <v>541.53882677877073</v>
      </c>
    </row>
    <row r="218" spans="1:35" x14ac:dyDescent="0.3">
      <c r="A218" t="s">
        <v>5630</v>
      </c>
      <c r="B218" s="15">
        <v>11153.590383021701</v>
      </c>
      <c r="C218" s="15">
        <v>18461.847786302093</v>
      </c>
      <c r="D218" s="15">
        <v>12421.408453264343</v>
      </c>
      <c r="E218" s="15">
        <v>4234.5803068457317</v>
      </c>
      <c r="F218" s="15">
        <v>6668.995037511615</v>
      </c>
      <c r="G218" s="15">
        <v>1803.5989291418171</v>
      </c>
      <c r="H218" s="15">
        <v>4245.2990673123568</v>
      </c>
      <c r="I218" s="15">
        <v>2500.6533207369735</v>
      </c>
      <c r="J218" s="15">
        <v>2616.2986973339116</v>
      </c>
      <c r="K218" s="15">
        <v>1995.6992143795981</v>
      </c>
      <c r="L218" s="15">
        <v>5696.4350057977572</v>
      </c>
      <c r="M218" s="15">
        <v>2115.8665680483932</v>
      </c>
      <c r="N218" s="15">
        <v>5982.4081854346459</v>
      </c>
      <c r="O218" s="15">
        <v>340.32064481531916</v>
      </c>
      <c r="P218" s="15">
        <v>2359.4671477156576</v>
      </c>
      <c r="Q218" s="15">
        <v>1221.1850303498522</v>
      </c>
      <c r="R218" s="15">
        <v>1071.8760466624224</v>
      </c>
      <c r="S218" s="15">
        <v>3309.166073121793</v>
      </c>
      <c r="T218" s="15">
        <v>685.33074733478645</v>
      </c>
      <c r="U218" s="15">
        <v>1262.8039674741663</v>
      </c>
      <c r="V218" s="15">
        <v>872.99279581685585</v>
      </c>
      <c r="W218" s="15">
        <v>210.94185637051896</v>
      </c>
      <c r="X218" s="15">
        <v>2560.4439064648623</v>
      </c>
      <c r="Y218" s="15">
        <v>334.96126458200706</v>
      </c>
      <c r="Z218" s="15">
        <v>0</v>
      </c>
      <c r="AA218" s="15">
        <v>0</v>
      </c>
      <c r="AB218" s="15">
        <v>0</v>
      </c>
      <c r="AC218" s="15">
        <v>0</v>
      </c>
      <c r="AD218" s="15">
        <v>0</v>
      </c>
      <c r="AE218" s="15">
        <v>0</v>
      </c>
      <c r="AF218" s="15">
        <v>0</v>
      </c>
      <c r="AG218" s="15">
        <v>0</v>
      </c>
      <c r="AH218" s="15">
        <v>0</v>
      </c>
      <c r="AI218" s="15">
        <v>1473.8295641608308</v>
      </c>
    </row>
    <row r="219" spans="1:35" x14ac:dyDescent="0.3">
      <c r="A219" t="s">
        <v>5665</v>
      </c>
      <c r="B219" s="15">
        <v>11270.149309481423</v>
      </c>
      <c r="C219" s="15">
        <v>22397.62735812724</v>
      </c>
      <c r="D219" s="15">
        <v>15115.963190158822</v>
      </c>
      <c r="E219" s="15">
        <v>2923.8554227837317</v>
      </c>
      <c r="F219" s="15">
        <v>6220.8102189554329</v>
      </c>
      <c r="G219" s="15">
        <v>2427.2187013184102</v>
      </c>
      <c r="H219" s="15">
        <v>2688.1809852603292</v>
      </c>
      <c r="I219" s="15">
        <v>3053.4038163212213</v>
      </c>
      <c r="J219" s="15">
        <v>3030.7069377734533</v>
      </c>
      <c r="K219" s="15">
        <v>2428.4623658963696</v>
      </c>
      <c r="L219" s="15">
        <v>5210.4363880778419</v>
      </c>
      <c r="M219" s="15">
        <v>2508.1605376006337</v>
      </c>
      <c r="N219" s="15">
        <v>4668.9241030911353</v>
      </c>
      <c r="O219" s="15">
        <v>1277.6580764241398</v>
      </c>
      <c r="P219" s="15">
        <v>1566.6028133701577</v>
      </c>
      <c r="Q219" s="15">
        <v>1097.9485449089343</v>
      </c>
      <c r="R219" s="15">
        <v>962.80366077062456</v>
      </c>
      <c r="S219" s="15">
        <v>2224.3977363961162</v>
      </c>
      <c r="T219" s="15">
        <v>565.45282811243578</v>
      </c>
      <c r="U219" s="15">
        <v>1170.0810904306086</v>
      </c>
      <c r="V219" s="15">
        <v>733.24390742219271</v>
      </c>
      <c r="W219" s="15">
        <v>121.15365763626052</v>
      </c>
      <c r="X219" s="15">
        <v>3807.2718279945821</v>
      </c>
      <c r="Y219" s="15">
        <v>414.55485931996753</v>
      </c>
      <c r="Z219" s="15">
        <v>0</v>
      </c>
      <c r="AA219" s="15">
        <v>0</v>
      </c>
      <c r="AB219" s="15">
        <v>0</v>
      </c>
      <c r="AC219" s="15">
        <v>0</v>
      </c>
      <c r="AD219" s="15">
        <v>0</v>
      </c>
      <c r="AE219" s="15">
        <v>0</v>
      </c>
      <c r="AF219" s="15">
        <v>0</v>
      </c>
      <c r="AG219" s="15">
        <v>0</v>
      </c>
      <c r="AH219" s="15">
        <v>0</v>
      </c>
      <c r="AI219" s="15">
        <v>994.93166236792229</v>
      </c>
    </row>
    <row r="220" spans="1:35" x14ac:dyDescent="0.3">
      <c r="A220" t="s">
        <v>7702</v>
      </c>
      <c r="B220" s="15">
        <v>9066.6245821457451</v>
      </c>
      <c r="C220" s="15">
        <v>12672.299726506126</v>
      </c>
      <c r="D220" s="15">
        <v>13781.787421115831</v>
      </c>
      <c r="E220" s="15">
        <v>3495.6111091318808</v>
      </c>
      <c r="F220" s="15">
        <v>2713.7366922844149</v>
      </c>
      <c r="G220" s="15">
        <v>1492.8026673830975</v>
      </c>
      <c r="H220" s="15">
        <v>2719.6030419536105</v>
      </c>
      <c r="I220" s="15">
        <v>1812.1520774999285</v>
      </c>
      <c r="J220" s="15">
        <v>2400.161970123198</v>
      </c>
      <c r="K220" s="15">
        <v>1325.2450549567002</v>
      </c>
      <c r="L220" s="15">
        <v>3989.5760836208592</v>
      </c>
      <c r="M220" s="15">
        <v>2334.0738746311677</v>
      </c>
      <c r="N220" s="15">
        <v>4198.1064820180436</v>
      </c>
      <c r="O220" s="15">
        <v>2431.9685847358683</v>
      </c>
      <c r="P220" s="15">
        <v>2173.4825524369398</v>
      </c>
      <c r="Q220" s="15">
        <v>703.22866659481303</v>
      </c>
      <c r="R220" s="15">
        <v>323.38252551440303</v>
      </c>
      <c r="S220" s="15">
        <v>448.50076455271369</v>
      </c>
      <c r="T220" s="15">
        <v>500.10630929891806</v>
      </c>
      <c r="U220" s="15">
        <v>1505.0853370029754</v>
      </c>
      <c r="V220" s="15">
        <v>426.2269681524869</v>
      </c>
      <c r="W220" s="15">
        <v>189.64808539946142</v>
      </c>
      <c r="X220" s="15">
        <v>1787.7700616873349</v>
      </c>
      <c r="Y220" s="15">
        <v>366.64685432471998</v>
      </c>
      <c r="Z220" s="15">
        <v>0</v>
      </c>
      <c r="AA220" s="15">
        <v>0</v>
      </c>
      <c r="AB220" s="15">
        <v>0</v>
      </c>
      <c r="AC220" s="15">
        <v>0</v>
      </c>
      <c r="AD220" s="15">
        <v>0</v>
      </c>
      <c r="AE220" s="15">
        <v>0</v>
      </c>
      <c r="AF220" s="15">
        <v>0</v>
      </c>
      <c r="AG220" s="15">
        <v>0</v>
      </c>
      <c r="AH220" s="15">
        <v>0</v>
      </c>
      <c r="AI220" s="15">
        <v>879.95245037932796</v>
      </c>
    </row>
    <row r="221" spans="1:35" x14ac:dyDescent="0.3">
      <c r="A221" t="s">
        <v>8793</v>
      </c>
      <c r="B221" s="15">
        <v>18975.553508809669</v>
      </c>
      <c r="C221" s="15">
        <v>21017.191388370491</v>
      </c>
      <c r="D221" s="15">
        <v>10402.860710976209</v>
      </c>
      <c r="E221" s="15">
        <v>4496.9761620309164</v>
      </c>
      <c r="F221" s="15">
        <v>5360.7339684339431</v>
      </c>
      <c r="G221" s="15">
        <v>3548.6225323550916</v>
      </c>
      <c r="H221" s="15">
        <v>6633.1163963017316</v>
      </c>
      <c r="I221" s="15">
        <v>2099.5841205941083</v>
      </c>
      <c r="J221" s="15">
        <v>3224.8808240611133</v>
      </c>
      <c r="K221" s="15">
        <v>1769.1436480138229</v>
      </c>
      <c r="L221" s="15">
        <v>3947.4860972883739</v>
      </c>
      <c r="M221" s="15">
        <v>1671.8201725970403</v>
      </c>
      <c r="N221" s="15">
        <v>5047.0404065694283</v>
      </c>
      <c r="O221" s="15">
        <v>2781.5183249402162</v>
      </c>
      <c r="P221" s="15">
        <v>2407.1530979682861</v>
      </c>
      <c r="Q221" s="15">
        <v>788.82734302904441</v>
      </c>
      <c r="R221" s="15">
        <v>760.40544312856775</v>
      </c>
      <c r="S221" s="15">
        <v>1805.5083684252065</v>
      </c>
      <c r="T221" s="15">
        <v>713.51409312441513</v>
      </c>
      <c r="U221" s="15">
        <v>1707.2279266818086</v>
      </c>
      <c r="V221" s="15">
        <v>531.1163112715268</v>
      </c>
      <c r="W221" s="15">
        <v>223.73872716267201</v>
      </c>
      <c r="X221" s="15">
        <v>3114.3512133370391</v>
      </c>
      <c r="Y221" s="15">
        <v>382.78653064614548</v>
      </c>
      <c r="Z221" s="15">
        <v>0</v>
      </c>
      <c r="AA221" s="15">
        <v>0</v>
      </c>
      <c r="AB221" s="15">
        <v>0</v>
      </c>
      <c r="AC221" s="15">
        <v>0</v>
      </c>
      <c r="AD221" s="15">
        <v>0</v>
      </c>
      <c r="AE221" s="15">
        <v>0</v>
      </c>
      <c r="AF221" s="15">
        <v>0</v>
      </c>
      <c r="AG221" s="15">
        <v>0</v>
      </c>
      <c r="AH221" s="15">
        <v>0</v>
      </c>
      <c r="AI221" s="15">
        <v>612.45844903383272</v>
      </c>
    </row>
    <row r="222" spans="1:35" x14ac:dyDescent="0.3">
      <c r="A222" t="s">
        <v>9959</v>
      </c>
      <c r="B222" s="15">
        <v>11634.259680907524</v>
      </c>
      <c r="C222" s="15">
        <v>12434.577271668211</v>
      </c>
      <c r="D222" s="15">
        <v>15203.57844921321</v>
      </c>
      <c r="E222" s="15">
        <v>3982.145061522187</v>
      </c>
      <c r="F222" s="15">
        <v>4983.06308484899</v>
      </c>
      <c r="G222" s="15">
        <v>2111.2502991146766</v>
      </c>
      <c r="H222" s="15">
        <v>4189.231549107044</v>
      </c>
      <c r="I222" s="15">
        <v>1777.8481704772028</v>
      </c>
      <c r="J222" s="15">
        <v>1908.7894547232968</v>
      </c>
      <c r="K222" s="15">
        <v>1464.0160707352045</v>
      </c>
      <c r="L222" s="15">
        <v>3893.9909768157477</v>
      </c>
      <c r="M222" s="15">
        <v>1245.7212938738489</v>
      </c>
      <c r="N222" s="15">
        <v>2165.1568332540332</v>
      </c>
      <c r="O222" s="15">
        <v>1741.1988436365834</v>
      </c>
      <c r="P222" s="15">
        <v>1331.1177835995625</v>
      </c>
      <c r="Q222" s="15">
        <v>1288.597448090301</v>
      </c>
      <c r="R222" s="15">
        <v>744.01691673528069</v>
      </c>
      <c r="S222" s="15">
        <v>1079.642912292695</v>
      </c>
      <c r="T222" s="15">
        <v>1019.064777393517</v>
      </c>
      <c r="U222" s="15">
        <v>658.26460830237647</v>
      </c>
      <c r="V222" s="15">
        <v>453.66885166785414</v>
      </c>
      <c r="W222" s="15">
        <v>103.98801717641595</v>
      </c>
      <c r="X222" s="15">
        <v>1239.6723758516107</v>
      </c>
      <c r="Y222" s="15">
        <v>355.81870719047379</v>
      </c>
      <c r="Z222" s="15">
        <v>0</v>
      </c>
      <c r="AA222" s="15">
        <v>0</v>
      </c>
      <c r="AB222" s="15">
        <v>0</v>
      </c>
      <c r="AC222" s="15">
        <v>0</v>
      </c>
      <c r="AD222" s="15">
        <v>0</v>
      </c>
      <c r="AE222" s="15">
        <v>0</v>
      </c>
      <c r="AF222" s="15">
        <v>0</v>
      </c>
      <c r="AG222" s="15">
        <v>0</v>
      </c>
      <c r="AH222" s="15">
        <v>0</v>
      </c>
      <c r="AI222" s="15">
        <v>853.96489725713707</v>
      </c>
    </row>
    <row r="223" spans="1:35" x14ac:dyDescent="0.3">
      <c r="A223" t="s">
        <v>5700</v>
      </c>
      <c r="B223" s="15">
        <v>10993.103586456667</v>
      </c>
      <c r="C223" s="15">
        <v>13706.279361840345</v>
      </c>
      <c r="D223" s="15">
        <v>15629.899079262912</v>
      </c>
      <c r="E223" s="15">
        <v>4449.2960916083493</v>
      </c>
      <c r="F223" s="15">
        <v>4052.2278611042498</v>
      </c>
      <c r="G223" s="15">
        <v>2446.7220002248109</v>
      </c>
      <c r="H223" s="15">
        <v>2473.5485339188244</v>
      </c>
      <c r="I223" s="15">
        <v>2294.4680970740228</v>
      </c>
      <c r="J223" s="15">
        <v>2350.0754152609502</v>
      </c>
      <c r="K223" s="15">
        <v>1398.6217649411724</v>
      </c>
      <c r="L223" s="15">
        <v>3508.7684798460668</v>
      </c>
      <c r="M223" s="15">
        <v>1338.4841380840642</v>
      </c>
      <c r="N223" s="15">
        <v>4507.2129789212513</v>
      </c>
      <c r="O223" s="15">
        <v>2718.0075429450621</v>
      </c>
      <c r="P223" s="15">
        <v>1868.7967412405455</v>
      </c>
      <c r="Q223" s="15">
        <v>512.45785722106223</v>
      </c>
      <c r="R223" s="15">
        <v>367.57680935703848</v>
      </c>
      <c r="S223" s="15">
        <v>1296.5565754894476</v>
      </c>
      <c r="T223" s="15">
        <v>484.65419812759848</v>
      </c>
      <c r="U223" s="15">
        <v>1666.4429539724608</v>
      </c>
      <c r="V223" s="15">
        <v>408.61607613397223</v>
      </c>
      <c r="W223" s="15">
        <v>391.91611476154043</v>
      </c>
      <c r="X223" s="15">
        <v>4098.9522211143512</v>
      </c>
      <c r="Y223" s="15">
        <v>355.31832707301936</v>
      </c>
      <c r="Z223" s="15">
        <v>0</v>
      </c>
      <c r="AA223" s="15">
        <v>0</v>
      </c>
      <c r="AB223" s="15">
        <v>0</v>
      </c>
      <c r="AC223" s="15">
        <v>0</v>
      </c>
      <c r="AD223" s="15">
        <v>0</v>
      </c>
      <c r="AE223" s="15">
        <v>0</v>
      </c>
      <c r="AF223" s="15">
        <v>0</v>
      </c>
      <c r="AG223" s="15">
        <v>0</v>
      </c>
      <c r="AH223" s="15">
        <v>0</v>
      </c>
      <c r="AI223" s="15">
        <v>284.2546616584155</v>
      </c>
    </row>
    <row r="224" spans="1:35" x14ac:dyDescent="0.3">
      <c r="A224" t="s">
        <v>6983</v>
      </c>
      <c r="B224" s="15">
        <v>15078.482341568269</v>
      </c>
      <c r="C224" s="15">
        <v>11537.236507626576</v>
      </c>
      <c r="D224" s="15">
        <v>15610.684067295262</v>
      </c>
      <c r="E224" s="15">
        <v>6110.2768266926178</v>
      </c>
      <c r="F224" s="15">
        <v>5705.3583511511051</v>
      </c>
      <c r="G224" s="15">
        <v>3431.9217084276593</v>
      </c>
      <c r="H224" s="15">
        <v>7654.099803158635</v>
      </c>
      <c r="I224" s="15">
        <v>2321.5325931046677</v>
      </c>
      <c r="J224" s="15">
        <v>3042.8767975376572</v>
      </c>
      <c r="K224" s="15">
        <v>1724.7055724649606</v>
      </c>
      <c r="L224" s="15">
        <v>3970.7674450109525</v>
      </c>
      <c r="M224" s="15">
        <v>1464.0749480671145</v>
      </c>
      <c r="N224" s="15">
        <v>3418.0442207682554</v>
      </c>
      <c r="O224" s="15">
        <v>2134.6617661294067</v>
      </c>
      <c r="P224" s="15">
        <v>1635.6425181028958</v>
      </c>
      <c r="Q224" s="15">
        <v>2024.2121725662059</v>
      </c>
      <c r="R224" s="15">
        <v>984.92141867632517</v>
      </c>
      <c r="S224" s="15">
        <v>2044.2679937726045</v>
      </c>
      <c r="T224" s="15">
        <v>708.70238348298426</v>
      </c>
      <c r="U224" s="15">
        <v>1323.1138919102923</v>
      </c>
      <c r="V224" s="15">
        <v>484.76155522575374</v>
      </c>
      <c r="W224" s="15">
        <v>462.13934931521851</v>
      </c>
      <c r="X224" s="15">
        <v>3827.9053631473626</v>
      </c>
      <c r="Y224" s="15">
        <v>380.20514135353233</v>
      </c>
      <c r="Z224" s="15">
        <v>0</v>
      </c>
      <c r="AA224" s="15">
        <v>0</v>
      </c>
      <c r="AB224" s="15">
        <v>0</v>
      </c>
      <c r="AC224" s="15">
        <v>0</v>
      </c>
      <c r="AD224" s="15">
        <v>0</v>
      </c>
      <c r="AE224" s="15">
        <v>0</v>
      </c>
      <c r="AF224" s="15">
        <v>0</v>
      </c>
      <c r="AG224" s="15">
        <v>0</v>
      </c>
      <c r="AH224" s="15">
        <v>0</v>
      </c>
      <c r="AI224" s="15">
        <v>912.49233924847738</v>
      </c>
    </row>
    <row r="225" spans="1:35" x14ac:dyDescent="0.3">
      <c r="A225" t="s">
        <v>7736</v>
      </c>
      <c r="B225" s="15">
        <v>8443.8080343092079</v>
      </c>
      <c r="C225" s="15">
        <v>9879.8505829487185</v>
      </c>
      <c r="D225" s="15">
        <v>9982.3339741724885</v>
      </c>
      <c r="E225" s="15">
        <v>2323.4678637080515</v>
      </c>
      <c r="F225" s="15">
        <v>2822.6807242132832</v>
      </c>
      <c r="G225" s="15">
        <v>1477.3377288118393</v>
      </c>
      <c r="H225" s="15">
        <v>2706.0487982544532</v>
      </c>
      <c r="I225" s="15">
        <v>1005.1665446881912</v>
      </c>
      <c r="J225" s="15">
        <v>1425.3706811567965</v>
      </c>
      <c r="K225" s="15">
        <v>757.01017534299365</v>
      </c>
      <c r="L225" s="15">
        <v>1875.2814708098074</v>
      </c>
      <c r="M225" s="15">
        <v>799.57142251748576</v>
      </c>
      <c r="N225" s="15">
        <v>1591.931731333216</v>
      </c>
      <c r="O225" s="15">
        <v>1332.3316380700151</v>
      </c>
      <c r="P225" s="15">
        <v>1151.1132154780703</v>
      </c>
      <c r="Q225" s="15">
        <v>775.66501296275271</v>
      </c>
      <c r="R225" s="15">
        <v>381.71873616901826</v>
      </c>
      <c r="S225" s="15">
        <v>1192.8122642751789</v>
      </c>
      <c r="T225" s="15">
        <v>270.88705383986184</v>
      </c>
      <c r="U225" s="15">
        <v>625.4857319566255</v>
      </c>
      <c r="V225" s="15">
        <v>231.22592848020616</v>
      </c>
      <c r="W225" s="15">
        <v>91.628173014698646</v>
      </c>
      <c r="X225" s="15">
        <v>1279.1888653549031</v>
      </c>
      <c r="Y225" s="15">
        <v>313.52668268502532</v>
      </c>
      <c r="Z225" s="15">
        <v>0</v>
      </c>
      <c r="AA225" s="15">
        <v>0</v>
      </c>
      <c r="AB225" s="15">
        <v>0</v>
      </c>
      <c r="AC225" s="15">
        <v>0</v>
      </c>
      <c r="AD225" s="15">
        <v>0</v>
      </c>
      <c r="AE225" s="15">
        <v>0</v>
      </c>
      <c r="AF225" s="15">
        <v>0</v>
      </c>
      <c r="AG225" s="15">
        <v>0</v>
      </c>
      <c r="AH225" s="15">
        <v>0</v>
      </c>
      <c r="AI225" s="15">
        <v>501.64269229604054</v>
      </c>
    </row>
    <row r="226" spans="1:35" x14ac:dyDescent="0.3">
      <c r="A226" t="s">
        <v>6508</v>
      </c>
      <c r="B226" s="15">
        <v>13107.238106764335</v>
      </c>
      <c r="C226" s="15">
        <v>16304.10479696167</v>
      </c>
      <c r="D226" s="15">
        <v>15055.78442531224</v>
      </c>
      <c r="E226" s="15">
        <v>4481.5394560900322</v>
      </c>
      <c r="F226" s="15">
        <v>4658.39970344228</v>
      </c>
      <c r="G226" s="15">
        <v>1547.5018551954511</v>
      </c>
      <c r="H226" s="15">
        <v>3614.9546150280762</v>
      </c>
      <c r="I226" s="15">
        <v>2793.3188007688664</v>
      </c>
      <c r="J226" s="15">
        <v>2380.4761627022008</v>
      </c>
      <c r="K226" s="15">
        <v>1591.033570342255</v>
      </c>
      <c r="L226" s="15">
        <v>3616.6756363245772</v>
      </c>
      <c r="M226" s="15">
        <v>1127.4714223022204</v>
      </c>
      <c r="N226" s="15">
        <v>3960.3737128906228</v>
      </c>
      <c r="O226" s="15">
        <v>3208.5911159600041</v>
      </c>
      <c r="P226" s="15">
        <v>1978.5670716956624</v>
      </c>
      <c r="Q226" s="15">
        <v>1004.8739640631981</v>
      </c>
      <c r="R226" s="15">
        <v>496.05907957985795</v>
      </c>
      <c r="S226" s="15">
        <v>2075.1467373934552</v>
      </c>
      <c r="T226" s="15">
        <v>552.34659963014394</v>
      </c>
      <c r="U226" s="15">
        <v>1662.3040993267898</v>
      </c>
      <c r="V226" s="15">
        <v>430.25532412538701</v>
      </c>
      <c r="W226" s="15">
        <v>446.65564471557838</v>
      </c>
      <c r="X226" s="15">
        <v>3851.8481346641715</v>
      </c>
      <c r="Y226" s="15">
        <v>404.94618741212901</v>
      </c>
      <c r="Z226" s="15">
        <v>1302.914357998525</v>
      </c>
      <c r="AA226" s="15">
        <v>1533.7336848234388</v>
      </c>
      <c r="AB226" s="15">
        <v>1069.0579347680207</v>
      </c>
      <c r="AC226" s="15">
        <v>404.94618741212901</v>
      </c>
      <c r="AD226" s="15">
        <v>121.48385622363871</v>
      </c>
      <c r="AE226" s="15">
        <v>121.48385622363871</v>
      </c>
      <c r="AF226" s="15">
        <v>0</v>
      </c>
      <c r="AG226" s="15">
        <v>0</v>
      </c>
      <c r="AH226" s="15">
        <v>0</v>
      </c>
      <c r="AI226" s="15">
        <v>647.91389985940646</v>
      </c>
    </row>
    <row r="227" spans="1:35" x14ac:dyDescent="0.3">
      <c r="A227" t="s">
        <v>10518</v>
      </c>
      <c r="B227" s="15">
        <v>11969.063519726666</v>
      </c>
      <c r="C227" s="15">
        <v>9289.1031681486402</v>
      </c>
      <c r="D227" s="15">
        <v>8287.3398422784994</v>
      </c>
      <c r="E227" s="15">
        <v>2573.989125454742</v>
      </c>
      <c r="F227" s="15">
        <v>6017.8943368038872</v>
      </c>
      <c r="G227" s="15">
        <v>1864.1536408447871</v>
      </c>
      <c r="H227" s="15">
        <v>4104.390865500498</v>
      </c>
      <c r="I227" s="15">
        <v>1599.0236261913515</v>
      </c>
      <c r="J227" s="15">
        <v>2363.1105045560216</v>
      </c>
      <c r="K227" s="15">
        <v>1075.8931434970093</v>
      </c>
      <c r="L227" s="15">
        <v>3096.8968098174419</v>
      </c>
      <c r="M227" s="15">
        <v>1299.6940676309391</v>
      </c>
      <c r="N227" s="15">
        <v>2434.0717731838531</v>
      </c>
      <c r="O227" s="15">
        <v>2133.7396221310541</v>
      </c>
      <c r="P227" s="15">
        <v>1316.0697450065923</v>
      </c>
      <c r="Q227" s="15">
        <v>687.55565144580044</v>
      </c>
      <c r="R227" s="15">
        <v>319.93840423725516</v>
      </c>
      <c r="S227" s="15">
        <v>2032.4777803999725</v>
      </c>
      <c r="T227" s="15">
        <v>607.79384871812829</v>
      </c>
      <c r="U227" s="15">
        <v>704.04272798727459</v>
      </c>
      <c r="V227" s="15">
        <v>328.62753917127537</v>
      </c>
      <c r="W227" s="15">
        <v>130.22562484448164</v>
      </c>
      <c r="X227" s="15">
        <v>1445.5155756903284</v>
      </c>
      <c r="Y227" s="15">
        <v>445.59666328308526</v>
      </c>
      <c r="Z227" s="15">
        <v>0</v>
      </c>
      <c r="AA227" s="15">
        <v>0</v>
      </c>
      <c r="AB227" s="15">
        <v>0</v>
      </c>
      <c r="AC227" s="15">
        <v>0</v>
      </c>
      <c r="AD227" s="15">
        <v>0</v>
      </c>
      <c r="AE227" s="15">
        <v>0</v>
      </c>
      <c r="AF227" s="15">
        <v>0</v>
      </c>
      <c r="AG227" s="15">
        <v>0</v>
      </c>
      <c r="AH227" s="15">
        <v>0</v>
      </c>
      <c r="AI227" s="15">
        <v>712.95466125293638</v>
      </c>
    </row>
    <row r="228" spans="1:35" x14ac:dyDescent="0.3">
      <c r="A228" t="s">
        <v>9994</v>
      </c>
      <c r="B228" s="15">
        <v>23443.808309375316</v>
      </c>
      <c r="C228" s="15">
        <v>20138.26021579784</v>
      </c>
      <c r="D228" s="15">
        <v>24380.846765877046</v>
      </c>
      <c r="E228" s="15">
        <v>7663.6229573347846</v>
      </c>
      <c r="F228" s="15">
        <v>5386.2518804870606</v>
      </c>
      <c r="G228" s="15">
        <v>4466.2632098314307</v>
      </c>
      <c r="H228" s="15">
        <v>3383.7425662082055</v>
      </c>
      <c r="I228" s="15">
        <v>2840.1740980349223</v>
      </c>
      <c r="J228" s="15">
        <v>4203.903906721609</v>
      </c>
      <c r="K228" s="15">
        <v>2171.0039986807651</v>
      </c>
      <c r="L228" s="15">
        <v>5816.0479675830275</v>
      </c>
      <c r="M228" s="15">
        <v>2160.9058583484584</v>
      </c>
      <c r="N228" s="15">
        <v>4783.6333345610547</v>
      </c>
      <c r="O228" s="15">
        <v>2795.3575895124968</v>
      </c>
      <c r="P228" s="15">
        <v>1783.4277554503456</v>
      </c>
      <c r="Q228" s="15">
        <v>1192.5422868628282</v>
      </c>
      <c r="R228" s="15">
        <v>983.07800454127641</v>
      </c>
      <c r="S228" s="15">
        <v>2331.708689112038</v>
      </c>
      <c r="T228" s="15">
        <v>524.71860621964436</v>
      </c>
      <c r="U228" s="15">
        <v>1137.723810773166</v>
      </c>
      <c r="V228" s="15">
        <v>721.2957380218719</v>
      </c>
      <c r="W228" s="15">
        <v>372.09242805421633</v>
      </c>
      <c r="X228" s="15">
        <v>6504.3564471860327</v>
      </c>
      <c r="Y228" s="15">
        <v>384.69106027833169</v>
      </c>
      <c r="Z228" s="15">
        <v>1970.5799562757538</v>
      </c>
      <c r="AA228" s="15">
        <v>1754.1912348691924</v>
      </c>
      <c r="AB228" s="15">
        <v>2031.1687982695912</v>
      </c>
      <c r="AC228" s="15">
        <v>577.03659041749756</v>
      </c>
      <c r="AD228" s="15">
        <v>115.4073180834995</v>
      </c>
      <c r="AE228" s="15">
        <v>115.4073180834995</v>
      </c>
      <c r="AF228" s="15">
        <v>0</v>
      </c>
      <c r="AG228" s="15">
        <v>0</v>
      </c>
      <c r="AH228" s="15">
        <v>0</v>
      </c>
      <c r="AI228" s="15">
        <v>615.50569644533073</v>
      </c>
    </row>
    <row r="229" spans="1:35" x14ac:dyDescent="0.3">
      <c r="A229" t="s">
        <v>5735</v>
      </c>
      <c r="B229" s="15">
        <v>31700.074288081738</v>
      </c>
      <c r="C229" s="15">
        <v>28933.677855101236</v>
      </c>
      <c r="D229" s="15">
        <v>21215.984244428029</v>
      </c>
      <c r="E229" s="15">
        <v>6175.5051214407849</v>
      </c>
      <c r="F229" s="15">
        <v>9623.813055766359</v>
      </c>
      <c r="G229" s="15">
        <v>3457.9276774899995</v>
      </c>
      <c r="H229" s="15">
        <v>4555.3183784781586</v>
      </c>
      <c r="I229" s="15">
        <v>3895.502661430884</v>
      </c>
      <c r="J229" s="15">
        <v>4165.1021301159944</v>
      </c>
      <c r="K229" s="15">
        <v>3587.6708801692021</v>
      </c>
      <c r="L229" s="15">
        <v>8700.9343621841599</v>
      </c>
      <c r="M229" s="15">
        <v>3272.6859565544846</v>
      </c>
      <c r="N229" s="15">
        <v>6134.4362179311138</v>
      </c>
      <c r="O229" s="15">
        <v>2245.5933786909877</v>
      </c>
      <c r="P229" s="15">
        <v>2563.7848833605149</v>
      </c>
      <c r="Q229" s="15">
        <v>2012.9929221767518</v>
      </c>
      <c r="R229" s="15">
        <v>1392.1494979494657</v>
      </c>
      <c r="S229" s="15">
        <v>2990.136833609567</v>
      </c>
      <c r="T229" s="15">
        <v>672.88870134765102</v>
      </c>
      <c r="U229" s="15">
        <v>2057.1450767006631</v>
      </c>
      <c r="V229" s="15">
        <v>1402.8792114790192</v>
      </c>
      <c r="W229" s="15">
        <v>310.66837219478236</v>
      </c>
      <c r="X229" s="15">
        <v>3812.3782140869839</v>
      </c>
      <c r="Y229" s="15">
        <v>493.32016227833645</v>
      </c>
      <c r="Z229" s="15">
        <v>1964.6475462734747</v>
      </c>
      <c r="AA229" s="15">
        <v>1683.4550537748232</v>
      </c>
      <c r="AB229" s="15">
        <v>2604.7304568296163</v>
      </c>
      <c r="AC229" s="15">
        <v>739.98024341750477</v>
      </c>
      <c r="AD229" s="15">
        <v>147.99604868350093</v>
      </c>
      <c r="AE229" s="15">
        <v>147.99604868350093</v>
      </c>
      <c r="AF229" s="15">
        <v>0</v>
      </c>
      <c r="AG229" s="15">
        <v>0</v>
      </c>
      <c r="AH229" s="15">
        <v>0</v>
      </c>
      <c r="AI229" s="15">
        <v>1578.6245192906765</v>
      </c>
    </row>
    <row r="230" spans="1:35" x14ac:dyDescent="0.3">
      <c r="A230" t="s">
        <v>9156</v>
      </c>
      <c r="B230" s="15">
        <v>15043.836830438384</v>
      </c>
      <c r="C230" s="15">
        <v>16273.676622737761</v>
      </c>
      <c r="D230" s="15">
        <v>13094.293536229963</v>
      </c>
      <c r="E230" s="15">
        <v>2370.9086574801013</v>
      </c>
      <c r="F230" s="15">
        <v>4337.9915860177371</v>
      </c>
      <c r="G230" s="15">
        <v>2237.7772240767022</v>
      </c>
      <c r="H230" s="15">
        <v>2379.394372073803</v>
      </c>
      <c r="I230" s="15">
        <v>1912.6800694202398</v>
      </c>
      <c r="J230" s="15">
        <v>2905.2258197301512</v>
      </c>
      <c r="K230" s="15">
        <v>1438.6114807854688</v>
      </c>
      <c r="L230" s="15">
        <v>3783.2144230250974</v>
      </c>
      <c r="M230" s="15">
        <v>1408.2514796835603</v>
      </c>
      <c r="N230" s="15">
        <v>2886.0858190354697</v>
      </c>
      <c r="O230" s="15">
        <v>2020.165787607121</v>
      </c>
      <c r="P230" s="15">
        <v>1340.1771914985354</v>
      </c>
      <c r="Q230" s="15">
        <v>1327.4486196079836</v>
      </c>
      <c r="R230" s="15">
        <v>521.0228760532508</v>
      </c>
      <c r="S230" s="15">
        <v>1321.6971908278085</v>
      </c>
      <c r="T230" s="15">
        <v>702.99431122928661</v>
      </c>
      <c r="U230" s="15">
        <v>2118.6000768940544</v>
      </c>
      <c r="V230" s="15">
        <v>440.78573028392088</v>
      </c>
      <c r="W230" s="15">
        <v>373.56001355826629</v>
      </c>
      <c r="X230" s="15">
        <v>2232.6857953204812</v>
      </c>
      <c r="Y230" s="15">
        <v>377.14287083116238</v>
      </c>
      <c r="Z230" s="15">
        <v>1072.028610337579</v>
      </c>
      <c r="AA230" s="15">
        <v>1213.4571868992648</v>
      </c>
      <c r="AB230" s="15">
        <v>1244.5714737428357</v>
      </c>
      <c r="AC230" s="15">
        <v>565.71430624674349</v>
      </c>
      <c r="AD230" s="15">
        <v>226.2857224986974</v>
      </c>
      <c r="AE230" s="15">
        <v>226.2857224986974</v>
      </c>
      <c r="AF230" s="15">
        <v>0</v>
      </c>
      <c r="AG230" s="15">
        <v>0</v>
      </c>
      <c r="AH230" s="15">
        <v>0</v>
      </c>
      <c r="AI230" s="15">
        <v>603.42859332985972</v>
      </c>
    </row>
    <row r="231" spans="1:35" x14ac:dyDescent="0.3">
      <c r="A231" t="s">
        <v>5770</v>
      </c>
      <c r="B231" s="15">
        <v>8860.026604769866</v>
      </c>
      <c r="C231" s="15">
        <v>16742.700533238789</v>
      </c>
      <c r="D231" s="15">
        <v>9902.3265366467076</v>
      </c>
      <c r="E231" s="15">
        <v>2987.1481733466303</v>
      </c>
      <c r="F231" s="15">
        <v>4709.4093160291159</v>
      </c>
      <c r="G231" s="15">
        <v>2280.2801550193958</v>
      </c>
      <c r="H231" s="15">
        <v>3581.9793054445881</v>
      </c>
      <c r="I231" s="15">
        <v>1723.6733723408379</v>
      </c>
      <c r="J231" s="15">
        <v>2587.5813286768398</v>
      </c>
      <c r="K231" s="15">
        <v>1447.4412511671424</v>
      </c>
      <c r="L231" s="15">
        <v>3740.054878536147</v>
      </c>
      <c r="M231" s="15">
        <v>1368.3563902994176</v>
      </c>
      <c r="N231" s="15">
        <v>3431.7180697959107</v>
      </c>
      <c r="O231" s="15">
        <v>1386.6212272141065</v>
      </c>
      <c r="P231" s="15">
        <v>1502.424059198989</v>
      </c>
      <c r="Q231" s="15">
        <v>530.1510137454261</v>
      </c>
      <c r="R231" s="15">
        <v>524.78454104368757</v>
      </c>
      <c r="S231" s="15">
        <v>713.83501797510553</v>
      </c>
      <c r="T231" s="15">
        <v>513.67500106465002</v>
      </c>
      <c r="U231" s="15">
        <v>951.84278972940081</v>
      </c>
      <c r="V231" s="15">
        <v>463.6820711589811</v>
      </c>
      <c r="W231" s="15">
        <v>110.05976470758353</v>
      </c>
      <c r="X231" s="15">
        <v>2145.0827023931424</v>
      </c>
      <c r="Y231" s="15">
        <v>376.5945755605938</v>
      </c>
      <c r="Z231" s="15">
        <v>0</v>
      </c>
      <c r="AA231" s="15">
        <v>0</v>
      </c>
      <c r="AB231" s="15">
        <v>0</v>
      </c>
      <c r="AC231" s="15">
        <v>0</v>
      </c>
      <c r="AD231" s="15">
        <v>0</v>
      </c>
      <c r="AE231" s="15">
        <v>0</v>
      </c>
      <c r="AF231" s="15">
        <v>0</v>
      </c>
      <c r="AG231" s="15">
        <v>0</v>
      </c>
      <c r="AH231" s="15">
        <v>0</v>
      </c>
      <c r="AI231" s="15">
        <v>602.55132089695007</v>
      </c>
    </row>
    <row r="232" spans="1:35" x14ac:dyDescent="0.3">
      <c r="A232" t="s">
        <v>10029</v>
      </c>
      <c r="B232" s="15">
        <v>7529.2625244550609</v>
      </c>
      <c r="C232" s="15">
        <v>14331.697638232346</v>
      </c>
      <c r="D232" s="15">
        <v>13875.753788759554</v>
      </c>
      <c r="E232" s="15">
        <v>2312.6886935822486</v>
      </c>
      <c r="F232" s="15">
        <v>3166.3126201803389</v>
      </c>
      <c r="G232" s="15">
        <v>1751.3093431396196</v>
      </c>
      <c r="H232" s="15">
        <v>3033.7684647178316</v>
      </c>
      <c r="I232" s="15">
        <v>1826.1239546354177</v>
      </c>
      <c r="J232" s="15">
        <v>1530.0127579338996</v>
      </c>
      <c r="K232" s="15">
        <v>1341.2677224414954</v>
      </c>
      <c r="L232" s="15">
        <v>4005.9987285310153</v>
      </c>
      <c r="M232" s="15">
        <v>1354.9357764647666</v>
      </c>
      <c r="N232" s="15">
        <v>3233.5738334001194</v>
      </c>
      <c r="O232" s="15">
        <v>1321.4850126709721</v>
      </c>
      <c r="P232" s="15">
        <v>1580.8183534809259</v>
      </c>
      <c r="Q232" s="15">
        <v>493.93829440675341</v>
      </c>
      <c r="R232" s="15">
        <v>592.40223621913196</v>
      </c>
      <c r="S232" s="15">
        <v>1312.4928718661884</v>
      </c>
      <c r="T232" s="15">
        <v>294.22284713251361</v>
      </c>
      <c r="U232" s="15">
        <v>695.99169829023697</v>
      </c>
      <c r="V232" s="15">
        <v>649.68217314560241</v>
      </c>
      <c r="W232" s="15">
        <v>105.11812600791822</v>
      </c>
      <c r="X232" s="15">
        <v>1832.957981647053</v>
      </c>
      <c r="Y232" s="15">
        <v>359.68563219133699</v>
      </c>
      <c r="Z232" s="15">
        <v>0</v>
      </c>
      <c r="AA232" s="15">
        <v>0</v>
      </c>
      <c r="AB232" s="15">
        <v>0</v>
      </c>
      <c r="AC232" s="15">
        <v>0</v>
      </c>
      <c r="AD232" s="15">
        <v>0</v>
      </c>
      <c r="AE232" s="15">
        <v>0</v>
      </c>
      <c r="AF232" s="15">
        <v>0</v>
      </c>
      <c r="AG232" s="15">
        <v>0</v>
      </c>
      <c r="AH232" s="15">
        <v>0</v>
      </c>
      <c r="AI232" s="15">
        <v>575.49701150613907</v>
      </c>
    </row>
    <row r="233" spans="1:35" x14ac:dyDescent="0.3">
      <c r="A233" t="s">
        <v>10553</v>
      </c>
      <c r="B233" s="15">
        <v>6277.4409188603195</v>
      </c>
      <c r="C233" s="15">
        <v>12521.04865607835</v>
      </c>
      <c r="D233" s="15">
        <v>10713.862302379768</v>
      </c>
      <c r="E233" s="15">
        <v>3021.7438383483759</v>
      </c>
      <c r="F233" s="15">
        <v>3622.9777795755494</v>
      </c>
      <c r="G233" s="15">
        <v>1556.5077484480578</v>
      </c>
      <c r="H233" s="15">
        <v>3824.7171200957519</v>
      </c>
      <c r="I233" s="15">
        <v>1138.1793134375853</v>
      </c>
      <c r="J233" s="15">
        <v>1960.891902291515</v>
      </c>
      <c r="K233" s="15">
        <v>1097.0708481789804</v>
      </c>
      <c r="L233" s="15">
        <v>3087.6622584106326</v>
      </c>
      <c r="M233" s="15">
        <v>1696.0411073985208</v>
      </c>
      <c r="N233" s="15">
        <v>3256.0801997784856</v>
      </c>
      <c r="O233" s="15">
        <v>1956.9078219580822</v>
      </c>
      <c r="P233" s="15">
        <v>1287.0390422594937</v>
      </c>
      <c r="Q233" s="15">
        <v>460.88565675396251</v>
      </c>
      <c r="R233" s="15">
        <v>443.68167349595598</v>
      </c>
      <c r="S233" s="15">
        <v>1143.3405084149872</v>
      </c>
      <c r="T233" s="15">
        <v>312.93140073510693</v>
      </c>
      <c r="U233" s="15">
        <v>1369.9803510191459</v>
      </c>
      <c r="V233" s="15">
        <v>305.59707103037789</v>
      </c>
      <c r="W233" s="15">
        <v>105.84977067689236</v>
      </c>
      <c r="X233" s="15">
        <v>1897.8709951990281</v>
      </c>
      <c r="Y233" s="15">
        <v>362.1891212211886</v>
      </c>
      <c r="Z233" s="15">
        <v>0</v>
      </c>
      <c r="AA233" s="15">
        <v>0</v>
      </c>
      <c r="AB233" s="15">
        <v>0</v>
      </c>
      <c r="AC233" s="15">
        <v>0</v>
      </c>
      <c r="AD233" s="15">
        <v>0</v>
      </c>
      <c r="AE233" s="15">
        <v>0</v>
      </c>
      <c r="AF233" s="15">
        <v>0</v>
      </c>
      <c r="AG233" s="15">
        <v>0</v>
      </c>
      <c r="AH233" s="15">
        <v>0</v>
      </c>
      <c r="AI233" s="15">
        <v>579.50259395390185</v>
      </c>
    </row>
    <row r="234" spans="1:35" x14ac:dyDescent="0.3">
      <c r="A234" t="s">
        <v>7306</v>
      </c>
      <c r="B234" s="15">
        <v>9382.0031904174393</v>
      </c>
      <c r="C234" s="15">
        <v>16260.487356514543</v>
      </c>
      <c r="D234" s="15">
        <v>11933.615430585121</v>
      </c>
      <c r="E234" s="15">
        <v>2454.7227766176834</v>
      </c>
      <c r="F234" s="15">
        <v>5595.2417195869702</v>
      </c>
      <c r="G234" s="15">
        <v>1201.3918276838176</v>
      </c>
      <c r="H234" s="15">
        <v>1820.0666681122816</v>
      </c>
      <c r="I234" s="15">
        <v>1631.2879389534507</v>
      </c>
      <c r="J234" s="15">
        <v>2295.809042177631</v>
      </c>
      <c r="K234" s="15">
        <v>1492.7503213114942</v>
      </c>
      <c r="L234" s="15">
        <v>3238.7038587169754</v>
      </c>
      <c r="M234" s="15">
        <v>872.67711992629813</v>
      </c>
      <c r="N234" s="15">
        <v>2359.2346998579792</v>
      </c>
      <c r="O234" s="15">
        <v>839.41610574117078</v>
      </c>
      <c r="P234" s="15">
        <v>1183.0133693953389</v>
      </c>
      <c r="Q234" s="15">
        <v>1152.4491941981946</v>
      </c>
      <c r="R234" s="15">
        <v>430.29564297155684</v>
      </c>
      <c r="S234" s="15">
        <v>1357.1093085084826</v>
      </c>
      <c r="T234" s="15">
        <v>544.96124142358735</v>
      </c>
      <c r="U234" s="15">
        <v>1356.4101280301165</v>
      </c>
      <c r="V234" s="15">
        <v>531.87657818559433</v>
      </c>
      <c r="W234" s="15">
        <v>305.84151782240178</v>
      </c>
      <c r="X234" s="15">
        <v>2595.3579356947384</v>
      </c>
      <c r="Y234" s="15">
        <v>399.53170192345112</v>
      </c>
      <c r="Z234" s="15">
        <v>910.93228038546863</v>
      </c>
      <c r="AA234" s="15">
        <v>749.12194110647079</v>
      </c>
      <c r="AB234" s="15">
        <v>527.38184653895553</v>
      </c>
      <c r="AC234" s="15">
        <v>599.29755288517674</v>
      </c>
      <c r="AD234" s="15">
        <v>131.84546163473888</v>
      </c>
      <c r="AE234" s="15">
        <v>131.84546163473888</v>
      </c>
      <c r="AF234" s="15">
        <v>0</v>
      </c>
      <c r="AG234" s="15">
        <v>0</v>
      </c>
      <c r="AH234" s="15">
        <v>0</v>
      </c>
      <c r="AI234" s="15">
        <v>639.25072307752168</v>
      </c>
    </row>
    <row r="235" spans="1:35" x14ac:dyDescent="0.3">
      <c r="A235" t="s">
        <v>9190</v>
      </c>
      <c r="B235" s="15">
        <v>12718.299346427326</v>
      </c>
      <c r="C235" s="15">
        <v>13954.933582974374</v>
      </c>
      <c r="D235" s="15">
        <v>11607.202645701505</v>
      </c>
      <c r="E235" s="15">
        <v>3619.8718244345305</v>
      </c>
      <c r="F235" s="15">
        <v>3027.9127147489867</v>
      </c>
      <c r="G235" s="15">
        <v>2087.3160989510379</v>
      </c>
      <c r="H235" s="15">
        <v>2665.7483954664003</v>
      </c>
      <c r="I235" s="15">
        <v>1071.6778767566086</v>
      </c>
      <c r="J235" s="15">
        <v>2086.510931500432</v>
      </c>
      <c r="K235" s="15">
        <v>1228.5244961346605</v>
      </c>
      <c r="L235" s="15">
        <v>2328.9468508779041</v>
      </c>
      <c r="M235" s="15">
        <v>880.69215747286137</v>
      </c>
      <c r="N235" s="15">
        <v>2265.7412060053316</v>
      </c>
      <c r="O235" s="15">
        <v>1506.4683000838577</v>
      </c>
      <c r="P235" s="15">
        <v>1207.2680754386618</v>
      </c>
      <c r="Q235" s="15">
        <v>1166.3655689478762</v>
      </c>
      <c r="R235" s="15">
        <v>849.93476085971133</v>
      </c>
      <c r="S235" s="15">
        <v>935.44354411407039</v>
      </c>
      <c r="T235" s="15">
        <v>439.29936105064286</v>
      </c>
      <c r="U235" s="15">
        <v>1241.5682088344781</v>
      </c>
      <c r="V235" s="15">
        <v>378.42870178482798</v>
      </c>
      <c r="W235" s="15">
        <v>166.58914553038491</v>
      </c>
      <c r="X235" s="15">
        <v>1201.9539702646621</v>
      </c>
      <c r="Y235" s="15">
        <v>322.06698024240677</v>
      </c>
      <c r="Z235" s="15">
        <v>0</v>
      </c>
      <c r="AA235" s="15">
        <v>0</v>
      </c>
      <c r="AB235" s="15">
        <v>0</v>
      </c>
      <c r="AC235" s="15">
        <v>0</v>
      </c>
      <c r="AD235" s="15">
        <v>0</v>
      </c>
      <c r="AE235" s="15">
        <v>0</v>
      </c>
      <c r="AF235" s="15">
        <v>0</v>
      </c>
      <c r="AG235" s="15">
        <v>0</v>
      </c>
      <c r="AH235" s="15">
        <v>0</v>
      </c>
      <c r="AI235" s="15">
        <v>515.30716838785077</v>
      </c>
    </row>
    <row r="236" spans="1:35" x14ac:dyDescent="0.3">
      <c r="A236" t="s">
        <v>5805</v>
      </c>
      <c r="B236" s="15">
        <v>14406.155130288851</v>
      </c>
      <c r="C236" s="15">
        <v>21095.230904010699</v>
      </c>
      <c r="D236" s="15">
        <v>12597.153566814875</v>
      </c>
      <c r="E236" s="15">
        <v>2737.2540281199381</v>
      </c>
      <c r="F236" s="15">
        <v>5082.3041643037141</v>
      </c>
      <c r="G236" s="15">
        <v>3130.5624086281537</v>
      </c>
      <c r="H236" s="15">
        <v>3527.5156014241447</v>
      </c>
      <c r="I236" s="15">
        <v>2006.8557354210257</v>
      </c>
      <c r="J236" s="15">
        <v>1672.6374935176673</v>
      </c>
      <c r="K236" s="15">
        <v>1783.1967995802122</v>
      </c>
      <c r="L236" s="15">
        <v>5008.8556742621631</v>
      </c>
      <c r="M236" s="15">
        <v>1465.545886257655</v>
      </c>
      <c r="N236" s="15">
        <v>3529.9454762826626</v>
      </c>
      <c r="O236" s="15">
        <v>1543.8541260162408</v>
      </c>
      <c r="P236" s="15">
        <v>1583.3948168957527</v>
      </c>
      <c r="Q236" s="15">
        <v>621.93751492326908</v>
      </c>
      <c r="R236" s="15">
        <v>475.81367684060422</v>
      </c>
      <c r="S236" s="15">
        <v>3001.3372456979064</v>
      </c>
      <c r="T236" s="15">
        <v>602.6089649123345</v>
      </c>
      <c r="U236" s="15">
        <v>1154.1905577958019</v>
      </c>
      <c r="V236" s="15">
        <v>543.96062173629889</v>
      </c>
      <c r="W236" s="15">
        <v>278.22067130025118</v>
      </c>
      <c r="X236" s="15">
        <v>3090.8008200342315</v>
      </c>
      <c r="Y236" s="15">
        <v>441.79542882135951</v>
      </c>
      <c r="Z236" s="15">
        <v>0</v>
      </c>
      <c r="AA236" s="15">
        <v>0</v>
      </c>
      <c r="AB236" s="15">
        <v>0</v>
      </c>
      <c r="AC236" s="15">
        <v>0</v>
      </c>
      <c r="AD236" s="15">
        <v>0</v>
      </c>
      <c r="AE236" s="15">
        <v>0</v>
      </c>
      <c r="AF236" s="15">
        <v>0</v>
      </c>
      <c r="AG236" s="15">
        <v>0</v>
      </c>
      <c r="AH236" s="15">
        <v>0</v>
      </c>
      <c r="AI236" s="15">
        <v>706.87268611417528</v>
      </c>
    </row>
    <row r="237" spans="1:35" x14ac:dyDescent="0.3">
      <c r="A237" t="s">
        <v>5840</v>
      </c>
      <c r="B237" s="15">
        <v>9619.4576810245526</v>
      </c>
      <c r="C237" s="15">
        <v>17607.692769573641</v>
      </c>
      <c r="D237" s="15">
        <v>11136.62183197575</v>
      </c>
      <c r="E237" s="15">
        <v>2307.2812138887784</v>
      </c>
      <c r="F237" s="15">
        <v>2237.651711736517</v>
      </c>
      <c r="G237" s="15">
        <v>2286.8677453863079</v>
      </c>
      <c r="H237" s="15">
        <v>3441.7667168274247</v>
      </c>
      <c r="I237" s="15">
        <v>2129.5255772028854</v>
      </c>
      <c r="J237" s="15">
        <v>2503.306438823457</v>
      </c>
      <c r="K237" s="15">
        <v>1235.8071479714545</v>
      </c>
      <c r="L237" s="15">
        <v>3756.4510531942692</v>
      </c>
      <c r="M237" s="15">
        <v>1373.4815451319494</v>
      </c>
      <c r="N237" s="15">
        <v>2856.0213466469577</v>
      </c>
      <c r="O237" s="15">
        <v>1819.1290013434084</v>
      </c>
      <c r="P237" s="15">
        <v>1390.166526236708</v>
      </c>
      <c r="Q237" s="15">
        <v>925.22414774209221</v>
      </c>
      <c r="R237" s="15">
        <v>716.24242910036651</v>
      </c>
      <c r="S237" s="15">
        <v>1530.3576523906581</v>
      </c>
      <c r="T237" s="15">
        <v>694.99005093341134</v>
      </c>
      <c r="U237" s="15">
        <v>1317.0881732415639</v>
      </c>
      <c r="V237" s="15">
        <v>396.15178600683976</v>
      </c>
      <c r="W237" s="15">
        <v>192.8560106466239</v>
      </c>
      <c r="X237" s="15">
        <v>2102.8668923092487</v>
      </c>
      <c r="Y237" s="15">
        <v>372.84873977114336</v>
      </c>
      <c r="Z237" s="15">
        <v>0</v>
      </c>
      <c r="AA237" s="15">
        <v>0</v>
      </c>
      <c r="AB237" s="15">
        <v>0</v>
      </c>
      <c r="AC237" s="15">
        <v>0</v>
      </c>
      <c r="AD237" s="15">
        <v>0</v>
      </c>
      <c r="AE237" s="15">
        <v>0</v>
      </c>
      <c r="AF237" s="15">
        <v>0</v>
      </c>
      <c r="AG237" s="15">
        <v>0</v>
      </c>
      <c r="AH237" s="15">
        <v>0</v>
      </c>
      <c r="AI237" s="15">
        <v>745.69747954228683</v>
      </c>
    </row>
    <row r="238" spans="1:35" x14ac:dyDescent="0.3">
      <c r="A238" t="s">
        <v>8291</v>
      </c>
      <c r="B238" s="15">
        <v>18463.53474101326</v>
      </c>
      <c r="C238" s="15">
        <v>17308.849482547816</v>
      </c>
      <c r="D238" s="15">
        <v>9996.6059228707491</v>
      </c>
      <c r="E238" s="15">
        <v>2359.1103420246441</v>
      </c>
      <c r="F238" s="15">
        <v>3430.0695039693369</v>
      </c>
      <c r="G238" s="15">
        <v>2762.5281754135153</v>
      </c>
      <c r="H238" s="15">
        <v>3229.2713579478909</v>
      </c>
      <c r="I238" s="15">
        <v>1833.1134910004816</v>
      </c>
      <c r="J238" s="15">
        <v>2735.2050552238306</v>
      </c>
      <c r="K238" s="15">
        <v>1426.8026213562318</v>
      </c>
      <c r="L238" s="15">
        <v>3128.7651354462273</v>
      </c>
      <c r="M238" s="15">
        <v>1514.4509049451021</v>
      </c>
      <c r="N238" s="15">
        <v>3810.2358978242414</v>
      </c>
      <c r="O238" s="15">
        <v>1604.8850752984108</v>
      </c>
      <c r="P238" s="15">
        <v>1843.8284400944754</v>
      </c>
      <c r="Q238" s="15">
        <v>588.57215373308657</v>
      </c>
      <c r="R238" s="15">
        <v>371.16583661594973</v>
      </c>
      <c r="S238" s="15">
        <v>873.80409861520502</v>
      </c>
      <c r="T238" s="15">
        <v>798.90660444818741</v>
      </c>
      <c r="U238" s="15">
        <v>1424.0167345917935</v>
      </c>
      <c r="V238" s="15">
        <v>316.09099827282097</v>
      </c>
      <c r="W238" s="15">
        <v>221.69229675473443</v>
      </c>
      <c r="X238" s="15">
        <v>2268.140424216635</v>
      </c>
      <c r="Y238" s="15">
        <v>428.59796375975719</v>
      </c>
      <c r="Z238" s="15">
        <v>0</v>
      </c>
      <c r="AA238" s="15">
        <v>0</v>
      </c>
      <c r="AB238" s="15">
        <v>0</v>
      </c>
      <c r="AC238" s="15">
        <v>0</v>
      </c>
      <c r="AD238" s="15">
        <v>0</v>
      </c>
      <c r="AE238" s="15">
        <v>0</v>
      </c>
      <c r="AF238" s="15">
        <v>0</v>
      </c>
      <c r="AG238" s="15">
        <v>0</v>
      </c>
      <c r="AH238" s="15">
        <v>0</v>
      </c>
      <c r="AI238" s="15">
        <v>685.75674201561151</v>
      </c>
    </row>
    <row r="239" spans="1:35" x14ac:dyDescent="0.3">
      <c r="A239" t="s">
        <v>6543</v>
      </c>
      <c r="B239" s="15">
        <v>11789.575064106031</v>
      </c>
      <c r="C239" s="15">
        <v>13746.186863008945</v>
      </c>
      <c r="D239" s="15">
        <v>10558.883175635281</v>
      </c>
      <c r="E239" s="15">
        <v>1545.2814575830962</v>
      </c>
      <c r="F239" s="15">
        <v>3698.9019231685625</v>
      </c>
      <c r="G239" s="15">
        <v>1888.5012365949997</v>
      </c>
      <c r="H239" s="15">
        <v>3093.3805223822983</v>
      </c>
      <c r="I239" s="15">
        <v>1953.3062025654363</v>
      </c>
      <c r="J239" s="15">
        <v>1816.3000516822854</v>
      </c>
      <c r="K239" s="15">
        <v>1026.4895289175915</v>
      </c>
      <c r="L239" s="15">
        <v>2606.2866748979854</v>
      </c>
      <c r="M239" s="15">
        <v>986.33862608808215</v>
      </c>
      <c r="N239" s="15">
        <v>3006.0346986830141</v>
      </c>
      <c r="O239" s="15">
        <v>2132.0481603371563</v>
      </c>
      <c r="P239" s="15">
        <v>1654.8159381092141</v>
      </c>
      <c r="Q239" s="15">
        <v>873.98653834585809</v>
      </c>
      <c r="R239" s="15">
        <v>691.54647110299913</v>
      </c>
      <c r="S239" s="15">
        <v>1339.9483317093764</v>
      </c>
      <c r="T239" s="15">
        <v>480.40203034606111</v>
      </c>
      <c r="U239" s="15">
        <v>721.13134687211129</v>
      </c>
      <c r="V239" s="15">
        <v>301.57202234883778</v>
      </c>
      <c r="W239" s="15">
        <v>205.86142722673949</v>
      </c>
      <c r="X239" s="15">
        <v>3545.9586814693125</v>
      </c>
      <c r="Y239" s="15">
        <v>352.20090201324126</v>
      </c>
      <c r="Z239" s="15">
        <v>1001.1310639726382</v>
      </c>
      <c r="AA239" s="15">
        <v>1003.7725707377376</v>
      </c>
      <c r="AB239" s="15">
        <v>464.90519065747844</v>
      </c>
      <c r="AC239" s="15">
        <v>352.20090201324126</v>
      </c>
      <c r="AD239" s="15">
        <v>176.10045100662063</v>
      </c>
      <c r="AE239" s="15">
        <v>176.1004510066206</v>
      </c>
      <c r="AF239" s="15">
        <v>0</v>
      </c>
      <c r="AG239" s="15">
        <v>0</v>
      </c>
      <c r="AH239" s="15">
        <v>0</v>
      </c>
      <c r="AI239" s="15">
        <v>1127.042886442372</v>
      </c>
    </row>
    <row r="240" spans="1:35" x14ac:dyDescent="0.3">
      <c r="A240" t="s">
        <v>10064</v>
      </c>
      <c r="B240" s="15">
        <v>19986.352958091054</v>
      </c>
      <c r="C240" s="15">
        <v>16868.241228012219</v>
      </c>
      <c r="D240" s="15">
        <v>13925.530424499104</v>
      </c>
      <c r="E240" s="15">
        <v>3224.045157319264</v>
      </c>
      <c r="F240" s="15">
        <v>5726.345468057918</v>
      </c>
      <c r="G240" s="15">
        <v>3458.0788593737921</v>
      </c>
      <c r="H240" s="15">
        <v>6147.580113556839</v>
      </c>
      <c r="I240" s="15">
        <v>2311.7170013946388</v>
      </c>
      <c r="J240" s="15">
        <v>2161.4619008537938</v>
      </c>
      <c r="K240" s="15">
        <v>2152.3555311240461</v>
      </c>
      <c r="L240" s="15">
        <v>5743.5174795482999</v>
      </c>
      <c r="M240" s="15">
        <v>1968.9272265676902</v>
      </c>
      <c r="N240" s="15">
        <v>12049.0280624182</v>
      </c>
      <c r="O240" s="15">
        <v>0</v>
      </c>
      <c r="P240" s="15">
        <v>0</v>
      </c>
      <c r="Q240" s="15">
        <v>1658.2699277871386</v>
      </c>
      <c r="R240" s="15">
        <v>1296.2266855315802</v>
      </c>
      <c r="S240" s="15">
        <v>1666.85593353233</v>
      </c>
      <c r="T240" s="15">
        <v>1159.3709575930793</v>
      </c>
      <c r="U240" s="15">
        <v>1131.7916664115562</v>
      </c>
      <c r="V240" s="15">
        <v>783.7982517390376</v>
      </c>
      <c r="W240" s="15">
        <v>269.15827101212761</v>
      </c>
      <c r="X240" s="15">
        <v>3494.7645202850636</v>
      </c>
      <c r="Y240" s="15">
        <v>0</v>
      </c>
      <c r="Z240" s="15">
        <v>0</v>
      </c>
      <c r="AA240" s="15">
        <v>0</v>
      </c>
      <c r="AB240" s="15">
        <v>0</v>
      </c>
      <c r="AC240" s="15">
        <v>0</v>
      </c>
      <c r="AD240" s="15">
        <v>0</v>
      </c>
      <c r="AE240" s="15">
        <v>0</v>
      </c>
      <c r="AF240" s="15">
        <v>0</v>
      </c>
      <c r="AG240" s="15">
        <v>0</v>
      </c>
      <c r="AH240" s="15">
        <v>0</v>
      </c>
      <c r="AI240" s="15">
        <v>832.58237529125984</v>
      </c>
    </row>
    <row r="241" spans="1:35" x14ac:dyDescent="0.3">
      <c r="A241" t="s">
        <v>7769</v>
      </c>
      <c r="B241" s="15">
        <v>16457.175082704656</v>
      </c>
      <c r="C241" s="15">
        <v>22999.37353198593</v>
      </c>
      <c r="D241" s="15">
        <v>13571.222137723391</v>
      </c>
      <c r="E241" s="15">
        <v>2376.8572039608748</v>
      </c>
      <c r="F241" s="15">
        <v>2594.408859104477</v>
      </c>
      <c r="G241" s="15">
        <v>3131.101119135838</v>
      </c>
      <c r="H241" s="15">
        <v>5077.5021668935487</v>
      </c>
      <c r="I241" s="15">
        <v>1631.2591568492453</v>
      </c>
      <c r="J241" s="15">
        <v>2829.9006904794942</v>
      </c>
      <c r="K241" s="15">
        <v>1519.2951654290905</v>
      </c>
      <c r="L241" s="15">
        <v>4706.5944269765887</v>
      </c>
      <c r="M241" s="15">
        <v>1369.2893545302727</v>
      </c>
      <c r="N241" s="15">
        <v>3689.6241960271127</v>
      </c>
      <c r="O241" s="15">
        <v>3306.8283875230695</v>
      </c>
      <c r="P241" s="15">
        <v>2597.2187662250603</v>
      </c>
      <c r="Q241" s="15">
        <v>825.14003329428863</v>
      </c>
      <c r="R241" s="15">
        <v>639.14579658184948</v>
      </c>
      <c r="S241" s="15">
        <v>596.02452961597908</v>
      </c>
      <c r="T241" s="15">
        <v>589.6482019192714</v>
      </c>
      <c r="U241" s="15">
        <v>930.51155031615212</v>
      </c>
      <c r="V241" s="15">
        <v>505.24291495098851</v>
      </c>
      <c r="W241" s="15">
        <v>233.11421765760048</v>
      </c>
      <c r="X241" s="15">
        <v>2524.5934744930682</v>
      </c>
      <c r="Y241" s="15">
        <v>432.2934031666212</v>
      </c>
      <c r="Z241" s="15">
        <v>1144.4967848836297</v>
      </c>
      <c r="AA241" s="15">
        <v>1144.4967848836297</v>
      </c>
      <c r="AB241" s="15">
        <v>1141.25458435988</v>
      </c>
      <c r="AC241" s="15">
        <v>648.44010474993183</v>
      </c>
      <c r="AD241" s="15">
        <v>172.91736126664847</v>
      </c>
      <c r="AE241" s="15">
        <v>172.91736126664847</v>
      </c>
      <c r="AF241" s="15">
        <v>0</v>
      </c>
      <c r="AG241" s="15">
        <v>0</v>
      </c>
      <c r="AH241" s="15">
        <v>0</v>
      </c>
      <c r="AI241" s="15">
        <v>691.66944506659388</v>
      </c>
    </row>
    <row r="242" spans="1:35" x14ac:dyDescent="0.3">
      <c r="A242" t="s">
        <v>7804</v>
      </c>
      <c r="B242" s="15">
        <v>17982.512907515735</v>
      </c>
      <c r="C242" s="15">
        <v>21338.615090488704</v>
      </c>
      <c r="D242" s="15">
        <v>10767.315941809147</v>
      </c>
      <c r="E242" s="15">
        <v>4952.2231027884272</v>
      </c>
      <c r="F242" s="15">
        <v>5213.511156289409</v>
      </c>
      <c r="G242" s="15">
        <v>2769.0017759545403</v>
      </c>
      <c r="H242" s="15">
        <v>4822.8170992340765</v>
      </c>
      <c r="I242" s="15">
        <v>3191.7541178783231</v>
      </c>
      <c r="J242" s="15">
        <v>2907.9210103844894</v>
      </c>
      <c r="K242" s="15">
        <v>1779.8864013548157</v>
      </c>
      <c r="L242" s="15">
        <v>6822.1594018834821</v>
      </c>
      <c r="M242" s="15">
        <v>1303.7035846502836</v>
      </c>
      <c r="N242" s="15">
        <v>3691.9154891186063</v>
      </c>
      <c r="O242" s="15">
        <v>3710.1600414827649</v>
      </c>
      <c r="P242" s="15">
        <v>2839.3736207877232</v>
      </c>
      <c r="Q242" s="15">
        <v>1293.538762618824</v>
      </c>
      <c r="R242" s="15">
        <v>638.5593327455407</v>
      </c>
      <c r="S242" s="15">
        <v>1143.8031150015534</v>
      </c>
      <c r="T242" s="15">
        <v>971.65273162260257</v>
      </c>
      <c r="U242" s="15">
        <v>2126.7935327361683</v>
      </c>
      <c r="V242" s="15">
        <v>443.08198598670174</v>
      </c>
      <c r="W242" s="15">
        <v>246.04082045379207</v>
      </c>
      <c r="X242" s="15">
        <v>1759.8173937542415</v>
      </c>
      <c r="Y242" s="15">
        <v>521.27292469023735</v>
      </c>
      <c r="Z242" s="15">
        <v>0</v>
      </c>
      <c r="AA242" s="15">
        <v>0</v>
      </c>
      <c r="AB242" s="15">
        <v>0</v>
      </c>
      <c r="AC242" s="15">
        <v>0</v>
      </c>
      <c r="AD242" s="15">
        <v>0</v>
      </c>
      <c r="AE242" s="15">
        <v>0</v>
      </c>
      <c r="AF242" s="15">
        <v>0</v>
      </c>
      <c r="AG242" s="15">
        <v>0</v>
      </c>
      <c r="AH242" s="15">
        <v>0</v>
      </c>
      <c r="AI242" s="15">
        <v>834.03667950437966</v>
      </c>
    </row>
    <row r="243" spans="1:35" x14ac:dyDescent="0.3">
      <c r="A243" t="s">
        <v>8326</v>
      </c>
      <c r="B243" s="15">
        <v>23284.920894549297</v>
      </c>
      <c r="C243" s="15">
        <v>26732.725236294733</v>
      </c>
      <c r="D243" s="15">
        <v>12687.487477404064</v>
      </c>
      <c r="E243" s="15">
        <v>4139.2272715784393</v>
      </c>
      <c r="F243" s="15">
        <v>6662.9664741172683</v>
      </c>
      <c r="G243" s="15">
        <v>1990.3973897297008</v>
      </c>
      <c r="H243" s="15">
        <v>3731.0138234158744</v>
      </c>
      <c r="I243" s="15">
        <v>2916.9657933387825</v>
      </c>
      <c r="J243" s="15">
        <v>3865.5387097421744</v>
      </c>
      <c r="K243" s="15">
        <v>2253.3810534498139</v>
      </c>
      <c r="L243" s="15">
        <v>4570.3967790345259</v>
      </c>
      <c r="M243" s="15">
        <v>2331.526809697717</v>
      </c>
      <c r="N243" s="15">
        <v>3736.0094425367461</v>
      </c>
      <c r="O243" s="15">
        <v>1781.5329331523521</v>
      </c>
      <c r="P243" s="15">
        <v>1779.8677267787284</v>
      </c>
      <c r="Q243" s="15">
        <v>605.42146012454748</v>
      </c>
      <c r="R243" s="15">
        <v>683.21038643524571</v>
      </c>
      <c r="S243" s="15">
        <v>1117.9481932633835</v>
      </c>
      <c r="T243" s="15">
        <v>648.95471246356215</v>
      </c>
      <c r="U243" s="15">
        <v>1549.8313605938813</v>
      </c>
      <c r="V243" s="15">
        <v>657.16180101927796</v>
      </c>
      <c r="W243" s="15">
        <v>353.14269452058574</v>
      </c>
      <c r="X243" s="15">
        <v>2493.0518279391977</v>
      </c>
      <c r="Y243" s="15">
        <v>475.77324960671706</v>
      </c>
      <c r="Z243" s="15">
        <v>0</v>
      </c>
      <c r="AA243" s="15">
        <v>0</v>
      </c>
      <c r="AB243" s="15">
        <v>0</v>
      </c>
      <c r="AC243" s="15">
        <v>0</v>
      </c>
      <c r="AD243" s="15">
        <v>0</v>
      </c>
      <c r="AE243" s="15">
        <v>0</v>
      </c>
      <c r="AF243" s="15">
        <v>0</v>
      </c>
      <c r="AG243" s="15">
        <v>0</v>
      </c>
      <c r="AH243" s="15">
        <v>0</v>
      </c>
      <c r="AI243" s="15">
        <v>951.54649921343423</v>
      </c>
    </row>
    <row r="244" spans="1:35" x14ac:dyDescent="0.3">
      <c r="A244" t="s">
        <v>7017</v>
      </c>
      <c r="B244" s="15">
        <v>14380.859157227347</v>
      </c>
      <c r="C244" s="15">
        <v>15350.732744324147</v>
      </c>
      <c r="D244" s="15">
        <v>13224.525713746627</v>
      </c>
      <c r="E244" s="15">
        <v>4353.9361939504943</v>
      </c>
      <c r="F244" s="15">
        <v>6011.99420249574</v>
      </c>
      <c r="G244" s="15">
        <v>2505.138379102043</v>
      </c>
      <c r="H244" s="15">
        <v>3848.409015007036</v>
      </c>
      <c r="I244" s="15">
        <v>1310.7248228015089</v>
      </c>
      <c r="J244" s="15">
        <v>2090.9351074189067</v>
      </c>
      <c r="K244" s="15">
        <v>1250.0793459256186</v>
      </c>
      <c r="L244" s="15">
        <v>2349.789921474211</v>
      </c>
      <c r="M244" s="15">
        <v>859.97420361691957</v>
      </c>
      <c r="N244" s="15">
        <v>3074.0676475066598</v>
      </c>
      <c r="O244" s="15">
        <v>0</v>
      </c>
      <c r="P244" s="15">
        <v>2219.8734380201404</v>
      </c>
      <c r="Q244" s="15">
        <v>1285.4706946009915</v>
      </c>
      <c r="R244" s="15">
        <v>548.29913550841945</v>
      </c>
      <c r="S244" s="15">
        <v>1353.2300104066055</v>
      </c>
      <c r="T244" s="15">
        <v>485.16381500712572</v>
      </c>
      <c r="U244" s="15">
        <v>850.10375210192854</v>
      </c>
      <c r="V244" s="15">
        <v>377.92269314154765</v>
      </c>
      <c r="W244" s="15">
        <v>312.29752901485068</v>
      </c>
      <c r="X244" s="15">
        <v>3758.952490465766</v>
      </c>
      <c r="Y244" s="15">
        <v>0</v>
      </c>
      <c r="Z244" s="15">
        <v>608.23322849133797</v>
      </c>
      <c r="AA244" s="15">
        <v>1013.7220474855633</v>
      </c>
      <c r="AB244" s="15">
        <v>1408.5401080852039</v>
      </c>
      <c r="AC244" s="15">
        <v>533.53791972924387</v>
      </c>
      <c r="AD244" s="15">
        <v>106.70758394584875</v>
      </c>
      <c r="AE244" s="15">
        <v>106.70758394584875</v>
      </c>
      <c r="AF244" s="15">
        <v>0</v>
      </c>
      <c r="AG244" s="15">
        <v>0</v>
      </c>
      <c r="AH244" s="15">
        <v>0</v>
      </c>
      <c r="AI244" s="15">
        <v>569.10711437786006</v>
      </c>
    </row>
    <row r="245" spans="1:35" x14ac:dyDescent="0.3">
      <c r="A245" t="s">
        <v>74</v>
      </c>
      <c r="B245" s="15">
        <v>17515.111328999657</v>
      </c>
      <c r="C245" s="15">
        <v>19737.123327997655</v>
      </c>
      <c r="D245" s="15">
        <v>18256.503644461623</v>
      </c>
      <c r="E245" s="15">
        <v>3001.3696819759962</v>
      </c>
      <c r="F245" s="15">
        <v>6865.1556026224025</v>
      </c>
      <c r="G245" s="15">
        <v>1770.9454065239236</v>
      </c>
      <c r="H245" s="15">
        <v>2355.4902078514879</v>
      </c>
      <c r="I245" s="15">
        <v>2756.3294563492768</v>
      </c>
      <c r="J245" s="15">
        <v>1732.368732757476</v>
      </c>
      <c r="K245" s="15">
        <v>1891.1524112391016</v>
      </c>
      <c r="L245" s="15">
        <v>4689.6401280874952</v>
      </c>
      <c r="M245" s="15">
        <v>1517.6227615779087</v>
      </c>
      <c r="N245" s="15">
        <v>4005.4078293673297</v>
      </c>
      <c r="O245" s="15">
        <v>2241.6255963087433</v>
      </c>
      <c r="P245" s="15">
        <v>2082.9911506076451</v>
      </c>
      <c r="Q245" s="15">
        <v>1110.9634346395342</v>
      </c>
      <c r="R245" s="15">
        <v>624.09148816744312</v>
      </c>
      <c r="S245" s="15">
        <v>1013.8128945159075</v>
      </c>
      <c r="T245" s="15">
        <v>407.10702527995812</v>
      </c>
      <c r="U245" s="15">
        <v>992.39799051016189</v>
      </c>
      <c r="V245" s="15">
        <v>613.71980992075805</v>
      </c>
      <c r="W245" s="15">
        <v>295.63013822565875</v>
      </c>
      <c r="X245" s="15">
        <v>2928.5440850784084</v>
      </c>
      <c r="Y245" s="15">
        <v>298.46556105568783</v>
      </c>
      <c r="Z245" s="15">
        <v>0</v>
      </c>
      <c r="AA245" s="15">
        <v>0</v>
      </c>
      <c r="AB245" s="15">
        <v>0</v>
      </c>
      <c r="AC245" s="15">
        <v>0</v>
      </c>
      <c r="AD245" s="15">
        <v>0</v>
      </c>
      <c r="AE245" s="15">
        <v>0</v>
      </c>
      <c r="AF245" s="15">
        <v>0</v>
      </c>
      <c r="AG245" s="15">
        <v>0</v>
      </c>
      <c r="AH245" s="15">
        <v>0</v>
      </c>
      <c r="AI245" s="15">
        <v>596.93112211137566</v>
      </c>
    </row>
    <row r="246" spans="1:35" x14ac:dyDescent="0.3">
      <c r="A246" t="s">
        <v>6068</v>
      </c>
      <c r="B246" s="15">
        <v>11282.744813484154</v>
      </c>
      <c r="C246" s="15">
        <v>17865.225986390811</v>
      </c>
      <c r="D246" s="15">
        <v>14536.201598604668</v>
      </c>
      <c r="E246" s="15">
        <v>3622.4837088093941</v>
      </c>
      <c r="F246" s="15">
        <v>4432.8209736164645</v>
      </c>
      <c r="G246" s="15">
        <v>1919.6504577739227</v>
      </c>
      <c r="H246" s="15">
        <v>3281.9170586023001</v>
      </c>
      <c r="I246" s="15">
        <v>2189.649243523691</v>
      </c>
      <c r="J246" s="15">
        <v>1935.8435667677534</v>
      </c>
      <c r="K246" s="15">
        <v>1164.0288559881119</v>
      </c>
      <c r="L246" s="15">
        <v>3997.1411147929748</v>
      </c>
      <c r="M246" s="15">
        <v>1693.1173856391733</v>
      </c>
      <c r="N246" s="15">
        <v>2414.4777778696161</v>
      </c>
      <c r="O246" s="15">
        <v>2607.7723631222907</v>
      </c>
      <c r="P246" s="15">
        <v>1665.6743272391022</v>
      </c>
      <c r="Q246" s="15">
        <v>845.96210459349822</v>
      </c>
      <c r="R246" s="15">
        <v>417.6117582619525</v>
      </c>
      <c r="S246" s="15">
        <v>1071.9838153915998</v>
      </c>
      <c r="T246" s="15">
        <v>464.99790879126806</v>
      </c>
      <c r="U246" s="15">
        <v>1655.1061929483919</v>
      </c>
      <c r="V246" s="15">
        <v>362.21428012516293</v>
      </c>
      <c r="W246" s="15">
        <v>337.66893596609304</v>
      </c>
      <c r="X246" s="15">
        <v>3239.9854289972227</v>
      </c>
      <c r="Y246" s="15">
        <v>340.90755776485923</v>
      </c>
      <c r="Z246" s="15">
        <v>969.0297329466124</v>
      </c>
      <c r="AA246" s="15">
        <v>971.58653962984897</v>
      </c>
      <c r="AB246" s="15">
        <v>449.99797624961417</v>
      </c>
      <c r="AC246" s="15">
        <v>340.90755776485923</v>
      </c>
      <c r="AD246" s="15">
        <v>136.36302310594371</v>
      </c>
      <c r="AE246" s="15">
        <v>136.36302310594371</v>
      </c>
      <c r="AF246" s="15">
        <v>0</v>
      </c>
      <c r="AG246" s="15">
        <v>0</v>
      </c>
      <c r="AH246" s="15">
        <v>0</v>
      </c>
      <c r="AI246" s="15">
        <v>545.45209242377484</v>
      </c>
    </row>
    <row r="247" spans="1:35" x14ac:dyDescent="0.3">
      <c r="A247" t="s">
        <v>5874</v>
      </c>
      <c r="B247" s="15">
        <v>8709.0761247572609</v>
      </c>
      <c r="C247" s="15">
        <v>9271.5924297022593</v>
      </c>
      <c r="D247" s="15">
        <v>5764.5571388945427</v>
      </c>
      <c r="E247" s="15">
        <v>2175.4059589645981</v>
      </c>
      <c r="F247" s="15">
        <v>2622.4161620419877</v>
      </c>
      <c r="G247" s="15">
        <v>1552.3008274021768</v>
      </c>
      <c r="H247" s="15">
        <v>2338.6105639004786</v>
      </c>
      <c r="I247" s="15">
        <v>751.35292687348135</v>
      </c>
      <c r="J247" s="15">
        <v>1476.2697664681925</v>
      </c>
      <c r="K247" s="15">
        <v>967.64818642705711</v>
      </c>
      <c r="L247" s="15">
        <v>1660.4484571789642</v>
      </c>
      <c r="M247" s="15">
        <v>1339.9382089313933</v>
      </c>
      <c r="N247" s="15">
        <v>2312.6114367420182</v>
      </c>
      <c r="O247" s="15">
        <v>1212.5643338609541</v>
      </c>
      <c r="P247" s="15">
        <v>1443.4977574449235</v>
      </c>
      <c r="Q247" s="15">
        <v>750.04204651255066</v>
      </c>
      <c r="R247" s="15">
        <v>339.29953342091204</v>
      </c>
      <c r="S247" s="15">
        <v>1085.6274189108256</v>
      </c>
      <c r="T247" s="15">
        <v>596.01360410318625</v>
      </c>
      <c r="U247" s="15">
        <v>1029.0410833306478</v>
      </c>
      <c r="V247" s="15">
        <v>0</v>
      </c>
      <c r="W247" s="15">
        <v>78.543581625768127</v>
      </c>
      <c r="X247" s="15">
        <v>2078.1823321955671</v>
      </c>
      <c r="Y247" s="15">
        <v>436.96012031025379</v>
      </c>
      <c r="Z247" s="15">
        <v>0</v>
      </c>
      <c r="AA247" s="15">
        <v>0</v>
      </c>
      <c r="AB247" s="15">
        <v>0</v>
      </c>
      <c r="AC247" s="15">
        <v>0</v>
      </c>
      <c r="AD247" s="15">
        <v>0</v>
      </c>
      <c r="AE247" s="15">
        <v>0</v>
      </c>
      <c r="AF247" s="15">
        <v>0</v>
      </c>
      <c r="AG247" s="15">
        <v>0</v>
      </c>
      <c r="AH247" s="15">
        <v>0</v>
      </c>
      <c r="AI247" s="15">
        <v>0</v>
      </c>
    </row>
    <row r="248" spans="1:35" x14ac:dyDescent="0.3">
      <c r="A248" t="s">
        <v>5908</v>
      </c>
      <c r="B248" s="15">
        <v>5484.8785838351332</v>
      </c>
      <c r="C248" s="15">
        <v>8162.4899825163493</v>
      </c>
      <c r="D248" s="15">
        <v>7189.4505622480528</v>
      </c>
      <c r="E248" s="15">
        <v>1739.6927714807862</v>
      </c>
      <c r="F248" s="15">
        <v>2138.7833507224827</v>
      </c>
      <c r="G248" s="15">
        <v>1315.689103166533</v>
      </c>
      <c r="H248" s="15">
        <v>1665.7554277311185</v>
      </c>
      <c r="I248" s="15">
        <v>1197.1113530314913</v>
      </c>
      <c r="J248" s="15">
        <v>979.09509286435912</v>
      </c>
      <c r="K248" s="15">
        <v>601.87029351681531</v>
      </c>
      <c r="L248" s="15">
        <v>1102.644768501005</v>
      </c>
      <c r="M248" s="15">
        <v>595.2945210792094</v>
      </c>
      <c r="N248" s="15">
        <v>1518.8430483933844</v>
      </c>
      <c r="O248" s="15">
        <v>1068.9105212804411</v>
      </c>
      <c r="P248" s="15">
        <v>874.84504202426399</v>
      </c>
      <c r="Q248" s="15">
        <v>408.76712242223931</v>
      </c>
      <c r="R248" s="15">
        <v>654.58339614673002</v>
      </c>
      <c r="S248" s="15">
        <v>813.57808906900834</v>
      </c>
      <c r="T248" s="15">
        <v>291.68629609413256</v>
      </c>
      <c r="U248" s="15">
        <v>851.10810737144254</v>
      </c>
      <c r="V248" s="15">
        <v>157.71161537347712</v>
      </c>
      <c r="W248" s="15">
        <v>0</v>
      </c>
      <c r="X248" s="15">
        <v>2117.9333405544639</v>
      </c>
      <c r="Y248" s="15">
        <v>213.84625813352827</v>
      </c>
      <c r="Z248" s="15">
        <v>0</v>
      </c>
      <c r="AA248" s="15">
        <v>0</v>
      </c>
      <c r="AB248" s="15">
        <v>0</v>
      </c>
      <c r="AC248" s="15">
        <v>0</v>
      </c>
      <c r="AD248" s="15">
        <v>0</v>
      </c>
      <c r="AE248" s="15">
        <v>0</v>
      </c>
      <c r="AF248" s="15">
        <v>0</v>
      </c>
      <c r="AG248" s="15">
        <v>0</v>
      </c>
      <c r="AH248" s="15">
        <v>0</v>
      </c>
      <c r="AI248" s="15">
        <v>0</v>
      </c>
    </row>
    <row r="249" spans="1:35" x14ac:dyDescent="0.3">
      <c r="A249" t="s">
        <v>10094</v>
      </c>
      <c r="B249" s="15">
        <v>16135.987465548526</v>
      </c>
      <c r="C249" s="15">
        <v>18776.801836321109</v>
      </c>
      <c r="D249" s="15">
        <v>11379.135334727876</v>
      </c>
      <c r="E249" s="15">
        <v>4386.7853904856765</v>
      </c>
      <c r="F249" s="15">
        <v>4147.971185425753</v>
      </c>
      <c r="G249" s="15">
        <v>2355.6550241511363</v>
      </c>
      <c r="H249" s="15">
        <v>3924.0180669325114</v>
      </c>
      <c r="I249" s="15">
        <v>1272.7541425480122</v>
      </c>
      <c r="J249" s="15">
        <v>2478.4605922137885</v>
      </c>
      <c r="K249" s="15">
        <v>1481.2701633673371</v>
      </c>
      <c r="L249" s="15">
        <v>2759.0932036590234</v>
      </c>
      <c r="M249" s="15">
        <v>1052.602697362526</v>
      </c>
      <c r="N249" s="15">
        <v>4506.7109030121501</v>
      </c>
      <c r="O249" s="15">
        <v>1931.4804447827639</v>
      </c>
      <c r="P249" s="15">
        <v>2380.7691084266125</v>
      </c>
      <c r="Q249" s="15">
        <v>1329.2032310571112</v>
      </c>
      <c r="R249" s="15">
        <v>1245.1056094006983</v>
      </c>
      <c r="S249" s="15">
        <v>1753.1474059825894</v>
      </c>
      <c r="T249" s="15">
        <v>628.54332021560049</v>
      </c>
      <c r="U249" s="15">
        <v>785.6791502695005</v>
      </c>
      <c r="V249" s="15">
        <v>443.52855257149218</v>
      </c>
      <c r="W249" s="15">
        <v>238.35339617413445</v>
      </c>
      <c r="X249" s="15">
        <v>3575.8769537192525</v>
      </c>
      <c r="Y249" s="15">
        <v>460.80888578856343</v>
      </c>
      <c r="Z249" s="15">
        <v>0</v>
      </c>
      <c r="AA249" s="15">
        <v>0</v>
      </c>
      <c r="AB249" s="15">
        <v>0</v>
      </c>
      <c r="AC249" s="15">
        <v>0</v>
      </c>
      <c r="AD249" s="15">
        <v>0</v>
      </c>
      <c r="AE249" s="15">
        <v>0</v>
      </c>
      <c r="AF249" s="15">
        <v>0</v>
      </c>
      <c r="AG249" s="15">
        <v>0</v>
      </c>
      <c r="AH249" s="15">
        <v>0</v>
      </c>
      <c r="AI249" s="15">
        <v>737.29421726170153</v>
      </c>
    </row>
    <row r="250" spans="1:35" x14ac:dyDescent="0.3">
      <c r="A250" t="s">
        <v>9224</v>
      </c>
      <c r="B250" s="15">
        <v>12932.423506866942</v>
      </c>
      <c r="C250" s="15">
        <v>15884.566703202689</v>
      </c>
      <c r="D250" s="15">
        <v>12457.587734873536</v>
      </c>
      <c r="E250" s="15">
        <v>973.43928144723486</v>
      </c>
      <c r="F250" s="15">
        <v>3725.516025487791</v>
      </c>
      <c r="G250" s="15">
        <v>1391.4552994156479</v>
      </c>
      <c r="H250" s="15">
        <v>2618.6013323625234</v>
      </c>
      <c r="I250" s="15">
        <v>909.08136976991977</v>
      </c>
      <c r="J250" s="15">
        <v>1770.7737949285688</v>
      </c>
      <c r="K250" s="15">
        <v>1082.0820583944708</v>
      </c>
      <c r="L250" s="15">
        <v>2123.7076160400184</v>
      </c>
      <c r="M250" s="15">
        <v>1558.8686452257696</v>
      </c>
      <c r="N250" s="15">
        <v>4432.6252994472297</v>
      </c>
      <c r="O250" s="15">
        <v>2097.5298802613033</v>
      </c>
      <c r="P250" s="15">
        <v>2283.1538248740098</v>
      </c>
      <c r="Q250" s="15">
        <v>791.12635479863502</v>
      </c>
      <c r="R250" s="15">
        <v>1030.9682185735808</v>
      </c>
      <c r="S250" s="15">
        <v>1856.0325075043047</v>
      </c>
      <c r="T250" s="15">
        <v>357.58994012347398</v>
      </c>
      <c r="U250" s="15">
        <v>1854.1700598994948</v>
      </c>
      <c r="V250" s="15">
        <v>349.20892590183007</v>
      </c>
      <c r="W250" s="15">
        <v>214.07800524174414</v>
      </c>
      <c r="X250" s="15">
        <v>3582.5214371629536</v>
      </c>
      <c r="Y250" s="15">
        <v>413.87724551328012</v>
      </c>
      <c r="Z250" s="15">
        <v>1176.4460703714988</v>
      </c>
      <c r="AA250" s="15">
        <v>1415.460179655418</v>
      </c>
      <c r="AB250" s="15">
        <v>819.4769461162947</v>
      </c>
      <c r="AC250" s="15">
        <v>496.65269461593613</v>
      </c>
      <c r="AD250" s="15">
        <v>124.16317365398403</v>
      </c>
      <c r="AE250" s="15">
        <v>124.16317365398403</v>
      </c>
      <c r="AF250" s="15">
        <v>0</v>
      </c>
      <c r="AG250" s="15">
        <v>0</v>
      </c>
      <c r="AH250" s="15">
        <v>0</v>
      </c>
      <c r="AI250" s="15">
        <v>496.65269461593613</v>
      </c>
    </row>
    <row r="251" spans="1:35" x14ac:dyDescent="0.3">
      <c r="A251" t="s">
        <v>8828</v>
      </c>
      <c r="B251" s="15">
        <v>9398.5635700543789</v>
      </c>
      <c r="C251" s="15">
        <v>12970.821183360451</v>
      </c>
      <c r="D251" s="15">
        <v>8158.8179973242941</v>
      </c>
      <c r="E251" s="15">
        <v>2828.3270969570626</v>
      </c>
      <c r="F251" s="15">
        <v>3221.4953911411872</v>
      </c>
      <c r="G251" s="15">
        <v>1670.67767838801</v>
      </c>
      <c r="H251" s="15">
        <v>2911.1478025780611</v>
      </c>
      <c r="I251" s="15">
        <v>1851.042770629293</v>
      </c>
      <c r="J251" s="15">
        <v>1692.5331423713287</v>
      </c>
      <c r="K251" s="15">
        <v>1064.936239776659</v>
      </c>
      <c r="L251" s="15">
        <v>2343.7109403164209</v>
      </c>
      <c r="M251" s="15">
        <v>1548.9772526282663</v>
      </c>
      <c r="N251" s="15">
        <v>3927.0817915289635</v>
      </c>
      <c r="O251" s="15">
        <v>2615.2938374986088</v>
      </c>
      <c r="P251" s="15">
        <v>2161.8504742236478</v>
      </c>
      <c r="Q251" s="15">
        <v>879.50988219187025</v>
      </c>
      <c r="R251" s="15">
        <v>281.82045662700517</v>
      </c>
      <c r="S251" s="15">
        <v>1446.8317156957028</v>
      </c>
      <c r="T251" s="15">
        <v>397.53938698078775</v>
      </c>
      <c r="U251" s="15">
        <v>1164.091029006242</v>
      </c>
      <c r="V251" s="15">
        <v>287.57189451735229</v>
      </c>
      <c r="W251" s="15">
        <v>352.21805640485309</v>
      </c>
      <c r="X251" s="15">
        <v>2532.4731318776112</v>
      </c>
      <c r="Y251" s="15">
        <v>460.11503122776367</v>
      </c>
      <c r="Z251" s="15">
        <v>0</v>
      </c>
      <c r="AA251" s="15">
        <v>0</v>
      </c>
      <c r="AB251" s="15">
        <v>0</v>
      </c>
      <c r="AC251" s="15">
        <v>0</v>
      </c>
      <c r="AD251" s="15">
        <v>0</v>
      </c>
      <c r="AE251" s="15">
        <v>0</v>
      </c>
      <c r="AF251" s="15">
        <v>0</v>
      </c>
      <c r="AG251" s="15">
        <v>0</v>
      </c>
      <c r="AH251" s="15">
        <v>0</v>
      </c>
      <c r="AI251" s="15">
        <v>552.13803747331633</v>
      </c>
    </row>
    <row r="252" spans="1:35" x14ac:dyDescent="0.3">
      <c r="A252" t="s">
        <v>7838</v>
      </c>
      <c r="B252" s="15">
        <v>6226.1591402785571</v>
      </c>
      <c r="C252" s="15">
        <v>11134.345543140351</v>
      </c>
      <c r="D252" s="15">
        <v>7590.4455701991492</v>
      </c>
      <c r="E252" s="15">
        <v>2328.5120148577494</v>
      </c>
      <c r="F252" s="15">
        <v>2659.2061506332611</v>
      </c>
      <c r="G252" s="15">
        <v>1164.4976545869131</v>
      </c>
      <c r="H252" s="15">
        <v>2634.0748461972703</v>
      </c>
      <c r="I252" s="15">
        <v>1275.1720529684872</v>
      </c>
      <c r="J252" s="15">
        <v>1165.1017724820088</v>
      </c>
      <c r="K252" s="15">
        <v>999.51305743621492</v>
      </c>
      <c r="L252" s="15">
        <v>2812.1688016715502</v>
      </c>
      <c r="M252" s="15">
        <v>1071.3426751631207</v>
      </c>
      <c r="N252" s="15">
        <v>3621.0826632049989</v>
      </c>
      <c r="O252" s="15">
        <v>0</v>
      </c>
      <c r="P252" s="15">
        <v>0</v>
      </c>
      <c r="Q252" s="15">
        <v>640.00249806462739</v>
      </c>
      <c r="R252" s="15">
        <v>499.96796998139087</v>
      </c>
      <c r="S252" s="15">
        <v>736.4801259114472</v>
      </c>
      <c r="T252" s="15">
        <v>318.4909542945739</v>
      </c>
      <c r="U252" s="15">
        <v>1115.8057522421811</v>
      </c>
      <c r="V252" s="15">
        <v>363.98103179529727</v>
      </c>
      <c r="W252" s="15">
        <v>0</v>
      </c>
      <c r="X252" s="15">
        <v>1569.7399386172624</v>
      </c>
      <c r="Y252" s="15">
        <v>0</v>
      </c>
      <c r="Z252" s="15">
        <v>0</v>
      </c>
      <c r="AA252" s="15">
        <v>0</v>
      </c>
      <c r="AB252" s="15">
        <v>0</v>
      </c>
      <c r="AC252" s="15">
        <v>0</v>
      </c>
      <c r="AD252" s="15">
        <v>0</v>
      </c>
      <c r="AE252" s="15">
        <v>0</v>
      </c>
      <c r="AF252" s="15">
        <v>0</v>
      </c>
      <c r="AG252" s="15">
        <v>0</v>
      </c>
      <c r="AH252" s="15">
        <v>0</v>
      </c>
      <c r="AI252" s="15">
        <v>386.63545286139464</v>
      </c>
    </row>
    <row r="253" spans="1:35" x14ac:dyDescent="0.3">
      <c r="A253" t="s">
        <v>5940</v>
      </c>
      <c r="B253" s="15">
        <v>5807.048372266654</v>
      </c>
      <c r="C253" s="15">
        <v>8352.5589354965141</v>
      </c>
      <c r="D253" s="15">
        <v>7435.9231895142548</v>
      </c>
      <c r="E253" s="15">
        <v>2409.307998986747</v>
      </c>
      <c r="F253" s="15">
        <v>3148.6956844684992</v>
      </c>
      <c r="G253" s="15">
        <v>1011.6721341103241</v>
      </c>
      <c r="H253" s="15">
        <v>1946.7183439728233</v>
      </c>
      <c r="I253" s="15">
        <v>1160.3054337472011</v>
      </c>
      <c r="J253" s="15">
        <v>802.2629301727751</v>
      </c>
      <c r="K253" s="15">
        <v>806.88147903154822</v>
      </c>
      <c r="L253" s="15">
        <v>2059.9777580322798</v>
      </c>
      <c r="M253" s="15">
        <v>678.82171522011481</v>
      </c>
      <c r="N253" s="15">
        <v>1026.577450881819</v>
      </c>
      <c r="O253" s="15">
        <v>876.2646789326609</v>
      </c>
      <c r="P253" s="15">
        <v>1096.4854858805193</v>
      </c>
      <c r="Q253" s="15">
        <v>197.02309563447585</v>
      </c>
      <c r="R253" s="15">
        <v>434.35352676369791</v>
      </c>
      <c r="S253" s="15">
        <v>1002.5400034122956</v>
      </c>
      <c r="T253" s="15">
        <v>236.80559603163425</v>
      </c>
      <c r="U253" s="15">
        <v>660.24255276550514</v>
      </c>
      <c r="V253" s="15">
        <v>0</v>
      </c>
      <c r="W253" s="15">
        <v>0</v>
      </c>
      <c r="X253" s="15">
        <v>1573.6655566073853</v>
      </c>
      <c r="Y253" s="15">
        <v>419.86807807027355</v>
      </c>
      <c r="Z253" s="15">
        <v>0</v>
      </c>
      <c r="AA253" s="15">
        <v>0</v>
      </c>
      <c r="AB253" s="15">
        <v>0</v>
      </c>
      <c r="AC253" s="15">
        <v>0</v>
      </c>
      <c r="AD253" s="15">
        <v>0</v>
      </c>
      <c r="AE253" s="15">
        <v>0</v>
      </c>
      <c r="AF253" s="15">
        <v>0</v>
      </c>
      <c r="AG253" s="15">
        <v>0</v>
      </c>
      <c r="AH253" s="15">
        <v>0</v>
      </c>
      <c r="AI253" s="15">
        <v>0</v>
      </c>
    </row>
    <row r="254" spans="1:35" x14ac:dyDescent="0.3">
      <c r="A254" t="s">
        <v>50</v>
      </c>
      <c r="B254" s="15">
        <v>11530.421671149303</v>
      </c>
      <c r="C254" s="15">
        <v>14651.970710712496</v>
      </c>
      <c r="D254" s="15">
        <v>17867.349525594116</v>
      </c>
      <c r="E254" s="15">
        <v>4801.2471293485396</v>
      </c>
      <c r="F254" s="15">
        <v>5937.3213186007015</v>
      </c>
      <c r="G254" s="15">
        <v>1466.5742381954842</v>
      </c>
      <c r="H254" s="15">
        <v>2821.6139167348333</v>
      </c>
      <c r="I254" s="15">
        <v>1884.3027304925192</v>
      </c>
      <c r="J254" s="15">
        <v>1772.2420644229117</v>
      </c>
      <c r="K254" s="15">
        <v>1446.266530635452</v>
      </c>
      <c r="L254" s="15">
        <v>4800.7210229350676</v>
      </c>
      <c r="M254" s="15">
        <v>1606.4133228964313</v>
      </c>
      <c r="N254" s="15">
        <v>1243.7155614486028</v>
      </c>
      <c r="O254" s="15">
        <v>748.9650902192177</v>
      </c>
      <c r="P254" s="15">
        <v>877.96638280263448</v>
      </c>
      <c r="Q254" s="15">
        <v>677.30939670428563</v>
      </c>
      <c r="R254" s="15">
        <v>870.81133557941064</v>
      </c>
      <c r="S254" s="15">
        <v>651.42496116144662</v>
      </c>
      <c r="T254" s="15">
        <v>363.64475299207868</v>
      </c>
      <c r="U254" s="15">
        <v>2221.221277680203</v>
      </c>
      <c r="V254" s="15">
        <v>633.95822823416506</v>
      </c>
      <c r="W254" s="15">
        <v>170.35325668234245</v>
      </c>
      <c r="X254" s="15">
        <v>1493.3004439998788</v>
      </c>
      <c r="Y254" s="15">
        <v>420.88513077786888</v>
      </c>
      <c r="Z254" s="15">
        <v>0</v>
      </c>
      <c r="AA254" s="15">
        <v>0</v>
      </c>
      <c r="AB254" s="15">
        <v>0</v>
      </c>
      <c r="AC254" s="15">
        <v>0</v>
      </c>
      <c r="AD254" s="15">
        <v>0</v>
      </c>
      <c r="AE254" s="15">
        <v>0</v>
      </c>
      <c r="AF254" s="15">
        <v>0</v>
      </c>
      <c r="AG254" s="15">
        <v>0</v>
      </c>
      <c r="AH254" s="15">
        <v>0</v>
      </c>
      <c r="AI254" s="15">
        <v>0</v>
      </c>
    </row>
    <row r="255" spans="1:35" x14ac:dyDescent="0.3">
      <c r="A255" t="s">
        <v>51</v>
      </c>
      <c r="B255" s="15">
        <v>13348.172258087248</v>
      </c>
      <c r="C255" s="15">
        <v>15812.035018729746</v>
      </c>
      <c r="D255" s="15">
        <v>11673.026784368194</v>
      </c>
      <c r="E255" s="15">
        <v>4238.3916160752578</v>
      </c>
      <c r="F255" s="15">
        <v>7276.9440771899344</v>
      </c>
      <c r="G255" s="15">
        <v>1688.1591428840725</v>
      </c>
      <c r="H255" s="15">
        <v>3785.0063195653438</v>
      </c>
      <c r="I255" s="15">
        <v>3163.6473698202826</v>
      </c>
      <c r="J255" s="15">
        <v>1994.9144469402841</v>
      </c>
      <c r="K255" s="15">
        <v>1818.8053176225212</v>
      </c>
      <c r="L255" s="15">
        <v>5821.6509732352715</v>
      </c>
      <c r="M255" s="15">
        <v>2303.4882691796674</v>
      </c>
      <c r="N255" s="15">
        <v>3251.3190885458644</v>
      </c>
      <c r="O255" s="15">
        <v>1513.9642432328076</v>
      </c>
      <c r="P255" s="15">
        <v>1974.7193239587364</v>
      </c>
      <c r="Q255" s="15">
        <v>834.31700014289947</v>
      </c>
      <c r="R255" s="15">
        <v>1010.330417977337</v>
      </c>
      <c r="S255" s="15">
        <v>822.25735324396567</v>
      </c>
      <c r="T255" s="15">
        <v>313.16797343897753</v>
      </c>
      <c r="U255" s="15">
        <v>992.5280820789111</v>
      </c>
      <c r="V255" s="15">
        <v>1155.7161611478159</v>
      </c>
      <c r="W255" s="15">
        <v>284.16739399154164</v>
      </c>
      <c r="X255" s="15">
        <v>4535.9586177322808</v>
      </c>
      <c r="Y255" s="15">
        <v>382.84593329948359</v>
      </c>
      <c r="Z255" s="15">
        <v>872.88872792282257</v>
      </c>
      <c r="AA255" s="15">
        <v>1745.7774558456449</v>
      </c>
      <c r="AB255" s="15">
        <v>1516.0698958659548</v>
      </c>
      <c r="AC255" s="15">
        <v>574.26889994922533</v>
      </c>
      <c r="AD255" s="15">
        <v>101.45417232436313</v>
      </c>
      <c r="AE255" s="15">
        <v>101.45417232436313</v>
      </c>
      <c r="AF255" s="15">
        <v>0</v>
      </c>
      <c r="AG255" s="15">
        <v>0</v>
      </c>
      <c r="AH255" s="15">
        <v>0</v>
      </c>
      <c r="AI255" s="15">
        <v>612.55349327917361</v>
      </c>
    </row>
    <row r="256" spans="1:35" x14ac:dyDescent="0.3">
      <c r="A256" t="s">
        <v>253</v>
      </c>
      <c r="B256" s="15">
        <v>8683.4214808673005</v>
      </c>
      <c r="C256" s="15">
        <v>14898.188950579473</v>
      </c>
      <c r="D256" s="15">
        <v>16927.403954397727</v>
      </c>
      <c r="E256" s="15">
        <v>3185.1156051502662</v>
      </c>
      <c r="F256" s="15">
        <v>2976.9034700321249</v>
      </c>
      <c r="G256" s="15">
        <v>1398.4341616376075</v>
      </c>
      <c r="H256" s="15">
        <v>2784.0352394671295</v>
      </c>
      <c r="I256" s="15">
        <v>2148.8905843278253</v>
      </c>
      <c r="J256" s="15">
        <v>1946.2580508653737</v>
      </c>
      <c r="K256" s="15">
        <v>1690.0613415083042</v>
      </c>
      <c r="L256" s="15">
        <v>4628.7445401989562</v>
      </c>
      <c r="M256" s="15">
        <v>1760.736295813703</v>
      </c>
      <c r="N256" s="15">
        <v>2972.0678152638611</v>
      </c>
      <c r="O256" s="15">
        <v>1230.1161783576456</v>
      </c>
      <c r="P256" s="15">
        <v>1437.4913732274331</v>
      </c>
      <c r="Q256" s="15">
        <v>961.55135199713152</v>
      </c>
      <c r="R256" s="15">
        <v>738.92524593512621</v>
      </c>
      <c r="S256" s="15">
        <v>700.51898787179789</v>
      </c>
      <c r="T256" s="15">
        <v>507.37177722401827</v>
      </c>
      <c r="U256" s="15">
        <v>832.2905803069948</v>
      </c>
      <c r="V256" s="15">
        <v>574.23400373136224</v>
      </c>
      <c r="W256" s="15">
        <v>150.55625134268431</v>
      </c>
      <c r="X256" s="15">
        <v>1981.1305612134322</v>
      </c>
      <c r="Y256" s="15">
        <v>371.97344371262335</v>
      </c>
      <c r="Z256" s="15">
        <v>0</v>
      </c>
      <c r="AA256" s="15">
        <v>0</v>
      </c>
      <c r="AB256" s="15">
        <v>0</v>
      </c>
      <c r="AC256" s="15">
        <v>0</v>
      </c>
      <c r="AD256" s="15">
        <v>0</v>
      </c>
      <c r="AE256" s="15">
        <v>0</v>
      </c>
      <c r="AF256" s="15">
        <v>0</v>
      </c>
      <c r="AG256" s="15">
        <v>0</v>
      </c>
      <c r="AH256" s="15">
        <v>0</v>
      </c>
      <c r="AI256" s="15">
        <v>297.57875497009871</v>
      </c>
    </row>
    <row r="257" spans="1:35" x14ac:dyDescent="0.3">
      <c r="A257" t="s">
        <v>100</v>
      </c>
      <c r="B257" s="15">
        <v>10932.879865413741</v>
      </c>
      <c r="C257" s="15">
        <v>20934.769402800244</v>
      </c>
      <c r="D257" s="15">
        <v>10709.683467609901</v>
      </c>
      <c r="E257" s="15">
        <v>2329.1726175352442</v>
      </c>
      <c r="F257" s="15">
        <v>5721.8607941538085</v>
      </c>
      <c r="G257" s="15">
        <v>1970.9562262842637</v>
      </c>
      <c r="H257" s="15">
        <v>3517.8136625844759</v>
      </c>
      <c r="I257" s="15">
        <v>1261.8777580594833</v>
      </c>
      <c r="J257" s="15">
        <v>1812.2256098017938</v>
      </c>
      <c r="K257" s="15">
        <v>989.46170004227122</v>
      </c>
      <c r="L257" s="15">
        <v>2826.8145502910966</v>
      </c>
      <c r="M257" s="15">
        <v>1069.1334380450555</v>
      </c>
      <c r="N257" s="15">
        <v>2426.9237114694292</v>
      </c>
      <c r="O257" s="15">
        <v>1345.0223666931586</v>
      </c>
      <c r="P257" s="15">
        <v>1814.0641883710887</v>
      </c>
      <c r="Q257" s="15">
        <v>687.21981190093948</v>
      </c>
      <c r="R257" s="15">
        <v>730.32426502552278</v>
      </c>
      <c r="S257" s="15">
        <v>1039.1033214132367</v>
      </c>
      <c r="T257" s="15">
        <v>557.29359300409124</v>
      </c>
      <c r="U257" s="15">
        <v>914.18212195502497</v>
      </c>
      <c r="V257" s="15">
        <v>413.68017809138001</v>
      </c>
      <c r="W257" s="15">
        <v>349.22778491220447</v>
      </c>
      <c r="X257" s="15">
        <v>2789.7365491436467</v>
      </c>
      <c r="Y257" s="15">
        <v>408.5730153988938</v>
      </c>
      <c r="Z257" s="15">
        <v>0</v>
      </c>
      <c r="AA257" s="15">
        <v>0</v>
      </c>
      <c r="AB257" s="15">
        <v>0</v>
      </c>
      <c r="AC257" s="15">
        <v>0</v>
      </c>
      <c r="AD257" s="15">
        <v>0</v>
      </c>
      <c r="AE257" s="15">
        <v>0</v>
      </c>
      <c r="AF257" s="15">
        <v>0</v>
      </c>
      <c r="AG257" s="15">
        <v>0</v>
      </c>
      <c r="AH257" s="15">
        <v>0</v>
      </c>
      <c r="AI257" s="15">
        <v>0</v>
      </c>
    </row>
    <row r="258" spans="1:35" x14ac:dyDescent="0.3">
      <c r="A258" t="s">
        <v>75</v>
      </c>
      <c r="B258" s="15">
        <v>10598.52619665195</v>
      </c>
      <c r="C258" s="15">
        <v>18407.446682744168</v>
      </c>
      <c r="D258" s="15">
        <v>11651.227368382779</v>
      </c>
      <c r="E258" s="15">
        <v>2414.8397910346966</v>
      </c>
      <c r="F258" s="15">
        <v>5648.497958496876</v>
      </c>
      <c r="G258" s="15">
        <v>1686.9896163045594</v>
      </c>
      <c r="H258" s="15">
        <v>5358.3407634277573</v>
      </c>
      <c r="I258" s="15">
        <v>1584.5196879558257</v>
      </c>
      <c r="J258" s="15">
        <v>2380.8574168374125</v>
      </c>
      <c r="K258" s="15">
        <v>1903.3266385020388</v>
      </c>
      <c r="L258" s="15">
        <v>3440.061880278914</v>
      </c>
      <c r="M258" s="15">
        <v>1303.5638742078183</v>
      </c>
      <c r="N258" s="15">
        <v>2351.5802944520601</v>
      </c>
      <c r="O258" s="15">
        <v>1220.0195142581874</v>
      </c>
      <c r="P258" s="15">
        <v>1582.8467095338053</v>
      </c>
      <c r="Q258" s="15">
        <v>1303.9821188133233</v>
      </c>
      <c r="R258" s="15">
        <v>1183.4231112764969</v>
      </c>
      <c r="S258" s="15">
        <v>998.66355679464766</v>
      </c>
      <c r="T258" s="15">
        <v>361.36333915635032</v>
      </c>
      <c r="U258" s="15">
        <v>971.37309628544415</v>
      </c>
      <c r="V258" s="15">
        <v>507.12158417485512</v>
      </c>
      <c r="W258" s="15">
        <v>263.38954031679589</v>
      </c>
      <c r="X258" s="15">
        <v>2507.7946546081907</v>
      </c>
      <c r="Y258" s="15">
        <v>418.24460550503517</v>
      </c>
      <c r="Z258" s="15">
        <v>0</v>
      </c>
      <c r="AA258" s="15">
        <v>0</v>
      </c>
      <c r="AB258" s="15">
        <v>0</v>
      </c>
      <c r="AC258" s="15">
        <v>0</v>
      </c>
      <c r="AD258" s="15">
        <v>0</v>
      </c>
      <c r="AE258" s="15">
        <v>0</v>
      </c>
      <c r="AF258" s="15">
        <v>0</v>
      </c>
      <c r="AG258" s="15">
        <v>0</v>
      </c>
      <c r="AH258" s="15">
        <v>0</v>
      </c>
      <c r="AI258" s="15">
        <v>0</v>
      </c>
    </row>
    <row r="259" spans="1:35" x14ac:dyDescent="0.3">
      <c r="A259" t="s">
        <v>178</v>
      </c>
      <c r="B259" s="15">
        <v>7027.7536016124068</v>
      </c>
      <c r="C259" s="15">
        <v>14309.359892227652</v>
      </c>
      <c r="D259" s="15">
        <v>12965.282854984851</v>
      </c>
      <c r="E259" s="15">
        <v>1319.0551396860026</v>
      </c>
      <c r="F259" s="15">
        <v>5653.0357902938176</v>
      </c>
      <c r="G259" s="15">
        <v>3118.8675806851502</v>
      </c>
      <c r="H259" s="15">
        <v>4061.6120619755357</v>
      </c>
      <c r="I259" s="15">
        <v>1998.9170076428995</v>
      </c>
      <c r="J259" s="15">
        <v>2463.6288826527716</v>
      </c>
      <c r="K259" s="15">
        <v>1343.7792242413598</v>
      </c>
      <c r="L259" s="15">
        <v>3456.3261062080633</v>
      </c>
      <c r="M259" s="15">
        <v>1426.3273922670003</v>
      </c>
      <c r="N259" s="15">
        <v>1736.7407967252777</v>
      </c>
      <c r="O259" s="15">
        <v>1227.9292280391155</v>
      </c>
      <c r="P259" s="15">
        <v>1464.8767812471895</v>
      </c>
      <c r="Q259" s="15">
        <v>812.26186361660439</v>
      </c>
      <c r="R259" s="15">
        <v>494.48169110713889</v>
      </c>
      <c r="S259" s="15">
        <v>663.31186849943344</v>
      </c>
      <c r="T259" s="15">
        <v>752.4194875295567</v>
      </c>
      <c r="U259" s="15">
        <v>1404.7316612676277</v>
      </c>
      <c r="V259" s="15">
        <v>345.6326106208063</v>
      </c>
      <c r="W259" s="15">
        <v>163.38078732703224</v>
      </c>
      <c r="X259" s="15">
        <v>3114.6291661899459</v>
      </c>
      <c r="Y259" s="15">
        <v>403.65852335276645</v>
      </c>
      <c r="Z259" s="15">
        <v>0</v>
      </c>
      <c r="AA259" s="15">
        <v>0</v>
      </c>
      <c r="AB259" s="15">
        <v>0</v>
      </c>
      <c r="AC259" s="15">
        <v>0</v>
      </c>
      <c r="AD259" s="15">
        <v>0</v>
      </c>
      <c r="AE259" s="15">
        <v>0</v>
      </c>
      <c r="AF259" s="15">
        <v>0</v>
      </c>
      <c r="AG259" s="15">
        <v>0</v>
      </c>
      <c r="AH259" s="15">
        <v>0</v>
      </c>
      <c r="AI259" s="15">
        <v>0</v>
      </c>
    </row>
    <row r="260" spans="1:35" x14ac:dyDescent="0.3">
      <c r="A260" t="s">
        <v>76</v>
      </c>
      <c r="B260" s="15">
        <v>7176.3845628890958</v>
      </c>
      <c r="C260" s="15">
        <v>18779.345326026534</v>
      </c>
      <c r="D260" s="15">
        <v>10554.342597612664</v>
      </c>
      <c r="E260" s="15">
        <v>2546.0243837844118</v>
      </c>
      <c r="F260" s="15">
        <v>3967.392428682464</v>
      </c>
      <c r="G260" s="15">
        <v>1824.0739690961811</v>
      </c>
      <c r="H260" s="15">
        <v>3885.5533554568815</v>
      </c>
      <c r="I260" s="15">
        <v>1785.3175797933175</v>
      </c>
      <c r="J260" s="15">
        <v>1485.9019396442161</v>
      </c>
      <c r="K260" s="15">
        <v>1349.6236591187971</v>
      </c>
      <c r="L260" s="15">
        <v>3751.7086156551309</v>
      </c>
      <c r="M260" s="15">
        <v>1141.7812550899507</v>
      </c>
      <c r="N260" s="15">
        <v>2749.9010177450582</v>
      </c>
      <c r="O260" s="15">
        <v>1529.3451481185889</v>
      </c>
      <c r="P260" s="15">
        <v>1963.2364460348367</v>
      </c>
      <c r="Q260" s="15">
        <v>495.09034055960677</v>
      </c>
      <c r="R260" s="15">
        <v>441.64257577682019</v>
      </c>
      <c r="S260" s="15">
        <v>769.9001800582854</v>
      </c>
      <c r="T260" s="15">
        <v>311.49321262952873</v>
      </c>
      <c r="U260" s="15">
        <v>806.67368432704916</v>
      </c>
      <c r="V260" s="15">
        <v>579.09256109511625</v>
      </c>
      <c r="W260" s="15">
        <v>389.27638464899729</v>
      </c>
      <c r="X260" s="15">
        <v>2539.5349418546302</v>
      </c>
      <c r="Y260" s="15">
        <v>360.52455165454717</v>
      </c>
      <c r="Z260" s="15">
        <v>0</v>
      </c>
      <c r="AA260" s="15">
        <v>0</v>
      </c>
      <c r="AB260" s="15">
        <v>0</v>
      </c>
      <c r="AC260" s="15">
        <v>0</v>
      </c>
      <c r="AD260" s="15">
        <v>0</v>
      </c>
      <c r="AE260" s="15">
        <v>0</v>
      </c>
      <c r="AF260" s="15">
        <v>0</v>
      </c>
      <c r="AG260" s="15">
        <v>0</v>
      </c>
      <c r="AH260" s="15">
        <v>0</v>
      </c>
      <c r="AI260" s="15">
        <v>576.83928264727535</v>
      </c>
    </row>
    <row r="261" spans="1:35" x14ac:dyDescent="0.3">
      <c r="A261" t="s">
        <v>52</v>
      </c>
      <c r="B261" s="15">
        <v>14459.338385464505</v>
      </c>
      <c r="C261" s="15">
        <v>20491.145795901302</v>
      </c>
      <c r="D261" s="15">
        <v>17660.353426845002</v>
      </c>
      <c r="E261" s="15">
        <v>5349.4664540636013</v>
      </c>
      <c r="F261" s="15">
        <v>8897.1226735234977</v>
      </c>
      <c r="G261" s="15">
        <v>2476.9603405694002</v>
      </c>
      <c r="H261" s="15">
        <v>6761.9130130983367</v>
      </c>
      <c r="I261" s="15">
        <v>2549.627098962495</v>
      </c>
      <c r="J261" s="15">
        <v>2811.9866341160709</v>
      </c>
      <c r="K261" s="15">
        <v>1710.814099839816</v>
      </c>
      <c r="L261" s="15">
        <v>5295.4544455863452</v>
      </c>
      <c r="M261" s="15">
        <v>2089.6573641190398</v>
      </c>
      <c r="N261" s="15">
        <v>3243.9742440857672</v>
      </c>
      <c r="O261" s="15">
        <v>1693.8946754975432</v>
      </c>
      <c r="P261" s="15">
        <v>2284.1222862068294</v>
      </c>
      <c r="Q261" s="15">
        <v>814.30152539605285</v>
      </c>
      <c r="R261" s="15">
        <v>714.52030491598236</v>
      </c>
      <c r="S261" s="15">
        <v>1322.2096292092808</v>
      </c>
      <c r="T261" s="15">
        <v>788.70547318594777</v>
      </c>
      <c r="U261" s="15">
        <v>1750.5096723351483</v>
      </c>
      <c r="V261" s="15">
        <v>723.95613772224999</v>
      </c>
      <c r="W261" s="15">
        <v>224.39928823181052</v>
      </c>
      <c r="X261" s="15">
        <v>3975.6308890407186</v>
      </c>
      <c r="Y261" s="15">
        <v>433.8313933916105</v>
      </c>
      <c r="Z261" s="15">
        <v>0</v>
      </c>
      <c r="AA261" s="15">
        <v>0</v>
      </c>
      <c r="AB261" s="15">
        <v>0</v>
      </c>
      <c r="AC261" s="15">
        <v>0</v>
      </c>
      <c r="AD261" s="15">
        <v>0</v>
      </c>
      <c r="AE261" s="15">
        <v>0</v>
      </c>
      <c r="AF261" s="15">
        <v>0</v>
      </c>
      <c r="AG261" s="15">
        <v>989.13557693287203</v>
      </c>
      <c r="AH261" s="15">
        <v>2472.8389423321796</v>
      </c>
      <c r="AI261" s="15">
        <v>694.13022942657676</v>
      </c>
    </row>
    <row r="262" spans="1:35" x14ac:dyDescent="0.3">
      <c r="A262" t="s">
        <v>101</v>
      </c>
      <c r="B262" s="15">
        <v>17177.398268222612</v>
      </c>
      <c r="C262" s="15">
        <v>26818.043037654246</v>
      </c>
      <c r="D262" s="15">
        <v>16929.362745352446</v>
      </c>
      <c r="E262" s="15">
        <v>2147.982806995436</v>
      </c>
      <c r="F262" s="15">
        <v>8829.0649273871513</v>
      </c>
      <c r="G262" s="15">
        <v>1519.8892180651983</v>
      </c>
      <c r="H262" s="15">
        <v>4120.5245025431941</v>
      </c>
      <c r="I262" s="15">
        <v>2661.8775615747213</v>
      </c>
      <c r="J262" s="15">
        <v>2516.6973399866019</v>
      </c>
      <c r="K262" s="15">
        <v>2401.147573052634</v>
      </c>
      <c r="L262" s="15">
        <v>5881.0598447296434</v>
      </c>
      <c r="M262" s="15">
        <v>2137.7157193645148</v>
      </c>
      <c r="N262" s="15">
        <v>1871.4919383381618</v>
      </c>
      <c r="O262" s="15">
        <v>2908.1075403724371</v>
      </c>
      <c r="P262" s="15">
        <v>2746.716127788126</v>
      </c>
      <c r="Q262" s="15">
        <v>1449.8208480927685</v>
      </c>
      <c r="R262" s="15">
        <v>791.28624495857014</v>
      </c>
      <c r="S262" s="15">
        <v>587.56561143975773</v>
      </c>
      <c r="T262" s="15">
        <v>311.25486712688581</v>
      </c>
      <c r="U262" s="15">
        <v>1197.8268902741845</v>
      </c>
      <c r="V262" s="15">
        <v>713.74271469345194</v>
      </c>
      <c r="W262" s="15">
        <v>251.09333609657344</v>
      </c>
      <c r="X262" s="15">
        <v>2376.2003513529385</v>
      </c>
      <c r="Y262" s="15">
        <v>360.24868880426601</v>
      </c>
      <c r="Z262" s="15">
        <v>2464.1010314211794</v>
      </c>
      <c r="AA262" s="15">
        <v>2053.4175261843161</v>
      </c>
      <c r="AB262" s="15">
        <v>1902.1130768865246</v>
      </c>
      <c r="AC262" s="15">
        <v>540.37303320639899</v>
      </c>
      <c r="AD262" s="15">
        <v>95.465902533130489</v>
      </c>
      <c r="AE262" s="15">
        <v>95.465902533130475</v>
      </c>
      <c r="AF262" s="15">
        <v>70.248494316831867</v>
      </c>
      <c r="AG262" s="15">
        <v>0</v>
      </c>
      <c r="AH262" s="15">
        <v>0</v>
      </c>
      <c r="AI262" s="15">
        <v>1008.6963286519449</v>
      </c>
    </row>
    <row r="263" spans="1:35" x14ac:dyDescent="0.3">
      <c r="A263" t="s">
        <v>53</v>
      </c>
      <c r="B263" s="15">
        <v>10451.851345660862</v>
      </c>
      <c r="C263" s="15">
        <v>13720.716446799541</v>
      </c>
      <c r="D263" s="15">
        <v>12150.662811028424</v>
      </c>
      <c r="E263" s="15">
        <v>2094.4125396677209</v>
      </c>
      <c r="F263" s="15">
        <v>5849.3866685750654</v>
      </c>
      <c r="G263" s="15">
        <v>1465.4650926634652</v>
      </c>
      <c r="H263" s="15">
        <v>2713.6149069229182</v>
      </c>
      <c r="I263" s="15">
        <v>2558.4732373179022</v>
      </c>
      <c r="J263" s="15">
        <v>2187.0882480812711</v>
      </c>
      <c r="K263" s="15">
        <v>1812.877185717412</v>
      </c>
      <c r="L263" s="15">
        <v>5264.7793344290258</v>
      </c>
      <c r="M263" s="15">
        <v>1916.564834247398</v>
      </c>
      <c r="N263" s="15">
        <v>4284.911565661163</v>
      </c>
      <c r="O263" s="15">
        <v>1372.8868350474065</v>
      </c>
      <c r="P263" s="15">
        <v>2337.2599270142673</v>
      </c>
      <c r="Q263" s="15">
        <v>1032.3937486152913</v>
      </c>
      <c r="R263" s="15">
        <v>1086.3814904250773</v>
      </c>
      <c r="S263" s="15">
        <v>930.75256683260784</v>
      </c>
      <c r="T263" s="15">
        <v>318.85900938920452</v>
      </c>
      <c r="U263" s="15">
        <v>1205.4663649585757</v>
      </c>
      <c r="V263" s="15">
        <v>518.92549663738203</v>
      </c>
      <c r="W263" s="15">
        <v>70.067123395732906</v>
      </c>
      <c r="X263" s="15">
        <v>2349.7336290930621</v>
      </c>
      <c r="Y263" s="15">
        <v>0</v>
      </c>
      <c r="Z263" s="15">
        <v>1034.9274693500465</v>
      </c>
      <c r="AA263" s="15">
        <v>1996.7668405821519</v>
      </c>
      <c r="AB263" s="15">
        <v>1543.6206322509167</v>
      </c>
      <c r="AC263" s="15">
        <v>584.70478494352903</v>
      </c>
      <c r="AD263" s="15">
        <v>103.29784534002349</v>
      </c>
      <c r="AE263" s="15">
        <v>103.29784534002347</v>
      </c>
      <c r="AF263" s="15">
        <v>76.011622042658786</v>
      </c>
      <c r="AG263" s="15">
        <v>0</v>
      </c>
      <c r="AH263" s="15">
        <v>0</v>
      </c>
      <c r="AI263" s="15">
        <v>311.84255196988221</v>
      </c>
    </row>
    <row r="264" spans="1:35" x14ac:dyDescent="0.3">
      <c r="A264" t="s">
        <v>102</v>
      </c>
      <c r="B264" s="15">
        <v>11757.496866314174</v>
      </c>
      <c r="C264" s="15">
        <v>13817.603678663216</v>
      </c>
      <c r="D264" s="15">
        <v>15273.746062779523</v>
      </c>
      <c r="E264" s="15">
        <v>3007.8020776029766</v>
      </c>
      <c r="F264" s="15">
        <v>4459.0373212713394</v>
      </c>
      <c r="G264" s="15">
        <v>2175.3667054987868</v>
      </c>
      <c r="H264" s="15">
        <v>4189.2992805895083</v>
      </c>
      <c r="I264" s="15">
        <v>2250.2320156880278</v>
      </c>
      <c r="J264" s="15">
        <v>2988.2962275536715</v>
      </c>
      <c r="K264" s="15">
        <v>2011.7033350850863</v>
      </c>
      <c r="L264" s="15">
        <v>4669.7933868040782</v>
      </c>
      <c r="M264" s="15">
        <v>1771.5027244779192</v>
      </c>
      <c r="N264" s="15">
        <v>2021.1776051090351</v>
      </c>
      <c r="O264" s="15">
        <v>1234.070113119423</v>
      </c>
      <c r="P264" s="15">
        <v>911.57339230423122</v>
      </c>
      <c r="Q264" s="15">
        <v>921.97651233052773</v>
      </c>
      <c r="R264" s="15">
        <v>455.13650115047204</v>
      </c>
      <c r="S264" s="15">
        <v>1413.5239335730375</v>
      </c>
      <c r="T264" s="15">
        <v>506.78056128101548</v>
      </c>
      <c r="U264" s="15">
        <v>1346.8325034044581</v>
      </c>
      <c r="V264" s="15">
        <v>633.94012660244334</v>
      </c>
      <c r="W264" s="15">
        <v>175.36688044328395</v>
      </c>
      <c r="X264" s="15">
        <v>2673.6018467582016</v>
      </c>
      <c r="Y264" s="15">
        <v>371.54000093916085</v>
      </c>
      <c r="Z264" s="15">
        <v>0</v>
      </c>
      <c r="AA264" s="15">
        <v>0</v>
      </c>
      <c r="AB264" s="15">
        <v>0</v>
      </c>
      <c r="AC264" s="15">
        <v>0</v>
      </c>
      <c r="AD264" s="15">
        <v>0</v>
      </c>
      <c r="AE264" s="15">
        <v>0</v>
      </c>
      <c r="AF264" s="15">
        <v>0</v>
      </c>
      <c r="AG264" s="15">
        <v>0</v>
      </c>
      <c r="AH264" s="15">
        <v>0</v>
      </c>
      <c r="AI264" s="15">
        <v>1040.3120026296506</v>
      </c>
    </row>
    <row r="265" spans="1:35" x14ac:dyDescent="0.3">
      <c r="A265" t="s">
        <v>254</v>
      </c>
      <c r="B265" s="15">
        <v>14468.960113608542</v>
      </c>
      <c r="C265" s="15">
        <v>16641.667437945205</v>
      </c>
      <c r="D265" s="15">
        <v>10388.903432206087</v>
      </c>
      <c r="E265" s="15">
        <v>2479.3060322779816</v>
      </c>
      <c r="F265" s="15">
        <v>2757.9120159792847</v>
      </c>
      <c r="G265" s="15">
        <v>1847.4161723368836</v>
      </c>
      <c r="H265" s="15">
        <v>2894.8214856331897</v>
      </c>
      <c r="I265" s="15">
        <v>2273.6546051335158</v>
      </c>
      <c r="J265" s="15">
        <v>2288.3029609776054</v>
      </c>
      <c r="K265" s="15">
        <v>1966.9965412863432</v>
      </c>
      <c r="L265" s="15">
        <v>5402.1795980570414</v>
      </c>
      <c r="M265" s="15">
        <v>2029.8983046168432</v>
      </c>
      <c r="N265" s="15">
        <v>2471.0723159211739</v>
      </c>
      <c r="O265" s="15">
        <v>1855.8413704694319</v>
      </c>
      <c r="P265" s="15">
        <v>1618.9784138793898</v>
      </c>
      <c r="Q265" s="15">
        <v>770.61840646453038</v>
      </c>
      <c r="R265" s="15">
        <v>372.0490902622891</v>
      </c>
      <c r="S265" s="15">
        <v>721.21610832368071</v>
      </c>
      <c r="T265" s="15">
        <v>522.36228421797466</v>
      </c>
      <c r="U265" s="15">
        <v>1332.7131591484983</v>
      </c>
      <c r="V265" s="15">
        <v>569.65828282568714</v>
      </c>
      <c r="W265" s="15">
        <v>327.33809562706284</v>
      </c>
      <c r="X265" s="15">
        <v>2533.6868565880641</v>
      </c>
      <c r="Y265" s="15">
        <v>382.96355147945349</v>
      </c>
      <c r="Z265" s="15">
        <v>0</v>
      </c>
      <c r="AA265" s="15">
        <v>0</v>
      </c>
      <c r="AB265" s="15">
        <v>0</v>
      </c>
      <c r="AC265" s="15">
        <v>0</v>
      </c>
      <c r="AD265" s="15">
        <v>0</v>
      </c>
      <c r="AE265" s="15">
        <v>0</v>
      </c>
      <c r="AF265" s="15">
        <v>0</v>
      </c>
      <c r="AG265" s="15">
        <v>0</v>
      </c>
      <c r="AH265" s="15">
        <v>0</v>
      </c>
      <c r="AI265" s="15">
        <v>1225.4833647342514</v>
      </c>
    </row>
    <row r="266" spans="1:35" x14ac:dyDescent="0.3">
      <c r="A266" t="s">
        <v>255</v>
      </c>
      <c r="B266" s="15">
        <v>14029.862328278281</v>
      </c>
      <c r="C266" s="15">
        <v>22423.550897486697</v>
      </c>
      <c r="D266" s="15">
        <v>11445.593350352819</v>
      </c>
      <c r="E266" s="15">
        <v>2198.7888308558649</v>
      </c>
      <c r="F266" s="15">
        <v>5496.0564238230927</v>
      </c>
      <c r="G266" s="15">
        <v>2382.7334082289635</v>
      </c>
      <c r="H266" s="15">
        <v>5213.7299845474581</v>
      </c>
      <c r="I266" s="15">
        <v>2805.7652404841306</v>
      </c>
      <c r="J266" s="15">
        <v>2390.9742880780905</v>
      </c>
      <c r="K266" s="15">
        <v>2258.9167319772705</v>
      </c>
      <c r="L266" s="15">
        <v>5659.2461926872802</v>
      </c>
      <c r="M266" s="15">
        <v>2116.3800323645987</v>
      </c>
      <c r="N266" s="15">
        <v>2306.4289651814943</v>
      </c>
      <c r="O266" s="15">
        <v>1806.0752973048911</v>
      </c>
      <c r="P266" s="15">
        <v>1509.6071012511254</v>
      </c>
      <c r="Q266" s="15">
        <v>1173.8675518422619</v>
      </c>
      <c r="R266" s="15">
        <v>670.25822772896709</v>
      </c>
      <c r="S266" s="15">
        <v>497.81018644168728</v>
      </c>
      <c r="T266" s="15">
        <v>555.08938835598735</v>
      </c>
      <c r="U266" s="15">
        <v>1055.0360992030037</v>
      </c>
      <c r="V266" s="15">
        <v>564.65287855127008</v>
      </c>
      <c r="W266" s="15">
        <v>256.281189382099</v>
      </c>
      <c r="X266" s="15">
        <v>2925.2071286677697</v>
      </c>
      <c r="Y266" s="15">
        <v>406.95702958650099</v>
      </c>
      <c r="Z266" s="15">
        <v>0</v>
      </c>
      <c r="AA266" s="15">
        <v>0</v>
      </c>
      <c r="AB266" s="15">
        <v>0</v>
      </c>
      <c r="AC266" s="15">
        <v>0</v>
      </c>
      <c r="AD266" s="15">
        <v>0</v>
      </c>
      <c r="AE266" s="15">
        <v>0</v>
      </c>
      <c r="AF266" s="15">
        <v>0</v>
      </c>
      <c r="AG266" s="15">
        <v>0</v>
      </c>
      <c r="AH266" s="15">
        <v>0</v>
      </c>
      <c r="AI266" s="15">
        <v>651.13124733840152</v>
      </c>
    </row>
    <row r="267" spans="1:35" x14ac:dyDescent="0.3">
      <c r="A267" t="s">
        <v>54</v>
      </c>
      <c r="B267" s="15">
        <v>14604.224814873969</v>
      </c>
      <c r="C267" s="15">
        <v>13551.255716873931</v>
      </c>
      <c r="D267" s="15">
        <v>15653.477452503746</v>
      </c>
      <c r="E267" s="15">
        <v>2322.7705850797079</v>
      </c>
      <c r="F267" s="15">
        <v>8357.2002682187049</v>
      </c>
      <c r="G267" s="15">
        <v>1237.0207894335863</v>
      </c>
      <c r="H267" s="15">
        <v>4539.7210929800203</v>
      </c>
      <c r="I267" s="15">
        <v>2611.090513409662</v>
      </c>
      <c r="J267" s="15">
        <v>1595.5559193506213</v>
      </c>
      <c r="K267" s="15">
        <v>1529.0205512744778</v>
      </c>
      <c r="L267" s="15">
        <v>4696.7604744332784</v>
      </c>
      <c r="M267" s="15">
        <v>1836.6347417969159</v>
      </c>
      <c r="N267" s="15">
        <v>4154.2336689693602</v>
      </c>
      <c r="O267" s="15">
        <v>1856.6251887076855</v>
      </c>
      <c r="P267" s="15">
        <v>2446.9898298137932</v>
      </c>
      <c r="Q267" s="15">
        <v>1053.6258436452335</v>
      </c>
      <c r="R267" s="15">
        <v>1546.922444030391</v>
      </c>
      <c r="S267" s="15">
        <v>1475.0165081274738</v>
      </c>
      <c r="T267" s="15">
        <v>325.41662831859577</v>
      </c>
      <c r="U267" s="15">
        <v>1743.4454445064134</v>
      </c>
      <c r="V267" s="15">
        <v>840.39440993035907</v>
      </c>
      <c r="W267" s="15">
        <v>116.26284795367924</v>
      </c>
      <c r="X267" s="15">
        <v>2382.145196053486</v>
      </c>
      <c r="Y267" s="15">
        <v>397.81983902028821</v>
      </c>
      <c r="Z267" s="15">
        <v>1360.543849449386</v>
      </c>
      <c r="AA267" s="15">
        <v>1360.543849449386</v>
      </c>
      <c r="AB267" s="15">
        <v>1575.3665625203416</v>
      </c>
      <c r="AC267" s="15">
        <v>596.72975853043238</v>
      </c>
      <c r="AD267" s="15">
        <v>105.42225734037639</v>
      </c>
      <c r="AE267" s="15">
        <v>105.42225734037638</v>
      </c>
      <c r="AF267" s="15">
        <v>0</v>
      </c>
      <c r="AG267" s="15">
        <v>680.27192472469301</v>
      </c>
      <c r="AH267" s="15">
        <v>1587.3011576909503</v>
      </c>
      <c r="AI267" s="15">
        <v>954.76761364869185</v>
      </c>
    </row>
    <row r="268" spans="1:35" x14ac:dyDescent="0.3">
      <c r="A268" t="s">
        <v>201</v>
      </c>
      <c r="B268" s="15">
        <v>16121.228785485433</v>
      </c>
      <c r="C268" s="15">
        <v>15117.705072618286</v>
      </c>
      <c r="D268" s="15">
        <v>15186.096860049569</v>
      </c>
      <c r="E268" s="15">
        <v>4966.1564829481986</v>
      </c>
      <c r="F268" s="15">
        <v>7681.6541554451478</v>
      </c>
      <c r="G268" s="15">
        <v>2155.4662692402817</v>
      </c>
      <c r="H268" s="15">
        <v>4048.6854549376289</v>
      </c>
      <c r="I268" s="15">
        <v>2149.9535677844246</v>
      </c>
      <c r="J268" s="15">
        <v>1814.2694255616736</v>
      </c>
      <c r="K268" s="15">
        <v>1662.3748122333138</v>
      </c>
      <c r="L268" s="15">
        <v>3698.9242357829557</v>
      </c>
      <c r="M268" s="15">
        <v>1595.0411015939114</v>
      </c>
      <c r="N268" s="15">
        <v>2149.9535677844246</v>
      </c>
      <c r="O268" s="15">
        <v>996.02702375653882</v>
      </c>
      <c r="P268" s="15">
        <v>1475.4351682212891</v>
      </c>
      <c r="Q268" s="15">
        <v>1108.6436392119135</v>
      </c>
      <c r="R268" s="15">
        <v>823.3613388712879</v>
      </c>
      <c r="S268" s="15">
        <v>1337.5191907274257</v>
      </c>
      <c r="T268" s="15">
        <v>733.97682240845552</v>
      </c>
      <c r="U268" s="15">
        <v>1370.3000761702926</v>
      </c>
      <c r="V268" s="15">
        <v>502.04959687273652</v>
      </c>
      <c r="W268" s="15">
        <v>203.67463057444937</v>
      </c>
      <c r="X268" s="15">
        <v>3261.9442043088229</v>
      </c>
      <c r="Y268" s="15">
        <v>393.76438970410703</v>
      </c>
      <c r="Z268" s="15">
        <v>0</v>
      </c>
      <c r="AA268" s="15">
        <v>0</v>
      </c>
      <c r="AB268" s="15">
        <v>0</v>
      </c>
      <c r="AC268" s="15">
        <v>0</v>
      </c>
      <c r="AD268" s="15">
        <v>0</v>
      </c>
      <c r="AE268" s="15">
        <v>0</v>
      </c>
      <c r="AF268" s="15">
        <v>0</v>
      </c>
      <c r="AG268" s="15">
        <v>1122.2285106567051</v>
      </c>
      <c r="AH268" s="15">
        <v>1795.565617050728</v>
      </c>
      <c r="AI268" s="15">
        <v>0</v>
      </c>
    </row>
    <row r="269" spans="1:35" x14ac:dyDescent="0.3">
      <c r="A269" t="s">
        <v>103</v>
      </c>
      <c r="B269" s="15">
        <v>12704.194875219378</v>
      </c>
      <c r="C269" s="15">
        <v>26185.559361332285</v>
      </c>
      <c r="D269" s="15">
        <v>21280.069980117154</v>
      </c>
      <c r="E269" s="15">
        <v>2729.5254595380852</v>
      </c>
      <c r="F269" s="15">
        <v>6138.9776747344886</v>
      </c>
      <c r="G269" s="15">
        <v>3582.7067164125874</v>
      </c>
      <c r="H269" s="15">
        <v>6025.8610995602858</v>
      </c>
      <c r="I269" s="15">
        <v>2129.7826052690757</v>
      </c>
      <c r="J269" s="15">
        <v>2095.213525333379</v>
      </c>
      <c r="K269" s="15">
        <v>1861.7188226907888</v>
      </c>
      <c r="L269" s="15">
        <v>4842.739452530288</v>
      </c>
      <c r="M269" s="15">
        <v>1813.7516673953987</v>
      </c>
      <c r="N269" s="15">
        <v>2793.1407486505213</v>
      </c>
      <c r="O269" s="15">
        <v>1479.7202618628978</v>
      </c>
      <c r="P269" s="15">
        <v>1857.3209811605079</v>
      </c>
      <c r="Q269" s="15">
        <v>2058.5989377091796</v>
      </c>
      <c r="R269" s="15">
        <v>984.91195201407982</v>
      </c>
      <c r="S269" s="15">
        <v>1492.8115110693157</v>
      </c>
      <c r="T269" s="15">
        <v>353.46372857327719</v>
      </c>
      <c r="U269" s="15">
        <v>1225.2591054131542</v>
      </c>
      <c r="V269" s="15">
        <v>434.67038380683687</v>
      </c>
      <c r="W269" s="15">
        <v>303.65561635823497</v>
      </c>
      <c r="X269" s="15">
        <v>2229.6033804680105</v>
      </c>
      <c r="Y269" s="15">
        <v>409.1015377005524</v>
      </c>
      <c r="Z269" s="15">
        <v>0</v>
      </c>
      <c r="AA269" s="15">
        <v>0</v>
      </c>
      <c r="AB269" s="15">
        <v>0</v>
      </c>
      <c r="AC269" s="15">
        <v>0</v>
      </c>
      <c r="AD269" s="15">
        <v>0</v>
      </c>
      <c r="AE269" s="15">
        <v>0</v>
      </c>
      <c r="AF269" s="15">
        <v>0</v>
      </c>
      <c r="AG269" s="15">
        <v>0</v>
      </c>
      <c r="AH269" s="15">
        <v>0</v>
      </c>
      <c r="AI269" s="15">
        <v>163.64061508022095</v>
      </c>
    </row>
    <row r="270" spans="1:35" x14ac:dyDescent="0.3">
      <c r="A270" t="s">
        <v>55</v>
      </c>
      <c r="B270" s="15">
        <v>10131.348633155423</v>
      </c>
      <c r="C270" s="15">
        <v>13274.904045288795</v>
      </c>
      <c r="D270" s="15">
        <v>25269.300511446254</v>
      </c>
      <c r="E270" s="15">
        <v>3577.1675300372249</v>
      </c>
      <c r="F270" s="15">
        <v>9643.1962320023704</v>
      </c>
      <c r="G270" s="15">
        <v>1978.7015439627994</v>
      </c>
      <c r="H270" s="15">
        <v>3634.7976226837368</v>
      </c>
      <c r="I270" s="15">
        <v>3553.5822608046669</v>
      </c>
      <c r="J270" s="15">
        <v>3383.768322330247</v>
      </c>
      <c r="K270" s="15">
        <v>2074.6833352744279</v>
      </c>
      <c r="L270" s="15">
        <v>6442.367563197703</v>
      </c>
      <c r="M270" s="15">
        <v>2590.9956421697793</v>
      </c>
      <c r="N270" s="15">
        <v>1829.3965352558218</v>
      </c>
      <c r="O270" s="15">
        <v>1114.4552435627957</v>
      </c>
      <c r="P270" s="15">
        <v>1278.3215924046567</v>
      </c>
      <c r="Q270" s="15">
        <v>1307.1366387279127</v>
      </c>
      <c r="R270" s="15">
        <v>675.56414653953789</v>
      </c>
      <c r="S270" s="15">
        <v>1250.1218139744242</v>
      </c>
      <c r="T270" s="15">
        <v>354.39430638139686</v>
      </c>
      <c r="U270" s="15">
        <v>1544.3224114883787</v>
      </c>
      <c r="V270" s="15">
        <v>1125.4275209883772</v>
      </c>
      <c r="W270" s="15">
        <v>212.16487844418702</v>
      </c>
      <c r="X270" s="15">
        <v>2743.2744456930354</v>
      </c>
      <c r="Y270" s="15">
        <v>410.178595348839</v>
      </c>
      <c r="Z270" s="15">
        <v>0</v>
      </c>
      <c r="AA270" s="15">
        <v>0</v>
      </c>
      <c r="AB270" s="15">
        <v>0</v>
      </c>
      <c r="AC270" s="15">
        <v>0</v>
      </c>
      <c r="AD270" s="15">
        <v>0</v>
      </c>
      <c r="AE270" s="15">
        <v>0</v>
      </c>
      <c r="AF270" s="15">
        <v>0</v>
      </c>
      <c r="AG270" s="15">
        <v>0</v>
      </c>
      <c r="AH270" s="15">
        <v>0</v>
      </c>
      <c r="AI270" s="15">
        <v>984.42862883721364</v>
      </c>
    </row>
    <row r="271" spans="1:35" x14ac:dyDescent="0.3">
      <c r="A271" t="s">
        <v>256</v>
      </c>
      <c r="B271" s="15">
        <v>13898.628055390207</v>
      </c>
      <c r="C271" s="15">
        <v>22079.36812236617</v>
      </c>
      <c r="D271" s="15">
        <v>23777.601412132815</v>
      </c>
      <c r="E271" s="15">
        <v>2895.4283139990944</v>
      </c>
      <c r="F271" s="15">
        <v>5714.3772084811162</v>
      </c>
      <c r="G271" s="15">
        <v>2477.3831329043837</v>
      </c>
      <c r="H271" s="15">
        <v>4083.3451620997025</v>
      </c>
      <c r="I271" s="15">
        <v>2809.7459767807959</v>
      </c>
      <c r="J271" s="15">
        <v>2543.2844860982109</v>
      </c>
      <c r="K271" s="15">
        <v>2182.4666438122654</v>
      </c>
      <c r="L271" s="15">
        <v>4990.2027879916441</v>
      </c>
      <c r="M271" s="15">
        <v>2207.3250996718948</v>
      </c>
      <c r="N271" s="15">
        <v>3248.5241678690704</v>
      </c>
      <c r="O271" s="15">
        <v>1749.400608538544</v>
      </c>
      <c r="P271" s="15">
        <v>2254.3974948103428</v>
      </c>
      <c r="Q271" s="15">
        <v>879.46043411473306</v>
      </c>
      <c r="R271" s="15">
        <v>607.60412960729207</v>
      </c>
      <c r="S271" s="15">
        <v>1421.1632105281981</v>
      </c>
      <c r="T271" s="15">
        <v>1038.342990289899</v>
      </c>
      <c r="U271" s="15">
        <v>2233.0298008373843</v>
      </c>
      <c r="V271" s="15">
        <v>497.16911719259633</v>
      </c>
      <c r="W271" s="15">
        <v>675.72687672900111</v>
      </c>
      <c r="X271" s="15">
        <v>3022.7882325309856</v>
      </c>
      <c r="Y271" s="15">
        <v>846.24530585973832</v>
      </c>
      <c r="Z271" s="15">
        <v>1688.2593851901779</v>
      </c>
      <c r="AA271" s="15">
        <v>2170.619209530229</v>
      </c>
      <c r="AB271" s="15">
        <v>1675.5657056022819</v>
      </c>
      <c r="AC271" s="15">
        <v>634.68397939480371</v>
      </c>
      <c r="AD271" s="15">
        <v>119.53214945268803</v>
      </c>
      <c r="AE271" s="15">
        <v>119.53214945268803</v>
      </c>
      <c r="AF271" s="15">
        <v>82.508917321324489</v>
      </c>
      <c r="AG271" s="15">
        <v>723.5397365100763</v>
      </c>
      <c r="AH271" s="15">
        <v>1688.2593851901779</v>
      </c>
      <c r="AI271" s="15">
        <v>1692.4906117194769</v>
      </c>
    </row>
    <row r="272" spans="1:35" x14ac:dyDescent="0.3">
      <c r="A272" t="s">
        <v>77</v>
      </c>
      <c r="B272" s="15">
        <v>9074.7956744282201</v>
      </c>
      <c r="C272" s="15">
        <v>15828.612743453474</v>
      </c>
      <c r="D272" s="15">
        <v>12492.228731009722</v>
      </c>
      <c r="E272" s="15">
        <v>1594.9769758159064</v>
      </c>
      <c r="F272" s="15">
        <v>5292.5238074499484</v>
      </c>
      <c r="G272" s="15">
        <v>1381.3213408384934</v>
      </c>
      <c r="H272" s="15">
        <v>4676.3578575666779</v>
      </c>
      <c r="I272" s="15">
        <v>1755.1727743544309</v>
      </c>
      <c r="J272" s="15">
        <v>1313.6239190937156</v>
      </c>
      <c r="K272" s="15">
        <v>1220.4825545764772</v>
      </c>
      <c r="L272" s="15">
        <v>3479.022861035905</v>
      </c>
      <c r="M272" s="15">
        <v>1445.2526916313911</v>
      </c>
      <c r="N272" s="15">
        <v>2605.0188340324294</v>
      </c>
      <c r="O272" s="15">
        <v>1252.540085361996</v>
      </c>
      <c r="P272" s="15">
        <v>1723.2070989579822</v>
      </c>
      <c r="Q272" s="15">
        <v>406.18453046866733</v>
      </c>
      <c r="R272" s="15">
        <v>395.71301611465822</v>
      </c>
      <c r="S272" s="15">
        <v>1380.3109315587208</v>
      </c>
      <c r="T272" s="15">
        <v>501.16300276731084</v>
      </c>
      <c r="U272" s="15">
        <v>756.88840593890063</v>
      </c>
      <c r="V272" s="15">
        <v>420.23840499641625</v>
      </c>
      <c r="W272" s="15">
        <v>148.71387490474271</v>
      </c>
      <c r="X272" s="15">
        <v>1340.3538373131598</v>
      </c>
      <c r="Y272" s="15">
        <v>367.42155628101966</v>
      </c>
      <c r="Z272" s="15">
        <v>0</v>
      </c>
      <c r="AA272" s="15">
        <v>0</v>
      </c>
      <c r="AB272" s="15">
        <v>0</v>
      </c>
      <c r="AC272" s="15">
        <v>0</v>
      </c>
      <c r="AD272" s="15">
        <v>0</v>
      </c>
      <c r="AE272" s="15">
        <v>0</v>
      </c>
      <c r="AF272" s="15">
        <v>0</v>
      </c>
      <c r="AG272" s="15">
        <v>0</v>
      </c>
      <c r="AH272" s="15">
        <v>0</v>
      </c>
      <c r="AI272" s="15">
        <v>587.8744900496315</v>
      </c>
    </row>
    <row r="273" spans="1:35" x14ac:dyDescent="0.3">
      <c r="A273" t="s">
        <v>257</v>
      </c>
      <c r="B273" s="15">
        <v>9976.0636371425408</v>
      </c>
      <c r="C273" s="15">
        <v>16600.854080587596</v>
      </c>
      <c r="D273" s="15">
        <v>8842.7547079531378</v>
      </c>
      <c r="E273" s="15">
        <v>2274.1990000043097</v>
      </c>
      <c r="F273" s="15">
        <v>6066.4799801067338</v>
      </c>
      <c r="G273" s="15">
        <v>2982.8827264818428</v>
      </c>
      <c r="H273" s="15">
        <v>2678.3566508622189</v>
      </c>
      <c r="I273" s="15">
        <v>2285.8948805757605</v>
      </c>
      <c r="J273" s="15">
        <v>2339.1761142901473</v>
      </c>
      <c r="K273" s="15">
        <v>1927.979276051273</v>
      </c>
      <c r="L273" s="15">
        <v>5041.14111667622</v>
      </c>
      <c r="M273" s="15">
        <v>1877.188831717843</v>
      </c>
      <c r="N273" s="15">
        <v>1829.1057671463236</v>
      </c>
      <c r="O273" s="15">
        <v>1128.2192943830903</v>
      </c>
      <c r="P273" s="15">
        <v>1504.0036053361835</v>
      </c>
      <c r="Q273" s="15">
        <v>334.19895781015714</v>
      </c>
      <c r="R273" s="15">
        <v>201.21246390514321</v>
      </c>
      <c r="S273" s="15">
        <v>2105.7999788135148</v>
      </c>
      <c r="T273" s="15">
        <v>374.26817828642356</v>
      </c>
      <c r="U273" s="15">
        <v>1316.8695161929718</v>
      </c>
      <c r="V273" s="15">
        <v>460.25455952468172</v>
      </c>
      <c r="W273" s="15">
        <v>126.59707766690657</v>
      </c>
      <c r="X273" s="15">
        <v>1536.9253432410078</v>
      </c>
      <c r="Y273" s="15">
        <v>433.18076190558281</v>
      </c>
      <c r="Z273" s="15">
        <v>0</v>
      </c>
      <c r="AA273" s="15">
        <v>0</v>
      </c>
      <c r="AB273" s="15">
        <v>0</v>
      </c>
      <c r="AC273" s="15">
        <v>0</v>
      </c>
      <c r="AD273" s="15">
        <v>0</v>
      </c>
      <c r="AE273" s="15">
        <v>0</v>
      </c>
      <c r="AF273" s="15">
        <v>0</v>
      </c>
      <c r="AG273" s="15">
        <v>740.73910285854663</v>
      </c>
      <c r="AH273" s="15">
        <v>1234.5651714309111</v>
      </c>
      <c r="AI273" s="15">
        <v>693.08921904893248</v>
      </c>
    </row>
    <row r="274" spans="1:35" x14ac:dyDescent="0.3">
      <c r="A274" t="s">
        <v>258</v>
      </c>
      <c r="B274" s="15">
        <v>11363.047736212209</v>
      </c>
      <c r="C274" s="15">
        <v>22509.850697128135</v>
      </c>
      <c r="D274" s="15">
        <v>18214.955444762403</v>
      </c>
      <c r="E274" s="15">
        <v>3787.2154749390384</v>
      </c>
      <c r="F274" s="15">
        <v>5612.9384997522302</v>
      </c>
      <c r="G274" s="15">
        <v>1951.4725663389347</v>
      </c>
      <c r="H274" s="15">
        <v>2998.1496267197376</v>
      </c>
      <c r="I274" s="15">
        <v>1745.0629603285524</v>
      </c>
      <c r="J274" s="15">
        <v>2494.8508641031599</v>
      </c>
      <c r="K274" s="15">
        <v>1454.4863305081115</v>
      </c>
      <c r="L274" s="15">
        <v>4223.381016183308</v>
      </c>
      <c r="M274" s="15">
        <v>1429.6370187165703</v>
      </c>
      <c r="N274" s="15">
        <v>3039.0307525703374</v>
      </c>
      <c r="O274" s="15">
        <v>1358.2954461537586</v>
      </c>
      <c r="P274" s="15">
        <v>1547.6712497263907</v>
      </c>
      <c r="Q274" s="15">
        <v>1774.5214186620735</v>
      </c>
      <c r="R274" s="15">
        <v>964.91480867960263</v>
      </c>
      <c r="S274" s="15">
        <v>1462.5022375376407</v>
      </c>
      <c r="T274" s="15">
        <v>546.68485941390577</v>
      </c>
      <c r="U274" s="15">
        <v>1092.1673327733824</v>
      </c>
      <c r="V274" s="15">
        <v>383.26055484937484</v>
      </c>
      <c r="W274" s="15">
        <v>252.40087259230731</v>
      </c>
      <c r="X274" s="15">
        <v>3946.6318259888053</v>
      </c>
      <c r="Y274" s="15">
        <v>400.7953514764705</v>
      </c>
      <c r="Z274" s="15">
        <v>0</v>
      </c>
      <c r="AA274" s="15">
        <v>0</v>
      </c>
      <c r="AB274" s="15">
        <v>0</v>
      </c>
      <c r="AC274" s="15">
        <v>0</v>
      </c>
      <c r="AD274" s="15">
        <v>0</v>
      </c>
      <c r="AE274" s="15">
        <v>0</v>
      </c>
      <c r="AF274" s="15">
        <v>0</v>
      </c>
      <c r="AG274" s="15">
        <v>0</v>
      </c>
      <c r="AH274" s="15">
        <v>0</v>
      </c>
      <c r="AI274" s="15">
        <v>961.9088435435292</v>
      </c>
    </row>
    <row r="275" spans="1:35" x14ac:dyDescent="0.3">
      <c r="A275" t="s">
        <v>136</v>
      </c>
      <c r="B275" s="15">
        <v>13549.013931131136</v>
      </c>
      <c r="C275" s="15">
        <v>25442.168710632825</v>
      </c>
      <c r="D275" s="15">
        <v>20558.750022897555</v>
      </c>
      <c r="E275" s="15">
        <v>2465.9405676878232</v>
      </c>
      <c r="F275" s="15">
        <v>5980.5988619248328</v>
      </c>
      <c r="G275" s="15">
        <v>2149.975513683888</v>
      </c>
      <c r="H275" s="15">
        <v>5438.8021337145301</v>
      </c>
      <c r="I275" s="15">
        <v>2398.5443520401955</v>
      </c>
      <c r="J275" s="15">
        <v>1967.1723373708314</v>
      </c>
      <c r="K275" s="15">
        <v>1858.4687637456245</v>
      </c>
      <c r="L275" s="15">
        <v>5331.0044232028658</v>
      </c>
      <c r="M275" s="15">
        <v>1763.7154820689852</v>
      </c>
      <c r="N275" s="15">
        <v>2425.9014180692056</v>
      </c>
      <c r="O275" s="15">
        <v>1776.7599109040102</v>
      </c>
      <c r="P275" s="15">
        <v>1374.013170622618</v>
      </c>
      <c r="Q275" s="15">
        <v>1604.2835740853486</v>
      </c>
      <c r="R275" s="15">
        <v>757.66390816769353</v>
      </c>
      <c r="S275" s="15">
        <v>590.98509527570934</v>
      </c>
      <c r="T275" s="15">
        <v>313.06629204059647</v>
      </c>
      <c r="U275" s="15">
        <v>1308.9721990702026</v>
      </c>
      <c r="V275" s="15">
        <v>541.25321034217711</v>
      </c>
      <c r="W275" s="15">
        <v>211.79079594644517</v>
      </c>
      <c r="X275" s="15">
        <v>3377.0576872897682</v>
      </c>
      <c r="Y275" s="15">
        <v>362.34524541735709</v>
      </c>
      <c r="Z275" s="15">
        <v>0</v>
      </c>
      <c r="AA275" s="15">
        <v>0</v>
      </c>
      <c r="AB275" s="15">
        <v>0</v>
      </c>
      <c r="AC275" s="15">
        <v>0</v>
      </c>
      <c r="AD275" s="15">
        <v>0</v>
      </c>
      <c r="AE275" s="15">
        <v>0</v>
      </c>
      <c r="AF275" s="15">
        <v>0</v>
      </c>
      <c r="AG275" s="15">
        <v>0</v>
      </c>
      <c r="AH275" s="15">
        <v>0</v>
      </c>
      <c r="AI275" s="15">
        <v>579.75239266777123</v>
      </c>
    </row>
    <row r="276" spans="1:35" x14ac:dyDescent="0.3">
      <c r="A276" t="s">
        <v>259</v>
      </c>
      <c r="B276" s="15">
        <v>11929.008165831692</v>
      </c>
      <c r="C276" s="15">
        <v>21412.797679920503</v>
      </c>
      <c r="D276" s="15">
        <v>15466.983615125564</v>
      </c>
      <c r="E276" s="15">
        <v>4283.0007376206586</v>
      </c>
      <c r="F276" s="15">
        <v>4679.0664516052848</v>
      </c>
      <c r="G276" s="15">
        <v>1962.1268336450196</v>
      </c>
      <c r="H276" s="15">
        <v>3502.0547341798547</v>
      </c>
      <c r="I276" s="15">
        <v>2722.9390729346155</v>
      </c>
      <c r="J276" s="15">
        <v>3734.6098786940629</v>
      </c>
      <c r="K276" s="15">
        <v>2048.45797386914</v>
      </c>
      <c r="L276" s="15">
        <v>5493.5687286314342</v>
      </c>
      <c r="M276" s="15">
        <v>2074.5911929946978</v>
      </c>
      <c r="N276" s="15">
        <v>2891.9406689917269</v>
      </c>
      <c r="O276" s="15">
        <v>1340.0138585081918</v>
      </c>
      <c r="P276" s="15">
        <v>1427.2601698300941</v>
      </c>
      <c r="Q276" s="15">
        <v>2023.9517255840835</v>
      </c>
      <c r="R276" s="15">
        <v>914.15424100687835</v>
      </c>
      <c r="S276" s="15">
        <v>1381.6033006185157</v>
      </c>
      <c r="T276" s="15">
        <v>554.79705661107107</v>
      </c>
      <c r="U276" s="15">
        <v>1001.6039236838435</v>
      </c>
      <c r="V276" s="15">
        <v>907.54467196734038</v>
      </c>
      <c r="W276" s="15">
        <v>301.90477659059195</v>
      </c>
      <c r="X276" s="15">
        <v>2091.4710154649028</v>
      </c>
      <c r="Y276" s="15">
        <v>406.74271012541868</v>
      </c>
      <c r="Z276" s="15">
        <v>0</v>
      </c>
      <c r="AA276" s="15">
        <v>0</v>
      </c>
      <c r="AB276" s="15">
        <v>0</v>
      </c>
      <c r="AC276" s="15">
        <v>0</v>
      </c>
      <c r="AD276" s="15">
        <v>0</v>
      </c>
      <c r="AE276" s="15">
        <v>0</v>
      </c>
      <c r="AF276" s="15">
        <v>0</v>
      </c>
      <c r="AG276" s="15">
        <v>0</v>
      </c>
      <c r="AH276" s="15">
        <v>0</v>
      </c>
      <c r="AI276" s="15">
        <v>650.78833620066985</v>
      </c>
    </row>
    <row r="277" spans="1:35" x14ac:dyDescent="0.3">
      <c r="A277" t="s">
        <v>233</v>
      </c>
      <c r="B277" s="15">
        <v>12586.771545936115</v>
      </c>
      <c r="C277" s="15">
        <v>21496.894789717946</v>
      </c>
      <c r="D277" s="15">
        <v>7793.853705037307</v>
      </c>
      <c r="E277" s="15">
        <v>1424.316538035958</v>
      </c>
      <c r="F277" s="15">
        <v>7427.0344595927181</v>
      </c>
      <c r="G277" s="15">
        <v>1399.3403712552331</v>
      </c>
      <c r="H277" s="15">
        <v>2494.6915414225391</v>
      </c>
      <c r="I277" s="15">
        <v>1424.5415485474966</v>
      </c>
      <c r="J277" s="15">
        <v>1705.2421616912341</v>
      </c>
      <c r="K277" s="15">
        <v>526.97461802215082</v>
      </c>
      <c r="L277" s="15">
        <v>2736.6903465817295</v>
      </c>
      <c r="M277" s="15">
        <v>945.26915897141566</v>
      </c>
      <c r="N277" s="15">
        <v>2629.2478273223028</v>
      </c>
      <c r="O277" s="15">
        <v>1150.478745494132</v>
      </c>
      <c r="P277" s="15">
        <v>1689.3789206278002</v>
      </c>
      <c r="Q277" s="15">
        <v>905.55480368494716</v>
      </c>
      <c r="R277" s="15">
        <v>598.7529712027939</v>
      </c>
      <c r="S277" s="15">
        <v>550.48821647787872</v>
      </c>
      <c r="T277" s="15">
        <v>388.81816393777819</v>
      </c>
      <c r="U277" s="15">
        <v>725.6588997102632</v>
      </c>
      <c r="V277" s="15">
        <v>334.70313591287334</v>
      </c>
      <c r="W277" s="15">
        <v>283.40073928219431</v>
      </c>
      <c r="X277" s="15">
        <v>3350.8565378248804</v>
      </c>
      <c r="Y277" s="15">
        <v>450.02102307613222</v>
      </c>
      <c r="Z277" s="15">
        <v>0</v>
      </c>
      <c r="AA277" s="15">
        <v>0</v>
      </c>
      <c r="AB277" s="15">
        <v>0</v>
      </c>
      <c r="AC277" s="15">
        <v>0</v>
      </c>
      <c r="AD277" s="15">
        <v>0</v>
      </c>
      <c r="AE277" s="15">
        <v>0</v>
      </c>
      <c r="AF277" s="15">
        <v>0</v>
      </c>
      <c r="AG277" s="15">
        <v>0</v>
      </c>
      <c r="AH277" s="15">
        <v>0</v>
      </c>
      <c r="AI277" s="15">
        <v>1620.0756830740761</v>
      </c>
    </row>
    <row r="278" spans="1:35" x14ac:dyDescent="0.3">
      <c r="A278" t="s">
        <v>179</v>
      </c>
      <c r="B278" s="15">
        <v>11565.849075370683</v>
      </c>
      <c r="C278" s="15">
        <v>17153.441932828027</v>
      </c>
      <c r="D278" s="15">
        <v>20423.108624382323</v>
      </c>
      <c r="E278" s="15">
        <v>3637.7397132821488</v>
      </c>
      <c r="F278" s="15">
        <v>4393.393878762412</v>
      </c>
      <c r="G278" s="15">
        <v>2646.3366191445907</v>
      </c>
      <c r="H278" s="15">
        <v>4050.6496700371154</v>
      </c>
      <c r="I278" s="15">
        <v>4009.3287316526439</v>
      </c>
      <c r="J278" s="15">
        <v>2469.6746361964906</v>
      </c>
      <c r="K278" s="15">
        <v>1536.7596335886424</v>
      </c>
      <c r="L278" s="15">
        <v>1641.858542088275</v>
      </c>
      <c r="M278" s="15">
        <v>2408.9907460086688</v>
      </c>
      <c r="N278" s="15">
        <v>2506.2047411450812</v>
      </c>
      <c r="O278" s="15">
        <v>1399.1229813369871</v>
      </c>
      <c r="P278" s="15">
        <v>1356.2050984738892</v>
      </c>
      <c r="Q278" s="15">
        <v>829.81227470649947</v>
      </c>
      <c r="R278" s="15">
        <v>741.78071032219202</v>
      </c>
      <c r="S278" s="15">
        <v>1336.5427195807956</v>
      </c>
      <c r="T278" s="15">
        <v>526.19320570756145</v>
      </c>
      <c r="U278" s="15">
        <v>822.42640649285022</v>
      </c>
      <c r="V278" s="15">
        <v>768.52953033919266</v>
      </c>
      <c r="W278" s="15">
        <v>206.50488289244018</v>
      </c>
      <c r="X278" s="15">
        <v>2852.1428388276322</v>
      </c>
      <c r="Y278" s="15">
        <v>399.23611965672342</v>
      </c>
      <c r="Z278" s="15">
        <v>0</v>
      </c>
      <c r="AA278" s="15">
        <v>0</v>
      </c>
      <c r="AB278" s="15">
        <v>0</v>
      </c>
      <c r="AC278" s="15">
        <v>0</v>
      </c>
      <c r="AD278" s="15">
        <v>0</v>
      </c>
      <c r="AE278" s="15">
        <v>0</v>
      </c>
      <c r="AF278" s="15">
        <v>0</v>
      </c>
      <c r="AG278" s="15">
        <v>0</v>
      </c>
      <c r="AH278" s="15">
        <v>0</v>
      </c>
      <c r="AI278" s="15">
        <v>958.16668717613607</v>
      </c>
    </row>
    <row r="279" spans="1:35" x14ac:dyDescent="0.3">
      <c r="A279" t="s">
        <v>104</v>
      </c>
      <c r="B279" s="15">
        <v>12500.238623057427</v>
      </c>
      <c r="C279" s="15">
        <v>22552.074892743207</v>
      </c>
      <c r="D279" s="15">
        <v>12241.007244543747</v>
      </c>
      <c r="E279" s="15">
        <v>3110.0804489062652</v>
      </c>
      <c r="F279" s="15">
        <v>4302.5809667469985</v>
      </c>
      <c r="G279" s="15">
        <v>2692.314283885667</v>
      </c>
      <c r="H279" s="15">
        <v>3362.2649846463546</v>
      </c>
      <c r="I279" s="15">
        <v>2293.3153401294489</v>
      </c>
      <c r="J279" s="15">
        <v>2163.019996663736</v>
      </c>
      <c r="K279" s="15">
        <v>1977.5959407339105</v>
      </c>
      <c r="L279" s="15">
        <v>5099.8946326508385</v>
      </c>
      <c r="M279" s="15">
        <v>1928.918460579428</v>
      </c>
      <c r="N279" s="15">
        <v>1898.226234136642</v>
      </c>
      <c r="O279" s="15">
        <v>1462.2793235161773</v>
      </c>
      <c r="P279" s="15">
        <v>1416.1432379079129</v>
      </c>
      <c r="Q279" s="15">
        <v>680.99599244232672</v>
      </c>
      <c r="R279" s="15">
        <v>701.81587853249687</v>
      </c>
      <c r="S279" s="15">
        <v>1153.7931239829516</v>
      </c>
      <c r="T279" s="15">
        <v>337.8099827588174</v>
      </c>
      <c r="U279" s="15">
        <v>2461.2428720680045</v>
      </c>
      <c r="V279" s="15">
        <v>642.6795823608868</v>
      </c>
      <c r="W279" s="15">
        <v>158.25068347411036</v>
      </c>
      <c r="X279" s="15">
        <v>2910.4832310840702</v>
      </c>
      <c r="Y279" s="15">
        <v>703.77079741420289</v>
      </c>
      <c r="Z279" s="15">
        <v>1782.886020115981</v>
      </c>
      <c r="AA279" s="15">
        <v>1337.1645150869856</v>
      </c>
      <c r="AB279" s="15">
        <v>1032.1971695408311</v>
      </c>
      <c r="AC279" s="15">
        <v>586.47566451183582</v>
      </c>
      <c r="AD279" s="15">
        <v>110.45291681639574</v>
      </c>
      <c r="AE279" s="15">
        <v>110.45291681639574</v>
      </c>
      <c r="AF279" s="15">
        <v>0</v>
      </c>
      <c r="AG279" s="15">
        <v>0</v>
      </c>
      <c r="AH279" s="15">
        <v>0</v>
      </c>
      <c r="AI279" s="15">
        <v>625.57404214595817</v>
      </c>
    </row>
    <row r="280" spans="1:35" x14ac:dyDescent="0.3">
      <c r="A280" t="s">
        <v>234</v>
      </c>
      <c r="B280" s="15">
        <v>21796.109838416185</v>
      </c>
      <c r="C280" s="15">
        <v>15513.15042037463</v>
      </c>
      <c r="D280" s="15">
        <v>16172.229320960629</v>
      </c>
      <c r="E280" s="15">
        <v>1988.4504899926765</v>
      </c>
      <c r="F280" s="15">
        <v>4967.509290007768</v>
      </c>
      <c r="G280" s="15">
        <v>4227.3872229555982</v>
      </c>
      <c r="H280" s="15">
        <v>5058.526489500834</v>
      </c>
      <c r="I280" s="15">
        <v>1860.5081633031332</v>
      </c>
      <c r="J280" s="15">
        <v>1971.2835448925605</v>
      </c>
      <c r="K280" s="15">
        <v>1650.5099983991988</v>
      </c>
      <c r="L280" s="15">
        <v>4742.5035441672535</v>
      </c>
      <c r="M280" s="15">
        <v>1763.6606805685167</v>
      </c>
      <c r="N280" s="15">
        <v>1766.3598857729371</v>
      </c>
      <c r="O280" s="15">
        <v>2109.0509785261952</v>
      </c>
      <c r="P280" s="15">
        <v>1656.0163770162171</v>
      </c>
      <c r="Q280" s="15">
        <v>520.94660445320437</v>
      </c>
      <c r="R280" s="15">
        <v>465.1270408257833</v>
      </c>
      <c r="S280" s="15">
        <v>1274.4567293193002</v>
      </c>
      <c r="T280" s="15">
        <v>627.94309875644274</v>
      </c>
      <c r="U280" s="15">
        <v>926.36722615720055</v>
      </c>
      <c r="V280" s="15">
        <v>502.05216802225897</v>
      </c>
      <c r="W280" s="15">
        <v>155.25828335828143</v>
      </c>
      <c r="X280" s="15">
        <v>2496.2249730483072</v>
      </c>
      <c r="Y280" s="15">
        <v>431.87283270731962</v>
      </c>
      <c r="Z280" s="15">
        <v>0</v>
      </c>
      <c r="AA280" s="15">
        <v>0</v>
      </c>
      <c r="AB280" s="15">
        <v>0</v>
      </c>
      <c r="AC280" s="15">
        <v>0</v>
      </c>
      <c r="AD280" s="15">
        <v>0</v>
      </c>
      <c r="AE280" s="15">
        <v>0</v>
      </c>
      <c r="AF280" s="15">
        <v>0</v>
      </c>
      <c r="AG280" s="15">
        <v>0</v>
      </c>
      <c r="AH280" s="15">
        <v>0</v>
      </c>
      <c r="AI280" s="15">
        <v>1036.4947984975672</v>
      </c>
    </row>
    <row r="281" spans="1:35" x14ac:dyDescent="0.3">
      <c r="A281" t="s">
        <v>137</v>
      </c>
      <c r="B281" s="15">
        <v>8741.9658670850786</v>
      </c>
      <c r="C281" s="15">
        <v>15750.485363615007</v>
      </c>
      <c r="D281" s="15">
        <v>18832.079341910368</v>
      </c>
      <c r="E281" s="15">
        <v>4343.7146835168141</v>
      </c>
      <c r="F281" s="15">
        <v>4884.6623472292922</v>
      </c>
      <c r="G281" s="15">
        <v>1446.2479534108866</v>
      </c>
      <c r="H281" s="15">
        <v>2785.7540173515054</v>
      </c>
      <c r="I281" s="15">
        <v>2660.6985684132992</v>
      </c>
      <c r="J281" s="15">
        <v>4548.3033050014938</v>
      </c>
      <c r="K281" s="15">
        <v>2349.8040945885396</v>
      </c>
      <c r="L281" s="15">
        <v>5941.0058988251722</v>
      </c>
      <c r="M281" s="15">
        <v>1890.0465445172545</v>
      </c>
      <c r="N281" s="15">
        <v>3197.8963128061509</v>
      </c>
      <c r="O281" s="15">
        <v>2175.8252796431275</v>
      </c>
      <c r="P281" s="15">
        <v>1823.6816933024882</v>
      </c>
      <c r="Q281" s="15">
        <v>1403.8651443565157</v>
      </c>
      <c r="R281" s="15">
        <v>729.40291138016494</v>
      </c>
      <c r="S281" s="15">
        <v>1272.8795904477388</v>
      </c>
      <c r="T281" s="15">
        <v>301.38886438663917</v>
      </c>
      <c r="U281" s="15">
        <v>1973.5040512354296</v>
      </c>
      <c r="V281" s="15">
        <v>671.49718049106514</v>
      </c>
      <c r="W281" s="15">
        <v>219.67550618921993</v>
      </c>
      <c r="X281" s="15">
        <v>2062.281210941911</v>
      </c>
      <c r="Y281" s="15">
        <v>348.82970415120275</v>
      </c>
      <c r="Z281" s="15">
        <v>0</v>
      </c>
      <c r="AA281" s="15">
        <v>0</v>
      </c>
      <c r="AB281" s="15">
        <v>0</v>
      </c>
      <c r="AC281" s="15">
        <v>0</v>
      </c>
      <c r="AD281" s="15">
        <v>0</v>
      </c>
      <c r="AE281" s="15">
        <v>0</v>
      </c>
      <c r="AF281" s="15">
        <v>0</v>
      </c>
      <c r="AG281" s="15">
        <v>0</v>
      </c>
      <c r="AH281" s="15">
        <v>0</v>
      </c>
      <c r="AI281" s="15">
        <v>1674.3825799257734</v>
      </c>
    </row>
    <row r="282" spans="1:35" x14ac:dyDescent="0.3">
      <c r="A282" t="s">
        <v>235</v>
      </c>
      <c r="B282" s="15">
        <v>23034.682750730397</v>
      </c>
      <c r="C282" s="15">
        <v>18475.686397147634</v>
      </c>
      <c r="D282" s="15">
        <v>18050.171936153074</v>
      </c>
      <c r="E282" s="15">
        <v>3067.3782450968715</v>
      </c>
      <c r="F282" s="15">
        <v>4921.9836538595109</v>
      </c>
      <c r="G282" s="15">
        <v>3455.8323141937858</v>
      </c>
      <c r="H282" s="15">
        <v>5043.1938469801362</v>
      </c>
      <c r="I282" s="15">
        <v>2449.6982572755269</v>
      </c>
      <c r="J282" s="15">
        <v>2290.6937419457026</v>
      </c>
      <c r="K282" s="15">
        <v>1757.3241652064173</v>
      </c>
      <c r="L282" s="15">
        <v>4732.6765902495299</v>
      </c>
      <c r="M282" s="15">
        <v>1737.0851938458698</v>
      </c>
      <c r="N282" s="15">
        <v>3749.2414901610568</v>
      </c>
      <c r="O282" s="15">
        <v>0</v>
      </c>
      <c r="P282" s="15">
        <v>2120.0602043976628</v>
      </c>
      <c r="Q282" s="15">
        <v>1425.3379443806434</v>
      </c>
      <c r="R282" s="15">
        <v>642.27984251372231</v>
      </c>
      <c r="S282" s="15">
        <v>2448.1328119769214</v>
      </c>
      <c r="T282" s="15">
        <v>610.07639637097304</v>
      </c>
      <c r="U282" s="15">
        <v>959.3943330027397</v>
      </c>
      <c r="V282" s="15">
        <v>687.67775617329255</v>
      </c>
      <c r="W282" s="15">
        <v>181.03256703163586</v>
      </c>
      <c r="X282" s="15">
        <v>3152.3595613069042</v>
      </c>
      <c r="Y282" s="15">
        <v>0</v>
      </c>
      <c r="Z282" s="15">
        <v>0</v>
      </c>
      <c r="AA282" s="15">
        <v>0</v>
      </c>
      <c r="AB282" s="15">
        <v>0</v>
      </c>
      <c r="AC282" s="15">
        <v>0</v>
      </c>
      <c r="AD282" s="15">
        <v>0</v>
      </c>
      <c r="AE282" s="15">
        <v>0</v>
      </c>
      <c r="AF282" s="15">
        <v>0</v>
      </c>
      <c r="AG282" s="15">
        <v>0</v>
      </c>
      <c r="AH282" s="15">
        <v>0</v>
      </c>
      <c r="AI282" s="15">
        <v>0</v>
      </c>
    </row>
    <row r="283" spans="1:35" x14ac:dyDescent="0.3">
      <c r="A283" t="s">
        <v>202</v>
      </c>
      <c r="B283" s="15">
        <v>14197.801553222524</v>
      </c>
      <c r="C283" s="15">
        <v>17706.847594158975</v>
      </c>
      <c r="D283" s="15">
        <v>16696.792640251788</v>
      </c>
      <c r="E283" s="15">
        <v>3112.6694837569662</v>
      </c>
      <c r="F283" s="15">
        <v>11062.007643293831</v>
      </c>
      <c r="G283" s="15">
        <v>1777.8441193811502</v>
      </c>
      <c r="H283" s="15">
        <v>4731.1422333233922</v>
      </c>
      <c r="I283" s="15">
        <v>2445.1366119990626</v>
      </c>
      <c r="J283" s="15">
        <v>2609.8764492736086</v>
      </c>
      <c r="K283" s="15">
        <v>2200.3505211071656</v>
      </c>
      <c r="L283" s="15">
        <v>6077.5859227988221</v>
      </c>
      <c r="M283" s="15">
        <v>2441.210419379192</v>
      </c>
      <c r="N283" s="15">
        <v>5233.0538776267776</v>
      </c>
      <c r="O283" s="15">
        <v>2408.4387299602772</v>
      </c>
      <c r="P283" s="15">
        <v>3124.2878088565808</v>
      </c>
      <c r="Q283" s="15">
        <v>1181.9442313408756</v>
      </c>
      <c r="R283" s="15">
        <v>791.80888713378999</v>
      </c>
      <c r="S283" s="15">
        <v>603.59202052002001</v>
      </c>
      <c r="T283" s="15">
        <v>276.91676927083358</v>
      </c>
      <c r="U283" s="15">
        <v>4197.821048061046</v>
      </c>
      <c r="V283" s="15">
        <v>492.77723698368834</v>
      </c>
      <c r="W283" s="15">
        <v>93.667738216899437</v>
      </c>
      <c r="X283" s="15">
        <v>1569.1950258680572</v>
      </c>
      <c r="Y283" s="15">
        <v>320.50551998939079</v>
      </c>
      <c r="Z283" s="15">
        <v>1278.8170247576691</v>
      </c>
      <c r="AA283" s="15">
        <v>1826.8814639395275</v>
      </c>
      <c r="AB283" s="15">
        <v>1692.2691455439833</v>
      </c>
      <c r="AC283" s="15">
        <v>480.75827998408613</v>
      </c>
      <c r="AD283" s="15">
        <v>0</v>
      </c>
      <c r="AE283" s="15">
        <v>0</v>
      </c>
      <c r="AF283" s="15">
        <v>0</v>
      </c>
      <c r="AG283" s="15">
        <v>0</v>
      </c>
      <c r="AH283" s="15">
        <v>0</v>
      </c>
      <c r="AI283" s="15">
        <v>0</v>
      </c>
    </row>
    <row r="284" spans="1:35" x14ac:dyDescent="0.3">
      <c r="A284" t="s">
        <v>260</v>
      </c>
      <c r="B284" s="15">
        <v>12283.262315073374</v>
      </c>
      <c r="C284" s="15">
        <v>21530.251751757034</v>
      </c>
      <c r="D284" s="15">
        <v>16467.467709421326</v>
      </c>
      <c r="E284" s="15">
        <v>3368.2987248404297</v>
      </c>
      <c r="F284" s="15">
        <v>5519.4297634942986</v>
      </c>
      <c r="G284" s="15">
        <v>1751.2551909737319</v>
      </c>
      <c r="H284" s="15">
        <v>4226.386177181148</v>
      </c>
      <c r="I284" s="15">
        <v>2073.284335926588</v>
      </c>
      <c r="J284" s="15">
        <v>1776.6785445226415</v>
      </c>
      <c r="K284" s="15">
        <v>1664.0471758931697</v>
      </c>
      <c r="L284" s="15">
        <v>4195.3460362202704</v>
      </c>
      <c r="M284" s="15">
        <v>1340.5399289897957</v>
      </c>
      <c r="N284" s="15">
        <v>1177.5545539126772</v>
      </c>
      <c r="O284" s="15">
        <v>738.06557395865707</v>
      </c>
      <c r="P284" s="15">
        <v>1107.9852221082965</v>
      </c>
      <c r="Q284" s="15">
        <v>608.18968257314168</v>
      </c>
      <c r="R284" s="15">
        <v>532.51086270661983</v>
      </c>
      <c r="S284" s="15">
        <v>979.29181228319544</v>
      </c>
      <c r="T284" s="15">
        <v>340.55468939934826</v>
      </c>
      <c r="U284" s="15">
        <v>672.04368683551945</v>
      </c>
      <c r="V284" s="15">
        <v>502.55466317612166</v>
      </c>
      <c r="W284" s="15">
        <v>230.38682402073965</v>
      </c>
      <c r="X284" s="15">
        <v>2402.4083702419302</v>
      </c>
      <c r="Y284" s="15">
        <v>394.16052013813459</v>
      </c>
      <c r="Z284" s="15">
        <v>0</v>
      </c>
      <c r="AA284" s="15">
        <v>0</v>
      </c>
      <c r="AB284" s="15">
        <v>0</v>
      </c>
      <c r="AC284" s="15">
        <v>0</v>
      </c>
      <c r="AD284" s="15">
        <v>0</v>
      </c>
      <c r="AE284" s="15">
        <v>0</v>
      </c>
      <c r="AF284" s="15">
        <v>0</v>
      </c>
      <c r="AG284" s="15">
        <v>0</v>
      </c>
      <c r="AH284" s="15">
        <v>0</v>
      </c>
      <c r="AI284" s="15">
        <v>630.65683222101541</v>
      </c>
    </row>
    <row r="285" spans="1:35" x14ac:dyDescent="0.3">
      <c r="A285" t="s">
        <v>138</v>
      </c>
      <c r="B285" s="15">
        <v>7604.2131931004569</v>
      </c>
      <c r="C285" s="15">
        <v>20305.179713488826</v>
      </c>
      <c r="D285" s="15">
        <v>18985.023505754798</v>
      </c>
      <c r="E285" s="15">
        <v>3392.6212367394119</v>
      </c>
      <c r="F285" s="15">
        <v>5290.1741089337193</v>
      </c>
      <c r="G285" s="15">
        <v>1485.7651946602691</v>
      </c>
      <c r="H285" s="15">
        <v>3088.260689349212</v>
      </c>
      <c r="I285" s="15">
        <v>2258.4179356218769</v>
      </c>
      <c r="J285" s="15">
        <v>1944.6562902427906</v>
      </c>
      <c r="K285" s="15">
        <v>1331.8222150922527</v>
      </c>
      <c r="L285" s="15">
        <v>4578.138864379619</v>
      </c>
      <c r="M285" s="15">
        <v>1717.1693045325483</v>
      </c>
      <c r="N285" s="15">
        <v>2698.8985476428297</v>
      </c>
      <c r="O285" s="15">
        <v>1612.6800175102364</v>
      </c>
      <c r="P285" s="15">
        <v>2147.759178044359</v>
      </c>
      <c r="Q285" s="15">
        <v>1734.3067227414558</v>
      </c>
      <c r="R285" s="15">
        <v>943.04764201017599</v>
      </c>
      <c r="S285" s="15">
        <v>737.69240781543658</v>
      </c>
      <c r="T285" s="15">
        <v>338.43952759991362</v>
      </c>
      <c r="U285" s="15">
        <v>1326.9258098897076</v>
      </c>
      <c r="V285" s="15">
        <v>570.43120609649804</v>
      </c>
      <c r="W285" s="15">
        <v>158.54560045840861</v>
      </c>
      <c r="X285" s="15">
        <v>2303.2690072771898</v>
      </c>
      <c r="Y285" s="15">
        <v>391.71241620360371</v>
      </c>
      <c r="Z285" s="15">
        <v>0</v>
      </c>
      <c r="AA285" s="15">
        <v>0</v>
      </c>
      <c r="AB285" s="15">
        <v>0</v>
      </c>
      <c r="AC285" s="15">
        <v>0</v>
      </c>
      <c r="AD285" s="15">
        <v>0</v>
      </c>
      <c r="AE285" s="15">
        <v>0</v>
      </c>
      <c r="AF285" s="15">
        <v>0</v>
      </c>
      <c r="AG285" s="15">
        <v>0</v>
      </c>
      <c r="AH285" s="15">
        <v>0</v>
      </c>
      <c r="AI285" s="15">
        <v>1566.8496648144153</v>
      </c>
    </row>
    <row r="286" spans="1:35" x14ac:dyDescent="0.3">
      <c r="A286" t="s">
        <v>261</v>
      </c>
      <c r="B286" s="15">
        <v>12833.16154778839</v>
      </c>
      <c r="C286" s="15">
        <v>17290.59165696496</v>
      </c>
      <c r="D286" s="15">
        <v>15032.329810879059</v>
      </c>
      <c r="E286" s="15">
        <v>3148.4344619825338</v>
      </c>
      <c r="F286" s="15">
        <v>5660.1753559395729</v>
      </c>
      <c r="G286" s="15">
        <v>2201.8804562030036</v>
      </c>
      <c r="H286" s="15">
        <v>3029.625614360551</v>
      </c>
      <c r="I286" s="15">
        <v>1822.8236566471553</v>
      </c>
      <c r="J286" s="15">
        <v>1619.5865436820789</v>
      </c>
      <c r="K286" s="15">
        <v>910.75903245752261</v>
      </c>
      <c r="L286" s="15">
        <v>3843.3356613979199</v>
      </c>
      <c r="M286" s="15">
        <v>1486.9601835619358</v>
      </c>
      <c r="N286" s="15">
        <v>2112.8826197975259</v>
      </c>
      <c r="O286" s="15">
        <v>1253.150464203291</v>
      </c>
      <c r="P286" s="15">
        <v>1549.084590148155</v>
      </c>
      <c r="Q286" s="15">
        <v>1152.619900830844</v>
      </c>
      <c r="R286" s="15">
        <v>1010.7455992749235</v>
      </c>
      <c r="S286" s="15">
        <v>751.9120383841763</v>
      </c>
      <c r="T286" s="15">
        <v>376.01041884759263</v>
      </c>
      <c r="U286" s="15">
        <v>1987.7634121370136</v>
      </c>
      <c r="V286" s="15">
        <v>611.99612442642035</v>
      </c>
      <c r="W286" s="15">
        <v>225.10577447791357</v>
      </c>
      <c r="X286" s="15">
        <v>2922.7846909495747</v>
      </c>
      <c r="Y286" s="15">
        <v>435.19724403656562</v>
      </c>
      <c r="Z286" s="15">
        <v>992.24971640336969</v>
      </c>
      <c r="AA286" s="15">
        <v>1736.4370037058966</v>
      </c>
      <c r="AB286" s="15">
        <v>861.6905431923999</v>
      </c>
      <c r="AC286" s="15">
        <v>652.79586605484837</v>
      </c>
      <c r="AD286" s="15">
        <v>122.94322144032978</v>
      </c>
      <c r="AE286" s="15">
        <v>122.94322144032978</v>
      </c>
      <c r="AF286" s="15">
        <v>84.863462587130286</v>
      </c>
      <c r="AG286" s="15">
        <v>744.18728730252724</v>
      </c>
      <c r="AH286" s="15">
        <v>1984.4994328067392</v>
      </c>
      <c r="AI286" s="15">
        <v>1044.4733856877574</v>
      </c>
    </row>
    <row r="287" spans="1:35" x14ac:dyDescent="0.3">
      <c r="A287" t="s">
        <v>203</v>
      </c>
      <c r="B287" s="15">
        <v>18707.733512453076</v>
      </c>
      <c r="C287" s="15">
        <v>18769.96739561858</v>
      </c>
      <c r="D287" s="15">
        <v>17796.912190963958</v>
      </c>
      <c r="E287" s="15">
        <v>3623.3613742346088</v>
      </c>
      <c r="F287" s="15">
        <v>5918.6818286094885</v>
      </c>
      <c r="G287" s="15">
        <v>2410.6113944532526</v>
      </c>
      <c r="H287" s="15">
        <v>5730.1887767429444</v>
      </c>
      <c r="I287" s="15">
        <v>2828.0638546376908</v>
      </c>
      <c r="J287" s="15">
        <v>4184.1639933575516</v>
      </c>
      <c r="K287" s="15">
        <v>1990.6775067505719</v>
      </c>
      <c r="L287" s="15">
        <v>6270.3764595604844</v>
      </c>
      <c r="M287" s="15">
        <v>2303.528253089069</v>
      </c>
      <c r="N287" s="15">
        <v>2601.6813133579726</v>
      </c>
      <c r="O287" s="15">
        <v>2364.991303925553</v>
      </c>
      <c r="P287" s="15">
        <v>1964.3361992492219</v>
      </c>
      <c r="Q287" s="15">
        <v>1536.3853918722173</v>
      </c>
      <c r="R287" s="15">
        <v>661.20499409185754</v>
      </c>
      <c r="S287" s="15">
        <v>948.47794908846402</v>
      </c>
      <c r="T287" s="15">
        <v>329.8389808864693</v>
      </c>
      <c r="U287" s="15">
        <v>2489.0626798377079</v>
      </c>
      <c r="V287" s="15">
        <v>613.19891556584639</v>
      </c>
      <c r="W287" s="15">
        <v>498.09885452733886</v>
      </c>
      <c r="X287" s="15">
        <v>4196.2848123889707</v>
      </c>
      <c r="Y287" s="15">
        <v>381.75807972970983</v>
      </c>
      <c r="Z287" s="15">
        <v>0</v>
      </c>
      <c r="AA287" s="15">
        <v>0</v>
      </c>
      <c r="AB287" s="15">
        <v>0</v>
      </c>
      <c r="AC287" s="15">
        <v>0</v>
      </c>
      <c r="AD287" s="15">
        <v>0</v>
      </c>
      <c r="AE287" s="15">
        <v>0</v>
      </c>
      <c r="AF287" s="15">
        <v>0</v>
      </c>
      <c r="AG287" s="15">
        <v>652.80631633780388</v>
      </c>
      <c r="AH287" s="15">
        <v>1523.2147381215423</v>
      </c>
      <c r="AI287" s="15">
        <v>610.81292756753567</v>
      </c>
    </row>
    <row r="288" spans="1:35" x14ac:dyDescent="0.3">
      <c r="A288" t="s">
        <v>139</v>
      </c>
      <c r="B288" s="15">
        <v>12935.733237609578</v>
      </c>
      <c r="C288" s="15">
        <v>24604.346049744072</v>
      </c>
      <c r="D288" s="15">
        <v>13288.587333223762</v>
      </c>
      <c r="E288" s="15">
        <v>3325.2222019467654</v>
      </c>
      <c r="F288" s="15">
        <v>8198.3072236647386</v>
      </c>
      <c r="G288" s="15">
        <v>2945.5235704604975</v>
      </c>
      <c r="H288" s="15">
        <v>3201.324556130463</v>
      </c>
      <c r="I288" s="15">
        <v>2091.0110378535987</v>
      </c>
      <c r="J288" s="15">
        <v>3500.2991060733402</v>
      </c>
      <c r="K288" s="15">
        <v>1919.9369807457035</v>
      </c>
      <c r="L288" s="15">
        <v>4522.2640722950418</v>
      </c>
      <c r="M288" s="15">
        <v>1664.9937480083117</v>
      </c>
      <c r="N288" s="15">
        <v>2554.1976214437759</v>
      </c>
      <c r="O288" s="15">
        <v>1908.4049690966474</v>
      </c>
      <c r="P288" s="15">
        <v>1455.1301971717746</v>
      </c>
      <c r="Q288" s="15">
        <v>1419.0092681222527</v>
      </c>
      <c r="R288" s="15">
        <v>797.13839200581094</v>
      </c>
      <c r="S288" s="15">
        <v>525.61193590531423</v>
      </c>
      <c r="T288" s="15">
        <v>329.37712610857039</v>
      </c>
      <c r="U288" s="15">
        <v>2053.8417441087076</v>
      </c>
      <c r="V288" s="15">
        <v>528.94764175421471</v>
      </c>
      <c r="W288" s="15">
        <v>411.62610175431587</v>
      </c>
      <c r="X288" s="15">
        <v>2850.0270773005464</v>
      </c>
      <c r="Y288" s="15">
        <v>381.22352558862315</v>
      </c>
      <c r="Z288" s="15">
        <v>0</v>
      </c>
      <c r="AA288" s="15">
        <v>0</v>
      </c>
      <c r="AB288" s="15">
        <v>0</v>
      </c>
      <c r="AC288" s="15">
        <v>0</v>
      </c>
      <c r="AD288" s="15">
        <v>0</v>
      </c>
      <c r="AE288" s="15">
        <v>0</v>
      </c>
      <c r="AF288" s="15">
        <v>0</v>
      </c>
      <c r="AG288" s="15">
        <v>0</v>
      </c>
      <c r="AH288" s="15">
        <v>0</v>
      </c>
      <c r="AI288" s="15">
        <v>1219.9152818835942</v>
      </c>
    </row>
    <row r="289" spans="1:35" x14ac:dyDescent="0.3">
      <c r="A289" t="s">
        <v>140</v>
      </c>
      <c r="B289" s="15">
        <v>17776.813522896689</v>
      </c>
      <c r="C289" s="15">
        <v>19910.253333338766</v>
      </c>
      <c r="D289" s="15">
        <v>11730.50968559906</v>
      </c>
      <c r="E289" s="15">
        <v>2259.4248588475771</v>
      </c>
      <c r="F289" s="15">
        <v>7183.1099982842097</v>
      </c>
      <c r="G289" s="15">
        <v>2124.5139162246583</v>
      </c>
      <c r="H289" s="15">
        <v>3920.5222520093234</v>
      </c>
      <c r="I289" s="15">
        <v>1786.774887240131</v>
      </c>
      <c r="J289" s="15">
        <v>1622.5220970201353</v>
      </c>
      <c r="K289" s="15">
        <v>1278.1144663090006</v>
      </c>
      <c r="L289" s="15">
        <v>3408.681421023964</v>
      </c>
      <c r="M289" s="15">
        <v>1238.2054498220687</v>
      </c>
      <c r="N289" s="15">
        <v>3634.9009103650578</v>
      </c>
      <c r="O289" s="15">
        <v>1833.1473177082376</v>
      </c>
      <c r="P289" s="15">
        <v>2519.0899506944297</v>
      </c>
      <c r="Q289" s="15">
        <v>783.30421819467188</v>
      </c>
      <c r="R289" s="15">
        <v>1013.8326501898816</v>
      </c>
      <c r="S289" s="15">
        <v>900.46642083754193</v>
      </c>
      <c r="T289" s="15">
        <v>559.75216954422126</v>
      </c>
      <c r="U289" s="15">
        <v>1593.2828432957763</v>
      </c>
      <c r="V289" s="15">
        <v>392.42156314271375</v>
      </c>
      <c r="W289" s="15">
        <v>239.86447441246133</v>
      </c>
      <c r="X289" s="15">
        <v>2826.6663811001436</v>
      </c>
      <c r="Y289" s="15">
        <v>410.3754908681974</v>
      </c>
      <c r="Z289" s="15">
        <v>0</v>
      </c>
      <c r="AA289" s="15">
        <v>0</v>
      </c>
      <c r="AB289" s="15">
        <v>0</v>
      </c>
      <c r="AC289" s="15">
        <v>0</v>
      </c>
      <c r="AD289" s="15">
        <v>0</v>
      </c>
      <c r="AE289" s="15">
        <v>0</v>
      </c>
      <c r="AF289" s="15">
        <v>0</v>
      </c>
      <c r="AG289" s="15">
        <v>935.65611917949002</v>
      </c>
      <c r="AH289" s="15">
        <v>2806.9683575384697</v>
      </c>
      <c r="AI289" s="15">
        <v>984.9011780836737</v>
      </c>
    </row>
    <row r="290" spans="1:35" x14ac:dyDescent="0.3">
      <c r="A290" t="s">
        <v>56</v>
      </c>
      <c r="B290" s="15">
        <v>15231.351337758648</v>
      </c>
      <c r="C290" s="15">
        <v>25803.339822381073</v>
      </c>
      <c r="D290" s="15">
        <v>13181.642588958579</v>
      </c>
      <c r="E290" s="15">
        <v>3996.9485868721499</v>
      </c>
      <c r="F290" s="15">
        <v>6444.5924189006337</v>
      </c>
      <c r="G290" s="15">
        <v>2452.0458760304664</v>
      </c>
      <c r="H290" s="15">
        <v>3827.2014754786765</v>
      </c>
      <c r="I290" s="15">
        <v>2519.0428384020843</v>
      </c>
      <c r="J290" s="15">
        <v>1770.051156503996</v>
      </c>
      <c r="K290" s="15">
        <v>1647.5454929366631</v>
      </c>
      <c r="L290" s="15">
        <v>4997.9304461519487</v>
      </c>
      <c r="M290" s="15">
        <v>2075.8321642513806</v>
      </c>
      <c r="N290" s="15">
        <v>1349.6022708513426</v>
      </c>
      <c r="O290" s="15">
        <v>1091.7069124913644</v>
      </c>
      <c r="P290" s="15">
        <v>1252.5425689539986</v>
      </c>
      <c r="Q290" s="15">
        <v>1416.2771324423277</v>
      </c>
      <c r="R290" s="15">
        <v>992.28513820271326</v>
      </c>
      <c r="S290" s="15">
        <v>1953.111766830292</v>
      </c>
      <c r="T290" s="15">
        <v>437.19812624555829</v>
      </c>
      <c r="U290" s="15">
        <v>1133.7947478273809</v>
      </c>
      <c r="V290" s="15">
        <v>883.0929735682015</v>
      </c>
      <c r="W290" s="15">
        <v>222.14217170973967</v>
      </c>
      <c r="X290" s="15">
        <v>3540.5317807155029</v>
      </c>
      <c r="Y290" s="15">
        <v>429.46770751037144</v>
      </c>
      <c r="Z290" s="15">
        <v>0</v>
      </c>
      <c r="AA290" s="15">
        <v>0</v>
      </c>
      <c r="AB290" s="15">
        <v>0</v>
      </c>
      <c r="AC290" s="15">
        <v>0</v>
      </c>
      <c r="AD290" s="15">
        <v>0</v>
      </c>
      <c r="AE290" s="15">
        <v>0</v>
      </c>
      <c r="AF290" s="15">
        <v>0</v>
      </c>
      <c r="AG290" s="15">
        <v>0</v>
      </c>
      <c r="AH290" s="15">
        <v>0</v>
      </c>
      <c r="AI290" s="15">
        <v>1030.7224980248916</v>
      </c>
    </row>
    <row r="291" spans="1:35" x14ac:dyDescent="0.3">
      <c r="A291" t="s">
        <v>204</v>
      </c>
      <c r="B291" s="15">
        <v>12426.695884884686</v>
      </c>
      <c r="C291" s="15">
        <v>16550.729497646149</v>
      </c>
      <c r="D291" s="15">
        <v>14171.163170561702</v>
      </c>
      <c r="E291" s="15">
        <v>3682.9685403684366</v>
      </c>
      <c r="F291" s="15">
        <v>9098.3813382902154</v>
      </c>
      <c r="G291" s="15">
        <v>2420.584924943279</v>
      </c>
      <c r="H291" s="15">
        <v>2691.1695250073908</v>
      </c>
      <c r="I291" s="15">
        <v>2295.3181047455314</v>
      </c>
      <c r="J291" s="15">
        <v>1910.6290744022824</v>
      </c>
      <c r="K291" s="15">
        <v>1500.307889431112</v>
      </c>
      <c r="L291" s="15">
        <v>4397.7749170083907</v>
      </c>
      <c r="M291" s="15">
        <v>1626.1948424021159</v>
      </c>
      <c r="N291" s="15">
        <v>2724.4499838388051</v>
      </c>
      <c r="O291" s="15">
        <v>1412.6624574775719</v>
      </c>
      <c r="P291" s="15">
        <v>1809.7541432859443</v>
      </c>
      <c r="Q291" s="15">
        <v>665.29911024166893</v>
      </c>
      <c r="R291" s="15">
        <v>576.10334635498884</v>
      </c>
      <c r="S291" s="15">
        <v>639.87366653816559</v>
      </c>
      <c r="T291" s="15">
        <v>357.19647739555813</v>
      </c>
      <c r="U291" s="15">
        <v>3611.2398495951393</v>
      </c>
      <c r="V291" s="15">
        <v>552.9517228200915</v>
      </c>
      <c r="W291" s="15">
        <v>167.33249331695853</v>
      </c>
      <c r="X291" s="15">
        <v>2583.0597115363971</v>
      </c>
      <c r="Y291" s="15">
        <v>413.42184883745153</v>
      </c>
      <c r="Z291" s="15">
        <v>0</v>
      </c>
      <c r="AA291" s="15">
        <v>0</v>
      </c>
      <c r="AB291" s="15">
        <v>0</v>
      </c>
      <c r="AC291" s="15">
        <v>0</v>
      </c>
      <c r="AD291" s="15">
        <v>0</v>
      </c>
      <c r="AE291" s="15">
        <v>0</v>
      </c>
      <c r="AF291" s="15">
        <v>0</v>
      </c>
      <c r="AG291" s="15">
        <v>0</v>
      </c>
      <c r="AH291" s="15">
        <v>0</v>
      </c>
      <c r="AI291" s="15">
        <v>330.73747906996124</v>
      </c>
    </row>
    <row r="292" spans="1:35" x14ac:dyDescent="0.3">
      <c r="A292" t="s">
        <v>205</v>
      </c>
      <c r="B292" s="15">
        <v>10053.915778201528</v>
      </c>
      <c r="C292" s="15">
        <v>17567.857232054739</v>
      </c>
      <c r="D292" s="15">
        <v>12858.793821850539</v>
      </c>
      <c r="E292" s="15">
        <v>2603.3188943677605</v>
      </c>
      <c r="F292" s="15">
        <v>6501.542360330207</v>
      </c>
      <c r="G292" s="15">
        <v>2103.458100767396</v>
      </c>
      <c r="H292" s="15">
        <v>4967.7285047387604</v>
      </c>
      <c r="I292" s="15">
        <v>2750.5040782586216</v>
      </c>
      <c r="J292" s="15">
        <v>2179.6409081643219</v>
      </c>
      <c r="K292" s="15">
        <v>1715.3320913491893</v>
      </c>
      <c r="L292" s="15">
        <v>5076.3143995485125</v>
      </c>
      <c r="M292" s="15">
        <v>1869.2213622909801</v>
      </c>
      <c r="N292" s="15">
        <v>3211.8671598544065</v>
      </c>
      <c r="O292" s="15">
        <v>1482.8221631737706</v>
      </c>
      <c r="P292" s="15">
        <v>2063.2335784618185</v>
      </c>
      <c r="Q292" s="15">
        <v>1074.5838926027759</v>
      </c>
      <c r="R292" s="15">
        <v>1194.1401116776854</v>
      </c>
      <c r="S292" s="15">
        <v>1364.6880231702705</v>
      </c>
      <c r="T292" s="15">
        <v>554.20452954350549</v>
      </c>
      <c r="U292" s="15">
        <v>1577.4919984990177</v>
      </c>
      <c r="V292" s="15">
        <v>518.04309029909791</v>
      </c>
      <c r="W292" s="15">
        <v>219.10175407355962</v>
      </c>
      <c r="X292" s="15">
        <v>2598.7479259239449</v>
      </c>
      <c r="Y292" s="15">
        <v>406.30830611693955</v>
      </c>
      <c r="Z292" s="15">
        <v>0</v>
      </c>
      <c r="AA292" s="15">
        <v>0</v>
      </c>
      <c r="AB292" s="15">
        <v>0</v>
      </c>
      <c r="AC292" s="15">
        <v>0</v>
      </c>
      <c r="AD292" s="15">
        <v>0</v>
      </c>
      <c r="AE292" s="15">
        <v>0</v>
      </c>
      <c r="AF292" s="15">
        <v>0</v>
      </c>
      <c r="AG292" s="15">
        <v>0</v>
      </c>
      <c r="AH292" s="15">
        <v>0</v>
      </c>
      <c r="AI292" s="15">
        <v>975.13993468065485</v>
      </c>
    </row>
    <row r="293" spans="1:35" x14ac:dyDescent="0.3">
      <c r="A293" t="s">
        <v>180</v>
      </c>
      <c r="B293" s="15">
        <v>12416.449280560588</v>
      </c>
      <c r="C293" s="15">
        <v>15143.541388077314</v>
      </c>
      <c r="D293" s="15">
        <v>10326.340549455203</v>
      </c>
      <c r="E293" s="15">
        <v>1566.9751891855281</v>
      </c>
      <c r="F293" s="15">
        <v>5699.8044669681813</v>
      </c>
      <c r="G293" s="15">
        <v>1394.4599431241029</v>
      </c>
      <c r="H293" s="15">
        <v>3007.2982691155185</v>
      </c>
      <c r="I293" s="15">
        <v>1330.6743380273372</v>
      </c>
      <c r="J293" s="15">
        <v>1248.7824444520952</v>
      </c>
      <c r="K293" s="15">
        <v>1145.0159485526017</v>
      </c>
      <c r="L293" s="15">
        <v>3016.9488289644528</v>
      </c>
      <c r="M293" s="15">
        <v>1274.6091808097192</v>
      </c>
      <c r="N293" s="15">
        <v>2204.9231502469834</v>
      </c>
      <c r="O293" s="15">
        <v>449.44035867893899</v>
      </c>
      <c r="P293" s="15">
        <v>936.01239525282529</v>
      </c>
      <c r="Q293" s="15">
        <v>1627.7277611869144</v>
      </c>
      <c r="R293" s="15">
        <v>768.73602453796445</v>
      </c>
      <c r="S293" s="15">
        <v>1248.7824444520952</v>
      </c>
      <c r="T293" s="15">
        <v>317.64128417063665</v>
      </c>
      <c r="U293" s="15">
        <v>658.07627160351808</v>
      </c>
      <c r="V293" s="15">
        <v>351.55610878260569</v>
      </c>
      <c r="W293" s="15">
        <v>231.52152628062322</v>
      </c>
      <c r="X293" s="15">
        <v>1682.3223569037425</v>
      </c>
      <c r="Y293" s="15">
        <v>367.64037519749616</v>
      </c>
      <c r="Z293" s="15">
        <v>0</v>
      </c>
      <c r="AA293" s="15">
        <v>0</v>
      </c>
      <c r="AB293" s="15">
        <v>0</v>
      </c>
      <c r="AC293" s="15">
        <v>0</v>
      </c>
      <c r="AD293" s="15">
        <v>0</v>
      </c>
      <c r="AE293" s="15">
        <v>0</v>
      </c>
      <c r="AF293" s="15">
        <v>0</v>
      </c>
      <c r="AG293" s="15">
        <v>0</v>
      </c>
      <c r="AH293" s="15">
        <v>0</v>
      </c>
      <c r="AI293" s="15">
        <v>0</v>
      </c>
    </row>
    <row r="294" spans="1:35" x14ac:dyDescent="0.3">
      <c r="A294" t="s">
        <v>141</v>
      </c>
      <c r="B294" s="15">
        <v>11980.871315629931</v>
      </c>
      <c r="C294" s="15">
        <v>14872.731531995134</v>
      </c>
      <c r="D294" s="15">
        <v>9398.5903724001782</v>
      </c>
      <c r="E294" s="15">
        <v>2797.0112311399953</v>
      </c>
      <c r="F294" s="15">
        <v>7175.7782890764611</v>
      </c>
      <c r="G294" s="15">
        <v>1566.2132525346753</v>
      </c>
      <c r="H294" s="15">
        <v>2904.6136683370341</v>
      </c>
      <c r="I294" s="15">
        <v>1892.9333800238653</v>
      </c>
      <c r="J294" s="15">
        <v>1307.5326459397738</v>
      </c>
      <c r="K294" s="15">
        <v>1354.0516793946554</v>
      </c>
      <c r="L294" s="15">
        <v>3611.2030059309213</v>
      </c>
      <c r="M294" s="15">
        <v>1152.4329713133354</v>
      </c>
      <c r="N294" s="15">
        <v>2594.414319084156</v>
      </c>
      <c r="O294" s="15">
        <v>1427.7430454750515</v>
      </c>
      <c r="P294" s="15">
        <v>1903.1501770910593</v>
      </c>
      <c r="Q294" s="15">
        <v>917.44663876788309</v>
      </c>
      <c r="R294" s="15">
        <v>909.07756031922429</v>
      </c>
      <c r="S294" s="15">
        <v>709.08919219543509</v>
      </c>
      <c r="T294" s="15">
        <v>375.63032621511707</v>
      </c>
      <c r="U294" s="15">
        <v>895.60008333696896</v>
      </c>
      <c r="V294" s="15">
        <v>415.73668917037702</v>
      </c>
      <c r="W294" s="15">
        <v>283.35308461886871</v>
      </c>
      <c r="X294" s="15">
        <v>2744.1882165159946</v>
      </c>
      <c r="Y294" s="15">
        <v>434.75732200823734</v>
      </c>
      <c r="Z294" s="15">
        <v>0</v>
      </c>
      <c r="AA294" s="15">
        <v>0</v>
      </c>
      <c r="AB294" s="15">
        <v>0</v>
      </c>
      <c r="AC294" s="15">
        <v>0</v>
      </c>
      <c r="AD294" s="15">
        <v>0</v>
      </c>
      <c r="AE294" s="15">
        <v>0</v>
      </c>
      <c r="AF294" s="15">
        <v>0</v>
      </c>
      <c r="AG294" s="15">
        <v>0</v>
      </c>
      <c r="AH294" s="15">
        <v>0</v>
      </c>
      <c r="AI294" s="15">
        <v>1391.2234304263595</v>
      </c>
    </row>
    <row r="295" spans="1:35" x14ac:dyDescent="0.3">
      <c r="A295" t="s">
        <v>262</v>
      </c>
      <c r="B295" s="15">
        <v>7052.4812572377959</v>
      </c>
      <c r="C295" s="15">
        <v>14682.034652579632</v>
      </c>
      <c r="D295" s="15">
        <v>7776.8479109350719</v>
      </c>
      <c r="E295" s="15">
        <v>1555.6950986658953</v>
      </c>
      <c r="F295" s="15">
        <v>4112.9131176538094</v>
      </c>
      <c r="G295" s="15">
        <v>2265.04206563344</v>
      </c>
      <c r="H295" s="15">
        <v>3545.0901629922164</v>
      </c>
      <c r="I295" s="15">
        <v>1081.7006727905271</v>
      </c>
      <c r="J295" s="15">
        <v>1583.4900528549786</v>
      </c>
      <c r="K295" s="15">
        <v>864.76845636803876</v>
      </c>
      <c r="L295" s="15">
        <v>2310.7639429385595</v>
      </c>
      <c r="M295" s="15">
        <v>893.63244725670188</v>
      </c>
      <c r="N295" s="15">
        <v>2079.6875486447034</v>
      </c>
      <c r="O295" s="15">
        <v>1785.7846898524465</v>
      </c>
      <c r="P295" s="15">
        <v>1538.5905114726136</v>
      </c>
      <c r="Q295" s="15">
        <v>816.25063692555636</v>
      </c>
      <c r="R295" s="15">
        <v>437.64717808964451</v>
      </c>
      <c r="S295" s="15">
        <v>1200.2815128516443</v>
      </c>
      <c r="T295" s="15">
        <v>284.19929490376012</v>
      </c>
      <c r="U295" s="15">
        <v>677.60480034924296</v>
      </c>
      <c r="V295" s="15">
        <v>240.53325740552617</v>
      </c>
      <c r="W295" s="15">
        <v>118.25190569201595</v>
      </c>
      <c r="X295" s="15">
        <v>1711.7744568045923</v>
      </c>
      <c r="Y295" s="15">
        <v>328.93436910157425</v>
      </c>
      <c r="Z295" s="15">
        <v>0</v>
      </c>
      <c r="AA295" s="15">
        <v>0</v>
      </c>
      <c r="AB295" s="15">
        <v>0</v>
      </c>
      <c r="AC295" s="15">
        <v>0</v>
      </c>
      <c r="AD295" s="15">
        <v>0</v>
      </c>
      <c r="AE295" s="15">
        <v>0</v>
      </c>
      <c r="AF295" s="15">
        <v>0</v>
      </c>
      <c r="AG295" s="15">
        <v>0</v>
      </c>
      <c r="AH295" s="15">
        <v>0</v>
      </c>
      <c r="AI295" s="15">
        <v>0</v>
      </c>
    </row>
    <row r="296" spans="1:35" x14ac:dyDescent="0.3">
      <c r="A296" t="s">
        <v>142</v>
      </c>
      <c r="B296" s="15">
        <v>16557.566490563808</v>
      </c>
      <c r="C296" s="15">
        <v>22586.65366629888</v>
      </c>
      <c r="D296" s="15">
        <v>10962.414093782485</v>
      </c>
      <c r="E296" s="15">
        <v>3662.8185647927303</v>
      </c>
      <c r="F296" s="15">
        <v>8289.7835304040527</v>
      </c>
      <c r="G296" s="15">
        <v>2104.0679654145611</v>
      </c>
      <c r="H296" s="15">
        <v>2576.6545409797932</v>
      </c>
      <c r="I296" s="15">
        <v>1680.9863057022635</v>
      </c>
      <c r="J296" s="15">
        <v>1423.8660599286557</v>
      </c>
      <c r="K296" s="15">
        <v>1271.2077291046307</v>
      </c>
      <c r="L296" s="15">
        <v>3734.6770219448968</v>
      </c>
      <c r="M296" s="15">
        <v>1061.6296492162194</v>
      </c>
      <c r="N296" s="15">
        <v>2422.905793507025</v>
      </c>
      <c r="O296" s="15">
        <v>1294.1064787282346</v>
      </c>
      <c r="P296" s="15">
        <v>1947.4841346550616</v>
      </c>
      <c r="Q296" s="15">
        <v>920.42069320399639</v>
      </c>
      <c r="R296" s="15">
        <v>912.02448500867479</v>
      </c>
      <c r="S296" s="15">
        <v>821.41086149812861</v>
      </c>
      <c r="T296" s="15">
        <v>376.84799380559298</v>
      </c>
      <c r="U296" s="15">
        <v>1188.5541471299089</v>
      </c>
      <c r="V296" s="15">
        <v>373.46770219448968</v>
      </c>
      <c r="W296" s="15">
        <v>176.53845543149745</v>
      </c>
      <c r="X296" s="15">
        <v>3243.3352800212842</v>
      </c>
      <c r="Y296" s="15">
        <v>436.1666594972142</v>
      </c>
      <c r="Z296" s="15">
        <v>0</v>
      </c>
      <c r="AA296" s="15">
        <v>0</v>
      </c>
      <c r="AB296" s="15">
        <v>0</v>
      </c>
      <c r="AC296" s="15">
        <v>0</v>
      </c>
      <c r="AD296" s="15">
        <v>0</v>
      </c>
      <c r="AE296" s="15">
        <v>0</v>
      </c>
      <c r="AF296" s="15">
        <v>0</v>
      </c>
      <c r="AG296" s="15">
        <v>745.84498774023621</v>
      </c>
      <c r="AH296" s="15">
        <v>2486.1499591341212</v>
      </c>
      <c r="AI296" s="15">
        <v>1046.799982793314</v>
      </c>
    </row>
    <row r="297" spans="1:35" x14ac:dyDescent="0.3">
      <c r="A297" t="s">
        <v>206</v>
      </c>
      <c r="B297" s="15">
        <v>12671.226945575032</v>
      </c>
      <c r="C297" s="15">
        <v>9842.1960204563402</v>
      </c>
      <c r="D297" s="15">
        <v>17975.352007127327</v>
      </c>
      <c r="E297" s="15">
        <v>3512.0254583573928</v>
      </c>
      <c r="F297" s="15">
        <v>4535.1588782150593</v>
      </c>
      <c r="G297" s="15">
        <v>1407.0178886319288</v>
      </c>
      <c r="H297" s="15">
        <v>3071.8642163687273</v>
      </c>
      <c r="I297" s="15">
        <v>1287.368146631427</v>
      </c>
      <c r="J297" s="15">
        <v>1195.4132790148967</v>
      </c>
      <c r="K297" s="15">
        <v>582.77506132534279</v>
      </c>
      <c r="L297" s="15">
        <v>2818.7665743116531</v>
      </c>
      <c r="M297" s="15">
        <v>1044.816239660064</v>
      </c>
      <c r="N297" s="15">
        <v>1503.0136453934513</v>
      </c>
      <c r="O297" s="15">
        <v>1177.5742318138332</v>
      </c>
      <c r="P297" s="15">
        <v>1442.6959830340554</v>
      </c>
      <c r="Q297" s="15">
        <v>541.38058715712975</v>
      </c>
      <c r="R297" s="15">
        <v>727.75427918591765</v>
      </c>
      <c r="S297" s="15">
        <v>922.01263296103195</v>
      </c>
      <c r="T297" s="15">
        <v>734.85047475761144</v>
      </c>
      <c r="U297" s="15">
        <v>1581.8602628567146</v>
      </c>
      <c r="V297" s="15">
        <v>293.21085869150937</v>
      </c>
      <c r="W297" s="15">
        <v>248.26828673744947</v>
      </c>
      <c r="X297" s="15">
        <v>1889.1649544197821</v>
      </c>
      <c r="Y297" s="15">
        <v>394.23308731631516</v>
      </c>
      <c r="Z297" s="15">
        <v>0</v>
      </c>
      <c r="AA297" s="15">
        <v>0</v>
      </c>
      <c r="AB297" s="15">
        <v>0</v>
      </c>
      <c r="AC297" s="15">
        <v>0</v>
      </c>
      <c r="AD297" s="15">
        <v>0</v>
      </c>
      <c r="AE297" s="15">
        <v>0</v>
      </c>
      <c r="AF297" s="15">
        <v>0</v>
      </c>
      <c r="AG297" s="15">
        <v>0</v>
      </c>
      <c r="AH297" s="15">
        <v>0</v>
      </c>
      <c r="AI297" s="15">
        <v>0</v>
      </c>
    </row>
    <row r="298" spans="1:35" x14ac:dyDescent="0.3">
      <c r="A298" t="s">
        <v>263</v>
      </c>
      <c r="B298" s="15">
        <v>17086.982108547247</v>
      </c>
      <c r="C298" s="15">
        <v>14050.493068339501</v>
      </c>
      <c r="D298" s="15">
        <v>11726.855043540863</v>
      </c>
      <c r="E298" s="15">
        <v>3146.3229546975481</v>
      </c>
      <c r="F298" s="15">
        <v>7482.7655092473196</v>
      </c>
      <c r="G298" s="15">
        <v>1940.6687987921421</v>
      </c>
      <c r="H298" s="15">
        <v>3235.2151365574314</v>
      </c>
      <c r="I298" s="15">
        <v>2452.7337946193011</v>
      </c>
      <c r="J298" s="15">
        <v>2100.1377291405624</v>
      </c>
      <c r="K298" s="15">
        <v>1855.0369558570012</v>
      </c>
      <c r="L298" s="15">
        <v>4986.4007084292616</v>
      </c>
      <c r="M298" s="15">
        <v>2052.191568482589</v>
      </c>
      <c r="N298" s="15">
        <v>1411.5349697707447</v>
      </c>
      <c r="O298" s="15">
        <v>931.88157854837607</v>
      </c>
      <c r="P298" s="15">
        <v>1061.1444276822733</v>
      </c>
      <c r="Q298" s="15">
        <v>899.94943555016584</v>
      </c>
      <c r="R298" s="15">
        <v>607.57374785784236</v>
      </c>
      <c r="S298" s="15">
        <v>819.11220868082205</v>
      </c>
      <c r="T298" s="15">
        <v>523.18850509980871</v>
      </c>
      <c r="U298" s="15">
        <v>1178.5166289729927</v>
      </c>
      <c r="V298" s="15">
        <v>599.32700822467086</v>
      </c>
      <c r="W298" s="15">
        <v>198.40121280269503</v>
      </c>
      <c r="X298" s="15">
        <v>3392.2867588729528</v>
      </c>
      <c r="Y298" s="15">
        <v>383.56928526378937</v>
      </c>
      <c r="Z298" s="15">
        <v>0</v>
      </c>
      <c r="AA298" s="15">
        <v>0</v>
      </c>
      <c r="AB298" s="15">
        <v>0</v>
      </c>
      <c r="AC298" s="15">
        <v>0</v>
      </c>
      <c r="AD298" s="15">
        <v>0</v>
      </c>
      <c r="AE298" s="15">
        <v>0</v>
      </c>
      <c r="AF298" s="15">
        <v>0</v>
      </c>
      <c r="AG298" s="15">
        <v>0</v>
      </c>
      <c r="AH298" s="15">
        <v>0</v>
      </c>
      <c r="AI298" s="15">
        <v>613.71085642206299</v>
      </c>
    </row>
    <row r="299" spans="1:35" x14ac:dyDescent="0.3">
      <c r="A299" t="s">
        <v>143</v>
      </c>
      <c r="B299" s="15">
        <v>8857.9296594888383</v>
      </c>
      <c r="C299" s="15">
        <v>15662.393544163247</v>
      </c>
      <c r="D299" s="15">
        <v>14147.975096449971</v>
      </c>
      <c r="E299" s="15">
        <v>2757.2618699115255</v>
      </c>
      <c r="F299" s="15">
        <v>5137.6256717194565</v>
      </c>
      <c r="G299" s="15">
        <v>1835.1312445437632</v>
      </c>
      <c r="H299" s="15">
        <v>3057.0304065409791</v>
      </c>
      <c r="I299" s="15">
        <v>2142.1277027416941</v>
      </c>
      <c r="J299" s="15">
        <v>2040.7465923206921</v>
      </c>
      <c r="K299" s="15">
        <v>1801.7496594051408</v>
      </c>
      <c r="L299" s="15">
        <v>4752.8339524292378</v>
      </c>
      <c r="M299" s="15">
        <v>1959.2422662130009</v>
      </c>
      <c r="N299" s="15">
        <v>2340.5151289501459</v>
      </c>
      <c r="O299" s="15">
        <v>1838.7452053280015</v>
      </c>
      <c r="P299" s="15">
        <v>1487.2399669452411</v>
      </c>
      <c r="Q299" s="15">
        <v>1390.804276544776</v>
      </c>
      <c r="R299" s="15">
        <v>763.11635086127478</v>
      </c>
      <c r="S299" s="15">
        <v>950.18637356119086</v>
      </c>
      <c r="T299" s="15">
        <v>328.68022290336057</v>
      </c>
      <c r="U299" s="15">
        <v>1288.6623322744608</v>
      </c>
      <c r="V299" s="15">
        <v>485.03157893725091</v>
      </c>
      <c r="W299" s="15">
        <v>265.15059648569718</v>
      </c>
      <c r="X299" s="15">
        <v>2521.4033766243915</v>
      </c>
      <c r="Y299" s="15">
        <v>380.41692465666739</v>
      </c>
      <c r="Z299" s="15">
        <v>0</v>
      </c>
      <c r="AA299" s="15">
        <v>0</v>
      </c>
      <c r="AB299" s="15">
        <v>0</v>
      </c>
      <c r="AC299" s="15">
        <v>0</v>
      </c>
      <c r="AD299" s="15">
        <v>0</v>
      </c>
      <c r="AE299" s="15">
        <v>0</v>
      </c>
      <c r="AF299" s="15">
        <v>0</v>
      </c>
      <c r="AG299" s="15">
        <v>0</v>
      </c>
      <c r="AH299" s="15">
        <v>0</v>
      </c>
      <c r="AI299" s="15">
        <v>0</v>
      </c>
    </row>
    <row r="300" spans="1:35" x14ac:dyDescent="0.3">
      <c r="A300" t="s">
        <v>181</v>
      </c>
      <c r="B300" s="15">
        <v>12663.402826437685</v>
      </c>
      <c r="C300" s="15">
        <v>14748.386414516441</v>
      </c>
      <c r="D300" s="15">
        <v>15093.584620504673</v>
      </c>
      <c r="E300" s="15">
        <v>3147.7720744847666</v>
      </c>
      <c r="F300" s="15">
        <v>7248.2358939924206</v>
      </c>
      <c r="G300" s="15">
        <v>1433.5179569395816</v>
      </c>
      <c r="H300" s="15">
        <v>2282.6852637900802</v>
      </c>
      <c r="I300" s="15">
        <v>2050.2795729389895</v>
      </c>
      <c r="J300" s="15">
        <v>1986.8875366732077</v>
      </c>
      <c r="K300" s="15">
        <v>1735.2259190165717</v>
      </c>
      <c r="L300" s="15">
        <v>4844.9627717418698</v>
      </c>
      <c r="M300" s="15">
        <v>1760.3920807822351</v>
      </c>
      <c r="N300" s="15">
        <v>2237.3099115156256</v>
      </c>
      <c r="O300" s="15">
        <v>893.01743719976059</v>
      </c>
      <c r="P300" s="15">
        <v>1357.2568606799948</v>
      </c>
      <c r="Q300" s="15">
        <v>894.63798549527689</v>
      </c>
      <c r="R300" s="15">
        <v>764.89879548365479</v>
      </c>
      <c r="S300" s="15">
        <v>1541.71338725787</v>
      </c>
      <c r="T300" s="15">
        <v>693.21336499964332</v>
      </c>
      <c r="U300" s="15">
        <v>1683.4636999303768</v>
      </c>
      <c r="V300" s="15">
        <v>476.631851622417</v>
      </c>
      <c r="W300" s="15">
        <v>240.12712684737372</v>
      </c>
      <c r="X300" s="15">
        <v>1391.002395774862</v>
      </c>
      <c r="Y300" s="15">
        <v>381.30548129793362</v>
      </c>
      <c r="Z300" s="15">
        <v>0</v>
      </c>
      <c r="AA300" s="15">
        <v>0</v>
      </c>
      <c r="AB300" s="15">
        <v>0</v>
      </c>
      <c r="AC300" s="15">
        <v>0</v>
      </c>
      <c r="AD300" s="15">
        <v>0</v>
      </c>
      <c r="AE300" s="15">
        <v>0</v>
      </c>
      <c r="AF300" s="15">
        <v>0</v>
      </c>
      <c r="AG300" s="15">
        <v>0</v>
      </c>
      <c r="AH300" s="15">
        <v>0</v>
      </c>
      <c r="AI300" s="15">
        <v>610.08877007669378</v>
      </c>
    </row>
    <row r="301" spans="1:35" x14ac:dyDescent="0.3">
      <c r="A301" t="s">
        <v>207</v>
      </c>
      <c r="B301" s="15">
        <v>11711.255941486708</v>
      </c>
      <c r="C301" s="15">
        <v>13859.070297233106</v>
      </c>
      <c r="D301" s="15">
        <v>9593.9880381458879</v>
      </c>
      <c r="E301" s="15">
        <v>2516.6705740242514</v>
      </c>
      <c r="F301" s="15">
        <v>8597.7247935038049</v>
      </c>
      <c r="G301" s="15">
        <v>1776.5439085461942</v>
      </c>
      <c r="H301" s="15">
        <v>2541.4614185729483</v>
      </c>
      <c r="I301" s="15">
        <v>1016.6245526623225</v>
      </c>
      <c r="J301" s="15">
        <v>1586.5140880337974</v>
      </c>
      <c r="K301" s="15">
        <v>925.4582210961438</v>
      </c>
      <c r="L301" s="15">
        <v>2269.1619808687037</v>
      </c>
      <c r="M301" s="15">
        <v>906.46523535318977</v>
      </c>
      <c r="N301" s="15">
        <v>1353.5001418926104</v>
      </c>
      <c r="O301" s="15">
        <v>1482.2525926132662</v>
      </c>
      <c r="P301" s="15">
        <v>1191.1600953317834</v>
      </c>
      <c r="Q301" s="15">
        <v>482.32187478817178</v>
      </c>
      <c r="R301" s="15">
        <v>287.09397396717702</v>
      </c>
      <c r="S301" s="15">
        <v>714.33619010078223</v>
      </c>
      <c r="T301" s="15">
        <v>345.47241435604582</v>
      </c>
      <c r="U301" s="15">
        <v>823.69580274705379</v>
      </c>
      <c r="V301" s="15">
        <v>294.89109443007385</v>
      </c>
      <c r="W301" s="15">
        <v>161.84023114653886</v>
      </c>
      <c r="X301" s="15">
        <v>2216.7813254512944</v>
      </c>
      <c r="Y301" s="15">
        <v>399.85233143060867</v>
      </c>
      <c r="Z301" s="15">
        <v>0</v>
      </c>
      <c r="AA301" s="15">
        <v>0</v>
      </c>
      <c r="AB301" s="15">
        <v>0</v>
      </c>
      <c r="AC301" s="15">
        <v>0</v>
      </c>
      <c r="AD301" s="15">
        <v>0</v>
      </c>
      <c r="AE301" s="15">
        <v>0</v>
      </c>
      <c r="AF301" s="15">
        <v>0</v>
      </c>
      <c r="AG301" s="15">
        <v>0</v>
      </c>
      <c r="AH301" s="15">
        <v>0</v>
      </c>
      <c r="AI301" s="15">
        <v>199.92616571530436</v>
      </c>
    </row>
    <row r="302" spans="1:35" x14ac:dyDescent="0.3">
      <c r="A302" t="s">
        <v>208</v>
      </c>
      <c r="B302" s="15">
        <v>15100.610022643992</v>
      </c>
      <c r="C302" s="15">
        <v>19239.681604367557</v>
      </c>
      <c r="D302" s="15">
        <v>10983.636744716176</v>
      </c>
      <c r="E302" s="15">
        <v>2611.2304930185878</v>
      </c>
      <c r="F302" s="15">
        <v>7461.0944507738341</v>
      </c>
      <c r="G302" s="15">
        <v>2335.2578078306974</v>
      </c>
      <c r="H302" s="15">
        <v>2504.7741992237507</v>
      </c>
      <c r="I302" s="15">
        <v>2132.5162037246059</v>
      </c>
      <c r="J302" s="15">
        <v>1998.7112654516895</v>
      </c>
      <c r="K302" s="15">
        <v>1407.8901359831027</v>
      </c>
      <c r="L302" s="15">
        <v>3138.8785139613638</v>
      </c>
      <c r="M302" s="15">
        <v>1567.2355438925722</v>
      </c>
      <c r="N302" s="15">
        <v>2192.4119953501518</v>
      </c>
      <c r="O302" s="15">
        <v>1414.6707916388245</v>
      </c>
      <c r="P302" s="15">
        <v>1933.6169711567575</v>
      </c>
      <c r="Q302" s="15">
        <v>1409.3592780418423</v>
      </c>
      <c r="R302" s="15">
        <v>1088.2952327434</v>
      </c>
      <c r="S302" s="15">
        <v>1649.5074991820006</v>
      </c>
      <c r="T302" s="15">
        <v>390.56576576959395</v>
      </c>
      <c r="U302" s="15">
        <v>1451.0603103245332</v>
      </c>
      <c r="V302" s="15">
        <v>517.02499374881154</v>
      </c>
      <c r="W302" s="15">
        <v>132.10977435898593</v>
      </c>
      <c r="X302" s="15">
        <v>2447.8166917156846</v>
      </c>
      <c r="Y302" s="15">
        <v>452.04371038147457</v>
      </c>
      <c r="Z302" s="15">
        <v>0</v>
      </c>
      <c r="AA302" s="15">
        <v>0</v>
      </c>
      <c r="AB302" s="15">
        <v>0</v>
      </c>
      <c r="AC302" s="15">
        <v>0</v>
      </c>
      <c r="AD302" s="15">
        <v>0</v>
      </c>
      <c r="AE302" s="15">
        <v>0</v>
      </c>
      <c r="AF302" s="15">
        <v>0</v>
      </c>
      <c r="AG302" s="15">
        <v>0</v>
      </c>
      <c r="AH302" s="15">
        <v>0</v>
      </c>
      <c r="AI302" s="15">
        <v>0</v>
      </c>
    </row>
    <row r="303" spans="1:35" x14ac:dyDescent="0.3">
      <c r="A303" t="s">
        <v>105</v>
      </c>
      <c r="B303" s="15">
        <v>15701.379700110383</v>
      </c>
      <c r="C303" s="15">
        <v>20075.583917104064</v>
      </c>
      <c r="D303" s="15">
        <v>15302.708668065332</v>
      </c>
      <c r="E303" s="15">
        <v>2324.6098327402956</v>
      </c>
      <c r="F303" s="15">
        <v>4863.7477482354843</v>
      </c>
      <c r="G303" s="15">
        <v>1487.5777292309151</v>
      </c>
      <c r="H303" s="15">
        <v>3881.3110986906813</v>
      </c>
      <c r="I303" s="15">
        <v>2016.8385110914796</v>
      </c>
      <c r="J303" s="15">
        <v>1423.2585234323731</v>
      </c>
      <c r="K303" s="15">
        <v>1538.0722276855633</v>
      </c>
      <c r="L303" s="15">
        <v>3855.7206829690049</v>
      </c>
      <c r="M303" s="15">
        <v>1425.2194748286704</v>
      </c>
      <c r="N303" s="15">
        <v>2711.995781078771</v>
      </c>
      <c r="O303" s="15">
        <v>2045.4684014774157</v>
      </c>
      <c r="P303" s="15">
        <v>1723.6762773450757</v>
      </c>
      <c r="Q303" s="15">
        <v>1043.8144282489009</v>
      </c>
      <c r="R303" s="15">
        <v>606.13007659540722</v>
      </c>
      <c r="S303" s="15">
        <v>540.73234752890176</v>
      </c>
      <c r="T303" s="15">
        <v>731.04268053952705</v>
      </c>
      <c r="U303" s="15">
        <v>1364.8221718227223</v>
      </c>
      <c r="V303" s="15">
        <v>458.3723888844271</v>
      </c>
      <c r="W303" s="15">
        <v>202.86042194692615</v>
      </c>
      <c r="X303" s="15">
        <v>2033.1144076807445</v>
      </c>
      <c r="Y303" s="15">
        <v>392.19027925940293</v>
      </c>
      <c r="Z303" s="15">
        <v>0</v>
      </c>
      <c r="AA303" s="15">
        <v>0</v>
      </c>
      <c r="AB303" s="15">
        <v>0</v>
      </c>
      <c r="AC303" s="15">
        <v>0</v>
      </c>
      <c r="AD303" s="15">
        <v>0</v>
      </c>
      <c r="AE303" s="15">
        <v>0</v>
      </c>
      <c r="AF303" s="15">
        <v>0</v>
      </c>
      <c r="AG303" s="15">
        <v>0</v>
      </c>
      <c r="AH303" s="15">
        <v>0</v>
      </c>
      <c r="AI303" s="15">
        <v>313.75222340752231</v>
      </c>
    </row>
    <row r="304" spans="1:35" x14ac:dyDescent="0.3">
      <c r="A304" t="s">
        <v>144</v>
      </c>
      <c r="B304" s="15">
        <v>14110.55641337214</v>
      </c>
      <c r="C304" s="15">
        <v>16274.208222810366</v>
      </c>
      <c r="D304" s="15">
        <v>10216.570895961759</v>
      </c>
      <c r="E304" s="15">
        <v>1794.1907959648277</v>
      </c>
      <c r="F304" s="15">
        <v>7492.6965769799908</v>
      </c>
      <c r="G304" s="15">
        <v>2111.1542031116855</v>
      </c>
      <c r="H304" s="15">
        <v>4432.0567170088843</v>
      </c>
      <c r="I304" s="15">
        <v>1488.2766301897068</v>
      </c>
      <c r="J304" s="15">
        <v>1217.4765789434102</v>
      </c>
      <c r="K304" s="15">
        <v>1391.2680364514069</v>
      </c>
      <c r="L304" s="15">
        <v>3211.771008903168</v>
      </c>
      <c r="M304" s="15">
        <v>1124.0262154773652</v>
      </c>
      <c r="N304" s="15">
        <v>1077.7692219380601</v>
      </c>
      <c r="O304" s="15">
        <v>1365.9858739906533</v>
      </c>
      <c r="P304" s="15">
        <v>1087.6948116448743</v>
      </c>
      <c r="Q304" s="15">
        <v>1394.1708032524566</v>
      </c>
      <c r="R304" s="15">
        <v>783.18521045090642</v>
      </c>
      <c r="S304" s="15">
        <v>1272.2545976083773</v>
      </c>
      <c r="T304" s="15">
        <v>323.61167949764854</v>
      </c>
      <c r="U304" s="15">
        <v>537.480046387877</v>
      </c>
      <c r="V304" s="15">
        <v>437.75596112601477</v>
      </c>
      <c r="W304" s="15">
        <v>151.59933712577924</v>
      </c>
      <c r="X304" s="15">
        <v>1267.4790780324572</v>
      </c>
      <c r="Y304" s="15">
        <v>374.55055497413031</v>
      </c>
      <c r="Z304" s="15">
        <v>0</v>
      </c>
      <c r="AA304" s="15">
        <v>0</v>
      </c>
      <c r="AB304" s="15">
        <v>0</v>
      </c>
      <c r="AC304" s="15">
        <v>0</v>
      </c>
      <c r="AD304" s="15">
        <v>0</v>
      </c>
      <c r="AE304" s="15">
        <v>0</v>
      </c>
      <c r="AF304" s="15">
        <v>0</v>
      </c>
      <c r="AG304" s="15">
        <v>0</v>
      </c>
      <c r="AH304" s="15">
        <v>0</v>
      </c>
      <c r="AI304" s="15">
        <v>299.64044397930428</v>
      </c>
    </row>
    <row r="305" spans="1:35" x14ac:dyDescent="0.3">
      <c r="A305" t="s">
        <v>209</v>
      </c>
      <c r="B305" s="15">
        <v>10000.090673320681</v>
      </c>
      <c r="C305" s="15">
        <v>13401.034311066249</v>
      </c>
      <c r="D305" s="15">
        <v>10601.58519113142</v>
      </c>
      <c r="E305" s="15">
        <v>3561.0064490319287</v>
      </c>
      <c r="F305" s="15">
        <v>0</v>
      </c>
      <c r="G305" s="15">
        <v>1611.1687270374023</v>
      </c>
      <c r="H305" s="15">
        <v>2862.9904723961613</v>
      </c>
      <c r="I305" s="15">
        <v>1694.5235128889185</v>
      </c>
      <c r="J305" s="15">
        <v>1766.3071973625892</v>
      </c>
      <c r="K305" s="15">
        <v>1337.8550268995907</v>
      </c>
      <c r="L305" s="15">
        <v>3672.2175900523321</v>
      </c>
      <c r="M305" s="15">
        <v>1514.3143229117331</v>
      </c>
      <c r="N305" s="15">
        <v>2073.1556635306383</v>
      </c>
      <c r="O305" s="15">
        <v>1432.2452149910889</v>
      </c>
      <c r="P305" s="15">
        <v>1924.231303204665</v>
      </c>
      <c r="Q305" s="15">
        <v>1206.6087381231034</v>
      </c>
      <c r="R305" s="15">
        <v>941.33052505323963</v>
      </c>
      <c r="S305" s="15">
        <v>1671.917009271091</v>
      </c>
      <c r="T305" s="15">
        <v>370.27524409105348</v>
      </c>
      <c r="U305" s="15">
        <v>1435.6736894734136</v>
      </c>
      <c r="V305" s="15">
        <v>366.95390943630161</v>
      </c>
      <c r="W305" s="15">
        <v>173.45938084010871</v>
      </c>
      <c r="X305" s="15">
        <v>2648.4965375957299</v>
      </c>
      <c r="Y305" s="15">
        <v>428.5593102905712</v>
      </c>
      <c r="Z305" s="15">
        <v>0</v>
      </c>
      <c r="AA305" s="15">
        <v>0</v>
      </c>
      <c r="AB305" s="15">
        <v>0</v>
      </c>
      <c r="AC305" s="15">
        <v>0</v>
      </c>
      <c r="AD305" s="15">
        <v>0</v>
      </c>
      <c r="AE305" s="15">
        <v>0</v>
      </c>
      <c r="AF305" s="15">
        <v>0</v>
      </c>
      <c r="AG305" s="15">
        <v>0</v>
      </c>
      <c r="AH305" s="15">
        <v>0</v>
      </c>
      <c r="AI305" s="15">
        <v>0</v>
      </c>
    </row>
    <row r="306" spans="1:35" x14ac:dyDescent="0.3">
      <c r="A306" t="s">
        <v>264</v>
      </c>
      <c r="B306" s="15">
        <v>9277.8877267282915</v>
      </c>
      <c r="C306" s="15">
        <v>19973.26853468515</v>
      </c>
      <c r="D306" s="15">
        <v>13038.830776995588</v>
      </c>
      <c r="E306" s="15">
        <v>2453.9870727969201</v>
      </c>
      <c r="F306" s="15">
        <v>3745.4762337846096</v>
      </c>
      <c r="G306" s="15">
        <v>1901.4630589362471</v>
      </c>
      <c r="H306" s="15">
        <v>3966.1113803931426</v>
      </c>
      <c r="I306" s="15">
        <v>1646.4368153351379</v>
      </c>
      <c r="J306" s="15">
        <v>2366.2848483745911</v>
      </c>
      <c r="K306" s="15">
        <v>1354.457387286418</v>
      </c>
      <c r="L306" s="15">
        <v>3638.6568952747175</v>
      </c>
      <c r="M306" s="15">
        <v>1425.6045850762173</v>
      </c>
      <c r="N306" s="15">
        <v>4914.2808224062319</v>
      </c>
      <c r="O306" s="15">
        <v>1666.1451803738635</v>
      </c>
      <c r="P306" s="15">
        <v>2376.2375727191475</v>
      </c>
      <c r="Q306" s="15">
        <v>1057.5508679780166</v>
      </c>
      <c r="R306" s="15">
        <v>524.43959368048854</v>
      </c>
      <c r="S306" s="15">
        <v>482.16515067242216</v>
      </c>
      <c r="T306" s="15">
        <v>340.56054786917855</v>
      </c>
      <c r="U306" s="15">
        <v>602.09055193306756</v>
      </c>
      <c r="V306" s="15">
        <v>445.90175900116702</v>
      </c>
      <c r="W306" s="15">
        <v>203.8830363256165</v>
      </c>
      <c r="X306" s="15">
        <v>3389.4446193600311</v>
      </c>
      <c r="Y306" s="15">
        <v>394.16730077451234</v>
      </c>
      <c r="Z306" s="15">
        <v>0</v>
      </c>
      <c r="AA306" s="15">
        <v>0</v>
      </c>
      <c r="AB306" s="15">
        <v>0</v>
      </c>
      <c r="AC306" s="15">
        <v>0</v>
      </c>
      <c r="AD306" s="15">
        <v>0</v>
      </c>
      <c r="AE306" s="15">
        <v>0</v>
      </c>
      <c r="AF306" s="15">
        <v>0</v>
      </c>
      <c r="AG306" s="15">
        <v>0</v>
      </c>
      <c r="AH306" s="15">
        <v>0</v>
      </c>
      <c r="AI306" s="15">
        <v>630.66768123921963</v>
      </c>
    </row>
    <row r="307" spans="1:35" x14ac:dyDescent="0.3">
      <c r="A307" t="s">
        <v>78</v>
      </c>
      <c r="B307" s="15">
        <v>10558.852618420127</v>
      </c>
      <c r="C307" s="15">
        <v>23113.134350755452</v>
      </c>
      <c r="D307" s="15">
        <v>14124.622389648166</v>
      </c>
      <c r="E307" s="15">
        <v>3965.4644241496871</v>
      </c>
      <c r="F307" s="15">
        <v>6188.7777678682114</v>
      </c>
      <c r="G307" s="15">
        <v>2210.5969124745002</v>
      </c>
      <c r="H307" s="15">
        <v>5248.5637929159811</v>
      </c>
      <c r="I307" s="15">
        <v>2722.2327857700598</v>
      </c>
      <c r="J307" s="15">
        <v>2392.7511978618581</v>
      </c>
      <c r="K307" s="15">
        <v>1895.4356300212796</v>
      </c>
      <c r="L307" s="15">
        <v>5562.0066387146035</v>
      </c>
      <c r="M307" s="15">
        <v>2161.449624153006</v>
      </c>
      <c r="N307" s="15">
        <v>1625.6410752494382</v>
      </c>
      <c r="O307" s="15">
        <v>1069.7840987088973</v>
      </c>
      <c r="P307" s="15">
        <v>1310.1361054652978</v>
      </c>
      <c r="Q307" s="15">
        <v>1428.7082346325403</v>
      </c>
      <c r="R307" s="15">
        <v>1103.2363322517328</v>
      </c>
      <c r="S307" s="15">
        <v>978.59239357157855</v>
      </c>
      <c r="T307" s="15">
        <v>395.92780521931343</v>
      </c>
      <c r="U307" s="15">
        <v>1655.4273105957989</v>
      </c>
      <c r="V307" s="15">
        <v>618.63719565517738</v>
      </c>
      <c r="W307" s="15">
        <v>267.8469932299638</v>
      </c>
      <c r="X307" s="15">
        <v>3150.9254498703699</v>
      </c>
      <c r="Y307" s="15">
        <v>458.24977455939063</v>
      </c>
      <c r="Z307" s="15">
        <v>0</v>
      </c>
      <c r="AA307" s="15">
        <v>0</v>
      </c>
      <c r="AB307" s="15">
        <v>0</v>
      </c>
      <c r="AC307" s="15">
        <v>0</v>
      </c>
      <c r="AD307" s="15">
        <v>0</v>
      </c>
      <c r="AE307" s="15">
        <v>0</v>
      </c>
      <c r="AF307" s="15">
        <v>0</v>
      </c>
      <c r="AG307" s="15">
        <v>0</v>
      </c>
      <c r="AH307" s="15">
        <v>0</v>
      </c>
      <c r="AI307" s="15">
        <v>1832.9990982375627</v>
      </c>
    </row>
  </sheetData>
  <autoFilter ref="A1:AI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I308"/>
  <sheetViews>
    <sheetView zoomScale="70" zoomScaleNormal="70" workbookViewId="0">
      <pane xSplit="1" ySplit="2" topLeftCell="L3" activePane="bottomRight" state="frozen"/>
      <selection pane="topRight" activeCell="B1" sqref="B1"/>
      <selection pane="bottomLeft" activeCell="A2" sqref="A2"/>
      <selection pane="bottomRight" activeCell="M11" sqref="M11"/>
    </sheetView>
  </sheetViews>
  <sheetFormatPr defaultRowHeight="14.4" x14ac:dyDescent="0.3"/>
  <cols>
    <col min="1" max="1" width="32" customWidth="1"/>
    <col min="2" max="35" width="12.6640625" style="163" customWidth="1"/>
  </cols>
  <sheetData>
    <row r="1" spans="1:35" s="190" customFormat="1" ht="21" x14ac:dyDescent="0.4">
      <c r="A1" s="190" t="s">
        <v>10787</v>
      </c>
      <c r="B1" s="191">
        <f>AVERAGE(B3:B308)</f>
        <v>6.3893867802306312E-2</v>
      </c>
      <c r="C1" s="191">
        <f t="shared" ref="C1:AI1" si="0">AVERAGE(C3:C308)</f>
        <v>0.14874208526964489</v>
      </c>
      <c r="D1" s="191">
        <f t="shared" si="0"/>
        <v>-3.5219809911134888E-2</v>
      </c>
      <c r="E1" s="191">
        <f t="shared" si="0"/>
        <v>-0.13897944237339366</v>
      </c>
      <c r="F1" s="191">
        <f t="shared" si="0"/>
        <v>0.27785025034802324</v>
      </c>
      <c r="G1" s="191">
        <f t="shared" si="0"/>
        <v>0.26800295242250671</v>
      </c>
      <c r="H1" s="191">
        <f t="shared" si="0"/>
        <v>0.12055696669871765</v>
      </c>
      <c r="I1" s="191">
        <f t="shared" si="0"/>
        <v>-0.16490183397018945</v>
      </c>
      <c r="J1" s="191">
        <f t="shared" si="0"/>
        <v>1.7799740636465083E-2</v>
      </c>
      <c r="K1" s="191">
        <f t="shared" si="0"/>
        <v>0.25328801524254724</v>
      </c>
      <c r="L1" s="191">
        <f t="shared" si="0"/>
        <v>-0.2097889141720696</v>
      </c>
      <c r="M1" s="191">
        <f t="shared" si="0"/>
        <v>-0.17053910288888907</v>
      </c>
      <c r="N1" s="191">
        <f t="shared" si="0"/>
        <v>-0.11522327311859422</v>
      </c>
      <c r="O1" s="191">
        <f t="shared" si="0"/>
        <v>0.11238778086508826</v>
      </c>
      <c r="P1" s="191">
        <f t="shared" si="0"/>
        <v>0.36594787993101824</v>
      </c>
      <c r="Q1" s="191">
        <f t="shared" si="0"/>
        <v>-4.0395863450361141E-2</v>
      </c>
      <c r="R1" s="191">
        <f t="shared" si="0"/>
        <v>-0.37476168391719922</v>
      </c>
      <c r="S1" s="191">
        <f t="shared" si="0"/>
        <v>-5.491837090296673E-2</v>
      </c>
      <c r="T1" s="191">
        <f t="shared" si="0"/>
        <v>0.45891699346405274</v>
      </c>
      <c r="U1" s="191">
        <f t="shared" si="0"/>
        <v>-0.10518666648090305</v>
      </c>
      <c r="V1" s="191">
        <f t="shared" si="0"/>
        <v>-0.38079179511667277</v>
      </c>
      <c r="W1" s="191">
        <f t="shared" si="0"/>
        <v>-0.19973880503197761</v>
      </c>
      <c r="X1" s="191">
        <f t="shared" si="0"/>
        <v>-0.13841500649259444</v>
      </c>
      <c r="Y1" s="191">
        <f t="shared" si="0"/>
        <v>0</v>
      </c>
      <c r="Z1" s="191">
        <f t="shared" si="0"/>
        <v>1.1247357439013024E-17</v>
      </c>
      <c r="AA1" s="191">
        <f t="shared" si="0"/>
        <v>0</v>
      </c>
      <c r="AB1" s="191">
        <f t="shared" si="0"/>
        <v>0</v>
      </c>
      <c r="AC1" s="191">
        <f t="shared" si="0"/>
        <v>0</v>
      </c>
      <c r="AD1" s="191">
        <f t="shared" si="0"/>
        <v>0</v>
      </c>
      <c r="AE1" s="191">
        <f t="shared" si="0"/>
        <v>-3.9909978009401049E-18</v>
      </c>
      <c r="AF1" s="191">
        <f t="shared" si="0"/>
        <v>0</v>
      </c>
      <c r="AG1" s="191">
        <f t="shared" si="0"/>
        <v>9.4332675294947945E-18</v>
      </c>
      <c r="AH1" s="191">
        <f t="shared" si="0"/>
        <v>0</v>
      </c>
      <c r="AI1" s="191">
        <f t="shared" si="0"/>
        <v>1.4512719276145838E-17</v>
      </c>
    </row>
    <row r="2" spans="1:35" s="164" customFormat="1" ht="43.2" x14ac:dyDescent="0.3">
      <c r="A2" s="95" t="s">
        <v>1</v>
      </c>
      <c r="B2" s="165" t="s">
        <v>4</v>
      </c>
      <c r="C2" s="165" t="s">
        <v>2</v>
      </c>
      <c r="D2" s="165" t="s">
        <v>3</v>
      </c>
      <c r="E2" s="165" t="s">
        <v>7</v>
      </c>
      <c r="F2" s="165" t="s">
        <v>5</v>
      </c>
      <c r="G2" s="165" t="s">
        <v>6</v>
      </c>
      <c r="H2" s="165" t="s">
        <v>8</v>
      </c>
      <c r="I2" s="165" t="s">
        <v>21</v>
      </c>
      <c r="J2" s="165" t="s">
        <v>22</v>
      </c>
      <c r="K2" s="165" t="s">
        <v>23</v>
      </c>
      <c r="L2" s="165" t="s">
        <v>24</v>
      </c>
      <c r="M2" s="165" t="s">
        <v>25</v>
      </c>
      <c r="N2" s="165" t="s">
        <v>5061</v>
      </c>
      <c r="O2" s="165" t="s">
        <v>14</v>
      </c>
      <c r="P2" s="165" t="s">
        <v>15</v>
      </c>
      <c r="Q2" s="165" t="s">
        <v>26</v>
      </c>
      <c r="R2" s="165" t="s">
        <v>27</v>
      </c>
      <c r="S2" s="165" t="s">
        <v>28</v>
      </c>
      <c r="T2" s="165" t="s">
        <v>29</v>
      </c>
      <c r="U2" s="165" t="s">
        <v>30</v>
      </c>
      <c r="V2" s="165" t="s">
        <v>5079</v>
      </c>
      <c r="W2" s="165" t="s">
        <v>5085</v>
      </c>
      <c r="X2" s="165" t="s">
        <v>31</v>
      </c>
      <c r="Y2" s="165" t="s">
        <v>5063</v>
      </c>
      <c r="Z2" s="165" t="s">
        <v>5065</v>
      </c>
      <c r="AA2" s="165" t="s">
        <v>5067</v>
      </c>
      <c r="AB2" s="165" t="s">
        <v>5069</v>
      </c>
      <c r="AC2" s="165" t="s">
        <v>5071</v>
      </c>
      <c r="AD2" s="165" t="s">
        <v>5073</v>
      </c>
      <c r="AE2" s="165" t="s">
        <v>5075</v>
      </c>
      <c r="AF2" s="165" t="s">
        <v>5087</v>
      </c>
      <c r="AG2" s="165" t="s">
        <v>5081</v>
      </c>
      <c r="AH2" s="165" t="s">
        <v>5083</v>
      </c>
      <c r="AI2" s="165" t="s">
        <v>5077</v>
      </c>
    </row>
    <row r="3" spans="1:35" x14ac:dyDescent="0.3">
      <c r="A3" t="s">
        <v>236</v>
      </c>
      <c r="B3" s="163">
        <v>0.19788072997605166</v>
      </c>
      <c r="C3" s="163">
        <v>9.319019777314308E-3</v>
      </c>
      <c r="D3" s="163">
        <v>9.8572971870878323E-2</v>
      </c>
      <c r="E3" s="163">
        <v>-0.44889892715979673</v>
      </c>
      <c r="F3" s="163">
        <v>0.18778125000000001</v>
      </c>
      <c r="G3" s="163">
        <v>0.48227848101265813</v>
      </c>
      <c r="H3" s="163">
        <v>0.29952904238618516</v>
      </c>
      <c r="I3" s="163">
        <v>-0.17873239436619714</v>
      </c>
      <c r="J3" s="163">
        <v>0.28674242424242413</v>
      </c>
      <c r="K3" s="163">
        <v>0.28006756756756768</v>
      </c>
      <c r="L3" s="163">
        <v>-0.19620253164556967</v>
      </c>
      <c r="M3" s="163">
        <v>-0.18956896551724134</v>
      </c>
      <c r="N3" s="163">
        <v>-9.8809523809523792E-2</v>
      </c>
      <c r="O3" s="163">
        <v>0.48363636363636386</v>
      </c>
      <c r="P3" s="163">
        <v>0.43999999999999995</v>
      </c>
      <c r="Q3" s="163">
        <v>-0.49071537290715372</v>
      </c>
      <c r="R3" s="163">
        <v>-0.48971588635454177</v>
      </c>
      <c r="S3" s="163">
        <v>0.15287878787878784</v>
      </c>
      <c r="T3" s="163">
        <v>0.24266666666666681</v>
      </c>
      <c r="U3" s="163">
        <v>0.26492537313432818</v>
      </c>
      <c r="V3" s="163">
        <v>-0.26249999999999996</v>
      </c>
      <c r="W3" s="163">
        <v>-0.17527777777777787</v>
      </c>
      <c r="X3" s="163">
        <v>-0.18911819887429637</v>
      </c>
      <c r="Y3" s="163">
        <v>0</v>
      </c>
      <c r="Z3" s="163">
        <v>0</v>
      </c>
      <c r="AA3" s="163">
        <v>0</v>
      </c>
      <c r="AB3" s="163">
        <v>0</v>
      </c>
      <c r="AC3" s="163">
        <v>0</v>
      </c>
      <c r="AD3" s="163">
        <v>0</v>
      </c>
      <c r="AE3" s="163">
        <v>0</v>
      </c>
      <c r="AF3" s="163">
        <v>0</v>
      </c>
      <c r="AG3" s="163">
        <v>0</v>
      </c>
      <c r="AH3" s="163">
        <v>0</v>
      </c>
      <c r="AI3" s="163">
        <v>0</v>
      </c>
    </row>
    <row r="4" spans="1:35" x14ac:dyDescent="0.3">
      <c r="A4" t="s">
        <v>154</v>
      </c>
      <c r="B4" s="163">
        <v>-9.3554980818229438E-2</v>
      </c>
      <c r="C4" s="163">
        <v>0.29769014346353972</v>
      </c>
      <c r="D4" s="163">
        <v>-0.26537011719577108</v>
      </c>
      <c r="E4" s="163">
        <v>-0.19346007604562743</v>
      </c>
      <c r="F4" s="163">
        <v>0.36418181818181816</v>
      </c>
      <c r="G4" s="163">
        <v>0.46181818181818168</v>
      </c>
      <c r="H4" s="163">
        <v>0.49687499999999996</v>
      </c>
      <c r="I4" s="163">
        <v>-7.9312499999999897E-2</v>
      </c>
      <c r="J4" s="163">
        <v>-7.569999999999999E-2</v>
      </c>
      <c r="K4" s="163">
        <v>0.39476190476190465</v>
      </c>
      <c r="L4" s="163">
        <v>-0.29224860335195535</v>
      </c>
      <c r="M4" s="163">
        <v>-8.3295454545454617E-2</v>
      </c>
      <c r="N4" s="163">
        <v>0.35872501350621278</v>
      </c>
      <c r="O4" s="163">
        <v>-4.5161290322580649E-2</v>
      </c>
      <c r="P4" s="163">
        <v>0.21935483870967754</v>
      </c>
      <c r="Q4" s="163">
        <v>-0.17675438596491233</v>
      </c>
      <c r="R4" s="163">
        <v>-0.44538258575197898</v>
      </c>
      <c r="S4" s="163">
        <v>-0.28027777777777774</v>
      </c>
      <c r="T4" s="163">
        <v>0.3640000000000001</v>
      </c>
      <c r="U4" s="163">
        <v>-6.4079422382671503E-2</v>
      </c>
      <c r="V4" s="163">
        <v>-0.3683035714285714</v>
      </c>
      <c r="W4" s="163">
        <v>-0.12747474747474741</v>
      </c>
      <c r="X4" s="163">
        <v>-7.3043478260869543E-2</v>
      </c>
      <c r="Y4" s="163">
        <v>0</v>
      </c>
      <c r="Z4" s="163">
        <v>0</v>
      </c>
      <c r="AA4" s="163">
        <v>0</v>
      </c>
      <c r="AB4" s="163">
        <v>0</v>
      </c>
      <c r="AC4" s="163">
        <v>0</v>
      </c>
      <c r="AD4" s="163">
        <v>0</v>
      </c>
      <c r="AE4" s="163">
        <v>0</v>
      </c>
      <c r="AF4" s="163">
        <v>0</v>
      </c>
      <c r="AG4" s="163">
        <v>0</v>
      </c>
      <c r="AH4" s="163">
        <v>0</v>
      </c>
      <c r="AI4" s="163">
        <v>0</v>
      </c>
    </row>
    <row r="5" spans="1:35" x14ac:dyDescent="0.3">
      <c r="A5" t="s">
        <v>57</v>
      </c>
      <c r="B5" s="163">
        <v>0.19393428093965781</v>
      </c>
      <c r="C5" s="163">
        <v>0.197450769424526</v>
      </c>
      <c r="D5" s="163">
        <v>-0.44689919223549002</v>
      </c>
      <c r="E5" s="163">
        <v>-0.44973890339425593</v>
      </c>
      <c r="F5" s="163">
        <v>0.15022500000000005</v>
      </c>
      <c r="G5" s="163">
        <v>0.48227848101265813</v>
      </c>
      <c r="H5" s="163">
        <v>0.37926605504587152</v>
      </c>
      <c r="I5" s="163">
        <v>-0.18552631578947365</v>
      </c>
      <c r="J5" s="163">
        <v>0.3855092592592595</v>
      </c>
      <c r="K5" s="163">
        <v>0.34541666666666671</v>
      </c>
      <c r="L5" s="163">
        <v>-0.28759765625</v>
      </c>
      <c r="M5" s="163">
        <v>-0.19494680851063828</v>
      </c>
      <c r="N5" s="163">
        <v>-0.17773019271948609</v>
      </c>
      <c r="O5" s="163">
        <v>0.47967213114754093</v>
      </c>
      <c r="P5" s="163">
        <v>0.42140845070422528</v>
      </c>
      <c r="Q5" s="163">
        <v>8.8377192982456165E-2</v>
      </c>
      <c r="R5" s="163">
        <v>-0.47593984962406022</v>
      </c>
      <c r="S5" s="163">
        <v>0.10510416666666655</v>
      </c>
      <c r="T5" s="163">
        <v>0.18199999999999994</v>
      </c>
      <c r="U5" s="163">
        <v>0.19056748466257667</v>
      </c>
      <c r="V5" s="163">
        <v>-9.375E-2</v>
      </c>
      <c r="W5" s="163">
        <v>-0.20031746031746034</v>
      </c>
      <c r="X5" s="163">
        <v>0.3871508379888271</v>
      </c>
      <c r="Y5" s="163">
        <v>0</v>
      </c>
      <c r="Z5" s="163">
        <v>0</v>
      </c>
      <c r="AA5" s="163">
        <v>0</v>
      </c>
      <c r="AB5" s="163">
        <v>0</v>
      </c>
      <c r="AC5" s="163">
        <v>0</v>
      </c>
      <c r="AD5" s="163">
        <v>0</v>
      </c>
      <c r="AE5" s="163">
        <v>0</v>
      </c>
      <c r="AF5" s="163">
        <v>0</v>
      </c>
      <c r="AG5" s="163">
        <v>0</v>
      </c>
      <c r="AH5" s="163">
        <v>0</v>
      </c>
      <c r="AI5" s="163">
        <v>0</v>
      </c>
    </row>
    <row r="6" spans="1:35" x14ac:dyDescent="0.3">
      <c r="A6" t="s">
        <v>79</v>
      </c>
      <c r="B6" s="163">
        <v>-4.4847457180200445E-2</v>
      </c>
      <c r="C6" s="163">
        <v>9.7764395974994089E-2</v>
      </c>
      <c r="D6" s="163">
        <v>9.8572971870878323E-2</v>
      </c>
      <c r="E6" s="163">
        <v>0.29604344453064391</v>
      </c>
      <c r="F6" s="163">
        <v>0.1669166666666666</v>
      </c>
      <c r="G6" s="163">
        <v>0.48227848101265813</v>
      </c>
      <c r="H6" s="163">
        <v>0.29696498054474718</v>
      </c>
      <c r="I6" s="163">
        <v>-0.17336065573770487</v>
      </c>
      <c r="J6" s="163">
        <v>0.29881578947368426</v>
      </c>
      <c r="K6" s="163">
        <v>0.25906249999999997</v>
      </c>
      <c r="L6" s="163">
        <v>-9.9724264705882359E-2</v>
      </c>
      <c r="M6" s="163">
        <v>0.36650000000000005</v>
      </c>
      <c r="N6" s="163">
        <v>-0.29794871794871791</v>
      </c>
      <c r="O6" s="163">
        <v>-7.0838881491344985E-2</v>
      </c>
      <c r="P6" s="163">
        <v>0.35961538461538467</v>
      </c>
      <c r="Q6" s="163">
        <v>-0.44005747126436789</v>
      </c>
      <c r="R6" s="163">
        <v>-0.48971588635454177</v>
      </c>
      <c r="S6" s="163">
        <v>6.3699494949495117E-2</v>
      </c>
      <c r="T6" s="163">
        <v>0.24266666666666681</v>
      </c>
      <c r="U6" s="163">
        <v>-0.41802536231884058</v>
      </c>
      <c r="V6" s="163">
        <v>-0.4910714285714286</v>
      </c>
      <c r="W6" s="163">
        <v>-0.14022222222222225</v>
      </c>
      <c r="X6" s="163">
        <v>-0.38571428571428557</v>
      </c>
      <c r="Y6" s="163">
        <v>0</v>
      </c>
      <c r="Z6" s="163">
        <v>0</v>
      </c>
      <c r="AA6" s="163">
        <v>0</v>
      </c>
      <c r="AB6" s="163">
        <v>0</v>
      </c>
      <c r="AC6" s="163">
        <v>0</v>
      </c>
      <c r="AD6" s="163">
        <v>0</v>
      </c>
      <c r="AE6" s="163">
        <v>0</v>
      </c>
      <c r="AF6" s="163">
        <v>0</v>
      </c>
      <c r="AG6" s="163">
        <v>0</v>
      </c>
      <c r="AH6" s="163">
        <v>0</v>
      </c>
      <c r="AI6" s="163">
        <v>0</v>
      </c>
    </row>
    <row r="7" spans="1:35" x14ac:dyDescent="0.3">
      <c r="A7" t="s">
        <v>145</v>
      </c>
      <c r="B7" s="163">
        <v>-0.19843309466703718</v>
      </c>
      <c r="C7" s="163">
        <v>0.29920453188318419</v>
      </c>
      <c r="D7" s="163">
        <v>0.14256651376472718</v>
      </c>
      <c r="E7" s="163">
        <v>-0.19287974683544296</v>
      </c>
      <c r="F7" s="163">
        <v>0.35767857142857151</v>
      </c>
      <c r="G7" s="163">
        <v>0.46181818181818168</v>
      </c>
      <c r="H7" s="163">
        <v>0.47700000000000009</v>
      </c>
      <c r="I7" s="163">
        <v>-9.3308823529411833E-2</v>
      </c>
      <c r="J7" s="163">
        <v>-8.8710937500000142E-2</v>
      </c>
      <c r="K7" s="163">
        <v>0.46055555555555583</v>
      </c>
      <c r="L7" s="163">
        <v>-8.9226973684210509E-2</v>
      </c>
      <c r="M7" s="163">
        <v>-9.8169642857142914E-2</v>
      </c>
      <c r="N7" s="163">
        <v>-4.0468064358849309E-2</v>
      </c>
      <c r="O7" s="163">
        <v>0.45547945205479445</v>
      </c>
      <c r="P7" s="163">
        <v>0.44304047384007883</v>
      </c>
      <c r="Q7" s="163">
        <v>-0.37875939849624063</v>
      </c>
      <c r="R7" s="163">
        <v>-0.44949874686716795</v>
      </c>
      <c r="S7" s="163">
        <v>0.2547979797979798</v>
      </c>
      <c r="T7" s="163">
        <v>-0.12133333333333329</v>
      </c>
      <c r="U7" s="163">
        <v>-0.19056748466257667</v>
      </c>
      <c r="V7" s="163">
        <v>-0.2734375</v>
      </c>
      <c r="W7" s="163">
        <v>-0.20031746031746034</v>
      </c>
      <c r="X7" s="163">
        <v>-9.3333333333333268E-2</v>
      </c>
      <c r="Y7" s="163">
        <v>0</v>
      </c>
      <c r="Z7" s="163">
        <v>0</v>
      </c>
      <c r="AA7" s="163">
        <v>0</v>
      </c>
      <c r="AB7" s="163">
        <v>0</v>
      </c>
      <c r="AC7" s="163">
        <v>0</v>
      </c>
      <c r="AD7" s="163">
        <v>0</v>
      </c>
      <c r="AE7" s="163">
        <v>0</v>
      </c>
      <c r="AF7" s="163">
        <v>0</v>
      </c>
      <c r="AG7" s="163">
        <v>0</v>
      </c>
      <c r="AH7" s="163">
        <v>0</v>
      </c>
      <c r="AI7" s="163">
        <v>0</v>
      </c>
    </row>
    <row r="8" spans="1:35" x14ac:dyDescent="0.3">
      <c r="A8" t="s">
        <v>114</v>
      </c>
      <c r="B8" s="163">
        <v>-6.9732558950996726E-3</v>
      </c>
      <c r="C8" s="163">
        <v>0.23897723098712342</v>
      </c>
      <c r="D8" s="163">
        <v>-9.6379676247559609E-2</v>
      </c>
      <c r="E8" s="163">
        <v>-1.9087635054021557E-2</v>
      </c>
      <c r="F8" s="163">
        <v>0.3755624999999998</v>
      </c>
      <c r="G8" s="163">
        <v>-5.7727272727272738E-2</v>
      </c>
      <c r="H8" s="163">
        <v>-4.5428571428571374E-2</v>
      </c>
      <c r="I8" s="163">
        <v>-6.7410358565736961E-2</v>
      </c>
      <c r="J8" s="163">
        <v>-3.5707547169811282E-2</v>
      </c>
      <c r="K8" s="163">
        <v>0.48358333333333348</v>
      </c>
      <c r="L8" s="163">
        <v>-1.5376984126984072E-2</v>
      </c>
      <c r="M8" s="163">
        <v>-7.9673913043478373E-2</v>
      </c>
      <c r="N8" s="163">
        <v>-3.3603238866396712E-2</v>
      </c>
      <c r="O8" s="163">
        <v>-4.1889763779527578E-2</v>
      </c>
      <c r="P8" s="163">
        <v>0.32365384615384629</v>
      </c>
      <c r="Q8" s="163">
        <v>-0.17675438596491211</v>
      </c>
      <c r="R8" s="163">
        <v>-0.44949874686716795</v>
      </c>
      <c r="S8" s="163">
        <v>-9.5549242424242453E-2</v>
      </c>
      <c r="T8" s="163">
        <v>0.72799999999999976</v>
      </c>
      <c r="U8" s="163">
        <v>-0.19722222222222208</v>
      </c>
      <c r="V8" s="163">
        <v>-0.46875000000000011</v>
      </c>
      <c r="W8" s="163">
        <v>-0.23370370370370364</v>
      </c>
      <c r="X8" s="163">
        <v>-9.6923076923077001E-2</v>
      </c>
      <c r="Y8" s="163">
        <v>0</v>
      </c>
      <c r="Z8" s="163">
        <v>0</v>
      </c>
      <c r="AA8" s="163">
        <v>0</v>
      </c>
      <c r="AB8" s="163">
        <v>0</v>
      </c>
      <c r="AC8" s="163">
        <v>0</v>
      </c>
      <c r="AD8" s="163">
        <v>0</v>
      </c>
      <c r="AE8" s="163">
        <v>0</v>
      </c>
      <c r="AF8" s="163">
        <v>0</v>
      </c>
      <c r="AG8" s="163">
        <v>0</v>
      </c>
      <c r="AH8" s="163">
        <v>0</v>
      </c>
      <c r="AI8" s="163">
        <v>0</v>
      </c>
    </row>
    <row r="9" spans="1:35" x14ac:dyDescent="0.3">
      <c r="A9" t="s">
        <v>115</v>
      </c>
      <c r="B9" s="163">
        <v>-0.19614234258536756</v>
      </c>
      <c r="C9" s="163">
        <v>0.19809206428423098</v>
      </c>
      <c r="D9" s="163">
        <v>0.19878308226059138</v>
      </c>
      <c r="E9" s="163">
        <v>-0.19087635054021601</v>
      </c>
      <c r="F9" s="163">
        <v>0.16153225806451599</v>
      </c>
      <c r="G9" s="163">
        <v>0.38512635379061377</v>
      </c>
      <c r="H9" s="163">
        <v>-0.13826086956521733</v>
      </c>
      <c r="I9" s="163">
        <v>-0.27115384615384619</v>
      </c>
      <c r="J9" s="163">
        <v>0.25574324324324316</v>
      </c>
      <c r="K9" s="163">
        <v>0.19738095238095243</v>
      </c>
      <c r="L9" s="163">
        <v>-0.39630681818181823</v>
      </c>
      <c r="M9" s="163">
        <v>-5.7265624999999987E-2</v>
      </c>
      <c r="N9" s="163">
        <v>-0.16064516129032258</v>
      </c>
      <c r="O9" s="163">
        <v>0.45139393939393924</v>
      </c>
      <c r="P9" s="163">
        <v>0.45795918367346955</v>
      </c>
      <c r="Q9" s="163">
        <v>8.8377192982456165E-2</v>
      </c>
      <c r="R9" s="163">
        <v>-0.44949874686716795</v>
      </c>
      <c r="S9" s="163">
        <v>0.19109848484848491</v>
      </c>
      <c r="T9" s="163">
        <v>0.72799999999999976</v>
      </c>
      <c r="U9" s="163">
        <v>0.28400000000000003</v>
      </c>
      <c r="V9" s="163">
        <v>-0.46875</v>
      </c>
      <c r="W9" s="163">
        <v>-0.17527777777777787</v>
      </c>
      <c r="X9" s="163">
        <v>-0.27138461538461534</v>
      </c>
      <c r="Y9" s="163">
        <v>0</v>
      </c>
      <c r="Z9" s="163">
        <v>0</v>
      </c>
      <c r="AA9" s="163">
        <v>0</v>
      </c>
      <c r="AB9" s="163">
        <v>0</v>
      </c>
      <c r="AC9" s="163">
        <v>0</v>
      </c>
      <c r="AD9" s="163">
        <v>0</v>
      </c>
      <c r="AE9" s="163">
        <v>0</v>
      </c>
      <c r="AF9" s="163">
        <v>0</v>
      </c>
      <c r="AG9" s="163">
        <v>0</v>
      </c>
      <c r="AH9" s="163">
        <v>0</v>
      </c>
      <c r="AI9" s="163">
        <v>0</v>
      </c>
    </row>
    <row r="10" spans="1:35" x14ac:dyDescent="0.3">
      <c r="A10" t="s">
        <v>155</v>
      </c>
      <c r="B10" s="163">
        <v>-4.0521177567942601E-3</v>
      </c>
      <c r="C10" s="163">
        <v>5.1284541386932725E-2</v>
      </c>
      <c r="D10" s="163">
        <v>0.39322536503700811</v>
      </c>
      <c r="E10" s="163">
        <v>-8.502673796791449E-2</v>
      </c>
      <c r="F10" s="163">
        <v>0.36513020833333343</v>
      </c>
      <c r="G10" s="163">
        <v>0.43132075471698128</v>
      </c>
      <c r="H10" s="163">
        <v>0.47208247422680416</v>
      </c>
      <c r="I10" s="163">
        <v>-9.6410256410256467E-2</v>
      </c>
      <c r="J10" s="163">
        <v>-9.9605263157894752E-2</v>
      </c>
      <c r="K10" s="163">
        <v>-0.19279069767441859</v>
      </c>
      <c r="L10" s="163">
        <v>-0.39606353591160226</v>
      </c>
      <c r="M10" s="163">
        <v>-0.1914552238805971</v>
      </c>
      <c r="N10" s="163">
        <v>-3.1086142322097388E-2</v>
      </c>
      <c r="O10" s="163">
        <v>-3.656357388316156E-2</v>
      </c>
      <c r="P10" s="163">
        <v>0.45795918367346933</v>
      </c>
      <c r="Q10" s="163">
        <v>-7.0701754385964821E-2</v>
      </c>
      <c r="R10" s="163">
        <v>-0.18508771929824563</v>
      </c>
      <c r="S10" s="163">
        <v>-0.19109848484848491</v>
      </c>
      <c r="T10" s="163">
        <v>0.3640000000000001</v>
      </c>
      <c r="U10" s="163">
        <v>0.44855595667870052</v>
      </c>
      <c r="V10" s="163">
        <v>-0.19396551724137934</v>
      </c>
      <c r="W10" s="163">
        <v>-0.28044444444444439</v>
      </c>
      <c r="X10" s="163">
        <v>-0.19000942507068808</v>
      </c>
      <c r="Y10" s="163">
        <v>0</v>
      </c>
      <c r="Z10" s="163">
        <v>0</v>
      </c>
      <c r="AA10" s="163">
        <v>0</v>
      </c>
      <c r="AB10" s="163">
        <v>0</v>
      </c>
      <c r="AC10" s="163">
        <v>0</v>
      </c>
      <c r="AD10" s="163">
        <v>0</v>
      </c>
      <c r="AE10" s="163">
        <v>0</v>
      </c>
      <c r="AF10" s="163">
        <v>0</v>
      </c>
      <c r="AG10" s="163">
        <v>0</v>
      </c>
      <c r="AH10" s="163">
        <v>0</v>
      </c>
      <c r="AI10" s="163">
        <v>2.2204460492503131E-16</v>
      </c>
    </row>
    <row r="11" spans="1:35" x14ac:dyDescent="0.3">
      <c r="A11" t="s">
        <v>182</v>
      </c>
      <c r="B11" s="163">
        <v>0.21443755218727301</v>
      </c>
      <c r="C11" s="163">
        <v>0.19480764309610521</v>
      </c>
      <c r="D11" s="163">
        <v>-0.20924534974799081</v>
      </c>
      <c r="E11" s="163">
        <v>-0.19595070422535221</v>
      </c>
      <c r="F11" s="163">
        <v>0.15022500000000005</v>
      </c>
      <c r="G11" s="163">
        <v>-5.7727272727272738E-2</v>
      </c>
      <c r="H11" s="163">
        <v>0.38313253012048198</v>
      </c>
      <c r="I11" s="163">
        <v>-0.15862500000000002</v>
      </c>
      <c r="J11" s="163">
        <v>-5.1148648648648654E-2</v>
      </c>
      <c r="K11" s="163">
        <v>-0.39476190476190487</v>
      </c>
      <c r="L11" s="163">
        <v>-0.1959269662921348</v>
      </c>
      <c r="M11" s="163">
        <v>-0.2776515151515152</v>
      </c>
      <c r="N11" s="163">
        <v>-0.18444444444444441</v>
      </c>
      <c r="O11" s="163">
        <v>-4.2903225806451672E-2</v>
      </c>
      <c r="P11" s="163">
        <v>0.33326732673267334</v>
      </c>
      <c r="Q11" s="163">
        <v>0.11783625730994163</v>
      </c>
      <c r="R11" s="163">
        <v>-0.41644736842105268</v>
      </c>
      <c r="S11" s="163">
        <v>-0.3821969696969697</v>
      </c>
      <c r="T11" s="163">
        <v>0.72799999999999976</v>
      </c>
      <c r="U11" s="163">
        <v>-0.2563176895306859</v>
      </c>
      <c r="V11" s="163">
        <v>-0.46875</v>
      </c>
      <c r="W11" s="163">
        <v>-0.23370370370370364</v>
      </c>
      <c r="X11" s="163">
        <v>-0.25714285714285701</v>
      </c>
      <c r="Y11" s="163">
        <v>0</v>
      </c>
      <c r="Z11" s="163">
        <v>0</v>
      </c>
      <c r="AA11" s="163">
        <v>0</v>
      </c>
      <c r="AB11" s="163">
        <v>0</v>
      </c>
      <c r="AC11" s="163">
        <v>0</v>
      </c>
      <c r="AD11" s="163">
        <v>0</v>
      </c>
      <c r="AE11" s="163">
        <v>0</v>
      </c>
      <c r="AF11" s="163">
        <v>0</v>
      </c>
      <c r="AG11" s="163">
        <v>0</v>
      </c>
      <c r="AH11" s="163">
        <v>0</v>
      </c>
      <c r="AI11" s="163">
        <v>0</v>
      </c>
    </row>
    <row r="12" spans="1:35" x14ac:dyDescent="0.3">
      <c r="A12" t="s">
        <v>210</v>
      </c>
      <c r="B12" s="163">
        <v>-8.5066136404868709E-2</v>
      </c>
      <c r="C12" s="163">
        <v>0.19556624764524178</v>
      </c>
      <c r="D12" s="163">
        <v>-9.9391541130295691E-2</v>
      </c>
      <c r="E12" s="163">
        <v>-0.29943502824858759</v>
      </c>
      <c r="F12" s="163">
        <v>0.25037500000000001</v>
      </c>
      <c r="G12" s="163">
        <v>0.35943396226415092</v>
      </c>
      <c r="H12" s="163">
        <v>0.39052631578947383</v>
      </c>
      <c r="I12" s="163">
        <v>-0.22660714285714278</v>
      </c>
      <c r="J12" s="163">
        <v>0.14018518518518519</v>
      </c>
      <c r="K12" s="163">
        <v>0.27633333333333354</v>
      </c>
      <c r="L12" s="163">
        <v>-0.49206349206349209</v>
      </c>
      <c r="M12" s="163">
        <v>-0.2390217391304349</v>
      </c>
      <c r="N12" s="163">
        <v>0.24776119402985053</v>
      </c>
      <c r="O12" s="163">
        <v>0.49719626168224296</v>
      </c>
      <c r="P12" s="163">
        <v>0.56810126582278486</v>
      </c>
      <c r="Q12" s="163">
        <v>0.29459064327485396</v>
      </c>
      <c r="R12" s="163">
        <v>-0.46271929824561409</v>
      </c>
      <c r="S12" s="163">
        <v>-0.3821969696969697</v>
      </c>
      <c r="T12" s="163">
        <v>0.72799999999999976</v>
      </c>
      <c r="U12" s="163">
        <v>-0.28400000000000003</v>
      </c>
      <c r="V12" s="163">
        <v>-0.46875000000000011</v>
      </c>
      <c r="W12" s="163">
        <v>1.402222222222222</v>
      </c>
      <c r="X12" s="163">
        <v>-0.27845303867403315</v>
      </c>
      <c r="Y12" s="163">
        <v>0</v>
      </c>
      <c r="Z12" s="163">
        <v>0</v>
      </c>
      <c r="AA12" s="163">
        <v>0</v>
      </c>
      <c r="AB12" s="163">
        <v>0</v>
      </c>
      <c r="AC12" s="163">
        <v>0</v>
      </c>
      <c r="AD12" s="163">
        <v>0</v>
      </c>
      <c r="AE12" s="163">
        <v>0</v>
      </c>
      <c r="AF12" s="163">
        <v>0</v>
      </c>
      <c r="AG12" s="163">
        <v>0</v>
      </c>
      <c r="AH12" s="163">
        <v>0</v>
      </c>
      <c r="AI12" s="163">
        <v>0</v>
      </c>
    </row>
    <row r="13" spans="1:35" x14ac:dyDescent="0.3">
      <c r="A13" t="s">
        <v>116</v>
      </c>
      <c r="B13" s="163">
        <v>0.28190105175180835</v>
      </c>
      <c r="C13" s="163">
        <v>0.29768938398209754</v>
      </c>
      <c r="D13" s="163">
        <v>-0.38551870499023788</v>
      </c>
      <c r="E13" s="163">
        <v>-0.29063214013709071</v>
      </c>
      <c r="F13" s="163">
        <v>0.1669166666666666</v>
      </c>
      <c r="G13" s="163">
        <v>0.46181818181818168</v>
      </c>
      <c r="H13" s="163">
        <v>0.37411764705882367</v>
      </c>
      <c r="I13" s="163">
        <v>-0.17873239436619714</v>
      </c>
      <c r="J13" s="163">
        <v>-0.1720454545454545</v>
      </c>
      <c r="K13" s="163">
        <v>0.28006756756756768</v>
      </c>
      <c r="L13" s="163">
        <v>-0.29430379746835444</v>
      </c>
      <c r="M13" s="163">
        <v>-0.18956896551724134</v>
      </c>
      <c r="N13" s="163">
        <v>-0.18616822429906543</v>
      </c>
      <c r="O13" s="163">
        <v>-3.7597173144876317E-2</v>
      </c>
      <c r="P13" s="163">
        <v>0.35619047619047639</v>
      </c>
      <c r="Q13" s="163">
        <v>0.29459064327485396</v>
      </c>
      <c r="R13" s="163">
        <v>-0.44949874686716795</v>
      </c>
      <c r="S13" s="163">
        <v>-0.28664772727272736</v>
      </c>
      <c r="T13" s="163">
        <v>0.72799999999999976</v>
      </c>
      <c r="U13" s="163">
        <v>-0.28400000000000003</v>
      </c>
      <c r="V13" s="163">
        <v>-0.48750000000000004</v>
      </c>
      <c r="W13" s="163">
        <v>-0.28044444444444439</v>
      </c>
      <c r="X13" s="163">
        <v>-0.27562500000000001</v>
      </c>
      <c r="Y13" s="163">
        <v>0</v>
      </c>
      <c r="Z13" s="163">
        <v>0</v>
      </c>
      <c r="AA13" s="163">
        <v>0</v>
      </c>
      <c r="AB13" s="163">
        <v>0</v>
      </c>
      <c r="AC13" s="163">
        <v>0</v>
      </c>
      <c r="AD13" s="163">
        <v>0</v>
      </c>
      <c r="AE13" s="163">
        <v>0</v>
      </c>
      <c r="AF13" s="163">
        <v>0</v>
      </c>
      <c r="AG13" s="163">
        <v>0</v>
      </c>
      <c r="AH13" s="163">
        <v>0</v>
      </c>
      <c r="AI13" s="163">
        <v>0</v>
      </c>
    </row>
    <row r="14" spans="1:35" x14ac:dyDescent="0.3">
      <c r="A14" t="s">
        <v>211</v>
      </c>
      <c r="B14" s="163">
        <v>-7.394230715865846E-2</v>
      </c>
      <c r="C14" s="163">
        <v>0.29888478159724241</v>
      </c>
      <c r="D14" s="163">
        <v>-0.28854286579681709</v>
      </c>
      <c r="E14" s="163">
        <v>-0.19932497589199616</v>
      </c>
      <c r="F14" s="163">
        <v>0.25037500000000001</v>
      </c>
      <c r="G14" s="163">
        <v>0.39914285714285724</v>
      </c>
      <c r="H14" s="163">
        <v>0.28672131147540991</v>
      </c>
      <c r="I14" s="163">
        <v>-0.17265306122448976</v>
      </c>
      <c r="J14" s="163">
        <v>-0.28798913043478269</v>
      </c>
      <c r="K14" s="163">
        <v>0.15942307692307689</v>
      </c>
      <c r="L14" s="163">
        <v>-0.29943181818181819</v>
      </c>
      <c r="M14" s="163">
        <v>-0.18325000000000002</v>
      </c>
      <c r="N14" s="163">
        <v>-0.17954264524103836</v>
      </c>
      <c r="O14" s="163">
        <v>-4.32872253864931E-2</v>
      </c>
      <c r="P14" s="163">
        <v>0.42783603431839845</v>
      </c>
      <c r="Q14" s="163">
        <v>-0.2651315789473685</v>
      </c>
      <c r="R14" s="163">
        <v>-0.24678362573099411</v>
      </c>
      <c r="S14" s="163">
        <v>-0.45863636363636373</v>
      </c>
      <c r="T14" s="163">
        <v>0.72799999999999976</v>
      </c>
      <c r="U14" s="163">
        <v>-0.28400000000000003</v>
      </c>
      <c r="V14" s="163">
        <v>-0.49632352941176472</v>
      </c>
      <c r="W14" s="163">
        <v>-0.20031746031746034</v>
      </c>
      <c r="X14" s="163">
        <v>-0.2925979680696662</v>
      </c>
      <c r="Y14" s="163">
        <v>0</v>
      </c>
      <c r="Z14" s="163">
        <v>0</v>
      </c>
      <c r="AA14" s="163">
        <v>0</v>
      </c>
      <c r="AB14" s="163">
        <v>0</v>
      </c>
      <c r="AC14" s="163">
        <v>0</v>
      </c>
      <c r="AD14" s="163">
        <v>0</v>
      </c>
      <c r="AE14" s="163">
        <v>0</v>
      </c>
      <c r="AF14" s="163">
        <v>0</v>
      </c>
      <c r="AG14" s="163">
        <v>0</v>
      </c>
      <c r="AH14" s="163">
        <v>0</v>
      </c>
      <c r="AI14" s="163">
        <v>0</v>
      </c>
    </row>
    <row r="15" spans="1:35" x14ac:dyDescent="0.3">
      <c r="A15" t="s">
        <v>117</v>
      </c>
      <c r="B15" s="163">
        <v>0.49675878899803028</v>
      </c>
      <c r="C15" s="163">
        <v>3.4392218025771637E-3</v>
      </c>
      <c r="D15" s="163">
        <v>-0.19607064254163586</v>
      </c>
      <c r="E15" s="163">
        <v>-0.19751552795031058</v>
      </c>
      <c r="F15" s="163">
        <v>0.28614285714285725</v>
      </c>
      <c r="G15" s="163">
        <v>0.46181818181818168</v>
      </c>
      <c r="H15" s="163">
        <v>-0.18844444444444441</v>
      </c>
      <c r="I15" s="163">
        <v>-0.18391304347826087</v>
      </c>
      <c r="J15" s="163">
        <v>-0.17469230769230759</v>
      </c>
      <c r="K15" s="163">
        <v>0.16804054054054052</v>
      </c>
      <c r="L15" s="163">
        <v>-0.28749999999999998</v>
      </c>
      <c r="M15" s="163">
        <v>-0.19289473684210523</v>
      </c>
      <c r="N15" s="163">
        <v>-9.9600000000000022E-2</v>
      </c>
      <c r="O15" s="163">
        <v>-3.0107526881720359E-2</v>
      </c>
      <c r="P15" s="163">
        <v>0.45241935483870965</v>
      </c>
      <c r="Q15" s="163">
        <v>-8.8377192982456054E-2</v>
      </c>
      <c r="R15" s="163">
        <v>-0.39661654135338342</v>
      </c>
      <c r="S15" s="163">
        <v>0.38219696969696959</v>
      </c>
      <c r="T15" s="163">
        <v>0.72799999999999976</v>
      </c>
      <c r="U15" s="163">
        <v>-0.28400000000000003</v>
      </c>
      <c r="V15" s="163">
        <v>-0.4296875</v>
      </c>
      <c r="W15" s="163">
        <v>-0.20031746031746034</v>
      </c>
      <c r="X15" s="163">
        <v>-0.18185567010309278</v>
      </c>
      <c r="Y15" s="163">
        <v>0</v>
      </c>
      <c r="Z15" s="163">
        <v>0</v>
      </c>
      <c r="AA15" s="163">
        <v>0</v>
      </c>
      <c r="AB15" s="163">
        <v>0</v>
      </c>
      <c r="AC15" s="163">
        <v>0</v>
      </c>
      <c r="AD15" s="163">
        <v>0</v>
      </c>
      <c r="AE15" s="163">
        <v>0</v>
      </c>
      <c r="AF15" s="163">
        <v>0</v>
      </c>
      <c r="AG15" s="163">
        <v>0</v>
      </c>
      <c r="AH15" s="163">
        <v>0</v>
      </c>
      <c r="AI15" s="163">
        <v>0</v>
      </c>
    </row>
    <row r="16" spans="1:35" x14ac:dyDescent="0.3">
      <c r="A16" t="s">
        <v>183</v>
      </c>
      <c r="B16" s="163">
        <v>0.39923867827293091</v>
      </c>
      <c r="C16" s="163">
        <v>-6.2839962814556061E-2</v>
      </c>
      <c r="D16" s="163">
        <v>0.19436568043257818</v>
      </c>
      <c r="E16" s="163">
        <v>-0.29120879120879128</v>
      </c>
      <c r="F16" s="163">
        <v>0.17883928571428598</v>
      </c>
      <c r="G16" s="163">
        <v>0.28754716981132078</v>
      </c>
      <c r="H16" s="163">
        <v>-0.17721362229102167</v>
      </c>
      <c r="I16" s="163">
        <v>-0.18661764705882344</v>
      </c>
      <c r="J16" s="163">
        <v>-0.17742187500000006</v>
      </c>
      <c r="K16" s="163">
        <v>0.11513888888888912</v>
      </c>
      <c r="L16" s="163">
        <v>-0.18995098039215685</v>
      </c>
      <c r="M16" s="163">
        <v>-0.19633928571428572</v>
      </c>
      <c r="N16" s="163">
        <v>-0.24322344322344325</v>
      </c>
      <c r="O16" s="163">
        <v>-4.396694214876018E-2</v>
      </c>
      <c r="P16" s="163">
        <v>0.48258064516129018</v>
      </c>
      <c r="Q16" s="163">
        <v>0.35350877192982466</v>
      </c>
      <c r="R16" s="163">
        <v>-0.43187134502923974</v>
      </c>
      <c r="S16" s="163">
        <v>-0.28664772727272736</v>
      </c>
      <c r="T16" s="163">
        <v>0.72799999999999976</v>
      </c>
      <c r="U16" s="163">
        <v>-0.2563176895306859</v>
      </c>
      <c r="V16" s="163">
        <v>-0.46874999999999989</v>
      </c>
      <c r="W16" s="163">
        <v>-0.28044444444444439</v>
      </c>
      <c r="X16" s="163">
        <v>-0.1373297002724797</v>
      </c>
      <c r="Y16" s="163">
        <v>0</v>
      </c>
      <c r="Z16" s="163">
        <v>0</v>
      </c>
      <c r="AA16" s="163">
        <v>0</v>
      </c>
      <c r="AB16" s="163">
        <v>0</v>
      </c>
      <c r="AC16" s="163">
        <v>0</v>
      </c>
      <c r="AD16" s="163">
        <v>0</v>
      </c>
      <c r="AE16" s="163">
        <v>0</v>
      </c>
      <c r="AF16" s="163">
        <v>0</v>
      </c>
      <c r="AG16" s="163">
        <v>0</v>
      </c>
      <c r="AH16" s="163">
        <v>0</v>
      </c>
      <c r="AI16" s="163">
        <v>0</v>
      </c>
    </row>
    <row r="17" spans="1:35" x14ac:dyDescent="0.3">
      <c r="A17" t="s">
        <v>58</v>
      </c>
      <c r="B17" s="163">
        <v>-5.5042794144326557E-3</v>
      </c>
      <c r="C17" s="163">
        <v>5.7461757187353468E-2</v>
      </c>
      <c r="D17" s="163">
        <v>-0.19813977131476423</v>
      </c>
      <c r="E17" s="163">
        <v>-8.9915174363807693E-2</v>
      </c>
      <c r="F17" s="163">
        <v>0.36721666666666675</v>
      </c>
      <c r="G17" s="163">
        <v>0.48227848101265813</v>
      </c>
      <c r="H17" s="163">
        <v>-2.2341920374707391E-2</v>
      </c>
      <c r="I17" s="163">
        <v>-6.7410358565736961E-2</v>
      </c>
      <c r="J17" s="163">
        <v>-7.2788461538461635E-2</v>
      </c>
      <c r="K17" s="163">
        <v>0.35732758620689653</v>
      </c>
      <c r="L17" s="163">
        <v>-9.375E-2</v>
      </c>
      <c r="M17" s="163">
        <v>-3.9836956521739242E-2</v>
      </c>
      <c r="N17" s="163">
        <v>-9.0021691973969586E-2</v>
      </c>
      <c r="O17" s="163">
        <v>-6.972477064220195E-2</v>
      </c>
      <c r="P17" s="163">
        <v>0.411743119266055</v>
      </c>
      <c r="Q17" s="163">
        <v>0.47134502923976629</v>
      </c>
      <c r="R17" s="163">
        <v>-0.18508771929824563</v>
      </c>
      <c r="S17" s="163">
        <v>-0.19109848484848491</v>
      </c>
      <c r="T17" s="163">
        <v>0.72799999999999976</v>
      </c>
      <c r="U17" s="163">
        <v>-6.4079422382671503E-2</v>
      </c>
      <c r="V17" s="163">
        <v>-0.42187500000000011</v>
      </c>
      <c r="W17" s="163">
        <v>-0.70111111111111124</v>
      </c>
      <c r="X17" s="163">
        <v>-5.3052631578947462E-2</v>
      </c>
      <c r="Y17" s="163">
        <v>0</v>
      </c>
      <c r="Z17" s="163">
        <v>0</v>
      </c>
      <c r="AA17" s="163">
        <v>0</v>
      </c>
      <c r="AB17" s="163">
        <v>0</v>
      </c>
      <c r="AC17" s="163">
        <v>0</v>
      </c>
      <c r="AD17" s="163">
        <v>0</v>
      </c>
      <c r="AE17" s="163">
        <v>0</v>
      </c>
      <c r="AF17" s="163">
        <v>0</v>
      </c>
      <c r="AG17" s="163">
        <v>2.2204460492503131E-16</v>
      </c>
      <c r="AH17" s="163">
        <v>0</v>
      </c>
      <c r="AI17" s="163">
        <v>0</v>
      </c>
    </row>
    <row r="18" spans="1:35" x14ac:dyDescent="0.3">
      <c r="A18" t="s">
        <v>184</v>
      </c>
      <c r="B18" s="163">
        <v>-9.8654976086157475E-2</v>
      </c>
      <c r="C18" s="163">
        <v>0.11017375546973218</v>
      </c>
      <c r="D18" s="163">
        <v>0.29236063351975572</v>
      </c>
      <c r="E18" s="163">
        <v>-0.19264943457189032</v>
      </c>
      <c r="F18" s="163">
        <v>0.28614285714285725</v>
      </c>
      <c r="G18" s="163">
        <v>-4.6322188449848034E-2</v>
      </c>
      <c r="H18" s="163">
        <v>-8.3137254901960889E-2</v>
      </c>
      <c r="I18" s="163">
        <v>-5.4230769230769305E-2</v>
      </c>
      <c r="J18" s="163">
        <v>-5.1148648648648654E-2</v>
      </c>
      <c r="K18" s="163">
        <v>0.29607142857142854</v>
      </c>
      <c r="L18" s="163">
        <v>-0.17816091954022983</v>
      </c>
      <c r="M18" s="163">
        <v>-5.7265624999999987E-2</v>
      </c>
      <c r="N18" s="163">
        <v>-8.9407540394972895E-2</v>
      </c>
      <c r="O18" s="163">
        <v>-3.6190476190476106E-2</v>
      </c>
      <c r="P18" s="163">
        <v>0.45241935483870965</v>
      </c>
      <c r="Q18" s="163">
        <v>-8.8377192982456165E-2</v>
      </c>
      <c r="R18" s="163">
        <v>-0.29614035087719304</v>
      </c>
      <c r="S18" s="163">
        <v>-0.15287878787878784</v>
      </c>
      <c r="T18" s="163">
        <v>0.72799999999999976</v>
      </c>
      <c r="U18" s="163">
        <v>-7.8888888888888786E-2</v>
      </c>
      <c r="V18" s="163">
        <v>-0.46875</v>
      </c>
      <c r="W18" s="163">
        <v>-0.17527777777777787</v>
      </c>
      <c r="X18" s="163">
        <v>-0.19384615384615389</v>
      </c>
      <c r="Y18" s="163">
        <v>0</v>
      </c>
      <c r="Z18" s="163">
        <v>0</v>
      </c>
      <c r="AA18" s="163">
        <v>0</v>
      </c>
      <c r="AB18" s="163">
        <v>0</v>
      </c>
      <c r="AC18" s="163">
        <v>0</v>
      </c>
      <c r="AD18" s="163">
        <v>0</v>
      </c>
      <c r="AE18" s="163">
        <v>0</v>
      </c>
      <c r="AF18" s="163">
        <v>0</v>
      </c>
      <c r="AG18" s="163">
        <v>0</v>
      </c>
      <c r="AH18" s="163">
        <v>0</v>
      </c>
      <c r="AI18" s="163">
        <v>0</v>
      </c>
    </row>
    <row r="19" spans="1:35" x14ac:dyDescent="0.3">
      <c r="A19" t="s">
        <v>185</v>
      </c>
      <c r="B19" s="163">
        <v>-5.8209335151566677E-3</v>
      </c>
      <c r="C19" s="163">
        <v>0.31756748058825601</v>
      </c>
      <c r="D19" s="163">
        <v>-0.19632897013391737</v>
      </c>
      <c r="E19" s="163">
        <v>-9.0238365493757078E-2</v>
      </c>
      <c r="F19" s="163">
        <v>-7.7038461538461611E-2</v>
      </c>
      <c r="G19" s="163">
        <v>-4.4561403508771913E-2</v>
      </c>
      <c r="H19" s="163">
        <v>-3.2839931153184176E-2</v>
      </c>
      <c r="I19" s="163">
        <v>-7.1694915254237435E-2</v>
      </c>
      <c r="J19" s="163">
        <v>-6.7589285714285796E-2</v>
      </c>
      <c r="K19" s="163">
        <v>-6.4765625000000049E-2</v>
      </c>
      <c r="L19" s="163">
        <v>-8.8740458015267198E-2</v>
      </c>
      <c r="M19" s="163">
        <v>-7.4795918367346892E-2</v>
      </c>
      <c r="N19" s="163">
        <v>-8.636836628511968E-2</v>
      </c>
      <c r="O19" s="163">
        <v>-1.862093104655238E-2</v>
      </c>
      <c r="P19" s="163">
        <v>0.48971871968962177</v>
      </c>
      <c r="Q19" s="163">
        <v>-8.8377192982456054E-2</v>
      </c>
      <c r="R19" s="163">
        <v>-0.18508771929824563</v>
      </c>
      <c r="S19" s="163">
        <v>-9.5549242424242453E-2</v>
      </c>
      <c r="T19" s="163">
        <v>0.72799999999999976</v>
      </c>
      <c r="U19" s="163">
        <v>-0.19056748466257667</v>
      </c>
      <c r="V19" s="163">
        <v>-0.1785714285714286</v>
      </c>
      <c r="W19" s="163">
        <v>-0.28044444444444439</v>
      </c>
      <c r="X19" s="163">
        <v>-5.1428571428571379E-2</v>
      </c>
      <c r="Y19" s="163">
        <v>0</v>
      </c>
      <c r="Z19" s="163">
        <v>0</v>
      </c>
      <c r="AA19" s="163">
        <v>0</v>
      </c>
      <c r="AB19" s="163">
        <v>0</v>
      </c>
      <c r="AC19" s="163">
        <v>0</v>
      </c>
      <c r="AD19" s="163">
        <v>0</v>
      </c>
      <c r="AE19" s="163">
        <v>0</v>
      </c>
      <c r="AF19" s="163">
        <v>0</v>
      </c>
      <c r="AG19" s="163">
        <v>2.2204460492503131E-16</v>
      </c>
      <c r="AH19" s="163">
        <v>0</v>
      </c>
      <c r="AI19" s="163">
        <v>0</v>
      </c>
    </row>
    <row r="20" spans="1:35" x14ac:dyDescent="0.3">
      <c r="A20" t="s">
        <v>186</v>
      </c>
      <c r="B20" s="163">
        <v>0.39927103411037912</v>
      </c>
      <c r="C20" s="163">
        <v>0.29915440311737473</v>
      </c>
      <c r="D20" s="163">
        <v>-0.3796359170198883</v>
      </c>
      <c r="E20" s="163">
        <v>-0.1950920245398774</v>
      </c>
      <c r="F20" s="163">
        <v>0.25037500000000001</v>
      </c>
      <c r="G20" s="163">
        <v>0.48432203389830519</v>
      </c>
      <c r="H20" s="163">
        <v>0.37926605504587152</v>
      </c>
      <c r="I20" s="163">
        <v>-0.1823275862068966</v>
      </c>
      <c r="J20" s="163">
        <v>-7.0092592592592484E-2</v>
      </c>
      <c r="K20" s="163">
        <v>0.13816666666666655</v>
      </c>
      <c r="L20" s="163">
        <v>-0.29356060606060619</v>
      </c>
      <c r="M20" s="163">
        <v>-0.19494680851063828</v>
      </c>
      <c r="N20" s="163">
        <v>-0.18681672025723473</v>
      </c>
      <c r="O20" s="163">
        <v>-3.2839506172839483E-2</v>
      </c>
      <c r="P20" s="163">
        <v>0.24215827338129503</v>
      </c>
      <c r="Q20" s="163">
        <v>-0.38296783625730979</v>
      </c>
      <c r="R20" s="163">
        <v>-0.49356725146198821</v>
      </c>
      <c r="S20" s="163">
        <v>-0.28664772727272736</v>
      </c>
      <c r="T20" s="163">
        <v>0.3640000000000001</v>
      </c>
      <c r="U20" s="163">
        <v>0.37996941896024472</v>
      </c>
      <c r="V20" s="163">
        <v>-0.4910714285714286</v>
      </c>
      <c r="W20" s="163">
        <v>-0.28044444444444439</v>
      </c>
      <c r="X20" s="163">
        <v>-0.18475073313782986</v>
      </c>
      <c r="Y20" s="163">
        <v>0</v>
      </c>
      <c r="Z20" s="163">
        <v>0</v>
      </c>
      <c r="AA20" s="163">
        <v>0</v>
      </c>
      <c r="AB20" s="163">
        <v>0</v>
      </c>
      <c r="AC20" s="163">
        <v>0</v>
      </c>
      <c r="AD20" s="163">
        <v>0</v>
      </c>
      <c r="AE20" s="163">
        <v>0</v>
      </c>
      <c r="AF20" s="163">
        <v>0</v>
      </c>
      <c r="AG20" s="163">
        <v>0</v>
      </c>
      <c r="AH20" s="163">
        <v>0</v>
      </c>
      <c r="AI20" s="163">
        <v>0</v>
      </c>
    </row>
    <row r="21" spans="1:35" x14ac:dyDescent="0.3">
      <c r="A21" t="s">
        <v>187</v>
      </c>
      <c r="B21" s="163">
        <v>-9.5553233736038301E-2</v>
      </c>
      <c r="C21" s="163">
        <v>0.18279180510298287</v>
      </c>
      <c r="D21" s="163">
        <v>0.19512449792450681</v>
      </c>
      <c r="E21" s="163">
        <v>-0.29627329192546592</v>
      </c>
      <c r="F21" s="163">
        <v>0.27313636363636351</v>
      </c>
      <c r="G21" s="163">
        <v>0.46181818181818168</v>
      </c>
      <c r="H21" s="163">
        <v>-8.8606811145510833E-2</v>
      </c>
      <c r="I21" s="163">
        <v>-0.17148648648648646</v>
      </c>
      <c r="J21" s="163">
        <v>-5.4071428571428659E-2</v>
      </c>
      <c r="K21" s="163">
        <v>0.43631578947368443</v>
      </c>
      <c r="L21" s="163">
        <v>-2.3628048780487854E-2</v>
      </c>
      <c r="M21" s="163">
        <v>-6.1083333333333489E-2</v>
      </c>
      <c r="N21" s="163">
        <v>-0.28897485493230179</v>
      </c>
      <c r="O21" s="163">
        <v>-3.8832116788321214E-2</v>
      </c>
      <c r="P21" s="163">
        <v>0.49210526315789482</v>
      </c>
      <c r="Q21" s="163">
        <v>-0.17675438596491211</v>
      </c>
      <c r="R21" s="163">
        <v>-0.44949874686716795</v>
      </c>
      <c r="S21" s="163">
        <v>-0.28664772727272736</v>
      </c>
      <c r="T21" s="163">
        <v>0.72799999999999976</v>
      </c>
      <c r="U21" s="163">
        <v>-0.19056748466257667</v>
      </c>
      <c r="V21" s="163">
        <v>-0.43269230769230771</v>
      </c>
      <c r="W21" s="163">
        <v>-0.20031746031746034</v>
      </c>
      <c r="X21" s="163">
        <v>-5.5081967213114758E-2</v>
      </c>
      <c r="Y21" s="163">
        <v>0</v>
      </c>
      <c r="Z21" s="163">
        <v>0</v>
      </c>
      <c r="AA21" s="163">
        <v>0</v>
      </c>
      <c r="AB21" s="163">
        <v>0</v>
      </c>
      <c r="AC21" s="163">
        <v>0</v>
      </c>
      <c r="AD21" s="163">
        <v>0</v>
      </c>
      <c r="AE21" s="163">
        <v>0</v>
      </c>
      <c r="AF21" s="163">
        <v>0</v>
      </c>
      <c r="AG21" s="163">
        <v>0</v>
      </c>
      <c r="AH21" s="163">
        <v>0</v>
      </c>
      <c r="AI21" s="163">
        <v>0</v>
      </c>
    </row>
    <row r="22" spans="1:35" x14ac:dyDescent="0.3">
      <c r="A22" t="s">
        <v>156</v>
      </c>
      <c r="B22" s="163">
        <v>-0.1881552779688983</v>
      </c>
      <c r="C22" s="163">
        <v>0.19671360022749607</v>
      </c>
      <c r="D22" s="163">
        <v>0.19452778692167949</v>
      </c>
      <c r="E22" s="163">
        <v>-0.19331306990881458</v>
      </c>
      <c r="F22" s="163">
        <v>0.25037500000000001</v>
      </c>
      <c r="G22" s="163">
        <v>0.4969565217391303</v>
      </c>
      <c r="H22" s="163">
        <v>0.4666304347826089</v>
      </c>
      <c r="I22" s="163">
        <v>-6.9344262295081838E-2</v>
      </c>
      <c r="J22" s="163">
        <v>-0.29366379310344826</v>
      </c>
      <c r="K22" s="163">
        <v>0.25906249999999997</v>
      </c>
      <c r="L22" s="163">
        <v>-0.2969890510948906</v>
      </c>
      <c r="M22" s="163">
        <v>-0.17965686274509807</v>
      </c>
      <c r="N22" s="163">
        <v>0.39174041297935114</v>
      </c>
      <c r="O22" s="163">
        <v>0.48919540229885072</v>
      </c>
      <c r="P22" s="163">
        <v>0.43488372093023253</v>
      </c>
      <c r="Q22" s="163">
        <v>-0.42421052631578948</v>
      </c>
      <c r="R22" s="163">
        <v>-0.48122807017543867</v>
      </c>
      <c r="S22" s="163">
        <v>0.19109848484848491</v>
      </c>
      <c r="T22" s="163">
        <v>0.24266666666666681</v>
      </c>
      <c r="U22" s="163">
        <v>-0.27140672782874631</v>
      </c>
      <c r="V22" s="163">
        <v>-0.3835227272727274</v>
      </c>
      <c r="W22" s="163">
        <v>-0.23370370370370364</v>
      </c>
      <c r="X22" s="163">
        <v>-9.3333333333333268E-2</v>
      </c>
      <c r="Y22" s="163">
        <v>0</v>
      </c>
      <c r="Z22" s="163">
        <v>0</v>
      </c>
      <c r="AA22" s="163">
        <v>0</v>
      </c>
      <c r="AB22" s="163">
        <v>0</v>
      </c>
      <c r="AC22" s="163">
        <v>0</v>
      </c>
      <c r="AD22" s="163">
        <v>0</v>
      </c>
      <c r="AE22" s="163">
        <v>0</v>
      </c>
      <c r="AF22" s="163">
        <v>0</v>
      </c>
      <c r="AG22" s="163">
        <v>0</v>
      </c>
      <c r="AH22" s="163">
        <v>0</v>
      </c>
      <c r="AI22" s="163">
        <v>0</v>
      </c>
    </row>
    <row r="23" spans="1:35" x14ac:dyDescent="0.3">
      <c r="A23" t="s">
        <v>237</v>
      </c>
      <c r="B23" s="163">
        <v>-0.20564102415689312</v>
      </c>
      <c r="C23" s="163">
        <v>0.19831755987447131</v>
      </c>
      <c r="D23" s="163">
        <v>0.19203195871211864</v>
      </c>
      <c r="E23" s="163">
        <v>0.29194915254237275</v>
      </c>
      <c r="F23" s="163">
        <v>0.15022500000000005</v>
      </c>
      <c r="G23" s="163">
        <v>0.29028571428571448</v>
      </c>
      <c r="H23" s="163">
        <v>0.26819277108433726</v>
      </c>
      <c r="I23" s="163">
        <v>-0.15570552147239258</v>
      </c>
      <c r="J23" s="163">
        <v>0.11828124999999989</v>
      </c>
      <c r="K23" s="163">
        <v>0.2302777777777778</v>
      </c>
      <c r="L23" s="163">
        <v>-0.38240131578947367</v>
      </c>
      <c r="M23" s="163">
        <v>-0.26178571428571429</v>
      </c>
      <c r="N23" s="163">
        <v>-0.29977426636568849</v>
      </c>
      <c r="O23" s="163">
        <v>-0.18095238095238098</v>
      </c>
      <c r="P23" s="163">
        <v>0.2353846153846153</v>
      </c>
      <c r="Q23" s="163">
        <v>0.11783625730994163</v>
      </c>
      <c r="R23" s="163">
        <v>-0.49356725146198821</v>
      </c>
      <c r="S23" s="163">
        <v>0.15287878787878784</v>
      </c>
      <c r="T23" s="163">
        <v>0.3640000000000001</v>
      </c>
      <c r="U23" s="163">
        <v>0.12815884476534323</v>
      </c>
      <c r="V23" s="163">
        <v>-0.390625</v>
      </c>
      <c r="W23" s="163">
        <v>-0.28044444444444439</v>
      </c>
      <c r="X23" s="163">
        <v>-0.27480916030534341</v>
      </c>
      <c r="Y23" s="163">
        <v>0</v>
      </c>
      <c r="Z23" s="163">
        <v>0</v>
      </c>
      <c r="AA23" s="163">
        <v>0</v>
      </c>
      <c r="AB23" s="163">
        <v>0</v>
      </c>
      <c r="AC23" s="163">
        <v>0</v>
      </c>
      <c r="AD23" s="163">
        <v>0</v>
      </c>
      <c r="AE23" s="163">
        <v>0</v>
      </c>
      <c r="AF23" s="163">
        <v>0</v>
      </c>
      <c r="AG23" s="163">
        <v>0</v>
      </c>
      <c r="AH23" s="163">
        <v>0</v>
      </c>
      <c r="AI23" s="163">
        <v>0</v>
      </c>
    </row>
    <row r="24" spans="1:35" x14ac:dyDescent="0.3">
      <c r="A24" t="s">
        <v>212</v>
      </c>
      <c r="B24" s="163">
        <v>5.9965635592446276E-2</v>
      </c>
      <c r="C24" s="163">
        <v>0.29948905396271841</v>
      </c>
      <c r="D24" s="163">
        <v>-0.19493069694546361</v>
      </c>
      <c r="E24" s="163">
        <v>-0.2905583756345177</v>
      </c>
      <c r="F24" s="163">
        <v>0.29455882352941165</v>
      </c>
      <c r="G24" s="163">
        <v>0.46181818181818168</v>
      </c>
      <c r="H24" s="163">
        <v>-7.819672131147537E-2</v>
      </c>
      <c r="I24" s="163">
        <v>-0.17698744769874475</v>
      </c>
      <c r="J24" s="163">
        <v>-7.885416666666667E-2</v>
      </c>
      <c r="K24" s="163">
        <v>0.2302777777777778</v>
      </c>
      <c r="L24" s="163">
        <v>-0.18860619469026552</v>
      </c>
      <c r="M24" s="163">
        <v>-8.7261904761904763E-2</v>
      </c>
      <c r="N24" s="163">
        <v>-0.19080459770114944</v>
      </c>
      <c r="O24" s="163">
        <v>-4.2390438247011941E-2</v>
      </c>
      <c r="P24" s="163">
        <v>0.21892682926829266</v>
      </c>
      <c r="Q24" s="163">
        <v>-0.26600660066006598</v>
      </c>
      <c r="R24" s="163">
        <v>-0.46424642464246435</v>
      </c>
      <c r="S24" s="163">
        <v>-0.25479797979797991</v>
      </c>
      <c r="T24" s="163">
        <v>-0.18200000000000005</v>
      </c>
      <c r="U24" s="163">
        <v>-0.48375262054507329</v>
      </c>
      <c r="V24" s="163">
        <v>-0.25</v>
      </c>
      <c r="W24" s="163">
        <v>-0.35055555555555562</v>
      </c>
      <c r="X24" s="163">
        <v>-0.19599999999999995</v>
      </c>
      <c r="Y24" s="163">
        <v>0</v>
      </c>
      <c r="Z24" s="163">
        <v>0</v>
      </c>
      <c r="AA24" s="163">
        <v>0</v>
      </c>
      <c r="AB24" s="163">
        <v>0</v>
      </c>
      <c r="AC24" s="163">
        <v>0</v>
      </c>
      <c r="AD24" s="163">
        <v>0</v>
      </c>
      <c r="AE24" s="163">
        <v>0</v>
      </c>
      <c r="AF24" s="163">
        <v>0</v>
      </c>
      <c r="AG24" s="163">
        <v>0</v>
      </c>
      <c r="AH24" s="163">
        <v>0</v>
      </c>
      <c r="AI24" s="163">
        <v>0</v>
      </c>
    </row>
    <row r="25" spans="1:35" x14ac:dyDescent="0.3">
      <c r="A25" t="s">
        <v>32</v>
      </c>
      <c r="B25" s="163">
        <v>-5.5630141033061742E-3</v>
      </c>
      <c r="C25" s="163">
        <v>9.4407019769193745E-3</v>
      </c>
      <c r="D25" s="163">
        <v>0.39059131952958293</v>
      </c>
      <c r="E25" s="163">
        <v>-0.27366609294320154</v>
      </c>
      <c r="F25" s="163">
        <v>0.38851293103448281</v>
      </c>
      <c r="G25" s="163">
        <v>-4.8227848101265902E-2</v>
      </c>
      <c r="H25" s="163">
        <v>-8.1888412017167234E-2</v>
      </c>
      <c r="I25" s="163">
        <v>-9.2290909090909201E-2</v>
      </c>
      <c r="J25" s="163">
        <v>-4.4011627906976658E-2</v>
      </c>
      <c r="K25" s="163">
        <v>0.47826923076923067</v>
      </c>
      <c r="L25" s="163">
        <v>-9.6074380165289242E-2</v>
      </c>
      <c r="M25" s="163">
        <v>-3.7397959183673501E-2</v>
      </c>
      <c r="N25" s="163">
        <v>-7.5660893345487645E-2</v>
      </c>
      <c r="O25" s="163">
        <v>-3.2738461538461605E-2</v>
      </c>
      <c r="P25" s="163">
        <v>0.48258064516129062</v>
      </c>
      <c r="Q25" s="163">
        <v>-0.17675438596491211</v>
      </c>
      <c r="R25" s="163">
        <v>-0.49356725146198821</v>
      </c>
      <c r="S25" s="163">
        <v>-0.28027777777777774</v>
      </c>
      <c r="T25" s="163">
        <v>-0.18200000000000005</v>
      </c>
      <c r="U25" s="163">
        <v>-7.4423480083857463E-2</v>
      </c>
      <c r="V25" s="163">
        <v>-0.39663461538461542</v>
      </c>
      <c r="W25" s="163">
        <v>-0.17527777777777787</v>
      </c>
      <c r="X25" s="163">
        <v>-9.8823529411764754E-2</v>
      </c>
      <c r="Y25" s="163">
        <v>0</v>
      </c>
      <c r="Z25" s="163">
        <v>0</v>
      </c>
      <c r="AA25" s="163">
        <v>0</v>
      </c>
      <c r="AB25" s="163">
        <v>0</v>
      </c>
      <c r="AC25" s="163">
        <v>0</v>
      </c>
      <c r="AD25" s="163">
        <v>0</v>
      </c>
      <c r="AE25" s="163">
        <v>-1.1102230246251565E-16</v>
      </c>
      <c r="AF25" s="163">
        <v>0</v>
      </c>
      <c r="AG25" s="163">
        <v>0</v>
      </c>
      <c r="AH25" s="163">
        <v>0</v>
      </c>
      <c r="AI25" s="163">
        <v>0</v>
      </c>
    </row>
    <row r="26" spans="1:35" x14ac:dyDescent="0.3">
      <c r="A26" t="s">
        <v>157</v>
      </c>
      <c r="B26" s="163">
        <v>-9.8653921944856449E-2</v>
      </c>
      <c r="C26" s="163">
        <v>0.29914824811119689</v>
      </c>
      <c r="D26" s="163">
        <v>-0.29649002099884825</v>
      </c>
      <c r="E26" s="163">
        <v>-9.1996142719382723E-2</v>
      </c>
      <c r="F26" s="163">
        <v>0.44511111111111124</v>
      </c>
      <c r="G26" s="163">
        <v>8.725190839694652E-2</v>
      </c>
      <c r="H26" s="163">
        <v>0.49807228915662649</v>
      </c>
      <c r="I26" s="163">
        <v>-7.85758513931889E-2</v>
      </c>
      <c r="J26" s="163">
        <v>-2.7427536231884209E-2</v>
      </c>
      <c r="K26" s="163">
        <v>0.47826923076923067</v>
      </c>
      <c r="L26" s="163">
        <v>-1.1742424242424221E-2</v>
      </c>
      <c r="M26" s="163">
        <v>-3.004098360655727E-2</v>
      </c>
      <c r="N26" s="163">
        <v>-3.7336932073774198E-2</v>
      </c>
      <c r="O26" s="163">
        <v>-3.7281009110021079E-2</v>
      </c>
      <c r="P26" s="163">
        <v>0.49282576866764272</v>
      </c>
      <c r="Q26" s="163">
        <v>-0.29459064327485363</v>
      </c>
      <c r="R26" s="163">
        <v>-0.37017543859649116</v>
      </c>
      <c r="S26" s="163">
        <v>-0.3821969696969697</v>
      </c>
      <c r="T26" s="163">
        <v>0.3640000000000001</v>
      </c>
      <c r="U26" s="163">
        <v>-7.8539823008849541E-2</v>
      </c>
      <c r="V26" s="163">
        <v>-0.39663461538461542</v>
      </c>
      <c r="W26" s="163">
        <v>-0.17527777777777787</v>
      </c>
      <c r="X26" s="163">
        <v>-9.1470054446460947E-2</v>
      </c>
      <c r="Y26" s="163">
        <v>0</v>
      </c>
      <c r="Z26" s="163">
        <v>0</v>
      </c>
      <c r="AA26" s="163">
        <v>0</v>
      </c>
      <c r="AB26" s="163">
        <v>0</v>
      </c>
      <c r="AC26" s="163">
        <v>0</v>
      </c>
      <c r="AD26" s="163">
        <v>0</v>
      </c>
      <c r="AE26" s="163">
        <v>0</v>
      </c>
      <c r="AF26" s="163">
        <v>0</v>
      </c>
      <c r="AG26" s="163">
        <v>2.2204460492503131E-16</v>
      </c>
      <c r="AH26" s="163">
        <v>0</v>
      </c>
      <c r="AI26" s="163">
        <v>0</v>
      </c>
    </row>
    <row r="27" spans="1:35" x14ac:dyDescent="0.3">
      <c r="A27" t="s">
        <v>59</v>
      </c>
      <c r="B27" s="163">
        <v>-0.19894952968408874</v>
      </c>
      <c r="C27" s="163">
        <v>0.29769895373148092</v>
      </c>
      <c r="D27" s="163">
        <v>0.19780578097120793</v>
      </c>
      <c r="E27" s="163">
        <v>-0.29902723735408565</v>
      </c>
      <c r="F27" s="163">
        <v>0.18778125000000001</v>
      </c>
      <c r="G27" s="163">
        <v>-7.257142857142862E-2</v>
      </c>
      <c r="H27" s="163">
        <v>0.25783783783783787</v>
      </c>
      <c r="I27" s="163">
        <v>-7.2000000000000064E-2</v>
      </c>
      <c r="J27" s="163">
        <v>-0.1931122448979592</v>
      </c>
      <c r="K27" s="163">
        <v>0.38379629629629619</v>
      </c>
      <c r="L27" s="163">
        <v>-0.18372844827586221</v>
      </c>
      <c r="M27" s="163">
        <v>-8.5232558139534786E-2</v>
      </c>
      <c r="N27" s="163">
        <v>-0.18949771689497719</v>
      </c>
      <c r="O27" s="163">
        <v>-3.172331544424567E-2</v>
      </c>
      <c r="P27" s="163">
        <v>0.45941765241128296</v>
      </c>
      <c r="Q27" s="163">
        <v>-0.28355321020228674</v>
      </c>
      <c r="R27" s="163">
        <v>-0.44538258575197898</v>
      </c>
      <c r="S27" s="163">
        <v>0.31531250000000011</v>
      </c>
      <c r="T27" s="163">
        <v>0.72799999999999976</v>
      </c>
      <c r="U27" s="163">
        <v>-0.3844765342960289</v>
      </c>
      <c r="V27" s="163">
        <v>-0.15625</v>
      </c>
      <c r="W27" s="163">
        <v>-0.20031746031746034</v>
      </c>
      <c r="X27" s="163">
        <v>-0.28991150442477875</v>
      </c>
      <c r="Y27" s="163">
        <v>0</v>
      </c>
      <c r="Z27" s="163">
        <v>0</v>
      </c>
      <c r="AA27" s="163">
        <v>0</v>
      </c>
      <c r="AB27" s="163">
        <v>0</v>
      </c>
      <c r="AC27" s="163">
        <v>0</v>
      </c>
      <c r="AD27" s="163">
        <v>0</v>
      </c>
      <c r="AE27" s="163">
        <v>0</v>
      </c>
      <c r="AF27" s="163">
        <v>0</v>
      </c>
      <c r="AG27" s="163">
        <v>0</v>
      </c>
      <c r="AH27" s="163">
        <v>0</v>
      </c>
      <c r="AI27" s="163">
        <v>0</v>
      </c>
    </row>
    <row r="28" spans="1:35" x14ac:dyDescent="0.3">
      <c r="A28" t="s">
        <v>118</v>
      </c>
      <c r="B28" s="163">
        <v>-5.1486135041883818E-3</v>
      </c>
      <c r="C28" s="163">
        <v>-0.12405117889033024</v>
      </c>
      <c r="D28" s="163">
        <v>0.29100961395635561</v>
      </c>
      <c r="E28" s="163">
        <v>-8.7984189723320116E-2</v>
      </c>
      <c r="F28" s="163">
        <v>0.36418181818181816</v>
      </c>
      <c r="G28" s="163">
        <v>0.4969565217391303</v>
      </c>
      <c r="H28" s="163">
        <v>0.49807228915662649</v>
      </c>
      <c r="I28" s="163">
        <v>-7.5535714285714151E-2</v>
      </c>
      <c r="J28" s="163">
        <v>-7.1415094339622565E-2</v>
      </c>
      <c r="K28" s="163">
        <v>0.27633333333333354</v>
      </c>
      <c r="L28" s="163">
        <v>-9.2261904761904767E-2</v>
      </c>
      <c r="M28" s="163">
        <v>-7.9673913043478373E-2</v>
      </c>
      <c r="N28" s="163">
        <v>-2.3850574712643624E-2</v>
      </c>
      <c r="O28" s="163">
        <v>-2.8222811671087533E-2</v>
      </c>
      <c r="P28" s="163">
        <v>0.44123595505617974</v>
      </c>
      <c r="Q28" s="163">
        <v>0.37314814814814801</v>
      </c>
      <c r="R28" s="163">
        <v>-0.39074074074074083</v>
      </c>
      <c r="S28" s="163">
        <v>-0.3821969696969697</v>
      </c>
      <c r="T28" s="163">
        <v>0.72799999999999976</v>
      </c>
      <c r="U28" s="163">
        <v>-0.18605870020964366</v>
      </c>
      <c r="V28" s="163">
        <v>-0.1875</v>
      </c>
      <c r="W28" s="163">
        <v>-0.46740740740740738</v>
      </c>
      <c r="X28" s="163">
        <v>-0.16688741721854305</v>
      </c>
      <c r="Y28" s="163">
        <v>0</v>
      </c>
      <c r="Z28" s="163">
        <v>0</v>
      </c>
      <c r="AA28" s="163">
        <v>0</v>
      </c>
      <c r="AB28" s="163">
        <v>0</v>
      </c>
      <c r="AC28" s="163">
        <v>0</v>
      </c>
      <c r="AD28" s="163">
        <v>0</v>
      </c>
      <c r="AE28" s="163">
        <v>0</v>
      </c>
      <c r="AF28" s="163">
        <v>0</v>
      </c>
      <c r="AG28" s="163">
        <v>0</v>
      </c>
      <c r="AH28" s="163">
        <v>0</v>
      </c>
      <c r="AI28" s="163">
        <v>0</v>
      </c>
    </row>
    <row r="29" spans="1:35" x14ac:dyDescent="0.3">
      <c r="A29" t="s">
        <v>60</v>
      </c>
      <c r="B29" s="163">
        <v>-0.15269193522045454</v>
      </c>
      <c r="C29" s="163">
        <v>9.9638537551755224E-2</v>
      </c>
      <c r="D29" s="163">
        <v>9.7589462978700414E-2</v>
      </c>
      <c r="E29" s="163">
        <v>-0.29392605633802826</v>
      </c>
      <c r="F29" s="163">
        <v>0.28614285714285725</v>
      </c>
      <c r="G29" s="163">
        <v>0.4969565217391303</v>
      </c>
      <c r="H29" s="163">
        <v>0.38313253012048198</v>
      </c>
      <c r="I29" s="163">
        <v>-0.16269230769230769</v>
      </c>
      <c r="J29" s="163">
        <v>0.38622448979591839</v>
      </c>
      <c r="K29" s="163">
        <v>0.46055555555555561</v>
      </c>
      <c r="L29" s="163">
        <v>-8.3512931034482762E-2</v>
      </c>
      <c r="M29" s="163">
        <v>-0.17046511627906979</v>
      </c>
      <c r="N29" s="163">
        <v>0.27883538633818583</v>
      </c>
      <c r="O29" s="163">
        <v>0.45730659025787945</v>
      </c>
      <c r="P29" s="163">
        <v>0.40874316939890698</v>
      </c>
      <c r="Q29" s="163">
        <v>-0.39900990099009892</v>
      </c>
      <c r="R29" s="163">
        <v>-0.47683615819209046</v>
      </c>
      <c r="S29" s="163">
        <v>0.16379870129870122</v>
      </c>
      <c r="T29" s="163">
        <v>0.3640000000000001</v>
      </c>
      <c r="U29" s="163">
        <v>0.25631768953068623</v>
      </c>
      <c r="V29" s="163">
        <v>-0.46875</v>
      </c>
      <c r="W29" s="163">
        <v>-0.35055555555555562</v>
      </c>
      <c r="X29" s="163">
        <v>-0.19862068965517243</v>
      </c>
      <c r="Y29" s="163">
        <v>0</v>
      </c>
      <c r="Z29" s="163">
        <v>0</v>
      </c>
      <c r="AA29" s="163">
        <v>0</v>
      </c>
      <c r="AB29" s="163">
        <v>0</v>
      </c>
      <c r="AC29" s="163">
        <v>0</v>
      </c>
      <c r="AD29" s="163">
        <v>0</v>
      </c>
      <c r="AE29" s="163">
        <v>0</v>
      </c>
      <c r="AF29" s="163">
        <v>0</v>
      </c>
      <c r="AG29" s="163">
        <v>0</v>
      </c>
      <c r="AH29" s="163">
        <v>0</v>
      </c>
      <c r="AI29" s="163">
        <v>0</v>
      </c>
    </row>
    <row r="30" spans="1:35" x14ac:dyDescent="0.3">
      <c r="A30" t="s">
        <v>146</v>
      </c>
      <c r="B30" s="163">
        <v>0.39980909095091466</v>
      </c>
      <c r="C30" s="163">
        <v>-0.29871612450883311</v>
      </c>
      <c r="D30" s="163">
        <v>9.7881997340147242E-2</v>
      </c>
      <c r="E30" s="163">
        <v>-0.1827586206896552</v>
      </c>
      <c r="F30" s="163">
        <v>0.25037500000000001</v>
      </c>
      <c r="G30" s="163">
        <v>0.4969565217391303</v>
      </c>
      <c r="H30" s="163">
        <v>-9.8757763975155233E-2</v>
      </c>
      <c r="I30" s="163">
        <v>-9.3999999999999861E-2</v>
      </c>
      <c r="J30" s="163">
        <v>0.39610465116279081</v>
      </c>
      <c r="K30" s="163">
        <v>0.43177083333333344</v>
      </c>
      <c r="L30" s="163">
        <v>-1.9183168316831534E-2</v>
      </c>
      <c r="M30" s="163">
        <v>-4.9527027027027049E-2</v>
      </c>
      <c r="N30" s="163">
        <v>-8.7139107611548527E-2</v>
      </c>
      <c r="O30" s="163">
        <v>0.49259259259259269</v>
      </c>
      <c r="P30" s="163">
        <v>0.42140845070422528</v>
      </c>
      <c r="Q30" s="163">
        <v>-0.26563088512241051</v>
      </c>
      <c r="R30" s="163">
        <v>-0.37017543859649127</v>
      </c>
      <c r="S30" s="163">
        <v>-0.18017857142857141</v>
      </c>
      <c r="T30" s="163">
        <v>0.3640000000000001</v>
      </c>
      <c r="U30" s="163">
        <v>-0.2563176895306859</v>
      </c>
      <c r="V30" s="163">
        <v>-0.3515625</v>
      </c>
      <c r="W30" s="163">
        <v>0.70111111111111102</v>
      </c>
      <c r="X30" s="163">
        <v>-0.18475073313782986</v>
      </c>
      <c r="Y30" s="163">
        <v>0</v>
      </c>
      <c r="Z30" s="163">
        <v>0</v>
      </c>
      <c r="AA30" s="163">
        <v>0</v>
      </c>
      <c r="AB30" s="163">
        <v>0</v>
      </c>
      <c r="AC30" s="163">
        <v>0</v>
      </c>
      <c r="AD30" s="163">
        <v>0</v>
      </c>
      <c r="AE30" s="163">
        <v>0</v>
      </c>
      <c r="AF30" s="163">
        <v>0</v>
      </c>
      <c r="AG30" s="163">
        <v>0</v>
      </c>
      <c r="AH30" s="163">
        <v>0</v>
      </c>
      <c r="AI30" s="163">
        <v>0</v>
      </c>
    </row>
    <row r="31" spans="1:35" x14ac:dyDescent="0.3">
      <c r="A31" t="s">
        <v>33</v>
      </c>
      <c r="B31" s="163">
        <v>-5.0779275302904603E-3</v>
      </c>
      <c r="C31" s="163">
        <v>-9.7475811894121245E-2</v>
      </c>
      <c r="D31" s="163">
        <v>0.49659363407224655</v>
      </c>
      <c r="E31" s="163">
        <v>-0.19254302103250487</v>
      </c>
      <c r="F31" s="163">
        <v>0.35767857142857151</v>
      </c>
      <c r="G31" s="163">
        <v>0.46181818181818168</v>
      </c>
      <c r="H31" s="163">
        <v>-2.6065573770491679E-2</v>
      </c>
      <c r="I31" s="163">
        <v>-3.0214285714285638E-2</v>
      </c>
      <c r="J31" s="163">
        <v>-3.9427083333333335E-2</v>
      </c>
      <c r="K31" s="163">
        <v>0.4287931034482757</v>
      </c>
      <c r="L31" s="163">
        <v>-1.4246323529411797E-2</v>
      </c>
      <c r="M31" s="163">
        <v>-3.3318181818181913E-2</v>
      </c>
      <c r="N31" s="163">
        <v>-3.3603238866396712E-2</v>
      </c>
      <c r="O31" s="163">
        <v>-3.8719068413391566E-2</v>
      </c>
      <c r="P31" s="163">
        <v>0.40652173913043477</v>
      </c>
      <c r="Q31" s="163">
        <v>-0.2651315789473685</v>
      </c>
      <c r="R31" s="163">
        <v>-0.18508771929824563</v>
      </c>
      <c r="S31" s="163">
        <v>0.21020833333333333</v>
      </c>
      <c r="T31" s="163">
        <v>0.72799999999999976</v>
      </c>
      <c r="U31" s="163">
        <v>0.44855595667870052</v>
      </c>
      <c r="V31" s="163">
        <v>-9.6982758620689613E-2</v>
      </c>
      <c r="W31" s="163">
        <v>-0.35055555555555562</v>
      </c>
      <c r="X31" s="163">
        <v>-5.7931034482758603E-2</v>
      </c>
      <c r="Y31" s="163">
        <v>0</v>
      </c>
      <c r="Z31" s="163">
        <v>2.2204460492503131E-16</v>
      </c>
      <c r="AA31" s="163">
        <v>0</v>
      </c>
      <c r="AB31" s="163">
        <v>0</v>
      </c>
      <c r="AC31" s="163">
        <v>0</v>
      </c>
      <c r="AD31" s="163">
        <v>0</v>
      </c>
      <c r="AE31" s="163">
        <v>0</v>
      </c>
      <c r="AF31" s="163">
        <v>0</v>
      </c>
      <c r="AG31" s="163">
        <v>0</v>
      </c>
      <c r="AH31" s="163">
        <v>0</v>
      </c>
      <c r="AI31" s="163">
        <v>0</v>
      </c>
    </row>
    <row r="32" spans="1:35" x14ac:dyDescent="0.3">
      <c r="A32" t="s">
        <v>119</v>
      </c>
      <c r="B32" s="163">
        <v>0.31838651373259941</v>
      </c>
      <c r="C32" s="163">
        <v>-0.13574831238371132</v>
      </c>
      <c r="D32" s="163">
        <v>0.28913902874267849</v>
      </c>
      <c r="E32" s="163">
        <v>-0.19932497589199616</v>
      </c>
      <c r="F32" s="163">
        <v>0.28614285714285725</v>
      </c>
      <c r="G32" s="163">
        <v>0.45267326732673285</v>
      </c>
      <c r="H32" s="163">
        <v>-9.4299835255354125E-2</v>
      </c>
      <c r="I32" s="163">
        <v>-0.28581081081081083</v>
      </c>
      <c r="J32" s="163">
        <v>-0.16698529411764695</v>
      </c>
      <c r="K32" s="163">
        <v>0.21815789473684211</v>
      </c>
      <c r="L32" s="163">
        <v>-0.28353658536585369</v>
      </c>
      <c r="M32" s="163">
        <v>-0.2443333333333334</v>
      </c>
      <c r="N32" s="163">
        <v>0.37178051511758126</v>
      </c>
      <c r="O32" s="163">
        <v>0.37464788732394361</v>
      </c>
      <c r="P32" s="163">
        <v>0.79014084507042259</v>
      </c>
      <c r="Q32" s="163">
        <v>-0.17675438596491211</v>
      </c>
      <c r="R32" s="163">
        <v>-0.39661654135338342</v>
      </c>
      <c r="S32" s="163">
        <v>-0.3821969696969697</v>
      </c>
      <c r="T32" s="163">
        <v>0.72799999999999976</v>
      </c>
      <c r="U32" s="163">
        <v>-0.2563176895306859</v>
      </c>
      <c r="V32" s="163">
        <v>-0.43269230769230771</v>
      </c>
      <c r="W32" s="163">
        <v>-0.46740740740740738</v>
      </c>
      <c r="X32" s="163">
        <v>-9.3333333333333268E-2</v>
      </c>
      <c r="Y32" s="163">
        <v>0</v>
      </c>
      <c r="Z32" s="163">
        <v>2.2204460492503131E-16</v>
      </c>
      <c r="AA32" s="163">
        <v>0</v>
      </c>
      <c r="AB32" s="163">
        <v>0</v>
      </c>
      <c r="AC32" s="163">
        <v>0</v>
      </c>
      <c r="AD32" s="163">
        <v>0</v>
      </c>
      <c r="AE32" s="163">
        <v>-1.1102230246251565E-16</v>
      </c>
      <c r="AF32" s="163">
        <v>0</v>
      </c>
      <c r="AG32" s="163">
        <v>0</v>
      </c>
      <c r="AH32" s="163">
        <v>0</v>
      </c>
      <c r="AI32" s="163">
        <v>0</v>
      </c>
    </row>
    <row r="33" spans="1:35" x14ac:dyDescent="0.3">
      <c r="A33" t="s">
        <v>188</v>
      </c>
      <c r="B33" s="163">
        <v>-0.19724921775838178</v>
      </c>
      <c r="C33" s="163">
        <v>9.7320150664930161E-2</v>
      </c>
      <c r="D33" s="163">
        <v>0.19618218211886407</v>
      </c>
      <c r="E33" s="163">
        <v>0.23624493471409291</v>
      </c>
      <c r="F33" s="163">
        <v>0.27541250000000006</v>
      </c>
      <c r="G33" s="163">
        <v>0.48227848101265813</v>
      </c>
      <c r="H33" s="163">
        <v>0.36381355932203396</v>
      </c>
      <c r="I33" s="163">
        <v>-0.19227272727272726</v>
      </c>
      <c r="J33" s="163">
        <v>-0.18197115384615381</v>
      </c>
      <c r="K33" s="163">
        <v>0.14293103448275857</v>
      </c>
      <c r="L33" s="163">
        <v>-0.1875</v>
      </c>
      <c r="M33" s="163">
        <v>-7.9673913043478373E-2</v>
      </c>
      <c r="N33" s="163">
        <v>-0.17609618104667613</v>
      </c>
      <c r="O33" s="163">
        <v>0.4726263187118267</v>
      </c>
      <c r="P33" s="163">
        <v>0.37474949899799603</v>
      </c>
      <c r="Q33" s="163">
        <v>-0.29459064327485363</v>
      </c>
      <c r="R33" s="163">
        <v>-0.47593984962406022</v>
      </c>
      <c r="S33" s="163">
        <v>0.19109848484848491</v>
      </c>
      <c r="T33" s="163">
        <v>0.72799999999999976</v>
      </c>
      <c r="U33" s="163">
        <v>-0.29769392033542974</v>
      </c>
      <c r="V33" s="163">
        <v>-0.46875000000000011</v>
      </c>
      <c r="W33" s="163">
        <v>0.70111111111111102</v>
      </c>
      <c r="X33" s="163">
        <v>-0.27243243243243231</v>
      </c>
      <c r="Y33" s="163">
        <v>0</v>
      </c>
      <c r="Z33" s="163">
        <v>0</v>
      </c>
      <c r="AA33" s="163">
        <v>0</v>
      </c>
      <c r="AB33" s="163">
        <v>0</v>
      </c>
      <c r="AC33" s="163">
        <v>0</v>
      </c>
      <c r="AD33" s="163">
        <v>0</v>
      </c>
      <c r="AE33" s="163">
        <v>0</v>
      </c>
      <c r="AF33" s="163">
        <v>0</v>
      </c>
      <c r="AG33" s="163">
        <v>0</v>
      </c>
      <c r="AH33" s="163">
        <v>0</v>
      </c>
      <c r="AI33" s="163">
        <v>0</v>
      </c>
    </row>
    <row r="34" spans="1:35" x14ac:dyDescent="0.3">
      <c r="A34" t="s">
        <v>120</v>
      </c>
      <c r="B34" s="163">
        <v>-0.1465902549954764</v>
      </c>
      <c r="C34" s="163">
        <v>0.1975641476994634</v>
      </c>
      <c r="D34" s="163">
        <v>0.28879806290689691</v>
      </c>
      <c r="E34" s="163">
        <v>-0.19653893695920888</v>
      </c>
      <c r="F34" s="163">
        <v>0.29806547619047619</v>
      </c>
      <c r="G34" s="163">
        <v>0.49516245487364641</v>
      </c>
      <c r="H34" s="163">
        <v>-0.1737177541729894</v>
      </c>
      <c r="I34" s="163">
        <v>-8.2941176470588296E-2</v>
      </c>
      <c r="J34" s="163">
        <v>-7.885416666666667E-2</v>
      </c>
      <c r="K34" s="163">
        <v>0.2302777777777778</v>
      </c>
      <c r="L34" s="163">
        <v>-0.28892543859649122</v>
      </c>
      <c r="M34" s="163">
        <v>-0.17452380952380953</v>
      </c>
      <c r="N34" s="163">
        <v>-7.4999999999999956E-2</v>
      </c>
      <c r="O34" s="163">
        <v>-3.2439024390243931E-2</v>
      </c>
      <c r="P34" s="163">
        <v>0.49138686131386855</v>
      </c>
      <c r="Q34" s="163">
        <v>0.29459064327485396</v>
      </c>
      <c r="R34" s="163">
        <v>-0.47593984962406022</v>
      </c>
      <c r="S34" s="163">
        <v>-0.28664772727272736</v>
      </c>
      <c r="T34" s="163">
        <v>0.72799999999999976</v>
      </c>
      <c r="U34" s="163">
        <v>-0.1922382671480144</v>
      </c>
      <c r="V34" s="163">
        <v>-0.36458333333333337</v>
      </c>
      <c r="W34" s="163">
        <v>-0.23370370370370364</v>
      </c>
      <c r="X34" s="163">
        <v>-0.17181818181818176</v>
      </c>
      <c r="Y34" s="163">
        <v>0</v>
      </c>
      <c r="Z34" s="163">
        <v>0</v>
      </c>
      <c r="AA34" s="163">
        <v>0</v>
      </c>
      <c r="AB34" s="163">
        <v>0</v>
      </c>
      <c r="AC34" s="163">
        <v>0</v>
      </c>
      <c r="AD34" s="163">
        <v>0</v>
      </c>
      <c r="AE34" s="163">
        <v>0</v>
      </c>
      <c r="AF34" s="163">
        <v>0</v>
      </c>
      <c r="AG34" s="163">
        <v>0</v>
      </c>
      <c r="AH34" s="163">
        <v>0</v>
      </c>
      <c r="AI34" s="163">
        <v>0</v>
      </c>
    </row>
    <row r="35" spans="1:35" x14ac:dyDescent="0.3">
      <c r="A35" t="s">
        <v>158</v>
      </c>
      <c r="B35" s="163">
        <v>-1.7127677965122823E-2</v>
      </c>
      <c r="C35" s="163">
        <v>0.1966872605354324</v>
      </c>
      <c r="D35" s="163">
        <v>4.1550858049719697E-2</v>
      </c>
      <c r="E35" s="163">
        <v>-0.39931506849315079</v>
      </c>
      <c r="F35" s="163">
        <v>0.27313636363636351</v>
      </c>
      <c r="G35" s="163">
        <v>0.47171428571428597</v>
      </c>
      <c r="H35" s="163">
        <v>0.36293478260869572</v>
      </c>
      <c r="I35" s="163">
        <v>-7.7260273972602711E-2</v>
      </c>
      <c r="J35" s="163">
        <v>0.29438888888888903</v>
      </c>
      <c r="K35" s="163">
        <v>0.33160000000000012</v>
      </c>
      <c r="L35" s="163">
        <v>-0.19918224299065423</v>
      </c>
      <c r="M35" s="163">
        <v>-0.28192307692307694</v>
      </c>
      <c r="N35" s="163">
        <v>0.49737827715355798</v>
      </c>
      <c r="O35" s="163">
        <v>0.46842767295597487</v>
      </c>
      <c r="P35" s="163">
        <v>0.37090909090909085</v>
      </c>
      <c r="Q35" s="163">
        <v>-0.47134502923976596</v>
      </c>
      <c r="R35" s="163">
        <v>-0.49356725146198821</v>
      </c>
      <c r="S35" s="163">
        <v>-0.42041666666666666</v>
      </c>
      <c r="T35" s="163">
        <v>0.72799999999999976</v>
      </c>
      <c r="U35" s="163">
        <v>0.25631768953068623</v>
      </c>
      <c r="V35" s="163">
        <v>-0.44117647058823528</v>
      </c>
      <c r="W35" s="163">
        <v>-0.23370370370370364</v>
      </c>
      <c r="X35" s="163">
        <v>-0.29822485207100591</v>
      </c>
      <c r="Y35" s="163">
        <v>0</v>
      </c>
      <c r="Z35" s="163">
        <v>0</v>
      </c>
      <c r="AA35" s="163">
        <v>0</v>
      </c>
      <c r="AB35" s="163">
        <v>0</v>
      </c>
      <c r="AC35" s="163">
        <v>0</v>
      </c>
      <c r="AD35" s="163">
        <v>0</v>
      </c>
      <c r="AE35" s="163">
        <v>0</v>
      </c>
      <c r="AF35" s="163">
        <v>0</v>
      </c>
      <c r="AG35" s="163">
        <v>0</v>
      </c>
      <c r="AH35" s="163">
        <v>0</v>
      </c>
      <c r="AI35" s="163">
        <v>0</v>
      </c>
    </row>
    <row r="36" spans="1:35" x14ac:dyDescent="0.3">
      <c r="A36" t="s">
        <v>213</v>
      </c>
      <c r="B36" s="163">
        <v>3.2147086432072314E-2</v>
      </c>
      <c r="C36" s="163">
        <v>4.7497856713969444E-2</v>
      </c>
      <c r="D36" s="163">
        <v>-0.19599900547823013</v>
      </c>
      <c r="E36" s="163">
        <v>-9.8269468479604494E-2</v>
      </c>
      <c r="F36" s="163">
        <v>0.44511111111111124</v>
      </c>
      <c r="G36" s="163">
        <v>0.4969565217391303</v>
      </c>
      <c r="H36" s="163">
        <v>-2.0472103004291808E-2</v>
      </c>
      <c r="I36" s="163">
        <v>-4.3163265306122356E-2</v>
      </c>
      <c r="J36" s="163">
        <v>-4.1141304347826146E-2</v>
      </c>
      <c r="K36" s="163">
        <v>0.47826923076923067</v>
      </c>
      <c r="L36" s="163">
        <v>-8.8068181818181768E-2</v>
      </c>
      <c r="M36" s="163">
        <v>-4.4695121951219496E-2</v>
      </c>
      <c r="N36" s="163">
        <v>-2.8154681139755722E-2</v>
      </c>
      <c r="O36" s="163">
        <v>-2.9654403567447085E-2</v>
      </c>
      <c r="P36" s="163">
        <v>0.44435643564356431</v>
      </c>
      <c r="Q36" s="163">
        <v>-2.9459064327485351E-2</v>
      </c>
      <c r="R36" s="163">
        <v>-9.2543859649122706E-2</v>
      </c>
      <c r="S36" s="163">
        <v>-0.3821969696969697</v>
      </c>
      <c r="T36" s="163">
        <v>-0.36399999999999999</v>
      </c>
      <c r="U36" s="163">
        <v>-0.49003067484662577</v>
      </c>
      <c r="V36" s="163">
        <v>-5.5147058823529438E-2</v>
      </c>
      <c r="W36" s="163">
        <v>-0.46740740740740738</v>
      </c>
      <c r="X36" s="163">
        <v>0.47249999999999992</v>
      </c>
      <c r="Y36" s="163">
        <v>0</v>
      </c>
      <c r="Z36" s="163">
        <v>0</v>
      </c>
      <c r="AA36" s="163">
        <v>0</v>
      </c>
      <c r="AB36" s="163">
        <v>0</v>
      </c>
      <c r="AC36" s="163">
        <v>0</v>
      </c>
      <c r="AD36" s="163">
        <v>0</v>
      </c>
      <c r="AE36" s="163">
        <v>-1.1102230246251565E-16</v>
      </c>
      <c r="AF36" s="163">
        <v>0</v>
      </c>
      <c r="AG36" s="163">
        <v>2.2204460492503131E-16</v>
      </c>
      <c r="AH36" s="163">
        <v>0</v>
      </c>
      <c r="AI36" s="163">
        <v>0</v>
      </c>
    </row>
    <row r="37" spans="1:35" x14ac:dyDescent="0.3">
      <c r="A37" t="s">
        <v>147</v>
      </c>
      <c r="B37" s="163">
        <v>-0.19813775799337363</v>
      </c>
      <c r="C37" s="163">
        <v>0.29778952351899157</v>
      </c>
      <c r="D37" s="163">
        <v>0.19545152222270423</v>
      </c>
      <c r="E37" s="163">
        <v>-0.2945959855892949</v>
      </c>
      <c r="F37" s="163">
        <v>0.19473611111111122</v>
      </c>
      <c r="G37" s="163">
        <v>0.46181818181818168</v>
      </c>
      <c r="H37" s="163">
        <v>0.37804195804195806</v>
      </c>
      <c r="I37" s="163">
        <v>-0.18193548387096781</v>
      </c>
      <c r="J37" s="163">
        <v>-0.19577586206896547</v>
      </c>
      <c r="K37" s="163">
        <v>0.3806632653061226</v>
      </c>
      <c r="L37" s="163">
        <v>-0.19655797101449279</v>
      </c>
      <c r="M37" s="163">
        <v>-9.6447368421052726E-2</v>
      </c>
      <c r="N37" s="163">
        <v>-0.18490671122250069</v>
      </c>
      <c r="O37" s="163">
        <v>0.47677371172516803</v>
      </c>
      <c r="P37" s="163">
        <v>0.43187066974595845</v>
      </c>
      <c r="Q37" s="163">
        <v>0.29459064327485396</v>
      </c>
      <c r="R37" s="163">
        <v>-0.44949874686716795</v>
      </c>
      <c r="S37" s="163">
        <v>0.28664772727272725</v>
      </c>
      <c r="T37" s="163">
        <v>0.72799999999999976</v>
      </c>
      <c r="U37" s="163">
        <v>0</v>
      </c>
      <c r="V37" s="163">
        <v>-0.48295454545454541</v>
      </c>
      <c r="W37" s="163">
        <v>-0.15580246913580253</v>
      </c>
      <c r="X37" s="163">
        <v>-9.5094339622641577E-2</v>
      </c>
      <c r="Y37" s="163">
        <v>0</v>
      </c>
      <c r="Z37" s="163">
        <v>0</v>
      </c>
      <c r="AA37" s="163">
        <v>0</v>
      </c>
      <c r="AB37" s="163">
        <v>0</v>
      </c>
      <c r="AC37" s="163">
        <v>0</v>
      </c>
      <c r="AD37" s="163">
        <v>0</v>
      </c>
      <c r="AE37" s="163">
        <v>0</v>
      </c>
      <c r="AF37" s="163">
        <v>0</v>
      </c>
      <c r="AG37" s="163">
        <v>0</v>
      </c>
      <c r="AH37" s="163">
        <v>0</v>
      </c>
      <c r="AI37" s="163">
        <v>0</v>
      </c>
    </row>
    <row r="38" spans="1:35" x14ac:dyDescent="0.3">
      <c r="A38" t="s">
        <v>159</v>
      </c>
      <c r="B38" s="163">
        <v>9.7998488223176361E-2</v>
      </c>
      <c r="C38" s="163">
        <v>4.8604527301263412E-2</v>
      </c>
      <c r="D38" s="163">
        <v>4.495241507801917E-2</v>
      </c>
      <c r="E38" s="163">
        <v>0.19861207494795297</v>
      </c>
      <c r="F38" s="163">
        <v>0.17883928571428598</v>
      </c>
      <c r="G38" s="163">
        <v>0.4969565217391303</v>
      </c>
      <c r="H38" s="163">
        <v>0.18424892703862672</v>
      </c>
      <c r="I38" s="163">
        <v>-0.29172413793103447</v>
      </c>
      <c r="J38" s="163">
        <v>8.6811926605504519E-2</v>
      </c>
      <c r="K38" s="163">
        <v>6.7950819672131013E-2</v>
      </c>
      <c r="L38" s="163">
        <v>-0.39647683397683386</v>
      </c>
      <c r="M38" s="163">
        <v>-0.38578947368421057</v>
      </c>
      <c r="N38" s="163">
        <v>0.28040540540540548</v>
      </c>
      <c r="O38" s="163">
        <v>0.48704225352112673</v>
      </c>
      <c r="P38" s="163">
        <v>0.44347826086956532</v>
      </c>
      <c r="Q38" s="163">
        <v>7.0888302550571547E-2</v>
      </c>
      <c r="R38" s="163">
        <v>-0.49184149184149195</v>
      </c>
      <c r="S38" s="163">
        <v>0.12739898989898979</v>
      </c>
      <c r="T38" s="163">
        <v>0.3640000000000001</v>
      </c>
      <c r="U38" s="163">
        <v>-0.16334355828220859</v>
      </c>
      <c r="V38" s="163">
        <v>-0.48018292682926833</v>
      </c>
      <c r="W38" s="163">
        <v>-0.17527777777777787</v>
      </c>
      <c r="X38" s="163">
        <v>-0.19384615384615389</v>
      </c>
      <c r="Y38" s="163">
        <v>0</v>
      </c>
      <c r="Z38" s="163">
        <v>0</v>
      </c>
      <c r="AA38" s="163">
        <v>0</v>
      </c>
      <c r="AB38" s="163">
        <v>0</v>
      </c>
      <c r="AC38" s="163">
        <v>0</v>
      </c>
      <c r="AD38" s="163">
        <v>0</v>
      </c>
      <c r="AE38" s="163">
        <v>0</v>
      </c>
      <c r="AF38" s="163">
        <v>0</v>
      </c>
      <c r="AG38" s="163">
        <v>0</v>
      </c>
      <c r="AH38" s="163">
        <v>0</v>
      </c>
      <c r="AI38" s="163">
        <v>0</v>
      </c>
    </row>
    <row r="39" spans="1:35" x14ac:dyDescent="0.3">
      <c r="A39" t="s">
        <v>34</v>
      </c>
      <c r="B39" s="163">
        <v>-9.6970874714850219E-2</v>
      </c>
      <c r="C39" s="163">
        <v>0.23984858746703264</v>
      </c>
      <c r="D39" s="163">
        <v>0.29879196215567161</v>
      </c>
      <c r="E39" s="163">
        <v>-0.2993723849372385</v>
      </c>
      <c r="F39" s="163">
        <v>0.28990789473684209</v>
      </c>
      <c r="G39" s="163">
        <v>-4.1413043478260914E-2</v>
      </c>
      <c r="H39" s="163">
        <v>-3.3125000000000071E-2</v>
      </c>
      <c r="I39" s="163">
        <v>-0.19712621359223292</v>
      </c>
      <c r="J39" s="163">
        <v>-2.1505681818181799E-2</v>
      </c>
      <c r="K39" s="163">
        <v>0.3799583333333334</v>
      </c>
      <c r="L39" s="163">
        <v>-9.2999999999999972E-2</v>
      </c>
      <c r="M39" s="163">
        <v>-9.0717821782178243E-2</v>
      </c>
      <c r="N39" s="163">
        <v>-0.18043478260869561</v>
      </c>
      <c r="O39" s="163">
        <v>-5.8461538461538343E-2</v>
      </c>
      <c r="P39" s="163">
        <v>0.41555555555555546</v>
      </c>
      <c r="Q39" s="163">
        <v>-0.17675438596491211</v>
      </c>
      <c r="R39" s="163">
        <v>-0.43187134502923974</v>
      </c>
      <c r="S39" s="163">
        <v>-0.28664772727272736</v>
      </c>
      <c r="T39" s="163">
        <v>0.3640000000000001</v>
      </c>
      <c r="U39" s="163">
        <v>-0.18605870020964366</v>
      </c>
      <c r="V39" s="163">
        <v>-0.29513888888888884</v>
      </c>
      <c r="W39" s="163">
        <v>-0.17527777777777787</v>
      </c>
      <c r="X39" s="163">
        <v>-9.2364080635308654E-2</v>
      </c>
      <c r="Y39" s="163">
        <v>0</v>
      </c>
      <c r="Z39" s="163">
        <v>2.2204460492503131E-16</v>
      </c>
      <c r="AA39" s="163">
        <v>0</v>
      </c>
      <c r="AB39" s="163">
        <v>0</v>
      </c>
      <c r="AC39" s="163">
        <v>0</v>
      </c>
      <c r="AD39" s="163">
        <v>0</v>
      </c>
      <c r="AE39" s="163">
        <v>0</v>
      </c>
      <c r="AF39" s="163">
        <v>0</v>
      </c>
      <c r="AG39" s="163">
        <v>0</v>
      </c>
      <c r="AH39" s="163">
        <v>0</v>
      </c>
      <c r="AI39" s="163">
        <v>0</v>
      </c>
    </row>
    <row r="40" spans="1:35" x14ac:dyDescent="0.3">
      <c r="A40" t="s">
        <v>214</v>
      </c>
      <c r="B40" s="163">
        <v>-9.5961536148189808E-2</v>
      </c>
      <c r="C40" s="163">
        <v>0.38557718652170037</v>
      </c>
      <c r="D40" s="163">
        <v>-0.19560763366217948</v>
      </c>
      <c r="E40" s="163">
        <v>-0.19854318418314254</v>
      </c>
      <c r="F40" s="163">
        <v>0.27819444444444441</v>
      </c>
      <c r="G40" s="163">
        <v>0.46181818181818168</v>
      </c>
      <c r="H40" s="163">
        <v>-8.8129330254041571E-2</v>
      </c>
      <c r="I40" s="163">
        <v>-0.17923728813559325</v>
      </c>
      <c r="J40" s="163">
        <v>-6.7589285714285796E-2</v>
      </c>
      <c r="K40" s="163">
        <v>0.26741935483870982</v>
      </c>
      <c r="L40" s="163">
        <v>-0.19081439393939392</v>
      </c>
      <c r="M40" s="163">
        <v>-7.4795918367346892E-2</v>
      </c>
      <c r="N40" s="163">
        <v>-7.3777777777777831E-2</v>
      </c>
      <c r="O40" s="163">
        <v>-4.5665236051502189E-2</v>
      </c>
      <c r="P40" s="163">
        <v>0.44435643564356431</v>
      </c>
      <c r="Q40" s="163">
        <v>-0.17675438596491233</v>
      </c>
      <c r="R40" s="163">
        <v>-0.48122807017543867</v>
      </c>
      <c r="S40" s="163">
        <v>-0.25479797979797991</v>
      </c>
      <c r="T40" s="163">
        <v>0.72799999999999976</v>
      </c>
      <c r="U40" s="163">
        <v>-0.44855595667870041</v>
      </c>
      <c r="V40" s="163">
        <v>-0.4910714285714286</v>
      </c>
      <c r="W40" s="163">
        <v>-0.35055555555555562</v>
      </c>
      <c r="X40" s="163">
        <v>-8.0640000000000156E-2</v>
      </c>
      <c r="Y40" s="163">
        <v>0</v>
      </c>
      <c r="Z40" s="163">
        <v>0</v>
      </c>
      <c r="AA40" s="163">
        <v>0</v>
      </c>
      <c r="AB40" s="163">
        <v>0</v>
      </c>
      <c r="AC40" s="163">
        <v>0</v>
      </c>
      <c r="AD40" s="163">
        <v>0</v>
      </c>
      <c r="AE40" s="163">
        <v>0</v>
      </c>
      <c r="AF40" s="163">
        <v>0</v>
      </c>
      <c r="AG40" s="163">
        <v>0</v>
      </c>
      <c r="AH40" s="163">
        <v>0</v>
      </c>
      <c r="AI40" s="163">
        <v>0</v>
      </c>
    </row>
    <row r="41" spans="1:35" x14ac:dyDescent="0.3">
      <c r="A41" t="s">
        <v>189</v>
      </c>
      <c r="B41" s="163">
        <v>-9.6161719414199376E-2</v>
      </c>
      <c r="C41" s="163">
        <v>0.23286223459112909</v>
      </c>
      <c r="D41" s="163">
        <v>0.1441114360621778</v>
      </c>
      <c r="E41" s="163">
        <v>-0.19736229635376268</v>
      </c>
      <c r="F41" s="163">
        <v>0.29210416666666661</v>
      </c>
      <c r="G41" s="163">
        <v>-7.4889434889434892E-2</v>
      </c>
      <c r="H41" s="163">
        <v>0.4507086614173228</v>
      </c>
      <c r="I41" s="163">
        <v>-0.17625000000000002</v>
      </c>
      <c r="J41" s="163">
        <v>-0.16897321428571443</v>
      </c>
      <c r="K41" s="163">
        <v>0.25906249999999997</v>
      </c>
      <c r="L41" s="163">
        <v>-0.18796641791044777</v>
      </c>
      <c r="M41" s="163">
        <v>-0.1869897959183674</v>
      </c>
      <c r="N41" s="163">
        <v>-9.7503671071953124E-2</v>
      </c>
      <c r="O41" s="163">
        <v>-0.19960505529225914</v>
      </c>
      <c r="P41" s="163">
        <v>0.28253068932955605</v>
      </c>
      <c r="Q41" s="163">
        <v>0.3829678362573099</v>
      </c>
      <c r="R41" s="163">
        <v>-0.44949874686716795</v>
      </c>
      <c r="S41" s="163">
        <v>-0.28664772727272736</v>
      </c>
      <c r="T41" s="163">
        <v>0.72799999999999976</v>
      </c>
      <c r="U41" s="163">
        <v>-8.1671779141104239E-2</v>
      </c>
      <c r="V41" s="163">
        <v>-0.44642857142857151</v>
      </c>
      <c r="W41" s="163">
        <v>-0.23370370370370364</v>
      </c>
      <c r="X41" s="163">
        <v>-0.19384615384615378</v>
      </c>
      <c r="Y41" s="163">
        <v>0</v>
      </c>
      <c r="Z41" s="163">
        <v>0</v>
      </c>
      <c r="AA41" s="163">
        <v>0</v>
      </c>
      <c r="AB41" s="163">
        <v>0</v>
      </c>
      <c r="AC41" s="163">
        <v>0</v>
      </c>
      <c r="AD41" s="163">
        <v>0</v>
      </c>
      <c r="AE41" s="163">
        <v>0</v>
      </c>
      <c r="AF41" s="163">
        <v>0</v>
      </c>
      <c r="AG41" s="163">
        <v>0</v>
      </c>
      <c r="AH41" s="163">
        <v>0</v>
      </c>
      <c r="AI41" s="163">
        <v>0</v>
      </c>
    </row>
    <row r="42" spans="1:35" x14ac:dyDescent="0.3">
      <c r="A42" t="s">
        <v>121</v>
      </c>
      <c r="B42" s="163">
        <v>-7.6406861702039919E-2</v>
      </c>
      <c r="C42" s="163">
        <v>0.29633278217095871</v>
      </c>
      <c r="D42" s="163">
        <v>0.28932295942254016</v>
      </c>
      <c r="E42" s="163">
        <v>-0.29419680403700577</v>
      </c>
      <c r="F42" s="163">
        <v>0.1669166666666666</v>
      </c>
      <c r="G42" s="163">
        <v>0.43132075471698128</v>
      </c>
      <c r="H42" s="163">
        <v>0.28672131147540991</v>
      </c>
      <c r="I42" s="163">
        <v>-0.29005714285714279</v>
      </c>
      <c r="J42" s="163">
        <v>-0.18925000000000003</v>
      </c>
      <c r="K42" s="163">
        <v>0.15942307692307689</v>
      </c>
      <c r="L42" s="163">
        <v>-0.29179216867469882</v>
      </c>
      <c r="M42" s="163">
        <v>-0.27036885245901632</v>
      </c>
      <c r="N42" s="163">
        <v>-0.27342606149341153</v>
      </c>
      <c r="O42" s="163">
        <v>0.49364739471805841</v>
      </c>
      <c r="P42" s="163">
        <v>0.47907771135781374</v>
      </c>
      <c r="Q42" s="163">
        <v>0.29459064327485396</v>
      </c>
      <c r="R42" s="163">
        <v>-0.47593984962406022</v>
      </c>
      <c r="S42" s="163">
        <v>0.38219696969696959</v>
      </c>
      <c r="T42" s="163">
        <v>0.72799999999999976</v>
      </c>
      <c r="U42" s="163">
        <v>-0.48375262054507329</v>
      </c>
      <c r="V42" s="163">
        <v>-0.46875</v>
      </c>
      <c r="W42" s="163">
        <v>-0.14022222222222225</v>
      </c>
      <c r="X42" s="163">
        <v>-5.1428571428571379E-2</v>
      </c>
      <c r="Y42" s="163">
        <v>0</v>
      </c>
      <c r="Z42" s="163">
        <v>0</v>
      </c>
      <c r="AA42" s="163">
        <v>0</v>
      </c>
      <c r="AB42" s="163">
        <v>0</v>
      </c>
      <c r="AC42" s="163">
        <v>0</v>
      </c>
      <c r="AD42" s="163">
        <v>0</v>
      </c>
      <c r="AE42" s="163">
        <v>0</v>
      </c>
      <c r="AF42" s="163">
        <v>0</v>
      </c>
      <c r="AG42" s="163">
        <v>0</v>
      </c>
      <c r="AH42" s="163">
        <v>0</v>
      </c>
      <c r="AI42" s="163">
        <v>0</v>
      </c>
    </row>
    <row r="43" spans="1:35" x14ac:dyDescent="0.3">
      <c r="A43" t="s">
        <v>215</v>
      </c>
      <c r="B43" s="163">
        <v>0.3980190594976265</v>
      </c>
      <c r="C43" s="163">
        <v>-0.29830447195761101</v>
      </c>
      <c r="D43" s="163">
        <v>0.29470608585445079</v>
      </c>
      <c r="E43" s="163">
        <v>-0.29120879120879128</v>
      </c>
      <c r="F43" s="163">
        <v>0.27819444444444441</v>
      </c>
      <c r="G43" s="163">
        <v>0.4783856502242152</v>
      </c>
      <c r="H43" s="163">
        <v>0</v>
      </c>
      <c r="I43" s="163">
        <v>-8.4600000000000009E-2</v>
      </c>
      <c r="J43" s="163">
        <v>0.3623936170212767</v>
      </c>
      <c r="K43" s="163">
        <v>0.39855769230769234</v>
      </c>
      <c r="L43" s="163">
        <v>-0.19200450450450446</v>
      </c>
      <c r="M43" s="163">
        <v>-8.9390243902438993E-2</v>
      </c>
      <c r="N43" s="163">
        <v>0.27743732590529246</v>
      </c>
      <c r="O43" s="163">
        <v>0.4717241379310344</v>
      </c>
      <c r="P43" s="163">
        <v>0.40311377245508972</v>
      </c>
      <c r="Q43" s="163">
        <v>0.26513157894736827</v>
      </c>
      <c r="R43" s="163">
        <v>-0.4442105263157895</v>
      </c>
      <c r="S43" s="163">
        <v>-0.22931818181818187</v>
      </c>
      <c r="T43" s="163">
        <v>0.24266666666666681</v>
      </c>
      <c r="U43" s="163">
        <v>-0.3844765342960289</v>
      </c>
      <c r="V43" s="163">
        <v>-0.46875</v>
      </c>
      <c r="W43" s="163">
        <v>-0.15580246913580253</v>
      </c>
      <c r="X43" s="163">
        <v>-7.5600000000000001E-2</v>
      </c>
      <c r="Y43" s="163">
        <v>0</v>
      </c>
      <c r="Z43" s="163">
        <v>0</v>
      </c>
      <c r="AA43" s="163">
        <v>0</v>
      </c>
      <c r="AB43" s="163">
        <v>0</v>
      </c>
      <c r="AC43" s="163">
        <v>0</v>
      </c>
      <c r="AD43" s="163">
        <v>0</v>
      </c>
      <c r="AE43" s="163">
        <v>0</v>
      </c>
      <c r="AF43" s="163">
        <v>0</v>
      </c>
      <c r="AG43" s="163">
        <v>0</v>
      </c>
      <c r="AH43" s="163">
        <v>0</v>
      </c>
      <c r="AI43" s="163">
        <v>0</v>
      </c>
    </row>
    <row r="44" spans="1:35" x14ac:dyDescent="0.3">
      <c r="A44" t="s">
        <v>238</v>
      </c>
      <c r="B44" s="163">
        <v>-0.19954315151627855</v>
      </c>
      <c r="C44" s="163">
        <v>0.19873545618457267</v>
      </c>
      <c r="D44" s="163">
        <v>0.19599900547823013</v>
      </c>
      <c r="E44" s="163">
        <v>-0.1827586206896552</v>
      </c>
      <c r="F44" s="163">
        <v>0.26706666666666679</v>
      </c>
      <c r="G44" s="163">
        <v>0.43132075471698128</v>
      </c>
      <c r="H44" s="163">
        <v>0.39658198614318718</v>
      </c>
      <c r="I44" s="163">
        <v>-0.19583333333333319</v>
      </c>
      <c r="J44" s="163">
        <v>7.4215686274509807E-2</v>
      </c>
      <c r="K44" s="163">
        <v>0.28586206896551714</v>
      </c>
      <c r="L44" s="163">
        <v>-0.28586065573770492</v>
      </c>
      <c r="M44" s="163">
        <v>-0.16288888888888875</v>
      </c>
      <c r="N44" s="163">
        <v>-0.28241965973534977</v>
      </c>
      <c r="O44" s="163">
        <v>-3.8550724637681166E-2</v>
      </c>
      <c r="P44" s="163">
        <v>0.48782608695652163</v>
      </c>
      <c r="Q44" s="163">
        <v>0.35584988962472419</v>
      </c>
      <c r="R44" s="163">
        <v>-0.49574155653450813</v>
      </c>
      <c r="S44" s="163">
        <v>0.2547979797979798</v>
      </c>
      <c r="T44" s="163">
        <v>0.72799999999999976</v>
      </c>
      <c r="U44" s="163">
        <v>-0.3721174004192872</v>
      </c>
      <c r="V44" s="163">
        <v>-0.49342105263157898</v>
      </c>
      <c r="W44" s="163">
        <v>-0.14022222222222225</v>
      </c>
      <c r="X44" s="163">
        <v>-0.19058823529411772</v>
      </c>
      <c r="Y44" s="163">
        <v>0</v>
      </c>
      <c r="Z44" s="163">
        <v>0</v>
      </c>
      <c r="AA44" s="163">
        <v>0</v>
      </c>
      <c r="AB44" s="163">
        <v>0</v>
      </c>
      <c r="AC44" s="163">
        <v>0</v>
      </c>
      <c r="AD44" s="163">
        <v>0</v>
      </c>
      <c r="AE44" s="163">
        <v>0</v>
      </c>
      <c r="AF44" s="163">
        <v>0</v>
      </c>
      <c r="AG44" s="163">
        <v>0</v>
      </c>
      <c r="AH44" s="163">
        <v>0</v>
      </c>
      <c r="AI44" s="163">
        <v>0</v>
      </c>
    </row>
    <row r="45" spans="1:35" x14ac:dyDescent="0.3">
      <c r="A45" t="s">
        <v>80</v>
      </c>
      <c r="B45" s="163">
        <v>0.19232681742861701</v>
      </c>
      <c r="C45" s="163">
        <v>0.19756303882653237</v>
      </c>
      <c r="D45" s="163">
        <v>-0.29405877851423279</v>
      </c>
      <c r="E45" s="163">
        <v>-0.29819156061620911</v>
      </c>
      <c r="F45" s="163">
        <v>0.15022500000000005</v>
      </c>
      <c r="G45" s="163">
        <v>0.48432203389830519</v>
      </c>
      <c r="H45" s="163">
        <v>0.36342857142857166</v>
      </c>
      <c r="I45" s="163">
        <v>-0.19523076923076921</v>
      </c>
      <c r="J45" s="163">
        <v>-0.28387499999999999</v>
      </c>
      <c r="K45" s="163">
        <v>0.24382352941176455</v>
      </c>
      <c r="L45" s="163">
        <v>-0.18968531468531469</v>
      </c>
      <c r="M45" s="163">
        <v>-0.17287735849056596</v>
      </c>
      <c r="N45" s="163">
        <v>-0.19514106583072099</v>
      </c>
      <c r="O45" s="163">
        <v>0.46395348837209283</v>
      </c>
      <c r="P45" s="163">
        <v>0.26153846153846172</v>
      </c>
      <c r="Q45" s="163">
        <v>-0.47976190476190483</v>
      </c>
      <c r="R45" s="163">
        <v>-0.47593984962406022</v>
      </c>
      <c r="S45" s="163">
        <v>-0.49139610389610389</v>
      </c>
      <c r="T45" s="163">
        <v>0.3640000000000001</v>
      </c>
      <c r="U45" s="163">
        <v>0.26492537313432818</v>
      </c>
      <c r="V45" s="163">
        <v>-0.49342105263157898</v>
      </c>
      <c r="W45" s="163">
        <v>0.35055555555555551</v>
      </c>
      <c r="X45" s="163">
        <v>-0.18327272727272725</v>
      </c>
      <c r="Y45" s="163">
        <v>0</v>
      </c>
      <c r="Z45" s="163">
        <v>0</v>
      </c>
      <c r="AA45" s="163">
        <v>0</v>
      </c>
      <c r="AB45" s="163">
        <v>0</v>
      </c>
      <c r="AC45" s="163">
        <v>0</v>
      </c>
      <c r="AD45" s="163">
        <v>0</v>
      </c>
      <c r="AE45" s="163">
        <v>0</v>
      </c>
      <c r="AF45" s="163">
        <v>0</v>
      </c>
      <c r="AG45" s="163">
        <v>0</v>
      </c>
      <c r="AH45" s="163">
        <v>0</v>
      </c>
      <c r="AI45" s="163">
        <v>0</v>
      </c>
    </row>
    <row r="46" spans="1:35" x14ac:dyDescent="0.3">
      <c r="A46" t="s">
        <v>148</v>
      </c>
      <c r="B46" s="163">
        <v>-9.7788910081142655E-2</v>
      </c>
      <c r="C46" s="163">
        <v>0.16293025495231261</v>
      </c>
      <c r="D46" s="163">
        <v>0.29950409825886881</v>
      </c>
      <c r="E46" s="163">
        <v>-0.191896551724138</v>
      </c>
      <c r="F46" s="163">
        <v>0.3505250000000002</v>
      </c>
      <c r="G46" s="163">
        <v>0.4884615384615385</v>
      </c>
      <c r="H46" s="163">
        <v>0.39138461538461522</v>
      </c>
      <c r="I46" s="163">
        <v>-0.17148648648648646</v>
      </c>
      <c r="J46" s="163">
        <v>-0.18925000000000003</v>
      </c>
      <c r="K46" s="163">
        <v>0.26570512820512815</v>
      </c>
      <c r="L46" s="163">
        <v>-0.19841867469879515</v>
      </c>
      <c r="M46" s="163">
        <v>-0.18024590163934429</v>
      </c>
      <c r="N46" s="163">
        <v>-0.18556910569105689</v>
      </c>
      <c r="O46" s="163">
        <v>-2.9279031370390785E-2</v>
      </c>
      <c r="P46" s="163">
        <v>0.37956698240866027</v>
      </c>
      <c r="Q46" s="163">
        <v>-7.0701754385964821E-2</v>
      </c>
      <c r="R46" s="163">
        <v>-0.4442105263157895</v>
      </c>
      <c r="S46" s="163">
        <v>0.33633333333333315</v>
      </c>
      <c r="T46" s="163">
        <v>0.3640000000000001</v>
      </c>
      <c r="U46" s="163">
        <v>-0.44654088050314467</v>
      </c>
      <c r="V46" s="163">
        <v>-0.2982954545454547</v>
      </c>
      <c r="W46" s="163">
        <v>-0.23370370370370364</v>
      </c>
      <c r="X46" s="163">
        <v>-2.1913043478260952E-2</v>
      </c>
      <c r="Y46" s="163">
        <v>0</v>
      </c>
      <c r="Z46" s="163">
        <v>0</v>
      </c>
      <c r="AA46" s="163">
        <v>0</v>
      </c>
      <c r="AB46" s="163">
        <v>0</v>
      </c>
      <c r="AC46" s="163">
        <v>0</v>
      </c>
      <c r="AD46" s="163">
        <v>0</v>
      </c>
      <c r="AE46" s="163">
        <v>0</v>
      </c>
      <c r="AF46" s="163">
        <v>0</v>
      </c>
      <c r="AG46" s="163">
        <v>0</v>
      </c>
      <c r="AH46" s="163">
        <v>0</v>
      </c>
      <c r="AI46" s="163">
        <v>0</v>
      </c>
    </row>
    <row r="47" spans="1:35" x14ac:dyDescent="0.3">
      <c r="A47" t="s">
        <v>160</v>
      </c>
      <c r="B47" s="163">
        <v>-3.8013929705925653E-3</v>
      </c>
      <c r="C47" s="163">
        <v>0.10247504021631015</v>
      </c>
      <c r="D47" s="163">
        <v>-9.702113831909065E-2</v>
      </c>
      <c r="E47" s="163">
        <v>-8.502673796791449E-2</v>
      </c>
      <c r="F47" s="163">
        <v>0.38947222222222222</v>
      </c>
      <c r="G47" s="163">
        <v>-5.7727272727272738E-2</v>
      </c>
      <c r="H47" s="163">
        <v>-6.7779751332149085E-2</v>
      </c>
      <c r="I47" s="163">
        <v>-7.0499999999999896E-2</v>
      </c>
      <c r="J47" s="163">
        <v>-0.16897321428571443</v>
      </c>
      <c r="K47" s="163">
        <v>0.38859375000000007</v>
      </c>
      <c r="L47" s="163">
        <v>-8.6753731343283569E-2</v>
      </c>
      <c r="M47" s="163">
        <v>-7.4795918367346892E-2</v>
      </c>
      <c r="N47" s="163">
        <v>-9.7455968688845429E-2</v>
      </c>
      <c r="O47" s="163">
        <v>-8.8298755186721922E-2</v>
      </c>
      <c r="P47" s="163">
        <v>0.20125560538116605</v>
      </c>
      <c r="Q47" s="163">
        <v>-7.0701754385964821E-2</v>
      </c>
      <c r="R47" s="163">
        <v>-0.18508771929824563</v>
      </c>
      <c r="S47" s="163">
        <v>0.47774621212121215</v>
      </c>
      <c r="T47" s="163">
        <v>0.72799999999999976</v>
      </c>
      <c r="U47" s="163">
        <v>-0.27140672782874631</v>
      </c>
      <c r="V47" s="163">
        <v>-0.1785714285714286</v>
      </c>
      <c r="W47" s="163">
        <v>-0.23370370370370364</v>
      </c>
      <c r="X47" s="163">
        <v>-3.9374999999999938E-2</v>
      </c>
      <c r="Y47" s="163">
        <v>0</v>
      </c>
      <c r="Z47" s="163">
        <v>0</v>
      </c>
      <c r="AA47" s="163">
        <v>0</v>
      </c>
      <c r="AB47" s="163">
        <v>0</v>
      </c>
      <c r="AC47" s="163">
        <v>0</v>
      </c>
      <c r="AD47" s="163">
        <v>0</v>
      </c>
      <c r="AE47" s="163">
        <v>0</v>
      </c>
      <c r="AF47" s="163">
        <v>0</v>
      </c>
      <c r="AG47" s="163">
        <v>0</v>
      </c>
      <c r="AH47" s="163">
        <v>0</v>
      </c>
      <c r="AI47" s="163">
        <v>0</v>
      </c>
    </row>
    <row r="48" spans="1:35" x14ac:dyDescent="0.3">
      <c r="A48" t="s">
        <v>216</v>
      </c>
      <c r="B48" s="163">
        <v>0.1382906748038728</v>
      </c>
      <c r="C48" s="163">
        <v>0.24334866012663614</v>
      </c>
      <c r="D48" s="163">
        <v>-0.19501573287549656</v>
      </c>
      <c r="E48" s="163">
        <v>-9.6656534954407181E-2</v>
      </c>
      <c r="F48" s="163">
        <v>0.33834459459459465</v>
      </c>
      <c r="G48" s="163">
        <v>-2.9083969465648951E-2</v>
      </c>
      <c r="H48" s="163">
        <v>-7.6626506024096264E-2</v>
      </c>
      <c r="I48" s="163">
        <v>-0.18799999999999994</v>
      </c>
      <c r="J48" s="163">
        <v>-8.3492647058823533E-2</v>
      </c>
      <c r="K48" s="163">
        <v>0.27269736842105252</v>
      </c>
      <c r="L48" s="163">
        <v>-0.19135802469135799</v>
      </c>
      <c r="M48" s="163">
        <v>-9.1625000000000068E-2</v>
      </c>
      <c r="N48" s="163">
        <v>-0.17261698440207984</v>
      </c>
      <c r="O48" s="163">
        <v>-4.0303030303030285E-2</v>
      </c>
      <c r="P48" s="163">
        <v>0.48154506437768241</v>
      </c>
      <c r="Q48" s="163">
        <v>-0.29459064327485363</v>
      </c>
      <c r="R48" s="163">
        <v>-0.41644736842105268</v>
      </c>
      <c r="S48" s="163">
        <v>-0.3821969696969697</v>
      </c>
      <c r="T48" s="163">
        <v>-0.24266666666666659</v>
      </c>
      <c r="U48" s="163">
        <v>-6.4079422382671503E-2</v>
      </c>
      <c r="V48" s="163">
        <v>-0.39663461538461542</v>
      </c>
      <c r="W48" s="163">
        <v>-0.23370370370370364</v>
      </c>
      <c r="X48" s="163">
        <v>-0.17379310344827592</v>
      </c>
      <c r="Y48" s="163">
        <v>0</v>
      </c>
      <c r="Z48" s="163">
        <v>0</v>
      </c>
      <c r="AA48" s="163">
        <v>0</v>
      </c>
      <c r="AB48" s="163">
        <v>0</v>
      </c>
      <c r="AC48" s="163">
        <v>0</v>
      </c>
      <c r="AD48" s="163">
        <v>0</v>
      </c>
      <c r="AE48" s="163">
        <v>0</v>
      </c>
      <c r="AF48" s="163">
        <v>0</v>
      </c>
      <c r="AG48" s="163">
        <v>0</v>
      </c>
      <c r="AH48" s="163">
        <v>0</v>
      </c>
      <c r="AI48" s="163">
        <v>0</v>
      </c>
    </row>
    <row r="49" spans="1:35" x14ac:dyDescent="0.3">
      <c r="A49" t="s">
        <v>122</v>
      </c>
      <c r="B49" s="163">
        <v>-9.7114237924067925E-2</v>
      </c>
      <c r="C49" s="163">
        <v>0.28013032369593649</v>
      </c>
      <c r="D49" s="163">
        <v>-0.19307849049593862</v>
      </c>
      <c r="E49" s="163">
        <v>-0.18891089108910897</v>
      </c>
      <c r="F49" s="163">
        <v>0.27313636363636351</v>
      </c>
      <c r="G49" s="163">
        <v>0.43132075471698128</v>
      </c>
      <c r="H49" s="163">
        <v>-8.2005730659025722E-2</v>
      </c>
      <c r="I49" s="163">
        <v>-0.17999999999999994</v>
      </c>
      <c r="J49" s="163">
        <v>-8.6022727272727195E-2</v>
      </c>
      <c r="K49" s="163">
        <v>0.33160000000000012</v>
      </c>
      <c r="L49" s="163">
        <v>-9.1391509433962237E-2</v>
      </c>
      <c r="M49" s="163">
        <v>-9.3974358974359018E-2</v>
      </c>
      <c r="N49" s="163">
        <v>-9.3084112149532716E-2</v>
      </c>
      <c r="O49" s="163">
        <v>-3.8974358974358969E-2</v>
      </c>
      <c r="P49" s="163">
        <v>0.46363636363636362</v>
      </c>
      <c r="Q49" s="163">
        <v>-0.17675438596491211</v>
      </c>
      <c r="R49" s="163">
        <v>-0.29085213032581458</v>
      </c>
      <c r="S49" s="163">
        <v>0.38219696969696959</v>
      </c>
      <c r="T49" s="163">
        <v>0.72799999999999976</v>
      </c>
      <c r="U49" s="163">
        <v>-0.2563176895306859</v>
      </c>
      <c r="V49" s="163">
        <v>-0.44117647058823528</v>
      </c>
      <c r="W49" s="163">
        <v>-0.40063492063492057</v>
      </c>
      <c r="X49" s="163">
        <v>-0.16755319148936165</v>
      </c>
      <c r="Y49" s="163">
        <v>0</v>
      </c>
      <c r="Z49" s="163">
        <v>0</v>
      </c>
      <c r="AA49" s="163">
        <v>0</v>
      </c>
      <c r="AB49" s="163">
        <v>0</v>
      </c>
      <c r="AC49" s="163">
        <v>0</v>
      </c>
      <c r="AD49" s="163">
        <v>0</v>
      </c>
      <c r="AE49" s="163">
        <v>0</v>
      </c>
      <c r="AF49" s="163">
        <v>0</v>
      </c>
      <c r="AG49" s="163">
        <v>0</v>
      </c>
      <c r="AH49" s="163">
        <v>0</v>
      </c>
      <c r="AI49" s="163">
        <v>0</v>
      </c>
    </row>
    <row r="50" spans="1:35" x14ac:dyDescent="0.3">
      <c r="A50" t="s">
        <v>217</v>
      </c>
      <c r="B50" s="163">
        <v>0.39909262043097904</v>
      </c>
      <c r="C50" s="163">
        <v>-0.10265814969100895</v>
      </c>
      <c r="D50" s="163">
        <v>-0.29329432017371082</v>
      </c>
      <c r="E50" s="163">
        <v>0.19156626506024099</v>
      </c>
      <c r="F50" s="163">
        <v>8.345833333333319E-2</v>
      </c>
      <c r="G50" s="163">
        <v>0.47171428571428597</v>
      </c>
      <c r="H50" s="163">
        <v>0.29505154639175268</v>
      </c>
      <c r="I50" s="163">
        <v>-0.19952830188679249</v>
      </c>
      <c r="J50" s="163">
        <v>0.18924999999999992</v>
      </c>
      <c r="K50" s="163">
        <v>0.14803571428571427</v>
      </c>
      <c r="L50" s="163">
        <v>-0.39075630252100846</v>
      </c>
      <c r="M50" s="163">
        <v>-0.29153409090909088</v>
      </c>
      <c r="N50" s="163">
        <v>0.28016877637130788</v>
      </c>
      <c r="O50" s="163">
        <v>0</v>
      </c>
      <c r="P50" s="163">
        <v>0.2719999999999998</v>
      </c>
      <c r="Q50" s="163">
        <v>0.3829678362573099</v>
      </c>
      <c r="R50" s="163">
        <v>-0.44949874686716795</v>
      </c>
      <c r="S50" s="163">
        <v>0.19109848484848491</v>
      </c>
      <c r="T50" s="163">
        <v>0.3640000000000001</v>
      </c>
      <c r="U50" s="163">
        <v>-0.3844765342960289</v>
      </c>
      <c r="V50" s="163">
        <v>-0.49342105263157898</v>
      </c>
      <c r="W50" s="163">
        <v>-0.35055555555555562</v>
      </c>
      <c r="X50" s="163">
        <v>0.27933491686460798</v>
      </c>
      <c r="Y50" s="163">
        <v>0</v>
      </c>
      <c r="Z50" s="163">
        <v>0</v>
      </c>
      <c r="AA50" s="163">
        <v>0</v>
      </c>
      <c r="AB50" s="163">
        <v>0</v>
      </c>
      <c r="AC50" s="163">
        <v>0</v>
      </c>
      <c r="AD50" s="163">
        <v>0</v>
      </c>
      <c r="AE50" s="163">
        <v>0</v>
      </c>
      <c r="AF50" s="163">
        <v>0</v>
      </c>
      <c r="AG50" s="163">
        <v>0</v>
      </c>
      <c r="AH50" s="163">
        <v>0</v>
      </c>
      <c r="AI50" s="163">
        <v>0</v>
      </c>
    </row>
    <row r="51" spans="1:35" x14ac:dyDescent="0.3">
      <c r="A51" t="s">
        <v>81</v>
      </c>
      <c r="B51" s="163">
        <v>-2.4273432879496348E-2</v>
      </c>
      <c r="C51" s="163">
        <v>0.19740268557756124</v>
      </c>
      <c r="D51" s="163">
        <v>-0.44220763273020447</v>
      </c>
      <c r="E51" s="163">
        <v>0.19751552795031047</v>
      </c>
      <c r="F51" s="163">
        <v>0.25037500000000001</v>
      </c>
      <c r="G51" s="163">
        <v>0.4884615384615385</v>
      </c>
      <c r="H51" s="163">
        <v>0.29812499999999975</v>
      </c>
      <c r="I51" s="163">
        <v>-0.28775510204081634</v>
      </c>
      <c r="J51" s="163">
        <v>0.13051724137931031</v>
      </c>
      <c r="K51" s="163">
        <v>0.25906249999999997</v>
      </c>
      <c r="L51" s="163">
        <v>-0.19944852941176472</v>
      </c>
      <c r="M51" s="163">
        <v>-0.43979999999999997</v>
      </c>
      <c r="N51" s="163">
        <v>0.28231292517006801</v>
      </c>
      <c r="O51" s="163">
        <v>0.46260869565217422</v>
      </c>
      <c r="P51" s="163">
        <v>0.23134020618556694</v>
      </c>
      <c r="Q51" s="163">
        <v>-0.42421052631578948</v>
      </c>
      <c r="R51" s="163">
        <v>-0.48122807017543867</v>
      </c>
      <c r="S51" s="163">
        <v>0.1091991341991343</v>
      </c>
      <c r="T51" s="163">
        <v>0.72799999999999976</v>
      </c>
      <c r="U51" s="163">
        <v>0.12815884476534323</v>
      </c>
      <c r="V51" s="163">
        <v>-0.42613636363636365</v>
      </c>
      <c r="W51" s="163">
        <v>-0.20031746031746034</v>
      </c>
      <c r="X51" s="163">
        <v>-0.29076923076923078</v>
      </c>
      <c r="Y51" s="163">
        <v>0</v>
      </c>
      <c r="Z51" s="163">
        <v>0</v>
      </c>
      <c r="AA51" s="163">
        <v>0</v>
      </c>
      <c r="AB51" s="163">
        <v>0</v>
      </c>
      <c r="AC51" s="163">
        <v>0</v>
      </c>
      <c r="AD51" s="163">
        <v>0</v>
      </c>
      <c r="AE51" s="163">
        <v>0</v>
      </c>
      <c r="AF51" s="163">
        <v>0</v>
      </c>
      <c r="AG51" s="163">
        <v>0</v>
      </c>
      <c r="AH51" s="163">
        <v>0</v>
      </c>
      <c r="AI51" s="163">
        <v>0</v>
      </c>
    </row>
    <row r="52" spans="1:35" x14ac:dyDescent="0.3">
      <c r="A52" t="s">
        <v>161</v>
      </c>
      <c r="B52" s="163">
        <v>6.143665407018295E-2</v>
      </c>
      <c r="C52" s="163">
        <v>9.8125460143829502E-2</v>
      </c>
      <c r="D52" s="163">
        <v>8.7246440094424393E-2</v>
      </c>
      <c r="E52" s="163">
        <v>-0.28909090909090907</v>
      </c>
      <c r="F52" s="163">
        <v>0.25037500000000001</v>
      </c>
      <c r="G52" s="163">
        <v>0.46181818181818168</v>
      </c>
      <c r="H52" s="163">
        <v>0.27111900532859678</v>
      </c>
      <c r="I52" s="163">
        <v>-0.29284615384615376</v>
      </c>
      <c r="J52" s="163">
        <v>0.18614754098360664</v>
      </c>
      <c r="K52" s="163">
        <v>0.11842857142857133</v>
      </c>
      <c r="L52" s="163">
        <v>-0.1990582191780822</v>
      </c>
      <c r="M52" s="163">
        <v>-0.27148148148148155</v>
      </c>
      <c r="N52" s="163">
        <v>0.27535545023696684</v>
      </c>
      <c r="O52" s="163">
        <v>0.47193548387096773</v>
      </c>
      <c r="P52" s="163">
        <v>0.33326732673267334</v>
      </c>
      <c r="Q52" s="163">
        <v>-0.49331450094161944</v>
      </c>
      <c r="R52" s="163">
        <v>-0.4946520146520148</v>
      </c>
      <c r="S52" s="163">
        <v>0.2547979797979798</v>
      </c>
      <c r="T52" s="163">
        <v>0.72799999999999976</v>
      </c>
      <c r="U52" s="163">
        <v>0.19223826714801473</v>
      </c>
      <c r="V52" s="163">
        <v>-0.48913043478260865</v>
      </c>
      <c r="W52" s="163">
        <v>-0.20031746031746034</v>
      </c>
      <c r="X52" s="163">
        <v>-0.29898305084745758</v>
      </c>
      <c r="Y52" s="163">
        <v>0</v>
      </c>
      <c r="Z52" s="163">
        <v>0</v>
      </c>
      <c r="AA52" s="163">
        <v>0</v>
      </c>
      <c r="AB52" s="163">
        <v>0</v>
      </c>
      <c r="AC52" s="163">
        <v>0</v>
      </c>
      <c r="AD52" s="163">
        <v>0</v>
      </c>
      <c r="AE52" s="163">
        <v>0</v>
      </c>
      <c r="AF52" s="163">
        <v>0</v>
      </c>
      <c r="AG52" s="163">
        <v>0</v>
      </c>
      <c r="AH52" s="163">
        <v>0</v>
      </c>
      <c r="AI52" s="163">
        <v>0</v>
      </c>
    </row>
    <row r="53" spans="1:35" x14ac:dyDescent="0.3">
      <c r="A53" t="s">
        <v>35</v>
      </c>
      <c r="B53" s="163">
        <v>-7.6666748986741196E-3</v>
      </c>
      <c r="C53" s="163">
        <v>1.0167102500481917E-2</v>
      </c>
      <c r="D53" s="163">
        <v>0.39426490336857523</v>
      </c>
      <c r="E53" s="163">
        <v>-0.19280517380759898</v>
      </c>
      <c r="F53" s="163">
        <v>0.38947222222222222</v>
      </c>
      <c r="G53" s="163">
        <v>-3.6285714285714255E-2</v>
      </c>
      <c r="H53" s="163">
        <v>-8.8129330254041571E-2</v>
      </c>
      <c r="I53" s="163">
        <v>-7.3246753246753116E-2</v>
      </c>
      <c r="J53" s="163">
        <v>-3.9427083333333335E-2</v>
      </c>
      <c r="K53" s="163">
        <v>0.46055555555555561</v>
      </c>
      <c r="L53" s="163">
        <v>-1.6995614035087758E-2</v>
      </c>
      <c r="M53" s="163">
        <v>-4.3630952380952381E-2</v>
      </c>
      <c r="N53" s="163">
        <v>-9.9472674976030628E-2</v>
      </c>
      <c r="O53" s="163">
        <v>-3.3692210259658073E-2</v>
      </c>
      <c r="P53" s="163">
        <v>0.44435643564356431</v>
      </c>
      <c r="Q53" s="163">
        <v>-0.2651315789473685</v>
      </c>
      <c r="R53" s="163">
        <v>-0.29614035087719304</v>
      </c>
      <c r="S53" s="163">
        <v>-0.21020833333333344</v>
      </c>
      <c r="T53" s="163">
        <v>0.72799999999999976</v>
      </c>
      <c r="U53" s="163">
        <v>-0.38113496932515334</v>
      </c>
      <c r="V53" s="163">
        <v>-0.375</v>
      </c>
      <c r="W53" s="163">
        <v>-0.23370370370370364</v>
      </c>
      <c r="X53" s="163">
        <v>-2.8965517241379191E-2</v>
      </c>
      <c r="Y53" s="163">
        <v>0</v>
      </c>
      <c r="Z53" s="163">
        <v>2.2204460492503131E-16</v>
      </c>
      <c r="AA53" s="163">
        <v>0</v>
      </c>
      <c r="AB53" s="163">
        <v>0</v>
      </c>
      <c r="AC53" s="163">
        <v>0</v>
      </c>
      <c r="AD53" s="163">
        <v>0</v>
      </c>
      <c r="AE53" s="163">
        <v>0</v>
      </c>
      <c r="AF53" s="163">
        <v>0</v>
      </c>
      <c r="AG53" s="163">
        <v>0</v>
      </c>
      <c r="AH53" s="163">
        <v>0</v>
      </c>
      <c r="AI53" s="163">
        <v>0</v>
      </c>
    </row>
    <row r="54" spans="1:35" x14ac:dyDescent="0.3">
      <c r="A54" t="s">
        <v>61</v>
      </c>
      <c r="B54" s="163">
        <v>6.0469548496584258E-2</v>
      </c>
      <c r="C54" s="163">
        <v>0.29691739221211311</v>
      </c>
      <c r="D54" s="163">
        <v>-0.39801845822370974</v>
      </c>
      <c r="E54" s="163">
        <v>-9.2657342657342712E-2</v>
      </c>
      <c r="F54" s="163">
        <v>0.35767857142857151</v>
      </c>
      <c r="G54" s="163">
        <v>-2.9083969465648951E-2</v>
      </c>
      <c r="H54" s="163">
        <v>-2.3555555555555552E-2</v>
      </c>
      <c r="I54" s="163">
        <v>-0.19523076923076921</v>
      </c>
      <c r="J54" s="163">
        <v>-0.18614754098360653</v>
      </c>
      <c r="K54" s="163">
        <v>0.24382352941176455</v>
      </c>
      <c r="L54" s="163">
        <v>-0.18836805555555558</v>
      </c>
      <c r="M54" s="163">
        <v>-6.9150943396226405E-2</v>
      </c>
      <c r="N54" s="163">
        <v>-6.6800804828973881E-2</v>
      </c>
      <c r="O54" s="163">
        <v>-4.6462882096069857E-2</v>
      </c>
      <c r="P54" s="163">
        <v>0.42540284360189573</v>
      </c>
      <c r="Q54" s="163">
        <v>-0.38296783625730979</v>
      </c>
      <c r="R54" s="163">
        <v>-0.48122807017543867</v>
      </c>
      <c r="S54" s="163">
        <v>-0.42041666666666666</v>
      </c>
      <c r="T54" s="163">
        <v>0.3640000000000001</v>
      </c>
      <c r="U54" s="163">
        <v>0.44855595667870052</v>
      </c>
      <c r="V54" s="163">
        <v>-0.28532608695652162</v>
      </c>
      <c r="W54" s="163">
        <v>-0.23370370370370364</v>
      </c>
      <c r="X54" s="163">
        <v>-9.8533724340176043E-2</v>
      </c>
      <c r="Y54" s="163">
        <v>0</v>
      </c>
      <c r="Z54" s="163">
        <v>0</v>
      </c>
      <c r="AA54" s="163">
        <v>0</v>
      </c>
      <c r="AB54" s="163">
        <v>0</v>
      </c>
      <c r="AC54" s="163">
        <v>0</v>
      </c>
      <c r="AD54" s="163">
        <v>0</v>
      </c>
      <c r="AE54" s="163">
        <v>0</v>
      </c>
      <c r="AF54" s="163">
        <v>0</v>
      </c>
      <c r="AG54" s="163">
        <v>0</v>
      </c>
      <c r="AH54" s="163">
        <v>0</v>
      </c>
      <c r="AI54" s="163">
        <v>0</v>
      </c>
    </row>
    <row r="55" spans="1:35" x14ac:dyDescent="0.3">
      <c r="A55" t="s">
        <v>82</v>
      </c>
      <c r="B55" s="163">
        <v>9.9574608657091002E-2</v>
      </c>
      <c r="C55" s="163">
        <v>9.7131160184284804E-2</v>
      </c>
      <c r="D55" s="163">
        <v>-0.17959867801778273</v>
      </c>
      <c r="E55" s="163">
        <v>-0.39691629955947139</v>
      </c>
      <c r="F55" s="163">
        <v>0.14307142857142852</v>
      </c>
      <c r="G55" s="163">
        <v>0.46181818181818168</v>
      </c>
      <c r="H55" s="163">
        <v>0.36950704225352093</v>
      </c>
      <c r="I55" s="163">
        <v>-0.4001351351351351</v>
      </c>
      <c r="J55" s="163">
        <v>0.11132352941176471</v>
      </c>
      <c r="K55" s="163">
        <v>0.21815789473684211</v>
      </c>
      <c r="L55" s="163">
        <v>-0.28353658536585369</v>
      </c>
      <c r="M55" s="163">
        <v>-0.36650000000000005</v>
      </c>
      <c r="N55" s="163">
        <v>0.14115646258503389</v>
      </c>
      <c r="O55" s="163">
        <v>0.27142857142857157</v>
      </c>
      <c r="P55" s="163">
        <v>0.57244897959183705</v>
      </c>
      <c r="Q55" s="163">
        <v>7.0701754385964932E-2</v>
      </c>
      <c r="R55" s="163">
        <v>-0.48122807017543867</v>
      </c>
      <c r="S55" s="163">
        <v>0.19109848484848491</v>
      </c>
      <c r="T55" s="163">
        <v>0.72799999999999976</v>
      </c>
      <c r="U55" s="163">
        <v>-0.44855595667870041</v>
      </c>
      <c r="V55" s="163">
        <v>-0.43269230769230771</v>
      </c>
      <c r="W55" s="163">
        <v>-0.28044444444444439</v>
      </c>
      <c r="X55" s="163">
        <v>-0.28451612903225798</v>
      </c>
      <c r="Y55" s="163">
        <v>0</v>
      </c>
      <c r="Z55" s="163">
        <v>0</v>
      </c>
      <c r="AA55" s="163">
        <v>0</v>
      </c>
      <c r="AB55" s="163">
        <v>0</v>
      </c>
      <c r="AC55" s="163">
        <v>0</v>
      </c>
      <c r="AD55" s="163">
        <v>0</v>
      </c>
      <c r="AE55" s="163">
        <v>0</v>
      </c>
      <c r="AF55" s="163">
        <v>0</v>
      </c>
      <c r="AG55" s="163">
        <v>0</v>
      </c>
      <c r="AH55" s="163">
        <v>0</v>
      </c>
      <c r="AI55" s="163">
        <v>0</v>
      </c>
    </row>
    <row r="56" spans="1:35" x14ac:dyDescent="0.3">
      <c r="A56" t="s">
        <v>36</v>
      </c>
      <c r="B56" s="163">
        <v>0.19764446591431617</v>
      </c>
      <c r="C56" s="163">
        <v>4.7537289820513973E-3</v>
      </c>
      <c r="D56" s="163">
        <v>4.4062748712675237E-2</v>
      </c>
      <c r="E56" s="163">
        <v>-0.25152542372881359</v>
      </c>
      <c r="F56" s="163">
        <v>0.12518750000000001</v>
      </c>
      <c r="G56" s="163">
        <v>0.34636363636363621</v>
      </c>
      <c r="H56" s="163">
        <v>0.16944937833037299</v>
      </c>
      <c r="I56" s="163">
        <v>-0.27586956521739114</v>
      </c>
      <c r="J56" s="163">
        <v>0.28186170212765971</v>
      </c>
      <c r="K56" s="163">
        <v>0.28586206896551714</v>
      </c>
      <c r="L56" s="163">
        <v>-0.18796641791044777</v>
      </c>
      <c r="M56" s="163">
        <v>-0.16967592592592595</v>
      </c>
      <c r="N56" s="163">
        <v>0.15660377358490574</v>
      </c>
      <c r="O56" s="163">
        <v>0.48090395480225978</v>
      </c>
      <c r="P56" s="163">
        <v>0.31166666666666676</v>
      </c>
      <c r="Q56" s="163">
        <v>8.8377192982456165E-2</v>
      </c>
      <c r="R56" s="163">
        <v>-0.47593984962406022</v>
      </c>
      <c r="S56" s="163">
        <v>0.21020833333333333</v>
      </c>
      <c r="T56" s="163">
        <v>0.72799999999999976</v>
      </c>
      <c r="U56" s="163">
        <v>-0.48375262054507329</v>
      </c>
      <c r="V56" s="163">
        <v>-0.48491379310344829</v>
      </c>
      <c r="W56" s="163">
        <v>-0.12747474747474741</v>
      </c>
      <c r="X56" s="163">
        <v>-0.44234777838727368</v>
      </c>
      <c r="Y56" s="163">
        <v>0</v>
      </c>
      <c r="Z56" s="163">
        <v>0</v>
      </c>
      <c r="AA56" s="163">
        <v>0</v>
      </c>
      <c r="AB56" s="163">
        <v>0</v>
      </c>
      <c r="AC56" s="163">
        <v>0</v>
      </c>
      <c r="AD56" s="163">
        <v>0</v>
      </c>
      <c r="AE56" s="163">
        <v>0</v>
      </c>
      <c r="AF56" s="163">
        <v>0</v>
      </c>
      <c r="AG56" s="163">
        <v>0</v>
      </c>
      <c r="AH56" s="163">
        <v>0</v>
      </c>
      <c r="AI56" s="163">
        <v>0</v>
      </c>
    </row>
    <row r="57" spans="1:35" x14ac:dyDescent="0.3">
      <c r="A57" t="s">
        <v>62</v>
      </c>
      <c r="B57" s="163">
        <v>-0.19592372925574575</v>
      </c>
      <c r="C57" s="163">
        <v>0.19922909715075909</v>
      </c>
      <c r="D57" s="163">
        <v>-0.2173032452041247</v>
      </c>
      <c r="E57" s="163">
        <v>-0.18903566710700126</v>
      </c>
      <c r="F57" s="163">
        <v>0.27819444444444441</v>
      </c>
      <c r="G57" s="163">
        <v>0.4741333333333333</v>
      </c>
      <c r="H57" s="163">
        <v>0.48471131639722875</v>
      </c>
      <c r="I57" s="163">
        <v>-8.9999999999999858E-2</v>
      </c>
      <c r="J57" s="163">
        <v>-8.4111111111111136E-2</v>
      </c>
      <c r="K57" s="163">
        <v>0.49740000000000006</v>
      </c>
      <c r="L57" s="163">
        <v>-9.1391509433962237E-2</v>
      </c>
      <c r="M57" s="163">
        <v>-9.3974358974359018E-2</v>
      </c>
      <c r="N57" s="163">
        <v>-9.3258426966292163E-2</v>
      </c>
      <c r="O57" s="163">
        <v>0.46260869565217422</v>
      </c>
      <c r="P57" s="163">
        <v>0.41943925233644874</v>
      </c>
      <c r="Q57" s="163">
        <v>-0.29459064327485363</v>
      </c>
      <c r="R57" s="163">
        <v>-0.46271929824561409</v>
      </c>
      <c r="S57" s="163">
        <v>0.28664772727272725</v>
      </c>
      <c r="T57" s="163">
        <v>0.72799999999999976</v>
      </c>
      <c r="U57" s="163">
        <v>0.38447653429602902</v>
      </c>
      <c r="V57" s="163">
        <v>-0.38602941176470584</v>
      </c>
      <c r="W57" s="163">
        <v>-0.35055555555555562</v>
      </c>
      <c r="X57" s="163">
        <v>-8.2420278004905922E-2</v>
      </c>
      <c r="Y57" s="163">
        <v>0</v>
      </c>
      <c r="Z57" s="163">
        <v>0</v>
      </c>
      <c r="AA57" s="163">
        <v>0</v>
      </c>
      <c r="AB57" s="163">
        <v>0</v>
      </c>
      <c r="AC57" s="163">
        <v>0</v>
      </c>
      <c r="AD57" s="163">
        <v>0</v>
      </c>
      <c r="AE57" s="163">
        <v>0</v>
      </c>
      <c r="AF57" s="163">
        <v>0</v>
      </c>
      <c r="AG57" s="163">
        <v>0</v>
      </c>
      <c r="AH57" s="163">
        <v>0</v>
      </c>
      <c r="AI57" s="163">
        <v>0</v>
      </c>
    </row>
    <row r="58" spans="1:35" x14ac:dyDescent="0.3">
      <c r="A58" t="s">
        <v>83</v>
      </c>
      <c r="B58" s="163">
        <v>0.19881377279612478</v>
      </c>
      <c r="C58" s="163">
        <v>0.19868803964086634</v>
      </c>
      <c r="D58" s="163">
        <v>-0.44721307002186139</v>
      </c>
      <c r="E58" s="163">
        <v>-0.39307787391841775</v>
      </c>
      <c r="F58" s="163">
        <v>0.18896226415094364</v>
      </c>
      <c r="G58" s="163">
        <v>0.39914285714285724</v>
      </c>
      <c r="H58" s="163">
        <v>0.28672131147540991</v>
      </c>
      <c r="I58" s="163">
        <v>-0.27851851851851861</v>
      </c>
      <c r="J58" s="163">
        <v>-0.37849999999999995</v>
      </c>
      <c r="K58" s="163">
        <v>0.29607142857142876</v>
      </c>
      <c r="L58" s="163">
        <v>-0.29062500000000002</v>
      </c>
      <c r="M58" s="163">
        <v>-0.41647727272727275</v>
      </c>
      <c r="N58" s="163">
        <v>-0.12434456928838955</v>
      </c>
      <c r="O58" s="163">
        <v>-7.9107806691449678E-2</v>
      </c>
      <c r="P58" s="163">
        <v>0.40408163265306118</v>
      </c>
      <c r="Q58" s="163">
        <v>0.17675438596491233</v>
      </c>
      <c r="R58" s="163">
        <v>-0.49356725146198821</v>
      </c>
      <c r="S58" s="163">
        <v>-0.42041666666666666</v>
      </c>
      <c r="T58" s="163">
        <v>0.72799999999999976</v>
      </c>
      <c r="U58" s="163">
        <v>-0.29387417218543055</v>
      </c>
      <c r="V58" s="163">
        <v>-0.44407894736842113</v>
      </c>
      <c r="W58" s="163">
        <v>-0.17527777777777787</v>
      </c>
      <c r="X58" s="163">
        <v>-0.28708860759493671</v>
      </c>
      <c r="Y58" s="163">
        <v>0</v>
      </c>
      <c r="Z58" s="163">
        <v>0</v>
      </c>
      <c r="AA58" s="163">
        <v>0</v>
      </c>
      <c r="AB58" s="163">
        <v>0</v>
      </c>
      <c r="AC58" s="163">
        <v>0</v>
      </c>
      <c r="AD58" s="163">
        <v>0</v>
      </c>
      <c r="AE58" s="163">
        <v>0</v>
      </c>
      <c r="AF58" s="163">
        <v>0</v>
      </c>
      <c r="AG58" s="163">
        <v>0</v>
      </c>
      <c r="AH58" s="163">
        <v>0</v>
      </c>
      <c r="AI58" s="163">
        <v>0</v>
      </c>
    </row>
    <row r="59" spans="1:35" x14ac:dyDescent="0.3">
      <c r="A59" t="s">
        <v>239</v>
      </c>
      <c r="B59" s="163">
        <v>0.39698672762997345</v>
      </c>
      <c r="C59" s="163">
        <v>-0.11947930464660084</v>
      </c>
      <c r="D59" s="163">
        <v>0.29475235054610782</v>
      </c>
      <c r="E59" s="163">
        <v>-0.19481621112158343</v>
      </c>
      <c r="F59" s="163">
        <v>0.27313636363636351</v>
      </c>
      <c r="G59" s="163">
        <v>-5.7727272727272738E-2</v>
      </c>
      <c r="H59" s="163">
        <v>-0.1789868667917448</v>
      </c>
      <c r="I59" s="163">
        <v>-0.16269230769230769</v>
      </c>
      <c r="J59" s="163">
        <v>-0.1931122448979592</v>
      </c>
      <c r="K59" s="163">
        <v>0.2302777777777778</v>
      </c>
      <c r="L59" s="163">
        <v>-0.18372844827586221</v>
      </c>
      <c r="M59" s="163">
        <v>-0.17046511627906979</v>
      </c>
      <c r="N59" s="163">
        <v>-0.17926565874730016</v>
      </c>
      <c r="O59" s="163">
        <v>-4.0303030303030285E-2</v>
      </c>
      <c r="P59" s="163">
        <v>0.20587155963302761</v>
      </c>
      <c r="Q59" s="163">
        <v>-0.18744186046511624</v>
      </c>
      <c r="R59" s="163">
        <v>-0.43958333333333321</v>
      </c>
      <c r="S59" s="163">
        <v>-0.25479797979797991</v>
      </c>
      <c r="T59" s="163">
        <v>0.72799999999999976</v>
      </c>
      <c r="U59" s="163">
        <v>-0.44654088050314467</v>
      </c>
      <c r="V59" s="163">
        <v>-0.41666666666666663</v>
      </c>
      <c r="W59" s="163">
        <v>-0.23370370370370364</v>
      </c>
      <c r="X59" s="163">
        <v>-6.9041095890410964E-2</v>
      </c>
      <c r="Y59" s="163">
        <v>0</v>
      </c>
      <c r="Z59" s="163">
        <v>0</v>
      </c>
      <c r="AA59" s="163">
        <v>0</v>
      </c>
      <c r="AB59" s="163">
        <v>0</v>
      </c>
      <c r="AC59" s="163">
        <v>0</v>
      </c>
      <c r="AD59" s="163">
        <v>0</v>
      </c>
      <c r="AE59" s="163">
        <v>0</v>
      </c>
      <c r="AF59" s="163">
        <v>0</v>
      </c>
      <c r="AG59" s="163">
        <v>0</v>
      </c>
      <c r="AH59" s="163">
        <v>0</v>
      </c>
      <c r="AI59" s="163">
        <v>0</v>
      </c>
    </row>
    <row r="60" spans="1:35" x14ac:dyDescent="0.3">
      <c r="A60" t="s">
        <v>240</v>
      </c>
      <c r="B60" s="163">
        <v>0.39863664120613218</v>
      </c>
      <c r="C60" s="163">
        <v>-0.29756205304279448</v>
      </c>
      <c r="D60" s="163">
        <v>0.18080528412332852</v>
      </c>
      <c r="E60" s="163">
        <v>-0.19346007604562743</v>
      </c>
      <c r="F60" s="163">
        <v>0.30045000000000011</v>
      </c>
      <c r="G60" s="163">
        <v>-5.7727272727272738E-2</v>
      </c>
      <c r="H60" s="163">
        <v>0.36293478260869572</v>
      </c>
      <c r="I60" s="163">
        <v>-5.7162162162162078E-2</v>
      </c>
      <c r="J60" s="163">
        <v>-5.4071428571428659E-2</v>
      </c>
      <c r="K60" s="163">
        <v>0.20724999999999993</v>
      </c>
      <c r="L60" s="163">
        <v>-9.2261904761904878E-2</v>
      </c>
      <c r="M60" s="163">
        <v>-5.9112903225806424E-2</v>
      </c>
      <c r="N60" s="163">
        <v>-0.28769497400346633</v>
      </c>
      <c r="O60" s="163">
        <v>-3.746478873239445E-2</v>
      </c>
      <c r="P60" s="163">
        <v>0.47142857142857153</v>
      </c>
      <c r="Q60" s="163">
        <v>0.29459064327485396</v>
      </c>
      <c r="R60" s="163">
        <v>-0.43187134502923974</v>
      </c>
      <c r="S60" s="163">
        <v>0.19109848484848491</v>
      </c>
      <c r="T60" s="163">
        <v>0.3640000000000001</v>
      </c>
      <c r="U60" s="163">
        <v>-0.3844765342960289</v>
      </c>
      <c r="V60" s="163">
        <v>-0.43269230769230771</v>
      </c>
      <c r="W60" s="163">
        <v>-0.20031746031746034</v>
      </c>
      <c r="X60" s="163">
        <v>-0.26526315789473687</v>
      </c>
      <c r="Y60" s="163">
        <v>0</v>
      </c>
      <c r="Z60" s="163">
        <v>0</v>
      </c>
      <c r="AA60" s="163">
        <v>0</v>
      </c>
      <c r="AB60" s="163">
        <v>0</v>
      </c>
      <c r="AC60" s="163">
        <v>0</v>
      </c>
      <c r="AD60" s="163">
        <v>0</v>
      </c>
      <c r="AE60" s="163">
        <v>0</v>
      </c>
      <c r="AF60" s="163">
        <v>0</v>
      </c>
      <c r="AG60" s="163">
        <v>0</v>
      </c>
      <c r="AH60" s="163">
        <v>0</v>
      </c>
      <c r="AI60" s="163">
        <v>0</v>
      </c>
    </row>
    <row r="61" spans="1:35" x14ac:dyDescent="0.3">
      <c r="A61" t="s">
        <v>123</v>
      </c>
      <c r="B61" s="163">
        <v>-9.6425009715880972E-2</v>
      </c>
      <c r="C61" s="163">
        <v>0.11790383731564202</v>
      </c>
      <c r="D61" s="163">
        <v>-8.8925474707715502E-2</v>
      </c>
      <c r="E61" s="163">
        <v>-9.2982456140350833E-2</v>
      </c>
      <c r="F61" s="163">
        <v>0.37289893617021286</v>
      </c>
      <c r="G61" s="163">
        <v>0.49516245487364641</v>
      </c>
      <c r="H61" s="163">
        <v>0.4507086614173228</v>
      </c>
      <c r="I61" s="163">
        <v>-5.0357142857142767E-2</v>
      </c>
      <c r="J61" s="163">
        <v>0.48525641025641031</v>
      </c>
      <c r="K61" s="163">
        <v>0.18840909090909075</v>
      </c>
      <c r="L61" s="163">
        <v>-0.1875</v>
      </c>
      <c r="M61" s="163">
        <v>-5.3897058823529354E-2</v>
      </c>
      <c r="N61" s="163">
        <v>-7.7570093457943967E-2</v>
      </c>
      <c r="O61" s="163">
        <v>0</v>
      </c>
      <c r="P61" s="163">
        <v>0.49087499999999973</v>
      </c>
      <c r="Q61" s="163">
        <v>-0.17675438596491211</v>
      </c>
      <c r="R61" s="163">
        <v>-0.39661654135338342</v>
      </c>
      <c r="S61" s="163">
        <v>-0.19109848484848491</v>
      </c>
      <c r="T61" s="163">
        <v>0.72799999999999976</v>
      </c>
      <c r="U61" s="163">
        <v>-6.4079422382671503E-2</v>
      </c>
      <c r="V61" s="163">
        <v>-0.1875</v>
      </c>
      <c r="W61" s="163">
        <v>-0.23370370370370364</v>
      </c>
      <c r="X61" s="163">
        <v>-0.1764</v>
      </c>
      <c r="Y61" s="163">
        <v>0</v>
      </c>
      <c r="Z61" s="163">
        <v>0</v>
      </c>
      <c r="AA61" s="163">
        <v>0</v>
      </c>
      <c r="AB61" s="163">
        <v>0</v>
      </c>
      <c r="AC61" s="163">
        <v>0</v>
      </c>
      <c r="AD61" s="163">
        <v>0</v>
      </c>
      <c r="AE61" s="163">
        <v>0</v>
      </c>
      <c r="AF61" s="163">
        <v>0</v>
      </c>
      <c r="AG61" s="163">
        <v>0</v>
      </c>
      <c r="AH61" s="163">
        <v>0</v>
      </c>
      <c r="AI61" s="163">
        <v>2.2204460492503131E-16</v>
      </c>
    </row>
    <row r="62" spans="1:35" x14ac:dyDescent="0.3">
      <c r="A62" t="s">
        <v>218</v>
      </c>
      <c r="B62" s="163">
        <v>-9.9756069397057057E-2</v>
      </c>
      <c r="C62" s="163">
        <v>0.29469801302420207</v>
      </c>
      <c r="D62" s="163">
        <v>-0.19752609800058762</v>
      </c>
      <c r="E62" s="163">
        <v>-1.2091254752851777E-2</v>
      </c>
      <c r="F62" s="163">
        <v>0.45522727272727281</v>
      </c>
      <c r="G62" s="163">
        <v>0.48227848101265813</v>
      </c>
      <c r="H62" s="163">
        <v>0.48079575596816992</v>
      </c>
      <c r="I62" s="163">
        <v>-0.16785714285714282</v>
      </c>
      <c r="J62" s="163">
        <v>-0.19245762711864411</v>
      </c>
      <c r="K62" s="163">
        <v>0.25121212121212122</v>
      </c>
      <c r="L62" s="163">
        <v>-0.19237588652482251</v>
      </c>
      <c r="M62" s="163">
        <v>-0.17620192307692306</v>
      </c>
      <c r="N62" s="163">
        <v>-4.098765432098761E-2</v>
      </c>
      <c r="O62" s="163">
        <v>-4.3252032520325279E-2</v>
      </c>
      <c r="P62" s="163">
        <v>0.44879999999999987</v>
      </c>
      <c r="Q62" s="163">
        <v>-0.17675438596491233</v>
      </c>
      <c r="R62" s="163">
        <v>-0.29614035087719304</v>
      </c>
      <c r="S62" s="163">
        <v>-9.5549242424242453E-2</v>
      </c>
      <c r="T62" s="163">
        <v>0.3640000000000001</v>
      </c>
      <c r="U62" s="163">
        <v>-0.18832891246684369</v>
      </c>
      <c r="V62" s="163">
        <v>-0.42613636363636365</v>
      </c>
      <c r="W62" s="163">
        <v>-0.17527777777777787</v>
      </c>
      <c r="X62" s="163">
        <v>-8.9999999999999858E-2</v>
      </c>
      <c r="Y62" s="163">
        <v>0</v>
      </c>
      <c r="Z62" s="163">
        <v>0</v>
      </c>
      <c r="AA62" s="163">
        <v>0</v>
      </c>
      <c r="AB62" s="163">
        <v>0</v>
      </c>
      <c r="AC62" s="163">
        <v>0</v>
      </c>
      <c r="AD62" s="163">
        <v>0</v>
      </c>
      <c r="AE62" s="163">
        <v>0</v>
      </c>
      <c r="AF62" s="163">
        <v>0</v>
      </c>
      <c r="AG62" s="163">
        <v>0</v>
      </c>
      <c r="AH62" s="163">
        <v>0</v>
      </c>
      <c r="AI62" s="163">
        <v>0</v>
      </c>
    </row>
    <row r="63" spans="1:35" x14ac:dyDescent="0.3">
      <c r="A63" t="s">
        <v>219</v>
      </c>
      <c r="B63" s="163">
        <v>0.3951181617996109</v>
      </c>
      <c r="C63" s="163">
        <v>0.19830537380856161</v>
      </c>
      <c r="D63" s="163">
        <v>-0.39026179929375948</v>
      </c>
      <c r="E63" s="163">
        <v>-0.2857142857142857</v>
      </c>
      <c r="F63" s="163">
        <v>0.28614285714285725</v>
      </c>
      <c r="G63" s="163">
        <v>0.28575000000000017</v>
      </c>
      <c r="H63" s="163">
        <v>-0.27696774193548401</v>
      </c>
      <c r="I63" s="163">
        <v>-0.29029411764705881</v>
      </c>
      <c r="J63" s="163">
        <v>7.885416666666667E-2</v>
      </c>
      <c r="K63" s="163">
        <v>0.15351851851851839</v>
      </c>
      <c r="L63" s="163">
        <v>-0.39089912280701755</v>
      </c>
      <c r="M63" s="163">
        <v>-0.26178571428571429</v>
      </c>
      <c r="N63" s="163">
        <v>-9.1510474090407912E-2</v>
      </c>
      <c r="O63" s="163">
        <v>0</v>
      </c>
      <c r="P63" s="163">
        <v>0.37375083277814758</v>
      </c>
      <c r="Q63" s="163">
        <v>0.29459064327485396</v>
      </c>
      <c r="R63" s="163">
        <v>-0.47593984962406022</v>
      </c>
      <c r="S63" s="163">
        <v>-0.3821969696969697</v>
      </c>
      <c r="T63" s="163">
        <v>0.72799999999999976</v>
      </c>
      <c r="U63" s="163">
        <v>-0.44855595667870041</v>
      </c>
      <c r="V63" s="163">
        <v>-0.46875</v>
      </c>
      <c r="W63" s="163">
        <v>-0.11685185185185176</v>
      </c>
      <c r="X63" s="163">
        <v>-0.19384615384615378</v>
      </c>
      <c r="Y63" s="163">
        <v>0</v>
      </c>
      <c r="Z63" s="163">
        <v>0</v>
      </c>
      <c r="AA63" s="163">
        <v>0</v>
      </c>
      <c r="AB63" s="163">
        <v>0</v>
      </c>
      <c r="AC63" s="163">
        <v>0</v>
      </c>
      <c r="AD63" s="163">
        <v>0</v>
      </c>
      <c r="AE63" s="163">
        <v>0</v>
      </c>
      <c r="AF63" s="163">
        <v>0</v>
      </c>
      <c r="AG63" s="163">
        <v>0</v>
      </c>
      <c r="AH63" s="163">
        <v>0</v>
      </c>
      <c r="AI63" s="163">
        <v>0</v>
      </c>
    </row>
    <row r="64" spans="1:35" x14ac:dyDescent="0.3">
      <c r="A64" t="s">
        <v>149</v>
      </c>
      <c r="B64" s="163">
        <v>-0.11693107438603667</v>
      </c>
      <c r="C64" s="163">
        <v>0.19976133784537042</v>
      </c>
      <c r="D64" s="163">
        <v>9.288271454300201E-2</v>
      </c>
      <c r="E64" s="163">
        <v>-0.29627329192546581</v>
      </c>
      <c r="F64" s="163">
        <v>9.3890625000000005E-2</v>
      </c>
      <c r="G64" s="163">
        <v>0.49516245487364641</v>
      </c>
      <c r="H64" s="163">
        <v>0.39098360655737707</v>
      </c>
      <c r="I64" s="163">
        <v>-0.18277777777777771</v>
      </c>
      <c r="J64" s="163">
        <v>0.39842105263157879</v>
      </c>
      <c r="K64" s="163">
        <v>0.28918604651162805</v>
      </c>
      <c r="L64" s="163">
        <v>-9.6875000000000044E-2</v>
      </c>
      <c r="M64" s="163">
        <v>-0.19435606060606059</v>
      </c>
      <c r="N64" s="163">
        <v>-0.29085696081554624</v>
      </c>
      <c r="O64" s="163">
        <v>-9.4221828647332417E-2</v>
      </c>
      <c r="P64" s="163">
        <v>0.37582216808769786</v>
      </c>
      <c r="Q64" s="163">
        <v>0.17675438596491233</v>
      </c>
      <c r="R64" s="163">
        <v>-0.39331140350877203</v>
      </c>
      <c r="S64" s="163">
        <v>-0.44589646464646471</v>
      </c>
      <c r="T64" s="163">
        <v>0.72799999999999976</v>
      </c>
      <c r="U64" s="163">
        <v>-0.2994631901840491</v>
      </c>
      <c r="V64" s="163">
        <v>-0.46875</v>
      </c>
      <c r="W64" s="163">
        <v>0.46740740740740727</v>
      </c>
      <c r="X64" s="163">
        <v>-0.17379310344827581</v>
      </c>
      <c r="Y64" s="163">
        <v>0</v>
      </c>
      <c r="Z64" s="163">
        <v>0</v>
      </c>
      <c r="AA64" s="163">
        <v>0</v>
      </c>
      <c r="AB64" s="163">
        <v>0</v>
      </c>
      <c r="AC64" s="163">
        <v>0</v>
      </c>
      <c r="AD64" s="163">
        <v>0</v>
      </c>
      <c r="AE64" s="163">
        <v>0</v>
      </c>
      <c r="AF64" s="163">
        <v>0</v>
      </c>
      <c r="AG64" s="163">
        <v>0</v>
      </c>
      <c r="AH64" s="163">
        <v>0</v>
      </c>
      <c r="AI64" s="163">
        <v>0</v>
      </c>
    </row>
    <row r="65" spans="1:35" x14ac:dyDescent="0.3">
      <c r="A65" t="s">
        <v>241</v>
      </c>
      <c r="B65" s="163">
        <v>-4.6230717362075957E-2</v>
      </c>
      <c r="C65" s="163">
        <v>0.19916181275455846</v>
      </c>
      <c r="D65" s="163">
        <v>0.19752609800058774</v>
      </c>
      <c r="E65" s="163">
        <v>-8.9830508474576298E-2</v>
      </c>
      <c r="F65" s="163">
        <v>0.37556250000000002</v>
      </c>
      <c r="G65" s="163">
        <v>0.46416243654822331</v>
      </c>
      <c r="H65" s="163">
        <v>-9.0857142857142859E-2</v>
      </c>
      <c r="I65" s="163">
        <v>-0.18506249999999991</v>
      </c>
      <c r="J65" s="163">
        <v>-0.27756666666666663</v>
      </c>
      <c r="K65" s="163">
        <v>0.19738095238095243</v>
      </c>
      <c r="L65" s="163">
        <v>-0.3918539325842697</v>
      </c>
      <c r="M65" s="163">
        <v>-0.19435606060606059</v>
      </c>
      <c r="N65" s="163">
        <v>-0.19412681912681917</v>
      </c>
      <c r="O65" s="163">
        <v>-2.9787234042553234E-2</v>
      </c>
      <c r="P65" s="163">
        <v>0.44406332453825881</v>
      </c>
      <c r="Q65" s="163">
        <v>-0.17675438596491233</v>
      </c>
      <c r="R65" s="163">
        <v>-0.43187134502923974</v>
      </c>
      <c r="S65" s="163">
        <v>-0.3821969696969697</v>
      </c>
      <c r="T65" s="163">
        <v>0.3640000000000001</v>
      </c>
      <c r="U65" s="163">
        <v>0.44855595667870052</v>
      </c>
      <c r="V65" s="163">
        <v>-0.46875</v>
      </c>
      <c r="W65" s="163">
        <v>-0.14022222222222225</v>
      </c>
      <c r="X65" s="163">
        <v>-8.9999999999999858E-2</v>
      </c>
      <c r="Y65" s="163">
        <v>0</v>
      </c>
      <c r="Z65" s="163">
        <v>2.2204460492503131E-16</v>
      </c>
      <c r="AA65" s="163">
        <v>0</v>
      </c>
      <c r="AB65" s="163">
        <v>0</v>
      </c>
      <c r="AC65" s="163">
        <v>0</v>
      </c>
      <c r="AD65" s="163">
        <v>0</v>
      </c>
      <c r="AE65" s="163">
        <v>0</v>
      </c>
      <c r="AF65" s="163">
        <v>0</v>
      </c>
      <c r="AG65" s="163">
        <v>0</v>
      </c>
      <c r="AH65" s="163">
        <v>0</v>
      </c>
      <c r="AI65" s="163">
        <v>0</v>
      </c>
    </row>
    <row r="66" spans="1:35" x14ac:dyDescent="0.3">
      <c r="A66" t="s">
        <v>220</v>
      </c>
      <c r="B66" s="163">
        <v>-2.8451174000276969E-2</v>
      </c>
      <c r="C66" s="163">
        <v>0.29649799103659835</v>
      </c>
      <c r="D66" s="163">
        <v>0.18953441112928271</v>
      </c>
      <c r="E66" s="163">
        <v>-0.18872403560830864</v>
      </c>
      <c r="F66" s="163">
        <v>0.15022500000000005</v>
      </c>
      <c r="G66" s="163">
        <v>0.37271739130434778</v>
      </c>
      <c r="H66" s="163">
        <v>0.36381355932203396</v>
      </c>
      <c r="I66" s="163">
        <v>-0.29172413793103447</v>
      </c>
      <c r="J66" s="163">
        <v>-0.28037037037037038</v>
      </c>
      <c r="K66" s="163">
        <v>0.13370967741935491</v>
      </c>
      <c r="L66" s="163">
        <v>-0.28536821705426352</v>
      </c>
      <c r="M66" s="163">
        <v>-0.19494680851063828</v>
      </c>
      <c r="N66" s="163">
        <v>-0.15220048899755501</v>
      </c>
      <c r="O66" s="163">
        <v>0.45822566752799321</v>
      </c>
      <c r="P66" s="163">
        <v>0.48952879581151842</v>
      </c>
      <c r="Q66" s="163">
        <v>-0.4949122807017543</v>
      </c>
      <c r="R66" s="163">
        <v>-0.4442105263157895</v>
      </c>
      <c r="S66" s="163">
        <v>-0.3821969696969697</v>
      </c>
      <c r="T66" s="163">
        <v>-0.36399999999999999</v>
      </c>
      <c r="U66" s="163">
        <v>-0.2563176895306859</v>
      </c>
      <c r="V66" s="163">
        <v>-0.46875000000000011</v>
      </c>
      <c r="W66" s="163">
        <v>0.42066666666666652</v>
      </c>
      <c r="X66" s="163">
        <v>-0.18765957446808512</v>
      </c>
      <c r="Y66" s="163">
        <v>0</v>
      </c>
      <c r="Z66" s="163">
        <v>0</v>
      </c>
      <c r="AA66" s="163">
        <v>0</v>
      </c>
      <c r="AB66" s="163">
        <v>0</v>
      </c>
      <c r="AC66" s="163">
        <v>0</v>
      </c>
      <c r="AD66" s="163">
        <v>0</v>
      </c>
      <c r="AE66" s="163">
        <v>0</v>
      </c>
      <c r="AF66" s="163">
        <v>0</v>
      </c>
      <c r="AG66" s="163">
        <v>0</v>
      </c>
      <c r="AH66" s="163">
        <v>0</v>
      </c>
      <c r="AI66" s="163">
        <v>0</v>
      </c>
    </row>
    <row r="67" spans="1:35" x14ac:dyDescent="0.3">
      <c r="A67" t="s">
        <v>37</v>
      </c>
      <c r="B67" s="163">
        <v>-2.5502007349886835E-3</v>
      </c>
      <c r="C67" s="163">
        <v>-8.562827304020415E-2</v>
      </c>
      <c r="D67" s="163">
        <v>0.39938153513543484</v>
      </c>
      <c r="E67" s="163">
        <v>-9.2173913043478328E-2</v>
      </c>
      <c r="F67" s="163">
        <v>0.46945312500000003</v>
      </c>
      <c r="G67" s="163">
        <v>-2.9083969465648951E-2</v>
      </c>
      <c r="H67" s="163">
        <v>-2.0472103004291808E-2</v>
      </c>
      <c r="I67" s="163">
        <v>-0.19300380228136882</v>
      </c>
      <c r="J67" s="163">
        <v>-7.2788461538461635E-2</v>
      </c>
      <c r="K67" s="163">
        <v>0.4287931034482757</v>
      </c>
      <c r="L67" s="163">
        <v>-1.5625E-2</v>
      </c>
      <c r="M67" s="163">
        <v>-7.9673913043478373E-2</v>
      </c>
      <c r="N67" s="163">
        <v>-1.8971428571428528E-2</v>
      </c>
      <c r="O67" s="163">
        <v>-8.5875706214688652E-3</v>
      </c>
      <c r="P67" s="163">
        <v>-0.17952000000000001</v>
      </c>
      <c r="Q67" s="163">
        <v>-0.2651315789473685</v>
      </c>
      <c r="R67" s="163">
        <v>-0.37017543859649116</v>
      </c>
      <c r="S67" s="163">
        <v>-0.19109848484848491</v>
      </c>
      <c r="T67" s="163">
        <v>0.3640000000000001</v>
      </c>
      <c r="U67" s="163">
        <v>0.38762511373976349</v>
      </c>
      <c r="V67" s="163">
        <v>-0.17578125</v>
      </c>
      <c r="W67" s="163">
        <v>-0.12747474747474741</v>
      </c>
      <c r="X67" s="163">
        <v>-8.8732394366197176E-2</v>
      </c>
      <c r="Y67" s="163">
        <v>0</v>
      </c>
      <c r="Z67" s="163">
        <v>0</v>
      </c>
      <c r="AA67" s="163">
        <v>0</v>
      </c>
      <c r="AB67" s="163">
        <v>0</v>
      </c>
      <c r="AC67" s="163">
        <v>0</v>
      </c>
      <c r="AD67" s="163">
        <v>0</v>
      </c>
      <c r="AE67" s="163">
        <v>-1.1102230246251565E-16</v>
      </c>
      <c r="AF67" s="163">
        <v>0</v>
      </c>
      <c r="AG67" s="163">
        <v>0</v>
      </c>
      <c r="AH67" s="163">
        <v>0</v>
      </c>
      <c r="AI67" s="163">
        <v>0</v>
      </c>
    </row>
    <row r="68" spans="1:35" x14ac:dyDescent="0.3">
      <c r="A68" t="s">
        <v>84</v>
      </c>
      <c r="B68" s="163">
        <v>-0.19715911530525887</v>
      </c>
      <c r="C68" s="163">
        <v>0.29725886395628764</v>
      </c>
      <c r="D68" s="163">
        <v>-0.26833538058259521</v>
      </c>
      <c r="E68" s="163">
        <v>-9.1445003594536445E-2</v>
      </c>
      <c r="F68" s="163">
        <v>0.39344642857142875</v>
      </c>
      <c r="G68" s="163">
        <v>0.43132075471698128</v>
      </c>
      <c r="H68" s="163">
        <v>0.44079207920792052</v>
      </c>
      <c r="I68" s="163">
        <v>-3.4672131147540974E-2</v>
      </c>
      <c r="J68" s="163">
        <v>0.48943965517241383</v>
      </c>
      <c r="K68" s="163">
        <v>0.45335937500000001</v>
      </c>
      <c r="L68" s="163">
        <v>-1.4142335766423542E-2</v>
      </c>
      <c r="M68" s="163">
        <v>-3.5931372549019569E-2</v>
      </c>
      <c r="N68" s="163">
        <v>0.4670076726342709</v>
      </c>
      <c r="O68" s="163">
        <v>0.46078740157480325</v>
      </c>
      <c r="P68" s="163">
        <v>0.42540284360189573</v>
      </c>
      <c r="Q68" s="163">
        <v>-0.17675438596491233</v>
      </c>
      <c r="R68" s="163">
        <v>-0.39661654135338342</v>
      </c>
      <c r="S68" s="163">
        <v>-0.3821969696969697</v>
      </c>
      <c r="T68" s="163">
        <v>0.3640000000000001</v>
      </c>
      <c r="U68" s="163">
        <v>-0.19056748466257667</v>
      </c>
      <c r="V68" s="163">
        <v>-0.3835227272727274</v>
      </c>
      <c r="W68" s="163">
        <v>-0.17527777777777787</v>
      </c>
      <c r="X68" s="163">
        <v>-8.5423728813559308E-2</v>
      </c>
      <c r="Y68" s="163">
        <v>0</v>
      </c>
      <c r="Z68" s="163">
        <v>0</v>
      </c>
      <c r="AA68" s="163">
        <v>0</v>
      </c>
      <c r="AB68" s="163">
        <v>0</v>
      </c>
      <c r="AC68" s="163">
        <v>0</v>
      </c>
      <c r="AD68" s="163">
        <v>0</v>
      </c>
      <c r="AE68" s="163">
        <v>0</v>
      </c>
      <c r="AF68" s="163">
        <v>0</v>
      </c>
      <c r="AG68" s="163">
        <v>0</v>
      </c>
      <c r="AH68" s="163">
        <v>0</v>
      </c>
      <c r="AI68" s="163">
        <v>0</v>
      </c>
    </row>
    <row r="69" spans="1:35" x14ac:dyDescent="0.3">
      <c r="A69" t="s">
        <v>85</v>
      </c>
      <c r="B69" s="163">
        <v>-9.7067598406796685E-2</v>
      </c>
      <c r="C69" s="163">
        <v>0.19806717789987394</v>
      </c>
      <c r="D69" s="163">
        <v>0.29804435924785921</v>
      </c>
      <c r="E69" s="163">
        <v>-0.19249394673123499</v>
      </c>
      <c r="F69" s="163">
        <v>0.38152380952380938</v>
      </c>
      <c r="G69" s="163">
        <v>0.46181818181818168</v>
      </c>
      <c r="H69" s="163">
        <v>6.1416309012875425E-2</v>
      </c>
      <c r="I69" s="163">
        <v>-0.17999999999999994</v>
      </c>
      <c r="J69" s="163">
        <v>-7.0092592592592484E-2</v>
      </c>
      <c r="K69" s="163">
        <v>0.27633333333333354</v>
      </c>
      <c r="L69" s="163">
        <v>-0.28759765625</v>
      </c>
      <c r="M69" s="163">
        <v>-0.19494680851063828</v>
      </c>
      <c r="N69" s="163">
        <v>-0.1980543318649044</v>
      </c>
      <c r="O69" s="163">
        <v>-3.3993610223642223E-2</v>
      </c>
      <c r="P69" s="163">
        <v>0.44671532846715323</v>
      </c>
      <c r="Q69" s="163">
        <v>-0.38296783625730979</v>
      </c>
      <c r="R69" s="163">
        <v>-0.43187134502923974</v>
      </c>
      <c r="S69" s="163">
        <v>0.38219696969696981</v>
      </c>
      <c r="T69" s="163">
        <v>0.32499999999999973</v>
      </c>
      <c r="U69" s="163">
        <v>-0.2994631901840491</v>
      </c>
      <c r="V69" s="163">
        <v>-0.46875000000000011</v>
      </c>
      <c r="W69" s="163">
        <v>-0.15580246913580253</v>
      </c>
      <c r="X69" s="163">
        <v>-7.7777777777777835E-2</v>
      </c>
      <c r="Y69" s="163">
        <v>0</v>
      </c>
      <c r="Z69" s="163">
        <v>0</v>
      </c>
      <c r="AA69" s="163">
        <v>0</v>
      </c>
      <c r="AB69" s="163">
        <v>0</v>
      </c>
      <c r="AC69" s="163">
        <v>0</v>
      </c>
      <c r="AD69" s="163">
        <v>0</v>
      </c>
      <c r="AE69" s="163">
        <v>-1.1102230246251565E-16</v>
      </c>
      <c r="AF69" s="163">
        <v>0</v>
      </c>
      <c r="AG69" s="163">
        <v>0</v>
      </c>
      <c r="AH69" s="163">
        <v>0</v>
      </c>
      <c r="AI69" s="163">
        <v>0</v>
      </c>
    </row>
    <row r="70" spans="1:35" x14ac:dyDescent="0.3">
      <c r="A70" t="s">
        <v>86</v>
      </c>
      <c r="B70" s="163">
        <v>-9.8397456646558745E-2</v>
      </c>
      <c r="C70" s="163">
        <v>0.18663562104735076</v>
      </c>
      <c r="D70" s="163">
        <v>-0.19288197294836018</v>
      </c>
      <c r="E70" s="163">
        <v>-8.4305408271474036E-2</v>
      </c>
      <c r="F70" s="163">
        <v>0.35767857142857151</v>
      </c>
      <c r="G70" s="163">
        <v>0.48227848101265813</v>
      </c>
      <c r="H70" s="163">
        <v>-8.7683823529411731E-2</v>
      </c>
      <c r="I70" s="163">
        <v>-0.17625000000000002</v>
      </c>
      <c r="J70" s="163">
        <v>0.49369565217391287</v>
      </c>
      <c r="K70" s="163">
        <v>0.31884615384615378</v>
      </c>
      <c r="L70" s="163">
        <v>-0.28703703703703709</v>
      </c>
      <c r="M70" s="163">
        <v>-0.27487499999999998</v>
      </c>
      <c r="N70" s="163">
        <v>-7.094017094017091E-2</v>
      </c>
      <c r="O70" s="163">
        <v>-3.7864768683274042E-2</v>
      </c>
      <c r="P70" s="163">
        <v>0.39026086956521744</v>
      </c>
      <c r="Q70" s="163">
        <v>0.3829678362573099</v>
      </c>
      <c r="R70" s="163">
        <v>-0.39661654135338342</v>
      </c>
      <c r="S70" s="163">
        <v>0.38219696969696959</v>
      </c>
      <c r="T70" s="163">
        <v>0.72799999999999976</v>
      </c>
      <c r="U70" s="163">
        <v>-0.3844765342960289</v>
      </c>
      <c r="V70" s="163">
        <v>-0.46875</v>
      </c>
      <c r="W70" s="163">
        <v>-0.17527777777777787</v>
      </c>
      <c r="X70" s="163">
        <v>-0.18841121495327107</v>
      </c>
      <c r="Y70" s="163">
        <v>0</v>
      </c>
      <c r="Z70" s="163">
        <v>0</v>
      </c>
      <c r="AA70" s="163">
        <v>0</v>
      </c>
      <c r="AB70" s="163">
        <v>0</v>
      </c>
      <c r="AC70" s="163">
        <v>0</v>
      </c>
      <c r="AD70" s="163">
        <v>0</v>
      </c>
      <c r="AE70" s="163">
        <v>0</v>
      </c>
      <c r="AF70" s="163">
        <v>0</v>
      </c>
      <c r="AG70" s="163">
        <v>0</v>
      </c>
      <c r="AH70" s="163">
        <v>0</v>
      </c>
      <c r="AI70" s="163">
        <v>0</v>
      </c>
    </row>
    <row r="71" spans="1:35" x14ac:dyDescent="0.3">
      <c r="A71" t="s">
        <v>221</v>
      </c>
      <c r="B71" s="163">
        <v>0.30722220006744294</v>
      </c>
      <c r="C71" s="163">
        <v>0.29764823078271196</v>
      </c>
      <c r="D71" s="163">
        <v>-0.29201951987447128</v>
      </c>
      <c r="E71" s="163">
        <v>-9.2084942084942001E-2</v>
      </c>
      <c r="F71" s="163">
        <v>0.19076190476190469</v>
      </c>
      <c r="G71" s="163">
        <v>0.47171428571428597</v>
      </c>
      <c r="H71" s="163">
        <v>-0.17873536299765813</v>
      </c>
      <c r="I71" s="163">
        <v>-0.18128571428571427</v>
      </c>
      <c r="J71" s="163">
        <v>-0.28674242424242413</v>
      </c>
      <c r="K71" s="163">
        <v>0.16804054054054052</v>
      </c>
      <c r="L71" s="163">
        <v>-0.29617834394904463</v>
      </c>
      <c r="M71" s="163">
        <v>-0.18956896551724134</v>
      </c>
      <c r="N71" s="163">
        <v>-0.18302094818081571</v>
      </c>
      <c r="O71" s="163">
        <v>-3.9378238341968963E-2</v>
      </c>
      <c r="P71" s="163">
        <v>0.4286532951289399</v>
      </c>
      <c r="Q71" s="163">
        <v>-0.17675438596491233</v>
      </c>
      <c r="R71" s="163">
        <v>-0.41644736842105268</v>
      </c>
      <c r="S71" s="163">
        <v>-0.19109848484848491</v>
      </c>
      <c r="T71" s="163">
        <v>0.3640000000000001</v>
      </c>
      <c r="U71" s="163">
        <v>-0.44654088050314467</v>
      </c>
      <c r="V71" s="163">
        <v>-0.4910714285714286</v>
      </c>
      <c r="W71" s="163">
        <v>-0.28044444444444439</v>
      </c>
      <c r="X71" s="163">
        <v>-0.39640449438202252</v>
      </c>
      <c r="Y71" s="163">
        <v>0</v>
      </c>
      <c r="Z71" s="163">
        <v>0</v>
      </c>
      <c r="AA71" s="163">
        <v>0</v>
      </c>
      <c r="AB71" s="163">
        <v>0</v>
      </c>
      <c r="AC71" s="163">
        <v>0</v>
      </c>
      <c r="AD71" s="163">
        <v>0</v>
      </c>
      <c r="AE71" s="163">
        <v>0</v>
      </c>
      <c r="AF71" s="163">
        <v>0</v>
      </c>
      <c r="AG71" s="163">
        <v>0</v>
      </c>
      <c r="AH71" s="163">
        <v>0</v>
      </c>
      <c r="AI71" s="163">
        <v>0</v>
      </c>
    </row>
    <row r="72" spans="1:35" x14ac:dyDescent="0.3">
      <c r="A72" t="s">
        <v>87</v>
      </c>
      <c r="B72" s="163">
        <v>0.16043393545291029</v>
      </c>
      <c r="C72" s="163">
        <v>0.19902948056258429</v>
      </c>
      <c r="D72" s="163">
        <v>-0.39532002799846411</v>
      </c>
      <c r="E72" s="163">
        <v>-8.502673796791449E-2</v>
      </c>
      <c r="F72" s="163">
        <v>0.19259615384615381</v>
      </c>
      <c r="G72" s="163">
        <v>0.46181818181818168</v>
      </c>
      <c r="H72" s="163">
        <v>0.38269340974212041</v>
      </c>
      <c r="I72" s="163">
        <v>-0.19583333333333319</v>
      </c>
      <c r="J72" s="163">
        <v>-7.4215686274509807E-2</v>
      </c>
      <c r="K72" s="163">
        <v>0.28586206896551714</v>
      </c>
      <c r="L72" s="163">
        <v>-0.29062500000000002</v>
      </c>
      <c r="M72" s="163">
        <v>-0.16659090909090901</v>
      </c>
      <c r="N72" s="163">
        <v>0.38354898336414078</v>
      </c>
      <c r="O72" s="163">
        <v>-5.7020364415862779E-2</v>
      </c>
      <c r="P72" s="163">
        <v>0.48414239482200649</v>
      </c>
      <c r="Q72" s="163">
        <v>-0.38296783625730979</v>
      </c>
      <c r="R72" s="163">
        <v>-0.44949874686716795</v>
      </c>
      <c r="S72" s="163">
        <v>-0.28664772727272736</v>
      </c>
      <c r="T72" s="163">
        <v>0.72799999999999976</v>
      </c>
      <c r="U72" s="163">
        <v>-0.2563176895306859</v>
      </c>
      <c r="V72" s="163">
        <v>-0.49342105263157898</v>
      </c>
      <c r="W72" s="163">
        <v>-0.46740740740740738</v>
      </c>
      <c r="X72" s="163">
        <v>-0.19813267813267821</v>
      </c>
      <c r="Y72" s="163">
        <v>0</v>
      </c>
      <c r="Z72" s="163">
        <v>0</v>
      </c>
      <c r="AA72" s="163">
        <v>0</v>
      </c>
      <c r="AB72" s="163">
        <v>0</v>
      </c>
      <c r="AC72" s="163">
        <v>0</v>
      </c>
      <c r="AD72" s="163">
        <v>0</v>
      </c>
      <c r="AE72" s="163">
        <v>0</v>
      </c>
      <c r="AF72" s="163">
        <v>0</v>
      </c>
      <c r="AG72" s="163">
        <v>0</v>
      </c>
      <c r="AH72" s="163">
        <v>0</v>
      </c>
      <c r="AI72" s="163">
        <v>0</v>
      </c>
    </row>
    <row r="73" spans="1:35" x14ac:dyDescent="0.3">
      <c r="A73" t="s">
        <v>63</v>
      </c>
      <c r="B73" s="163">
        <v>-9.6161719414199487E-2</v>
      </c>
      <c r="C73" s="163">
        <v>0.29735723194564567</v>
      </c>
      <c r="D73" s="163">
        <v>-3.351132421251346E-2</v>
      </c>
      <c r="E73" s="163">
        <v>-8.7926267281106085E-2</v>
      </c>
      <c r="F73" s="163">
        <v>0.41729166666666639</v>
      </c>
      <c r="G73" s="163">
        <v>0.46181818181818168</v>
      </c>
      <c r="H73" s="163">
        <v>-8.9367681498829121E-2</v>
      </c>
      <c r="I73" s="163">
        <v>-0.17717277486910998</v>
      </c>
      <c r="J73" s="163">
        <v>-4.9802631578947376E-2</v>
      </c>
      <c r="K73" s="163">
        <v>0.37681818181818194</v>
      </c>
      <c r="L73" s="163">
        <v>-0.19162087912087911</v>
      </c>
      <c r="M73" s="163">
        <v>-0.16659090909090912</v>
      </c>
      <c r="N73" s="163">
        <v>-4.5182362547631971E-2</v>
      </c>
      <c r="O73" s="163">
        <v>-5.2830188679245382E-2</v>
      </c>
      <c r="P73" s="163">
        <v>0.46685159500693474</v>
      </c>
      <c r="Q73" s="163">
        <v>-0.4949122807017543</v>
      </c>
      <c r="R73" s="163">
        <v>-0.49356725146198821</v>
      </c>
      <c r="S73" s="163">
        <v>0.35034722222222237</v>
      </c>
      <c r="T73" s="163">
        <v>0.3640000000000001</v>
      </c>
      <c r="U73" s="163">
        <v>0.38447653429602902</v>
      </c>
      <c r="V73" s="163">
        <v>-0.4017857142857143</v>
      </c>
      <c r="W73" s="163">
        <v>-0.35055555555555562</v>
      </c>
      <c r="X73" s="163">
        <v>-9.3854748603351967E-2</v>
      </c>
      <c r="Y73" s="163">
        <v>0</v>
      </c>
      <c r="Z73" s="163">
        <v>2.2204460492503131E-16</v>
      </c>
      <c r="AA73" s="163">
        <v>0</v>
      </c>
      <c r="AB73" s="163">
        <v>0</v>
      </c>
      <c r="AC73" s="163">
        <v>0</v>
      </c>
      <c r="AD73" s="163">
        <v>0</v>
      </c>
      <c r="AE73" s="163">
        <v>-1.1102230246251565E-16</v>
      </c>
      <c r="AF73" s="163">
        <v>0</v>
      </c>
      <c r="AG73" s="163">
        <v>0</v>
      </c>
      <c r="AH73" s="163">
        <v>0</v>
      </c>
      <c r="AI73" s="163">
        <v>0</v>
      </c>
    </row>
    <row r="74" spans="1:35" x14ac:dyDescent="0.3">
      <c r="A74" t="s">
        <v>222</v>
      </c>
      <c r="B74" s="163">
        <v>0.49584407332320146</v>
      </c>
      <c r="C74" s="163">
        <v>-0.19832659585347345</v>
      </c>
      <c r="D74" s="163">
        <v>0.19508822943046877</v>
      </c>
      <c r="E74" s="163">
        <v>-9.1510791366906541E-2</v>
      </c>
      <c r="F74" s="163">
        <v>0.36418181818181816</v>
      </c>
      <c r="G74" s="163">
        <v>-4.8227848101265902E-2</v>
      </c>
      <c r="H74" s="163">
        <v>-9.8519793459552418E-2</v>
      </c>
      <c r="I74" s="163">
        <v>-0.19583333333333319</v>
      </c>
      <c r="J74" s="163">
        <v>-7.4215686274509807E-2</v>
      </c>
      <c r="K74" s="163">
        <v>0.35732758620689653</v>
      </c>
      <c r="L74" s="163">
        <v>-0.19214876033057848</v>
      </c>
      <c r="M74" s="163">
        <v>-0.16288888888888875</v>
      </c>
      <c r="N74" s="163">
        <v>-7.4673864147548397E-2</v>
      </c>
      <c r="O74" s="163">
        <v>-4.4818871103622593E-2</v>
      </c>
      <c r="P74" s="163">
        <v>0.43742690058479528</v>
      </c>
      <c r="Q74" s="163">
        <v>0.47134502923976629</v>
      </c>
      <c r="R74" s="163">
        <v>-0.37017543859649116</v>
      </c>
      <c r="S74" s="163">
        <v>0.42041666666666688</v>
      </c>
      <c r="T74" s="163">
        <v>-0.18200000000000005</v>
      </c>
      <c r="U74" s="163">
        <v>-0.44855595667870041</v>
      </c>
      <c r="V74" s="163">
        <v>-0.44407894736842113</v>
      </c>
      <c r="W74" s="163">
        <v>-0.15580246913580253</v>
      </c>
      <c r="X74" s="163">
        <v>-8.2173913043478319E-2</v>
      </c>
      <c r="Y74" s="163">
        <v>0</v>
      </c>
      <c r="Z74" s="163">
        <v>0</v>
      </c>
      <c r="AA74" s="163">
        <v>0</v>
      </c>
      <c r="AB74" s="163">
        <v>0</v>
      </c>
      <c r="AC74" s="163">
        <v>0</v>
      </c>
      <c r="AD74" s="163">
        <v>0</v>
      </c>
      <c r="AE74" s="163">
        <v>0</v>
      </c>
      <c r="AF74" s="163">
        <v>0</v>
      </c>
      <c r="AG74" s="163">
        <v>0</v>
      </c>
      <c r="AH74" s="163">
        <v>0</v>
      </c>
      <c r="AI74" s="163">
        <v>2.2204460492503131E-16</v>
      </c>
    </row>
    <row r="75" spans="1:35" x14ac:dyDescent="0.3">
      <c r="A75" t="s">
        <v>242</v>
      </c>
      <c r="B75" s="163">
        <v>0.39909262043097904</v>
      </c>
      <c r="C75" s="163">
        <v>-0.10459080444081592</v>
      </c>
      <c r="D75" s="163">
        <v>0.1924786349914851</v>
      </c>
      <c r="E75" s="163">
        <v>-0.29283765347885404</v>
      </c>
      <c r="F75" s="163">
        <v>0.29455882352941187</v>
      </c>
      <c r="G75" s="163">
        <v>0.48227848101265813</v>
      </c>
      <c r="H75" s="163">
        <v>-0.28854442344045372</v>
      </c>
      <c r="I75" s="163">
        <v>-0.25792682926829269</v>
      </c>
      <c r="J75" s="163">
        <v>-9.7051282051282106E-2</v>
      </c>
      <c r="K75" s="163">
        <v>0.18840909090909075</v>
      </c>
      <c r="L75" s="163">
        <v>-0.29166666666666663</v>
      </c>
      <c r="M75" s="163">
        <v>-0.2694852941176471</v>
      </c>
      <c r="N75" s="163">
        <v>-9.8496835443038E-2</v>
      </c>
      <c r="O75" s="163">
        <v>0.49011725293132313</v>
      </c>
      <c r="P75" s="163">
        <v>0.33195266272189339</v>
      </c>
      <c r="Q75" s="163">
        <v>-0.38885964912280702</v>
      </c>
      <c r="R75" s="163">
        <v>-0.4442105263157895</v>
      </c>
      <c r="S75" s="163">
        <v>0.22931818181818175</v>
      </c>
      <c r="T75" s="163">
        <v>0.3640000000000001</v>
      </c>
      <c r="U75" s="163">
        <v>-0.3721174004192872</v>
      </c>
      <c r="V75" s="163">
        <v>-0.375</v>
      </c>
      <c r="W75" s="163">
        <v>-0.20031746031746034</v>
      </c>
      <c r="X75" s="163">
        <v>-8.181818181818179E-2</v>
      </c>
      <c r="Y75" s="163">
        <v>0</v>
      </c>
      <c r="Z75" s="163">
        <v>0</v>
      </c>
      <c r="AA75" s="163">
        <v>0</v>
      </c>
      <c r="AB75" s="163">
        <v>0</v>
      </c>
      <c r="AC75" s="163">
        <v>0</v>
      </c>
      <c r="AD75" s="163">
        <v>0</v>
      </c>
      <c r="AE75" s="163">
        <v>0</v>
      </c>
      <c r="AF75" s="163">
        <v>0</v>
      </c>
      <c r="AG75" s="163">
        <v>0</v>
      </c>
      <c r="AH75" s="163">
        <v>0</v>
      </c>
      <c r="AI75" s="163">
        <v>0</v>
      </c>
    </row>
    <row r="76" spans="1:35" x14ac:dyDescent="0.3">
      <c r="A76" t="s">
        <v>88</v>
      </c>
      <c r="B76" s="163">
        <v>-6.5330061793212879E-2</v>
      </c>
      <c r="C76" s="163">
        <v>0.29893286638044736</v>
      </c>
      <c r="D76" s="163">
        <v>-0.39682993088318053</v>
      </c>
      <c r="E76" s="163">
        <v>-9.1445003594536445E-2</v>
      </c>
      <c r="F76" s="163">
        <v>0.3505250000000002</v>
      </c>
      <c r="G76" s="163">
        <v>0.46181818181818168</v>
      </c>
      <c r="H76" s="163">
        <v>0.38379310344827577</v>
      </c>
      <c r="I76" s="163">
        <v>-0.1823275862068966</v>
      </c>
      <c r="J76" s="163">
        <v>-7.0092592592592484E-2</v>
      </c>
      <c r="K76" s="163">
        <v>0.33427419354838728</v>
      </c>
      <c r="L76" s="163">
        <v>-0.19525193798449614</v>
      </c>
      <c r="M76" s="163">
        <v>-0.1908854166666667</v>
      </c>
      <c r="N76" s="163">
        <v>-5.6081081081080897E-2</v>
      </c>
      <c r="O76" s="163">
        <v>0.44759615384615392</v>
      </c>
      <c r="P76" s="163">
        <v>0.30824175824175826</v>
      </c>
      <c r="Q76" s="163">
        <v>-0.28280701754385962</v>
      </c>
      <c r="R76" s="163">
        <v>-0.37017543859649116</v>
      </c>
      <c r="S76" s="163">
        <v>-0.44589646464646471</v>
      </c>
      <c r="T76" s="163">
        <v>0.72799999999999976</v>
      </c>
      <c r="U76" s="163">
        <v>-0.2994631901840491</v>
      </c>
      <c r="V76" s="163">
        <v>-0.46875000000000011</v>
      </c>
      <c r="W76" s="163">
        <v>-0.23370370370370364</v>
      </c>
      <c r="X76" s="163">
        <v>-0.19139240506329103</v>
      </c>
      <c r="Y76" s="163">
        <v>0</v>
      </c>
      <c r="Z76" s="163">
        <v>0</v>
      </c>
      <c r="AA76" s="163">
        <v>0</v>
      </c>
      <c r="AB76" s="163">
        <v>0</v>
      </c>
      <c r="AC76" s="163">
        <v>0</v>
      </c>
      <c r="AD76" s="163">
        <v>0</v>
      </c>
      <c r="AE76" s="163">
        <v>0</v>
      </c>
      <c r="AF76" s="163">
        <v>0</v>
      </c>
      <c r="AG76" s="163">
        <v>2.2204460492503131E-16</v>
      </c>
      <c r="AH76" s="163">
        <v>0</v>
      </c>
      <c r="AI76" s="163">
        <v>0</v>
      </c>
    </row>
    <row r="77" spans="1:35" x14ac:dyDescent="0.3">
      <c r="A77" t="s">
        <v>89</v>
      </c>
      <c r="B77" s="163">
        <v>0.10650758760800616</v>
      </c>
      <c r="C77" s="163">
        <v>0.19773777146712779</v>
      </c>
      <c r="D77" s="163">
        <v>-0.26056268753642731</v>
      </c>
      <c r="E77" s="163">
        <v>-0.29366754617414259</v>
      </c>
      <c r="F77" s="163">
        <v>0.26706666666666679</v>
      </c>
      <c r="G77" s="163">
        <v>0.46181818181818168</v>
      </c>
      <c r="H77" s="163">
        <v>-8.8435689455388156E-2</v>
      </c>
      <c r="I77" s="163">
        <v>-8.0316455696202604E-2</v>
      </c>
      <c r="J77" s="163">
        <v>-7.569999999999999E-2</v>
      </c>
      <c r="K77" s="163">
        <v>0.39476190476190465</v>
      </c>
      <c r="L77" s="163">
        <v>-9.8516949152542388E-2</v>
      </c>
      <c r="M77" s="163">
        <v>-2.8192307692307628E-2</v>
      </c>
      <c r="N77" s="163">
        <v>-9.901580674023247E-2</v>
      </c>
      <c r="O77" s="163">
        <v>-3.4080717488789269E-2</v>
      </c>
      <c r="P77" s="163">
        <v>0.48188976377952786</v>
      </c>
      <c r="Q77" s="163">
        <v>-0.17675438596491211</v>
      </c>
      <c r="R77" s="163">
        <v>-0.39661654135338342</v>
      </c>
      <c r="S77" s="163">
        <v>0.28664772727272725</v>
      </c>
      <c r="T77" s="163">
        <v>0.72799999999999976</v>
      </c>
      <c r="U77" s="163">
        <v>-0.18605870020964366</v>
      </c>
      <c r="V77" s="163">
        <v>-0.3683035714285714</v>
      </c>
      <c r="W77" s="163">
        <v>-0.23370370370370364</v>
      </c>
      <c r="X77" s="163">
        <v>-8.1028938906752446E-2</v>
      </c>
      <c r="Y77" s="163">
        <v>0</v>
      </c>
      <c r="Z77" s="163">
        <v>0</v>
      </c>
      <c r="AA77" s="163">
        <v>0</v>
      </c>
      <c r="AB77" s="163">
        <v>0</v>
      </c>
      <c r="AC77" s="163">
        <v>0</v>
      </c>
      <c r="AD77" s="163">
        <v>0</v>
      </c>
      <c r="AE77" s="163">
        <v>0</v>
      </c>
      <c r="AF77" s="163">
        <v>0</v>
      </c>
      <c r="AG77" s="163">
        <v>0</v>
      </c>
      <c r="AH77" s="163">
        <v>0</v>
      </c>
      <c r="AI77" s="163">
        <v>2.2204460492503131E-16</v>
      </c>
    </row>
    <row r="78" spans="1:35" x14ac:dyDescent="0.3">
      <c r="A78" t="s">
        <v>243</v>
      </c>
      <c r="B78" s="163">
        <v>-0.19996368502843098</v>
      </c>
      <c r="C78" s="163">
        <v>0.1986187220019231</v>
      </c>
      <c r="D78" s="163">
        <v>0.19748384642882266</v>
      </c>
      <c r="E78" s="163">
        <v>-0.2842911877394636</v>
      </c>
      <c r="F78" s="163">
        <v>0.25037500000000001</v>
      </c>
      <c r="G78" s="163">
        <v>0.35943396226415092</v>
      </c>
      <c r="H78" s="163">
        <v>0.27127962085308077</v>
      </c>
      <c r="I78" s="163">
        <v>-0.18799999999999994</v>
      </c>
      <c r="J78" s="163">
        <v>0.27035714285714274</v>
      </c>
      <c r="K78" s="163">
        <v>0.25906249999999997</v>
      </c>
      <c r="L78" s="163">
        <v>-0.19375000000000009</v>
      </c>
      <c r="M78" s="163">
        <v>-9.9054054054053986E-2</v>
      </c>
      <c r="N78" s="163">
        <v>-0.28396871945259039</v>
      </c>
      <c r="O78" s="163">
        <v>-4.5084745762711931E-2</v>
      </c>
      <c r="P78" s="163">
        <v>0.33032384690873418</v>
      </c>
      <c r="Q78" s="163">
        <v>0</v>
      </c>
      <c r="R78" s="163">
        <v>-0.43187134502923974</v>
      </c>
      <c r="S78" s="163">
        <v>-0.28664772727272736</v>
      </c>
      <c r="T78" s="163">
        <v>0.24266666666666681</v>
      </c>
      <c r="U78" s="163">
        <v>-0.3844765342960289</v>
      </c>
      <c r="V78" s="163">
        <v>-0.29296875</v>
      </c>
      <c r="W78" s="163">
        <v>-0.23370370370370364</v>
      </c>
      <c r="X78" s="163">
        <v>-0.27557715674362093</v>
      </c>
      <c r="Y78" s="163">
        <v>0</v>
      </c>
      <c r="Z78" s="163">
        <v>0</v>
      </c>
      <c r="AA78" s="163">
        <v>0</v>
      </c>
      <c r="AB78" s="163">
        <v>0</v>
      </c>
      <c r="AC78" s="163">
        <v>0</v>
      </c>
      <c r="AD78" s="163">
        <v>0</v>
      </c>
      <c r="AE78" s="163">
        <v>0</v>
      </c>
      <c r="AF78" s="163">
        <v>0</v>
      </c>
      <c r="AG78" s="163">
        <v>0</v>
      </c>
      <c r="AH78" s="163">
        <v>0</v>
      </c>
      <c r="AI78" s="163">
        <v>0</v>
      </c>
    </row>
    <row r="79" spans="1:35" x14ac:dyDescent="0.3">
      <c r="A79" t="s">
        <v>64</v>
      </c>
      <c r="B79" s="163">
        <v>-1.7587167478404053E-2</v>
      </c>
      <c r="C79" s="163">
        <v>0.29937351034622073</v>
      </c>
      <c r="D79" s="163">
        <v>-0.21176027440125256</v>
      </c>
      <c r="E79" s="163">
        <v>-0.19987429289754877</v>
      </c>
      <c r="F79" s="163">
        <v>0.26963461538461542</v>
      </c>
      <c r="G79" s="163">
        <v>-3.2288135593220302E-2</v>
      </c>
      <c r="H79" s="163">
        <v>-0.19699115044247795</v>
      </c>
      <c r="I79" s="163">
        <v>-0.18940298507462683</v>
      </c>
      <c r="J79" s="163">
        <v>-0.27035714285714296</v>
      </c>
      <c r="K79" s="163">
        <v>0.28784722222222237</v>
      </c>
      <c r="L79" s="163">
        <v>-9.0416666666666701E-2</v>
      </c>
      <c r="M79" s="163">
        <v>-9.9954545454545518E-2</v>
      </c>
      <c r="N79" s="163">
        <v>-0.19938229238160599</v>
      </c>
      <c r="O79" s="163">
        <v>-2.6323602177139915E-2</v>
      </c>
      <c r="P79" s="163">
        <v>0.29203539823008851</v>
      </c>
      <c r="Q79" s="163">
        <v>0.29459064327485396</v>
      </c>
      <c r="R79" s="163">
        <v>-0.49356725146198821</v>
      </c>
      <c r="S79" s="163">
        <v>-0.28664772727272736</v>
      </c>
      <c r="T79" s="163">
        <v>0.72799999999999976</v>
      </c>
      <c r="U79" s="163">
        <v>-0.38113496932515334</v>
      </c>
      <c r="V79" s="163">
        <v>-0.390625</v>
      </c>
      <c r="W79" s="163">
        <v>-0.15580246913580253</v>
      </c>
      <c r="X79" s="163">
        <v>-7.5732531930879032E-2</v>
      </c>
      <c r="Y79" s="163">
        <v>0</v>
      </c>
      <c r="Z79" s="163">
        <v>0</v>
      </c>
      <c r="AA79" s="163">
        <v>0</v>
      </c>
      <c r="AB79" s="163">
        <v>0</v>
      </c>
      <c r="AC79" s="163">
        <v>0</v>
      </c>
      <c r="AD79" s="163">
        <v>0</v>
      </c>
      <c r="AE79" s="163">
        <v>0</v>
      </c>
      <c r="AF79" s="163">
        <v>0</v>
      </c>
      <c r="AG79" s="163">
        <v>0</v>
      </c>
      <c r="AH79" s="163">
        <v>0</v>
      </c>
      <c r="AI79" s="163">
        <v>0</v>
      </c>
    </row>
    <row r="80" spans="1:35" x14ac:dyDescent="0.3">
      <c r="A80" t="s">
        <v>124</v>
      </c>
      <c r="B80" s="163">
        <v>-9.9743832485306605E-2</v>
      </c>
      <c r="C80" s="163">
        <v>-2.2737228633890272E-2</v>
      </c>
      <c r="D80" s="163">
        <v>0.29705644218097293</v>
      </c>
      <c r="E80" s="163">
        <v>0.4905854430379748</v>
      </c>
      <c r="F80" s="163">
        <v>0.44511111111111124</v>
      </c>
      <c r="G80" s="163">
        <v>0.48690095846645343</v>
      </c>
      <c r="H80" s="163">
        <v>-7.3441108545034717E-2</v>
      </c>
      <c r="I80" s="163">
        <v>-4.8068181818181732E-2</v>
      </c>
      <c r="J80" s="163">
        <v>-7.2788461538461635E-2</v>
      </c>
      <c r="K80" s="163">
        <v>0.37681818181818194</v>
      </c>
      <c r="L80" s="163">
        <v>-0.19962121212121209</v>
      </c>
      <c r="M80" s="163">
        <v>-0.18066901408450697</v>
      </c>
      <c r="N80" s="163">
        <v>-2.2222222222222254E-2</v>
      </c>
      <c r="O80" s="163">
        <v>-2.8913043478260847E-2</v>
      </c>
      <c r="P80" s="163">
        <v>0.43292604501607745</v>
      </c>
      <c r="Q80" s="163">
        <v>-0.17675438596491211</v>
      </c>
      <c r="R80" s="163">
        <v>-0.39661654135338342</v>
      </c>
      <c r="S80" s="163">
        <v>-8.4083333333333399E-2</v>
      </c>
      <c r="T80" s="163">
        <v>0.3640000000000001</v>
      </c>
      <c r="U80" s="163">
        <v>-8.1671779141104239E-2</v>
      </c>
      <c r="V80" s="163">
        <v>-0.29296875</v>
      </c>
      <c r="W80" s="163">
        <v>-0.40063492063492057</v>
      </c>
      <c r="X80" s="163">
        <v>-0.18162162162162154</v>
      </c>
      <c r="Y80" s="163">
        <v>0</v>
      </c>
      <c r="Z80" s="163">
        <v>0</v>
      </c>
      <c r="AA80" s="163">
        <v>0</v>
      </c>
      <c r="AB80" s="163">
        <v>0</v>
      </c>
      <c r="AC80" s="163">
        <v>0</v>
      </c>
      <c r="AD80" s="163">
        <v>0</v>
      </c>
      <c r="AE80" s="163">
        <v>0</v>
      </c>
      <c r="AF80" s="163">
        <v>0</v>
      </c>
      <c r="AG80" s="163">
        <v>0</v>
      </c>
      <c r="AH80" s="163">
        <v>0</v>
      </c>
      <c r="AI80" s="163">
        <v>0</v>
      </c>
    </row>
    <row r="81" spans="1:35" x14ac:dyDescent="0.3">
      <c r="A81" t="s">
        <v>223</v>
      </c>
      <c r="B81" s="163">
        <v>-9.7130649286623738E-2</v>
      </c>
      <c r="C81" s="163">
        <v>6.1213752914244246E-3</v>
      </c>
      <c r="D81" s="163">
        <v>-8.4343834324648204E-2</v>
      </c>
      <c r="E81" s="163">
        <v>-8.6766712141882696E-2</v>
      </c>
      <c r="F81" s="163">
        <v>0.47368243243243247</v>
      </c>
      <c r="G81" s="163">
        <v>-4.2929577464788649E-2</v>
      </c>
      <c r="H81" s="163">
        <v>0.49175257731958766</v>
      </c>
      <c r="I81" s="163">
        <v>-7.5535714285714151E-2</v>
      </c>
      <c r="J81" s="163">
        <v>0.43673076923076937</v>
      </c>
      <c r="K81" s="163">
        <v>0.41450000000000009</v>
      </c>
      <c r="L81" s="163">
        <v>-3.125E-2</v>
      </c>
      <c r="M81" s="163">
        <v>-7.9673913043478373E-2</v>
      </c>
      <c r="N81" s="163">
        <v>-4.9522673031026199E-2</v>
      </c>
      <c r="O81" s="163">
        <v>-5.8784530386740363E-2</v>
      </c>
      <c r="P81" s="163">
        <v>0.37525083612040122</v>
      </c>
      <c r="Q81" s="163">
        <v>-5.8918128654970703E-2</v>
      </c>
      <c r="R81" s="163">
        <v>-7.4035087719298343E-2</v>
      </c>
      <c r="S81" s="163">
        <v>-0.1273989898989899</v>
      </c>
      <c r="T81" s="163">
        <v>-0.18200000000000005</v>
      </c>
      <c r="U81" s="163">
        <v>-0.1922382671480144</v>
      </c>
      <c r="V81" s="163">
        <v>-9.375E-2</v>
      </c>
      <c r="W81" s="163">
        <v>-0.28044444444444439</v>
      </c>
      <c r="X81" s="163">
        <v>-3.4615384615384714E-2</v>
      </c>
      <c r="Y81" s="163">
        <v>0</v>
      </c>
      <c r="Z81" s="163">
        <v>0</v>
      </c>
      <c r="AA81" s="163">
        <v>0</v>
      </c>
      <c r="AB81" s="163">
        <v>0</v>
      </c>
      <c r="AC81" s="163">
        <v>0</v>
      </c>
      <c r="AD81" s="163">
        <v>0</v>
      </c>
      <c r="AE81" s="163">
        <v>0</v>
      </c>
      <c r="AF81" s="163">
        <v>0</v>
      </c>
      <c r="AG81" s="163">
        <v>0</v>
      </c>
      <c r="AH81" s="163">
        <v>0</v>
      </c>
      <c r="AI81" s="163">
        <v>0</v>
      </c>
    </row>
    <row r="82" spans="1:35" x14ac:dyDescent="0.3">
      <c r="A82" t="s">
        <v>38</v>
      </c>
      <c r="B82" s="163">
        <v>-6.5943932991848753E-3</v>
      </c>
      <c r="C82" s="163">
        <v>0.1138622103099618</v>
      </c>
      <c r="D82" s="163">
        <v>-9.3238149285000738E-2</v>
      </c>
      <c r="E82" s="163">
        <v>-9.1996142719382723E-2</v>
      </c>
      <c r="F82" s="163">
        <v>0.36418181818181816</v>
      </c>
      <c r="G82" s="163">
        <v>-5.7727272727272738E-2</v>
      </c>
      <c r="H82" s="163">
        <v>-3.0142180094786641E-2</v>
      </c>
      <c r="I82" s="163">
        <v>-3.2664092664092648E-2</v>
      </c>
      <c r="J82" s="163">
        <v>-4.7312499999999869E-2</v>
      </c>
      <c r="K82" s="163">
        <v>0.49740000000000006</v>
      </c>
      <c r="L82" s="163">
        <v>-1.6847826086956563E-2</v>
      </c>
      <c r="M82" s="163">
        <v>-3.8989361702127745E-2</v>
      </c>
      <c r="N82" s="163">
        <v>-4.2153377348908228E-2</v>
      </c>
      <c r="O82" s="163">
        <v>-3.9820359281437012E-2</v>
      </c>
      <c r="P82" s="163">
        <v>0.47744680851063825</v>
      </c>
      <c r="Q82" s="163">
        <v>-7.0701754385964821E-2</v>
      </c>
      <c r="R82" s="163">
        <v>-0.18508771929824552</v>
      </c>
      <c r="S82" s="163">
        <v>-7.6439393939394029E-2</v>
      </c>
      <c r="T82" s="163">
        <v>0.3640000000000001</v>
      </c>
      <c r="U82" s="163">
        <v>-8.3138173302107599E-2</v>
      </c>
      <c r="V82" s="163">
        <v>-7.4999999999999956E-2</v>
      </c>
      <c r="W82" s="163">
        <v>-0.23370370370370364</v>
      </c>
      <c r="X82" s="163">
        <v>-3.3532934131736414E-2</v>
      </c>
      <c r="Y82" s="163">
        <v>0</v>
      </c>
      <c r="Z82" s="163">
        <v>2.2204460492503131E-16</v>
      </c>
      <c r="AA82" s="163">
        <v>0</v>
      </c>
      <c r="AB82" s="163">
        <v>0</v>
      </c>
      <c r="AC82" s="163">
        <v>0</v>
      </c>
      <c r="AD82" s="163">
        <v>0</v>
      </c>
      <c r="AE82" s="163">
        <v>0</v>
      </c>
      <c r="AF82" s="163">
        <v>0</v>
      </c>
      <c r="AG82" s="163">
        <v>2.2204460492503131E-16</v>
      </c>
      <c r="AH82" s="163">
        <v>0</v>
      </c>
      <c r="AI82" s="163">
        <v>0</v>
      </c>
    </row>
    <row r="83" spans="1:35" x14ac:dyDescent="0.3">
      <c r="A83" t="s">
        <v>125</v>
      </c>
      <c r="B83" s="163">
        <v>0.16190187920817123</v>
      </c>
      <c r="C83" s="163">
        <v>0.29968224892684558</v>
      </c>
      <c r="D83" s="163">
        <v>-0.39275966512282656</v>
      </c>
      <c r="E83" s="163">
        <v>-0.19535836177474397</v>
      </c>
      <c r="F83" s="163">
        <v>0.2970550847457627</v>
      </c>
      <c r="G83" s="163">
        <v>0.43132075471698128</v>
      </c>
      <c r="H83" s="163">
        <v>-0.19346007604562743</v>
      </c>
      <c r="I83" s="163">
        <v>-0.17336065573770487</v>
      </c>
      <c r="J83" s="163">
        <v>-0.19577586206896558</v>
      </c>
      <c r="K83" s="163">
        <v>0.19429687500000004</v>
      </c>
      <c r="L83" s="163">
        <v>-0.2969890510948906</v>
      </c>
      <c r="M83" s="163">
        <v>-0.29319999999999991</v>
      </c>
      <c r="N83" s="163">
        <v>-9.7189695550351285E-2</v>
      </c>
      <c r="O83" s="163">
        <v>-3.5849056603773577E-2</v>
      </c>
      <c r="P83" s="163">
        <v>0.46788990825688082</v>
      </c>
      <c r="Q83" s="163">
        <v>-0.17675438596491233</v>
      </c>
      <c r="R83" s="163">
        <v>-0.37017543859649127</v>
      </c>
      <c r="S83" s="163">
        <v>-0.15765625000000005</v>
      </c>
      <c r="T83" s="163">
        <v>-0.12133333333333329</v>
      </c>
      <c r="U83" s="163">
        <v>-0.3844765342960289</v>
      </c>
      <c r="V83" s="163">
        <v>-0.46875000000000011</v>
      </c>
      <c r="W83" s="163">
        <v>-0.35055555555555562</v>
      </c>
      <c r="X83" s="163">
        <v>-7.8749999999999987E-2</v>
      </c>
      <c r="Y83" s="163">
        <v>0</v>
      </c>
      <c r="Z83" s="163">
        <v>0</v>
      </c>
      <c r="AA83" s="163">
        <v>0</v>
      </c>
      <c r="AB83" s="163">
        <v>0</v>
      </c>
      <c r="AC83" s="163">
        <v>0</v>
      </c>
      <c r="AD83" s="163">
        <v>0</v>
      </c>
      <c r="AE83" s="163">
        <v>0</v>
      </c>
      <c r="AF83" s="163">
        <v>0</v>
      </c>
      <c r="AG83" s="163">
        <v>0</v>
      </c>
      <c r="AH83" s="163">
        <v>0</v>
      </c>
      <c r="AI83" s="163">
        <v>0</v>
      </c>
    </row>
    <row r="84" spans="1:35" x14ac:dyDescent="0.3">
      <c r="A84" t="s">
        <v>224</v>
      </c>
      <c r="B84" s="163">
        <v>0.49722056495954425</v>
      </c>
      <c r="C84" s="163">
        <v>0.29925513410646309</v>
      </c>
      <c r="D84" s="163">
        <v>-0.29996209150824504</v>
      </c>
      <c r="E84" s="163">
        <v>-0.29480840543881337</v>
      </c>
      <c r="F84" s="163">
        <v>0.29210416666666661</v>
      </c>
      <c r="G84" s="163">
        <v>-3.6285714285714255E-2</v>
      </c>
      <c r="H84" s="163">
        <v>-0.1756906077348066</v>
      </c>
      <c r="I84" s="163">
        <v>-0.26857142857142857</v>
      </c>
      <c r="J84" s="163">
        <v>-0.18924999999999992</v>
      </c>
      <c r="K84" s="163">
        <v>0.24382352941176455</v>
      </c>
      <c r="L84" s="163">
        <v>-0.28653169014084501</v>
      </c>
      <c r="M84" s="163">
        <v>-0.28192307692307683</v>
      </c>
      <c r="N84" s="163">
        <v>-0.29187488432352393</v>
      </c>
      <c r="O84" s="163">
        <v>-2.9704075935231611E-2</v>
      </c>
      <c r="P84" s="163">
        <v>0.25398981324278447</v>
      </c>
      <c r="Q84" s="163">
        <v>0.3829678362573099</v>
      </c>
      <c r="R84" s="163">
        <v>-0.44949874686716795</v>
      </c>
      <c r="S84" s="163">
        <v>-0.19109848484848491</v>
      </c>
      <c r="T84" s="163">
        <v>0.72799999999999976</v>
      </c>
      <c r="U84" s="163">
        <v>-0.44654088050314467</v>
      </c>
      <c r="V84" s="163">
        <v>-0.46875000000000011</v>
      </c>
      <c r="W84" s="163">
        <v>-0.14022222222222225</v>
      </c>
      <c r="X84" s="163">
        <v>-0.17379310344827592</v>
      </c>
      <c r="Y84" s="163">
        <v>0</v>
      </c>
      <c r="Z84" s="163">
        <v>0</v>
      </c>
      <c r="AA84" s="163">
        <v>0</v>
      </c>
      <c r="AB84" s="163">
        <v>0</v>
      </c>
      <c r="AC84" s="163">
        <v>0</v>
      </c>
      <c r="AD84" s="163">
        <v>0</v>
      </c>
      <c r="AE84" s="163">
        <v>0</v>
      </c>
      <c r="AF84" s="163">
        <v>0</v>
      </c>
      <c r="AG84" s="163">
        <v>0</v>
      </c>
      <c r="AH84" s="163">
        <v>0</v>
      </c>
      <c r="AI84" s="163">
        <v>0</v>
      </c>
    </row>
    <row r="85" spans="1:35" x14ac:dyDescent="0.3">
      <c r="A85" t="s">
        <v>190</v>
      </c>
      <c r="B85" s="163">
        <v>0.30684689445846924</v>
      </c>
      <c r="C85" s="163">
        <v>0.14946950298853379</v>
      </c>
      <c r="D85" s="163">
        <v>-0.29562612233626417</v>
      </c>
      <c r="E85" s="163">
        <v>-0.19346007604562743</v>
      </c>
      <c r="F85" s="163">
        <v>0.38947222222222222</v>
      </c>
      <c r="G85" s="163">
        <v>0.47296551724137936</v>
      </c>
      <c r="H85" s="163">
        <v>-0.17873536299765813</v>
      </c>
      <c r="I85" s="163">
        <v>-7.9811320754716975E-2</v>
      </c>
      <c r="J85" s="163">
        <v>-7.7244897959183767E-2</v>
      </c>
      <c r="K85" s="163">
        <v>-0.29607142857142854</v>
      </c>
      <c r="L85" s="163">
        <v>-0.19871794871794857</v>
      </c>
      <c r="M85" s="163">
        <v>-0.29831395348837209</v>
      </c>
      <c r="N85" s="163">
        <v>-7.7185368877867422E-2</v>
      </c>
      <c r="O85" s="163">
        <v>-3.0022573363431171E-2</v>
      </c>
      <c r="P85" s="163">
        <v>0.14637964774951073</v>
      </c>
      <c r="Q85" s="163">
        <v>0.29459064327485396</v>
      </c>
      <c r="R85" s="163">
        <v>-0.47593984962406022</v>
      </c>
      <c r="S85" s="163">
        <v>-0.19109848484848491</v>
      </c>
      <c r="T85" s="163">
        <v>0.72799999999999976</v>
      </c>
      <c r="U85" s="163">
        <v>0.38447653429602902</v>
      </c>
      <c r="V85" s="163">
        <v>-0.44407894736842113</v>
      </c>
      <c r="W85" s="163">
        <v>-0.17527777777777787</v>
      </c>
      <c r="X85" s="163">
        <v>-0.19200000000000017</v>
      </c>
      <c r="Y85" s="163">
        <v>0</v>
      </c>
      <c r="Z85" s="163">
        <v>0</v>
      </c>
      <c r="AA85" s="163">
        <v>0</v>
      </c>
      <c r="AB85" s="163">
        <v>0</v>
      </c>
      <c r="AC85" s="163">
        <v>0</v>
      </c>
      <c r="AD85" s="163">
        <v>0</v>
      </c>
      <c r="AE85" s="163">
        <v>0</v>
      </c>
      <c r="AF85" s="163">
        <v>0</v>
      </c>
      <c r="AG85" s="163">
        <v>2.2204460492503131E-16</v>
      </c>
      <c r="AH85" s="163">
        <v>0</v>
      </c>
      <c r="AI85" s="163">
        <v>0</v>
      </c>
    </row>
    <row r="86" spans="1:35" x14ac:dyDescent="0.3">
      <c r="A86" t="s">
        <v>162</v>
      </c>
      <c r="B86" s="163">
        <v>0.23921736517871217</v>
      </c>
      <c r="C86" s="163">
        <v>0.2983452065552441</v>
      </c>
      <c r="D86" s="163">
        <v>-0.2921837026110653</v>
      </c>
      <c r="E86" s="163">
        <v>-0.18509895227008144</v>
      </c>
      <c r="F86" s="163">
        <v>0.38947222222222222</v>
      </c>
      <c r="G86" s="163">
        <v>0.4741333333333333</v>
      </c>
      <c r="H86" s="163">
        <v>-0.17978798586572442</v>
      </c>
      <c r="I86" s="163">
        <v>-9.36531365313652E-2</v>
      </c>
      <c r="J86" s="163">
        <v>-0.19577586206896558</v>
      </c>
      <c r="K86" s="163">
        <v>-0.25906249999999997</v>
      </c>
      <c r="L86" s="163">
        <v>-0.2969890510948906</v>
      </c>
      <c r="M86" s="163">
        <v>-0.36650000000000005</v>
      </c>
      <c r="N86" s="163">
        <v>-0.1947653429602888</v>
      </c>
      <c r="O86" s="163">
        <v>0</v>
      </c>
      <c r="P86" s="163">
        <v>0.3550632911392404</v>
      </c>
      <c r="Q86" s="163">
        <v>-0.17675438596491233</v>
      </c>
      <c r="R86" s="163">
        <v>-0.46271929824561409</v>
      </c>
      <c r="S86" s="163">
        <v>-0.3821969696969697</v>
      </c>
      <c r="T86" s="163">
        <v>0.72799999999999976</v>
      </c>
      <c r="U86" s="163">
        <v>-0.2563176895306859</v>
      </c>
      <c r="V86" s="163">
        <v>-0.42613636363636365</v>
      </c>
      <c r="W86" s="163">
        <v>-0.23370370370370364</v>
      </c>
      <c r="X86" s="163">
        <v>-0.28875000000000006</v>
      </c>
      <c r="Y86" s="163">
        <v>0</v>
      </c>
      <c r="Z86" s="163">
        <v>0</v>
      </c>
      <c r="AA86" s="163">
        <v>0</v>
      </c>
      <c r="AB86" s="163">
        <v>0</v>
      </c>
      <c r="AC86" s="163">
        <v>0</v>
      </c>
      <c r="AD86" s="163">
        <v>0</v>
      </c>
      <c r="AE86" s="163">
        <v>0</v>
      </c>
      <c r="AF86" s="163">
        <v>0</v>
      </c>
      <c r="AG86" s="163">
        <v>0</v>
      </c>
      <c r="AH86" s="163">
        <v>0</v>
      </c>
      <c r="AI86" s="163">
        <v>0</v>
      </c>
    </row>
    <row r="87" spans="1:35" x14ac:dyDescent="0.3">
      <c r="A87" t="s">
        <v>150</v>
      </c>
      <c r="B87" s="163">
        <v>0.39183410942690378</v>
      </c>
      <c r="C87" s="163">
        <v>-0.38442826368696048</v>
      </c>
      <c r="D87" s="163">
        <v>8.4999568702293749E-2</v>
      </c>
      <c r="E87" s="163">
        <v>-0.29881305637982203</v>
      </c>
      <c r="F87" s="163">
        <v>0.18209090909090908</v>
      </c>
      <c r="G87" s="163">
        <v>0.4741333333333333</v>
      </c>
      <c r="H87" s="163">
        <v>0.37926605504587152</v>
      </c>
      <c r="I87" s="163">
        <v>-0.19448275862068953</v>
      </c>
      <c r="J87" s="163">
        <v>0</v>
      </c>
      <c r="K87" s="163">
        <v>0</v>
      </c>
      <c r="L87" s="163">
        <v>0</v>
      </c>
      <c r="M87" s="163">
        <v>-0.61083333333333334</v>
      </c>
      <c r="N87" s="163">
        <v>-0.18043478260869561</v>
      </c>
      <c r="O87" s="163">
        <v>0.45632594710507512</v>
      </c>
      <c r="P87" s="163">
        <v>0.24641288433382136</v>
      </c>
      <c r="Q87" s="163">
        <v>0.29459064327485396</v>
      </c>
      <c r="R87" s="163">
        <v>-0.46271929824561409</v>
      </c>
      <c r="S87" s="163">
        <v>0.2547979797979798</v>
      </c>
      <c r="T87" s="163">
        <v>0.72799999999999976</v>
      </c>
      <c r="U87" s="163">
        <v>0.38447653429602902</v>
      </c>
      <c r="V87" s="163">
        <v>0</v>
      </c>
      <c r="W87" s="163">
        <v>-0.28044444444444439</v>
      </c>
      <c r="X87" s="163">
        <v>0.37611940298507474</v>
      </c>
      <c r="Y87" s="163">
        <v>0</v>
      </c>
      <c r="Z87" s="163">
        <v>2.2204460492503131E-16</v>
      </c>
      <c r="AA87" s="163">
        <v>0</v>
      </c>
      <c r="AB87" s="163">
        <v>0</v>
      </c>
      <c r="AC87" s="163">
        <v>0</v>
      </c>
      <c r="AD87" s="163">
        <v>0</v>
      </c>
      <c r="AE87" s="163">
        <v>0</v>
      </c>
      <c r="AF87" s="163">
        <v>0</v>
      </c>
      <c r="AG87" s="163">
        <v>0</v>
      </c>
      <c r="AH87" s="163">
        <v>0</v>
      </c>
      <c r="AI87" s="163">
        <v>0</v>
      </c>
    </row>
    <row r="88" spans="1:35" x14ac:dyDescent="0.3">
      <c r="A88" t="s">
        <v>225</v>
      </c>
      <c r="B88" s="163">
        <v>0.11015400085239846</v>
      </c>
      <c r="C88" s="163">
        <v>0.39465584353946959</v>
      </c>
      <c r="D88" s="163">
        <v>-0.29610396628400582</v>
      </c>
      <c r="E88" s="163">
        <v>-0.19854318418314254</v>
      </c>
      <c r="F88" s="163">
        <v>0.37556250000000002</v>
      </c>
      <c r="G88" s="163">
        <v>0.43132075471698128</v>
      </c>
      <c r="H88" s="163">
        <v>-8.2005730659025722E-2</v>
      </c>
      <c r="I88" s="163">
        <v>-8.8125000000000009E-2</v>
      </c>
      <c r="J88" s="163">
        <v>-4.2055555555555624E-2</v>
      </c>
      <c r="K88" s="163">
        <v>0.33160000000000012</v>
      </c>
      <c r="L88" s="163">
        <v>-0.28971962616822433</v>
      </c>
      <c r="M88" s="163">
        <v>-4.6987179487179564E-2</v>
      </c>
      <c r="N88" s="163">
        <v>-3.0314097881665503E-2</v>
      </c>
      <c r="O88" s="163">
        <v>0</v>
      </c>
      <c r="P88" s="163">
        <v>0.4839683680805178</v>
      </c>
      <c r="Q88" s="163">
        <v>-0.44188596491228072</v>
      </c>
      <c r="R88" s="163">
        <v>-0.41644736842105268</v>
      </c>
      <c r="S88" s="163">
        <v>-0.15287878787878784</v>
      </c>
      <c r="T88" s="163">
        <v>-0.18200000000000005</v>
      </c>
      <c r="U88" s="163">
        <v>-0.44855595667870041</v>
      </c>
      <c r="V88" s="163">
        <v>-0.38602941176470584</v>
      </c>
      <c r="W88" s="163">
        <v>-0.11685185185185176</v>
      </c>
      <c r="X88" s="163">
        <v>-6.9041095890410964E-2</v>
      </c>
      <c r="Y88" s="163">
        <v>0</v>
      </c>
      <c r="Z88" s="163">
        <v>0</v>
      </c>
      <c r="AA88" s="163">
        <v>0</v>
      </c>
      <c r="AB88" s="163">
        <v>0</v>
      </c>
      <c r="AC88" s="163">
        <v>0</v>
      </c>
      <c r="AD88" s="163">
        <v>0</v>
      </c>
      <c r="AE88" s="163">
        <v>0</v>
      </c>
      <c r="AF88" s="163">
        <v>0</v>
      </c>
      <c r="AG88" s="163">
        <v>2.2204460492503131E-16</v>
      </c>
      <c r="AH88" s="163">
        <v>0</v>
      </c>
      <c r="AI88" s="163">
        <v>0</v>
      </c>
    </row>
    <row r="89" spans="1:35" x14ac:dyDescent="0.3">
      <c r="A89" t="s">
        <v>163</v>
      </c>
      <c r="B89" s="163">
        <v>0.19658525842045793</v>
      </c>
      <c r="C89" s="163">
        <v>9.5943438468493181E-2</v>
      </c>
      <c r="D89" s="163">
        <v>4.6351116160392447E-2</v>
      </c>
      <c r="E89" s="163">
        <v>9.6803652968036502E-2</v>
      </c>
      <c r="F89" s="163">
        <v>0.1669166666666666</v>
      </c>
      <c r="G89" s="163">
        <v>0.3833962264150943</v>
      </c>
      <c r="H89" s="163">
        <v>9.085714285714297E-2</v>
      </c>
      <c r="I89" s="163">
        <v>-0.28278551532033425</v>
      </c>
      <c r="J89" s="163">
        <v>4.8525641025640942E-2</v>
      </c>
      <c r="K89" s="163">
        <v>9.4204545454545485E-2</v>
      </c>
      <c r="L89" s="163">
        <v>-0.43986486486486487</v>
      </c>
      <c r="M89" s="163">
        <v>-0.37727941176470581</v>
      </c>
      <c r="N89" s="163">
        <v>-0.28943133047210312</v>
      </c>
      <c r="O89" s="163">
        <v>0.38662790697674398</v>
      </c>
      <c r="P89" s="163">
        <v>0.29193408499566331</v>
      </c>
      <c r="Q89" s="163">
        <v>7.0701754385964932E-2</v>
      </c>
      <c r="R89" s="163">
        <v>-0.48122807017543867</v>
      </c>
      <c r="S89" s="163">
        <v>0.19109848484848491</v>
      </c>
      <c r="T89" s="163">
        <v>0.72799999999999976</v>
      </c>
      <c r="U89" s="163">
        <v>0.12815884476534323</v>
      </c>
      <c r="V89" s="163">
        <v>-0.48491379310344829</v>
      </c>
      <c r="W89" s="163">
        <v>0.35055555555555551</v>
      </c>
      <c r="X89" s="163">
        <v>6.3797468354430453E-2</v>
      </c>
      <c r="Y89" s="163">
        <v>0</v>
      </c>
      <c r="Z89" s="163">
        <v>0</v>
      </c>
      <c r="AA89" s="163">
        <v>0</v>
      </c>
      <c r="AB89" s="163">
        <v>0</v>
      </c>
      <c r="AC89" s="163">
        <v>0</v>
      </c>
      <c r="AD89" s="163">
        <v>0</v>
      </c>
      <c r="AE89" s="163">
        <v>0</v>
      </c>
      <c r="AF89" s="163">
        <v>0</v>
      </c>
      <c r="AG89" s="163">
        <v>0</v>
      </c>
      <c r="AH89" s="163">
        <v>0</v>
      </c>
      <c r="AI89" s="163">
        <v>2.2204460492503131E-16</v>
      </c>
    </row>
    <row r="90" spans="1:35" x14ac:dyDescent="0.3">
      <c r="A90" t="s">
        <v>151</v>
      </c>
      <c r="B90" s="163">
        <v>0.17857644713304488</v>
      </c>
      <c r="C90" s="163">
        <v>0.19808172113133393</v>
      </c>
      <c r="D90" s="163">
        <v>-0.34849823167940408</v>
      </c>
      <c r="E90" s="163">
        <v>-0.39768076398362895</v>
      </c>
      <c r="F90" s="163">
        <v>0.18845430107526884</v>
      </c>
      <c r="G90" s="163">
        <v>0.48432203389830519</v>
      </c>
      <c r="H90" s="163">
        <v>0.37688888888888905</v>
      </c>
      <c r="I90" s="163">
        <v>-0.19227272727272726</v>
      </c>
      <c r="J90" s="163">
        <v>-9.0119047619047543E-2</v>
      </c>
      <c r="K90" s="163">
        <v>0.35528571428571443</v>
      </c>
      <c r="L90" s="163">
        <v>-9.1023489932885893E-2</v>
      </c>
      <c r="M90" s="163">
        <v>-9.9954545454545518E-2</v>
      </c>
      <c r="N90" s="163">
        <v>-0.28371659415786199</v>
      </c>
      <c r="O90" s="163">
        <v>-2.6533665835411391E-2</v>
      </c>
      <c r="P90" s="163">
        <v>0.29010989010989019</v>
      </c>
      <c r="Q90" s="163">
        <v>-0.47134502923976596</v>
      </c>
      <c r="R90" s="163">
        <v>-0.43187134502923974</v>
      </c>
      <c r="S90" s="163">
        <v>-0.47774621212121215</v>
      </c>
      <c r="T90" s="163">
        <v>0.72799999999999976</v>
      </c>
      <c r="U90" s="163">
        <v>-0.29485049833887045</v>
      </c>
      <c r="V90" s="163">
        <v>-0.48913043478260865</v>
      </c>
      <c r="W90" s="163">
        <v>0.5258333333333336</v>
      </c>
      <c r="X90" s="163">
        <v>-0.18900000000000006</v>
      </c>
      <c r="Y90" s="163">
        <v>0</v>
      </c>
      <c r="Z90" s="163">
        <v>0</v>
      </c>
      <c r="AA90" s="163">
        <v>0</v>
      </c>
      <c r="AB90" s="163">
        <v>0</v>
      </c>
      <c r="AC90" s="163">
        <v>0</v>
      </c>
      <c r="AD90" s="163">
        <v>0</v>
      </c>
      <c r="AE90" s="163">
        <v>0</v>
      </c>
      <c r="AF90" s="163">
        <v>0</v>
      </c>
      <c r="AG90" s="163">
        <v>0</v>
      </c>
      <c r="AH90" s="163">
        <v>0</v>
      </c>
      <c r="AI90" s="163">
        <v>0</v>
      </c>
    </row>
    <row r="91" spans="1:35" x14ac:dyDescent="0.3">
      <c r="A91" t="s">
        <v>90</v>
      </c>
      <c r="B91" s="163">
        <v>0.29951569419155621</v>
      </c>
      <c r="C91" s="163">
        <v>0.19688382292104056</v>
      </c>
      <c r="D91" s="163">
        <v>-0.26504410968078862</v>
      </c>
      <c r="E91" s="163">
        <v>-0.19629629629629641</v>
      </c>
      <c r="F91" s="163">
        <v>0.38947222222222222</v>
      </c>
      <c r="G91" s="163">
        <v>0.46181818181818168</v>
      </c>
      <c r="H91" s="163">
        <v>-0.18891089108910886</v>
      </c>
      <c r="I91" s="163">
        <v>-0.1819354838709677</v>
      </c>
      <c r="J91" s="163">
        <v>0.38491525423728823</v>
      </c>
      <c r="K91" s="163">
        <v>0.25121212121212122</v>
      </c>
      <c r="L91" s="163">
        <v>-0.29062499999999991</v>
      </c>
      <c r="M91" s="163">
        <v>-0.17620192307692306</v>
      </c>
      <c r="N91" s="163">
        <v>-6.6908504635227684E-2</v>
      </c>
      <c r="O91" s="163">
        <v>0.47535368577810866</v>
      </c>
      <c r="P91" s="163">
        <v>0.30937500000000018</v>
      </c>
      <c r="Q91" s="163">
        <v>-0.4498224251648909</v>
      </c>
      <c r="R91" s="163">
        <v>-0.49519618628529516</v>
      </c>
      <c r="S91" s="163">
        <v>-0.3153125</v>
      </c>
      <c r="T91" s="163">
        <v>0.3640000000000001</v>
      </c>
      <c r="U91" s="163">
        <v>-0.1922382671480144</v>
      </c>
      <c r="V91" s="163">
        <v>-0.46875000000000011</v>
      </c>
      <c r="W91" s="163">
        <v>-0.23370370370370364</v>
      </c>
      <c r="X91" s="163">
        <v>-0.15750000000000008</v>
      </c>
      <c r="Y91" s="163">
        <v>0</v>
      </c>
      <c r="Z91" s="163">
        <v>0</v>
      </c>
      <c r="AA91" s="163">
        <v>0</v>
      </c>
      <c r="AB91" s="163">
        <v>0</v>
      </c>
      <c r="AC91" s="163">
        <v>0</v>
      </c>
      <c r="AD91" s="163">
        <v>0</v>
      </c>
      <c r="AE91" s="163">
        <v>0</v>
      </c>
      <c r="AF91" s="163">
        <v>0</v>
      </c>
      <c r="AG91" s="163">
        <v>0</v>
      </c>
      <c r="AH91" s="163">
        <v>0</v>
      </c>
      <c r="AI91" s="163">
        <v>2.2204460492503131E-16</v>
      </c>
    </row>
    <row r="92" spans="1:35" x14ac:dyDescent="0.3">
      <c r="A92" t="s">
        <v>65</v>
      </c>
      <c r="B92" s="163">
        <v>-3.9432400789896072E-3</v>
      </c>
      <c r="C92" s="163">
        <v>0.1704803574442979</v>
      </c>
      <c r="D92" s="163">
        <v>-0.19301121576057412</v>
      </c>
      <c r="E92" s="163">
        <v>-8.9830508474576187E-2</v>
      </c>
      <c r="F92" s="163">
        <v>0.46223076923076922</v>
      </c>
      <c r="G92" s="163">
        <v>0.47774294670846396</v>
      </c>
      <c r="H92" s="163">
        <v>-2.2877697841726663E-2</v>
      </c>
      <c r="I92" s="163">
        <v>-3.121771217712177E-2</v>
      </c>
      <c r="J92" s="163">
        <v>-3.2076271186440741E-2</v>
      </c>
      <c r="K92" s="163">
        <v>0.49559782608695624</v>
      </c>
      <c r="L92" s="163">
        <v>-9.289383561643838E-2</v>
      </c>
      <c r="M92" s="163">
        <v>-7.1862745098039138E-2</v>
      </c>
      <c r="N92" s="163">
        <v>-2.264665757162343E-2</v>
      </c>
      <c r="O92" s="163">
        <v>-3.1294117647058806E-2</v>
      </c>
      <c r="P92" s="163">
        <v>0.46611275964391674</v>
      </c>
      <c r="Q92" s="163">
        <v>-8.8377192982456165E-2</v>
      </c>
      <c r="R92" s="163">
        <v>-0.27763157894736845</v>
      </c>
      <c r="S92" s="163">
        <v>-0.28027777777777774</v>
      </c>
      <c r="T92" s="163">
        <v>-0.18200000000000005</v>
      </c>
      <c r="U92" s="163">
        <v>-8.56453558504221E-2</v>
      </c>
      <c r="V92" s="163">
        <v>-0.49038461538461542</v>
      </c>
      <c r="W92" s="163">
        <v>-0.35055555555555562</v>
      </c>
      <c r="X92" s="163">
        <v>-3.2307692307692371E-2</v>
      </c>
      <c r="Y92" s="163">
        <v>0</v>
      </c>
      <c r="Z92" s="163">
        <v>0</v>
      </c>
      <c r="AA92" s="163">
        <v>0</v>
      </c>
      <c r="AB92" s="163">
        <v>0</v>
      </c>
      <c r="AC92" s="163">
        <v>0</v>
      </c>
      <c r="AD92" s="163">
        <v>0</v>
      </c>
      <c r="AE92" s="163">
        <v>0</v>
      </c>
      <c r="AF92" s="163">
        <v>0</v>
      </c>
      <c r="AG92" s="163">
        <v>0</v>
      </c>
      <c r="AH92" s="163">
        <v>0</v>
      </c>
      <c r="AI92" s="163">
        <v>0</v>
      </c>
    </row>
    <row r="93" spans="1:35" x14ac:dyDescent="0.3">
      <c r="A93" t="s">
        <v>152</v>
      </c>
      <c r="B93" s="163">
        <v>-9.9166773145893172E-2</v>
      </c>
      <c r="C93" s="163">
        <v>0.29659295142659636</v>
      </c>
      <c r="D93" s="163">
        <v>0.17551415958794681</v>
      </c>
      <c r="E93" s="163">
        <v>-0.19027673896783837</v>
      </c>
      <c r="F93" s="163">
        <v>0.3505250000000002</v>
      </c>
      <c r="G93" s="163">
        <v>0.46181818181818168</v>
      </c>
      <c r="H93" s="163">
        <v>0.49524590163934445</v>
      </c>
      <c r="I93" s="163">
        <v>-7.6445783132530032E-2</v>
      </c>
      <c r="J93" s="163">
        <v>-0.19410256410256421</v>
      </c>
      <c r="K93" s="163">
        <v>0.28261363636363646</v>
      </c>
      <c r="L93" s="163">
        <v>-0.19791666666666663</v>
      </c>
      <c r="M93" s="163">
        <v>-0.1886397058823529</v>
      </c>
      <c r="N93" s="163">
        <v>-9.861386138613859E-2</v>
      </c>
      <c r="O93" s="163">
        <v>-1.3996316758747684E-2</v>
      </c>
      <c r="P93" s="163">
        <v>0.26927999999999996</v>
      </c>
      <c r="Q93" s="163">
        <v>-0.17675438596491233</v>
      </c>
      <c r="R93" s="163">
        <v>-0.37017543859649127</v>
      </c>
      <c r="S93" s="163">
        <v>-0.15765625000000005</v>
      </c>
      <c r="T93" s="163">
        <v>0.3640000000000001</v>
      </c>
      <c r="U93" s="163">
        <v>-0.2994631901840491</v>
      </c>
      <c r="V93" s="163">
        <v>-0.48491379310344829</v>
      </c>
      <c r="W93" s="163">
        <v>-0.28044444444444439</v>
      </c>
      <c r="X93" s="163">
        <v>-2.9594832648267788E-2</v>
      </c>
      <c r="Y93" s="163">
        <v>0</v>
      </c>
      <c r="Z93" s="163">
        <v>2.2204460492503131E-16</v>
      </c>
      <c r="AA93" s="163">
        <v>0</v>
      </c>
      <c r="AB93" s="163">
        <v>0</v>
      </c>
      <c r="AC93" s="163">
        <v>0</v>
      </c>
      <c r="AD93" s="163">
        <v>0</v>
      </c>
      <c r="AE93" s="163">
        <v>0</v>
      </c>
      <c r="AF93" s="163">
        <v>0</v>
      </c>
      <c r="AG93" s="163">
        <v>0</v>
      </c>
      <c r="AH93" s="163">
        <v>0</v>
      </c>
      <c r="AI93" s="163">
        <v>0</v>
      </c>
    </row>
    <row r="94" spans="1:35" x14ac:dyDescent="0.3">
      <c r="A94" t="s">
        <v>126</v>
      </c>
      <c r="B94" s="163">
        <v>-9.6035190836022744E-2</v>
      </c>
      <c r="C94" s="163">
        <v>7.2448737815024922E-2</v>
      </c>
      <c r="D94" s="163">
        <v>0.29902412374242804</v>
      </c>
      <c r="E94" s="163">
        <v>-0.29120879120879128</v>
      </c>
      <c r="F94" s="163">
        <v>0.38152380952380938</v>
      </c>
      <c r="G94" s="163">
        <v>0.43132075471698128</v>
      </c>
      <c r="H94" s="163">
        <v>-5.1847826086956483E-2</v>
      </c>
      <c r="I94" s="163">
        <v>-4.6999999999999931E-2</v>
      </c>
      <c r="J94" s="163">
        <v>0.48412790697674435</v>
      </c>
      <c r="K94" s="163">
        <v>0.43177083333333344</v>
      </c>
      <c r="L94" s="163">
        <v>-1.9183168316831534E-2</v>
      </c>
      <c r="M94" s="163">
        <v>-4.9527027027027049E-2</v>
      </c>
      <c r="N94" s="163">
        <v>-1.4528268860493743E-2</v>
      </c>
      <c r="O94" s="163">
        <v>0</v>
      </c>
      <c r="P94" s="163">
        <v>0.49427312775330412</v>
      </c>
      <c r="Q94" s="163">
        <v>-0.44188596491228072</v>
      </c>
      <c r="R94" s="163">
        <v>-0.37017543859649127</v>
      </c>
      <c r="S94" s="163">
        <v>-9.5549242424242453E-2</v>
      </c>
      <c r="T94" s="163">
        <v>-0.12133333333333329</v>
      </c>
      <c r="U94" s="163">
        <v>-8.8308457711442911E-2</v>
      </c>
      <c r="V94" s="163">
        <v>-0.17578125</v>
      </c>
      <c r="W94" s="163">
        <v>-0.35055555555555562</v>
      </c>
      <c r="X94" s="163">
        <v>-8.9999999999999858E-2</v>
      </c>
      <c r="Y94" s="163">
        <v>0</v>
      </c>
      <c r="Z94" s="163">
        <v>2.2204460492503131E-16</v>
      </c>
      <c r="AA94" s="163">
        <v>0</v>
      </c>
      <c r="AB94" s="163">
        <v>0</v>
      </c>
      <c r="AC94" s="163">
        <v>0</v>
      </c>
      <c r="AD94" s="163">
        <v>0</v>
      </c>
      <c r="AE94" s="163">
        <v>0</v>
      </c>
      <c r="AF94" s="163">
        <v>0</v>
      </c>
      <c r="AG94" s="163">
        <v>0</v>
      </c>
      <c r="AH94" s="163">
        <v>0</v>
      </c>
      <c r="AI94" s="163">
        <v>0</v>
      </c>
    </row>
    <row r="95" spans="1:35" x14ac:dyDescent="0.3">
      <c r="A95" t="s">
        <v>244</v>
      </c>
      <c r="B95" s="163">
        <v>0.29536002936978245</v>
      </c>
      <c r="C95" s="163">
        <v>0.19964535959937413</v>
      </c>
      <c r="D95" s="163">
        <v>-0.3300549290364535</v>
      </c>
      <c r="E95" s="163">
        <v>-0.11577669902912624</v>
      </c>
      <c r="F95" s="163">
        <v>0.25037500000000001</v>
      </c>
      <c r="G95" s="163">
        <v>0.34636363636363621</v>
      </c>
      <c r="H95" s="163">
        <v>0.29044496487119442</v>
      </c>
      <c r="I95" s="163">
        <v>-0.17625000000000002</v>
      </c>
      <c r="J95" s="163">
        <v>0.1992105263157895</v>
      </c>
      <c r="K95" s="163">
        <v>0.19429687500000004</v>
      </c>
      <c r="L95" s="163">
        <v>-0.28703703703703709</v>
      </c>
      <c r="M95" s="163">
        <v>-0.29319999999999991</v>
      </c>
      <c r="N95" s="163">
        <v>-0.29241192411924122</v>
      </c>
      <c r="O95" s="163">
        <v>-8.7117903930130969E-2</v>
      </c>
      <c r="P95" s="163">
        <v>0.4357281553398058</v>
      </c>
      <c r="Q95" s="163">
        <v>0.17675438596491233</v>
      </c>
      <c r="R95" s="163">
        <v>-0.46271929824561409</v>
      </c>
      <c r="S95" s="163">
        <v>-0.45863636363636373</v>
      </c>
      <c r="T95" s="163">
        <v>0.72799999999999976</v>
      </c>
      <c r="U95" s="163">
        <v>-0.44855595667870041</v>
      </c>
      <c r="V95" s="163">
        <v>-0.4910714285714286</v>
      </c>
      <c r="W95" s="163">
        <v>-0.35055555555555562</v>
      </c>
      <c r="X95" s="163">
        <v>-0.38571428571428557</v>
      </c>
      <c r="Y95" s="163">
        <v>0</v>
      </c>
      <c r="Z95" s="163">
        <v>0</v>
      </c>
      <c r="AA95" s="163">
        <v>0</v>
      </c>
      <c r="AB95" s="163">
        <v>0</v>
      </c>
      <c r="AC95" s="163">
        <v>0</v>
      </c>
      <c r="AD95" s="163">
        <v>0</v>
      </c>
      <c r="AE95" s="163">
        <v>0</v>
      </c>
      <c r="AF95" s="163">
        <v>0</v>
      </c>
      <c r="AG95" s="163">
        <v>0</v>
      </c>
      <c r="AH95" s="163">
        <v>0</v>
      </c>
      <c r="AI95" s="163">
        <v>0</v>
      </c>
    </row>
    <row r="96" spans="1:35" x14ac:dyDescent="0.3">
      <c r="A96" t="s">
        <v>127</v>
      </c>
      <c r="B96" s="163">
        <v>-0.15740339838419126</v>
      </c>
      <c r="C96" s="163">
        <v>0.19766063956834379</v>
      </c>
      <c r="D96" s="163">
        <v>0.19934941582828536</v>
      </c>
      <c r="E96" s="163">
        <v>-0.1901563937442502</v>
      </c>
      <c r="F96" s="163">
        <v>0.29455882352941187</v>
      </c>
      <c r="G96" s="163">
        <v>-0.17824561403508765</v>
      </c>
      <c r="H96" s="163">
        <v>-0.18416988416988422</v>
      </c>
      <c r="I96" s="163">
        <v>-7.1694915254237435E-2</v>
      </c>
      <c r="J96" s="163">
        <v>0.48172727272727278</v>
      </c>
      <c r="K96" s="163">
        <v>0.26741935483870982</v>
      </c>
      <c r="L96" s="163">
        <v>-0.29580152671755733</v>
      </c>
      <c r="M96" s="163">
        <v>-7.6354166666666723E-2</v>
      </c>
      <c r="N96" s="163">
        <v>-8.9632829373650136E-2</v>
      </c>
      <c r="O96" s="163">
        <v>-7.7288135593220453E-2</v>
      </c>
      <c r="P96" s="163">
        <v>0.44123595505617974</v>
      </c>
      <c r="Q96" s="163">
        <v>0.29459064327485396</v>
      </c>
      <c r="R96" s="163">
        <v>-0.47593984962406022</v>
      </c>
      <c r="S96" s="163">
        <v>-0.28664772727272736</v>
      </c>
      <c r="T96" s="163">
        <v>0.72799999999999976</v>
      </c>
      <c r="U96" s="163">
        <v>-0.1922382671480144</v>
      </c>
      <c r="V96" s="163">
        <v>-8.9285714285714302E-2</v>
      </c>
      <c r="W96" s="163">
        <v>-0.40063492063492057</v>
      </c>
      <c r="X96" s="163">
        <v>-0.18367346938775508</v>
      </c>
      <c r="Y96" s="163">
        <v>0</v>
      </c>
      <c r="Z96" s="163">
        <v>0</v>
      </c>
      <c r="AA96" s="163">
        <v>0</v>
      </c>
      <c r="AB96" s="163">
        <v>0</v>
      </c>
      <c r="AC96" s="163">
        <v>0</v>
      </c>
      <c r="AD96" s="163">
        <v>0</v>
      </c>
      <c r="AE96" s="163">
        <v>0</v>
      </c>
      <c r="AF96" s="163">
        <v>0</v>
      </c>
      <c r="AG96" s="163">
        <v>0</v>
      </c>
      <c r="AH96" s="163">
        <v>0</v>
      </c>
      <c r="AI96" s="163">
        <v>0</v>
      </c>
    </row>
    <row r="97" spans="1:35" x14ac:dyDescent="0.3">
      <c r="A97" t="s">
        <v>226</v>
      </c>
      <c r="B97" s="163">
        <v>-9.9499547552423073E-2</v>
      </c>
      <c r="C97" s="163">
        <v>0.10644391478976711</v>
      </c>
      <c r="D97" s="163">
        <v>-0.19014033955360909</v>
      </c>
      <c r="E97" s="163">
        <v>-0.18678414096916296</v>
      </c>
      <c r="F97" s="163">
        <v>0.3505250000000002</v>
      </c>
      <c r="G97" s="163">
        <v>0.46181818181818168</v>
      </c>
      <c r="H97" s="163">
        <v>0.49807228915662649</v>
      </c>
      <c r="I97" s="163">
        <v>-6.2205882352941222E-2</v>
      </c>
      <c r="J97" s="163">
        <v>0.48838709677419345</v>
      </c>
      <c r="K97" s="163">
        <v>0.46055555555555583</v>
      </c>
      <c r="L97" s="163">
        <v>-2.5833333333333375E-2</v>
      </c>
      <c r="M97" s="163">
        <v>-6.5446428571428572E-2</v>
      </c>
      <c r="N97" s="163">
        <v>-1.812227074235806E-2</v>
      </c>
      <c r="O97" s="163">
        <v>-3.5897435897435881E-2</v>
      </c>
      <c r="P97" s="163">
        <v>0.47475317348378021</v>
      </c>
      <c r="Q97" s="163">
        <v>-0.17675438596491211</v>
      </c>
      <c r="R97" s="163">
        <v>-0.18508771929824563</v>
      </c>
      <c r="S97" s="163">
        <v>-9.5549242424242453E-2</v>
      </c>
      <c r="T97" s="163">
        <v>0.3640000000000001</v>
      </c>
      <c r="U97" s="163">
        <v>-0.2563176895306859</v>
      </c>
      <c r="V97" s="163">
        <v>-0.28125</v>
      </c>
      <c r="W97" s="163">
        <v>-0.28044444444444439</v>
      </c>
      <c r="X97" s="163">
        <v>-2.9999999999999916E-2</v>
      </c>
      <c r="Y97" s="163">
        <v>0</v>
      </c>
      <c r="Z97" s="163">
        <v>0</v>
      </c>
      <c r="AA97" s="163">
        <v>0</v>
      </c>
      <c r="AB97" s="163">
        <v>0</v>
      </c>
      <c r="AC97" s="163">
        <v>0</v>
      </c>
      <c r="AD97" s="163">
        <v>0</v>
      </c>
      <c r="AE97" s="163">
        <v>0</v>
      </c>
      <c r="AF97" s="163">
        <v>0</v>
      </c>
      <c r="AG97" s="163">
        <v>0</v>
      </c>
      <c r="AH97" s="163">
        <v>0</v>
      </c>
      <c r="AI97" s="163">
        <v>0</v>
      </c>
    </row>
    <row r="98" spans="1:35" x14ac:dyDescent="0.3">
      <c r="A98" t="s">
        <v>66</v>
      </c>
      <c r="B98" s="163">
        <v>0.31452272220176947</v>
      </c>
      <c r="C98" s="163">
        <v>0.19810831999277223</v>
      </c>
      <c r="D98" s="163">
        <v>-0.39777162507132291</v>
      </c>
      <c r="E98" s="163">
        <v>-9.4549058473736292E-2</v>
      </c>
      <c r="F98" s="163">
        <v>0.27819444444444441</v>
      </c>
      <c r="G98" s="163">
        <v>-0.19414012738853514</v>
      </c>
      <c r="H98" s="163">
        <v>-0.19856196783349089</v>
      </c>
      <c r="I98" s="163">
        <v>-9.2290909090909201E-2</v>
      </c>
      <c r="J98" s="163">
        <v>-0.29366379310344826</v>
      </c>
      <c r="K98" s="163">
        <v>0.18840909090909075</v>
      </c>
      <c r="L98" s="163">
        <v>-0.1965579710144929</v>
      </c>
      <c r="M98" s="163">
        <v>-7.1862745098039138E-2</v>
      </c>
      <c r="N98" s="163">
        <v>-0.18684342171085544</v>
      </c>
      <c r="O98" s="163">
        <v>-8.9361702127659481E-2</v>
      </c>
      <c r="P98" s="163">
        <v>0.29123945489941594</v>
      </c>
      <c r="Q98" s="163">
        <v>-0.2651315789473685</v>
      </c>
      <c r="R98" s="163">
        <v>-0.48122807017543867</v>
      </c>
      <c r="S98" s="163">
        <v>-0.18017857142857141</v>
      </c>
      <c r="T98" s="163">
        <v>0.24266666666666681</v>
      </c>
      <c r="U98" s="163">
        <v>-0.3844765342960289</v>
      </c>
      <c r="V98" s="163">
        <v>-0.3835227272727274</v>
      </c>
      <c r="W98" s="163">
        <v>-0.15580246913580253</v>
      </c>
      <c r="X98" s="163">
        <v>-7.411764705882351E-2</v>
      </c>
      <c r="Y98" s="163">
        <v>0</v>
      </c>
      <c r="Z98" s="163">
        <v>0</v>
      </c>
      <c r="AA98" s="163">
        <v>0</v>
      </c>
      <c r="AB98" s="163">
        <v>0</v>
      </c>
      <c r="AC98" s="163">
        <v>0</v>
      </c>
      <c r="AD98" s="163">
        <v>0</v>
      </c>
      <c r="AE98" s="163">
        <v>0</v>
      </c>
      <c r="AF98" s="163">
        <v>0</v>
      </c>
      <c r="AG98" s="163">
        <v>0</v>
      </c>
      <c r="AH98" s="163">
        <v>0</v>
      </c>
      <c r="AI98" s="163">
        <v>0</v>
      </c>
    </row>
    <row r="99" spans="1:35" x14ac:dyDescent="0.3">
      <c r="A99" t="s">
        <v>67</v>
      </c>
      <c r="B99" s="163">
        <v>-9.7237869751368611E-2</v>
      </c>
      <c r="C99" s="163">
        <v>0.2970729862612751</v>
      </c>
      <c r="D99" s="163">
        <v>-0.27247525294286679</v>
      </c>
      <c r="E99" s="163">
        <v>-9.6730038022813769E-2</v>
      </c>
      <c r="F99" s="163">
        <v>0.3505250000000002</v>
      </c>
      <c r="G99" s="163">
        <v>0.48227848101265813</v>
      </c>
      <c r="H99" s="163">
        <v>0.39503105590062138</v>
      </c>
      <c r="I99" s="163">
        <v>-0.17873239436619714</v>
      </c>
      <c r="J99" s="163">
        <v>-0.19772388059701496</v>
      </c>
      <c r="K99" s="163">
        <v>0.27269736842105252</v>
      </c>
      <c r="L99" s="163">
        <v>-0.19374999999999998</v>
      </c>
      <c r="M99" s="163">
        <v>-9.3177966101694931E-2</v>
      </c>
      <c r="N99" s="163">
        <v>-8.7405223251895481E-2</v>
      </c>
      <c r="O99" s="163">
        <v>-9.9625468164794007E-2</v>
      </c>
      <c r="P99" s="163">
        <v>0.35600211528291892</v>
      </c>
      <c r="Q99" s="163">
        <v>0.26513157894736827</v>
      </c>
      <c r="R99" s="163">
        <v>-0.41644736842105268</v>
      </c>
      <c r="S99" s="163">
        <v>-0.15765625000000005</v>
      </c>
      <c r="T99" s="163">
        <v>0.72799999999999976</v>
      </c>
      <c r="U99" s="163">
        <v>0.25631768953068623</v>
      </c>
      <c r="V99" s="163">
        <v>-0.375</v>
      </c>
      <c r="W99" s="163">
        <v>-0.12747474747474741</v>
      </c>
      <c r="X99" s="163">
        <v>-0.19384615384615378</v>
      </c>
      <c r="Y99" s="163">
        <v>0</v>
      </c>
      <c r="Z99" s="163">
        <v>0</v>
      </c>
      <c r="AA99" s="163">
        <v>0</v>
      </c>
      <c r="AB99" s="163">
        <v>0</v>
      </c>
      <c r="AC99" s="163">
        <v>0</v>
      </c>
      <c r="AD99" s="163">
        <v>0</v>
      </c>
      <c r="AE99" s="163">
        <v>0</v>
      </c>
      <c r="AF99" s="163">
        <v>0</v>
      </c>
      <c r="AG99" s="163">
        <v>0</v>
      </c>
      <c r="AH99" s="163">
        <v>0</v>
      </c>
      <c r="AI99" s="163">
        <v>0</v>
      </c>
    </row>
    <row r="100" spans="1:35" x14ac:dyDescent="0.3">
      <c r="A100" t="s">
        <v>191</v>
      </c>
      <c r="B100" s="163">
        <v>0.26814584425173593</v>
      </c>
      <c r="C100" s="163">
        <v>0.29832307697658433</v>
      </c>
      <c r="D100" s="163">
        <v>-0.38873136086515647</v>
      </c>
      <c r="E100" s="163">
        <v>-0.19762711864406768</v>
      </c>
      <c r="F100" s="163">
        <v>0.29210416666666661</v>
      </c>
      <c r="G100" s="163">
        <v>0.38582278481012655</v>
      </c>
      <c r="H100" s="163">
        <v>-7.4677103718199689E-2</v>
      </c>
      <c r="I100" s="163">
        <v>-0.25897959183673469</v>
      </c>
      <c r="J100" s="163">
        <v>-8.2282608695652182E-2</v>
      </c>
      <c r="K100" s="163">
        <v>0.15942307692307689</v>
      </c>
      <c r="L100" s="163">
        <v>-0.2844036697247706</v>
      </c>
      <c r="M100" s="163">
        <v>-0.36649999999999994</v>
      </c>
      <c r="N100" s="163">
        <v>-0.17522871217452485</v>
      </c>
      <c r="O100" s="163">
        <v>-7.032385988103107E-2</v>
      </c>
      <c r="P100" s="163">
        <v>0.42564491654021253</v>
      </c>
      <c r="Q100" s="163">
        <v>-0.36859756097560981</v>
      </c>
      <c r="R100" s="163">
        <v>-0.43580034423407921</v>
      </c>
      <c r="S100" s="163">
        <v>-0.29429166666666673</v>
      </c>
      <c r="T100" s="163">
        <v>0.3640000000000001</v>
      </c>
      <c r="U100" s="163">
        <v>-0.17632450331125837</v>
      </c>
      <c r="V100" s="163">
        <v>-0.49632352941176472</v>
      </c>
      <c r="W100" s="163">
        <v>-0.20031746031746034</v>
      </c>
      <c r="X100" s="163">
        <v>-0.41999999999999993</v>
      </c>
      <c r="Y100" s="163">
        <v>0</v>
      </c>
      <c r="Z100" s="163">
        <v>0</v>
      </c>
      <c r="AA100" s="163">
        <v>0</v>
      </c>
      <c r="AB100" s="163">
        <v>0</v>
      </c>
      <c r="AC100" s="163">
        <v>0</v>
      </c>
      <c r="AD100" s="163">
        <v>0</v>
      </c>
      <c r="AE100" s="163">
        <v>0</v>
      </c>
      <c r="AF100" s="163">
        <v>0</v>
      </c>
      <c r="AG100" s="163">
        <v>0</v>
      </c>
      <c r="AH100" s="163">
        <v>0</v>
      </c>
      <c r="AI100" s="163">
        <v>0</v>
      </c>
    </row>
    <row r="101" spans="1:35" x14ac:dyDescent="0.3">
      <c r="A101" t="s">
        <v>164</v>
      </c>
      <c r="B101" s="163">
        <v>-6.3488817880460457E-3</v>
      </c>
      <c r="C101" s="163">
        <v>0.35459099374758418</v>
      </c>
      <c r="D101" s="163">
        <v>-0.19186311802357514</v>
      </c>
      <c r="E101" s="163">
        <v>-9.1831683168316802E-2</v>
      </c>
      <c r="F101" s="163">
        <v>0.28167187500000002</v>
      </c>
      <c r="G101" s="163">
        <v>0.4969565217391303</v>
      </c>
      <c r="H101" s="163">
        <v>-2.6065573770491679E-2</v>
      </c>
      <c r="I101" s="163">
        <v>-8.4600000000000009E-2</v>
      </c>
      <c r="J101" s="163">
        <v>-0.18925000000000003</v>
      </c>
      <c r="K101" s="163">
        <v>0.36268750000000005</v>
      </c>
      <c r="L101" s="163">
        <v>-9.281437125748504E-2</v>
      </c>
      <c r="M101" s="163">
        <v>-9.0122950819672143E-2</v>
      </c>
      <c r="N101" s="163">
        <v>-8.3277591973244247E-2</v>
      </c>
      <c r="O101" s="163">
        <v>-3.4212218649517734E-2</v>
      </c>
      <c r="P101" s="163">
        <v>0.42824427480916039</v>
      </c>
      <c r="Q101" s="163">
        <v>-0.17675438596491211</v>
      </c>
      <c r="R101" s="163">
        <v>-0.44949874686716795</v>
      </c>
      <c r="S101" s="163">
        <v>-9.5549242424242453E-2</v>
      </c>
      <c r="T101" s="163">
        <v>-0.18200000000000005</v>
      </c>
      <c r="U101" s="163">
        <v>-6.4079422382671503E-2</v>
      </c>
      <c r="V101" s="163">
        <v>-0.39663461538461542</v>
      </c>
      <c r="W101" s="163">
        <v>-0.17527777777777787</v>
      </c>
      <c r="X101" s="163">
        <v>-0.19820224719101132</v>
      </c>
      <c r="Y101" s="163">
        <v>0</v>
      </c>
      <c r="Z101" s="163">
        <v>2.2204460492503131E-16</v>
      </c>
      <c r="AA101" s="163">
        <v>0</v>
      </c>
      <c r="AB101" s="163">
        <v>0</v>
      </c>
      <c r="AC101" s="163">
        <v>0</v>
      </c>
      <c r="AD101" s="163">
        <v>0</v>
      </c>
      <c r="AE101" s="163">
        <v>0</v>
      </c>
      <c r="AF101" s="163">
        <v>0</v>
      </c>
      <c r="AG101" s="163">
        <v>0</v>
      </c>
      <c r="AH101" s="163">
        <v>0</v>
      </c>
      <c r="AI101" s="163">
        <v>0</v>
      </c>
    </row>
    <row r="102" spans="1:35" x14ac:dyDescent="0.3">
      <c r="A102" t="s">
        <v>192</v>
      </c>
      <c r="B102" s="163">
        <v>-9.9936209541821919E-2</v>
      </c>
      <c r="C102" s="163">
        <v>0.15379729133122266</v>
      </c>
      <c r="D102" s="163">
        <v>0.19801329373828347</v>
      </c>
      <c r="E102" s="163">
        <v>-0.19167623421354774</v>
      </c>
      <c r="F102" s="163">
        <v>0.2852373417721521</v>
      </c>
      <c r="G102" s="163">
        <v>0.47171428571428597</v>
      </c>
      <c r="H102" s="163">
        <v>-8.1888412017167234E-2</v>
      </c>
      <c r="I102" s="163">
        <v>-0.18391304347826087</v>
      </c>
      <c r="J102" s="163">
        <v>-8.9058823529411857E-2</v>
      </c>
      <c r="K102" s="163">
        <v>0.25906249999999997</v>
      </c>
      <c r="L102" s="163">
        <v>-0.19183168316831667</v>
      </c>
      <c r="M102" s="163">
        <v>-0.19810810810810797</v>
      </c>
      <c r="N102" s="163">
        <v>-9.5096241979835017E-2</v>
      </c>
      <c r="O102" s="163">
        <v>-1.8517229376957989E-2</v>
      </c>
      <c r="P102" s="163">
        <v>0.29426751592356681</v>
      </c>
      <c r="Q102" s="163">
        <v>-7.0701754385964821E-2</v>
      </c>
      <c r="R102" s="163">
        <v>-0.37017543859649116</v>
      </c>
      <c r="S102" s="163">
        <v>-0.15287878787878784</v>
      </c>
      <c r="T102" s="163">
        <v>0.72799999999999976</v>
      </c>
      <c r="U102" s="163">
        <v>0.49003067484662566</v>
      </c>
      <c r="V102" s="163">
        <v>-0.498046875</v>
      </c>
      <c r="W102" s="163">
        <v>-0.14022222222222225</v>
      </c>
      <c r="X102" s="163">
        <v>-8.4000000000000075E-2</v>
      </c>
      <c r="Y102" s="163">
        <v>0</v>
      </c>
      <c r="Z102" s="163">
        <v>0</v>
      </c>
      <c r="AA102" s="163">
        <v>0</v>
      </c>
      <c r="AB102" s="163">
        <v>0</v>
      </c>
      <c r="AC102" s="163">
        <v>0</v>
      </c>
      <c r="AD102" s="163">
        <v>0</v>
      </c>
      <c r="AE102" s="163">
        <v>0</v>
      </c>
      <c r="AF102" s="163">
        <v>0</v>
      </c>
      <c r="AG102" s="163">
        <v>0</v>
      </c>
      <c r="AH102" s="163">
        <v>0</v>
      </c>
      <c r="AI102" s="163">
        <v>0</v>
      </c>
    </row>
    <row r="103" spans="1:35" x14ac:dyDescent="0.3">
      <c r="A103" t="s">
        <v>91</v>
      </c>
      <c r="B103" s="163">
        <v>9.5693428591054674E-2</v>
      </c>
      <c r="C103" s="163">
        <v>0.19797212177459911</v>
      </c>
      <c r="D103" s="163">
        <v>-0.25352045273814561</v>
      </c>
      <c r="E103" s="163">
        <v>-0.39722414989590571</v>
      </c>
      <c r="F103" s="163">
        <v>0.25548469387755102</v>
      </c>
      <c r="G103" s="163">
        <v>0.38636619718309895</v>
      </c>
      <c r="H103" s="163">
        <v>-0.18434782608695643</v>
      </c>
      <c r="I103" s="163">
        <v>-0.19828124999999996</v>
      </c>
      <c r="J103" s="163">
        <v>-0.18924999999999992</v>
      </c>
      <c r="K103" s="163">
        <v>0.1828676470588233</v>
      </c>
      <c r="L103" s="163">
        <v>-0.18968531468531469</v>
      </c>
      <c r="M103" s="163">
        <v>-6.9150943396226405E-2</v>
      </c>
      <c r="N103" s="163">
        <v>-0.17202072538860103</v>
      </c>
      <c r="O103" s="163">
        <v>0.49719626168224296</v>
      </c>
      <c r="P103" s="163">
        <v>0.46427586206896532</v>
      </c>
      <c r="Q103" s="163">
        <v>0.29459064327485396</v>
      </c>
      <c r="R103" s="163">
        <v>-0.47593984962406022</v>
      </c>
      <c r="S103" s="163">
        <v>0.28664772727272725</v>
      </c>
      <c r="T103" s="163">
        <v>0.72799999999999976</v>
      </c>
      <c r="U103" s="163">
        <v>-0.37424698795180722</v>
      </c>
      <c r="V103" s="163">
        <v>-0.48913043478260865</v>
      </c>
      <c r="W103" s="163">
        <v>-0.11685185185185176</v>
      </c>
      <c r="X103" s="163">
        <v>-0.17872340425531918</v>
      </c>
      <c r="Y103" s="163">
        <v>0</v>
      </c>
      <c r="Z103" s="163">
        <v>0</v>
      </c>
      <c r="AA103" s="163">
        <v>0</v>
      </c>
      <c r="AB103" s="163">
        <v>0</v>
      </c>
      <c r="AC103" s="163">
        <v>0</v>
      </c>
      <c r="AD103" s="163">
        <v>0</v>
      </c>
      <c r="AE103" s="163">
        <v>0</v>
      </c>
      <c r="AF103" s="163">
        <v>0</v>
      </c>
      <c r="AG103" s="163">
        <v>0</v>
      </c>
      <c r="AH103" s="163">
        <v>0</v>
      </c>
      <c r="AI103" s="163">
        <v>0</v>
      </c>
    </row>
    <row r="104" spans="1:35" x14ac:dyDescent="0.3">
      <c r="A104" t="s">
        <v>128</v>
      </c>
      <c r="B104" s="163">
        <v>0.39842644850427722</v>
      </c>
      <c r="C104" s="163">
        <v>9.8966449701229919E-2</v>
      </c>
      <c r="D104" s="163">
        <v>-0.44752368858065406</v>
      </c>
      <c r="E104" s="163">
        <v>4.8401826484018251E-2</v>
      </c>
      <c r="F104" s="163">
        <v>0.27313636363636351</v>
      </c>
      <c r="G104" s="163">
        <v>0.34636363636363621</v>
      </c>
      <c r="H104" s="163">
        <v>0.19670103092783497</v>
      </c>
      <c r="I104" s="163">
        <v>-0.26857142857142857</v>
      </c>
      <c r="J104" s="163">
        <v>-0.28387499999999999</v>
      </c>
      <c r="K104" s="163">
        <v>0.12191176470588228</v>
      </c>
      <c r="L104" s="163">
        <v>-0.43661971830985913</v>
      </c>
      <c r="M104" s="163">
        <v>-0.38764423076923071</v>
      </c>
      <c r="N104" s="163">
        <v>-0.17722419928825628</v>
      </c>
      <c r="O104" s="163">
        <v>0.49161716171617176</v>
      </c>
      <c r="P104" s="163">
        <v>0.36487804878048791</v>
      </c>
      <c r="Q104" s="163">
        <v>0.29459064327485396</v>
      </c>
      <c r="R104" s="163">
        <v>-0.41644736842105268</v>
      </c>
      <c r="S104" s="163">
        <v>-0.3821969696969697</v>
      </c>
      <c r="T104" s="163">
        <v>0.72799999999999976</v>
      </c>
      <c r="U104" s="163">
        <v>-0.44855595667870041</v>
      </c>
      <c r="V104" s="163">
        <v>-0.46875000000000011</v>
      </c>
      <c r="W104" s="163">
        <v>-0.20031746031746034</v>
      </c>
      <c r="X104" s="163">
        <v>-0.27194244604316553</v>
      </c>
      <c r="Y104" s="163">
        <v>0</v>
      </c>
      <c r="Z104" s="163">
        <v>0</v>
      </c>
      <c r="AA104" s="163">
        <v>0</v>
      </c>
      <c r="AB104" s="163">
        <v>0</v>
      </c>
      <c r="AC104" s="163">
        <v>0</v>
      </c>
      <c r="AD104" s="163">
        <v>0</v>
      </c>
      <c r="AE104" s="163">
        <v>0</v>
      </c>
      <c r="AF104" s="163">
        <v>0</v>
      </c>
      <c r="AG104" s="163">
        <v>0</v>
      </c>
      <c r="AH104" s="163">
        <v>0</v>
      </c>
      <c r="AI104" s="163">
        <v>0</v>
      </c>
    </row>
    <row r="105" spans="1:35" x14ac:dyDescent="0.3">
      <c r="A105" t="s">
        <v>245</v>
      </c>
      <c r="B105" s="163">
        <v>-5.0073233421636942E-3</v>
      </c>
      <c r="C105" s="163">
        <v>0.16366661157879947</v>
      </c>
      <c r="D105" s="163">
        <v>-0.1947985661351006</v>
      </c>
      <c r="E105" s="163">
        <v>-1.9087635054021557E-2</v>
      </c>
      <c r="F105" s="163">
        <v>0.37556250000000002</v>
      </c>
      <c r="G105" s="163">
        <v>0.43132075471698128</v>
      </c>
      <c r="H105" s="163">
        <v>-2.9765990639625484E-2</v>
      </c>
      <c r="I105" s="163">
        <v>-4.6999999999999931E-2</v>
      </c>
      <c r="J105" s="163">
        <v>-4.5059523809523827E-2</v>
      </c>
      <c r="K105" s="163">
        <v>0.43177083333333344</v>
      </c>
      <c r="L105" s="163">
        <v>-1.9183168316831534E-2</v>
      </c>
      <c r="M105" s="163">
        <v>-4.9527027027027049E-2</v>
      </c>
      <c r="N105" s="163">
        <v>-2.2865013774104659E-2</v>
      </c>
      <c r="O105" s="163">
        <v>-3.1111111111111089E-2</v>
      </c>
      <c r="P105" s="163">
        <v>0.4595221843003412</v>
      </c>
      <c r="Q105" s="163">
        <v>-0.17733773377337725</v>
      </c>
      <c r="R105" s="163">
        <v>-0.18569856985698574</v>
      </c>
      <c r="S105" s="163">
        <v>-0.28664772727272736</v>
      </c>
      <c r="T105" s="163">
        <v>0.72799999999999976</v>
      </c>
      <c r="U105" s="163">
        <v>-6.4079422382671503E-2</v>
      </c>
      <c r="V105" s="163">
        <v>-0.29296875</v>
      </c>
      <c r="W105" s="163">
        <v>-0.17527777777777787</v>
      </c>
      <c r="X105" s="163">
        <v>-0.1910538286580743</v>
      </c>
      <c r="Y105" s="163">
        <v>0</v>
      </c>
      <c r="Z105" s="163">
        <v>0</v>
      </c>
      <c r="AA105" s="163">
        <v>0</v>
      </c>
      <c r="AB105" s="163">
        <v>0</v>
      </c>
      <c r="AC105" s="163">
        <v>0</v>
      </c>
      <c r="AD105" s="163">
        <v>0</v>
      </c>
      <c r="AE105" s="163">
        <v>0</v>
      </c>
      <c r="AF105" s="163">
        <v>0</v>
      </c>
      <c r="AG105" s="163">
        <v>0</v>
      </c>
      <c r="AH105" s="163">
        <v>0</v>
      </c>
      <c r="AI105" s="163">
        <v>0</v>
      </c>
    </row>
    <row r="106" spans="1:35" x14ac:dyDescent="0.3">
      <c r="A106" t="s">
        <v>193</v>
      </c>
      <c r="B106" s="163">
        <v>0.29744980146867972</v>
      </c>
      <c r="C106" s="163">
        <v>9.6963080274079516E-2</v>
      </c>
      <c r="D106" s="163">
        <v>4.4107189205577546E-2</v>
      </c>
      <c r="E106" s="163">
        <v>-0.2979122055674519</v>
      </c>
      <c r="F106" s="163">
        <v>0.25037500000000001</v>
      </c>
      <c r="G106" s="163">
        <v>0.36786206896551721</v>
      </c>
      <c r="H106" s="163">
        <v>0.28266666666666662</v>
      </c>
      <c r="I106" s="163">
        <v>-0.28410447761194024</v>
      </c>
      <c r="J106" s="163">
        <v>-0.39051587301587309</v>
      </c>
      <c r="K106" s="163">
        <v>0.11513888888888912</v>
      </c>
      <c r="L106" s="163">
        <v>-0.19374999999999998</v>
      </c>
      <c r="M106" s="163">
        <v>-0.19990909090909104</v>
      </c>
      <c r="N106" s="163">
        <v>-0.196615905245347</v>
      </c>
      <c r="O106" s="163">
        <v>0.48501424501424517</v>
      </c>
      <c r="P106" s="163">
        <v>0.13084548104956273</v>
      </c>
      <c r="Q106" s="163">
        <v>0.17675438596491233</v>
      </c>
      <c r="R106" s="163">
        <v>-0.46271929824561409</v>
      </c>
      <c r="S106" s="163">
        <v>-0.47774621212121215</v>
      </c>
      <c r="T106" s="163">
        <v>0.72799999999999976</v>
      </c>
      <c r="U106" s="163">
        <v>-0.3203971119133574</v>
      </c>
      <c r="V106" s="163">
        <v>-0.46874999999999989</v>
      </c>
      <c r="W106" s="163">
        <v>-0.12747474747474741</v>
      </c>
      <c r="X106" s="163">
        <v>-0.43076923076923079</v>
      </c>
      <c r="Y106" s="163">
        <v>0</v>
      </c>
      <c r="Z106" s="163">
        <v>0</v>
      </c>
      <c r="AA106" s="163">
        <v>0</v>
      </c>
      <c r="AB106" s="163">
        <v>0</v>
      </c>
      <c r="AC106" s="163">
        <v>0</v>
      </c>
      <c r="AD106" s="163">
        <v>0</v>
      </c>
      <c r="AE106" s="163">
        <v>0</v>
      </c>
      <c r="AF106" s="163">
        <v>0</v>
      </c>
      <c r="AG106" s="163">
        <v>0</v>
      </c>
      <c r="AH106" s="163">
        <v>0</v>
      </c>
      <c r="AI106" s="163">
        <v>0</v>
      </c>
    </row>
    <row r="107" spans="1:35" x14ac:dyDescent="0.3">
      <c r="A107" t="s">
        <v>92</v>
      </c>
      <c r="B107" s="163">
        <v>0.19893901285264204</v>
      </c>
      <c r="C107" s="163">
        <v>0.19828635100853553</v>
      </c>
      <c r="D107" s="163">
        <v>-0.44778737729041396</v>
      </c>
      <c r="E107" s="163">
        <v>-0.19249394673123499</v>
      </c>
      <c r="F107" s="163">
        <v>0.29210416666666661</v>
      </c>
      <c r="G107" s="163">
        <v>0.37756756756756737</v>
      </c>
      <c r="H107" s="163">
        <v>0.39877813504823156</v>
      </c>
      <c r="I107" s="163">
        <v>-0.29742187500000006</v>
      </c>
      <c r="J107" s="163">
        <v>0.39842105263157923</v>
      </c>
      <c r="K107" s="163">
        <v>0.36573529411764705</v>
      </c>
      <c r="L107" s="163">
        <v>-0.29600694444444442</v>
      </c>
      <c r="M107" s="163">
        <v>-0.28192307692307683</v>
      </c>
      <c r="N107" s="163">
        <v>-0.19153846153846155</v>
      </c>
      <c r="O107" s="163">
        <v>-0.19843694493783304</v>
      </c>
      <c r="P107" s="163">
        <v>0.17715789473684196</v>
      </c>
      <c r="Q107" s="163">
        <v>-2.9459064327485351E-2</v>
      </c>
      <c r="R107" s="163">
        <v>-0.44949874686716795</v>
      </c>
      <c r="S107" s="163">
        <v>0.21020833333333333</v>
      </c>
      <c r="T107" s="163">
        <v>0.72799999999999976</v>
      </c>
      <c r="U107" s="163">
        <v>-0.48375262054507329</v>
      </c>
      <c r="V107" s="163">
        <v>-0.36684782608695643</v>
      </c>
      <c r="W107" s="163">
        <v>0.46740740740740727</v>
      </c>
      <c r="X107" s="163">
        <v>-0.19855548260013134</v>
      </c>
      <c r="Y107" s="163">
        <v>0</v>
      </c>
      <c r="Z107" s="163">
        <v>0</v>
      </c>
      <c r="AA107" s="163">
        <v>0</v>
      </c>
      <c r="AB107" s="163">
        <v>0</v>
      </c>
      <c r="AC107" s="163">
        <v>0</v>
      </c>
      <c r="AD107" s="163">
        <v>0</v>
      </c>
      <c r="AE107" s="163">
        <v>0</v>
      </c>
      <c r="AF107" s="163">
        <v>0</v>
      </c>
      <c r="AG107" s="163">
        <v>0</v>
      </c>
      <c r="AH107" s="163">
        <v>0</v>
      </c>
      <c r="AI107" s="163">
        <v>0</v>
      </c>
    </row>
    <row r="108" spans="1:35" x14ac:dyDescent="0.3">
      <c r="A108" t="s">
        <v>246</v>
      </c>
      <c r="B108" s="163">
        <v>0.25573908381039945</v>
      </c>
      <c r="C108" s="163">
        <v>0.29612216896401455</v>
      </c>
      <c r="D108" s="163">
        <v>-0.39851956059917126</v>
      </c>
      <c r="E108" s="163">
        <v>-0.1901563937442502</v>
      </c>
      <c r="F108" s="163">
        <v>0.3505250000000002</v>
      </c>
      <c r="G108" s="163">
        <v>-3.6285714285714255E-2</v>
      </c>
      <c r="H108" s="163">
        <v>-0.1827586206896552</v>
      </c>
      <c r="I108" s="163">
        <v>-7.8333333333333255E-2</v>
      </c>
      <c r="J108" s="163">
        <v>-3.7107843137254903E-2</v>
      </c>
      <c r="K108" s="163">
        <v>0.28586206896551714</v>
      </c>
      <c r="L108" s="163">
        <v>-9.5286885245901676E-2</v>
      </c>
      <c r="M108" s="163">
        <v>-0.16288888888888875</v>
      </c>
      <c r="N108" s="163">
        <v>-7.6851851851851838E-2</v>
      </c>
      <c r="O108" s="163">
        <v>-3.5824915824915871E-2</v>
      </c>
      <c r="P108" s="163">
        <v>0.34129277566539939</v>
      </c>
      <c r="Q108" s="163">
        <v>-0.17675438596491233</v>
      </c>
      <c r="R108" s="163">
        <v>-0.48122807017543867</v>
      </c>
      <c r="S108" s="163">
        <v>-0.28664772727272736</v>
      </c>
      <c r="T108" s="163">
        <v>0.3640000000000001</v>
      </c>
      <c r="U108" s="163">
        <v>-6.4079422382671503E-2</v>
      </c>
      <c r="V108" s="163">
        <v>-0.39473684210526327</v>
      </c>
      <c r="W108" s="163">
        <v>-0.14022222222222225</v>
      </c>
      <c r="X108" s="163">
        <v>-0.18632162661737517</v>
      </c>
      <c r="Y108" s="163">
        <v>0</v>
      </c>
      <c r="Z108" s="163">
        <v>0</v>
      </c>
      <c r="AA108" s="163">
        <v>0</v>
      </c>
      <c r="AB108" s="163">
        <v>0</v>
      </c>
      <c r="AC108" s="163">
        <v>0</v>
      </c>
      <c r="AD108" s="163">
        <v>0</v>
      </c>
      <c r="AE108" s="163">
        <v>0</v>
      </c>
      <c r="AF108" s="163">
        <v>0</v>
      </c>
      <c r="AG108" s="163">
        <v>0</v>
      </c>
      <c r="AH108" s="163">
        <v>0</v>
      </c>
      <c r="AI108" s="163">
        <v>0</v>
      </c>
    </row>
    <row r="109" spans="1:35" x14ac:dyDescent="0.3">
      <c r="A109" t="s">
        <v>68</v>
      </c>
      <c r="B109" s="163">
        <v>-9.528295696524447E-2</v>
      </c>
      <c r="C109" s="163">
        <v>0.15015051949568026</v>
      </c>
      <c r="D109" s="163">
        <v>0.28993775534141508</v>
      </c>
      <c r="E109" s="163">
        <v>-8.7458745874587462E-2</v>
      </c>
      <c r="F109" s="163">
        <v>0.37556250000000002</v>
      </c>
      <c r="G109" s="163">
        <v>-3.6285714285714255E-2</v>
      </c>
      <c r="H109" s="163">
        <v>-0.1852427184466019</v>
      </c>
      <c r="I109" s="163">
        <v>-6.8225806451612803E-2</v>
      </c>
      <c r="J109" s="163">
        <v>-0.19577586206896558</v>
      </c>
      <c r="K109" s="163">
        <v>0.25121212121212122</v>
      </c>
      <c r="L109" s="163">
        <v>-0.1965579710144929</v>
      </c>
      <c r="M109" s="163">
        <v>-0.17965686274509807</v>
      </c>
      <c r="N109" s="163">
        <v>-8.5420240137221271E-2</v>
      </c>
      <c r="O109" s="163">
        <v>-3.5945945945946023E-2</v>
      </c>
      <c r="P109" s="163">
        <v>0.43657587548638133</v>
      </c>
      <c r="Q109" s="163">
        <v>0.35350877192982444</v>
      </c>
      <c r="R109" s="163">
        <v>-0.37017543859649127</v>
      </c>
      <c r="S109" s="163">
        <v>0.38219696969696959</v>
      </c>
      <c r="T109" s="163">
        <v>0.72799999999999976</v>
      </c>
      <c r="U109" s="163">
        <v>-0.3844765342960289</v>
      </c>
      <c r="V109" s="163">
        <v>-0.2982954545454547</v>
      </c>
      <c r="W109" s="163">
        <v>-0.28044444444444439</v>
      </c>
      <c r="X109" s="163">
        <v>-0.29359223300970871</v>
      </c>
      <c r="Y109" s="163">
        <v>0</v>
      </c>
      <c r="Z109" s="163">
        <v>0</v>
      </c>
      <c r="AA109" s="163">
        <v>0</v>
      </c>
      <c r="AB109" s="163">
        <v>0</v>
      </c>
      <c r="AC109" s="163">
        <v>0</v>
      </c>
      <c r="AD109" s="163">
        <v>0</v>
      </c>
      <c r="AE109" s="163">
        <v>0</v>
      </c>
      <c r="AF109" s="163">
        <v>0</v>
      </c>
      <c r="AG109" s="163">
        <v>0</v>
      </c>
      <c r="AH109" s="163">
        <v>0</v>
      </c>
      <c r="AI109" s="163">
        <v>0</v>
      </c>
    </row>
    <row r="110" spans="1:35" x14ac:dyDescent="0.3">
      <c r="A110" t="s">
        <v>247</v>
      </c>
      <c r="B110" s="163">
        <v>0.19758436392100354</v>
      </c>
      <c r="C110" s="163">
        <v>0.19880089019075564</v>
      </c>
      <c r="D110" s="163">
        <v>-0.44732173745764847</v>
      </c>
      <c r="E110" s="163">
        <v>-0.29650349650349661</v>
      </c>
      <c r="F110" s="163">
        <v>0.27819444444444441</v>
      </c>
      <c r="G110" s="163">
        <v>0.49320388349514555</v>
      </c>
      <c r="H110" s="163">
        <v>0.28548628428927691</v>
      </c>
      <c r="I110" s="163">
        <v>-0.29946902654867247</v>
      </c>
      <c r="J110" s="163">
        <v>0.28131756756756765</v>
      </c>
      <c r="K110" s="163">
        <v>0.35384146341463429</v>
      </c>
      <c r="L110" s="163">
        <v>-0.29892857142857143</v>
      </c>
      <c r="M110" s="163">
        <v>-0.28632812500000004</v>
      </c>
      <c r="N110" s="163">
        <v>0.15514018691588793</v>
      </c>
      <c r="O110" s="163">
        <v>0.4802777777777778</v>
      </c>
      <c r="P110" s="163">
        <v>0.43657587548638133</v>
      </c>
      <c r="Q110" s="163">
        <v>0.17675438596491233</v>
      </c>
      <c r="R110" s="163">
        <v>7.4035087719298343E-2</v>
      </c>
      <c r="S110" s="163">
        <v>0.16816666666666658</v>
      </c>
      <c r="T110" s="163">
        <v>0.72799999999999976</v>
      </c>
      <c r="U110" s="163">
        <v>7.4423480083857463E-2</v>
      </c>
      <c r="V110" s="163">
        <v>-0.46875</v>
      </c>
      <c r="W110" s="163">
        <v>-0.37392592592592599</v>
      </c>
      <c r="X110" s="163">
        <v>-0.27624847746650416</v>
      </c>
      <c r="Y110" s="163">
        <v>0</v>
      </c>
      <c r="Z110" s="163">
        <v>0</v>
      </c>
      <c r="AA110" s="163">
        <v>0</v>
      </c>
      <c r="AB110" s="163">
        <v>0</v>
      </c>
      <c r="AC110" s="163">
        <v>0</v>
      </c>
      <c r="AD110" s="163">
        <v>0</v>
      </c>
      <c r="AE110" s="163">
        <v>0</v>
      </c>
      <c r="AF110" s="163">
        <v>0</v>
      </c>
      <c r="AG110" s="163">
        <v>0</v>
      </c>
      <c r="AH110" s="163">
        <v>0</v>
      </c>
      <c r="AI110" s="163">
        <v>2.2204460492503131E-16</v>
      </c>
    </row>
    <row r="111" spans="1:35" x14ac:dyDescent="0.3">
      <c r="A111" t="s">
        <v>165</v>
      </c>
      <c r="B111" s="163">
        <v>0.16511527492524625</v>
      </c>
      <c r="C111" s="163">
        <v>0.19771550885456746</v>
      </c>
      <c r="D111" s="163">
        <v>-0.4453640768044933</v>
      </c>
      <c r="E111" s="163">
        <v>-0.27894736842105261</v>
      </c>
      <c r="F111" s="163">
        <v>0.15022500000000005</v>
      </c>
      <c r="G111" s="163">
        <v>0.45834586466165428</v>
      </c>
      <c r="H111" s="163">
        <v>0.29129770992366422</v>
      </c>
      <c r="I111" s="163">
        <v>-0.19041800643086815</v>
      </c>
      <c r="J111" s="163">
        <v>0.28246268656716422</v>
      </c>
      <c r="K111" s="163">
        <v>0.3817763157894738</v>
      </c>
      <c r="L111" s="163">
        <v>-0.19374999999999998</v>
      </c>
      <c r="M111" s="163">
        <v>-0.18635593220338986</v>
      </c>
      <c r="N111" s="163">
        <v>-0.19897260273972617</v>
      </c>
      <c r="O111" s="163">
        <v>0.49224199288256232</v>
      </c>
      <c r="P111" s="163">
        <v>0.35904000000000003</v>
      </c>
      <c r="Q111" s="163">
        <v>-0.49621811785400172</v>
      </c>
      <c r="R111" s="163">
        <v>-0.49184149184149195</v>
      </c>
      <c r="S111" s="163">
        <v>-0.49048611111111118</v>
      </c>
      <c r="T111" s="163">
        <v>0.3640000000000001</v>
      </c>
      <c r="U111" s="163">
        <v>0.38447653429602902</v>
      </c>
      <c r="V111" s="163">
        <v>-0.48750000000000004</v>
      </c>
      <c r="W111" s="163">
        <v>-0.15580246913580253</v>
      </c>
      <c r="X111" s="163">
        <v>-0.1993079584775086</v>
      </c>
      <c r="Y111" s="163">
        <v>0</v>
      </c>
      <c r="Z111" s="163">
        <v>0</v>
      </c>
      <c r="AA111" s="163">
        <v>0</v>
      </c>
      <c r="AB111" s="163">
        <v>0</v>
      </c>
      <c r="AC111" s="163">
        <v>0</v>
      </c>
      <c r="AD111" s="163">
        <v>0</v>
      </c>
      <c r="AE111" s="163">
        <v>0</v>
      </c>
      <c r="AF111" s="163">
        <v>0</v>
      </c>
      <c r="AG111" s="163">
        <v>0</v>
      </c>
      <c r="AH111" s="163">
        <v>0</v>
      </c>
      <c r="AI111" s="163">
        <v>0</v>
      </c>
    </row>
    <row r="112" spans="1:35" x14ac:dyDescent="0.3">
      <c r="A112" t="s">
        <v>194</v>
      </c>
      <c r="B112" s="163">
        <v>0.41890089954519416</v>
      </c>
      <c r="C112" s="163">
        <v>-0.19829138072091201</v>
      </c>
      <c r="D112" s="163">
        <v>0.2988538366560145</v>
      </c>
      <c r="E112" s="163">
        <v>-0.19645799011532117</v>
      </c>
      <c r="F112" s="163">
        <v>0.46223076923076922</v>
      </c>
      <c r="G112" s="163">
        <v>0.4969565217391303</v>
      </c>
      <c r="H112" s="163">
        <v>-9.8495575221238973E-2</v>
      </c>
      <c r="I112" s="163">
        <v>-8.7759336099585084E-2</v>
      </c>
      <c r="J112" s="163">
        <v>-0.18737623762376243</v>
      </c>
      <c r="K112" s="163">
        <v>-0.18179824561403513</v>
      </c>
      <c r="L112" s="163">
        <v>-0.19374999999999998</v>
      </c>
      <c r="M112" s="163">
        <v>-0.18741477272727269</v>
      </c>
      <c r="N112" s="163">
        <v>-9.4404003639672385E-2</v>
      </c>
      <c r="O112" s="163">
        <v>0</v>
      </c>
      <c r="P112" s="163">
        <v>0.46912891986062699</v>
      </c>
      <c r="Q112" s="163">
        <v>-7.5751879699248126E-2</v>
      </c>
      <c r="R112" s="163">
        <v>-0.27763157894736845</v>
      </c>
      <c r="S112" s="163">
        <v>0.48047619047619028</v>
      </c>
      <c r="T112" s="163">
        <v>0.72799999999999976</v>
      </c>
      <c r="U112" s="163">
        <v>0.38447653429602902</v>
      </c>
      <c r="V112" s="163">
        <v>-0.44407894736842113</v>
      </c>
      <c r="W112" s="163">
        <v>-0.10015873015873</v>
      </c>
      <c r="X112" s="163">
        <v>-8.0127186009538942E-2</v>
      </c>
      <c r="Y112" s="163">
        <v>0</v>
      </c>
      <c r="Z112" s="163">
        <v>0</v>
      </c>
      <c r="AA112" s="163">
        <v>0</v>
      </c>
      <c r="AB112" s="163">
        <v>0</v>
      </c>
      <c r="AC112" s="163">
        <v>0</v>
      </c>
      <c r="AD112" s="163">
        <v>0</v>
      </c>
      <c r="AE112" s="163">
        <v>0</v>
      </c>
      <c r="AF112" s="163">
        <v>0</v>
      </c>
      <c r="AG112" s="163">
        <v>0</v>
      </c>
      <c r="AH112" s="163">
        <v>0</v>
      </c>
      <c r="AI112" s="163">
        <v>0</v>
      </c>
    </row>
    <row r="113" spans="1:35" x14ac:dyDescent="0.3">
      <c r="A113" t="s">
        <v>39</v>
      </c>
      <c r="B113" s="163">
        <v>-4.3704637745735075E-3</v>
      </c>
      <c r="C113" s="163">
        <v>0.14618681873662354</v>
      </c>
      <c r="D113" s="163">
        <v>-0.1966257464841199</v>
      </c>
      <c r="E113" s="163">
        <v>-9.1996142719382723E-2</v>
      </c>
      <c r="F113" s="163">
        <v>0.37556250000000002</v>
      </c>
      <c r="G113" s="163">
        <v>-4.8227848101265902E-2</v>
      </c>
      <c r="H113" s="163">
        <v>-2.6065573770491679E-2</v>
      </c>
      <c r="I113" s="163">
        <v>-2.8294314381270835E-2</v>
      </c>
      <c r="J113" s="163">
        <v>0.4831914893617022</v>
      </c>
      <c r="K113" s="163">
        <v>0.4287931034482757</v>
      </c>
      <c r="L113" s="163">
        <v>-1.4678030303030276E-2</v>
      </c>
      <c r="M113" s="163">
        <v>-3.3935185185185235E-2</v>
      </c>
      <c r="N113" s="163">
        <v>-1.6818642350557189E-2</v>
      </c>
      <c r="O113" s="163">
        <v>-3.5897435897435881E-2</v>
      </c>
      <c r="P113" s="163">
        <v>0.43896713615023475</v>
      </c>
      <c r="Q113" s="163">
        <v>-7.5894538606402939E-2</v>
      </c>
      <c r="R113" s="163">
        <v>-0.17583333333333317</v>
      </c>
      <c r="S113" s="163">
        <v>-7.6439393939394029E-2</v>
      </c>
      <c r="T113" s="163">
        <v>0.3640000000000001</v>
      </c>
      <c r="U113" s="163">
        <v>-7.4423480083857463E-2</v>
      </c>
      <c r="V113" s="163">
        <v>-9.6982758620689613E-2</v>
      </c>
      <c r="W113" s="163">
        <v>-0.14022222222222225</v>
      </c>
      <c r="X113" s="163">
        <v>-3.5097493036211569E-2</v>
      </c>
      <c r="Y113" s="163">
        <v>0</v>
      </c>
      <c r="Z113" s="163">
        <v>0</v>
      </c>
      <c r="AA113" s="163">
        <v>0</v>
      </c>
      <c r="AB113" s="163">
        <v>0</v>
      </c>
      <c r="AC113" s="163">
        <v>0</v>
      </c>
      <c r="AD113" s="163">
        <v>0</v>
      </c>
      <c r="AE113" s="163">
        <v>0</v>
      </c>
      <c r="AF113" s="163">
        <v>0</v>
      </c>
      <c r="AG113" s="163">
        <v>0</v>
      </c>
      <c r="AH113" s="163">
        <v>0</v>
      </c>
      <c r="AI113" s="163">
        <v>0</v>
      </c>
    </row>
    <row r="114" spans="1:35" x14ac:dyDescent="0.3">
      <c r="A114" t="s">
        <v>69</v>
      </c>
      <c r="B114" s="163">
        <v>-0.19753702602555401</v>
      </c>
      <c r="C114" s="163">
        <v>0.19974447048282906</v>
      </c>
      <c r="D114" s="163">
        <v>4.6797515352948293E-2</v>
      </c>
      <c r="E114" s="163">
        <v>0.29650349650349628</v>
      </c>
      <c r="F114" s="163">
        <v>0.27819444444444441</v>
      </c>
      <c r="G114" s="163">
        <v>0.37809160305343514</v>
      </c>
      <c r="H114" s="163">
        <v>0.28266666666666662</v>
      </c>
      <c r="I114" s="163">
        <v>-0.18128571428571427</v>
      </c>
      <c r="J114" s="163">
        <v>-0.28674242424242413</v>
      </c>
      <c r="K114" s="163">
        <v>0.16804054054054052</v>
      </c>
      <c r="L114" s="163">
        <v>-0.19871794871794868</v>
      </c>
      <c r="M114" s="163">
        <v>-0.18956896551724134</v>
      </c>
      <c r="N114" s="163">
        <v>-0.19153846153846155</v>
      </c>
      <c r="O114" s="163">
        <v>-3.707317073170735E-2</v>
      </c>
      <c r="P114" s="163">
        <v>0.45983606557377055</v>
      </c>
      <c r="Q114" s="163">
        <v>0.11783625730994163</v>
      </c>
      <c r="R114" s="163">
        <v>-0.49356725146198821</v>
      </c>
      <c r="S114" s="163">
        <v>0.2547979797979798</v>
      </c>
      <c r="T114" s="163">
        <v>0.72799999999999976</v>
      </c>
      <c r="U114" s="163">
        <v>-0.48375262054507329</v>
      </c>
      <c r="V114" s="163">
        <v>-0.26249999999999996</v>
      </c>
      <c r="W114" s="163">
        <v>-0.15580246913580253</v>
      </c>
      <c r="X114" s="163">
        <v>-0.28314606741573034</v>
      </c>
      <c r="Y114" s="163">
        <v>0</v>
      </c>
      <c r="Z114" s="163">
        <v>0</v>
      </c>
      <c r="AA114" s="163">
        <v>0</v>
      </c>
      <c r="AB114" s="163">
        <v>0</v>
      </c>
      <c r="AC114" s="163">
        <v>0</v>
      </c>
      <c r="AD114" s="163">
        <v>0</v>
      </c>
      <c r="AE114" s="163">
        <v>0</v>
      </c>
      <c r="AF114" s="163">
        <v>0</v>
      </c>
      <c r="AG114" s="163">
        <v>0</v>
      </c>
      <c r="AH114" s="163">
        <v>0</v>
      </c>
      <c r="AI114" s="163">
        <v>0</v>
      </c>
    </row>
    <row r="115" spans="1:35" x14ac:dyDescent="0.3">
      <c r="A115" t="s">
        <v>195</v>
      </c>
      <c r="B115" s="163">
        <v>0.39928042872294611</v>
      </c>
      <c r="C115" s="163">
        <v>-0.16669313165644217</v>
      </c>
      <c r="D115" s="163">
        <v>9.1681924732348152E-2</v>
      </c>
      <c r="E115" s="163">
        <v>0.39356435643564347</v>
      </c>
      <c r="F115" s="163">
        <v>0.35767857142857151</v>
      </c>
      <c r="G115" s="163">
        <v>0.4969565217391303</v>
      </c>
      <c r="H115" s="163">
        <v>-0.18424892703862661</v>
      </c>
      <c r="I115" s="163">
        <v>-0.28840909090909084</v>
      </c>
      <c r="J115" s="163">
        <v>-0.27695121951219515</v>
      </c>
      <c r="K115" s="163">
        <v>0.18021739130434788</v>
      </c>
      <c r="L115" s="163">
        <v>-0.29655612244897955</v>
      </c>
      <c r="M115" s="163">
        <v>-0.27996527777777769</v>
      </c>
      <c r="N115" s="163">
        <v>-1.8444444444444485E-2</v>
      </c>
      <c r="O115" s="163">
        <v>-3.2399512789281437E-2</v>
      </c>
      <c r="P115" s="163">
        <v>0.2425072046109511</v>
      </c>
      <c r="Q115" s="163">
        <v>0.3829678362573099</v>
      </c>
      <c r="R115" s="163">
        <v>-0.47593984962406022</v>
      </c>
      <c r="S115" s="163">
        <v>0.21020833333333333</v>
      </c>
      <c r="T115" s="163">
        <v>0.72799999999999976</v>
      </c>
      <c r="U115" s="163">
        <v>0.37211740041928731</v>
      </c>
      <c r="V115" s="163">
        <v>-0.48387096774193539</v>
      </c>
      <c r="W115" s="163">
        <v>-0.14022222222222225</v>
      </c>
      <c r="X115" s="163">
        <v>-0.1854889589905363</v>
      </c>
      <c r="Y115" s="163">
        <v>0</v>
      </c>
      <c r="Z115" s="163">
        <v>0</v>
      </c>
      <c r="AA115" s="163">
        <v>0</v>
      </c>
      <c r="AB115" s="163">
        <v>0</v>
      </c>
      <c r="AC115" s="163">
        <v>0</v>
      </c>
      <c r="AD115" s="163">
        <v>0</v>
      </c>
      <c r="AE115" s="163">
        <v>0</v>
      </c>
      <c r="AF115" s="163">
        <v>0</v>
      </c>
      <c r="AG115" s="163">
        <v>0</v>
      </c>
      <c r="AH115" s="163">
        <v>0</v>
      </c>
      <c r="AI115" s="163">
        <v>0</v>
      </c>
    </row>
    <row r="116" spans="1:35" x14ac:dyDescent="0.3">
      <c r="A116" t="s">
        <v>166</v>
      </c>
      <c r="B116" s="163">
        <v>-0.19751567599779929</v>
      </c>
      <c r="C116" s="163">
        <v>0.22661466788512064</v>
      </c>
      <c r="D116" s="163">
        <v>-0.29414390807304114</v>
      </c>
      <c r="E116" s="163">
        <v>-9.7889182058047641E-2</v>
      </c>
      <c r="F116" s="163">
        <v>0.36418181818181816</v>
      </c>
      <c r="G116" s="163">
        <v>0.48432203389830519</v>
      </c>
      <c r="H116" s="163">
        <v>0.49596330275229361</v>
      </c>
      <c r="I116" s="163">
        <v>-0.17999999999999994</v>
      </c>
      <c r="J116" s="163">
        <v>0.4731249999999998</v>
      </c>
      <c r="K116" s="163">
        <v>0.49740000000000006</v>
      </c>
      <c r="L116" s="163">
        <v>-1.8629807692307709E-2</v>
      </c>
      <c r="M116" s="163">
        <v>-4.8223684210526474E-2</v>
      </c>
      <c r="N116" s="163">
        <v>-3.3603238866396712E-2</v>
      </c>
      <c r="O116" s="163">
        <v>-3.9999999999999813E-2</v>
      </c>
      <c r="P116" s="163">
        <v>0.40799999999999992</v>
      </c>
      <c r="Q116" s="163">
        <v>-0.2651315789473685</v>
      </c>
      <c r="R116" s="163">
        <v>-0.41644736842105268</v>
      </c>
      <c r="S116" s="163">
        <v>-0.3821969696969697</v>
      </c>
      <c r="T116" s="163">
        <v>0.3640000000000001</v>
      </c>
      <c r="U116" s="163">
        <v>-0.1922382671480144</v>
      </c>
      <c r="V116" s="163">
        <v>-0.3515625</v>
      </c>
      <c r="W116" s="163">
        <v>-0.20031746031746034</v>
      </c>
      <c r="X116" s="163">
        <v>-0.18529411764705883</v>
      </c>
      <c r="Y116" s="163">
        <v>0</v>
      </c>
      <c r="Z116" s="163">
        <v>0</v>
      </c>
      <c r="AA116" s="163">
        <v>0</v>
      </c>
      <c r="AB116" s="163">
        <v>0</v>
      </c>
      <c r="AC116" s="163">
        <v>0</v>
      </c>
      <c r="AD116" s="163">
        <v>0</v>
      </c>
      <c r="AE116" s="163">
        <v>0</v>
      </c>
      <c r="AF116" s="163">
        <v>0</v>
      </c>
      <c r="AG116" s="163">
        <v>0</v>
      </c>
      <c r="AH116" s="163">
        <v>0</v>
      </c>
      <c r="AI116" s="163">
        <v>0</v>
      </c>
    </row>
    <row r="117" spans="1:35" x14ac:dyDescent="0.3">
      <c r="A117" t="s">
        <v>167</v>
      </c>
      <c r="B117" s="163">
        <v>-9.9077029459788246E-2</v>
      </c>
      <c r="C117" s="163">
        <v>0.19785918137661174</v>
      </c>
      <c r="D117" s="163">
        <v>-0.32673541107200654</v>
      </c>
      <c r="E117" s="163">
        <v>-8.520900321543412E-2</v>
      </c>
      <c r="F117" s="163">
        <v>0.38947222222222222</v>
      </c>
      <c r="G117" s="163">
        <v>0.47296551724137936</v>
      </c>
      <c r="H117" s="163">
        <v>0.39805285118219746</v>
      </c>
      <c r="I117" s="163">
        <v>-8.2402597402597366E-2</v>
      </c>
      <c r="J117" s="163">
        <v>-7.7773972602739661E-2</v>
      </c>
      <c r="K117" s="163">
        <v>0.35384146341463429</v>
      </c>
      <c r="L117" s="163">
        <v>-8.9595375722543169E-2</v>
      </c>
      <c r="M117" s="163">
        <v>-8.5898437500000036E-2</v>
      </c>
      <c r="N117" s="163">
        <v>-3.0481087036356991E-2</v>
      </c>
      <c r="O117" s="163">
        <v>0.47288888888888891</v>
      </c>
      <c r="P117" s="163">
        <v>0.40071428571428558</v>
      </c>
      <c r="Q117" s="163">
        <v>-0.29459064327485363</v>
      </c>
      <c r="R117" s="163">
        <v>-0.41644736842105268</v>
      </c>
      <c r="S117" s="163">
        <v>0.38219696969696959</v>
      </c>
      <c r="T117" s="163">
        <v>-0.12133333333333329</v>
      </c>
      <c r="U117" s="163">
        <v>-0.16284403669724767</v>
      </c>
      <c r="V117" s="163">
        <v>-0.41666666666666663</v>
      </c>
      <c r="W117" s="163">
        <v>-0.15580246913580253</v>
      </c>
      <c r="X117" s="163">
        <v>-7.3043478260869543E-2</v>
      </c>
      <c r="Y117" s="163">
        <v>0</v>
      </c>
      <c r="Z117" s="163">
        <v>0</v>
      </c>
      <c r="AA117" s="163">
        <v>0</v>
      </c>
      <c r="AB117" s="163">
        <v>0</v>
      </c>
      <c r="AC117" s="163">
        <v>0</v>
      </c>
      <c r="AD117" s="163">
        <v>0</v>
      </c>
      <c r="AE117" s="163">
        <v>0</v>
      </c>
      <c r="AF117" s="163">
        <v>0</v>
      </c>
      <c r="AG117" s="163">
        <v>0</v>
      </c>
      <c r="AH117" s="163">
        <v>0</v>
      </c>
      <c r="AI117" s="163">
        <v>0</v>
      </c>
    </row>
    <row r="118" spans="1:35" x14ac:dyDescent="0.3">
      <c r="A118" t="s">
        <v>93</v>
      </c>
      <c r="B118" s="163">
        <v>0.21346048840487697</v>
      </c>
      <c r="C118" s="163">
        <v>0.29909712691241364</v>
      </c>
      <c r="D118" s="163">
        <v>-0.3999582593738974</v>
      </c>
      <c r="E118" s="163">
        <v>-0.19653893695920888</v>
      </c>
      <c r="F118" s="163">
        <v>0.26963461538461542</v>
      </c>
      <c r="G118" s="163">
        <v>0.47171428571428597</v>
      </c>
      <c r="H118" s="163">
        <v>-8.1888412017167234E-2</v>
      </c>
      <c r="I118" s="163">
        <v>-0.19731778425655966</v>
      </c>
      <c r="J118" s="163">
        <v>-7.6722972972972925E-2</v>
      </c>
      <c r="K118" s="163">
        <v>0.39476190476190465</v>
      </c>
      <c r="L118" s="163">
        <v>-0.29723011363636365</v>
      </c>
      <c r="M118" s="163">
        <v>-8.4576923076922883E-2</v>
      </c>
      <c r="N118" s="163">
        <v>-9.979959919839676E-2</v>
      </c>
      <c r="O118" s="163">
        <v>0</v>
      </c>
      <c r="P118" s="163">
        <v>0.45563451776649755</v>
      </c>
      <c r="Q118" s="163">
        <v>0.17675438596491233</v>
      </c>
      <c r="R118" s="163">
        <v>-0.44949874686716795</v>
      </c>
      <c r="S118" s="163">
        <v>-0.28664772727272736</v>
      </c>
      <c r="T118" s="163">
        <v>0.3640000000000001</v>
      </c>
      <c r="U118" s="163">
        <v>-0.2563176895306859</v>
      </c>
      <c r="V118" s="163">
        <v>-0.46875</v>
      </c>
      <c r="W118" s="163">
        <v>-0.28044444444444439</v>
      </c>
      <c r="X118" s="163">
        <v>-9.692307692307689E-2</v>
      </c>
      <c r="Y118" s="163">
        <v>0</v>
      </c>
      <c r="Z118" s="163">
        <v>0</v>
      </c>
      <c r="AA118" s="163">
        <v>0</v>
      </c>
      <c r="AB118" s="163">
        <v>0</v>
      </c>
      <c r="AC118" s="163">
        <v>0</v>
      </c>
      <c r="AD118" s="163">
        <v>0</v>
      </c>
      <c r="AE118" s="163">
        <v>0</v>
      </c>
      <c r="AF118" s="163">
        <v>0</v>
      </c>
      <c r="AG118" s="163">
        <v>0</v>
      </c>
      <c r="AH118" s="163">
        <v>0</v>
      </c>
      <c r="AI118" s="163">
        <v>0</v>
      </c>
    </row>
    <row r="119" spans="1:35" x14ac:dyDescent="0.3">
      <c r="A119" t="s">
        <v>168</v>
      </c>
      <c r="B119" s="163">
        <v>0.1986334155785896</v>
      </c>
      <c r="C119" s="163">
        <v>0.19675727796276732</v>
      </c>
      <c r="D119" s="163">
        <v>-0.30851695306758453</v>
      </c>
      <c r="E119" s="163">
        <v>-0.18872403560830864</v>
      </c>
      <c r="F119" s="163">
        <v>0.25037500000000001</v>
      </c>
      <c r="G119" s="163">
        <v>0.37271739130434778</v>
      </c>
      <c r="H119" s="163">
        <v>0.29174311926605512</v>
      </c>
      <c r="I119" s="163">
        <v>-0.19828124999999996</v>
      </c>
      <c r="J119" s="163">
        <v>-0.28387499999999999</v>
      </c>
      <c r="K119" s="163">
        <v>0.24382352941176455</v>
      </c>
      <c r="L119" s="163">
        <v>-0.18968531468531469</v>
      </c>
      <c r="M119" s="163">
        <v>-0.17287735849056596</v>
      </c>
      <c r="N119" s="163">
        <v>-0.19919999999999993</v>
      </c>
      <c r="O119" s="163">
        <v>0.48164609053497953</v>
      </c>
      <c r="P119" s="163">
        <v>0.46750000000000003</v>
      </c>
      <c r="Q119" s="163">
        <v>0.17675438596491233</v>
      </c>
      <c r="R119" s="163">
        <v>-0.49356725146198821</v>
      </c>
      <c r="S119" s="163">
        <v>0.15287878787878784</v>
      </c>
      <c r="T119" s="163">
        <v>0.72799999999999976</v>
      </c>
      <c r="U119" s="163">
        <v>0.16284403669724767</v>
      </c>
      <c r="V119" s="163">
        <v>-0.48913043478260865</v>
      </c>
      <c r="W119" s="163">
        <v>-0.35055555555555562</v>
      </c>
      <c r="X119" s="163">
        <v>-0.2772</v>
      </c>
      <c r="Y119" s="163">
        <v>0</v>
      </c>
      <c r="Z119" s="163">
        <v>0</v>
      </c>
      <c r="AA119" s="163">
        <v>0</v>
      </c>
      <c r="AB119" s="163">
        <v>0</v>
      </c>
      <c r="AC119" s="163">
        <v>0</v>
      </c>
      <c r="AD119" s="163">
        <v>0</v>
      </c>
      <c r="AE119" s="163">
        <v>0</v>
      </c>
      <c r="AF119" s="163">
        <v>0</v>
      </c>
      <c r="AG119" s="163">
        <v>0</v>
      </c>
      <c r="AH119" s="163">
        <v>0</v>
      </c>
      <c r="AI119" s="163">
        <v>0</v>
      </c>
    </row>
    <row r="120" spans="1:35" x14ac:dyDescent="0.3">
      <c r="A120" t="s">
        <v>227</v>
      </c>
      <c r="B120" s="163">
        <v>5.5639565078637432E-2</v>
      </c>
      <c r="C120" s="163">
        <v>0.2982912271018201</v>
      </c>
      <c r="D120" s="163">
        <v>-0.29568815481629562</v>
      </c>
      <c r="E120" s="163">
        <v>-0.29366754617414248</v>
      </c>
      <c r="F120" s="163">
        <v>0.27819444444444441</v>
      </c>
      <c r="G120" s="163">
        <v>0.47171428571428597</v>
      </c>
      <c r="H120" s="163">
        <v>0.27932432432432419</v>
      </c>
      <c r="I120" s="163">
        <v>-0.18905027932960894</v>
      </c>
      <c r="J120" s="163">
        <v>-0.1865845070422536</v>
      </c>
      <c r="K120" s="163">
        <v>0.25906249999999997</v>
      </c>
      <c r="L120" s="163">
        <v>-0.19489644970414211</v>
      </c>
      <c r="M120" s="163">
        <v>-0.17733870967741938</v>
      </c>
      <c r="N120" s="163">
        <v>-9.2841163310961927E-2</v>
      </c>
      <c r="O120" s="163">
        <v>-2.5273159144893254E-2</v>
      </c>
      <c r="P120" s="163">
        <v>0.4800000000000002</v>
      </c>
      <c r="Q120" s="163">
        <v>0.26513157894736827</v>
      </c>
      <c r="R120" s="163">
        <v>-0.37017543859649127</v>
      </c>
      <c r="S120" s="163">
        <v>0.10510416666666655</v>
      </c>
      <c r="T120" s="163">
        <v>0.24266666666666681</v>
      </c>
      <c r="U120" s="163">
        <v>-0.3721174004192872</v>
      </c>
      <c r="V120" s="163">
        <v>-0.48611111111111116</v>
      </c>
      <c r="W120" s="163">
        <v>-0.23370370370370364</v>
      </c>
      <c r="X120" s="163">
        <v>-0.18374999999999997</v>
      </c>
      <c r="Y120" s="163">
        <v>0</v>
      </c>
      <c r="Z120" s="163">
        <v>0</v>
      </c>
      <c r="AA120" s="163">
        <v>0</v>
      </c>
      <c r="AB120" s="163">
        <v>0</v>
      </c>
      <c r="AC120" s="163">
        <v>0</v>
      </c>
      <c r="AD120" s="163">
        <v>0</v>
      </c>
      <c r="AE120" s="163">
        <v>0</v>
      </c>
      <c r="AF120" s="163">
        <v>0</v>
      </c>
      <c r="AG120" s="163">
        <v>0</v>
      </c>
      <c r="AH120" s="163">
        <v>0</v>
      </c>
      <c r="AI120" s="163">
        <v>0</v>
      </c>
    </row>
    <row r="121" spans="1:35" x14ac:dyDescent="0.3">
      <c r="A121" t="s">
        <v>228</v>
      </c>
      <c r="B121" s="163">
        <v>-9.8537291971021013E-2</v>
      </c>
      <c r="C121" s="163">
        <v>0.29678437581760342</v>
      </c>
      <c r="D121" s="163">
        <v>-0.19199536725657118</v>
      </c>
      <c r="E121" s="163">
        <v>-0.29781477627471376</v>
      </c>
      <c r="F121" s="163">
        <v>0.27819444444444441</v>
      </c>
      <c r="G121" s="163">
        <v>0.37271739130434778</v>
      </c>
      <c r="H121" s="163">
        <v>9.8350515463917709E-2</v>
      </c>
      <c r="I121" s="163">
        <v>-0.17625000000000002</v>
      </c>
      <c r="J121" s="163">
        <v>0.37850000000000006</v>
      </c>
      <c r="K121" s="163">
        <v>0.24870000000000014</v>
      </c>
      <c r="L121" s="163">
        <v>-0.19733796296296291</v>
      </c>
      <c r="M121" s="163">
        <v>-0.18325000000000002</v>
      </c>
      <c r="N121" s="163">
        <v>-0.18241758241758244</v>
      </c>
      <c r="O121" s="163">
        <v>-3.9261992619926245E-2</v>
      </c>
      <c r="P121" s="163">
        <v>0.43153846153846165</v>
      </c>
      <c r="Q121" s="163">
        <v>-0.17714285714285716</v>
      </c>
      <c r="R121" s="163">
        <v>-0.44567656765676567</v>
      </c>
      <c r="S121" s="163">
        <v>0.16379870129870122</v>
      </c>
      <c r="T121" s="163">
        <v>0.3640000000000001</v>
      </c>
      <c r="U121" s="163">
        <v>-0.3844765342960289</v>
      </c>
      <c r="V121" s="163">
        <v>-0.44117647058823528</v>
      </c>
      <c r="W121" s="163">
        <v>-0.20031746031746034</v>
      </c>
      <c r="X121" s="163">
        <v>-7.411764705882351E-2</v>
      </c>
      <c r="Y121" s="163">
        <v>0</v>
      </c>
      <c r="Z121" s="163">
        <v>0</v>
      </c>
      <c r="AA121" s="163">
        <v>0</v>
      </c>
      <c r="AB121" s="163">
        <v>0</v>
      </c>
      <c r="AC121" s="163">
        <v>0</v>
      </c>
      <c r="AD121" s="163">
        <v>0</v>
      </c>
      <c r="AE121" s="163">
        <v>0</v>
      </c>
      <c r="AF121" s="163">
        <v>0</v>
      </c>
      <c r="AG121" s="163">
        <v>0</v>
      </c>
      <c r="AH121" s="163">
        <v>0</v>
      </c>
      <c r="AI121" s="163">
        <v>0</v>
      </c>
    </row>
    <row r="122" spans="1:35" x14ac:dyDescent="0.3">
      <c r="A122" t="s">
        <v>229</v>
      </c>
      <c r="B122" s="163">
        <v>-0.19512496959005454</v>
      </c>
      <c r="C122" s="163">
        <v>0.2974654261979115</v>
      </c>
      <c r="D122" s="163">
        <v>0.11700943972529787</v>
      </c>
      <c r="E122" s="163">
        <v>-0.28734939759036149</v>
      </c>
      <c r="F122" s="163">
        <v>0.26080729166666661</v>
      </c>
      <c r="G122" s="163">
        <v>0.34636363636363621</v>
      </c>
      <c r="H122" s="163">
        <v>-8.9367681498829121E-2</v>
      </c>
      <c r="I122" s="163">
        <v>-0.18277777777777771</v>
      </c>
      <c r="J122" s="163">
        <v>-0.1966233766233767</v>
      </c>
      <c r="K122" s="163">
        <v>0.19279069767441848</v>
      </c>
      <c r="L122" s="163">
        <v>-0.19162087912087911</v>
      </c>
      <c r="M122" s="163">
        <v>-0.1914552238805971</v>
      </c>
      <c r="N122" s="163">
        <v>-9.3389592123769294E-2</v>
      </c>
      <c r="O122" s="163">
        <v>-3.0487106017191845E-2</v>
      </c>
      <c r="P122" s="163">
        <v>0.44879999999999987</v>
      </c>
      <c r="Q122" s="163">
        <v>0.29459064327485396</v>
      </c>
      <c r="R122" s="163">
        <v>-0.29085213032581458</v>
      </c>
      <c r="S122" s="163">
        <v>-9.5549242424242453E-2</v>
      </c>
      <c r="T122" s="163">
        <v>0.72799999999999976</v>
      </c>
      <c r="U122" s="163">
        <v>-0.48375262054507329</v>
      </c>
      <c r="V122" s="163">
        <v>-0.29094827586206895</v>
      </c>
      <c r="W122" s="163">
        <v>-0.11685185185185176</v>
      </c>
      <c r="X122" s="163">
        <v>-6.7199999999999926E-2</v>
      </c>
      <c r="Y122" s="163">
        <v>0</v>
      </c>
      <c r="Z122" s="163">
        <v>0</v>
      </c>
      <c r="AA122" s="163">
        <v>0</v>
      </c>
      <c r="AB122" s="163">
        <v>0</v>
      </c>
      <c r="AC122" s="163">
        <v>0</v>
      </c>
      <c r="AD122" s="163">
        <v>0</v>
      </c>
      <c r="AE122" s="163">
        <v>0</v>
      </c>
      <c r="AF122" s="163">
        <v>0</v>
      </c>
      <c r="AG122" s="163">
        <v>0</v>
      </c>
      <c r="AH122" s="163">
        <v>0</v>
      </c>
      <c r="AI122" s="163">
        <v>0</v>
      </c>
    </row>
    <row r="123" spans="1:35" x14ac:dyDescent="0.3">
      <c r="A123" t="s">
        <v>129</v>
      </c>
      <c r="B123" s="163">
        <v>0.3952541068874531</v>
      </c>
      <c r="C123" s="163">
        <v>0.19916480395418024</v>
      </c>
      <c r="D123" s="163">
        <v>-0.26031117915077451</v>
      </c>
      <c r="E123" s="163">
        <v>-0.19140154772141005</v>
      </c>
      <c r="F123" s="163">
        <v>0.25037500000000001</v>
      </c>
      <c r="G123" s="163">
        <v>0.34636363636363621</v>
      </c>
      <c r="H123" s="163">
        <v>-0.19134670487106009</v>
      </c>
      <c r="I123" s="163">
        <v>-0.27933962264150947</v>
      </c>
      <c r="J123" s="163">
        <v>-0.41635</v>
      </c>
      <c r="K123" s="163">
        <v>-0.37008928571428568</v>
      </c>
      <c r="L123" s="163">
        <v>-0.44332627118644063</v>
      </c>
      <c r="M123" s="163">
        <v>-0.38354651162790687</v>
      </c>
      <c r="N123" s="163">
        <v>-8.6308492201039977E-2</v>
      </c>
      <c r="O123" s="163">
        <v>-3.6816608996539824E-2</v>
      </c>
      <c r="P123" s="163">
        <v>0.46172839506172836</v>
      </c>
      <c r="Q123" s="163">
        <v>0.3829678362573099</v>
      </c>
      <c r="R123" s="163">
        <v>-0.47593984962406022</v>
      </c>
      <c r="S123" s="163">
        <v>0.28664772727272725</v>
      </c>
      <c r="T123" s="163">
        <v>0.72799999999999976</v>
      </c>
      <c r="U123" s="163">
        <v>-6.4079422382671503E-2</v>
      </c>
      <c r="V123" s="163">
        <v>-0.49342105263157898</v>
      </c>
      <c r="W123" s="163">
        <v>-0.46740740740740738</v>
      </c>
      <c r="X123" s="163">
        <v>-0.48172043010752685</v>
      </c>
      <c r="Y123" s="163">
        <v>0</v>
      </c>
      <c r="Z123" s="163">
        <v>0</v>
      </c>
      <c r="AA123" s="163">
        <v>0</v>
      </c>
      <c r="AB123" s="163">
        <v>0</v>
      </c>
      <c r="AC123" s="163">
        <v>0</v>
      </c>
      <c r="AD123" s="163">
        <v>0</v>
      </c>
      <c r="AE123" s="163">
        <v>0</v>
      </c>
      <c r="AF123" s="163">
        <v>0</v>
      </c>
      <c r="AG123" s="163">
        <v>0</v>
      </c>
      <c r="AH123" s="163">
        <v>0</v>
      </c>
      <c r="AI123" s="163">
        <v>0</v>
      </c>
    </row>
    <row r="124" spans="1:35" x14ac:dyDescent="0.3">
      <c r="A124" t="s">
        <v>130</v>
      </c>
      <c r="B124" s="163">
        <v>-0.19908843164940515</v>
      </c>
      <c r="C124" s="163">
        <v>0.19757910761196995</v>
      </c>
      <c r="D124" s="163">
        <v>0.19068577942610965</v>
      </c>
      <c r="E124" s="163">
        <v>0.39722414989590549</v>
      </c>
      <c r="F124" s="163">
        <v>0.20029999999999992</v>
      </c>
      <c r="G124" s="163">
        <v>-0.19372881355932203</v>
      </c>
      <c r="H124" s="163">
        <v>0.18424892703862672</v>
      </c>
      <c r="I124" s="163">
        <v>-0.2981497797356828</v>
      </c>
      <c r="J124" s="163">
        <v>-0.28186170212765949</v>
      </c>
      <c r="K124" s="163">
        <v>0.15942307692307689</v>
      </c>
      <c r="L124" s="163">
        <v>-0.29673423423423428</v>
      </c>
      <c r="M124" s="163">
        <v>-0.35756097560975619</v>
      </c>
      <c r="N124" s="163">
        <v>-7.6263399693721423E-2</v>
      </c>
      <c r="O124" s="163">
        <v>0</v>
      </c>
      <c r="P124" s="163">
        <v>0.41865671641791069</v>
      </c>
      <c r="Q124" s="163">
        <v>0.17675438596491233</v>
      </c>
      <c r="R124" s="163">
        <v>-0.44949874686716795</v>
      </c>
      <c r="S124" s="163">
        <v>0.19109848484848491</v>
      </c>
      <c r="T124" s="163">
        <v>0.72799999999999976</v>
      </c>
      <c r="U124" s="163">
        <v>0.25631768953068623</v>
      </c>
      <c r="V124" s="163">
        <v>-0.46875</v>
      </c>
      <c r="W124" s="163">
        <v>-0.43145299145299154</v>
      </c>
      <c r="X124" s="163">
        <v>-0.44366197183098588</v>
      </c>
      <c r="Y124" s="163">
        <v>0</v>
      </c>
      <c r="Z124" s="163">
        <v>0</v>
      </c>
      <c r="AA124" s="163">
        <v>0</v>
      </c>
      <c r="AB124" s="163">
        <v>0</v>
      </c>
      <c r="AC124" s="163">
        <v>0</v>
      </c>
      <c r="AD124" s="163">
        <v>0</v>
      </c>
      <c r="AE124" s="163">
        <v>0</v>
      </c>
      <c r="AF124" s="163">
        <v>0</v>
      </c>
      <c r="AG124" s="163">
        <v>0</v>
      </c>
      <c r="AH124" s="163">
        <v>0</v>
      </c>
      <c r="AI124" s="163">
        <v>2.2204460492503131E-16</v>
      </c>
    </row>
    <row r="125" spans="1:35" x14ac:dyDescent="0.3">
      <c r="A125" t="s">
        <v>169</v>
      </c>
      <c r="B125" s="163">
        <v>-4.8567171303818268E-3</v>
      </c>
      <c r="C125" s="163">
        <v>0.2703193047675152</v>
      </c>
      <c r="D125" s="163">
        <v>-0.19068577942610943</v>
      </c>
      <c r="E125" s="163">
        <v>-0.19556149732620309</v>
      </c>
      <c r="F125" s="163">
        <v>0.18448684210526323</v>
      </c>
      <c r="G125" s="163">
        <v>-5.7727272727272738E-2</v>
      </c>
      <c r="H125" s="163">
        <v>-8.2005730659025722E-2</v>
      </c>
      <c r="I125" s="163">
        <v>-8.5167785234899429E-2</v>
      </c>
      <c r="J125" s="163">
        <v>-3.3201754385964843E-2</v>
      </c>
      <c r="K125" s="163">
        <v>0.38859375000000007</v>
      </c>
      <c r="L125" s="163">
        <v>-9.9724264705882359E-2</v>
      </c>
      <c r="M125" s="163">
        <v>-3.664999999999996E-2</v>
      </c>
      <c r="N125" s="163">
        <v>-7.7317186772240309E-2</v>
      </c>
      <c r="O125" s="163">
        <v>-4.1336441336441321E-2</v>
      </c>
      <c r="P125" s="163">
        <v>0.42220131702728136</v>
      </c>
      <c r="Q125" s="163">
        <v>-0.18973634651600746</v>
      </c>
      <c r="R125" s="163">
        <v>-0.41782178217821775</v>
      </c>
      <c r="S125" s="163">
        <v>-6.3699494949495006E-2</v>
      </c>
      <c r="T125" s="163">
        <v>-0.18200000000000005</v>
      </c>
      <c r="U125" s="163">
        <v>0.44855595667870052</v>
      </c>
      <c r="V125" s="163">
        <v>-0.1785714285714286</v>
      </c>
      <c r="W125" s="163">
        <v>-0.10786324786324786</v>
      </c>
      <c r="X125" s="163">
        <v>-8.1951219512195084E-2</v>
      </c>
      <c r="Y125" s="163">
        <v>0</v>
      </c>
      <c r="Z125" s="163">
        <v>0</v>
      </c>
      <c r="AA125" s="163">
        <v>0</v>
      </c>
      <c r="AB125" s="163">
        <v>0</v>
      </c>
      <c r="AC125" s="163">
        <v>0</v>
      </c>
      <c r="AD125" s="163">
        <v>0</v>
      </c>
      <c r="AE125" s="163">
        <v>0</v>
      </c>
      <c r="AF125" s="163">
        <v>0</v>
      </c>
      <c r="AG125" s="163">
        <v>0</v>
      </c>
      <c r="AH125" s="163">
        <v>0</v>
      </c>
      <c r="AI125" s="163">
        <v>0</v>
      </c>
    </row>
    <row r="126" spans="1:35" x14ac:dyDescent="0.3">
      <c r="A126" t="s">
        <v>40</v>
      </c>
      <c r="B126" s="163">
        <v>-4.0482220660059687E-3</v>
      </c>
      <c r="C126" s="163">
        <v>0.3021107332439934</v>
      </c>
      <c r="D126" s="163">
        <v>-0.19222979383441796</v>
      </c>
      <c r="E126" s="163">
        <v>-0.1950920245398774</v>
      </c>
      <c r="F126" s="163">
        <v>0.45522727272727281</v>
      </c>
      <c r="G126" s="163">
        <v>-2.8711379050489927E-2</v>
      </c>
      <c r="H126" s="163">
        <v>-0.19332813717848807</v>
      </c>
      <c r="I126" s="163">
        <v>-0.19282051282051282</v>
      </c>
      <c r="J126" s="163">
        <v>-3.3794642857142954E-2</v>
      </c>
      <c r="K126" s="163">
        <v>0.36573529411764705</v>
      </c>
      <c r="L126" s="163">
        <v>-1.2262658227848111E-2</v>
      </c>
      <c r="M126" s="163">
        <v>-8.5898437500000036E-2</v>
      </c>
      <c r="N126" s="163">
        <v>-8.3522012578616356E-2</v>
      </c>
      <c r="O126" s="163">
        <v>-2.8525469168900863E-2</v>
      </c>
      <c r="P126" s="163">
        <v>0.48481481481481481</v>
      </c>
      <c r="Q126" s="163">
        <v>-8.8377192982456054E-2</v>
      </c>
      <c r="R126" s="163">
        <v>-0.39661654135338342</v>
      </c>
      <c r="S126" s="163">
        <v>-9.5549242424242453E-2</v>
      </c>
      <c r="T126" s="163">
        <v>0.3640000000000001</v>
      </c>
      <c r="U126" s="163">
        <v>-0.19056748466257667</v>
      </c>
      <c r="V126" s="163">
        <v>-0.38602941176470584</v>
      </c>
      <c r="W126" s="163">
        <v>-0.15580246913580253</v>
      </c>
      <c r="X126" s="163">
        <v>-0.17788235294117649</v>
      </c>
      <c r="Y126" s="163">
        <v>0</v>
      </c>
      <c r="Z126" s="163">
        <v>0</v>
      </c>
      <c r="AA126" s="163">
        <v>0</v>
      </c>
      <c r="AB126" s="163">
        <v>0</v>
      </c>
      <c r="AC126" s="163">
        <v>0</v>
      </c>
      <c r="AD126" s="163">
        <v>0</v>
      </c>
      <c r="AE126" s="163">
        <v>0</v>
      </c>
      <c r="AF126" s="163">
        <v>0</v>
      </c>
      <c r="AG126" s="163">
        <v>0</v>
      </c>
      <c r="AH126" s="163">
        <v>0</v>
      </c>
      <c r="AI126" s="163">
        <v>0</v>
      </c>
    </row>
    <row r="127" spans="1:35" x14ac:dyDescent="0.3">
      <c r="A127" t="s">
        <v>94</v>
      </c>
      <c r="B127" s="163">
        <v>0.29904940347401721</v>
      </c>
      <c r="C127" s="163">
        <v>9.6697427999355989E-2</v>
      </c>
      <c r="D127" s="163">
        <v>-0.21407408858832921</v>
      </c>
      <c r="E127" s="163">
        <v>-0.1855309218203034</v>
      </c>
      <c r="F127" s="163">
        <v>0.25037500000000001</v>
      </c>
      <c r="G127" s="163">
        <v>0.34636363636363621</v>
      </c>
      <c r="H127" s="163">
        <v>0.39658198614318718</v>
      </c>
      <c r="I127" s="163">
        <v>-0.29922829581993549</v>
      </c>
      <c r="J127" s="163">
        <v>0.28246268656716422</v>
      </c>
      <c r="K127" s="163">
        <v>0.28006756756756768</v>
      </c>
      <c r="L127" s="163">
        <v>-0.44145569620253167</v>
      </c>
      <c r="M127" s="163">
        <v>-0.28435344827586206</v>
      </c>
      <c r="N127" s="163">
        <v>-0.16411270390509147</v>
      </c>
      <c r="O127" s="163">
        <v>0.49719626168224296</v>
      </c>
      <c r="P127" s="163">
        <v>0.42339622641509433</v>
      </c>
      <c r="Q127" s="163">
        <v>0.17675438596491233</v>
      </c>
      <c r="R127" s="163">
        <v>-0.47593984962406022</v>
      </c>
      <c r="S127" s="163">
        <v>-0.3821969696969697</v>
      </c>
      <c r="T127" s="163">
        <v>0.72799999999999976</v>
      </c>
      <c r="U127" s="163">
        <v>0.19223826714801473</v>
      </c>
      <c r="V127" s="163">
        <v>-0.48750000000000004</v>
      </c>
      <c r="W127" s="163">
        <v>-0.40063492063492057</v>
      </c>
      <c r="X127" s="163">
        <v>-0.38918918918918921</v>
      </c>
      <c r="Y127" s="163">
        <v>0</v>
      </c>
      <c r="Z127" s="163">
        <v>0</v>
      </c>
      <c r="AA127" s="163">
        <v>0</v>
      </c>
      <c r="AB127" s="163">
        <v>0</v>
      </c>
      <c r="AC127" s="163">
        <v>0</v>
      </c>
      <c r="AD127" s="163">
        <v>0</v>
      </c>
      <c r="AE127" s="163">
        <v>0</v>
      </c>
      <c r="AF127" s="163">
        <v>0</v>
      </c>
      <c r="AG127" s="163">
        <v>0</v>
      </c>
      <c r="AH127" s="163">
        <v>0</v>
      </c>
      <c r="AI127" s="163">
        <v>0</v>
      </c>
    </row>
    <row r="128" spans="1:35" x14ac:dyDescent="0.3">
      <c r="A128" t="s">
        <v>95</v>
      </c>
      <c r="B128" s="163">
        <v>6.7093683194769937E-2</v>
      </c>
      <c r="C128" s="163">
        <v>0.19852186020833318</v>
      </c>
      <c r="D128" s="163">
        <v>0.19055458865939046</v>
      </c>
      <c r="E128" s="163">
        <v>-0.2963815789473685</v>
      </c>
      <c r="F128" s="163">
        <v>0.39532894736842117</v>
      </c>
      <c r="G128" s="163">
        <v>-7.257142857142862E-2</v>
      </c>
      <c r="H128" s="163">
        <v>-0.28266666666666673</v>
      </c>
      <c r="I128" s="163">
        <v>-0.18165644171779138</v>
      </c>
      <c r="J128" s="163">
        <v>-8.8710937500000142E-2</v>
      </c>
      <c r="K128" s="163">
        <v>-0.17270833333333324</v>
      </c>
      <c r="L128" s="163">
        <v>-0.29317434210526316</v>
      </c>
      <c r="M128" s="163">
        <v>-0.29450892857142863</v>
      </c>
      <c r="N128" s="163">
        <v>-6.789366053169732E-2</v>
      </c>
      <c r="O128" s="163">
        <v>-0.19345454545454543</v>
      </c>
      <c r="P128" s="163">
        <v>0.19598253275109179</v>
      </c>
      <c r="Q128" s="163">
        <v>0.29459064327485396</v>
      </c>
      <c r="R128" s="163">
        <v>-0.44949874686716795</v>
      </c>
      <c r="S128" s="163">
        <v>0.28664772727272725</v>
      </c>
      <c r="T128" s="163">
        <v>0.3640000000000001</v>
      </c>
      <c r="U128" s="163">
        <v>-0.1922382671480144</v>
      </c>
      <c r="V128" s="163">
        <v>-0.390625</v>
      </c>
      <c r="W128" s="163">
        <v>-0.12747474747474741</v>
      </c>
      <c r="X128" s="163">
        <v>-0.17027027027027031</v>
      </c>
      <c r="Y128" s="163">
        <v>0</v>
      </c>
      <c r="Z128" s="163">
        <v>0</v>
      </c>
      <c r="AA128" s="163">
        <v>0</v>
      </c>
      <c r="AB128" s="163">
        <v>0</v>
      </c>
      <c r="AC128" s="163">
        <v>0</v>
      </c>
      <c r="AD128" s="163">
        <v>0</v>
      </c>
      <c r="AE128" s="163">
        <v>0</v>
      </c>
      <c r="AF128" s="163">
        <v>0</v>
      </c>
      <c r="AG128" s="163">
        <v>0</v>
      </c>
      <c r="AH128" s="163">
        <v>0</v>
      </c>
      <c r="AI128" s="163">
        <v>0</v>
      </c>
    </row>
    <row r="129" spans="1:35" x14ac:dyDescent="0.3">
      <c r="A129" t="s">
        <v>70</v>
      </c>
      <c r="B129" s="163">
        <v>3.4888501450945242E-2</v>
      </c>
      <c r="C129" s="163">
        <v>0.29813129661034399</v>
      </c>
      <c r="D129" s="163">
        <v>-0.29762503171300803</v>
      </c>
      <c r="E129" s="163">
        <v>-9.1996142719382723E-2</v>
      </c>
      <c r="F129" s="163">
        <v>0.3755624999999998</v>
      </c>
      <c r="G129" s="163">
        <v>0.48227848101265813</v>
      </c>
      <c r="H129" s="163">
        <v>-8.2597402597402669E-2</v>
      </c>
      <c r="I129" s="163">
        <v>-0.17748251748251742</v>
      </c>
      <c r="J129" s="163">
        <v>-6.8818181818181889E-2</v>
      </c>
      <c r="K129" s="163">
        <v>0.33427419354838728</v>
      </c>
      <c r="L129" s="163">
        <v>-8.8740458015267198E-2</v>
      </c>
      <c r="M129" s="163">
        <v>-7.6354166666666723E-2</v>
      </c>
      <c r="N129" s="163">
        <v>-9.147685525349003E-2</v>
      </c>
      <c r="O129" s="163">
        <v>-0.19796576531877941</v>
      </c>
      <c r="P129" s="163">
        <v>0.38202247191011218</v>
      </c>
      <c r="Q129" s="163">
        <v>-0.17675438596491233</v>
      </c>
      <c r="R129" s="163">
        <v>-0.29085213032581458</v>
      </c>
      <c r="S129" s="163">
        <v>-0.19109848484848491</v>
      </c>
      <c r="T129" s="163">
        <v>0.27299999999999991</v>
      </c>
      <c r="U129" s="163">
        <v>-0.1922382671480144</v>
      </c>
      <c r="V129" s="163">
        <v>-0.4910714285714286</v>
      </c>
      <c r="W129" s="163">
        <v>-0.14022222222222225</v>
      </c>
      <c r="X129" s="163">
        <v>-8.0942184154175645E-2</v>
      </c>
      <c r="Y129" s="163">
        <v>0</v>
      </c>
      <c r="Z129" s="163">
        <v>0</v>
      </c>
      <c r="AA129" s="163">
        <v>0</v>
      </c>
      <c r="AB129" s="163">
        <v>0</v>
      </c>
      <c r="AC129" s="163">
        <v>0</v>
      </c>
      <c r="AD129" s="163">
        <v>0</v>
      </c>
      <c r="AE129" s="163">
        <v>0</v>
      </c>
      <c r="AF129" s="163">
        <v>0</v>
      </c>
      <c r="AG129" s="163">
        <v>0</v>
      </c>
      <c r="AH129" s="163">
        <v>0</v>
      </c>
      <c r="AI129" s="163">
        <v>0</v>
      </c>
    </row>
    <row r="130" spans="1:35" x14ac:dyDescent="0.3">
      <c r="A130" t="s">
        <v>170</v>
      </c>
      <c r="B130" s="163">
        <v>0.29584223625216266</v>
      </c>
      <c r="C130" s="163">
        <v>0.19709949772076518</v>
      </c>
      <c r="D130" s="163">
        <v>-0.44345567865685331</v>
      </c>
      <c r="E130" s="163">
        <v>-0.19577836411609506</v>
      </c>
      <c r="F130" s="163">
        <v>0.19259615384615381</v>
      </c>
      <c r="G130" s="163">
        <v>0.37271739130434778</v>
      </c>
      <c r="H130" s="163">
        <v>-0.19670103092783509</v>
      </c>
      <c r="I130" s="163">
        <v>-0.29758793969849251</v>
      </c>
      <c r="J130" s="163">
        <v>-0.18463414634146336</v>
      </c>
      <c r="K130" s="163">
        <v>0.18021739130434788</v>
      </c>
      <c r="L130" s="163">
        <v>-0.39948453608247425</v>
      </c>
      <c r="M130" s="163">
        <v>-0.25451388888888893</v>
      </c>
      <c r="N130" s="163">
        <v>-0.17261698440207984</v>
      </c>
      <c r="O130" s="163">
        <v>0.44957746478873206</v>
      </c>
      <c r="P130" s="163">
        <v>0.2828571428571427</v>
      </c>
      <c r="Q130" s="163">
        <v>0.17675438596491233</v>
      </c>
      <c r="R130" s="163">
        <v>-0.48122807017543867</v>
      </c>
      <c r="S130" s="163">
        <v>-0.22931818181818187</v>
      </c>
      <c r="T130" s="163">
        <v>0.3640000000000001</v>
      </c>
      <c r="U130" s="163">
        <v>-0.2563176895306859</v>
      </c>
      <c r="V130" s="163">
        <v>-0.4375</v>
      </c>
      <c r="W130" s="163">
        <v>-0.46740740740740738</v>
      </c>
      <c r="X130" s="163">
        <v>-0.19047619047619047</v>
      </c>
      <c r="Y130" s="163">
        <v>0</v>
      </c>
      <c r="Z130" s="163">
        <v>0</v>
      </c>
      <c r="AA130" s="163">
        <v>0</v>
      </c>
      <c r="AB130" s="163">
        <v>0</v>
      </c>
      <c r="AC130" s="163">
        <v>0</v>
      </c>
      <c r="AD130" s="163">
        <v>0</v>
      </c>
      <c r="AE130" s="163">
        <v>0</v>
      </c>
      <c r="AF130" s="163">
        <v>0</v>
      </c>
      <c r="AG130" s="163">
        <v>0</v>
      </c>
      <c r="AH130" s="163">
        <v>0</v>
      </c>
      <c r="AI130" s="163">
        <v>0</v>
      </c>
    </row>
    <row r="131" spans="1:35" x14ac:dyDescent="0.3">
      <c r="A131" t="s">
        <v>96</v>
      </c>
      <c r="B131" s="163">
        <v>-0.19858164930190847</v>
      </c>
      <c r="C131" s="163">
        <v>0.29861895543613537</v>
      </c>
      <c r="D131" s="163">
        <v>0.19607064254163609</v>
      </c>
      <c r="E131" s="163">
        <v>-0.29366754617414259</v>
      </c>
      <c r="F131" s="163">
        <v>0.2970550847457627</v>
      </c>
      <c r="G131" s="163">
        <v>0.37271739130434778</v>
      </c>
      <c r="H131" s="163">
        <v>-0.16377682403433469</v>
      </c>
      <c r="I131" s="163">
        <v>-0.28790575916230376</v>
      </c>
      <c r="J131" s="163">
        <v>0.39324675324675318</v>
      </c>
      <c r="K131" s="163">
        <v>0.28918604651162805</v>
      </c>
      <c r="L131" s="163">
        <v>-0.18953804347826086</v>
      </c>
      <c r="M131" s="163">
        <v>-0.1886397058823529</v>
      </c>
      <c r="N131" s="163">
        <v>-0.18721804511278195</v>
      </c>
      <c r="O131" s="163">
        <v>-7.9402985074626731E-2</v>
      </c>
      <c r="P131" s="163">
        <v>0.34259541984732822</v>
      </c>
      <c r="Q131" s="163">
        <v>8.8377192982456165E-2</v>
      </c>
      <c r="R131" s="163">
        <v>-0.47593984962406022</v>
      </c>
      <c r="S131" s="163">
        <v>0.38219696969696959</v>
      </c>
      <c r="T131" s="163">
        <v>0.3640000000000001</v>
      </c>
      <c r="U131" s="163">
        <v>-0.1922382671480144</v>
      </c>
      <c r="V131" s="163">
        <v>-0.38793103448275867</v>
      </c>
      <c r="W131" s="163">
        <v>-0.38242424242424244</v>
      </c>
      <c r="X131" s="163">
        <v>-0.18450274557657098</v>
      </c>
      <c r="Y131" s="163">
        <v>0</v>
      </c>
      <c r="Z131" s="163">
        <v>0</v>
      </c>
      <c r="AA131" s="163">
        <v>0</v>
      </c>
      <c r="AB131" s="163">
        <v>0</v>
      </c>
      <c r="AC131" s="163">
        <v>0</v>
      </c>
      <c r="AD131" s="163">
        <v>0</v>
      </c>
      <c r="AE131" s="163">
        <v>0</v>
      </c>
      <c r="AF131" s="163">
        <v>0</v>
      </c>
      <c r="AG131" s="163">
        <v>0</v>
      </c>
      <c r="AH131" s="163">
        <v>0</v>
      </c>
      <c r="AI131" s="163">
        <v>0</v>
      </c>
    </row>
    <row r="132" spans="1:35" x14ac:dyDescent="0.3">
      <c r="A132" t="s">
        <v>106</v>
      </c>
      <c r="B132" s="163">
        <v>0.34992690945784877</v>
      </c>
      <c r="C132" s="163">
        <v>0.29623360734439763</v>
      </c>
      <c r="D132" s="163">
        <v>-0.29201951987447128</v>
      </c>
      <c r="E132" s="163">
        <v>-0.29581395348837214</v>
      </c>
      <c r="F132" s="163">
        <v>0.40060000000000007</v>
      </c>
      <c r="G132" s="163">
        <v>0.48227848101265813</v>
      </c>
      <c r="H132" s="163">
        <v>-8.9367681498829121E-2</v>
      </c>
      <c r="I132" s="163">
        <v>-0.17005025125628148</v>
      </c>
      <c r="J132" s="163">
        <v>-4.2055555555555624E-2</v>
      </c>
      <c r="K132" s="163">
        <v>0.24870000000000014</v>
      </c>
      <c r="L132" s="163">
        <v>-0.19703389830508478</v>
      </c>
      <c r="M132" s="163">
        <v>-0.1787804878048781</v>
      </c>
      <c r="N132" s="163">
        <v>-7.7570093457943967E-2</v>
      </c>
      <c r="O132" s="163">
        <v>-3.3885350318471397E-2</v>
      </c>
      <c r="P132" s="163">
        <v>0.39646643109540625</v>
      </c>
      <c r="Q132" s="163">
        <v>-0.44188596491228072</v>
      </c>
      <c r="R132" s="163">
        <v>-0.41644736842105268</v>
      </c>
      <c r="S132" s="163">
        <v>-0.3821969696969697</v>
      </c>
      <c r="T132" s="163">
        <v>0.3640000000000001</v>
      </c>
      <c r="U132" s="163">
        <v>-0.2994631901840491</v>
      </c>
      <c r="V132" s="163">
        <v>-0.48750000000000004</v>
      </c>
      <c r="W132" s="163">
        <v>-0.20031746031746034</v>
      </c>
      <c r="X132" s="163">
        <v>-0.17782258064516132</v>
      </c>
      <c r="Y132" s="163">
        <v>0</v>
      </c>
      <c r="Z132" s="163">
        <v>0</v>
      </c>
      <c r="AA132" s="163">
        <v>0</v>
      </c>
      <c r="AB132" s="163">
        <v>0</v>
      </c>
      <c r="AC132" s="163">
        <v>0</v>
      </c>
      <c r="AD132" s="163">
        <v>0</v>
      </c>
      <c r="AE132" s="163">
        <v>0</v>
      </c>
      <c r="AF132" s="163">
        <v>0</v>
      </c>
      <c r="AG132" s="163">
        <v>0</v>
      </c>
      <c r="AH132" s="163">
        <v>0</v>
      </c>
      <c r="AI132" s="163">
        <v>0</v>
      </c>
    </row>
    <row r="133" spans="1:35" x14ac:dyDescent="0.3">
      <c r="A133" t="s">
        <v>196</v>
      </c>
      <c r="B133" s="163">
        <v>8.8613321360176966E-2</v>
      </c>
      <c r="C133" s="163">
        <v>0.19751450633140566</v>
      </c>
      <c r="D133" s="163">
        <v>-0.18926995098303501</v>
      </c>
      <c r="E133" s="163">
        <v>-0.29800083298625568</v>
      </c>
      <c r="F133" s="163">
        <v>0.26355263157894737</v>
      </c>
      <c r="G133" s="163">
        <v>0.39687500000000009</v>
      </c>
      <c r="H133" s="163">
        <v>0.38896995708154525</v>
      </c>
      <c r="I133" s="163">
        <v>-0.18707616707616714</v>
      </c>
      <c r="J133" s="163">
        <v>-8.5056179775280905E-2</v>
      </c>
      <c r="K133" s="163">
        <v>8.2899999999999974E-2</v>
      </c>
      <c r="L133" s="163">
        <v>-0.19283175355450233</v>
      </c>
      <c r="M133" s="163">
        <v>-0.18794871794871792</v>
      </c>
      <c r="N133" s="163">
        <v>-9.061135371179041E-2</v>
      </c>
      <c r="O133" s="163">
        <v>0</v>
      </c>
      <c r="P133" s="163">
        <v>0.29721854304635764</v>
      </c>
      <c r="Q133" s="163">
        <v>7.0701754385964932E-2</v>
      </c>
      <c r="R133" s="163">
        <v>-0.48122807017543867</v>
      </c>
      <c r="S133" s="163">
        <v>0.16816666666666658</v>
      </c>
      <c r="T133" s="163">
        <v>0.3640000000000001</v>
      </c>
      <c r="U133" s="163">
        <v>0.29946319018404899</v>
      </c>
      <c r="V133" s="163">
        <v>-0.3977272727272726</v>
      </c>
      <c r="W133" s="163">
        <v>-0.12747474747474741</v>
      </c>
      <c r="X133" s="163">
        <v>-0.29647058823529415</v>
      </c>
      <c r="Y133" s="163">
        <v>0</v>
      </c>
      <c r="Z133" s="163">
        <v>0</v>
      </c>
      <c r="AA133" s="163">
        <v>0</v>
      </c>
      <c r="AB133" s="163">
        <v>0</v>
      </c>
      <c r="AC133" s="163">
        <v>0</v>
      </c>
      <c r="AD133" s="163">
        <v>0</v>
      </c>
      <c r="AE133" s="163">
        <v>0</v>
      </c>
      <c r="AF133" s="163">
        <v>0</v>
      </c>
      <c r="AG133" s="163">
        <v>0</v>
      </c>
      <c r="AH133" s="163">
        <v>0</v>
      </c>
      <c r="AI133" s="163">
        <v>0</v>
      </c>
    </row>
    <row r="134" spans="1:35" x14ac:dyDescent="0.3">
      <c r="A134" t="s">
        <v>97</v>
      </c>
      <c r="B134" s="163">
        <v>-6.1466219351256179E-2</v>
      </c>
      <c r="C134" s="163">
        <v>0.29922269245687727</v>
      </c>
      <c r="D134" s="163">
        <v>-0.39268288676975782</v>
      </c>
      <c r="E134" s="163">
        <v>-8.7845303867403413E-2</v>
      </c>
      <c r="F134" s="163">
        <v>0.43815625000000002</v>
      </c>
      <c r="G134" s="163">
        <v>-3.6285714285714255E-2</v>
      </c>
      <c r="H134" s="163">
        <v>-8.7683823529411731E-2</v>
      </c>
      <c r="I134" s="163">
        <v>-8.721649484536087E-2</v>
      </c>
      <c r="J134" s="163">
        <v>-3.0524193548387202E-2</v>
      </c>
      <c r="K134" s="163">
        <v>0.35528571428571443</v>
      </c>
      <c r="L134" s="163">
        <v>-9.2261904761904767E-2</v>
      </c>
      <c r="M134" s="163">
        <v>-6.787037037037047E-2</v>
      </c>
      <c r="N134" s="163">
        <v>-1.7603393425238645E-2</v>
      </c>
      <c r="O134" s="163">
        <v>-2.4686774941995226E-2</v>
      </c>
      <c r="P134" s="163">
        <v>0.48518918918918907</v>
      </c>
      <c r="Q134" s="163">
        <v>0.3829678362573099</v>
      </c>
      <c r="R134" s="163">
        <v>-0.39661654135338342</v>
      </c>
      <c r="S134" s="163">
        <v>-0.28664772727272736</v>
      </c>
      <c r="T134" s="163">
        <v>0.72799999999999976</v>
      </c>
      <c r="U134" s="163">
        <v>-0.18605870020964366</v>
      </c>
      <c r="V134" s="163">
        <v>-0.28532608695652162</v>
      </c>
      <c r="W134" s="163">
        <v>-0.12747474747474741</v>
      </c>
      <c r="X134" s="163">
        <v>-9.545454545454557E-2</v>
      </c>
      <c r="Y134" s="163">
        <v>0</v>
      </c>
      <c r="Z134" s="163">
        <v>0</v>
      </c>
      <c r="AA134" s="163">
        <v>0</v>
      </c>
      <c r="AB134" s="163">
        <v>0</v>
      </c>
      <c r="AC134" s="163">
        <v>0</v>
      </c>
      <c r="AD134" s="163">
        <v>0</v>
      </c>
      <c r="AE134" s="163">
        <v>0</v>
      </c>
      <c r="AF134" s="163">
        <v>0</v>
      </c>
      <c r="AG134" s="163">
        <v>0</v>
      </c>
      <c r="AH134" s="163">
        <v>0</v>
      </c>
      <c r="AI134" s="163">
        <v>0</v>
      </c>
    </row>
    <row r="135" spans="1:35" x14ac:dyDescent="0.3">
      <c r="A135" t="s">
        <v>71</v>
      </c>
      <c r="B135" s="163">
        <v>-5.2571485019479391E-2</v>
      </c>
      <c r="C135" s="163">
        <v>0.19805956086897369</v>
      </c>
      <c r="D135" s="163">
        <v>9.7058406361979044E-2</v>
      </c>
      <c r="E135" s="163">
        <v>-0.29191049913941469</v>
      </c>
      <c r="F135" s="163">
        <v>0.28614285714285725</v>
      </c>
      <c r="G135" s="163">
        <v>0.37809160305343514</v>
      </c>
      <c r="H135" s="163">
        <v>0.3858088235294117</v>
      </c>
      <c r="I135" s="163">
        <v>-0.27400809716599184</v>
      </c>
      <c r="J135" s="163">
        <v>-0.36394230769230773</v>
      </c>
      <c r="K135" s="163">
        <v>0.28586206896551714</v>
      </c>
      <c r="L135" s="163">
        <v>-0.29928861788617889</v>
      </c>
      <c r="M135" s="163">
        <v>-0.16288888888888875</v>
      </c>
      <c r="N135" s="163">
        <v>-9.9999999999999978E-2</v>
      </c>
      <c r="O135" s="163">
        <v>0.48807339449541276</v>
      </c>
      <c r="P135" s="163">
        <v>0.41748837209302314</v>
      </c>
      <c r="Q135" s="163">
        <v>0.17675438596491233</v>
      </c>
      <c r="R135" s="163">
        <v>-0.49356725146198821</v>
      </c>
      <c r="S135" s="163">
        <v>0.28664772727272725</v>
      </c>
      <c r="T135" s="163">
        <v>0.24266666666666681</v>
      </c>
      <c r="U135" s="163">
        <v>-0.3844765342960289</v>
      </c>
      <c r="V135" s="163">
        <v>-0.19736842105263153</v>
      </c>
      <c r="W135" s="163">
        <v>-0.17527777777777787</v>
      </c>
      <c r="X135" s="163">
        <v>-0.29696969696969688</v>
      </c>
      <c r="Y135" s="163">
        <v>0</v>
      </c>
      <c r="Z135" s="163">
        <v>0</v>
      </c>
      <c r="AA135" s="163">
        <v>0</v>
      </c>
      <c r="AB135" s="163">
        <v>0</v>
      </c>
      <c r="AC135" s="163">
        <v>0</v>
      </c>
      <c r="AD135" s="163">
        <v>0</v>
      </c>
      <c r="AE135" s="163">
        <v>0</v>
      </c>
      <c r="AF135" s="163">
        <v>0</v>
      </c>
      <c r="AG135" s="163">
        <v>0</v>
      </c>
      <c r="AH135" s="163">
        <v>0</v>
      </c>
      <c r="AI135" s="163">
        <v>0</v>
      </c>
    </row>
    <row r="136" spans="1:35" x14ac:dyDescent="0.3">
      <c r="A136" t="s">
        <v>197</v>
      </c>
      <c r="B136" s="163">
        <v>0.29795986388109164</v>
      </c>
      <c r="C136" s="163">
        <v>4.0728203774162974E-3</v>
      </c>
      <c r="D136" s="163">
        <v>8.6512914139129649E-3</v>
      </c>
      <c r="E136" s="163">
        <v>4.8349261511728914E-2</v>
      </c>
      <c r="F136" s="163">
        <v>0.1669166666666666</v>
      </c>
      <c r="G136" s="163">
        <v>0.28936708860759497</v>
      </c>
      <c r="H136" s="163">
        <v>1.8542274052478103E-2</v>
      </c>
      <c r="I136" s="163">
        <v>-0.39479999999999993</v>
      </c>
      <c r="J136" s="163">
        <v>0.18314516129032254</v>
      </c>
      <c r="K136" s="163">
        <v>7.9711538461538556E-2</v>
      </c>
      <c r="L136" s="163">
        <v>-0.49523542600896864</v>
      </c>
      <c r="M136" s="163">
        <v>-0.20361111111111108</v>
      </c>
      <c r="N136" s="163">
        <v>-0.29570024570024567</v>
      </c>
      <c r="O136" s="163">
        <v>0</v>
      </c>
      <c r="P136" s="163">
        <v>0.29142857142857137</v>
      </c>
      <c r="Q136" s="163">
        <v>0.17675438596491233</v>
      </c>
      <c r="R136" s="163">
        <v>5.288220551378453E-2</v>
      </c>
      <c r="S136" s="163">
        <v>0.19109848484848491</v>
      </c>
      <c r="T136" s="163">
        <v>0.72799999999999976</v>
      </c>
      <c r="U136" s="163">
        <v>8.167177914110435E-2</v>
      </c>
      <c r="V136" s="163">
        <v>-0.4821428571428571</v>
      </c>
      <c r="W136" s="163">
        <v>0.43145299145299143</v>
      </c>
      <c r="X136" s="163">
        <v>4.2000000000000037E-2</v>
      </c>
      <c r="Y136" s="163">
        <v>0</v>
      </c>
      <c r="Z136" s="163">
        <v>0</v>
      </c>
      <c r="AA136" s="163">
        <v>0</v>
      </c>
      <c r="AB136" s="163">
        <v>0</v>
      </c>
      <c r="AC136" s="163">
        <v>0</v>
      </c>
      <c r="AD136" s="163">
        <v>0</v>
      </c>
      <c r="AE136" s="163">
        <v>0</v>
      </c>
      <c r="AF136" s="163">
        <v>0</v>
      </c>
      <c r="AG136" s="163">
        <v>0</v>
      </c>
      <c r="AH136" s="163">
        <v>0</v>
      </c>
      <c r="AI136" s="163">
        <v>0</v>
      </c>
    </row>
    <row r="137" spans="1:35" x14ac:dyDescent="0.3">
      <c r="A137" t="s">
        <v>171</v>
      </c>
      <c r="B137" s="163">
        <v>-0.10134488707260159</v>
      </c>
      <c r="C137" s="163">
        <v>0.29942006197277116</v>
      </c>
      <c r="D137" s="163">
        <v>-0.44146148237052463</v>
      </c>
      <c r="E137" s="163">
        <v>0.39112299465240663</v>
      </c>
      <c r="F137" s="163">
        <v>0.43815625000000002</v>
      </c>
      <c r="G137" s="163">
        <v>0.39914285714285724</v>
      </c>
      <c r="H137" s="163">
        <v>0.39749999999999996</v>
      </c>
      <c r="I137" s="163">
        <v>-0.18564263322884011</v>
      </c>
      <c r="J137" s="163">
        <v>-8.3492647058823533E-2</v>
      </c>
      <c r="K137" s="163">
        <v>0.3817763157894738</v>
      </c>
      <c r="L137" s="163">
        <v>-0.29899691358024694</v>
      </c>
      <c r="M137" s="163">
        <v>-0.18325000000000002</v>
      </c>
      <c r="N137" s="163">
        <v>-3.7454873646209363E-2</v>
      </c>
      <c r="O137" s="163">
        <v>0.46555290373906155</v>
      </c>
      <c r="P137" s="163">
        <v>0.43446272991287516</v>
      </c>
      <c r="Q137" s="163">
        <v>0.26513157894736827</v>
      </c>
      <c r="R137" s="163">
        <v>-0.37017543859649116</v>
      </c>
      <c r="S137" s="163">
        <v>-0.49048611111111118</v>
      </c>
      <c r="T137" s="163">
        <v>0.72799999999999976</v>
      </c>
      <c r="U137" s="163">
        <v>-0.37996941896024472</v>
      </c>
      <c r="V137" s="163">
        <v>-0.4910714285714286</v>
      </c>
      <c r="W137" s="163">
        <v>-0.15580246913580253</v>
      </c>
      <c r="X137" s="163">
        <v>-0.17181818181818176</v>
      </c>
      <c r="Y137" s="163">
        <v>0</v>
      </c>
      <c r="Z137" s="163">
        <v>0</v>
      </c>
      <c r="AA137" s="163">
        <v>0</v>
      </c>
      <c r="AB137" s="163">
        <v>0</v>
      </c>
      <c r="AC137" s="163">
        <v>0</v>
      </c>
      <c r="AD137" s="163">
        <v>0</v>
      </c>
      <c r="AE137" s="163">
        <v>0</v>
      </c>
      <c r="AF137" s="163">
        <v>0</v>
      </c>
      <c r="AG137" s="163">
        <v>0</v>
      </c>
      <c r="AH137" s="163">
        <v>0</v>
      </c>
      <c r="AI137" s="163">
        <v>0</v>
      </c>
    </row>
    <row r="138" spans="1:35" x14ac:dyDescent="0.3">
      <c r="A138" t="s">
        <v>248</v>
      </c>
      <c r="B138" s="163">
        <v>-9.889445508117678E-2</v>
      </c>
      <c r="C138" s="163">
        <v>0.29655214617772407</v>
      </c>
      <c r="D138" s="163">
        <v>0.29154852064886727</v>
      </c>
      <c r="E138" s="163">
        <v>-0.19578742709008434</v>
      </c>
      <c r="F138" s="163">
        <v>0.36418181818181816</v>
      </c>
      <c r="G138" s="163">
        <v>0.37809160305343514</v>
      </c>
      <c r="H138" s="163">
        <v>-8.8061538461538524E-2</v>
      </c>
      <c r="I138" s="163">
        <v>-0.18968609865470842</v>
      </c>
      <c r="J138" s="163">
        <v>-8.2282608695652182E-2</v>
      </c>
      <c r="K138" s="163">
        <v>0.39855769230769234</v>
      </c>
      <c r="L138" s="163">
        <v>-0.29943181818181819</v>
      </c>
      <c r="M138" s="163">
        <v>-0.18098765432098751</v>
      </c>
      <c r="N138" s="163">
        <v>-2.1353228711088246E-2</v>
      </c>
      <c r="O138" s="163">
        <v>-9.2185063247272048E-3</v>
      </c>
      <c r="P138" s="163">
        <v>0.37767995857068892</v>
      </c>
      <c r="Q138" s="163">
        <v>-0.29459064327485363</v>
      </c>
      <c r="R138" s="163">
        <v>-0.37017543859649116</v>
      </c>
      <c r="S138" s="163">
        <v>-6.3699494949495006E-2</v>
      </c>
      <c r="T138" s="163">
        <v>0.3640000000000001</v>
      </c>
      <c r="U138" s="163">
        <v>-0.19056748466257667</v>
      </c>
      <c r="V138" s="163">
        <v>-0.4821428571428571</v>
      </c>
      <c r="W138" s="163">
        <v>-0.28044444444444439</v>
      </c>
      <c r="X138" s="163">
        <v>-8.6183310533515689E-2</v>
      </c>
      <c r="Y138" s="163">
        <v>0</v>
      </c>
      <c r="Z138" s="163">
        <v>0</v>
      </c>
      <c r="AA138" s="163">
        <v>0</v>
      </c>
      <c r="AB138" s="163">
        <v>0</v>
      </c>
      <c r="AC138" s="163">
        <v>0</v>
      </c>
      <c r="AD138" s="163">
        <v>0</v>
      </c>
      <c r="AE138" s="163">
        <v>0</v>
      </c>
      <c r="AF138" s="163">
        <v>0</v>
      </c>
      <c r="AG138" s="163">
        <v>0</v>
      </c>
      <c r="AH138" s="163">
        <v>0</v>
      </c>
      <c r="AI138" s="163">
        <v>0</v>
      </c>
    </row>
    <row r="139" spans="1:35" x14ac:dyDescent="0.3">
      <c r="A139" t="s">
        <v>230</v>
      </c>
      <c r="B139" s="163">
        <v>-0.19961125116032452</v>
      </c>
      <c r="C139" s="163">
        <v>0.29432383667772988</v>
      </c>
      <c r="D139" s="163">
        <v>0.18890832871416885</v>
      </c>
      <c r="E139" s="163">
        <v>-0.28996960486322187</v>
      </c>
      <c r="F139" s="163">
        <v>0.27819444444444441</v>
      </c>
      <c r="G139" s="163">
        <v>0.39914285714285724</v>
      </c>
      <c r="H139" s="163">
        <v>0.29812499999999975</v>
      </c>
      <c r="I139" s="163">
        <v>-0.19789473684210535</v>
      </c>
      <c r="J139" s="163">
        <v>0.38963235294117649</v>
      </c>
      <c r="K139" s="163">
        <v>0.16361842105263169</v>
      </c>
      <c r="L139" s="163">
        <v>-0.19254658385093171</v>
      </c>
      <c r="M139" s="163">
        <v>-9.3177966101694931E-2</v>
      </c>
      <c r="N139" s="163">
        <v>-9.1510474090407801E-2</v>
      </c>
      <c r="O139" s="163">
        <v>0.46395348837209283</v>
      </c>
      <c r="P139" s="163">
        <v>0.40911577028258894</v>
      </c>
      <c r="Q139" s="163">
        <v>-0.2651315789473685</v>
      </c>
      <c r="R139" s="163">
        <v>-0.49356725146198821</v>
      </c>
      <c r="S139" s="163">
        <v>-0.22931818181818187</v>
      </c>
      <c r="T139" s="163">
        <v>-0.36399999999999999</v>
      </c>
      <c r="U139" s="163">
        <v>-0.44855595667870041</v>
      </c>
      <c r="V139" s="163">
        <v>-0.4910714285714286</v>
      </c>
      <c r="W139" s="163">
        <v>-0.10015873015873</v>
      </c>
      <c r="X139" s="163">
        <v>-0.19026845637583889</v>
      </c>
      <c r="Y139" s="163">
        <v>0</v>
      </c>
      <c r="Z139" s="163">
        <v>0</v>
      </c>
      <c r="AA139" s="163">
        <v>0</v>
      </c>
      <c r="AB139" s="163">
        <v>0</v>
      </c>
      <c r="AC139" s="163">
        <v>0</v>
      </c>
      <c r="AD139" s="163">
        <v>0</v>
      </c>
      <c r="AE139" s="163">
        <v>0</v>
      </c>
      <c r="AF139" s="163">
        <v>0</v>
      </c>
      <c r="AG139" s="163">
        <v>0</v>
      </c>
      <c r="AH139" s="163">
        <v>0</v>
      </c>
      <c r="AI139" s="163">
        <v>0</v>
      </c>
    </row>
    <row r="140" spans="1:35" x14ac:dyDescent="0.3">
      <c r="A140" t="s">
        <v>41</v>
      </c>
      <c r="B140" s="163">
        <v>-5.4085622741363304E-3</v>
      </c>
      <c r="C140" s="163">
        <v>-4.2577565915907778E-3</v>
      </c>
      <c r="D140" s="163">
        <v>0.39269800740459693</v>
      </c>
      <c r="E140" s="163">
        <v>-1.2569169960474302E-2</v>
      </c>
      <c r="F140" s="163">
        <v>0.42921428571428599</v>
      </c>
      <c r="G140" s="163">
        <v>-2.9083969465648951E-2</v>
      </c>
      <c r="H140" s="163">
        <v>-2.2341920374707391E-2</v>
      </c>
      <c r="I140" s="163">
        <v>-8.9366197183098683E-2</v>
      </c>
      <c r="J140" s="163">
        <v>-2.8246268656716311E-2</v>
      </c>
      <c r="K140" s="163">
        <v>0.3817763157894738</v>
      </c>
      <c r="L140" s="163">
        <v>-9.6875000000000044E-2</v>
      </c>
      <c r="M140" s="163">
        <v>-9.3177966101694931E-2</v>
      </c>
      <c r="N140" s="163">
        <v>-2.3850574712643624E-2</v>
      </c>
      <c r="O140" s="163">
        <v>-3.0227272727272769E-2</v>
      </c>
      <c r="P140" s="163">
        <v>0.3702970297029704</v>
      </c>
      <c r="Q140" s="163">
        <v>-7.0701754385964821E-2</v>
      </c>
      <c r="R140" s="163">
        <v>-0.18508771929824563</v>
      </c>
      <c r="S140" s="163">
        <v>-8.4083333333333399E-2</v>
      </c>
      <c r="T140" s="163">
        <v>0.72799999999999976</v>
      </c>
      <c r="U140" s="163">
        <v>-0.19056748466257667</v>
      </c>
      <c r="V140" s="163">
        <v>-0.48750000000000004</v>
      </c>
      <c r="W140" s="163">
        <v>-0.23370370370370364</v>
      </c>
      <c r="X140" s="163">
        <v>-8.3720930232558111E-2</v>
      </c>
      <c r="Y140" s="163">
        <v>0</v>
      </c>
      <c r="Z140" s="163">
        <v>0</v>
      </c>
      <c r="AA140" s="163">
        <v>0</v>
      </c>
      <c r="AB140" s="163">
        <v>0</v>
      </c>
      <c r="AC140" s="163">
        <v>0</v>
      </c>
      <c r="AD140" s="163">
        <v>0</v>
      </c>
      <c r="AE140" s="163">
        <v>0</v>
      </c>
      <c r="AF140" s="163">
        <v>0</v>
      </c>
      <c r="AG140" s="163">
        <v>0</v>
      </c>
      <c r="AH140" s="163">
        <v>0</v>
      </c>
      <c r="AI140" s="163">
        <v>0</v>
      </c>
    </row>
    <row r="141" spans="1:35" x14ac:dyDescent="0.3">
      <c r="A141" t="s">
        <v>42</v>
      </c>
      <c r="B141" s="163">
        <v>0.29786005380217473</v>
      </c>
      <c r="C141" s="163">
        <v>4.8376810761515898E-2</v>
      </c>
      <c r="D141" s="163">
        <v>-1.4291594149454245E-2</v>
      </c>
      <c r="E141" s="163">
        <v>-0.49120214909335125</v>
      </c>
      <c r="F141" s="163">
        <v>0.18778125000000001</v>
      </c>
      <c r="G141" s="163">
        <v>0.29028571428571448</v>
      </c>
      <c r="H141" s="163">
        <v>9.4455445544554539E-2</v>
      </c>
      <c r="I141" s="163">
        <v>-0.17698744769874475</v>
      </c>
      <c r="J141" s="163">
        <v>0.36798611111111112</v>
      </c>
      <c r="K141" s="163">
        <v>0.18840909090909075</v>
      </c>
      <c r="L141" s="163">
        <v>-0.43688725490196068</v>
      </c>
      <c r="M141" s="163">
        <v>-0.39267857142857143</v>
      </c>
      <c r="N141" s="163">
        <v>-0.28811748998664888</v>
      </c>
      <c r="O141" s="163">
        <v>0</v>
      </c>
      <c r="P141" s="163">
        <v>0.32759124087591251</v>
      </c>
      <c r="Q141" s="163">
        <v>8.8377192982456165E-2</v>
      </c>
      <c r="R141" s="163">
        <v>-0.47593984962406022</v>
      </c>
      <c r="S141" s="163">
        <v>0.16816666666666658</v>
      </c>
      <c r="T141" s="163">
        <v>0.3640000000000001</v>
      </c>
      <c r="U141" s="163">
        <v>0.18605870020964366</v>
      </c>
      <c r="V141" s="163">
        <v>-0.46875000000000011</v>
      </c>
      <c r="W141" s="163">
        <v>0.70111111111111102</v>
      </c>
      <c r="X141" s="163">
        <v>-0.2930232558139535</v>
      </c>
      <c r="Y141" s="163">
        <v>0</v>
      </c>
      <c r="Z141" s="163">
        <v>0</v>
      </c>
      <c r="AA141" s="163">
        <v>0</v>
      </c>
      <c r="AB141" s="163">
        <v>0</v>
      </c>
      <c r="AC141" s="163">
        <v>0</v>
      </c>
      <c r="AD141" s="163">
        <v>0</v>
      </c>
      <c r="AE141" s="163">
        <v>0</v>
      </c>
      <c r="AF141" s="163">
        <v>0</v>
      </c>
      <c r="AG141" s="163">
        <v>0</v>
      </c>
      <c r="AH141" s="163">
        <v>0</v>
      </c>
      <c r="AI141" s="163">
        <v>0</v>
      </c>
    </row>
    <row r="142" spans="1:35" x14ac:dyDescent="0.3">
      <c r="A142" t="s">
        <v>172</v>
      </c>
      <c r="B142" s="163">
        <v>9.6625112575960292E-2</v>
      </c>
      <c r="C142" s="163">
        <v>4.7277277501623916E-2</v>
      </c>
      <c r="D142" s="163">
        <v>-6.1450507865100978E-2</v>
      </c>
      <c r="E142" s="163">
        <v>9.5888157894736814E-2</v>
      </c>
      <c r="F142" s="163">
        <v>0.25037500000000001</v>
      </c>
      <c r="G142" s="163">
        <v>0.39914285714285724</v>
      </c>
      <c r="H142" s="163">
        <v>0.18891089108910886</v>
      </c>
      <c r="I142" s="163">
        <v>-0.38338368580060422</v>
      </c>
      <c r="J142" s="163">
        <v>7.8854166666666892E-2</v>
      </c>
      <c r="K142" s="163">
        <v>0.15543750000000012</v>
      </c>
      <c r="L142" s="163">
        <v>-0.39889705882352944</v>
      </c>
      <c r="M142" s="163">
        <v>-0.3781349206349206</v>
      </c>
      <c r="N142" s="163">
        <v>-0.28837650031585593</v>
      </c>
      <c r="O142" s="163">
        <v>0.38644067796610182</v>
      </c>
      <c r="P142" s="163">
        <v>0.39618644067796605</v>
      </c>
      <c r="Q142" s="163">
        <v>0.11783625730994163</v>
      </c>
      <c r="R142" s="163">
        <v>-0.48122807017543867</v>
      </c>
      <c r="S142" s="163">
        <v>0.15287878787878784</v>
      </c>
      <c r="T142" s="163">
        <v>0.72799999999999976</v>
      </c>
      <c r="U142" s="163">
        <v>0.19223826714801473</v>
      </c>
      <c r="V142" s="163">
        <v>-0.48611111111111116</v>
      </c>
      <c r="W142" s="163">
        <v>-0.37392592592592599</v>
      </c>
      <c r="X142" s="163">
        <v>0.17181818181818187</v>
      </c>
      <c r="Y142" s="163">
        <v>0</v>
      </c>
      <c r="Z142" s="163">
        <v>0</v>
      </c>
      <c r="AA142" s="163">
        <v>0</v>
      </c>
      <c r="AB142" s="163">
        <v>0</v>
      </c>
      <c r="AC142" s="163">
        <v>0</v>
      </c>
      <c r="AD142" s="163">
        <v>0</v>
      </c>
      <c r="AE142" s="163">
        <v>0</v>
      </c>
      <c r="AF142" s="163">
        <v>0</v>
      </c>
      <c r="AG142" s="163">
        <v>0</v>
      </c>
      <c r="AH142" s="163">
        <v>0</v>
      </c>
      <c r="AI142" s="163">
        <v>0</v>
      </c>
    </row>
    <row r="143" spans="1:35" x14ac:dyDescent="0.3">
      <c r="A143" t="s">
        <v>107</v>
      </c>
      <c r="B143" s="163">
        <v>0.39802681150486219</v>
      </c>
      <c r="C143" s="163">
        <v>0.29955706246783054</v>
      </c>
      <c r="D143" s="163">
        <v>-0.12331357368834261</v>
      </c>
      <c r="E143" s="163">
        <v>-0.29132111861137888</v>
      </c>
      <c r="F143" s="163">
        <v>0.20029999999999992</v>
      </c>
      <c r="G143" s="163">
        <v>0.37271739130434778</v>
      </c>
      <c r="H143" s="163">
        <v>-0.28660944206008587</v>
      </c>
      <c r="I143" s="163">
        <v>-0.19011235955056172</v>
      </c>
      <c r="J143" s="163">
        <v>0.3871022727272726</v>
      </c>
      <c r="K143" s="163">
        <v>0.2302777777777778</v>
      </c>
      <c r="L143" s="163">
        <v>-0.296875</v>
      </c>
      <c r="M143" s="163">
        <v>-0.18325000000000002</v>
      </c>
      <c r="N143" s="163">
        <v>-0.19212962962962965</v>
      </c>
      <c r="O143" s="163">
        <v>-2.8073878627968396E-2</v>
      </c>
      <c r="P143" s="163">
        <v>0.34000000000000008</v>
      </c>
      <c r="Q143" s="163">
        <v>-0.42926065162907268</v>
      </c>
      <c r="R143" s="163">
        <v>-0.44949874686716795</v>
      </c>
      <c r="S143" s="163">
        <v>-0.49048611111111118</v>
      </c>
      <c r="T143" s="163">
        <v>0.3640000000000001</v>
      </c>
      <c r="U143" s="163">
        <v>0.25631768953068623</v>
      </c>
      <c r="V143" s="163">
        <v>-0.48611111111111116</v>
      </c>
      <c r="W143" s="163">
        <v>-0.10786324786324786</v>
      </c>
      <c r="X143" s="163">
        <v>-0.29489361702127648</v>
      </c>
      <c r="Y143" s="163">
        <v>0</v>
      </c>
      <c r="Z143" s="163">
        <v>0</v>
      </c>
      <c r="AA143" s="163">
        <v>0</v>
      </c>
      <c r="AB143" s="163">
        <v>0</v>
      </c>
      <c r="AC143" s="163">
        <v>0</v>
      </c>
      <c r="AD143" s="163">
        <v>0</v>
      </c>
      <c r="AE143" s="163">
        <v>0</v>
      </c>
      <c r="AF143" s="163">
        <v>0</v>
      </c>
      <c r="AG143" s="163">
        <v>0</v>
      </c>
      <c r="AH143" s="163">
        <v>0</v>
      </c>
      <c r="AI143" s="163">
        <v>0</v>
      </c>
    </row>
    <row r="144" spans="1:35" x14ac:dyDescent="0.3">
      <c r="A144" t="s">
        <v>108</v>
      </c>
      <c r="B144" s="163">
        <v>0.27476187384981188</v>
      </c>
      <c r="C144" s="163">
        <v>0.19972749102370879</v>
      </c>
      <c r="D144" s="163">
        <v>0.18543722161412046</v>
      </c>
      <c r="E144" s="163">
        <v>-0.18737373737373741</v>
      </c>
      <c r="F144" s="163">
        <v>0.28451704545454537</v>
      </c>
      <c r="G144" s="163">
        <v>-0.16710526315789476</v>
      </c>
      <c r="H144" s="163">
        <v>-0.28860504201680681</v>
      </c>
      <c r="I144" s="163">
        <v>-0.18634361233480179</v>
      </c>
      <c r="J144" s="163">
        <v>-0.27830882352941178</v>
      </c>
      <c r="K144" s="163">
        <v>0.19738095238095243</v>
      </c>
      <c r="L144" s="163">
        <v>-0.38346354166666663</v>
      </c>
      <c r="M144" s="163">
        <v>-0.37589743589743596</v>
      </c>
      <c r="N144" s="163">
        <v>-0.18711755233494365</v>
      </c>
      <c r="O144" s="163">
        <v>-4.9259259259259114E-2</v>
      </c>
      <c r="P144" s="163">
        <v>0.26503937007874012</v>
      </c>
      <c r="Q144" s="163">
        <v>0.28280701754385973</v>
      </c>
      <c r="R144" s="163">
        <v>-0.48122807017543867</v>
      </c>
      <c r="S144" s="163">
        <v>-0.28664772727272736</v>
      </c>
      <c r="T144" s="163">
        <v>0.3640000000000001</v>
      </c>
      <c r="U144" s="163">
        <v>0.26361386138613874</v>
      </c>
      <c r="V144" s="163">
        <v>-0.4910714285714286</v>
      </c>
      <c r="W144" s="163">
        <v>-0.17527777777777787</v>
      </c>
      <c r="X144" s="163">
        <v>-0.29589041095890412</v>
      </c>
      <c r="Y144" s="163">
        <v>0</v>
      </c>
      <c r="Z144" s="163">
        <v>0</v>
      </c>
      <c r="AA144" s="163">
        <v>0</v>
      </c>
      <c r="AB144" s="163">
        <v>0</v>
      </c>
      <c r="AC144" s="163">
        <v>0</v>
      </c>
      <c r="AD144" s="163">
        <v>0</v>
      </c>
      <c r="AE144" s="163">
        <v>0</v>
      </c>
      <c r="AF144" s="163">
        <v>0</v>
      </c>
      <c r="AG144" s="163">
        <v>0</v>
      </c>
      <c r="AH144" s="163">
        <v>0</v>
      </c>
      <c r="AI144" s="163">
        <v>0</v>
      </c>
    </row>
    <row r="145" spans="1:35" x14ac:dyDescent="0.3">
      <c r="A145" t="s">
        <v>72</v>
      </c>
      <c r="B145" s="163">
        <v>-0.19719041346013311</v>
      </c>
      <c r="C145" s="163">
        <v>0.24841744840522351</v>
      </c>
      <c r="D145" s="163">
        <v>-0.13034956213809268</v>
      </c>
      <c r="E145" s="163">
        <v>-0.19449541284403671</v>
      </c>
      <c r="F145" s="163">
        <v>0.36418181818181816</v>
      </c>
      <c r="G145" s="163">
        <v>-3.6285714285714255E-2</v>
      </c>
      <c r="H145" s="163">
        <v>0.39842227378190276</v>
      </c>
      <c r="I145" s="163">
        <v>-7.2000000000000064E-2</v>
      </c>
      <c r="J145" s="163">
        <v>0.46346938775510216</v>
      </c>
      <c r="K145" s="163">
        <v>0.46055555555555561</v>
      </c>
      <c r="L145" s="163">
        <v>-1.6702586206896575E-2</v>
      </c>
      <c r="M145" s="163">
        <v>-4.2616279069767393E-2</v>
      </c>
      <c r="N145" s="163">
        <v>-8.2042833607907761E-2</v>
      </c>
      <c r="O145" s="163">
        <v>-3.6190476190476106E-2</v>
      </c>
      <c r="P145" s="163">
        <v>0.45241935483870965</v>
      </c>
      <c r="Q145" s="163">
        <v>-0.41242690058479514</v>
      </c>
      <c r="R145" s="163">
        <v>-0.43187134502923974</v>
      </c>
      <c r="S145" s="163">
        <v>-0.28027777777777774</v>
      </c>
      <c r="T145" s="163">
        <v>0.72799999999999976</v>
      </c>
      <c r="U145" s="163">
        <v>-0.19722222222222208</v>
      </c>
      <c r="V145" s="163">
        <v>-0.41666666666666663</v>
      </c>
      <c r="W145" s="163">
        <v>-0.12747474747474741</v>
      </c>
      <c r="X145" s="163">
        <v>-9.1084337349397582E-2</v>
      </c>
      <c r="Y145" s="163">
        <v>0</v>
      </c>
      <c r="Z145" s="163">
        <v>2.2204460492503131E-16</v>
      </c>
      <c r="AA145" s="163">
        <v>0</v>
      </c>
      <c r="AB145" s="163">
        <v>0</v>
      </c>
      <c r="AC145" s="163">
        <v>0</v>
      </c>
      <c r="AD145" s="163">
        <v>0</v>
      </c>
      <c r="AE145" s="163">
        <v>0</v>
      </c>
      <c r="AF145" s="163">
        <v>0</v>
      </c>
      <c r="AG145" s="163">
        <v>0</v>
      </c>
      <c r="AH145" s="163">
        <v>0</v>
      </c>
      <c r="AI145" s="163">
        <v>0</v>
      </c>
    </row>
    <row r="146" spans="1:35" x14ac:dyDescent="0.3">
      <c r="A146" t="s">
        <v>73</v>
      </c>
      <c r="B146" s="163">
        <v>0.19475668071640961</v>
      </c>
      <c r="C146" s="163">
        <v>0.13961813935429124</v>
      </c>
      <c r="D146" s="163">
        <v>-0.29938967890592727</v>
      </c>
      <c r="E146" s="163">
        <v>-9.5438175270108005E-2</v>
      </c>
      <c r="F146" s="163">
        <v>0.39832386363636374</v>
      </c>
      <c r="G146" s="163">
        <v>-4.8227848101265902E-2</v>
      </c>
      <c r="H146" s="163">
        <v>-3.3125000000000071E-2</v>
      </c>
      <c r="I146" s="163">
        <v>-8.403973509933782E-2</v>
      </c>
      <c r="J146" s="163">
        <v>-3.2629310344827522E-2</v>
      </c>
      <c r="K146" s="163">
        <v>-0.18840909090909097</v>
      </c>
      <c r="L146" s="163">
        <v>-9.8278985507246563E-2</v>
      </c>
      <c r="M146" s="163">
        <v>-7.1862745098039138E-2</v>
      </c>
      <c r="N146" s="163">
        <v>-9.2051756007393681E-2</v>
      </c>
      <c r="O146" s="163">
        <v>-3.8136200716845869E-2</v>
      </c>
      <c r="P146" s="163">
        <v>0.49866666666666659</v>
      </c>
      <c r="Q146" s="163">
        <v>-5.8918128654970703E-2</v>
      </c>
      <c r="R146" s="163">
        <v>-0.27763157894736845</v>
      </c>
      <c r="S146" s="163">
        <v>-0.1273989898989899</v>
      </c>
      <c r="T146" s="163">
        <v>0.72799999999999976</v>
      </c>
      <c r="U146" s="163">
        <v>-6.4079422382671503E-2</v>
      </c>
      <c r="V146" s="163">
        <v>-8.5227272727272818E-2</v>
      </c>
      <c r="W146" s="163">
        <v>-0.31160493827160496</v>
      </c>
      <c r="X146" s="163">
        <v>-0.19384615384615378</v>
      </c>
      <c r="Y146" s="163">
        <v>0</v>
      </c>
      <c r="Z146" s="163">
        <v>0</v>
      </c>
      <c r="AA146" s="163">
        <v>0</v>
      </c>
      <c r="AB146" s="163">
        <v>0</v>
      </c>
      <c r="AC146" s="163">
        <v>0</v>
      </c>
      <c r="AD146" s="163">
        <v>0</v>
      </c>
      <c r="AE146" s="163">
        <v>0</v>
      </c>
      <c r="AF146" s="163">
        <v>0</v>
      </c>
      <c r="AG146" s="163">
        <v>0</v>
      </c>
      <c r="AH146" s="163">
        <v>0</v>
      </c>
      <c r="AI146" s="163">
        <v>0</v>
      </c>
    </row>
    <row r="147" spans="1:35" x14ac:dyDescent="0.3">
      <c r="A147" t="s">
        <v>43</v>
      </c>
      <c r="B147" s="163">
        <v>-5.8822328365069065E-3</v>
      </c>
      <c r="C147" s="163">
        <v>-9.8625523899447676E-2</v>
      </c>
      <c r="D147" s="163">
        <v>0.34032901243058444</v>
      </c>
      <c r="E147" s="163">
        <v>-2.0306513409961591E-2</v>
      </c>
      <c r="F147" s="163">
        <v>0.42921428571428599</v>
      </c>
      <c r="G147" s="163">
        <v>-4.1413043478260914E-2</v>
      </c>
      <c r="H147" s="163">
        <v>-1.753676470588228E-2</v>
      </c>
      <c r="I147" s="163">
        <v>-2.445086705202304E-2</v>
      </c>
      <c r="J147" s="163">
        <v>0.4920500000000001</v>
      </c>
      <c r="K147" s="163">
        <v>0.46798387096774219</v>
      </c>
      <c r="L147" s="163">
        <v>-1.36443661971829E-2</v>
      </c>
      <c r="M147" s="163">
        <v>-3.2149122807017649E-2</v>
      </c>
      <c r="N147" s="163">
        <v>-1.7106347897774099E-2</v>
      </c>
      <c r="O147" s="163">
        <v>-3.0244457077885034E-2</v>
      </c>
      <c r="P147" s="163">
        <v>0.4595221843003412</v>
      </c>
      <c r="Q147" s="163">
        <v>-0.19328537170263782</v>
      </c>
      <c r="R147" s="163">
        <v>-0.27829736211031175</v>
      </c>
      <c r="S147" s="163">
        <v>-6.3699494949495006E-2</v>
      </c>
      <c r="T147" s="163">
        <v>0.3640000000000001</v>
      </c>
      <c r="U147" s="163">
        <v>-5.4281345565749262E-2</v>
      </c>
      <c r="V147" s="163">
        <v>-0.18145161290322576</v>
      </c>
      <c r="W147" s="163">
        <v>-0.35055555555555562</v>
      </c>
      <c r="X147" s="163">
        <v>-2.5454545454545507E-2</v>
      </c>
      <c r="Y147" s="163">
        <v>0</v>
      </c>
      <c r="Z147" s="163">
        <v>0</v>
      </c>
      <c r="AA147" s="163">
        <v>0</v>
      </c>
      <c r="AB147" s="163">
        <v>0</v>
      </c>
      <c r="AC147" s="163">
        <v>0</v>
      </c>
      <c r="AD147" s="163">
        <v>0</v>
      </c>
      <c r="AE147" s="163">
        <v>0</v>
      </c>
      <c r="AF147" s="163">
        <v>0</v>
      </c>
      <c r="AG147" s="163">
        <v>0</v>
      </c>
      <c r="AH147" s="163">
        <v>0</v>
      </c>
      <c r="AI147" s="163">
        <v>0</v>
      </c>
    </row>
    <row r="148" spans="1:35" x14ac:dyDescent="0.3">
      <c r="A148" t="s">
        <v>198</v>
      </c>
      <c r="B148" s="163">
        <v>-9.8615929337696362E-2</v>
      </c>
      <c r="C148" s="163">
        <v>0.19889174389783504</v>
      </c>
      <c r="D148" s="163">
        <v>6.9388779210362017E-3</v>
      </c>
      <c r="E148" s="163">
        <v>-9.3164062499999978E-2</v>
      </c>
      <c r="F148" s="163">
        <v>0.29589772727272723</v>
      </c>
      <c r="G148" s="163">
        <v>-2.9083969465648951E-2</v>
      </c>
      <c r="H148" s="163">
        <v>-8.8951048951048994E-2</v>
      </c>
      <c r="I148" s="163">
        <v>-9.0967741935483959E-2</v>
      </c>
      <c r="J148" s="163">
        <v>-3.2076271186440741E-2</v>
      </c>
      <c r="K148" s="163">
        <v>0.38859375000000007</v>
      </c>
      <c r="L148" s="163">
        <v>-9.418402777777779E-2</v>
      </c>
      <c r="M148" s="163">
        <v>-7.048076923076918E-2</v>
      </c>
      <c r="N148" s="163">
        <v>-8.9087656529517001E-2</v>
      </c>
      <c r="O148" s="163">
        <v>-3.656357388316156E-2</v>
      </c>
      <c r="P148" s="163">
        <v>0.45795918367346933</v>
      </c>
      <c r="Q148" s="163">
        <v>-0.19884868421052637</v>
      </c>
      <c r="R148" s="163">
        <v>-0.27763157894736834</v>
      </c>
      <c r="S148" s="163">
        <v>-0.3821969696969697</v>
      </c>
      <c r="T148" s="163">
        <v>0.72799999999999976</v>
      </c>
      <c r="U148" s="163">
        <v>0.38113496932515334</v>
      </c>
      <c r="V148" s="163">
        <v>-0.44836956521739124</v>
      </c>
      <c r="W148" s="163">
        <v>-0.28044444444444439</v>
      </c>
      <c r="X148" s="163">
        <v>-9.4029850746268684E-2</v>
      </c>
      <c r="Y148" s="163">
        <v>0</v>
      </c>
      <c r="Z148" s="163">
        <v>0</v>
      </c>
      <c r="AA148" s="163">
        <v>0</v>
      </c>
      <c r="AB148" s="163">
        <v>0</v>
      </c>
      <c r="AC148" s="163">
        <v>0</v>
      </c>
      <c r="AD148" s="163">
        <v>0</v>
      </c>
      <c r="AE148" s="163">
        <v>0</v>
      </c>
      <c r="AF148" s="163">
        <v>0</v>
      </c>
      <c r="AG148" s="163">
        <v>0</v>
      </c>
      <c r="AH148" s="163">
        <v>0</v>
      </c>
      <c r="AI148" s="163">
        <v>0</v>
      </c>
    </row>
    <row r="149" spans="1:35" x14ac:dyDescent="0.3">
      <c r="A149" t="s">
        <v>131</v>
      </c>
      <c r="B149" s="163">
        <v>0.24037790658264568</v>
      </c>
      <c r="C149" s="163">
        <v>0.26124097954463354</v>
      </c>
      <c r="D149" s="163">
        <v>-0.29981940066727497</v>
      </c>
      <c r="E149" s="163">
        <v>-8.1226053639846585E-2</v>
      </c>
      <c r="F149" s="163">
        <v>0.25037500000000001</v>
      </c>
      <c r="G149" s="163">
        <v>-0.17450381679389326</v>
      </c>
      <c r="H149" s="163">
        <v>-0.18245901639344253</v>
      </c>
      <c r="I149" s="163">
        <v>-0.19315068493150689</v>
      </c>
      <c r="J149" s="163">
        <v>-0.16822222222222216</v>
      </c>
      <c r="K149" s="163">
        <v>0.16579999999999995</v>
      </c>
      <c r="L149" s="163">
        <v>-0.19918224299065423</v>
      </c>
      <c r="M149" s="163">
        <v>-0.28192307692307694</v>
      </c>
      <c r="N149" s="163">
        <v>-7.1244635193133066E-2</v>
      </c>
      <c r="O149" s="163">
        <v>-4.2903225806451672E-2</v>
      </c>
      <c r="P149" s="163">
        <v>0.45563451776649755</v>
      </c>
      <c r="Q149" s="163">
        <v>-0.17675438596491211</v>
      </c>
      <c r="R149" s="163">
        <v>-0.44949874686716795</v>
      </c>
      <c r="S149" s="163">
        <v>-0.3821969696969697</v>
      </c>
      <c r="T149" s="163">
        <v>0.72799999999999976</v>
      </c>
      <c r="U149" s="163">
        <v>-0.3844765342960289</v>
      </c>
      <c r="V149" s="163">
        <v>-0.49632352941176472</v>
      </c>
      <c r="W149" s="163">
        <v>-0.35055555555555562</v>
      </c>
      <c r="X149" s="163">
        <v>-0.2873684210526315</v>
      </c>
      <c r="Y149" s="163">
        <v>0</v>
      </c>
      <c r="Z149" s="163">
        <v>0</v>
      </c>
      <c r="AA149" s="163">
        <v>0</v>
      </c>
      <c r="AB149" s="163">
        <v>0</v>
      </c>
      <c r="AC149" s="163">
        <v>0</v>
      </c>
      <c r="AD149" s="163">
        <v>0</v>
      </c>
      <c r="AE149" s="163">
        <v>0</v>
      </c>
      <c r="AF149" s="163">
        <v>0</v>
      </c>
      <c r="AG149" s="163">
        <v>0</v>
      </c>
      <c r="AH149" s="163">
        <v>0</v>
      </c>
      <c r="AI149" s="163">
        <v>0</v>
      </c>
    </row>
    <row r="150" spans="1:35" x14ac:dyDescent="0.3">
      <c r="A150" t="s">
        <v>109</v>
      </c>
      <c r="B150" s="163">
        <v>0.19829505734432007</v>
      </c>
      <c r="C150" s="163">
        <v>4.7092462301652649E-2</v>
      </c>
      <c r="D150" s="163">
        <v>4.6379791177018292E-2</v>
      </c>
      <c r="E150" s="163">
        <v>0.19720930232558143</v>
      </c>
      <c r="F150" s="163">
        <v>7.1535714285714258E-2</v>
      </c>
      <c r="G150" s="163">
        <v>0.29083969465648862</v>
      </c>
      <c r="H150" s="163">
        <v>9.4222222222222207E-2</v>
      </c>
      <c r="I150" s="163">
        <v>-0.37880597014925377</v>
      </c>
      <c r="J150" s="163">
        <v>-0.49940972222222213</v>
      </c>
      <c r="K150" s="163">
        <v>0.10109756097560996</v>
      </c>
      <c r="L150" s="163">
        <v>-0.49563953488372081</v>
      </c>
      <c r="M150" s="163">
        <v>-0.4944841269841268</v>
      </c>
      <c r="N150" s="163">
        <v>-0.39437134502923987</v>
      </c>
      <c r="O150" s="163">
        <v>0.49771309771309769</v>
      </c>
      <c r="P150" s="163">
        <v>0.13357142857142867</v>
      </c>
      <c r="Q150" s="163">
        <v>0.17675438596491233</v>
      </c>
      <c r="R150" s="163">
        <v>-0.47593984962406022</v>
      </c>
      <c r="S150" s="163">
        <v>0.19109848484848491</v>
      </c>
      <c r="T150" s="163">
        <v>0.3640000000000001</v>
      </c>
      <c r="U150" s="163">
        <v>0.38447653429602902</v>
      </c>
      <c r="V150" s="163">
        <v>-0.48913043478260865</v>
      </c>
      <c r="W150" s="163">
        <v>-0.14022222222222225</v>
      </c>
      <c r="X150" s="163">
        <v>0.19868593955321945</v>
      </c>
      <c r="Y150" s="163">
        <v>0</v>
      </c>
      <c r="Z150" s="163">
        <v>0</v>
      </c>
      <c r="AA150" s="163">
        <v>0</v>
      </c>
      <c r="AB150" s="163">
        <v>0</v>
      </c>
      <c r="AC150" s="163">
        <v>0</v>
      </c>
      <c r="AD150" s="163">
        <v>0</v>
      </c>
      <c r="AE150" s="163">
        <v>0</v>
      </c>
      <c r="AF150" s="163">
        <v>0</v>
      </c>
      <c r="AG150" s="163">
        <v>0</v>
      </c>
      <c r="AH150" s="163">
        <v>0</v>
      </c>
      <c r="AI150" s="163">
        <v>0</v>
      </c>
    </row>
    <row r="151" spans="1:35" x14ac:dyDescent="0.3">
      <c r="A151" t="s">
        <v>173</v>
      </c>
      <c r="B151" s="163">
        <v>0.19768750868171514</v>
      </c>
      <c r="C151" s="163">
        <v>9.8108339568639069E-2</v>
      </c>
      <c r="D151" s="163">
        <v>-0.2922281209301002</v>
      </c>
      <c r="E151" s="163">
        <v>9.0033975084937712E-2</v>
      </c>
      <c r="F151" s="163">
        <v>0.14307142857142852</v>
      </c>
      <c r="G151" s="163">
        <v>0.4969565217391303</v>
      </c>
      <c r="H151" s="163">
        <v>0.26819277108433726</v>
      </c>
      <c r="I151" s="163">
        <v>-0.27687272727272727</v>
      </c>
      <c r="J151" s="163">
        <v>9.6228813559322113E-2</v>
      </c>
      <c r="K151" s="163">
        <v>0.18840909090909075</v>
      </c>
      <c r="L151" s="163">
        <v>-0.39028776978417279</v>
      </c>
      <c r="M151" s="163">
        <v>-0.28745098039215677</v>
      </c>
      <c r="N151" s="163">
        <v>-0.18099688473520248</v>
      </c>
      <c r="O151" s="163">
        <v>0.27546925566343039</v>
      </c>
      <c r="P151" s="163">
        <v>0.25596958174904949</v>
      </c>
      <c r="Q151" s="163">
        <v>7.0701754385964932E-2</v>
      </c>
      <c r="R151" s="163">
        <v>-0.48122807017543867</v>
      </c>
      <c r="S151" s="163">
        <v>0.15287878787878784</v>
      </c>
      <c r="T151" s="163">
        <v>0.3640000000000001</v>
      </c>
      <c r="U151" s="163">
        <v>0.12815884476534323</v>
      </c>
      <c r="V151" s="163">
        <v>-0.3835227272727274</v>
      </c>
      <c r="W151" s="163">
        <v>-0.35055555555555562</v>
      </c>
      <c r="X151" s="163">
        <v>-0.378</v>
      </c>
      <c r="Y151" s="163">
        <v>0</v>
      </c>
      <c r="Z151" s="163">
        <v>0</v>
      </c>
      <c r="AA151" s="163">
        <v>0</v>
      </c>
      <c r="AB151" s="163">
        <v>0</v>
      </c>
      <c r="AC151" s="163">
        <v>0</v>
      </c>
      <c r="AD151" s="163">
        <v>0</v>
      </c>
      <c r="AE151" s="163">
        <v>0</v>
      </c>
      <c r="AF151" s="163">
        <v>0</v>
      </c>
      <c r="AG151" s="163">
        <v>0</v>
      </c>
      <c r="AH151" s="163">
        <v>0</v>
      </c>
      <c r="AI151" s="163">
        <v>0</v>
      </c>
    </row>
    <row r="152" spans="1:35" x14ac:dyDescent="0.3">
      <c r="A152" t="s">
        <v>249</v>
      </c>
      <c r="B152" s="163">
        <v>-0.19577989548116226</v>
      </c>
      <c r="C152" s="163">
        <v>0.19848395894757509</v>
      </c>
      <c r="D152" s="163">
        <v>-0.39500122152427197</v>
      </c>
      <c r="E152" s="163">
        <v>-9.868114817688145E-2</v>
      </c>
      <c r="F152" s="163">
        <v>0.26706666666666679</v>
      </c>
      <c r="G152" s="163">
        <v>0.46181818181818168</v>
      </c>
      <c r="H152" s="163">
        <v>0.49175257731958766</v>
      </c>
      <c r="I152" s="163">
        <v>-4.4293193717277468E-2</v>
      </c>
      <c r="J152" s="163">
        <v>0.48525641025641031</v>
      </c>
      <c r="K152" s="163">
        <v>0.4710227272727272</v>
      </c>
      <c r="L152" s="163">
        <v>-2.1059782608695676E-2</v>
      </c>
      <c r="M152" s="163">
        <v>-5.3897058823529354E-2</v>
      </c>
      <c r="N152" s="163">
        <v>-9.2222222222222205E-2</v>
      </c>
      <c r="O152" s="163">
        <v>-3.4278350515463907E-2</v>
      </c>
      <c r="P152" s="163">
        <v>0.46847599164926912</v>
      </c>
      <c r="Q152" s="163">
        <v>-0.2651315789473685</v>
      </c>
      <c r="R152" s="163">
        <v>-0.37017543859649127</v>
      </c>
      <c r="S152" s="163">
        <v>-0.3821969696969697</v>
      </c>
      <c r="T152" s="163">
        <v>0.72799999999999976</v>
      </c>
      <c r="U152" s="163">
        <v>0.38447653429602902</v>
      </c>
      <c r="V152" s="163">
        <v>-0.3348214285714286</v>
      </c>
      <c r="W152" s="163">
        <v>0.70111111111111102</v>
      </c>
      <c r="X152" s="163">
        <v>-9.4500000000000028E-2</v>
      </c>
      <c r="Y152" s="163">
        <v>0</v>
      </c>
      <c r="Z152" s="163">
        <v>0</v>
      </c>
      <c r="AA152" s="163">
        <v>0</v>
      </c>
      <c r="AB152" s="163">
        <v>0</v>
      </c>
      <c r="AC152" s="163">
        <v>0</v>
      </c>
      <c r="AD152" s="163">
        <v>0</v>
      </c>
      <c r="AE152" s="163">
        <v>0</v>
      </c>
      <c r="AF152" s="163">
        <v>0</v>
      </c>
      <c r="AG152" s="163">
        <v>0</v>
      </c>
      <c r="AH152" s="163">
        <v>0</v>
      </c>
      <c r="AI152" s="163">
        <v>0</v>
      </c>
    </row>
    <row r="153" spans="1:35" x14ac:dyDescent="0.3">
      <c r="A153" t="s">
        <v>110</v>
      </c>
      <c r="B153" s="163">
        <v>0.19599018537963842</v>
      </c>
      <c r="C153" s="163">
        <v>4.9463687054926098E-2</v>
      </c>
      <c r="D153" s="163">
        <v>4.2811823883827982E-2</v>
      </c>
      <c r="E153" s="163">
        <v>-0.39057052297939787</v>
      </c>
      <c r="F153" s="163">
        <v>0.12518750000000001</v>
      </c>
      <c r="G153" s="163">
        <v>0.29059322033898316</v>
      </c>
      <c r="H153" s="163">
        <v>-1.8275862068965476E-2</v>
      </c>
      <c r="I153" s="163">
        <v>-0.28317991631799166</v>
      </c>
      <c r="J153" s="163">
        <v>0.15770833333333334</v>
      </c>
      <c r="K153" s="163">
        <v>0.18840909090909075</v>
      </c>
      <c r="L153" s="163">
        <v>-0.49387254901960775</v>
      </c>
      <c r="M153" s="163">
        <v>-0.43630952380952381</v>
      </c>
      <c r="N153" s="163">
        <v>-0.29259694477085785</v>
      </c>
      <c r="O153" s="163">
        <v>0.47532646048109961</v>
      </c>
      <c r="P153" s="163">
        <v>0.27477551020408164</v>
      </c>
      <c r="Q153" s="163">
        <v>7.0701754385964932E-2</v>
      </c>
      <c r="R153" s="163">
        <v>7.4035087719298343E-2</v>
      </c>
      <c r="S153" s="163">
        <v>0.19109848484848491</v>
      </c>
      <c r="T153" s="163">
        <v>0.72799999999999976</v>
      </c>
      <c r="U153" s="163">
        <v>0.16284403669724767</v>
      </c>
      <c r="V153" s="163">
        <v>-0.46875000000000011</v>
      </c>
      <c r="W153" s="163">
        <v>-0.43819444444444455</v>
      </c>
      <c r="X153" s="163">
        <v>-0.26701986754966889</v>
      </c>
      <c r="Y153" s="163">
        <v>0</v>
      </c>
      <c r="Z153" s="163">
        <v>0</v>
      </c>
      <c r="AA153" s="163">
        <v>0</v>
      </c>
      <c r="AB153" s="163">
        <v>0</v>
      </c>
      <c r="AC153" s="163">
        <v>0</v>
      </c>
      <c r="AD153" s="163">
        <v>0</v>
      </c>
      <c r="AE153" s="163">
        <v>0</v>
      </c>
      <c r="AF153" s="163">
        <v>0</v>
      </c>
      <c r="AG153" s="163">
        <v>0</v>
      </c>
      <c r="AH153" s="163">
        <v>0</v>
      </c>
      <c r="AI153" s="163">
        <v>0</v>
      </c>
    </row>
    <row r="154" spans="1:35" x14ac:dyDescent="0.3">
      <c r="A154" t="s">
        <v>111</v>
      </c>
      <c r="B154" s="163">
        <v>0.29721526643278851</v>
      </c>
      <c r="C154" s="163">
        <v>9.8468152963571587E-2</v>
      </c>
      <c r="D154" s="163">
        <v>9.6350184302563147E-2</v>
      </c>
      <c r="E154" s="163">
        <v>-0.40114678899082568</v>
      </c>
      <c r="F154" s="163">
        <v>0.11127777777777781</v>
      </c>
      <c r="G154" s="163">
        <v>0.29083969465648862</v>
      </c>
      <c r="H154" s="163">
        <v>8.5945945945945734E-2</v>
      </c>
      <c r="I154" s="163">
        <v>-0.28044198895027617</v>
      </c>
      <c r="J154" s="163">
        <v>0.16897321428571432</v>
      </c>
      <c r="K154" s="163">
        <v>0.12191176470588228</v>
      </c>
      <c r="L154" s="163">
        <v>-0.49960691823899372</v>
      </c>
      <c r="M154" s="163">
        <v>-0.4228846153846153</v>
      </c>
      <c r="N154" s="163">
        <v>-0.19203084832904893</v>
      </c>
      <c r="O154" s="163">
        <v>0.49692307692307702</v>
      </c>
      <c r="P154" s="163">
        <v>0.36193548387096763</v>
      </c>
      <c r="Q154" s="163">
        <v>0.17675438596491233</v>
      </c>
      <c r="R154" s="163">
        <v>9.2543859649122817E-2</v>
      </c>
      <c r="S154" s="163">
        <v>0.12739898989898979</v>
      </c>
      <c r="T154" s="163">
        <v>0.3640000000000001</v>
      </c>
      <c r="U154" s="163">
        <v>0.38447653429602902</v>
      </c>
      <c r="V154" s="163">
        <v>-0.49632352941176472</v>
      </c>
      <c r="W154" s="163">
        <v>0.93481481481481477</v>
      </c>
      <c r="X154" s="163">
        <v>-0.26341463414634148</v>
      </c>
      <c r="Y154" s="163">
        <v>0</v>
      </c>
      <c r="Z154" s="163">
        <v>0</v>
      </c>
      <c r="AA154" s="163">
        <v>0</v>
      </c>
      <c r="AB154" s="163">
        <v>0</v>
      </c>
      <c r="AC154" s="163">
        <v>0</v>
      </c>
      <c r="AD154" s="163">
        <v>0</v>
      </c>
      <c r="AE154" s="163">
        <v>0</v>
      </c>
      <c r="AF154" s="163">
        <v>0</v>
      </c>
      <c r="AG154" s="163">
        <v>0</v>
      </c>
      <c r="AH154" s="163">
        <v>0</v>
      </c>
      <c r="AI154" s="163">
        <v>0</v>
      </c>
    </row>
    <row r="155" spans="1:35" x14ac:dyDescent="0.3">
      <c r="A155" t="s">
        <v>112</v>
      </c>
      <c r="B155" s="163">
        <v>0.39629414495985715</v>
      </c>
      <c r="C155" s="163">
        <v>0.29764823078271196</v>
      </c>
      <c r="D155" s="163">
        <v>0.19573928948157171</v>
      </c>
      <c r="E155" s="163">
        <v>-0.28734939759036149</v>
      </c>
      <c r="F155" s="163">
        <v>6.6766666666666641E-2</v>
      </c>
      <c r="G155" s="163">
        <v>-0.19414012738853514</v>
      </c>
      <c r="H155" s="163">
        <v>-0.29174311926605501</v>
      </c>
      <c r="I155" s="163">
        <v>-0.18799999999999994</v>
      </c>
      <c r="J155" s="163">
        <v>-0.27035714285714285</v>
      </c>
      <c r="K155" s="163">
        <v>-0.41449999999999998</v>
      </c>
      <c r="L155" s="163">
        <v>-0.44604316546762601</v>
      </c>
      <c r="M155" s="163">
        <v>-0.39267857142857154</v>
      </c>
      <c r="N155" s="163">
        <v>-0.29642857142857137</v>
      </c>
      <c r="O155" s="163">
        <v>-2.8913043478260847E-2</v>
      </c>
      <c r="P155" s="163">
        <v>0.25142857142857133</v>
      </c>
      <c r="Q155" s="163">
        <v>3.5350877192982466E-2</v>
      </c>
      <c r="R155" s="163">
        <v>-0.48122807017543867</v>
      </c>
      <c r="S155" s="163">
        <v>-0.3821969696969697</v>
      </c>
      <c r="T155" s="163">
        <v>0.72799999999999976</v>
      </c>
      <c r="U155" s="163">
        <v>-5.4281345565749262E-2</v>
      </c>
      <c r="V155" s="163">
        <v>-0.46875</v>
      </c>
      <c r="W155" s="163">
        <v>-0.35055555555555562</v>
      </c>
      <c r="X155" s="163">
        <v>-0.39920792079207912</v>
      </c>
      <c r="Y155" s="163">
        <v>0</v>
      </c>
      <c r="Z155" s="163">
        <v>0</v>
      </c>
      <c r="AA155" s="163">
        <v>0</v>
      </c>
      <c r="AB155" s="163">
        <v>0</v>
      </c>
      <c r="AC155" s="163">
        <v>0</v>
      </c>
      <c r="AD155" s="163">
        <v>0</v>
      </c>
      <c r="AE155" s="163">
        <v>0</v>
      </c>
      <c r="AF155" s="163">
        <v>0</v>
      </c>
      <c r="AG155" s="163">
        <v>0</v>
      </c>
      <c r="AH155" s="163">
        <v>0</v>
      </c>
      <c r="AI155" s="163">
        <v>0</v>
      </c>
    </row>
    <row r="156" spans="1:35" x14ac:dyDescent="0.3">
      <c r="A156" t="s">
        <v>174</v>
      </c>
      <c r="B156" s="163">
        <v>0.23408410372041599</v>
      </c>
      <c r="C156" s="163">
        <v>0.17137929631118287</v>
      </c>
      <c r="D156" s="163">
        <v>-0.29138663918265473</v>
      </c>
      <c r="E156" s="163">
        <v>-0.191896551724138</v>
      </c>
      <c r="F156" s="163">
        <v>0.2970550847457627</v>
      </c>
      <c r="G156" s="163">
        <v>-8.725190839694652E-2</v>
      </c>
      <c r="H156" s="163">
        <v>0.49807228915662649</v>
      </c>
      <c r="I156" s="163">
        <v>-0.18258992805755392</v>
      </c>
      <c r="J156" s="163">
        <v>-0.29115384615384621</v>
      </c>
      <c r="K156" s="163">
        <v>0.27633333333333354</v>
      </c>
      <c r="L156" s="163">
        <v>-0.18600000000000005</v>
      </c>
      <c r="M156" s="163">
        <v>-7.9673913043478373E-2</v>
      </c>
      <c r="N156" s="163">
        <v>-8.1015129331381108E-2</v>
      </c>
      <c r="O156" s="163">
        <v>-4.2055335968379515E-2</v>
      </c>
      <c r="P156" s="163">
        <v>0.44835164835164831</v>
      </c>
      <c r="Q156" s="163">
        <v>-0.29654157468727016</v>
      </c>
      <c r="R156" s="163">
        <v>-0.46424642464246435</v>
      </c>
      <c r="S156" s="163">
        <v>-0.3821969696969697</v>
      </c>
      <c r="T156" s="163">
        <v>0.3640000000000001</v>
      </c>
      <c r="U156" s="163">
        <v>-0.2563176895306859</v>
      </c>
      <c r="V156" s="163">
        <v>-0.28125</v>
      </c>
      <c r="W156" s="163">
        <v>-0.35055555555555562</v>
      </c>
      <c r="X156" s="163">
        <v>-5.1428571428571379E-2</v>
      </c>
      <c r="Y156" s="163">
        <v>0</v>
      </c>
      <c r="Z156" s="163">
        <v>0</v>
      </c>
      <c r="AA156" s="163">
        <v>0</v>
      </c>
      <c r="AB156" s="163">
        <v>0</v>
      </c>
      <c r="AC156" s="163">
        <v>0</v>
      </c>
      <c r="AD156" s="163">
        <v>0</v>
      </c>
      <c r="AE156" s="163">
        <v>0</v>
      </c>
      <c r="AF156" s="163">
        <v>0</v>
      </c>
      <c r="AG156" s="163">
        <v>2.2204460492503131E-16</v>
      </c>
      <c r="AH156" s="163">
        <v>0</v>
      </c>
      <c r="AI156" s="163">
        <v>0</v>
      </c>
    </row>
    <row r="157" spans="1:35" x14ac:dyDescent="0.3">
      <c r="A157" t="s">
        <v>250</v>
      </c>
      <c r="B157" s="163">
        <v>-0.12681094697266326</v>
      </c>
      <c r="C157" s="163">
        <v>0.19934158951883418</v>
      </c>
      <c r="D157" s="163">
        <v>9.231087725030096E-2</v>
      </c>
      <c r="E157" s="163">
        <v>-0.27717908082408882</v>
      </c>
      <c r="F157" s="163">
        <v>0.27819444444444441</v>
      </c>
      <c r="G157" s="163">
        <v>0.34636363636363621</v>
      </c>
      <c r="H157" s="163">
        <v>0.29174311926605512</v>
      </c>
      <c r="I157" s="163">
        <v>-0.192899022801303</v>
      </c>
      <c r="J157" s="163">
        <v>-0.17469230769230759</v>
      </c>
      <c r="K157" s="163">
        <v>0.28006756756756768</v>
      </c>
      <c r="L157" s="163">
        <v>-0.1875</v>
      </c>
      <c r="M157" s="163">
        <v>-0.19289473684210523</v>
      </c>
      <c r="N157" s="163">
        <v>-0.17566137566137563</v>
      </c>
      <c r="O157" s="163">
        <v>0.46629482071713135</v>
      </c>
      <c r="P157" s="163">
        <v>0.48431654676259006</v>
      </c>
      <c r="Q157" s="163">
        <v>0.11783625730994163</v>
      </c>
      <c r="R157" s="163">
        <v>-0.46271929824561409</v>
      </c>
      <c r="S157" s="163">
        <v>0.2547979797979798</v>
      </c>
      <c r="T157" s="163">
        <v>0.72799999999999976</v>
      </c>
      <c r="U157" s="163">
        <v>-0.2563176895306859</v>
      </c>
      <c r="V157" s="163">
        <v>-0.26249999999999996</v>
      </c>
      <c r="W157" s="163">
        <v>-0.35055555555555562</v>
      </c>
      <c r="X157" s="163">
        <v>-0.28394366197183085</v>
      </c>
      <c r="Y157" s="163">
        <v>0</v>
      </c>
      <c r="Z157" s="163">
        <v>0</v>
      </c>
      <c r="AA157" s="163">
        <v>0</v>
      </c>
      <c r="AB157" s="163">
        <v>0</v>
      </c>
      <c r="AC157" s="163">
        <v>0</v>
      </c>
      <c r="AD157" s="163">
        <v>0</v>
      </c>
      <c r="AE157" s="163">
        <v>0</v>
      </c>
      <c r="AF157" s="163">
        <v>0</v>
      </c>
      <c r="AG157" s="163">
        <v>0</v>
      </c>
      <c r="AH157" s="163">
        <v>0</v>
      </c>
      <c r="AI157" s="163">
        <v>0</v>
      </c>
    </row>
    <row r="158" spans="1:35" x14ac:dyDescent="0.3">
      <c r="A158" t="s">
        <v>199</v>
      </c>
      <c r="B158" s="163">
        <v>0.19663904609045812</v>
      </c>
      <c r="C158" s="163">
        <v>4.7553020878158492E-2</v>
      </c>
      <c r="D158" s="163">
        <v>-0.2569052384889885</v>
      </c>
      <c r="E158" s="163">
        <v>0.29843587069864452</v>
      </c>
      <c r="F158" s="163">
        <v>0.18778125000000001</v>
      </c>
      <c r="G158" s="163">
        <v>0.29028571428571448</v>
      </c>
      <c r="H158" s="163">
        <v>8.4176470588235297E-2</v>
      </c>
      <c r="I158" s="163">
        <v>-0.37051094890510961</v>
      </c>
      <c r="J158" s="163">
        <v>-0.36394230769230773</v>
      </c>
      <c r="K158" s="163">
        <v>0.14293103448275857</v>
      </c>
      <c r="L158" s="163">
        <v>-0.1875</v>
      </c>
      <c r="M158" s="163">
        <v>-0.39836956521739131</v>
      </c>
      <c r="N158" s="163">
        <v>-9.2571938434084289E-2</v>
      </c>
      <c r="O158" s="163">
        <v>0.49014883061658399</v>
      </c>
      <c r="P158" s="163">
        <v>0.16974281391830548</v>
      </c>
      <c r="Q158" s="163">
        <v>8.8377192982455943E-2</v>
      </c>
      <c r="R158" s="163">
        <v>-0.46271929824561409</v>
      </c>
      <c r="S158" s="163">
        <v>-0.45863636363636373</v>
      </c>
      <c r="T158" s="163">
        <v>0.3640000000000001</v>
      </c>
      <c r="U158" s="163">
        <v>0.19223826714801473</v>
      </c>
      <c r="V158" s="163">
        <v>-0.46875</v>
      </c>
      <c r="W158" s="163">
        <v>-0.28044444444444439</v>
      </c>
      <c r="X158" s="163">
        <v>-0.29647058823529415</v>
      </c>
      <c r="Y158" s="163">
        <v>0</v>
      </c>
      <c r="Z158" s="163">
        <v>0</v>
      </c>
      <c r="AA158" s="163">
        <v>0</v>
      </c>
      <c r="AB158" s="163">
        <v>0</v>
      </c>
      <c r="AC158" s="163">
        <v>0</v>
      </c>
      <c r="AD158" s="163">
        <v>0</v>
      </c>
      <c r="AE158" s="163">
        <v>0</v>
      </c>
      <c r="AF158" s="163">
        <v>0</v>
      </c>
      <c r="AG158" s="163">
        <v>0</v>
      </c>
      <c r="AH158" s="163">
        <v>0</v>
      </c>
      <c r="AI158" s="163">
        <v>0</v>
      </c>
    </row>
    <row r="159" spans="1:35" x14ac:dyDescent="0.3">
      <c r="A159" t="s">
        <v>231</v>
      </c>
      <c r="B159" s="163">
        <v>-0.22548606716769093</v>
      </c>
      <c r="C159" s="163">
        <v>0.19519679140432777</v>
      </c>
      <c r="D159" s="163">
        <v>9.896979484544266E-2</v>
      </c>
      <c r="E159" s="163">
        <v>0.19612334801762099</v>
      </c>
      <c r="F159" s="163">
        <v>0.18209090909090908</v>
      </c>
      <c r="G159" s="163">
        <v>0.39687500000000009</v>
      </c>
      <c r="H159" s="163">
        <v>0.19938906752411589</v>
      </c>
      <c r="I159" s="163">
        <v>-0.29256484149855899</v>
      </c>
      <c r="J159" s="163">
        <v>5.046666666666666E-2</v>
      </c>
      <c r="K159" s="163">
        <v>9.8690476190476106E-2</v>
      </c>
      <c r="L159" s="163">
        <v>-0.29389044943820219</v>
      </c>
      <c r="M159" s="163">
        <v>-0.19435606060606059</v>
      </c>
      <c r="N159" s="163">
        <v>-9.651162790697676E-2</v>
      </c>
      <c r="O159" s="163">
        <v>0.48949152542372865</v>
      </c>
      <c r="P159" s="163">
        <v>0.36989010989010973</v>
      </c>
      <c r="Q159" s="163">
        <v>0.17675438596491233</v>
      </c>
      <c r="R159" s="163">
        <v>-0.4442105263157895</v>
      </c>
      <c r="S159" s="163">
        <v>0.19109848484848491</v>
      </c>
      <c r="T159" s="163">
        <v>0.3640000000000001</v>
      </c>
      <c r="U159" s="163">
        <v>-0.44855595667870041</v>
      </c>
      <c r="V159" s="163">
        <v>-0.46875</v>
      </c>
      <c r="W159" s="163">
        <v>-0.35055555555555562</v>
      </c>
      <c r="X159" s="163">
        <v>0.28528301886792451</v>
      </c>
      <c r="Y159" s="163">
        <v>0</v>
      </c>
      <c r="Z159" s="163">
        <v>0</v>
      </c>
      <c r="AA159" s="163">
        <v>0</v>
      </c>
      <c r="AB159" s="163">
        <v>0</v>
      </c>
      <c r="AC159" s="163">
        <v>0</v>
      </c>
      <c r="AD159" s="163">
        <v>0</v>
      </c>
      <c r="AE159" s="163">
        <v>0</v>
      </c>
      <c r="AF159" s="163">
        <v>0</v>
      </c>
      <c r="AG159" s="163">
        <v>0</v>
      </c>
      <c r="AH159" s="163">
        <v>0</v>
      </c>
      <c r="AI159" s="163">
        <v>0</v>
      </c>
    </row>
    <row r="160" spans="1:35" x14ac:dyDescent="0.3">
      <c r="A160" t="s">
        <v>200</v>
      </c>
      <c r="B160" s="163">
        <v>-9.9803515803429055E-2</v>
      </c>
      <c r="C160" s="163">
        <v>0.29889039010359619</v>
      </c>
      <c r="D160" s="163">
        <v>0.22670958059787516</v>
      </c>
      <c r="E160" s="163">
        <v>-0.19401510749564199</v>
      </c>
      <c r="F160" s="163">
        <v>0.37556250000000002</v>
      </c>
      <c r="G160" s="163">
        <v>-4.1413043478260914E-2</v>
      </c>
      <c r="H160" s="163">
        <v>-9.2322580645161412E-2</v>
      </c>
      <c r="I160" s="163">
        <v>-8.0571428571428516E-2</v>
      </c>
      <c r="J160" s="163">
        <v>-8.3492647058823533E-2</v>
      </c>
      <c r="K160" s="163">
        <v>0.3817763157894738</v>
      </c>
      <c r="L160" s="163">
        <v>-0.19135802469135799</v>
      </c>
      <c r="M160" s="163">
        <v>-9.1625000000000068E-2</v>
      </c>
      <c r="N160" s="163">
        <v>-8.147239263803685E-2</v>
      </c>
      <c r="O160" s="163">
        <v>-2.6467661691542355E-2</v>
      </c>
      <c r="P160" s="163">
        <v>0.35338582677165342</v>
      </c>
      <c r="Q160" s="163">
        <v>-0.17675438596491211</v>
      </c>
      <c r="R160" s="163">
        <v>-0.29085213032581458</v>
      </c>
      <c r="S160" s="163">
        <v>0.47774621212121215</v>
      </c>
      <c r="T160" s="163">
        <v>0.72799999999999976</v>
      </c>
      <c r="U160" s="163">
        <v>-6.4079422382671503E-2</v>
      </c>
      <c r="V160" s="163">
        <v>-0.18028846153846156</v>
      </c>
      <c r="W160" s="163">
        <v>-0.35055555555555562</v>
      </c>
      <c r="X160" s="163">
        <v>-9.1115702479338867E-2</v>
      </c>
      <c r="Y160" s="163">
        <v>0</v>
      </c>
      <c r="Z160" s="163">
        <v>0</v>
      </c>
      <c r="AA160" s="163">
        <v>0</v>
      </c>
      <c r="AB160" s="163">
        <v>0</v>
      </c>
      <c r="AC160" s="163">
        <v>0</v>
      </c>
      <c r="AD160" s="163">
        <v>0</v>
      </c>
      <c r="AE160" s="163">
        <v>0</v>
      </c>
      <c r="AF160" s="163">
        <v>0</v>
      </c>
      <c r="AG160" s="163">
        <v>0</v>
      </c>
      <c r="AH160" s="163">
        <v>0</v>
      </c>
      <c r="AI160" s="163">
        <v>0</v>
      </c>
    </row>
    <row r="161" spans="1:35" x14ac:dyDescent="0.3">
      <c r="A161" t="s">
        <v>44</v>
      </c>
      <c r="B161" s="163">
        <v>-5.1763648961259401E-3</v>
      </c>
      <c r="C161" s="163">
        <v>8.5959007737507198E-2</v>
      </c>
      <c r="D161" s="163">
        <v>-0.19500294495858683</v>
      </c>
      <c r="E161" s="163">
        <v>-9.8148148148148207E-2</v>
      </c>
      <c r="F161" s="163">
        <v>0.42921428571428599</v>
      </c>
      <c r="G161" s="163">
        <v>-4.8846153846153872E-2</v>
      </c>
      <c r="H161" s="163">
        <v>0.48923076923076914</v>
      </c>
      <c r="I161" s="163">
        <v>-4.1470588235294037E-2</v>
      </c>
      <c r="J161" s="163">
        <v>-4.1141304347826146E-2</v>
      </c>
      <c r="K161" s="163">
        <v>0.46055555555555561</v>
      </c>
      <c r="L161" s="163">
        <v>-8.5730088495575174E-2</v>
      </c>
      <c r="M161" s="163">
        <v>-4.3630952380952381E-2</v>
      </c>
      <c r="N161" s="163">
        <v>-1.1889414124050868E-2</v>
      </c>
      <c r="O161" s="163">
        <v>-2.1573398215734119E-2</v>
      </c>
      <c r="P161" s="163">
        <v>-9.8507462686567182E-2</v>
      </c>
      <c r="Q161" s="163">
        <v>0.39769736842105252</v>
      </c>
      <c r="R161" s="163">
        <v>-0.27763157894736845</v>
      </c>
      <c r="S161" s="163">
        <v>-7.6439393939394029E-2</v>
      </c>
      <c r="T161" s="163">
        <v>0.3640000000000001</v>
      </c>
      <c r="U161" s="163">
        <v>-6.4079422382671503E-2</v>
      </c>
      <c r="V161" s="163">
        <v>-0.1339285714285714</v>
      </c>
      <c r="W161" s="163">
        <v>-0.35055555555555562</v>
      </c>
      <c r="X161" s="163">
        <v>-2.6249999999999996E-2</v>
      </c>
      <c r="Y161" s="163">
        <v>0</v>
      </c>
      <c r="Z161" s="163">
        <v>0</v>
      </c>
      <c r="AA161" s="163">
        <v>0</v>
      </c>
      <c r="AB161" s="163">
        <v>0</v>
      </c>
      <c r="AC161" s="163">
        <v>0</v>
      </c>
      <c r="AD161" s="163">
        <v>0</v>
      </c>
      <c r="AE161" s="163">
        <v>0</v>
      </c>
      <c r="AF161" s="163">
        <v>0</v>
      </c>
      <c r="AG161" s="163">
        <v>0</v>
      </c>
      <c r="AH161" s="163">
        <v>0</v>
      </c>
      <c r="AI161" s="163">
        <v>0</v>
      </c>
    </row>
    <row r="162" spans="1:35" x14ac:dyDescent="0.3">
      <c r="A162" t="s">
        <v>45</v>
      </c>
      <c r="B162" s="163">
        <v>-9.920271615899412E-2</v>
      </c>
      <c r="C162" s="163">
        <v>1.0061918213505994E-2</v>
      </c>
      <c r="D162" s="163">
        <v>0.29922085013962696</v>
      </c>
      <c r="E162" s="163">
        <v>-0.19577836411609506</v>
      </c>
      <c r="F162" s="163">
        <v>0.36513020833333343</v>
      </c>
      <c r="G162" s="163">
        <v>0.4969565217391303</v>
      </c>
      <c r="H162" s="163">
        <v>0.49524590163934445</v>
      </c>
      <c r="I162" s="163">
        <v>-9.2156862745098045E-2</v>
      </c>
      <c r="J162" s="163">
        <v>-7.6722972972972925E-2</v>
      </c>
      <c r="K162" s="163">
        <v>0.36844444444444435</v>
      </c>
      <c r="L162" s="163">
        <v>-9.2261904761904767E-2</v>
      </c>
      <c r="M162" s="163">
        <v>-0.19402941176470601</v>
      </c>
      <c r="N162" s="163">
        <v>-0.18978658536585369</v>
      </c>
      <c r="O162" s="163">
        <v>0.48465311843027314</v>
      </c>
      <c r="P162" s="163">
        <v>0.47948717948717956</v>
      </c>
      <c r="Q162" s="163">
        <v>-0.28280701754385962</v>
      </c>
      <c r="R162" s="163">
        <v>-0.41644736842105268</v>
      </c>
      <c r="S162" s="163">
        <v>0.38219696969696981</v>
      </c>
      <c r="T162" s="163">
        <v>0.3640000000000001</v>
      </c>
      <c r="U162" s="163">
        <v>-0.28286852589641431</v>
      </c>
      <c r="V162" s="163">
        <v>-0.1875</v>
      </c>
      <c r="W162" s="163">
        <v>-0.20031746031746034</v>
      </c>
      <c r="X162" s="163">
        <v>-9.2477064220183536E-2</v>
      </c>
      <c r="Y162" s="163">
        <v>0</v>
      </c>
      <c r="Z162" s="163">
        <v>0</v>
      </c>
      <c r="AA162" s="163">
        <v>0</v>
      </c>
      <c r="AB162" s="163">
        <v>0</v>
      </c>
      <c r="AC162" s="163">
        <v>0</v>
      </c>
      <c r="AD162" s="163">
        <v>0</v>
      </c>
      <c r="AE162" s="163">
        <v>0</v>
      </c>
      <c r="AF162" s="163">
        <v>0</v>
      </c>
      <c r="AG162" s="163">
        <v>0</v>
      </c>
      <c r="AH162" s="163">
        <v>0</v>
      </c>
      <c r="AI162" s="163">
        <v>0</v>
      </c>
    </row>
    <row r="163" spans="1:35" x14ac:dyDescent="0.3">
      <c r="A163" t="s">
        <v>132</v>
      </c>
      <c r="B163" s="163">
        <v>-2.2419748843599652E-2</v>
      </c>
      <c r="C163" s="163">
        <v>9.9238034142935971E-2</v>
      </c>
      <c r="D163" s="163">
        <v>8.6002513465742503E-2</v>
      </c>
      <c r="E163" s="163">
        <v>0.18853754940711465</v>
      </c>
      <c r="F163" s="163">
        <v>0.25037500000000001</v>
      </c>
      <c r="G163" s="163">
        <v>0.28989130434782617</v>
      </c>
      <c r="H163" s="163">
        <v>0.18245901639344275</v>
      </c>
      <c r="I163" s="163">
        <v>-0.27290322580645165</v>
      </c>
      <c r="J163" s="163">
        <v>0.19245762711864423</v>
      </c>
      <c r="K163" s="163">
        <v>0.1256060606060605</v>
      </c>
      <c r="L163" s="163">
        <v>-0.44285714285714273</v>
      </c>
      <c r="M163" s="163">
        <v>-0.28192307692307683</v>
      </c>
      <c r="N163" s="163">
        <v>-0.18651685393258421</v>
      </c>
      <c r="O163" s="163">
        <v>0.48949152542372865</v>
      </c>
      <c r="P163" s="163">
        <v>0.3600000000000001</v>
      </c>
      <c r="Q163" s="163">
        <v>5.8918128654970925E-2</v>
      </c>
      <c r="R163" s="163">
        <v>-0.47593984962406022</v>
      </c>
      <c r="S163" s="163">
        <v>0.19109848484848491</v>
      </c>
      <c r="T163" s="163">
        <v>0.72799999999999976</v>
      </c>
      <c r="U163" s="163">
        <v>0.25631768953068623</v>
      </c>
      <c r="V163" s="163">
        <v>-0.46875000000000011</v>
      </c>
      <c r="W163" s="163">
        <v>-0.46740740740740738</v>
      </c>
      <c r="X163" s="163">
        <v>-0.21000000000000008</v>
      </c>
      <c r="Y163" s="163">
        <v>0</v>
      </c>
      <c r="Z163" s="163">
        <v>0</v>
      </c>
      <c r="AA163" s="163">
        <v>0</v>
      </c>
      <c r="AB163" s="163">
        <v>0</v>
      </c>
      <c r="AC163" s="163">
        <v>0</v>
      </c>
      <c r="AD163" s="163">
        <v>0</v>
      </c>
      <c r="AE163" s="163">
        <v>0</v>
      </c>
      <c r="AF163" s="163">
        <v>0</v>
      </c>
      <c r="AG163" s="163">
        <v>0</v>
      </c>
      <c r="AH163" s="163">
        <v>0</v>
      </c>
      <c r="AI163" s="163">
        <v>0</v>
      </c>
    </row>
    <row r="164" spans="1:35" x14ac:dyDescent="0.3">
      <c r="A164" t="s">
        <v>46</v>
      </c>
      <c r="B164" s="163">
        <v>-9.9193727963274414E-2</v>
      </c>
      <c r="C164" s="163">
        <v>0.39561867969882281</v>
      </c>
      <c r="D164" s="163">
        <v>-0.19222979383441796</v>
      </c>
      <c r="E164" s="163">
        <v>-0.1944604316546763</v>
      </c>
      <c r="F164" s="163">
        <v>0.38519230769230783</v>
      </c>
      <c r="G164" s="163">
        <v>0.43132075471698128</v>
      </c>
      <c r="H164" s="163">
        <v>-8.1888412017167234E-2</v>
      </c>
      <c r="I164" s="163">
        <v>-0.18334365325077406</v>
      </c>
      <c r="J164" s="163">
        <v>-0.18553921568627452</v>
      </c>
      <c r="K164" s="163">
        <v>0.33427419354838728</v>
      </c>
      <c r="L164" s="163">
        <v>-9.418402777777779E-2</v>
      </c>
      <c r="M164" s="163">
        <v>-0.18956896551724134</v>
      </c>
      <c r="N164" s="163">
        <v>-8.6910994764397898E-2</v>
      </c>
      <c r="O164" s="163">
        <v>-2.4292237442922526E-2</v>
      </c>
      <c r="P164" s="163">
        <v>0.38881188118811894</v>
      </c>
      <c r="Q164" s="163">
        <v>-0.17675438596491233</v>
      </c>
      <c r="R164" s="163">
        <v>-0.29614035087719304</v>
      </c>
      <c r="S164" s="163">
        <v>-9.5549242424242453E-2</v>
      </c>
      <c r="T164" s="163">
        <v>0.3640000000000001</v>
      </c>
      <c r="U164" s="163">
        <v>0.38447653429602902</v>
      </c>
      <c r="V164" s="163">
        <v>-0.42338709677419351</v>
      </c>
      <c r="W164" s="163">
        <v>-0.46740740740740738</v>
      </c>
      <c r="X164" s="163">
        <v>-9.9212598425196918E-2</v>
      </c>
      <c r="Y164" s="163">
        <v>0</v>
      </c>
      <c r="Z164" s="163">
        <v>0</v>
      </c>
      <c r="AA164" s="163">
        <v>0</v>
      </c>
      <c r="AB164" s="163">
        <v>0</v>
      </c>
      <c r="AC164" s="163">
        <v>0</v>
      </c>
      <c r="AD164" s="163">
        <v>0</v>
      </c>
      <c r="AE164" s="163">
        <v>0</v>
      </c>
      <c r="AF164" s="163">
        <v>0</v>
      </c>
      <c r="AG164" s="163">
        <v>0</v>
      </c>
      <c r="AH164" s="163">
        <v>0</v>
      </c>
      <c r="AI164" s="163">
        <v>0</v>
      </c>
    </row>
    <row r="165" spans="1:35" x14ac:dyDescent="0.3">
      <c r="A165" t="s">
        <v>8647</v>
      </c>
      <c r="B165" s="163">
        <v>1.9550020991618844E-2</v>
      </c>
      <c r="C165" s="163">
        <v>0.19667263042084349</v>
      </c>
      <c r="D165" s="163">
        <v>9.3047400207085351E-2</v>
      </c>
      <c r="E165" s="163">
        <v>-0.19861207494795285</v>
      </c>
      <c r="F165" s="163">
        <v>0.3755624999999998</v>
      </c>
      <c r="G165" s="163">
        <v>0.47625000000000006</v>
      </c>
      <c r="H165" s="163">
        <v>0.39005110732538317</v>
      </c>
      <c r="I165" s="163">
        <v>-0.17625000000000013</v>
      </c>
      <c r="J165" s="163">
        <v>-0.19481617647058824</v>
      </c>
      <c r="K165" s="163">
        <v>0.16361842105263169</v>
      </c>
      <c r="L165" s="163">
        <v>-0.39467592592592604</v>
      </c>
      <c r="M165" s="163">
        <v>-0.27487500000000009</v>
      </c>
      <c r="N165" s="163">
        <v>-2.2192513368983979E-2</v>
      </c>
      <c r="O165" s="163">
        <v>0.47978779840848818</v>
      </c>
      <c r="P165" s="163">
        <v>0.13477477477477473</v>
      </c>
      <c r="Q165" s="163">
        <v>-0.4949122807017543</v>
      </c>
      <c r="R165" s="163">
        <v>-0.48122807017543867</v>
      </c>
      <c r="S165" s="163">
        <v>-0.47774621212121215</v>
      </c>
      <c r="T165" s="163">
        <v>0.3640000000000001</v>
      </c>
      <c r="U165" s="163">
        <v>0.25631768953068623</v>
      </c>
      <c r="V165" s="163">
        <v>-0.46875</v>
      </c>
      <c r="W165" s="163">
        <v>0.70111111111111102</v>
      </c>
      <c r="X165" s="163">
        <v>-8.0425531914893544E-2</v>
      </c>
      <c r="Y165" s="163">
        <v>0</v>
      </c>
      <c r="Z165" s="163">
        <v>0</v>
      </c>
      <c r="AA165" s="163">
        <v>0</v>
      </c>
      <c r="AB165" s="163">
        <v>0</v>
      </c>
      <c r="AC165" s="163">
        <v>0</v>
      </c>
      <c r="AD165" s="163">
        <v>0</v>
      </c>
      <c r="AE165" s="163">
        <v>0</v>
      </c>
      <c r="AF165" s="163">
        <v>0</v>
      </c>
      <c r="AG165" s="163">
        <v>0</v>
      </c>
      <c r="AH165" s="163">
        <v>0</v>
      </c>
      <c r="AI165" s="163">
        <v>0</v>
      </c>
    </row>
    <row r="166" spans="1:35" x14ac:dyDescent="0.3">
      <c r="A166" t="s">
        <v>5281</v>
      </c>
      <c r="B166" s="163">
        <v>-9.7916212819127102E-2</v>
      </c>
      <c r="C166" s="163">
        <v>5.3572101851429021E-2</v>
      </c>
      <c r="D166" s="163">
        <v>0.29704943613280843</v>
      </c>
      <c r="E166" s="163">
        <v>-0.18784810126582285</v>
      </c>
      <c r="F166" s="163">
        <v>0.3505250000000002</v>
      </c>
      <c r="G166" s="163">
        <v>0.47625000000000006</v>
      </c>
      <c r="H166" s="163">
        <v>0.49466666666666681</v>
      </c>
      <c r="I166" s="163">
        <v>-8.8432055749128824E-2</v>
      </c>
      <c r="J166" s="163">
        <v>-4.2055555555555624E-2</v>
      </c>
      <c r="K166" s="163">
        <v>0.44410714285714303</v>
      </c>
      <c r="L166" s="163">
        <v>-0.19832677165354329</v>
      </c>
      <c r="M166" s="163">
        <v>-7.048076923076918E-2</v>
      </c>
      <c r="N166" s="163">
        <v>-9.3258426966292163E-2</v>
      </c>
      <c r="O166" s="163">
        <v>-2.4859813084112115E-2</v>
      </c>
      <c r="P166" s="163">
        <v>0.3600000000000001</v>
      </c>
      <c r="Q166" s="163">
        <v>-0.2651315789473685</v>
      </c>
      <c r="R166" s="163">
        <v>-0.37017543859649127</v>
      </c>
      <c r="S166" s="163">
        <v>0.36786458333333316</v>
      </c>
      <c r="T166" s="163">
        <v>-9.1000000000000081E-2</v>
      </c>
      <c r="U166" s="163">
        <v>-0.1922382671480144</v>
      </c>
      <c r="V166" s="163">
        <v>-0.46875</v>
      </c>
      <c r="W166" s="163">
        <v>-0.35055555555555562</v>
      </c>
      <c r="X166" s="163">
        <v>-7.1999999999999953E-2</v>
      </c>
      <c r="Y166" s="163">
        <v>0</v>
      </c>
      <c r="Z166" s="163">
        <v>0</v>
      </c>
      <c r="AA166" s="163">
        <v>0</v>
      </c>
      <c r="AB166" s="163">
        <v>0</v>
      </c>
      <c r="AC166" s="163">
        <v>0</v>
      </c>
      <c r="AD166" s="163">
        <v>0</v>
      </c>
      <c r="AE166" s="163">
        <v>0</v>
      </c>
      <c r="AF166" s="163">
        <v>0</v>
      </c>
      <c r="AG166" s="163">
        <v>0</v>
      </c>
      <c r="AH166" s="163">
        <v>0</v>
      </c>
      <c r="AI166" s="163">
        <v>0</v>
      </c>
    </row>
    <row r="167" spans="1:35" x14ac:dyDescent="0.3">
      <c r="A167" t="s">
        <v>7224</v>
      </c>
      <c r="B167" s="163">
        <v>-0.13493455812509214</v>
      </c>
      <c r="C167" s="163">
        <v>0.29992235474538842</v>
      </c>
      <c r="D167" s="163">
        <v>0.19766001399923216</v>
      </c>
      <c r="E167" s="163">
        <v>-8.9830508474576187E-2</v>
      </c>
      <c r="F167" s="163">
        <v>0.27819444444444441</v>
      </c>
      <c r="G167" s="163">
        <v>0.32774193548387087</v>
      </c>
      <c r="H167" s="163">
        <v>-7.819672131147537E-2</v>
      </c>
      <c r="I167" s="163">
        <v>-0.29826923076923073</v>
      </c>
      <c r="J167" s="163">
        <v>7.1415094339622787E-2</v>
      </c>
      <c r="K167" s="163">
        <v>0.25121212121212122</v>
      </c>
      <c r="L167" s="163">
        <v>-0.29511589403973515</v>
      </c>
      <c r="M167" s="163">
        <v>-0.39053278688524584</v>
      </c>
      <c r="N167" s="163">
        <v>-9.3258426966292163E-2</v>
      </c>
      <c r="O167" s="163">
        <v>-7.8235294117647181E-2</v>
      </c>
      <c r="P167" s="163">
        <v>0.12162601626016256</v>
      </c>
      <c r="Q167" s="163">
        <v>0.17675438596491233</v>
      </c>
      <c r="R167" s="163">
        <v>-0.18508771929824563</v>
      </c>
      <c r="S167" s="163">
        <v>0.21020833333333333</v>
      </c>
      <c r="T167" s="163">
        <v>0.72799999999999976</v>
      </c>
      <c r="U167" s="163">
        <v>0.11754966887417218</v>
      </c>
      <c r="V167" s="163">
        <v>-0.48295454545454541</v>
      </c>
      <c r="W167" s="163">
        <v>-0.46740740740740738</v>
      </c>
      <c r="X167" s="163">
        <v>-8.6896551724137905E-2</v>
      </c>
      <c r="Y167" s="163">
        <v>0</v>
      </c>
      <c r="Z167" s="163">
        <v>0</v>
      </c>
      <c r="AA167" s="163">
        <v>0</v>
      </c>
      <c r="AB167" s="163">
        <v>0</v>
      </c>
      <c r="AC167" s="163">
        <v>0</v>
      </c>
      <c r="AD167" s="163">
        <v>0</v>
      </c>
      <c r="AE167" s="163">
        <v>0</v>
      </c>
      <c r="AF167" s="163">
        <v>0</v>
      </c>
      <c r="AG167" s="163">
        <v>0</v>
      </c>
      <c r="AH167" s="163">
        <v>0</v>
      </c>
      <c r="AI167" s="163">
        <v>0</v>
      </c>
    </row>
    <row r="168" spans="1:35" x14ac:dyDescent="0.3">
      <c r="A168" t="s">
        <v>7258</v>
      </c>
      <c r="B168" s="163">
        <v>0.29419594469652255</v>
      </c>
      <c r="C168" s="163">
        <v>0.19787119000280207</v>
      </c>
      <c r="D168" s="163">
        <v>4.0681188927748968E-2</v>
      </c>
      <c r="E168" s="163">
        <v>-0.15975177304964527</v>
      </c>
      <c r="F168" s="163">
        <v>0.35767857142857151</v>
      </c>
      <c r="G168" s="163">
        <v>0.27542168674698786</v>
      </c>
      <c r="H168" s="163">
        <v>-0.17865168539325837</v>
      </c>
      <c r="I168" s="163">
        <v>-0.39397058823529407</v>
      </c>
      <c r="J168" s="163">
        <v>5.046666666666666E-2</v>
      </c>
      <c r="K168" s="163">
        <v>0.18840909090909075</v>
      </c>
      <c r="L168" s="163">
        <v>-0.29442401960784303</v>
      </c>
      <c r="M168" s="163">
        <v>-0.39740963855421685</v>
      </c>
      <c r="N168" s="163">
        <v>-0.18099688473520248</v>
      </c>
      <c r="O168" s="163">
        <v>-6.7770700636942571E-2</v>
      </c>
      <c r="P168" s="163">
        <v>0.16746268656716423</v>
      </c>
      <c r="Q168" s="163">
        <v>0.11783625730994163</v>
      </c>
      <c r="R168" s="163">
        <v>0.12339181286549716</v>
      </c>
      <c r="S168" s="163">
        <v>0.12739898989898979</v>
      </c>
      <c r="T168" s="163">
        <v>0.3640000000000001</v>
      </c>
      <c r="U168" s="163">
        <v>0.19223826714801473</v>
      </c>
      <c r="V168" s="163">
        <v>-0.49005681818181823</v>
      </c>
      <c r="W168" s="163">
        <v>-0.46740740740740738</v>
      </c>
      <c r="X168" s="163">
        <v>-0.27922437673130196</v>
      </c>
      <c r="Y168" s="163">
        <v>0</v>
      </c>
      <c r="Z168" s="163">
        <v>0</v>
      </c>
      <c r="AA168" s="163">
        <v>0</v>
      </c>
      <c r="AB168" s="163">
        <v>0</v>
      </c>
      <c r="AC168" s="163">
        <v>0</v>
      </c>
      <c r="AD168" s="163">
        <v>0</v>
      </c>
      <c r="AE168" s="163">
        <v>0</v>
      </c>
      <c r="AF168" s="163">
        <v>0</v>
      </c>
      <c r="AG168" s="163">
        <v>0</v>
      </c>
      <c r="AH168" s="163">
        <v>0</v>
      </c>
      <c r="AI168" s="163">
        <v>0</v>
      </c>
    </row>
    <row r="169" spans="1:35" x14ac:dyDescent="0.3">
      <c r="A169" t="s">
        <v>133</v>
      </c>
      <c r="B169" s="163">
        <v>0.17624327204437629</v>
      </c>
      <c r="C169" s="163">
        <v>0.19994682663353092</v>
      </c>
      <c r="D169" s="163">
        <v>0.19298720042951034</v>
      </c>
      <c r="E169" s="163">
        <v>-0.18705882352941172</v>
      </c>
      <c r="F169" s="163">
        <v>0.37556250000000002</v>
      </c>
      <c r="G169" s="163">
        <v>-0.18142857142857149</v>
      </c>
      <c r="H169" s="163">
        <v>-0.29174311926605501</v>
      </c>
      <c r="I169" s="163">
        <v>-0.17873239436619714</v>
      </c>
      <c r="J169" s="163">
        <v>-8.4738805970149267E-2</v>
      </c>
      <c r="K169" s="163">
        <v>0.16361842105263169</v>
      </c>
      <c r="L169" s="163">
        <v>-0.29245283018867929</v>
      </c>
      <c r="M169" s="163">
        <v>-0.18635593220338986</v>
      </c>
      <c r="N169" s="163">
        <v>-0.19672484378366739</v>
      </c>
      <c r="O169" s="163">
        <v>-2.6936708860759384E-2</v>
      </c>
      <c r="P169" s="163">
        <v>0.26123399301513395</v>
      </c>
      <c r="Q169" s="163">
        <v>0.29459064327485396</v>
      </c>
      <c r="R169" s="163">
        <v>-0.47593984962406022</v>
      </c>
      <c r="S169" s="163">
        <v>-0.3821969696969697</v>
      </c>
      <c r="T169" s="163">
        <v>0.72799999999999976</v>
      </c>
      <c r="U169" s="163">
        <v>0.38447653429602902</v>
      </c>
      <c r="V169" s="163">
        <v>-0.48750000000000004</v>
      </c>
      <c r="W169" s="163">
        <v>-0.46740740740740738</v>
      </c>
      <c r="X169" s="163">
        <v>-0.18666666666666654</v>
      </c>
      <c r="Y169" s="163">
        <v>0</v>
      </c>
      <c r="Z169" s="163">
        <v>0</v>
      </c>
      <c r="AA169" s="163">
        <v>0</v>
      </c>
      <c r="AB169" s="163">
        <v>0</v>
      </c>
      <c r="AC169" s="163">
        <v>0</v>
      </c>
      <c r="AD169" s="163">
        <v>0</v>
      </c>
      <c r="AE169" s="163">
        <v>0</v>
      </c>
      <c r="AF169" s="163">
        <v>0</v>
      </c>
      <c r="AG169" s="163">
        <v>0</v>
      </c>
      <c r="AH169" s="163">
        <v>0</v>
      </c>
      <c r="AI169" s="163">
        <v>0</v>
      </c>
    </row>
    <row r="170" spans="1:35" x14ac:dyDescent="0.3">
      <c r="A170" t="s">
        <v>9673</v>
      </c>
      <c r="B170" s="163">
        <v>0.29976838801709249</v>
      </c>
      <c r="C170" s="163">
        <v>9.834492127315464E-2</v>
      </c>
      <c r="D170" s="163">
        <v>-0.29987847838169213</v>
      </c>
      <c r="E170" s="163">
        <v>8.7984189723320227E-2</v>
      </c>
      <c r="F170" s="163">
        <v>0.15022500000000005</v>
      </c>
      <c r="G170" s="163">
        <v>0.28863636363636336</v>
      </c>
      <c r="H170" s="163">
        <v>0.19874999999999998</v>
      </c>
      <c r="I170" s="163">
        <v>-0.19740000000000013</v>
      </c>
      <c r="J170" s="163">
        <v>0.18658450704225338</v>
      </c>
      <c r="K170" s="163">
        <v>0.10362500000000008</v>
      </c>
      <c r="L170" s="163">
        <v>-0.39211309523809534</v>
      </c>
      <c r="M170" s="163">
        <v>-0.29556451612903223</v>
      </c>
      <c r="N170" s="163">
        <v>-0.18797909407665503</v>
      </c>
      <c r="O170" s="163">
        <v>-0.17999999999999994</v>
      </c>
      <c r="P170" s="163">
        <v>0.2834526315789474</v>
      </c>
      <c r="Q170" s="163">
        <v>0.17675438596491233</v>
      </c>
      <c r="R170" s="163">
        <v>-0.48122807017543867</v>
      </c>
      <c r="S170" s="163">
        <v>0.15287878787878784</v>
      </c>
      <c r="T170" s="163">
        <v>0.72799999999999976</v>
      </c>
      <c r="U170" s="163">
        <v>0.12815884476534323</v>
      </c>
      <c r="V170" s="163">
        <v>-0.28846153846153844</v>
      </c>
      <c r="W170" s="163">
        <v>-0.46740740740740738</v>
      </c>
      <c r="X170" s="163">
        <v>-0.25846153846153852</v>
      </c>
      <c r="Y170" s="163">
        <v>0</v>
      </c>
      <c r="Z170" s="163">
        <v>0</v>
      </c>
      <c r="AA170" s="163">
        <v>0</v>
      </c>
      <c r="AB170" s="163">
        <v>0</v>
      </c>
      <c r="AC170" s="163">
        <v>0</v>
      </c>
      <c r="AD170" s="163">
        <v>0</v>
      </c>
      <c r="AE170" s="163">
        <v>0</v>
      </c>
      <c r="AF170" s="163">
        <v>0</v>
      </c>
      <c r="AG170" s="163">
        <v>0</v>
      </c>
      <c r="AH170" s="163">
        <v>0</v>
      </c>
      <c r="AI170" s="163">
        <v>0</v>
      </c>
    </row>
    <row r="171" spans="1:35" x14ac:dyDescent="0.3">
      <c r="A171" t="s">
        <v>47</v>
      </c>
      <c r="B171" s="163">
        <v>0.39786467857258656</v>
      </c>
      <c r="C171" s="163">
        <v>0.11833385134683927</v>
      </c>
      <c r="D171" s="163">
        <v>0.1930252274640778</v>
      </c>
      <c r="E171" s="163">
        <v>-0.18721614802354913</v>
      </c>
      <c r="F171" s="163">
        <v>0.3338333333333332</v>
      </c>
      <c r="G171" s="163">
        <v>-8.2378378378378359E-2</v>
      </c>
      <c r="H171" s="163">
        <v>-0.19337837837837846</v>
      </c>
      <c r="I171" s="163">
        <v>-0.28199999999999992</v>
      </c>
      <c r="J171" s="163">
        <v>-7.885416666666667E-2</v>
      </c>
      <c r="K171" s="163">
        <v>0.28261363636363646</v>
      </c>
      <c r="L171" s="163">
        <v>-0.29442401960784303</v>
      </c>
      <c r="M171" s="163">
        <v>-0.19870481927710848</v>
      </c>
      <c r="N171" s="163">
        <v>-8.6308492201039977E-2</v>
      </c>
      <c r="O171" s="163">
        <v>-2.0351951032899662E-2</v>
      </c>
      <c r="P171" s="163">
        <v>0.2828571428571427</v>
      </c>
      <c r="Q171" s="163">
        <v>-0.2651315789473685</v>
      </c>
      <c r="R171" s="163">
        <v>-0.48122807017543867</v>
      </c>
      <c r="S171" s="163">
        <v>-0.22931818181818187</v>
      </c>
      <c r="T171" s="163">
        <v>0.3640000000000001</v>
      </c>
      <c r="U171" s="163">
        <v>-0.2994631901840491</v>
      </c>
      <c r="V171" s="163">
        <v>-0.2982954545454547</v>
      </c>
      <c r="W171" s="163">
        <v>-0.35055555555555562</v>
      </c>
      <c r="X171" s="163">
        <v>-5.7272727272727253E-2</v>
      </c>
      <c r="Y171" s="163">
        <v>0</v>
      </c>
      <c r="Z171" s="163">
        <v>0</v>
      </c>
      <c r="AA171" s="163">
        <v>0</v>
      </c>
      <c r="AB171" s="163">
        <v>0</v>
      </c>
      <c r="AC171" s="163">
        <v>0</v>
      </c>
      <c r="AD171" s="163">
        <v>0</v>
      </c>
      <c r="AE171" s="163">
        <v>0</v>
      </c>
      <c r="AF171" s="163">
        <v>0</v>
      </c>
      <c r="AG171" s="163">
        <v>0</v>
      </c>
      <c r="AH171" s="163">
        <v>0</v>
      </c>
      <c r="AI171" s="163">
        <v>0</v>
      </c>
    </row>
    <row r="172" spans="1:35" x14ac:dyDescent="0.3">
      <c r="A172" t="s">
        <v>153</v>
      </c>
      <c r="B172" s="163">
        <v>0.22395558337254307</v>
      </c>
      <c r="C172" s="163">
        <v>0.19847149232600403</v>
      </c>
      <c r="D172" s="163">
        <v>-0.49158234128494083</v>
      </c>
      <c r="E172" s="163">
        <v>-0.39157485418016857</v>
      </c>
      <c r="F172" s="163">
        <v>0.25037500000000001</v>
      </c>
      <c r="G172" s="163">
        <v>0.38745762711864407</v>
      </c>
      <c r="H172" s="163">
        <v>0.39749999999999996</v>
      </c>
      <c r="I172" s="163">
        <v>-0.19964601769911494</v>
      </c>
      <c r="J172" s="163">
        <v>-0.18147260273972587</v>
      </c>
      <c r="K172" s="163">
        <v>0.25274390243902434</v>
      </c>
      <c r="L172" s="163">
        <v>-0.28951149425287359</v>
      </c>
      <c r="M172" s="163">
        <v>-0.17179687500000007</v>
      </c>
      <c r="N172" s="163">
        <v>-9.9879663056558377E-2</v>
      </c>
      <c r="O172" s="163">
        <v>0.49187347931873471</v>
      </c>
      <c r="P172" s="163">
        <v>0.47618037135278501</v>
      </c>
      <c r="Q172" s="163">
        <v>0.17675438596491233</v>
      </c>
      <c r="R172" s="163">
        <v>-0.44949874686716795</v>
      </c>
      <c r="S172" s="163">
        <v>-0.47774621212121215</v>
      </c>
      <c r="T172" s="163">
        <v>0.72799999999999976</v>
      </c>
      <c r="U172" s="163">
        <v>-0.29769392033542974</v>
      </c>
      <c r="V172" s="163">
        <v>-0.48611111111111116</v>
      </c>
      <c r="W172" s="163">
        <v>-0.28044444444444439</v>
      </c>
      <c r="X172" s="163">
        <v>-0.18765957446808512</v>
      </c>
      <c r="Y172" s="163">
        <v>0</v>
      </c>
      <c r="Z172" s="163">
        <v>0</v>
      </c>
      <c r="AA172" s="163">
        <v>0</v>
      </c>
      <c r="AB172" s="163">
        <v>0</v>
      </c>
      <c r="AC172" s="163">
        <v>0</v>
      </c>
      <c r="AD172" s="163">
        <v>0</v>
      </c>
      <c r="AE172" s="163">
        <v>0</v>
      </c>
      <c r="AF172" s="163">
        <v>0</v>
      </c>
      <c r="AG172" s="163">
        <v>0</v>
      </c>
      <c r="AH172" s="163">
        <v>0</v>
      </c>
      <c r="AI172" s="163">
        <v>0</v>
      </c>
    </row>
    <row r="173" spans="1:35" x14ac:dyDescent="0.3">
      <c r="A173" t="s">
        <v>98</v>
      </c>
      <c r="B173" s="163">
        <v>9.8863082203396679E-2</v>
      </c>
      <c r="C173" s="163">
        <v>9.7123407858384025E-2</v>
      </c>
      <c r="D173" s="163">
        <v>-0.24737450236873593</v>
      </c>
      <c r="E173" s="163">
        <v>0.18872403560830864</v>
      </c>
      <c r="F173" s="163">
        <v>7.1535714285714258E-2</v>
      </c>
      <c r="G173" s="163">
        <v>0.38582278481012655</v>
      </c>
      <c r="H173" s="163">
        <v>0.17472527472527477</v>
      </c>
      <c r="I173" s="163">
        <v>-0.195984555984556</v>
      </c>
      <c r="J173" s="163">
        <v>0.27527272727272734</v>
      </c>
      <c r="K173" s="163">
        <v>0.26741935483870982</v>
      </c>
      <c r="L173" s="163">
        <v>-0.19374999999999998</v>
      </c>
      <c r="M173" s="163">
        <v>-0.26723958333333342</v>
      </c>
      <c r="N173" s="163">
        <v>-0.17261698440207984</v>
      </c>
      <c r="O173" s="163">
        <v>-0.1873239436619718</v>
      </c>
      <c r="P173" s="163">
        <v>0.47142857142857153</v>
      </c>
      <c r="Q173" s="163">
        <v>0.17675438596491233</v>
      </c>
      <c r="R173" s="163">
        <v>-0.48122807017543867</v>
      </c>
      <c r="S173" s="163">
        <v>-0.47296875000000005</v>
      </c>
      <c r="T173" s="163">
        <v>0.72799999999999976</v>
      </c>
      <c r="U173" s="163">
        <v>-0.48375262054507329</v>
      </c>
      <c r="V173" s="163">
        <v>-0.1785714285714286</v>
      </c>
      <c r="W173" s="163">
        <v>-0.46740740740740738</v>
      </c>
      <c r="X173" s="163">
        <v>-0.26068965517241383</v>
      </c>
      <c r="Y173" s="163">
        <v>0</v>
      </c>
      <c r="Z173" s="163">
        <v>0</v>
      </c>
      <c r="AA173" s="163">
        <v>0</v>
      </c>
      <c r="AB173" s="163">
        <v>0</v>
      </c>
      <c r="AC173" s="163">
        <v>0</v>
      </c>
      <c r="AD173" s="163">
        <v>0</v>
      </c>
      <c r="AE173" s="163">
        <v>0</v>
      </c>
      <c r="AF173" s="163">
        <v>0</v>
      </c>
      <c r="AG173" s="163">
        <v>0</v>
      </c>
      <c r="AH173" s="163">
        <v>0</v>
      </c>
      <c r="AI173" s="163">
        <v>2.2204460492503131E-16</v>
      </c>
    </row>
    <row r="174" spans="1:35" x14ac:dyDescent="0.3">
      <c r="A174" t="s">
        <v>251</v>
      </c>
      <c r="B174" s="163">
        <v>0.19968185924120796</v>
      </c>
      <c r="C174" s="163">
        <v>9.6980151238916568E-2</v>
      </c>
      <c r="D174" s="163">
        <v>0.18824039765184364</v>
      </c>
      <c r="E174" s="163">
        <v>-0.44423748544819552</v>
      </c>
      <c r="F174" s="163">
        <v>0.1669166666666666</v>
      </c>
      <c r="G174" s="163">
        <v>-0.13542654028436019</v>
      </c>
      <c r="H174" s="163">
        <v>0.29812499999999975</v>
      </c>
      <c r="I174" s="163">
        <v>-0.26964143426294807</v>
      </c>
      <c r="J174" s="163">
        <v>-0.28566037735849048</v>
      </c>
      <c r="K174" s="163">
        <v>0.13816666666666655</v>
      </c>
      <c r="L174" s="163">
        <v>-0.18355263157894741</v>
      </c>
      <c r="M174" s="163">
        <v>-0.25451388888888893</v>
      </c>
      <c r="N174" s="163">
        <v>-0.16666666666666663</v>
      </c>
      <c r="O174" s="163">
        <v>0.47577235772357729</v>
      </c>
      <c r="P174" s="163">
        <v>0.20874418604651157</v>
      </c>
      <c r="Q174" s="163">
        <v>0.11783625730994163</v>
      </c>
      <c r="R174" s="163">
        <v>-0.41644736842105268</v>
      </c>
      <c r="S174" s="163">
        <v>0.2547979797979798</v>
      </c>
      <c r="T174" s="163">
        <v>0.72799999999999976</v>
      </c>
      <c r="U174" s="163">
        <v>-0.44855595667870041</v>
      </c>
      <c r="V174" s="163">
        <v>-0.46875000000000011</v>
      </c>
      <c r="W174" s="163">
        <v>-0.46740740740740738</v>
      </c>
      <c r="X174" s="163">
        <v>-0.25846153846153852</v>
      </c>
      <c r="Y174" s="163">
        <v>0</v>
      </c>
      <c r="Z174" s="163">
        <v>0</v>
      </c>
      <c r="AA174" s="163">
        <v>0</v>
      </c>
      <c r="AB174" s="163">
        <v>0</v>
      </c>
      <c r="AC174" s="163">
        <v>0</v>
      </c>
      <c r="AD174" s="163">
        <v>0</v>
      </c>
      <c r="AE174" s="163">
        <v>0</v>
      </c>
      <c r="AF174" s="163">
        <v>0</v>
      </c>
      <c r="AG174" s="163">
        <v>0</v>
      </c>
      <c r="AH174" s="163">
        <v>0</v>
      </c>
      <c r="AI174" s="163">
        <v>0</v>
      </c>
    </row>
    <row r="175" spans="1:35" x14ac:dyDescent="0.3">
      <c r="A175" t="s">
        <v>48</v>
      </c>
      <c r="B175" s="163">
        <v>8.7783068998850355E-2</v>
      </c>
      <c r="C175" s="163">
        <v>0.29594818414088619</v>
      </c>
      <c r="D175" s="163">
        <v>-0.1989886490467967</v>
      </c>
      <c r="E175" s="163">
        <v>-9.4393139841688734E-2</v>
      </c>
      <c r="F175" s="163">
        <v>0.29455882352941187</v>
      </c>
      <c r="G175" s="163">
        <v>-5.4428571428571271E-2</v>
      </c>
      <c r="H175" s="163">
        <v>-0.18524271844660178</v>
      </c>
      <c r="I175" s="163">
        <v>-5.2874999999999894E-2</v>
      </c>
      <c r="J175" s="163">
        <v>0.39427083333333335</v>
      </c>
      <c r="K175" s="163">
        <v>0.38859375000000007</v>
      </c>
      <c r="L175" s="163">
        <v>-2.8079710144927716E-2</v>
      </c>
      <c r="M175" s="163">
        <v>-6.5446428571428572E-2</v>
      </c>
      <c r="N175" s="163">
        <v>-0.19552414605418134</v>
      </c>
      <c r="O175" s="163">
        <v>-8.3746556473829115E-2</v>
      </c>
      <c r="P175" s="163">
        <v>0.25350203343877098</v>
      </c>
      <c r="Q175" s="163">
        <v>-0.35584988962472408</v>
      </c>
      <c r="R175" s="163">
        <v>-0.27854785478547861</v>
      </c>
      <c r="S175" s="163">
        <v>-0.42041666666666666</v>
      </c>
      <c r="T175" s="163">
        <v>-0.18200000000000005</v>
      </c>
      <c r="U175" s="163">
        <v>-6.4079422382671503E-2</v>
      </c>
      <c r="V175" s="163">
        <v>-0.43445121951219512</v>
      </c>
      <c r="W175" s="163">
        <v>-0.46740740740740738</v>
      </c>
      <c r="X175" s="163">
        <v>-9.3333333333333268E-2</v>
      </c>
      <c r="Y175" s="163">
        <v>0</v>
      </c>
      <c r="Z175" s="163">
        <v>0</v>
      </c>
      <c r="AA175" s="163">
        <v>0</v>
      </c>
      <c r="AB175" s="163">
        <v>0</v>
      </c>
      <c r="AC175" s="163">
        <v>0</v>
      </c>
      <c r="AD175" s="163">
        <v>0</v>
      </c>
      <c r="AE175" s="163">
        <v>0</v>
      </c>
      <c r="AF175" s="163">
        <v>0</v>
      </c>
      <c r="AG175" s="163">
        <v>0</v>
      </c>
      <c r="AH175" s="163">
        <v>0</v>
      </c>
      <c r="AI175" s="163">
        <v>0</v>
      </c>
    </row>
    <row r="176" spans="1:35" x14ac:dyDescent="0.3">
      <c r="A176" t="s">
        <v>134</v>
      </c>
      <c r="B176" s="163">
        <v>0.39424148867458197</v>
      </c>
      <c r="C176" s="163">
        <v>0.19886182636716465</v>
      </c>
      <c r="D176" s="163">
        <v>-0.28255803763326359</v>
      </c>
      <c r="E176" s="163">
        <v>-0.29132111861137888</v>
      </c>
      <c r="F176" s="163">
        <v>0.25037500000000001</v>
      </c>
      <c r="G176" s="163">
        <v>-7.257142857142862E-2</v>
      </c>
      <c r="H176" s="163">
        <v>-0.39340206185567017</v>
      </c>
      <c r="I176" s="163">
        <v>-0.28200000000000003</v>
      </c>
      <c r="J176" s="163">
        <v>0.33397058823529391</v>
      </c>
      <c r="K176" s="163">
        <v>0.14293103448275857</v>
      </c>
      <c r="L176" s="163">
        <v>-0.29062500000000002</v>
      </c>
      <c r="M176" s="163">
        <v>-0.16659090909090901</v>
      </c>
      <c r="N176" s="163">
        <v>-0.2885026737967914</v>
      </c>
      <c r="O176" s="163">
        <v>-2.7142857142857135E-2</v>
      </c>
      <c r="P176" s="163">
        <v>0.33693693693693683</v>
      </c>
      <c r="Q176" s="163">
        <v>0.39769736842105252</v>
      </c>
      <c r="R176" s="163">
        <v>-0.46271929824561409</v>
      </c>
      <c r="S176" s="163">
        <v>0.38219696969696981</v>
      </c>
      <c r="T176" s="163">
        <v>0.72799999999999976</v>
      </c>
      <c r="U176" s="163">
        <v>-0.1922382671480144</v>
      </c>
      <c r="V176" s="163">
        <v>-0.49342105263157898</v>
      </c>
      <c r="W176" s="163">
        <v>-0.46740740740740738</v>
      </c>
      <c r="X176" s="163">
        <v>-0.38769230769230767</v>
      </c>
      <c r="Y176" s="163">
        <v>0</v>
      </c>
      <c r="Z176" s="163">
        <v>0</v>
      </c>
      <c r="AA176" s="163">
        <v>0</v>
      </c>
      <c r="AB176" s="163">
        <v>0</v>
      </c>
      <c r="AC176" s="163">
        <v>0</v>
      </c>
      <c r="AD176" s="163">
        <v>0</v>
      </c>
      <c r="AE176" s="163">
        <v>0</v>
      </c>
      <c r="AF176" s="163">
        <v>0</v>
      </c>
      <c r="AG176" s="163">
        <v>0</v>
      </c>
      <c r="AH176" s="163">
        <v>0</v>
      </c>
      <c r="AI176" s="163">
        <v>0</v>
      </c>
    </row>
    <row r="177" spans="1:35" x14ac:dyDescent="0.3">
      <c r="A177" t="s">
        <v>135</v>
      </c>
      <c r="B177" s="163">
        <v>-0.19884209384638041</v>
      </c>
      <c r="C177" s="163">
        <v>0.29986671217545657</v>
      </c>
      <c r="D177" s="163">
        <v>0.19796504488503341</v>
      </c>
      <c r="E177" s="163">
        <v>-9.9271592091571215E-2</v>
      </c>
      <c r="F177" s="163">
        <v>0.37556250000000002</v>
      </c>
      <c r="G177" s="163">
        <v>0.38582278481012655</v>
      </c>
      <c r="H177" s="163">
        <v>0.38313253012048198</v>
      </c>
      <c r="I177" s="163">
        <v>-8.3349753694581197E-2</v>
      </c>
      <c r="J177" s="163">
        <v>0.36926829268292671</v>
      </c>
      <c r="K177" s="163">
        <v>0.18021739130434788</v>
      </c>
      <c r="L177" s="163">
        <v>-0.29655612244897955</v>
      </c>
      <c r="M177" s="163">
        <v>-0.15270833333333322</v>
      </c>
      <c r="N177" s="163">
        <v>-2.9484902309058758E-2</v>
      </c>
      <c r="O177" s="163">
        <v>-3.656357388316156E-2</v>
      </c>
      <c r="P177" s="163">
        <v>0.36636734693877537</v>
      </c>
      <c r="Q177" s="163">
        <v>-0.29459064327485363</v>
      </c>
      <c r="R177" s="163">
        <v>-0.27763157894736845</v>
      </c>
      <c r="S177" s="163">
        <v>-0.1273989898989899</v>
      </c>
      <c r="T177" s="163">
        <v>0.72799999999999976</v>
      </c>
      <c r="U177" s="163">
        <v>-0.3844765342960289</v>
      </c>
      <c r="V177" s="163">
        <v>-0.4375</v>
      </c>
      <c r="W177" s="163">
        <v>-0.46740740740740738</v>
      </c>
      <c r="X177" s="163">
        <v>-7.411764705882351E-2</v>
      </c>
      <c r="Y177" s="163">
        <v>0</v>
      </c>
      <c r="Z177" s="163">
        <v>0</v>
      </c>
      <c r="AA177" s="163">
        <v>0</v>
      </c>
      <c r="AB177" s="163">
        <v>0</v>
      </c>
      <c r="AC177" s="163">
        <v>0</v>
      </c>
      <c r="AD177" s="163">
        <v>0</v>
      </c>
      <c r="AE177" s="163">
        <v>0</v>
      </c>
      <c r="AF177" s="163">
        <v>0</v>
      </c>
      <c r="AG177" s="163">
        <v>0</v>
      </c>
      <c r="AH177" s="163">
        <v>0</v>
      </c>
      <c r="AI177" s="163">
        <v>0</v>
      </c>
    </row>
    <row r="178" spans="1:35" x14ac:dyDescent="0.3">
      <c r="A178" t="s">
        <v>252</v>
      </c>
      <c r="B178" s="163">
        <v>-9.7443036565555974E-2</v>
      </c>
      <c r="C178" s="163">
        <v>0.39608162750031561</v>
      </c>
      <c r="D178" s="163">
        <v>0.25554861636005066</v>
      </c>
      <c r="E178" s="163">
        <v>-0.19460043196544274</v>
      </c>
      <c r="F178" s="163">
        <v>0.38947222222222222</v>
      </c>
      <c r="G178" s="163">
        <v>-9.6864406779661016E-2</v>
      </c>
      <c r="H178" s="163">
        <v>-8.5945945945946067E-2</v>
      </c>
      <c r="I178" s="163">
        <v>-0.17206779661016958</v>
      </c>
      <c r="J178" s="163">
        <v>-9.7887931034482678E-2</v>
      </c>
      <c r="K178" s="163">
        <v>-0.42879310344827593</v>
      </c>
      <c r="L178" s="163">
        <v>-9.8852040816326481E-2</v>
      </c>
      <c r="M178" s="163">
        <v>-5.0902777777777741E-2</v>
      </c>
      <c r="N178" s="163">
        <v>-9.651162790697676E-2</v>
      </c>
      <c r="O178" s="163">
        <v>-9.4463276836158183E-2</v>
      </c>
      <c r="P178" s="163">
        <v>-9.7991266375545893E-2</v>
      </c>
      <c r="Q178" s="163">
        <v>-5.8918128654970703E-2</v>
      </c>
      <c r="R178" s="163">
        <v>-0.24678362573099411</v>
      </c>
      <c r="S178" s="163">
        <v>-0.28027777777777774</v>
      </c>
      <c r="T178" s="163">
        <v>0.3640000000000001</v>
      </c>
      <c r="U178" s="163">
        <v>-6.4079422382671503E-2</v>
      </c>
      <c r="V178" s="163">
        <v>-0.1953125</v>
      </c>
      <c r="W178" s="163">
        <v>-0.46740740740740738</v>
      </c>
      <c r="X178" s="163">
        <v>-0.19139240506329103</v>
      </c>
      <c r="Y178" s="163">
        <v>0</v>
      </c>
      <c r="Z178" s="163">
        <v>0</v>
      </c>
      <c r="AA178" s="163">
        <v>0</v>
      </c>
      <c r="AB178" s="163">
        <v>0</v>
      </c>
      <c r="AC178" s="163">
        <v>0</v>
      </c>
      <c r="AD178" s="163">
        <v>0</v>
      </c>
      <c r="AE178" s="163">
        <v>0</v>
      </c>
      <c r="AF178" s="163">
        <v>0</v>
      </c>
      <c r="AG178" s="163">
        <v>0</v>
      </c>
      <c r="AH178" s="163">
        <v>0</v>
      </c>
      <c r="AI178" s="163">
        <v>0</v>
      </c>
    </row>
    <row r="179" spans="1:35" x14ac:dyDescent="0.3">
      <c r="A179" t="s">
        <v>232</v>
      </c>
      <c r="B179" s="163">
        <v>1.8472460779482613E-2</v>
      </c>
      <c r="C179" s="163">
        <v>0.29850136459093712</v>
      </c>
      <c r="D179" s="163">
        <v>-0.29628914700088138</v>
      </c>
      <c r="E179" s="163">
        <v>-0.29741007194244606</v>
      </c>
      <c r="F179" s="163">
        <v>0.27819444444444441</v>
      </c>
      <c r="G179" s="163">
        <v>-8.725190839694652E-2</v>
      </c>
      <c r="H179" s="163">
        <v>-0.19337837837837846</v>
      </c>
      <c r="I179" s="163">
        <v>-7.9561128526645875E-2</v>
      </c>
      <c r="J179" s="163">
        <v>0.38963235294117649</v>
      </c>
      <c r="K179" s="163">
        <v>0.26570512820512815</v>
      </c>
      <c r="L179" s="163">
        <v>-0.19018404907975461</v>
      </c>
      <c r="M179" s="163">
        <v>-9.1625000000000068E-2</v>
      </c>
      <c r="N179" s="163">
        <v>-9.5861405197305127E-2</v>
      </c>
      <c r="O179" s="163">
        <v>-2.1714285714285797E-2</v>
      </c>
      <c r="P179" s="163">
        <v>0.47076923076923083</v>
      </c>
      <c r="Q179" s="163">
        <v>0.29459064327485396</v>
      </c>
      <c r="R179" s="163">
        <v>-0.39661654135338342</v>
      </c>
      <c r="S179" s="163">
        <v>0.38219696969696959</v>
      </c>
      <c r="T179" s="163">
        <v>0.72799999999999976</v>
      </c>
      <c r="U179" s="163">
        <v>-0.48375262054507329</v>
      </c>
      <c r="V179" s="163">
        <v>-0.43269230769230771</v>
      </c>
      <c r="W179" s="163">
        <v>-0.46740740740740738</v>
      </c>
      <c r="X179" s="163">
        <v>-5.1428571428571379E-2</v>
      </c>
      <c r="Y179" s="163">
        <v>0</v>
      </c>
      <c r="Z179" s="163">
        <v>0</v>
      </c>
      <c r="AA179" s="163">
        <v>0</v>
      </c>
      <c r="AB179" s="163">
        <v>0</v>
      </c>
      <c r="AC179" s="163">
        <v>0</v>
      </c>
      <c r="AD179" s="163">
        <v>0</v>
      </c>
      <c r="AE179" s="163">
        <v>0</v>
      </c>
      <c r="AF179" s="163">
        <v>0</v>
      </c>
      <c r="AG179" s="163">
        <v>0</v>
      </c>
      <c r="AH179" s="163">
        <v>0</v>
      </c>
      <c r="AI179" s="163">
        <v>0</v>
      </c>
    </row>
    <row r="180" spans="1:35" x14ac:dyDescent="0.3">
      <c r="A180" t="s">
        <v>9721</v>
      </c>
      <c r="B180" s="163">
        <v>0.39764386454265521</v>
      </c>
      <c r="C180" s="163">
        <v>0.29494782986339918</v>
      </c>
      <c r="D180" s="163">
        <v>-0.20206333114277941</v>
      </c>
      <c r="E180" s="163">
        <v>-0.19370558375634517</v>
      </c>
      <c r="F180" s="163">
        <v>0.29210416666666661</v>
      </c>
      <c r="G180" s="163">
        <v>-9.6455696202531582E-2</v>
      </c>
      <c r="H180" s="163">
        <v>-0.18245901639344253</v>
      </c>
      <c r="I180" s="163">
        <v>-9.7992277992277832E-2</v>
      </c>
      <c r="J180" s="163">
        <v>-0.37850000000000006</v>
      </c>
      <c r="K180" s="163">
        <v>0.13370967741935491</v>
      </c>
      <c r="L180" s="163">
        <v>-0.19227099236641221</v>
      </c>
      <c r="M180" s="163">
        <v>-0.1908854166666667</v>
      </c>
      <c r="N180" s="163">
        <v>-8.3838383838383823E-2</v>
      </c>
      <c r="O180" s="163">
        <v>-0.17385620915032685</v>
      </c>
      <c r="P180" s="163">
        <v>0.24479999999999991</v>
      </c>
      <c r="Q180" s="163">
        <v>-0.29459064327485363</v>
      </c>
      <c r="R180" s="163">
        <v>-0.37017543859649116</v>
      </c>
      <c r="S180" s="163">
        <v>0.38219696969696959</v>
      </c>
      <c r="T180" s="163">
        <v>0.24266666666666681</v>
      </c>
      <c r="U180" s="163">
        <v>-0.44855595667870041</v>
      </c>
      <c r="V180" s="163">
        <v>-0.2678571428571429</v>
      </c>
      <c r="W180" s="163">
        <v>-0.46740740740740738</v>
      </c>
      <c r="X180" s="163">
        <v>-7.411764705882351E-2</v>
      </c>
      <c r="Y180" s="163">
        <v>0</v>
      </c>
      <c r="Z180" s="163">
        <v>0</v>
      </c>
      <c r="AA180" s="163">
        <v>0</v>
      </c>
      <c r="AB180" s="163">
        <v>0</v>
      </c>
      <c r="AC180" s="163">
        <v>0</v>
      </c>
      <c r="AD180" s="163">
        <v>0</v>
      </c>
      <c r="AE180" s="163">
        <v>0</v>
      </c>
      <c r="AF180" s="163">
        <v>0</v>
      </c>
      <c r="AG180" s="163">
        <v>2.2204460492503131E-16</v>
      </c>
      <c r="AH180" s="163">
        <v>0</v>
      </c>
      <c r="AI180" s="163">
        <v>2.2204460492503131E-16</v>
      </c>
    </row>
    <row r="181" spans="1:35" x14ac:dyDescent="0.3">
      <c r="A181" t="s">
        <v>5010</v>
      </c>
      <c r="B181" s="163">
        <v>-0.19948145749218882</v>
      </c>
      <c r="C181" s="163">
        <v>0.2999168379512045</v>
      </c>
      <c r="D181" s="163">
        <v>-0.28767595965353132</v>
      </c>
      <c r="E181" s="163">
        <v>-0.19661995053586168</v>
      </c>
      <c r="F181" s="163">
        <v>0.27313636363636351</v>
      </c>
      <c r="G181" s="163">
        <v>0.43132075471698128</v>
      </c>
      <c r="H181" s="163">
        <v>0.49687499999999996</v>
      </c>
      <c r="I181" s="163">
        <v>-6.8502024291497876E-2</v>
      </c>
      <c r="J181" s="163">
        <v>-0.18197115384615381</v>
      </c>
      <c r="K181" s="163">
        <v>0.35732758620689653</v>
      </c>
      <c r="L181" s="163">
        <v>-9.4512195121951192E-2</v>
      </c>
      <c r="M181" s="163">
        <v>-8.144444444444443E-2</v>
      </c>
      <c r="N181" s="163">
        <v>-1.5243342516069736E-2</v>
      </c>
      <c r="O181" s="163">
        <v>0</v>
      </c>
      <c r="P181" s="163">
        <v>0</v>
      </c>
      <c r="Q181" s="163">
        <v>0.26653439153439162</v>
      </c>
      <c r="R181" s="163">
        <v>-0.27894239848914071</v>
      </c>
      <c r="S181" s="163">
        <v>0.38219696969696981</v>
      </c>
      <c r="T181" s="163">
        <v>0.72799999999999976</v>
      </c>
      <c r="U181" s="163">
        <v>-0.2563176895306859</v>
      </c>
      <c r="V181" s="163">
        <v>-0.49342105263157898</v>
      </c>
      <c r="W181" s="163">
        <v>-0.35055555555555562</v>
      </c>
      <c r="X181" s="163">
        <v>-4.2711864406779543E-2</v>
      </c>
      <c r="Y181" s="163">
        <v>0</v>
      </c>
      <c r="Z181" s="163">
        <v>0</v>
      </c>
      <c r="AA181" s="163">
        <v>0</v>
      </c>
      <c r="AB181" s="163">
        <v>0</v>
      </c>
      <c r="AC181" s="163">
        <v>0</v>
      </c>
      <c r="AD181" s="163">
        <v>0</v>
      </c>
      <c r="AE181" s="163">
        <v>0</v>
      </c>
      <c r="AF181" s="163">
        <v>0</v>
      </c>
      <c r="AG181" s="163">
        <v>0</v>
      </c>
      <c r="AH181" s="163">
        <v>0</v>
      </c>
      <c r="AI181" s="163">
        <v>0</v>
      </c>
    </row>
    <row r="182" spans="1:35" x14ac:dyDescent="0.3">
      <c r="A182" t="s">
        <v>113</v>
      </c>
      <c r="B182" s="163">
        <v>-9.9249757893295487E-2</v>
      </c>
      <c r="C182" s="163">
        <v>0.29979936171228916</v>
      </c>
      <c r="D182" s="163">
        <v>0.28926485077433317</v>
      </c>
      <c r="E182" s="163">
        <v>-0.29085365853658551</v>
      </c>
      <c r="F182" s="163">
        <v>0.14307142857142852</v>
      </c>
      <c r="G182" s="163">
        <v>-9.6455696202531582E-2</v>
      </c>
      <c r="H182" s="163">
        <v>0.39749999999999996</v>
      </c>
      <c r="I182" s="163">
        <v>-0.19952830188679249</v>
      </c>
      <c r="J182" s="163">
        <v>0.36798611111111112</v>
      </c>
      <c r="K182" s="163">
        <v>0.28261363636363646</v>
      </c>
      <c r="L182" s="163">
        <v>-0.18810679611650483</v>
      </c>
      <c r="M182" s="163">
        <v>-0.17452380952380953</v>
      </c>
      <c r="N182" s="163">
        <v>-0.18651685393258421</v>
      </c>
      <c r="O182" s="163">
        <v>-2.5762711864406929E-2</v>
      </c>
      <c r="P182" s="163">
        <v>0.3600000000000001</v>
      </c>
      <c r="Q182" s="163">
        <v>-0.17675438596491233</v>
      </c>
      <c r="R182" s="163">
        <v>-0.37017543859649127</v>
      </c>
      <c r="S182" s="163">
        <v>-0.28664772727272736</v>
      </c>
      <c r="T182" s="163">
        <v>0.3640000000000001</v>
      </c>
      <c r="U182" s="163">
        <v>0.10856269113149852</v>
      </c>
      <c r="V182" s="163">
        <v>-0.2982954545454547</v>
      </c>
      <c r="W182" s="163">
        <v>-0.46740740740740738</v>
      </c>
      <c r="X182" s="163">
        <v>-0.27562500000000001</v>
      </c>
      <c r="Y182" s="163">
        <v>0</v>
      </c>
      <c r="Z182" s="163">
        <v>0</v>
      </c>
      <c r="AA182" s="163">
        <v>0</v>
      </c>
      <c r="AB182" s="163">
        <v>0</v>
      </c>
      <c r="AC182" s="163">
        <v>0</v>
      </c>
      <c r="AD182" s="163">
        <v>0</v>
      </c>
      <c r="AE182" s="163">
        <v>0</v>
      </c>
      <c r="AF182" s="163">
        <v>0</v>
      </c>
      <c r="AG182" s="163">
        <v>0</v>
      </c>
      <c r="AH182" s="163">
        <v>0</v>
      </c>
      <c r="AI182" s="163">
        <v>2.2204460492503131E-16</v>
      </c>
    </row>
    <row r="183" spans="1:35" x14ac:dyDescent="0.3">
      <c r="A183" t="s">
        <v>99</v>
      </c>
      <c r="B183" s="163">
        <v>7.6585229694628998E-2</v>
      </c>
      <c r="C183" s="163">
        <v>0.19818059987674719</v>
      </c>
      <c r="D183" s="163">
        <v>-0.29465010065577024</v>
      </c>
      <c r="E183" s="163">
        <v>-0.19064748201438853</v>
      </c>
      <c r="F183" s="163">
        <v>0.28167187500000002</v>
      </c>
      <c r="G183" s="163">
        <v>0.49656398104265409</v>
      </c>
      <c r="H183" s="163">
        <v>0.47891566265060237</v>
      </c>
      <c r="I183" s="163">
        <v>-9.3308823529411833E-2</v>
      </c>
      <c r="J183" s="163">
        <v>-7.6722972972972925E-2</v>
      </c>
      <c r="K183" s="163">
        <v>0.28261363636363646</v>
      </c>
      <c r="L183" s="163">
        <v>-0.19944852941176461</v>
      </c>
      <c r="M183" s="163">
        <v>-0.29616161616161607</v>
      </c>
      <c r="N183" s="163">
        <v>-0.19020833333333331</v>
      </c>
      <c r="O183" s="163">
        <v>-0.27485648679678543</v>
      </c>
      <c r="P183" s="163">
        <v>0.32451193058568339</v>
      </c>
      <c r="Q183" s="163">
        <v>0.29459064327485396</v>
      </c>
      <c r="R183" s="163">
        <v>-0.47593984962406022</v>
      </c>
      <c r="S183" s="163">
        <v>-0.16816666666666669</v>
      </c>
      <c r="T183" s="163">
        <v>0.3640000000000001</v>
      </c>
      <c r="U183" s="163">
        <v>-0.2994631901840491</v>
      </c>
      <c r="V183" s="163">
        <v>-0.29296875</v>
      </c>
      <c r="W183" s="163">
        <v>-0.14022222222222225</v>
      </c>
      <c r="X183" s="163">
        <v>-9.6625766871165641E-2</v>
      </c>
      <c r="Y183" s="163">
        <v>0</v>
      </c>
      <c r="Z183" s="163">
        <v>0</v>
      </c>
      <c r="AA183" s="163">
        <v>0</v>
      </c>
      <c r="AB183" s="163">
        <v>0</v>
      </c>
      <c r="AC183" s="163">
        <v>0</v>
      </c>
      <c r="AD183" s="163">
        <v>0</v>
      </c>
      <c r="AE183" s="163">
        <v>0</v>
      </c>
      <c r="AF183" s="163">
        <v>0</v>
      </c>
      <c r="AG183" s="163">
        <v>0</v>
      </c>
      <c r="AH183" s="163">
        <v>0</v>
      </c>
      <c r="AI183" s="163">
        <v>0</v>
      </c>
    </row>
    <row r="184" spans="1:35" x14ac:dyDescent="0.3">
      <c r="A184" t="s">
        <v>175</v>
      </c>
      <c r="B184" s="163">
        <v>-0.29697267150544759</v>
      </c>
      <c r="C184" s="163">
        <v>0.19746447281405799</v>
      </c>
      <c r="D184" s="163">
        <v>8.9707237122728323E-2</v>
      </c>
      <c r="E184" s="163">
        <v>4.1952506596306005E-2</v>
      </c>
      <c r="F184" s="163">
        <v>0.38947222222222222</v>
      </c>
      <c r="G184" s="163">
        <v>0.48227848101265813</v>
      </c>
      <c r="H184" s="163">
        <v>0.39496815286624187</v>
      </c>
      <c r="I184" s="163">
        <v>-0.17443298969072163</v>
      </c>
      <c r="J184" s="163">
        <v>0.39681451612903218</v>
      </c>
      <c r="K184" s="163">
        <v>0.29607142857142854</v>
      </c>
      <c r="L184" s="163">
        <v>-0.19770408163265307</v>
      </c>
      <c r="M184" s="163">
        <v>-6.787037037037047E-2</v>
      </c>
      <c r="N184" s="163">
        <v>-7.9540009583133786E-2</v>
      </c>
      <c r="O184" s="163">
        <v>0.49488372093023258</v>
      </c>
      <c r="P184" s="163">
        <v>0.36636734693877537</v>
      </c>
      <c r="Q184" s="163">
        <v>-0.47134502923976596</v>
      </c>
      <c r="R184" s="163">
        <v>-0.49356725146198821</v>
      </c>
      <c r="S184" s="163">
        <v>-0.3821969696969697</v>
      </c>
      <c r="T184" s="163">
        <v>0.72799999999999976</v>
      </c>
      <c r="U184" s="163">
        <v>0.25631768953068623</v>
      </c>
      <c r="V184" s="163">
        <v>-0.48913043478260865</v>
      </c>
      <c r="W184" s="163">
        <v>-0.46740740740740738</v>
      </c>
      <c r="X184" s="163">
        <v>-5.6250000000000022E-2</v>
      </c>
      <c r="Y184" s="163">
        <v>0</v>
      </c>
      <c r="Z184" s="163">
        <v>0</v>
      </c>
      <c r="AA184" s="163">
        <v>0</v>
      </c>
      <c r="AB184" s="163">
        <v>0</v>
      </c>
      <c r="AC184" s="163">
        <v>0</v>
      </c>
      <c r="AD184" s="163">
        <v>0</v>
      </c>
      <c r="AE184" s="163">
        <v>0</v>
      </c>
      <c r="AF184" s="163">
        <v>0</v>
      </c>
      <c r="AG184" s="163">
        <v>0</v>
      </c>
      <c r="AH184" s="163">
        <v>0</v>
      </c>
      <c r="AI184" s="163">
        <v>0</v>
      </c>
    </row>
    <row r="185" spans="1:35" x14ac:dyDescent="0.3">
      <c r="A185" t="s">
        <v>10382</v>
      </c>
      <c r="B185" s="163">
        <v>0.29794193297469707</v>
      </c>
      <c r="C185" s="163">
        <v>9.6402036036015604E-2</v>
      </c>
      <c r="D185" s="163">
        <v>8.9535054325947883E-2</v>
      </c>
      <c r="E185" s="163">
        <v>0.1976271186440679</v>
      </c>
      <c r="F185" s="163">
        <v>0.25037500000000001</v>
      </c>
      <c r="G185" s="163">
        <v>-0.18142857142857149</v>
      </c>
      <c r="H185" s="163">
        <v>-0.35333333333333339</v>
      </c>
      <c r="I185" s="163">
        <v>-0.38725352112676059</v>
      </c>
      <c r="J185" s="163">
        <v>-0.37276515151515144</v>
      </c>
      <c r="K185" s="163">
        <v>0.11202702702702694</v>
      </c>
      <c r="L185" s="163">
        <v>-0.44145569620253167</v>
      </c>
      <c r="M185" s="163">
        <v>-0.28435344827586206</v>
      </c>
      <c r="N185" s="163">
        <v>-0.37275449101796398</v>
      </c>
      <c r="O185" s="163">
        <v>0.36712672521957357</v>
      </c>
      <c r="P185" s="163">
        <v>0.3950704225352113</v>
      </c>
      <c r="Q185" s="163">
        <v>0.17675438596491233</v>
      </c>
      <c r="R185" s="163">
        <v>-0.46271929824561409</v>
      </c>
      <c r="S185" s="163">
        <v>0.38219696969696959</v>
      </c>
      <c r="T185" s="163">
        <v>0.3640000000000001</v>
      </c>
      <c r="U185" s="163">
        <v>-0.3844765342960289</v>
      </c>
      <c r="V185" s="163">
        <v>-0.48750000000000004</v>
      </c>
      <c r="W185" s="163">
        <v>-0.20031746031746034</v>
      </c>
      <c r="X185" s="163">
        <v>-0.24172661870503598</v>
      </c>
      <c r="Y185" s="163">
        <v>0</v>
      </c>
      <c r="Z185" s="163">
        <v>0</v>
      </c>
      <c r="AA185" s="163">
        <v>0</v>
      </c>
      <c r="AB185" s="163">
        <v>0</v>
      </c>
      <c r="AC185" s="163">
        <v>0</v>
      </c>
      <c r="AD185" s="163">
        <v>0</v>
      </c>
      <c r="AE185" s="163">
        <v>0</v>
      </c>
      <c r="AF185" s="163">
        <v>0</v>
      </c>
      <c r="AG185" s="163">
        <v>0</v>
      </c>
      <c r="AH185" s="163">
        <v>0</v>
      </c>
      <c r="AI185" s="163">
        <v>0</v>
      </c>
    </row>
    <row r="186" spans="1:35" x14ac:dyDescent="0.3">
      <c r="A186" t="s">
        <v>8190</v>
      </c>
      <c r="B186" s="163">
        <v>0.19919963164677212</v>
      </c>
      <c r="C186" s="163">
        <v>9.8255921344400532E-2</v>
      </c>
      <c r="D186" s="163">
        <v>-0.2691217113681853</v>
      </c>
      <c r="E186" s="163">
        <v>-0.39112299465240641</v>
      </c>
      <c r="F186" s="163">
        <v>0.11127777777777781</v>
      </c>
      <c r="G186" s="163">
        <v>0.38582278481012655</v>
      </c>
      <c r="H186" s="163">
        <v>0.36342857142857166</v>
      </c>
      <c r="I186" s="163">
        <v>-0.14100000000000001</v>
      </c>
      <c r="J186" s="163">
        <v>0.33794642857142865</v>
      </c>
      <c r="K186" s="163">
        <v>0.25906249999999997</v>
      </c>
      <c r="L186" s="163">
        <v>-0.17350746268656714</v>
      </c>
      <c r="M186" s="163">
        <v>-0.29319999999999991</v>
      </c>
      <c r="N186" s="163">
        <v>-0.18506131549609806</v>
      </c>
      <c r="O186" s="163">
        <v>0</v>
      </c>
      <c r="P186" s="163">
        <v>0.42878980891719731</v>
      </c>
      <c r="Q186" s="163">
        <v>0.11783625730994163</v>
      </c>
      <c r="R186" s="163">
        <v>-0.49356725146198821</v>
      </c>
      <c r="S186" s="163">
        <v>-0.3821969696969697</v>
      </c>
      <c r="T186" s="163">
        <v>0.72799999999999976</v>
      </c>
      <c r="U186" s="163">
        <v>0.25631768953068623</v>
      </c>
      <c r="V186" s="163">
        <v>-0.42613636363636365</v>
      </c>
      <c r="W186" s="163">
        <v>-0.46740740740740738</v>
      </c>
      <c r="X186" s="163">
        <v>-0.26068965517241383</v>
      </c>
      <c r="Y186" s="163">
        <v>0</v>
      </c>
      <c r="Z186" s="163">
        <v>0</v>
      </c>
      <c r="AA186" s="163">
        <v>0</v>
      </c>
      <c r="AB186" s="163">
        <v>0</v>
      </c>
      <c r="AC186" s="163">
        <v>0</v>
      </c>
      <c r="AD186" s="163">
        <v>0</v>
      </c>
      <c r="AE186" s="163">
        <v>0</v>
      </c>
      <c r="AF186" s="163">
        <v>0</v>
      </c>
      <c r="AG186" s="163">
        <v>0</v>
      </c>
      <c r="AH186" s="163">
        <v>0</v>
      </c>
      <c r="AI186" s="163">
        <v>0</v>
      </c>
    </row>
    <row r="187" spans="1:35" x14ac:dyDescent="0.3">
      <c r="A187" t="s">
        <v>10415</v>
      </c>
      <c r="B187" s="163">
        <v>0.36755190311689745</v>
      </c>
      <c r="C187" s="163">
        <v>0.29639076430711286</v>
      </c>
      <c r="D187" s="163">
        <v>-0.39547591129026161</v>
      </c>
      <c r="E187" s="163">
        <v>-9.6852791878172639E-2</v>
      </c>
      <c r="F187" s="163">
        <v>0.38947222222222222</v>
      </c>
      <c r="G187" s="163">
        <v>-9.1807228915662731E-2</v>
      </c>
      <c r="H187" s="163">
        <v>-0.18042553191489363</v>
      </c>
      <c r="I187" s="163">
        <v>-0.18054878048780498</v>
      </c>
      <c r="J187" s="163">
        <v>-0.1966233766233767</v>
      </c>
      <c r="K187" s="163">
        <v>0.28918604651162805</v>
      </c>
      <c r="L187" s="163">
        <v>-0.29807692307692313</v>
      </c>
      <c r="M187" s="163">
        <v>-0.1914552238805971</v>
      </c>
      <c r="N187" s="163">
        <v>-7.7570093457943967E-2</v>
      </c>
      <c r="O187" s="163">
        <v>-3.4567901234567877E-2</v>
      </c>
      <c r="P187" s="163">
        <v>0.33897280966767385</v>
      </c>
      <c r="Q187" s="163">
        <v>-0.29588839941262846</v>
      </c>
      <c r="R187" s="163">
        <v>-0.27854785478547861</v>
      </c>
      <c r="S187" s="163">
        <v>-0.19109848484848491</v>
      </c>
      <c r="T187" s="163">
        <v>0.72799999999999976</v>
      </c>
      <c r="U187" s="163">
        <v>-0.37996941896024472</v>
      </c>
      <c r="V187" s="163">
        <v>-0.48491379310344829</v>
      </c>
      <c r="W187" s="163">
        <v>-0.46740740740740738</v>
      </c>
      <c r="X187" s="163">
        <v>-0.14823529411764713</v>
      </c>
      <c r="Y187" s="163">
        <v>0</v>
      </c>
      <c r="Z187" s="163">
        <v>0</v>
      </c>
      <c r="AA187" s="163">
        <v>0</v>
      </c>
      <c r="AB187" s="163">
        <v>0</v>
      </c>
      <c r="AC187" s="163">
        <v>0</v>
      </c>
      <c r="AD187" s="163">
        <v>0</v>
      </c>
      <c r="AE187" s="163">
        <v>0</v>
      </c>
      <c r="AF187" s="163">
        <v>0</v>
      </c>
      <c r="AG187" s="163">
        <v>0</v>
      </c>
      <c r="AH187" s="163">
        <v>0</v>
      </c>
      <c r="AI187" s="163">
        <v>0</v>
      </c>
    </row>
    <row r="188" spans="1:35" x14ac:dyDescent="0.3">
      <c r="A188" t="s">
        <v>176</v>
      </c>
      <c r="B188" s="163">
        <v>0.29750031943767907</v>
      </c>
      <c r="C188" s="163">
        <v>0.29623792744483879</v>
      </c>
      <c r="D188" s="163">
        <v>-0.44051068726270226</v>
      </c>
      <c r="E188" s="163">
        <v>-0.28996960486322187</v>
      </c>
      <c r="F188" s="163">
        <v>0.29210416666666661</v>
      </c>
      <c r="G188" s="163">
        <v>-0.29083969465648851</v>
      </c>
      <c r="H188" s="163">
        <v>0.38313253012048198</v>
      </c>
      <c r="I188" s="163">
        <v>-0.27544186046511632</v>
      </c>
      <c r="J188" s="163">
        <v>-0.1720454545454545</v>
      </c>
      <c r="K188" s="163">
        <v>0.16579999999999995</v>
      </c>
      <c r="L188" s="163">
        <v>-0.18629807692307687</v>
      </c>
      <c r="M188" s="163">
        <v>-0.19289473684210534</v>
      </c>
      <c r="N188" s="163">
        <v>-0.18521617852161787</v>
      </c>
      <c r="O188" s="163">
        <v>-9.8518518518518561E-2</v>
      </c>
      <c r="P188" s="163">
        <v>0.23213793103448288</v>
      </c>
      <c r="Q188" s="163">
        <v>-4.4188596491228194E-2</v>
      </c>
      <c r="R188" s="163">
        <v>-0.46271929824561409</v>
      </c>
      <c r="S188" s="163">
        <v>-0.28664772727272736</v>
      </c>
      <c r="T188" s="163">
        <v>0.3640000000000001</v>
      </c>
      <c r="U188" s="163">
        <v>-0.37996941896024472</v>
      </c>
      <c r="V188" s="163">
        <v>-0.3515625</v>
      </c>
      <c r="W188" s="163">
        <v>-0.35055555555555562</v>
      </c>
      <c r="X188" s="163">
        <v>-0.18327272727272725</v>
      </c>
      <c r="Y188" s="163">
        <v>0</v>
      </c>
      <c r="Z188" s="163">
        <v>0</v>
      </c>
      <c r="AA188" s="163">
        <v>0</v>
      </c>
      <c r="AB188" s="163">
        <v>0</v>
      </c>
      <c r="AC188" s="163">
        <v>0</v>
      </c>
      <c r="AD188" s="163">
        <v>0</v>
      </c>
      <c r="AE188" s="163">
        <v>0</v>
      </c>
      <c r="AF188" s="163">
        <v>0</v>
      </c>
      <c r="AG188" s="163">
        <v>0</v>
      </c>
      <c r="AH188" s="163">
        <v>0</v>
      </c>
      <c r="AI188" s="163">
        <v>0</v>
      </c>
    </row>
    <row r="189" spans="1:35" x14ac:dyDescent="0.3">
      <c r="A189" t="s">
        <v>6914</v>
      </c>
      <c r="B189" s="163">
        <v>0.14283120359173629</v>
      </c>
      <c r="C189" s="163">
        <v>-9.925175838505329E-2</v>
      </c>
      <c r="D189" s="163">
        <v>0.29548836552250046</v>
      </c>
      <c r="E189" s="163">
        <v>-9.2246835443037911E-2</v>
      </c>
      <c r="F189" s="163">
        <v>0.39344642857142875</v>
      </c>
      <c r="G189" s="163">
        <v>-3.6285714285714255E-2</v>
      </c>
      <c r="H189" s="163">
        <v>-2.9174311926605578E-2</v>
      </c>
      <c r="I189" s="163">
        <v>-0.17336065573770487</v>
      </c>
      <c r="J189" s="163">
        <v>-0.19577586206896558</v>
      </c>
      <c r="K189" s="163">
        <v>0.38859375000000007</v>
      </c>
      <c r="L189" s="163">
        <v>-0.19799270072992714</v>
      </c>
      <c r="M189" s="163">
        <v>-0.17965686274509807</v>
      </c>
      <c r="N189" s="163">
        <v>-8.1173594132029292E-2</v>
      </c>
      <c r="O189" s="163">
        <v>-2.9311294765840379E-2</v>
      </c>
      <c r="P189" s="163">
        <v>0.49708860759493678</v>
      </c>
      <c r="Q189" s="163">
        <v>0.39769736842105252</v>
      </c>
      <c r="R189" s="163">
        <v>-0.37017543859649127</v>
      </c>
      <c r="S189" s="163">
        <v>-0.25479797979797991</v>
      </c>
      <c r="T189" s="163">
        <v>0.3640000000000001</v>
      </c>
      <c r="U189" s="163">
        <v>0.37996941896024472</v>
      </c>
      <c r="V189" s="163">
        <v>-0.46875000000000011</v>
      </c>
      <c r="W189" s="163">
        <v>-0.28044444444444439</v>
      </c>
      <c r="X189" s="163">
        <v>-3.1034482758620752E-2</v>
      </c>
      <c r="Y189" s="163">
        <v>0</v>
      </c>
      <c r="Z189" s="163">
        <v>0</v>
      </c>
      <c r="AA189" s="163">
        <v>0</v>
      </c>
      <c r="AB189" s="163">
        <v>0</v>
      </c>
      <c r="AC189" s="163">
        <v>0</v>
      </c>
      <c r="AD189" s="163">
        <v>0</v>
      </c>
      <c r="AE189" s="163">
        <v>0</v>
      </c>
      <c r="AF189" s="163">
        <v>0</v>
      </c>
      <c r="AG189" s="163">
        <v>0</v>
      </c>
      <c r="AH189" s="163">
        <v>0</v>
      </c>
      <c r="AI189" s="163">
        <v>0</v>
      </c>
    </row>
    <row r="190" spans="1:35" x14ac:dyDescent="0.3">
      <c r="A190" t="s">
        <v>7635</v>
      </c>
      <c r="B190" s="163">
        <v>8.8327908004596667E-2</v>
      </c>
      <c r="C190" s="163">
        <v>0.29661956959589642</v>
      </c>
      <c r="D190" s="163">
        <v>-0.18769218067523641</v>
      </c>
      <c r="E190" s="163">
        <v>-0.19678217821782173</v>
      </c>
      <c r="F190" s="163">
        <v>0.27313636363636351</v>
      </c>
      <c r="G190" s="163">
        <v>0.34636363636363621</v>
      </c>
      <c r="H190" s="163">
        <v>0.29812499999999975</v>
      </c>
      <c r="I190" s="163">
        <v>-0.17056451612903223</v>
      </c>
      <c r="J190" s="163">
        <v>-0.19577586206896558</v>
      </c>
      <c r="K190" s="163">
        <v>0.1256060606060605</v>
      </c>
      <c r="L190" s="163">
        <v>-0.39311594202898559</v>
      </c>
      <c r="M190" s="163">
        <v>-0.3952450980392157</v>
      </c>
      <c r="N190" s="163">
        <v>-9.2479108635097451E-2</v>
      </c>
      <c r="O190" s="163">
        <v>-3.0930232558139537E-2</v>
      </c>
      <c r="P190" s="163">
        <v>0.43015974440894555</v>
      </c>
      <c r="Q190" s="163">
        <v>0.29459064327485396</v>
      </c>
      <c r="R190" s="163">
        <v>-0.44949874686716795</v>
      </c>
      <c r="S190" s="163">
        <v>0.28664772727272725</v>
      </c>
      <c r="T190" s="163">
        <v>0.72799999999999976</v>
      </c>
      <c r="U190" s="163">
        <v>-0.4538352272727274</v>
      </c>
      <c r="V190" s="163">
        <v>-0.3835227272727274</v>
      </c>
      <c r="W190" s="163">
        <v>-0.46740740740740738</v>
      </c>
      <c r="X190" s="163">
        <v>-0.28459958932238183</v>
      </c>
      <c r="Y190" s="163">
        <v>0</v>
      </c>
      <c r="Z190" s="163">
        <v>0</v>
      </c>
      <c r="AA190" s="163">
        <v>0</v>
      </c>
      <c r="AB190" s="163">
        <v>0</v>
      </c>
      <c r="AC190" s="163">
        <v>0</v>
      </c>
      <c r="AD190" s="163">
        <v>0</v>
      </c>
      <c r="AE190" s="163">
        <v>0</v>
      </c>
      <c r="AF190" s="163">
        <v>0</v>
      </c>
      <c r="AG190" s="163">
        <v>0</v>
      </c>
      <c r="AH190" s="163">
        <v>0</v>
      </c>
      <c r="AI190" s="163">
        <v>0</v>
      </c>
    </row>
    <row r="191" spans="1:35" x14ac:dyDescent="0.3">
      <c r="A191" t="s">
        <v>5375</v>
      </c>
      <c r="B191" s="163">
        <v>-9.9594093340431566E-2</v>
      </c>
      <c r="C191" s="163">
        <v>0.27659411241611731</v>
      </c>
      <c r="D191" s="163">
        <v>-9.9959492793897375E-2</v>
      </c>
      <c r="E191" s="163">
        <v>-8.9830508474576298E-2</v>
      </c>
      <c r="F191" s="163">
        <v>0.35767857142857151</v>
      </c>
      <c r="G191" s="163">
        <v>-4.1413043478260914E-2</v>
      </c>
      <c r="H191" s="163">
        <v>-3.3125000000000071E-2</v>
      </c>
      <c r="I191" s="163">
        <v>-9.3308823529411833E-2</v>
      </c>
      <c r="J191" s="163">
        <v>-4.1141304347826146E-2</v>
      </c>
      <c r="K191" s="163">
        <v>0.44410714285714303</v>
      </c>
      <c r="L191" s="163">
        <v>-8.8740458015267198E-2</v>
      </c>
      <c r="M191" s="163">
        <v>-6.9150943396226405E-2</v>
      </c>
      <c r="N191" s="163">
        <v>-1.8432156340217665E-2</v>
      </c>
      <c r="O191" s="163">
        <v>-2.8358208955223785E-2</v>
      </c>
      <c r="P191" s="163">
        <v>0.45272360457296568</v>
      </c>
      <c r="Q191" s="163">
        <v>-0.28992805755395679</v>
      </c>
      <c r="R191" s="163">
        <v>-0.25731707317073171</v>
      </c>
      <c r="S191" s="163">
        <v>-7.0069444444444517E-2</v>
      </c>
      <c r="T191" s="163">
        <v>0.3640000000000001</v>
      </c>
      <c r="U191" s="163">
        <v>0.48853211009174302</v>
      </c>
      <c r="V191" s="163">
        <v>-0.48913043478260865</v>
      </c>
      <c r="W191" s="163">
        <v>-0.35055555555555562</v>
      </c>
      <c r="X191" s="163">
        <v>-2.6249999999999996E-2</v>
      </c>
      <c r="Y191" s="163">
        <v>0</v>
      </c>
      <c r="Z191" s="163">
        <v>0</v>
      </c>
      <c r="AA191" s="163">
        <v>0</v>
      </c>
      <c r="AB191" s="163">
        <v>0</v>
      </c>
      <c r="AC191" s="163">
        <v>0</v>
      </c>
      <c r="AD191" s="163">
        <v>0</v>
      </c>
      <c r="AE191" s="163">
        <v>0</v>
      </c>
      <c r="AF191" s="163">
        <v>0</v>
      </c>
      <c r="AG191" s="163">
        <v>0</v>
      </c>
      <c r="AH191" s="163">
        <v>0</v>
      </c>
      <c r="AI191" s="163">
        <v>0</v>
      </c>
    </row>
    <row r="192" spans="1:35" x14ac:dyDescent="0.3">
      <c r="A192" t="s">
        <v>5410</v>
      </c>
      <c r="B192" s="163">
        <v>-5.1793035080455185E-3</v>
      </c>
      <c r="C192" s="163">
        <v>-8.0368727609723134E-3</v>
      </c>
      <c r="D192" s="163">
        <v>0.39420645045480662</v>
      </c>
      <c r="E192" s="163">
        <v>-9.000000000000008E-2</v>
      </c>
      <c r="F192" s="163">
        <v>0.35767857142857151</v>
      </c>
      <c r="G192" s="163">
        <v>0.4884615384615385</v>
      </c>
      <c r="H192" s="163">
        <v>-4.1568627450980444E-2</v>
      </c>
      <c r="I192" s="163">
        <v>-3.7105263157894752E-2</v>
      </c>
      <c r="J192" s="163">
        <v>-9.7051282051282106E-2</v>
      </c>
      <c r="K192" s="163">
        <v>0.43177083333333344</v>
      </c>
      <c r="L192" s="163">
        <v>-1.7454954954954971E-2</v>
      </c>
      <c r="M192" s="163">
        <v>-4.0722222222222215E-2</v>
      </c>
      <c r="N192" s="163">
        <v>-2.8327645051194561E-2</v>
      </c>
      <c r="O192" s="163">
        <v>-3.7864768683274042E-2</v>
      </c>
      <c r="P192" s="163">
        <v>0.44880000000000009</v>
      </c>
      <c r="Q192" s="163">
        <v>-0.17675438596491233</v>
      </c>
      <c r="R192" s="163">
        <v>-0.27763157894736845</v>
      </c>
      <c r="S192" s="163">
        <v>-7.0069444444444517E-2</v>
      </c>
      <c r="T192" s="163">
        <v>0.3640000000000001</v>
      </c>
      <c r="U192" s="163">
        <v>-0.28249336870026542</v>
      </c>
      <c r="V192" s="163">
        <v>-0.390625</v>
      </c>
      <c r="W192" s="163">
        <v>-0.46740740740740738</v>
      </c>
      <c r="X192" s="163">
        <v>-4.1584158415841621E-2</v>
      </c>
      <c r="Y192" s="163">
        <v>0</v>
      </c>
      <c r="Z192" s="163">
        <v>0</v>
      </c>
      <c r="AA192" s="163">
        <v>0</v>
      </c>
      <c r="AB192" s="163">
        <v>0</v>
      </c>
      <c r="AC192" s="163">
        <v>0</v>
      </c>
      <c r="AD192" s="163">
        <v>0</v>
      </c>
      <c r="AE192" s="163">
        <v>0</v>
      </c>
      <c r="AF192" s="163">
        <v>0</v>
      </c>
      <c r="AG192" s="163">
        <v>0</v>
      </c>
      <c r="AH192" s="163">
        <v>0</v>
      </c>
      <c r="AI192" s="163">
        <v>0</v>
      </c>
    </row>
    <row r="193" spans="1:35" x14ac:dyDescent="0.3">
      <c r="A193" t="s">
        <v>9756</v>
      </c>
      <c r="B193" s="163">
        <v>4.8000753048520695E-2</v>
      </c>
      <c r="C193" s="163">
        <v>4.8646838097608613E-2</v>
      </c>
      <c r="D193" s="163">
        <v>2.56870943302967E-2</v>
      </c>
      <c r="E193" s="163">
        <v>4.5998071359691473E-2</v>
      </c>
      <c r="F193" s="163">
        <v>0.11127777777777781</v>
      </c>
      <c r="G193" s="163">
        <v>0.14377358490566028</v>
      </c>
      <c r="H193" s="163">
        <v>6.624999999999992E-2</v>
      </c>
      <c r="I193" s="163">
        <v>0.13645161290322583</v>
      </c>
      <c r="J193" s="163">
        <v>0.13051724137931031</v>
      </c>
      <c r="K193" s="163">
        <v>0.25906249999999997</v>
      </c>
      <c r="L193" s="163">
        <v>-0.45588235294117652</v>
      </c>
      <c r="M193" s="163">
        <v>0.14659999999999984</v>
      </c>
      <c r="N193" s="163">
        <v>-0.48038585209003215</v>
      </c>
      <c r="O193" s="163">
        <v>6.7770700636942793E-2</v>
      </c>
      <c r="P193" s="163">
        <v>0.16746268656716423</v>
      </c>
      <c r="Q193" s="163">
        <v>0.11783625730994163</v>
      </c>
      <c r="R193" s="163">
        <v>-0.49356725146198821</v>
      </c>
      <c r="S193" s="163">
        <v>0.12739898989898979</v>
      </c>
      <c r="T193" s="163">
        <v>0.3640000000000001</v>
      </c>
      <c r="U193" s="163">
        <v>0.12815884476534323</v>
      </c>
      <c r="V193" s="163">
        <v>-0.42613636363636365</v>
      </c>
      <c r="W193" s="163">
        <v>1.402222222222222</v>
      </c>
      <c r="X193" s="163">
        <v>0.11612903225806437</v>
      </c>
      <c r="Y193" s="163">
        <v>0</v>
      </c>
      <c r="Z193" s="163">
        <v>0</v>
      </c>
      <c r="AA193" s="163">
        <v>0</v>
      </c>
      <c r="AB193" s="163">
        <v>0</v>
      </c>
      <c r="AC193" s="163">
        <v>0</v>
      </c>
      <c r="AD193" s="163">
        <v>0</v>
      </c>
      <c r="AE193" s="163">
        <v>0</v>
      </c>
      <c r="AF193" s="163">
        <v>0</v>
      </c>
      <c r="AG193" s="163">
        <v>0</v>
      </c>
      <c r="AH193" s="163">
        <v>0</v>
      </c>
      <c r="AI193" s="163">
        <v>0</v>
      </c>
    </row>
    <row r="194" spans="1:35" x14ac:dyDescent="0.3">
      <c r="A194" t="s">
        <v>49</v>
      </c>
      <c r="B194" s="163">
        <v>-2.3780380892538533E-3</v>
      </c>
      <c r="C194" s="163">
        <v>-2.7727792564629095E-3</v>
      </c>
      <c r="D194" s="163">
        <v>0.2967086714568119</v>
      </c>
      <c r="E194" s="163">
        <v>-1.5347490347490278E-2</v>
      </c>
      <c r="F194" s="163">
        <v>0.46736666666666671</v>
      </c>
      <c r="G194" s="163">
        <v>-4.8227848101265902E-2</v>
      </c>
      <c r="H194" s="163">
        <v>-3.3125000000000071E-2</v>
      </c>
      <c r="I194" s="163">
        <v>-8.928759894459104E-2</v>
      </c>
      <c r="J194" s="163">
        <v>-2.2801204819277165E-2</v>
      </c>
      <c r="K194" s="163">
        <v>-4.505434782608686E-2</v>
      </c>
      <c r="L194" s="163">
        <v>-9.8852040816326259E-3</v>
      </c>
      <c r="M194" s="163">
        <v>-0.17815972222222221</v>
      </c>
      <c r="N194" s="163">
        <v>-1.812227074235806E-2</v>
      </c>
      <c r="O194" s="163">
        <v>-2.9938097917838968E-2</v>
      </c>
      <c r="P194" s="163">
        <v>0.44939919893190949</v>
      </c>
      <c r="Q194" s="163">
        <v>-0.19081439393939392</v>
      </c>
      <c r="R194" s="163">
        <v>-0.18557607739665782</v>
      </c>
      <c r="S194" s="163">
        <v>-6.3699494949495006E-2</v>
      </c>
      <c r="T194" s="163">
        <v>0.72799999999999976</v>
      </c>
      <c r="U194" s="163">
        <v>-6.7362428842504762E-2</v>
      </c>
      <c r="V194" s="163">
        <v>-0.27217741935483863</v>
      </c>
      <c r="W194" s="163">
        <v>-0.23370370370370364</v>
      </c>
      <c r="X194" s="163">
        <v>-2.9387755102040836E-2</v>
      </c>
      <c r="Y194" s="163">
        <v>0</v>
      </c>
      <c r="Z194" s="163">
        <v>0</v>
      </c>
      <c r="AA194" s="163">
        <v>0</v>
      </c>
      <c r="AB194" s="163">
        <v>0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</row>
    <row r="195" spans="1:35" x14ac:dyDescent="0.3">
      <c r="A195" t="s">
        <v>9789</v>
      </c>
      <c r="B195" s="163">
        <v>0.19603002078317067</v>
      </c>
      <c r="C195" s="163">
        <v>9.7950945871905892E-2</v>
      </c>
      <c r="D195" s="163">
        <v>-0.20824894332061961</v>
      </c>
      <c r="E195" s="163">
        <v>4.7690461907618387E-2</v>
      </c>
      <c r="F195" s="163">
        <v>8.8367647058823717E-2</v>
      </c>
      <c r="G195" s="163">
        <v>0.29028571428571448</v>
      </c>
      <c r="H195" s="163">
        <v>5.213114754098358E-2</v>
      </c>
      <c r="I195" s="163">
        <v>-0.42300000000000004</v>
      </c>
      <c r="J195" s="163">
        <v>6.7589285714285685E-2</v>
      </c>
      <c r="K195" s="163">
        <v>0.12953124999999988</v>
      </c>
      <c r="L195" s="163">
        <v>-0.49530075187969935</v>
      </c>
      <c r="M195" s="163">
        <v>-0.44877551020408157</v>
      </c>
      <c r="N195" s="163">
        <v>-0.28769497400346633</v>
      </c>
      <c r="O195" s="163">
        <v>0.36972972972972973</v>
      </c>
      <c r="P195" s="163">
        <v>0.2629687500000002</v>
      </c>
      <c r="Q195" s="163">
        <v>8.8377192982455943E-2</v>
      </c>
      <c r="R195" s="163">
        <v>9.2543859649122817E-2</v>
      </c>
      <c r="S195" s="163">
        <v>0.15287878787878784</v>
      </c>
      <c r="T195" s="163">
        <v>-0.12133333333333329</v>
      </c>
      <c r="U195" s="163">
        <v>-0.44855595667870041</v>
      </c>
      <c r="V195" s="163">
        <v>-0.4910714285714286</v>
      </c>
      <c r="W195" s="163">
        <v>-0.35055555555555562</v>
      </c>
      <c r="X195" s="163">
        <v>0.35999999999999988</v>
      </c>
      <c r="Y195" s="163">
        <v>0</v>
      </c>
      <c r="Z195" s="163">
        <v>0</v>
      </c>
      <c r="AA195" s="163">
        <v>0</v>
      </c>
      <c r="AB195" s="163">
        <v>0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</row>
    <row r="196" spans="1:35" x14ac:dyDescent="0.3">
      <c r="A196" t="s">
        <v>9820</v>
      </c>
      <c r="B196" s="163">
        <v>0.3009864418035435</v>
      </c>
      <c r="C196" s="163">
        <v>6.4208795784712169E-2</v>
      </c>
      <c r="D196" s="163">
        <v>9.4463438207291528E-2</v>
      </c>
      <c r="E196" s="163">
        <v>-0.29843587069864452</v>
      </c>
      <c r="F196" s="163">
        <v>0.1752625000000001</v>
      </c>
      <c r="G196" s="163">
        <v>0.4969565217391303</v>
      </c>
      <c r="H196" s="163">
        <v>-7.819672131147537E-2</v>
      </c>
      <c r="I196" s="163">
        <v>-0.28200000000000003</v>
      </c>
      <c r="J196" s="163">
        <v>-0.18925000000000003</v>
      </c>
      <c r="K196" s="163">
        <v>0.25906249999999997</v>
      </c>
      <c r="L196" s="163">
        <v>-0.29004491017964074</v>
      </c>
      <c r="M196" s="163">
        <v>-0.18024590163934429</v>
      </c>
      <c r="N196" s="163">
        <v>-8.4093211752786168E-2</v>
      </c>
      <c r="O196" s="163">
        <v>-2.480186480186497E-2</v>
      </c>
      <c r="P196" s="163">
        <v>0.3897766749379652</v>
      </c>
      <c r="Q196" s="163">
        <v>0.28181818181818175</v>
      </c>
      <c r="R196" s="163">
        <v>-0.37115215479331576</v>
      </c>
      <c r="S196" s="163">
        <v>-0.3153125</v>
      </c>
      <c r="T196" s="163">
        <v>-0.18200000000000005</v>
      </c>
      <c r="U196" s="163">
        <v>-0.35298295454545459</v>
      </c>
      <c r="V196" s="163">
        <v>-0.46875</v>
      </c>
      <c r="W196" s="163">
        <v>-0.28044444444444439</v>
      </c>
      <c r="X196" s="163">
        <v>-7.9578947368421193E-2</v>
      </c>
      <c r="Y196" s="163">
        <v>0</v>
      </c>
      <c r="Z196" s="163">
        <v>0</v>
      </c>
      <c r="AA196" s="163">
        <v>0</v>
      </c>
      <c r="AB196" s="163">
        <v>0</v>
      </c>
      <c r="AC196" s="163">
        <v>0</v>
      </c>
      <c r="AD196" s="163">
        <v>0</v>
      </c>
      <c r="AE196" s="163">
        <v>0</v>
      </c>
      <c r="AF196" s="163">
        <v>0</v>
      </c>
      <c r="AG196" s="163">
        <v>0</v>
      </c>
      <c r="AH196" s="163">
        <v>0</v>
      </c>
      <c r="AI196" s="163">
        <v>0</v>
      </c>
    </row>
    <row r="197" spans="1:35" x14ac:dyDescent="0.3">
      <c r="A197" t="s">
        <v>8710</v>
      </c>
      <c r="B197" s="163">
        <v>0.28668953512808337</v>
      </c>
      <c r="C197" s="163">
        <v>-9.0569154630858462E-2</v>
      </c>
      <c r="D197" s="163">
        <v>0.18847581132856073</v>
      </c>
      <c r="E197" s="163">
        <v>-8.9767113620324746E-2</v>
      </c>
      <c r="F197" s="163">
        <v>0.37935606060606086</v>
      </c>
      <c r="G197" s="163">
        <v>0.48985714285714299</v>
      </c>
      <c r="H197" s="163">
        <v>-7.0666666666666544E-2</v>
      </c>
      <c r="I197" s="163">
        <v>-0.18940298507462683</v>
      </c>
      <c r="J197" s="163">
        <v>-0.18023809523809531</v>
      </c>
      <c r="K197" s="163">
        <v>0.34541666666666671</v>
      </c>
      <c r="L197" s="163">
        <v>-0.29708333333333337</v>
      </c>
      <c r="M197" s="163">
        <v>-0.19990909090909104</v>
      </c>
      <c r="N197" s="163">
        <v>-2.5856697819314656E-2</v>
      </c>
      <c r="O197" s="163">
        <v>-3.2839506172839483E-2</v>
      </c>
      <c r="P197" s="163">
        <v>0.48431654676259006</v>
      </c>
      <c r="Q197" s="163">
        <v>-0.41242690058479514</v>
      </c>
      <c r="R197" s="163">
        <v>-0.49356725146198821</v>
      </c>
      <c r="S197" s="163">
        <v>-0.19109848484848491</v>
      </c>
      <c r="T197" s="163">
        <v>-0.18200000000000005</v>
      </c>
      <c r="U197" s="163">
        <v>-0.29769392033542974</v>
      </c>
      <c r="V197" s="163">
        <v>-0.390625</v>
      </c>
      <c r="W197" s="163">
        <v>-0.46740740740740738</v>
      </c>
      <c r="X197" s="163">
        <v>-7.411764705882351E-2</v>
      </c>
      <c r="Y197" s="163">
        <v>0</v>
      </c>
      <c r="Z197" s="163">
        <v>-1.1102230246251565E-16</v>
      </c>
      <c r="AA197" s="163">
        <v>0</v>
      </c>
      <c r="AB197" s="163">
        <v>0</v>
      </c>
      <c r="AC197" s="163">
        <v>0</v>
      </c>
      <c r="AD197" s="163">
        <v>0</v>
      </c>
      <c r="AE197" s="163">
        <v>0</v>
      </c>
      <c r="AF197" s="163">
        <v>0</v>
      </c>
      <c r="AG197" s="163">
        <v>0</v>
      </c>
      <c r="AH197" s="163">
        <v>0</v>
      </c>
      <c r="AI197" s="163">
        <v>0</v>
      </c>
    </row>
    <row r="198" spans="1:35" x14ac:dyDescent="0.3">
      <c r="A198" t="s">
        <v>10450</v>
      </c>
      <c r="B198" s="163">
        <v>0.29700565714054838</v>
      </c>
      <c r="C198" s="163">
        <v>-0.1727296418115607</v>
      </c>
      <c r="D198" s="163">
        <v>0.19152822524378155</v>
      </c>
      <c r="E198" s="163">
        <v>-0.1901563937442502</v>
      </c>
      <c r="F198" s="163">
        <v>0.3505250000000002</v>
      </c>
      <c r="G198" s="163">
        <v>0.39914285714285724</v>
      </c>
      <c r="H198" s="163">
        <v>0.28266666666666684</v>
      </c>
      <c r="I198" s="163">
        <v>-8.9999999999999858E-2</v>
      </c>
      <c r="J198" s="163">
        <v>0.25806818181818203</v>
      </c>
      <c r="K198" s="163">
        <v>0.16579999999999995</v>
      </c>
      <c r="L198" s="163">
        <v>-0.29523809523809519</v>
      </c>
      <c r="M198" s="163">
        <v>-9.3974358974359018E-2</v>
      </c>
      <c r="N198" s="163">
        <v>-0.1886363636363636</v>
      </c>
      <c r="O198" s="163">
        <v>-9.1461318051575868E-2</v>
      </c>
      <c r="P198" s="163">
        <v>0.36547231270358305</v>
      </c>
      <c r="Q198" s="163">
        <v>0.17675438596491233</v>
      </c>
      <c r="R198" s="163">
        <v>-0.46271929824561409</v>
      </c>
      <c r="S198" s="163">
        <v>0.38219696969696959</v>
      </c>
      <c r="T198" s="163">
        <v>0.3640000000000001</v>
      </c>
      <c r="U198" s="163">
        <v>0.2714067278287462</v>
      </c>
      <c r="V198" s="163">
        <v>-0.49632352941176472</v>
      </c>
      <c r="W198" s="163">
        <v>-0.35055555555555562</v>
      </c>
      <c r="X198" s="163">
        <v>-0.19894736842105265</v>
      </c>
      <c r="Y198" s="163">
        <v>0</v>
      </c>
      <c r="Z198" s="163">
        <v>0</v>
      </c>
      <c r="AA198" s="163">
        <v>0</v>
      </c>
      <c r="AB198" s="163">
        <v>0</v>
      </c>
      <c r="AC198" s="163">
        <v>0</v>
      </c>
      <c r="AD198" s="163">
        <v>0</v>
      </c>
      <c r="AE198" s="163">
        <v>0</v>
      </c>
      <c r="AF198" s="163">
        <v>0</v>
      </c>
      <c r="AG198" s="163">
        <v>0</v>
      </c>
      <c r="AH198" s="163">
        <v>0</v>
      </c>
      <c r="AI198" s="163">
        <v>0</v>
      </c>
    </row>
    <row r="199" spans="1:35" x14ac:dyDescent="0.3">
      <c r="A199" t="s">
        <v>7669</v>
      </c>
      <c r="B199" s="163">
        <v>0.19802605242156623</v>
      </c>
      <c r="C199" s="163">
        <v>9.7296390862521731E-2</v>
      </c>
      <c r="D199" s="163">
        <v>0.19850112044178214</v>
      </c>
      <c r="E199" s="163">
        <v>-5.9284116331096315E-2</v>
      </c>
      <c r="F199" s="163">
        <v>0.1669166666666666</v>
      </c>
      <c r="G199" s="163">
        <v>0.29059322033898316</v>
      </c>
      <c r="H199" s="163">
        <v>7.8196721311475592E-2</v>
      </c>
      <c r="I199" s="163">
        <v>-0.27737704918032779</v>
      </c>
      <c r="J199" s="163">
        <v>0.29366379310344826</v>
      </c>
      <c r="K199" s="163">
        <v>0.12953124999999988</v>
      </c>
      <c r="L199" s="163">
        <v>-0.43841240875912413</v>
      </c>
      <c r="M199" s="163">
        <v>-0.28745098039215677</v>
      </c>
      <c r="N199" s="163">
        <v>-0.29537366548042709</v>
      </c>
      <c r="O199" s="163">
        <v>0.49688667496886652</v>
      </c>
      <c r="P199" s="163">
        <v>0.38904299583911239</v>
      </c>
      <c r="Q199" s="163">
        <v>-0.46969696969696972</v>
      </c>
      <c r="R199" s="163">
        <v>-0.48249780123131047</v>
      </c>
      <c r="S199" s="163">
        <v>-0.42041666666666666</v>
      </c>
      <c r="T199" s="163">
        <v>0.3640000000000001</v>
      </c>
      <c r="U199" s="163">
        <v>0.26492537313432818</v>
      </c>
      <c r="V199" s="163">
        <v>-0.46875000000000011</v>
      </c>
      <c r="W199" s="163">
        <v>-0.35055555555555562</v>
      </c>
      <c r="X199" s="163">
        <v>-0.43052391799544421</v>
      </c>
      <c r="Y199" s="163">
        <v>0</v>
      </c>
      <c r="Z199" s="163">
        <v>0</v>
      </c>
      <c r="AA199" s="163">
        <v>0</v>
      </c>
      <c r="AB199" s="163">
        <v>0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</row>
    <row r="200" spans="1:35" x14ac:dyDescent="0.3">
      <c r="A200" t="s">
        <v>8223</v>
      </c>
      <c r="B200" s="163">
        <v>0.19865744429879495</v>
      </c>
      <c r="C200" s="163">
        <v>0.19761655988659643</v>
      </c>
      <c r="D200" s="163">
        <v>-0.32326509611694498</v>
      </c>
      <c r="E200" s="163">
        <v>-0.29254829806807725</v>
      </c>
      <c r="F200" s="163">
        <v>0.18209090909090908</v>
      </c>
      <c r="G200" s="163">
        <v>0.39914285714285724</v>
      </c>
      <c r="H200" s="163">
        <v>0.37926605504587152</v>
      </c>
      <c r="I200" s="163">
        <v>-0.28840909090909095</v>
      </c>
      <c r="J200" s="163">
        <v>0.27035714285714274</v>
      </c>
      <c r="K200" s="163">
        <v>0.17764285714285721</v>
      </c>
      <c r="L200" s="163">
        <v>-0.29907718120805371</v>
      </c>
      <c r="M200" s="163">
        <v>-0.29986363636363633</v>
      </c>
      <c r="N200" s="163">
        <v>-0.17822085889570549</v>
      </c>
      <c r="O200" s="163">
        <v>0.47820224719101123</v>
      </c>
      <c r="P200" s="163">
        <v>0.44144262295081993</v>
      </c>
      <c r="Q200" s="163">
        <v>5.8918128654970925E-2</v>
      </c>
      <c r="R200" s="163">
        <v>-0.49356725146198821</v>
      </c>
      <c r="S200" s="163">
        <v>0.15287878787878784</v>
      </c>
      <c r="T200" s="163">
        <v>0.24266666666666681</v>
      </c>
      <c r="U200" s="163">
        <v>0.26492537313432818</v>
      </c>
      <c r="V200" s="163">
        <v>0</v>
      </c>
      <c r="W200" s="163">
        <v>-0.23370370370370364</v>
      </c>
      <c r="X200" s="163">
        <v>-0.29249999999999998</v>
      </c>
      <c r="Y200" s="163">
        <v>0</v>
      </c>
      <c r="Z200" s="163">
        <v>0</v>
      </c>
      <c r="AA200" s="163">
        <v>0</v>
      </c>
      <c r="AB200" s="163">
        <v>0</v>
      </c>
      <c r="AC200" s="163">
        <v>0</v>
      </c>
      <c r="AD200" s="163">
        <v>0</v>
      </c>
      <c r="AE200" s="163">
        <v>0</v>
      </c>
      <c r="AF200" s="163">
        <v>0</v>
      </c>
      <c r="AG200" s="163">
        <v>0</v>
      </c>
      <c r="AH200" s="163">
        <v>0</v>
      </c>
      <c r="AI200" s="163">
        <v>0</v>
      </c>
    </row>
    <row r="201" spans="1:35" x14ac:dyDescent="0.3">
      <c r="A201" t="s">
        <v>6334</v>
      </c>
      <c r="B201" s="163">
        <v>-4.9895231771517334E-3</v>
      </c>
      <c r="C201" s="163">
        <v>0.27163073691164685</v>
      </c>
      <c r="D201" s="163">
        <v>-0.19953891147070768</v>
      </c>
      <c r="E201" s="163">
        <v>-1.3683304647160166E-2</v>
      </c>
      <c r="F201" s="163">
        <v>0.44511111111111124</v>
      </c>
      <c r="G201" s="163">
        <v>-4.8227848101265902E-2</v>
      </c>
      <c r="H201" s="163">
        <v>-8.5945945945946067E-2</v>
      </c>
      <c r="I201" s="163">
        <v>-8.8125000000000009E-2</v>
      </c>
      <c r="J201" s="163">
        <v>-2.7830882352941066E-2</v>
      </c>
      <c r="K201" s="163">
        <v>0.49085526315789463</v>
      </c>
      <c r="L201" s="163">
        <v>-9.5679012345678993E-2</v>
      </c>
      <c r="M201" s="163">
        <v>-9.1625000000000068E-2</v>
      </c>
      <c r="N201" s="163">
        <v>-1.8651685393258455E-2</v>
      </c>
      <c r="O201" s="163">
        <v>-2.5454545454545507E-2</v>
      </c>
      <c r="P201" s="163">
        <v>0.47366754617414264</v>
      </c>
      <c r="Q201" s="163">
        <v>-0.29459064327485363</v>
      </c>
      <c r="R201" s="163">
        <v>-0.24678362573099411</v>
      </c>
      <c r="S201" s="163">
        <v>-0.22931818181818187</v>
      </c>
      <c r="T201" s="163">
        <v>-0.18200000000000005</v>
      </c>
      <c r="U201" s="163">
        <v>-6.4079422382671503E-2</v>
      </c>
      <c r="V201" s="163">
        <v>-0.28846153846153844</v>
      </c>
      <c r="W201" s="163">
        <v>-0.35055555555555562</v>
      </c>
      <c r="X201" s="163">
        <v>-2.3773584905660394E-2</v>
      </c>
      <c r="Y201" s="163">
        <v>0</v>
      </c>
      <c r="Z201" s="163">
        <v>0</v>
      </c>
      <c r="AA201" s="163">
        <v>0</v>
      </c>
      <c r="AB201" s="163">
        <v>0</v>
      </c>
      <c r="AC201" s="163">
        <v>0</v>
      </c>
      <c r="AD201" s="163">
        <v>0</v>
      </c>
      <c r="AE201" s="163">
        <v>0</v>
      </c>
      <c r="AF201" s="163">
        <v>0</v>
      </c>
      <c r="AG201" s="163">
        <v>0</v>
      </c>
      <c r="AH201" s="163">
        <v>0</v>
      </c>
      <c r="AI201" s="163">
        <v>0</v>
      </c>
    </row>
    <row r="202" spans="1:35" x14ac:dyDescent="0.3">
      <c r="A202" t="s">
        <v>5458</v>
      </c>
      <c r="B202" s="163">
        <v>-1.9817199303659216E-2</v>
      </c>
      <c r="C202" s="163">
        <v>0.29602409973499477</v>
      </c>
      <c r="D202" s="163">
        <v>0.1943656804325784</v>
      </c>
      <c r="E202" s="163">
        <v>-0.19370558375634517</v>
      </c>
      <c r="F202" s="163">
        <v>0.27819444444444441</v>
      </c>
      <c r="G202" s="163">
        <v>-0.19291139240506328</v>
      </c>
      <c r="H202" s="163">
        <v>-0.18346153846153845</v>
      </c>
      <c r="I202" s="163">
        <v>-0.18883928571428577</v>
      </c>
      <c r="J202" s="163">
        <v>-0.19921052631578939</v>
      </c>
      <c r="K202" s="163">
        <v>0.27032608695652183</v>
      </c>
      <c r="L202" s="163">
        <v>-0.28703703703703709</v>
      </c>
      <c r="M202" s="163">
        <v>-8.3295454545454506E-2</v>
      </c>
      <c r="N202" s="163">
        <v>-0.1979557069846678</v>
      </c>
      <c r="O202" s="163">
        <v>-3.5585284280936436E-2</v>
      </c>
      <c r="P202" s="163">
        <v>0.26608695652173897</v>
      </c>
      <c r="Q202" s="163">
        <v>0.26513157894736827</v>
      </c>
      <c r="R202" s="163">
        <v>-0.48122807017543867</v>
      </c>
      <c r="S202" s="163">
        <v>0.35034722222222237</v>
      </c>
      <c r="T202" s="163">
        <v>0.3640000000000001</v>
      </c>
      <c r="U202" s="163">
        <v>-0.27140672782874631</v>
      </c>
      <c r="V202" s="163">
        <v>-0.48913043478260865</v>
      </c>
      <c r="W202" s="163">
        <v>-0.46740740740740738</v>
      </c>
      <c r="X202" s="163">
        <v>-0.18584070796460173</v>
      </c>
      <c r="Y202" s="163">
        <v>0</v>
      </c>
      <c r="Z202" s="163">
        <v>0</v>
      </c>
      <c r="AA202" s="163">
        <v>0</v>
      </c>
      <c r="AB202" s="163">
        <v>0</v>
      </c>
      <c r="AC202" s="163">
        <v>0</v>
      </c>
      <c r="AD202" s="163">
        <v>0</v>
      </c>
      <c r="AE202" s="163">
        <v>0</v>
      </c>
      <c r="AF202" s="163">
        <v>0</v>
      </c>
      <c r="AG202" s="163">
        <v>0</v>
      </c>
      <c r="AH202" s="163">
        <v>0</v>
      </c>
      <c r="AI202" s="163">
        <v>0</v>
      </c>
    </row>
    <row r="203" spans="1:35" x14ac:dyDescent="0.3">
      <c r="A203" t="s">
        <v>10483</v>
      </c>
      <c r="B203" s="163">
        <v>0.1993183206030662</v>
      </c>
      <c r="C203" s="163">
        <v>9.7322837285697128E-2</v>
      </c>
      <c r="D203" s="163">
        <v>-0.30689317963038676</v>
      </c>
      <c r="E203" s="163">
        <v>0.19854318418314265</v>
      </c>
      <c r="F203" s="163">
        <v>0.15022500000000005</v>
      </c>
      <c r="G203" s="163">
        <v>0.39914285714285724</v>
      </c>
      <c r="H203" s="163">
        <v>0.29353846153846153</v>
      </c>
      <c r="I203" s="163">
        <v>-0.17686411149825776</v>
      </c>
      <c r="J203" s="163">
        <v>0.27471774193548404</v>
      </c>
      <c r="K203" s="163">
        <v>0.29607142857142854</v>
      </c>
      <c r="L203" s="163">
        <v>-0.4379280821917807</v>
      </c>
      <c r="M203" s="163">
        <v>-0.27148148148148155</v>
      </c>
      <c r="N203" s="163">
        <v>-0.28713513513513511</v>
      </c>
      <c r="O203" s="163">
        <v>0.48584474885844742</v>
      </c>
      <c r="P203" s="163">
        <v>0.16339805825242704</v>
      </c>
      <c r="Q203" s="163">
        <v>3.9393939393939315E-2</v>
      </c>
      <c r="R203" s="163">
        <v>-0.48585526315789485</v>
      </c>
      <c r="S203" s="163">
        <v>0.16066878980891741</v>
      </c>
      <c r="T203" s="163">
        <v>0.3640000000000001</v>
      </c>
      <c r="U203" s="163">
        <v>8.8308457711442578E-2</v>
      </c>
      <c r="V203" s="163">
        <v>-0.48913043478260865</v>
      </c>
      <c r="W203" s="163">
        <v>0.70111111111111102</v>
      </c>
      <c r="X203" s="163">
        <v>-0.27243243243243231</v>
      </c>
      <c r="Y203" s="163">
        <v>0</v>
      </c>
      <c r="Z203" s="163">
        <v>0</v>
      </c>
      <c r="AA203" s="163">
        <v>0</v>
      </c>
      <c r="AB203" s="163">
        <v>0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</row>
    <row r="204" spans="1:35" x14ac:dyDescent="0.3">
      <c r="A204" t="s">
        <v>6369</v>
      </c>
      <c r="B204" s="163">
        <v>4.5318369713165385E-3</v>
      </c>
      <c r="C204" s="163">
        <v>0.29917317116909814</v>
      </c>
      <c r="D204" s="163">
        <v>-0.44402137936895336</v>
      </c>
      <c r="E204" s="163">
        <v>-0.29366754617414248</v>
      </c>
      <c r="F204" s="163">
        <v>0.26963461538461542</v>
      </c>
      <c r="G204" s="163">
        <v>-0.19291139240506328</v>
      </c>
      <c r="H204" s="163">
        <v>0.28538461538461557</v>
      </c>
      <c r="I204" s="163">
        <v>-7.2931034482758506E-2</v>
      </c>
      <c r="J204" s="163">
        <v>0.37849999999999984</v>
      </c>
      <c r="K204" s="163">
        <v>0.29607142857142854</v>
      </c>
      <c r="L204" s="163">
        <v>-8.4978070175438569E-2</v>
      </c>
      <c r="M204" s="163">
        <v>-9.4784482758620725E-2</v>
      </c>
      <c r="N204" s="163">
        <v>-0.19246376811594201</v>
      </c>
      <c r="O204" s="163">
        <v>-3.0313390313390198E-2</v>
      </c>
      <c r="P204" s="163">
        <v>0.44231274638633367</v>
      </c>
      <c r="Q204" s="163">
        <v>8.3958333333333357E-2</v>
      </c>
      <c r="R204" s="163">
        <v>-0.49819444444444438</v>
      </c>
      <c r="S204" s="163">
        <v>-0.20179999999999998</v>
      </c>
      <c r="T204" s="163">
        <v>0.3640000000000001</v>
      </c>
      <c r="U204" s="163">
        <v>0.39738805970149249</v>
      </c>
      <c r="V204" s="163">
        <v>-5.859375E-2</v>
      </c>
      <c r="W204" s="163">
        <v>-0.17527777777777787</v>
      </c>
      <c r="X204" s="163">
        <v>-7.1388101983002827E-2</v>
      </c>
      <c r="Y204" s="163">
        <v>0</v>
      </c>
      <c r="Z204" s="163">
        <v>0</v>
      </c>
      <c r="AA204" s="163">
        <v>0</v>
      </c>
      <c r="AB204" s="163">
        <v>0</v>
      </c>
      <c r="AC204" s="163">
        <v>0</v>
      </c>
      <c r="AD204" s="163">
        <v>0</v>
      </c>
      <c r="AE204" s="163">
        <v>0</v>
      </c>
      <c r="AF204" s="163">
        <v>0</v>
      </c>
      <c r="AG204" s="163">
        <v>0</v>
      </c>
      <c r="AH204" s="163">
        <v>0</v>
      </c>
      <c r="AI204" s="163">
        <v>0</v>
      </c>
    </row>
    <row r="205" spans="1:35" x14ac:dyDescent="0.3">
      <c r="A205" t="s">
        <v>8744</v>
      </c>
      <c r="B205" s="163">
        <v>-3.306757205299804E-2</v>
      </c>
      <c r="C205" s="163">
        <v>0.29386356843800798</v>
      </c>
      <c r="D205" s="163">
        <v>-0.29287979243265205</v>
      </c>
      <c r="E205" s="163">
        <v>-0.18888888888888877</v>
      </c>
      <c r="F205" s="163">
        <v>0.28614285714285725</v>
      </c>
      <c r="G205" s="163">
        <v>0.48227848101265813</v>
      </c>
      <c r="H205" s="163">
        <v>0.39749999999999996</v>
      </c>
      <c r="I205" s="163">
        <v>-7.5535714285714151E-2</v>
      </c>
      <c r="J205" s="163">
        <v>-7.1415094339622565E-2</v>
      </c>
      <c r="K205" s="163">
        <v>0.27633333333333354</v>
      </c>
      <c r="L205" s="163">
        <v>-0.19990079365079361</v>
      </c>
      <c r="M205" s="163">
        <v>-0.19918478260869565</v>
      </c>
      <c r="N205" s="163">
        <v>-8.8454706927176052E-2</v>
      </c>
      <c r="O205" s="163">
        <v>-3.8550724637681166E-2</v>
      </c>
      <c r="P205" s="163">
        <v>0.45795918367346933</v>
      </c>
      <c r="Q205" s="163">
        <v>0.35350877192982466</v>
      </c>
      <c r="R205" s="163">
        <v>-0.37017543859649116</v>
      </c>
      <c r="S205" s="163">
        <v>-0.19109848484848491</v>
      </c>
      <c r="T205" s="163">
        <v>0.3640000000000001</v>
      </c>
      <c r="U205" s="163">
        <v>-0.37996941896024472</v>
      </c>
      <c r="V205" s="163">
        <v>-0.1875</v>
      </c>
      <c r="W205" s="163">
        <v>-0.35055555555555562</v>
      </c>
      <c r="X205" s="163">
        <v>-6.8108108108108079E-2</v>
      </c>
      <c r="Y205" s="163">
        <v>0</v>
      </c>
      <c r="Z205" s="163">
        <v>0</v>
      </c>
      <c r="AA205" s="163">
        <v>0</v>
      </c>
      <c r="AB205" s="163">
        <v>0</v>
      </c>
      <c r="AC205" s="163">
        <v>0</v>
      </c>
      <c r="AD205" s="163">
        <v>0</v>
      </c>
      <c r="AE205" s="163">
        <v>0</v>
      </c>
      <c r="AF205" s="163">
        <v>0</v>
      </c>
      <c r="AG205" s="163">
        <v>2.2204460492503131E-16</v>
      </c>
      <c r="AH205" s="163">
        <v>0</v>
      </c>
      <c r="AI205" s="163">
        <v>0</v>
      </c>
    </row>
    <row r="206" spans="1:35" x14ac:dyDescent="0.3">
      <c r="A206" t="s">
        <v>8256</v>
      </c>
      <c r="B206" s="163">
        <v>-9.9398290904210373E-2</v>
      </c>
      <c r="C206" s="163">
        <v>0.39848698151347506</v>
      </c>
      <c r="D206" s="163">
        <v>0.18911255393440052</v>
      </c>
      <c r="E206" s="163">
        <v>-0.18705882352941172</v>
      </c>
      <c r="F206" s="163">
        <v>0.18209090909090908</v>
      </c>
      <c r="G206" s="163">
        <v>4.8227848101265902E-2</v>
      </c>
      <c r="H206" s="163">
        <v>0.44631578947368444</v>
      </c>
      <c r="I206" s="163">
        <v>-5.2874999999999894E-2</v>
      </c>
      <c r="J206" s="163">
        <v>-9.9605263157894752E-2</v>
      </c>
      <c r="K206" s="163">
        <v>0.29607142857142854</v>
      </c>
      <c r="L206" s="163">
        <v>-8.7078651685393305E-2</v>
      </c>
      <c r="M206" s="163">
        <v>-5.5530303030303041E-2</v>
      </c>
      <c r="N206" s="163">
        <v>-0.19364680545585067</v>
      </c>
      <c r="O206" s="163">
        <v>-2.596388482186418E-2</v>
      </c>
      <c r="P206" s="163">
        <v>0.33897280966767362</v>
      </c>
      <c r="Q206" s="163">
        <v>-0.35350877192982444</v>
      </c>
      <c r="R206" s="163">
        <v>-0.37017543859649116</v>
      </c>
      <c r="S206" s="163">
        <v>-0.36786458333333338</v>
      </c>
      <c r="T206" s="163">
        <v>0.72799999999999976</v>
      </c>
      <c r="U206" s="163">
        <v>-0.16284403669724767</v>
      </c>
      <c r="V206" s="163">
        <v>-0.46875</v>
      </c>
      <c r="W206" s="163">
        <v>-0.28044444444444439</v>
      </c>
      <c r="X206" s="163">
        <v>-0.18374999999999997</v>
      </c>
      <c r="Y206" s="163">
        <v>0</v>
      </c>
      <c r="Z206" s="163">
        <v>0</v>
      </c>
      <c r="AA206" s="163">
        <v>0</v>
      </c>
      <c r="AB206" s="163">
        <v>0</v>
      </c>
      <c r="AC206" s="163">
        <v>0</v>
      </c>
      <c r="AD206" s="163">
        <v>0</v>
      </c>
      <c r="AE206" s="163">
        <v>0</v>
      </c>
      <c r="AF206" s="163">
        <v>0</v>
      </c>
      <c r="AG206" s="163">
        <v>0</v>
      </c>
      <c r="AH206" s="163">
        <v>0</v>
      </c>
      <c r="AI206" s="163">
        <v>0</v>
      </c>
    </row>
    <row r="207" spans="1:35" x14ac:dyDescent="0.3">
      <c r="A207" t="s">
        <v>6404</v>
      </c>
      <c r="B207" s="163">
        <v>-0.19620092751445517</v>
      </c>
      <c r="C207" s="163">
        <v>0.23482891507937498</v>
      </c>
      <c r="D207" s="163">
        <v>0.29276838893610102</v>
      </c>
      <c r="E207" s="163">
        <v>-0.29910891089108915</v>
      </c>
      <c r="F207" s="163">
        <v>0.25037500000000001</v>
      </c>
      <c r="G207" s="163">
        <v>0.48227848101265813</v>
      </c>
      <c r="H207" s="163">
        <v>0.38313253012048198</v>
      </c>
      <c r="I207" s="163">
        <v>-8.6326530612244823E-2</v>
      </c>
      <c r="J207" s="163">
        <v>-8.2282608695652182E-2</v>
      </c>
      <c r="K207" s="163">
        <v>0.47826923076923067</v>
      </c>
      <c r="L207" s="163">
        <v>-0.1955275229357798</v>
      </c>
      <c r="M207" s="163">
        <v>-9.1625000000000068E-2</v>
      </c>
      <c r="N207" s="163">
        <v>-9.736070381231654E-2</v>
      </c>
      <c r="O207" s="163">
        <v>-3.2340425531914962E-2</v>
      </c>
      <c r="P207" s="163">
        <v>0.47575971731448741</v>
      </c>
      <c r="Q207" s="163">
        <v>-0.2651315789473685</v>
      </c>
      <c r="R207" s="163">
        <v>-0.27763157894736845</v>
      </c>
      <c r="S207" s="163">
        <v>-0.25479797979797991</v>
      </c>
      <c r="T207" s="163">
        <v>0.72799999999999976</v>
      </c>
      <c r="U207" s="163">
        <v>-9.4164456233421956E-2</v>
      </c>
      <c r="V207" s="163">
        <v>-0.49632352941176472</v>
      </c>
      <c r="W207" s="163">
        <v>-0.35055555555555562</v>
      </c>
      <c r="X207" s="163">
        <v>-9.3333333333333268E-2</v>
      </c>
      <c r="Y207" s="163">
        <v>0</v>
      </c>
      <c r="Z207" s="163">
        <v>0</v>
      </c>
      <c r="AA207" s="163">
        <v>0</v>
      </c>
      <c r="AB207" s="163">
        <v>0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</row>
    <row r="208" spans="1:35" x14ac:dyDescent="0.3">
      <c r="A208" t="s">
        <v>5492</v>
      </c>
      <c r="B208" s="163">
        <v>0.2611736326146652</v>
      </c>
      <c r="C208" s="163">
        <v>-0.296330827739962</v>
      </c>
      <c r="D208" s="163">
        <v>0.19039903389313784</v>
      </c>
      <c r="E208" s="163">
        <v>-0.28734939759036149</v>
      </c>
      <c r="F208" s="163">
        <v>0.28614285714285725</v>
      </c>
      <c r="G208" s="163">
        <v>0.38582278481012655</v>
      </c>
      <c r="H208" s="163">
        <v>-0.17504587155963303</v>
      </c>
      <c r="I208" s="163">
        <v>-4.4999999999999929E-2</v>
      </c>
      <c r="J208" s="163">
        <v>0.49802631578947376</v>
      </c>
      <c r="K208" s="163">
        <v>0.39476190476190465</v>
      </c>
      <c r="L208" s="163">
        <v>-1.9974226804123751E-2</v>
      </c>
      <c r="M208" s="163">
        <v>-4.6987179487179564E-2</v>
      </c>
      <c r="N208" s="163">
        <v>-9.0217391304347805E-2</v>
      </c>
      <c r="O208" s="163">
        <v>0.48584474885844742</v>
      </c>
      <c r="P208" s="163">
        <v>0.22851323828920589</v>
      </c>
      <c r="Q208" s="163">
        <v>0.1772207563764292</v>
      </c>
      <c r="R208" s="163">
        <v>-0.27824175824175834</v>
      </c>
      <c r="S208" s="163">
        <v>-0.36786458333333338</v>
      </c>
      <c r="T208" s="163">
        <v>0.48533333333333339</v>
      </c>
      <c r="U208" s="163">
        <v>0.35499999999999998</v>
      </c>
      <c r="V208" s="163">
        <v>-8.9285714285714302E-2</v>
      </c>
      <c r="W208" s="163">
        <v>-0.35055555555555562</v>
      </c>
      <c r="X208" s="163">
        <v>-0.18374999999999997</v>
      </c>
      <c r="Y208" s="163">
        <v>0</v>
      </c>
      <c r="Z208" s="163">
        <v>0</v>
      </c>
      <c r="AA208" s="163">
        <v>0</v>
      </c>
      <c r="AB208" s="163">
        <v>0</v>
      </c>
      <c r="AC208" s="163">
        <v>0</v>
      </c>
      <c r="AD208" s="163">
        <v>0</v>
      </c>
      <c r="AE208" s="163">
        <v>0</v>
      </c>
      <c r="AF208" s="163">
        <v>0</v>
      </c>
      <c r="AG208" s="163">
        <v>0</v>
      </c>
      <c r="AH208" s="163">
        <v>0</v>
      </c>
      <c r="AI208" s="163">
        <v>0</v>
      </c>
    </row>
    <row r="209" spans="1:35" x14ac:dyDescent="0.3">
      <c r="A209" t="s">
        <v>6438</v>
      </c>
      <c r="B209" s="163">
        <v>6.5909119579043107E-2</v>
      </c>
      <c r="C209" s="163">
        <v>9.9383780966960211E-2</v>
      </c>
      <c r="D209" s="163">
        <v>4.6808248728029245E-2</v>
      </c>
      <c r="E209" s="163">
        <v>0.29085365853658529</v>
      </c>
      <c r="F209" s="163">
        <v>0.29455882352941165</v>
      </c>
      <c r="G209" s="163">
        <v>0.29307692307692301</v>
      </c>
      <c r="H209" s="163">
        <v>0.19080000000000008</v>
      </c>
      <c r="I209" s="163">
        <v>-0.28056122448979581</v>
      </c>
      <c r="J209" s="163">
        <v>0.18513586956521744</v>
      </c>
      <c r="K209" s="163">
        <v>0.19927884615384617</v>
      </c>
      <c r="L209" s="163">
        <v>-0.39811643835616439</v>
      </c>
      <c r="M209" s="163">
        <v>-0.29410493827160478</v>
      </c>
      <c r="N209" s="163">
        <v>-0.29458740017746232</v>
      </c>
      <c r="O209" s="163">
        <v>0.49719626168224296</v>
      </c>
      <c r="P209" s="163">
        <v>0.34888059701492535</v>
      </c>
      <c r="Q209" s="163">
        <v>-0.49331450094161944</v>
      </c>
      <c r="R209" s="163">
        <v>-0.49827429609445961</v>
      </c>
      <c r="S209" s="163">
        <v>9.5549242424242564E-2</v>
      </c>
      <c r="T209" s="163">
        <v>0.3640000000000001</v>
      </c>
      <c r="U209" s="163">
        <v>0.17661691542288538</v>
      </c>
      <c r="V209" s="163">
        <v>-0.4821428571428571</v>
      </c>
      <c r="W209" s="163">
        <v>-0.10015873015873</v>
      </c>
      <c r="X209" s="163">
        <v>-0.19384615384615378</v>
      </c>
      <c r="Y209" s="163">
        <v>0</v>
      </c>
      <c r="Z209" s="163">
        <v>0</v>
      </c>
      <c r="AA209" s="163">
        <v>0</v>
      </c>
      <c r="AB209" s="163">
        <v>0</v>
      </c>
      <c r="AC209" s="163">
        <v>0</v>
      </c>
      <c r="AD209" s="163">
        <v>0</v>
      </c>
      <c r="AE209" s="163">
        <v>0</v>
      </c>
      <c r="AF209" s="163">
        <v>0</v>
      </c>
      <c r="AG209" s="163">
        <v>0</v>
      </c>
      <c r="AH209" s="163">
        <v>0</v>
      </c>
      <c r="AI209" s="163">
        <v>2.2204460492503131E-16</v>
      </c>
    </row>
    <row r="210" spans="1:35" x14ac:dyDescent="0.3">
      <c r="A210" t="s">
        <v>5526</v>
      </c>
      <c r="B210" s="163">
        <v>-9.5444205046262609E-2</v>
      </c>
      <c r="C210" s="163">
        <v>0.15168911689942277</v>
      </c>
      <c r="D210" s="163">
        <v>0.2921571814435413</v>
      </c>
      <c r="E210" s="163">
        <v>-7.845394736842104E-2</v>
      </c>
      <c r="F210" s="163">
        <v>0.27819444444444441</v>
      </c>
      <c r="G210" s="163">
        <v>-4.1413043478260914E-2</v>
      </c>
      <c r="H210" s="163">
        <v>-5.5789473684210611E-2</v>
      </c>
      <c r="I210" s="163">
        <v>-9.1956521739130381E-2</v>
      </c>
      <c r="J210" s="163">
        <v>-8.0531914893616996E-2</v>
      </c>
      <c r="K210" s="163">
        <v>0.4287931034482757</v>
      </c>
      <c r="L210" s="163">
        <v>-8.7406015037593932E-2</v>
      </c>
      <c r="M210" s="163">
        <v>-6.787037037037047E-2</v>
      </c>
      <c r="N210" s="163">
        <v>-2.9484902309058758E-2</v>
      </c>
      <c r="O210" s="163">
        <v>-3.656357388316156E-2</v>
      </c>
      <c r="P210" s="163">
        <v>0.45795918367346933</v>
      </c>
      <c r="Q210" s="163">
        <v>-0.17675438596491233</v>
      </c>
      <c r="R210" s="163">
        <v>-0.39347319347319354</v>
      </c>
      <c r="S210" s="163">
        <v>-7.0069444444444517E-2</v>
      </c>
      <c r="T210" s="163">
        <v>0.3640000000000001</v>
      </c>
      <c r="U210" s="163">
        <v>-0.17632450331125837</v>
      </c>
      <c r="V210" s="163">
        <v>-0.38793103448275867</v>
      </c>
      <c r="W210" s="163">
        <v>-0.35055555555555562</v>
      </c>
      <c r="X210" s="163">
        <v>-6.461538461538463E-2</v>
      </c>
      <c r="Y210" s="163">
        <v>0</v>
      </c>
      <c r="Z210" s="163">
        <v>0</v>
      </c>
      <c r="AA210" s="163">
        <v>0</v>
      </c>
      <c r="AB210" s="163">
        <v>0</v>
      </c>
      <c r="AC210" s="163">
        <v>0</v>
      </c>
      <c r="AD210" s="163">
        <v>0</v>
      </c>
      <c r="AE210" s="163">
        <v>0</v>
      </c>
      <c r="AF210" s="163">
        <v>0</v>
      </c>
      <c r="AG210" s="163">
        <v>0</v>
      </c>
      <c r="AH210" s="163">
        <v>0</v>
      </c>
      <c r="AI210" s="163">
        <v>0</v>
      </c>
    </row>
    <row r="211" spans="1:35" x14ac:dyDescent="0.3">
      <c r="A211" t="s">
        <v>6949</v>
      </c>
      <c r="B211" s="163">
        <v>0.19609279804214075</v>
      </c>
      <c r="C211" s="163">
        <v>0.29659295142659614</v>
      </c>
      <c r="D211" s="163">
        <v>-0.41422194190549455</v>
      </c>
      <c r="E211" s="163">
        <v>-0.19156626506024099</v>
      </c>
      <c r="F211" s="163">
        <v>0.37556250000000002</v>
      </c>
      <c r="G211" s="163">
        <v>0.37271739130434778</v>
      </c>
      <c r="H211" s="163">
        <v>0.37926605504587152</v>
      </c>
      <c r="I211" s="163">
        <v>-0.19952830188679249</v>
      </c>
      <c r="J211" s="163">
        <v>0.37850000000000028</v>
      </c>
      <c r="K211" s="163">
        <v>0.14803571428571427</v>
      </c>
      <c r="L211" s="163">
        <v>-0.19703389830508478</v>
      </c>
      <c r="M211" s="163">
        <v>-8.5232558139534786E-2</v>
      </c>
      <c r="N211" s="163">
        <v>-9.5637860082304571E-2</v>
      </c>
      <c r="O211" s="163">
        <v>-2.3384615384615337E-2</v>
      </c>
      <c r="P211" s="163">
        <v>0</v>
      </c>
      <c r="Q211" s="163">
        <v>-0.4860745614035088</v>
      </c>
      <c r="R211" s="163">
        <v>-0.46271929824561409</v>
      </c>
      <c r="S211" s="163">
        <v>-0.42041666666666666</v>
      </c>
      <c r="T211" s="163">
        <v>0.3640000000000001</v>
      </c>
      <c r="U211" s="163">
        <v>0.2714067278287462</v>
      </c>
      <c r="V211" s="163">
        <v>-0.49342105263157898</v>
      </c>
      <c r="W211" s="163">
        <v>-0.35055555555555562</v>
      </c>
      <c r="X211" s="163">
        <v>-0.38769230769230778</v>
      </c>
      <c r="Y211" s="163">
        <v>0</v>
      </c>
      <c r="Z211" s="163">
        <v>0</v>
      </c>
      <c r="AA211" s="163">
        <v>0</v>
      </c>
      <c r="AB211" s="163">
        <v>0</v>
      </c>
      <c r="AC211" s="163">
        <v>0</v>
      </c>
      <c r="AD211" s="163">
        <v>0</v>
      </c>
      <c r="AE211" s="163">
        <v>0</v>
      </c>
      <c r="AF211" s="163">
        <v>0</v>
      </c>
      <c r="AG211" s="163">
        <v>0</v>
      </c>
      <c r="AH211" s="163">
        <v>0</v>
      </c>
      <c r="AI211" s="163">
        <v>0</v>
      </c>
    </row>
    <row r="212" spans="1:35" x14ac:dyDescent="0.3">
      <c r="A212" t="s">
        <v>9855</v>
      </c>
      <c r="B212" s="163">
        <v>-0.19855681107185186</v>
      </c>
      <c r="C212" s="163">
        <v>0.29864154577324697</v>
      </c>
      <c r="D212" s="163">
        <v>0.11755988735841427</v>
      </c>
      <c r="E212" s="163">
        <v>-0.19990328820116066</v>
      </c>
      <c r="F212" s="163">
        <v>0.25037500000000001</v>
      </c>
      <c r="G212" s="163">
        <v>-0.18142857142857149</v>
      </c>
      <c r="H212" s="163">
        <v>0.39749999999999996</v>
      </c>
      <c r="I212" s="163">
        <v>-0.19227272727272726</v>
      </c>
      <c r="J212" s="163">
        <v>0.36394230769230784</v>
      </c>
      <c r="K212" s="163">
        <v>0.28586206896551714</v>
      </c>
      <c r="L212" s="163">
        <v>-9.375E-2</v>
      </c>
      <c r="M212" s="163">
        <v>-7.9673913043478373E-2</v>
      </c>
      <c r="N212" s="163">
        <v>-9.651162790697676E-2</v>
      </c>
      <c r="O212" s="163">
        <v>-2.6733668341708539E-2</v>
      </c>
      <c r="P212" s="163">
        <v>0.36989010989010973</v>
      </c>
      <c r="Q212" s="163">
        <v>0.17675438596491233</v>
      </c>
      <c r="R212" s="163">
        <v>-0.43187134502923974</v>
      </c>
      <c r="S212" s="163">
        <v>-0.42041666666666666</v>
      </c>
      <c r="T212" s="163">
        <v>0.72799999999999976</v>
      </c>
      <c r="U212" s="163">
        <v>-0.47019867549668881</v>
      </c>
      <c r="V212" s="163">
        <v>-0.37500000000000011</v>
      </c>
      <c r="W212" s="163">
        <v>-0.35055555555555562</v>
      </c>
      <c r="X212" s="163">
        <v>-6.461538461538463E-2</v>
      </c>
      <c r="Y212" s="163">
        <v>0</v>
      </c>
      <c r="Z212" s="163">
        <v>0</v>
      </c>
      <c r="AA212" s="163">
        <v>0</v>
      </c>
      <c r="AB212" s="163">
        <v>0</v>
      </c>
      <c r="AC212" s="163">
        <v>0</v>
      </c>
      <c r="AD212" s="163">
        <v>0</v>
      </c>
      <c r="AE212" s="163">
        <v>0</v>
      </c>
      <c r="AF212" s="163">
        <v>0</v>
      </c>
      <c r="AG212" s="163">
        <v>0</v>
      </c>
      <c r="AH212" s="163">
        <v>0</v>
      </c>
      <c r="AI212" s="163">
        <v>0</v>
      </c>
    </row>
    <row r="213" spans="1:35" x14ac:dyDescent="0.3">
      <c r="A213" t="s">
        <v>9889</v>
      </c>
      <c r="B213" s="163">
        <v>-0.19728748328391799</v>
      </c>
      <c r="C213" s="163">
        <v>0.19987978038018905</v>
      </c>
      <c r="D213" s="163">
        <v>-7.6277229239529287E-2</v>
      </c>
      <c r="E213" s="163">
        <v>-0.28734939759036149</v>
      </c>
      <c r="F213" s="163">
        <v>0.3505250000000002</v>
      </c>
      <c r="G213" s="163">
        <v>0.47171428571428597</v>
      </c>
      <c r="H213" s="163">
        <v>0.39098360655737707</v>
      </c>
      <c r="I213" s="163">
        <v>-8.2402597402597366E-2</v>
      </c>
      <c r="J213" s="163">
        <v>0.39427083333333357</v>
      </c>
      <c r="K213" s="163">
        <v>0.25274390243902434</v>
      </c>
      <c r="L213" s="163">
        <v>-0.1926169590643273</v>
      </c>
      <c r="M213" s="163">
        <v>-8.7261904761904652E-2</v>
      </c>
      <c r="N213" s="163">
        <v>-2.07759699624529E-2</v>
      </c>
      <c r="O213" s="163">
        <v>0.48181132075471722</v>
      </c>
      <c r="P213" s="163">
        <v>0.44701195219123524</v>
      </c>
      <c r="Q213" s="163">
        <v>-0.37875939849624063</v>
      </c>
      <c r="R213" s="163">
        <v>-0.48585526315789485</v>
      </c>
      <c r="S213" s="163">
        <v>-0.26276041666666683</v>
      </c>
      <c r="T213" s="163">
        <v>0.24266666666666681</v>
      </c>
      <c r="U213" s="163">
        <v>-0.35500000000000009</v>
      </c>
      <c r="V213" s="163">
        <v>-0.48611111111111116</v>
      </c>
      <c r="W213" s="163">
        <v>-0.35055555555555562</v>
      </c>
      <c r="X213" s="163">
        <v>0.39469879518072282</v>
      </c>
      <c r="Y213" s="163">
        <v>0</v>
      </c>
      <c r="Z213" s="163">
        <v>0</v>
      </c>
      <c r="AA213" s="163">
        <v>0</v>
      </c>
      <c r="AB213" s="163">
        <v>0</v>
      </c>
      <c r="AC213" s="163">
        <v>0</v>
      </c>
      <c r="AD213" s="163">
        <v>0</v>
      </c>
      <c r="AE213" s="163">
        <v>0</v>
      </c>
      <c r="AF213" s="163">
        <v>0</v>
      </c>
      <c r="AG213" s="163">
        <v>0</v>
      </c>
      <c r="AH213" s="163">
        <v>0</v>
      </c>
      <c r="AI213" s="163">
        <v>0</v>
      </c>
    </row>
    <row r="214" spans="1:35" x14ac:dyDescent="0.3">
      <c r="A214" t="s">
        <v>5561</v>
      </c>
      <c r="B214" s="163">
        <v>-0.14990431431273299</v>
      </c>
      <c r="C214" s="163">
        <v>0.19902013645551553</v>
      </c>
      <c r="D214" s="163">
        <v>4.5436133088135211E-2</v>
      </c>
      <c r="E214" s="163">
        <v>-0.43882244710211582</v>
      </c>
      <c r="F214" s="163">
        <v>0.18209090909090908</v>
      </c>
      <c r="G214" s="163">
        <v>0.37271739130434778</v>
      </c>
      <c r="H214" s="163">
        <v>0.39749999999999996</v>
      </c>
      <c r="I214" s="163">
        <v>-0.29449367088607603</v>
      </c>
      <c r="J214" s="163">
        <v>0.38361486486486496</v>
      </c>
      <c r="K214" s="163">
        <v>0.29607142857142854</v>
      </c>
      <c r="L214" s="163">
        <v>-0.19815340909090906</v>
      </c>
      <c r="M214" s="163">
        <v>-0.19734615384615384</v>
      </c>
      <c r="N214" s="163">
        <v>-0.19099276791584485</v>
      </c>
      <c r="O214" s="163">
        <v>0.47560664112388262</v>
      </c>
      <c r="P214" s="163">
        <v>0.32903225806451597</v>
      </c>
      <c r="Q214" s="163">
        <v>0.1772207563764292</v>
      </c>
      <c r="R214" s="163">
        <v>-0.37115215479331576</v>
      </c>
      <c r="S214" s="163">
        <v>0.15287878787878784</v>
      </c>
      <c r="T214" s="163">
        <v>0.3640000000000001</v>
      </c>
      <c r="U214" s="163">
        <v>0.37412177985948469</v>
      </c>
      <c r="V214" s="163">
        <v>-0.3683035714285714</v>
      </c>
      <c r="W214" s="163">
        <v>-0.23370370370370364</v>
      </c>
      <c r="X214" s="163">
        <v>-0.19384615384615378</v>
      </c>
      <c r="Y214" s="163">
        <v>0</v>
      </c>
      <c r="Z214" s="163">
        <v>0</v>
      </c>
      <c r="AA214" s="163">
        <v>0</v>
      </c>
      <c r="AB214" s="163">
        <v>0</v>
      </c>
      <c r="AC214" s="163">
        <v>0</v>
      </c>
      <c r="AD214" s="163">
        <v>0</v>
      </c>
      <c r="AE214" s="163">
        <v>0</v>
      </c>
      <c r="AF214" s="163">
        <v>0</v>
      </c>
      <c r="AG214" s="163">
        <v>0</v>
      </c>
      <c r="AH214" s="163">
        <v>0</v>
      </c>
      <c r="AI214" s="163">
        <v>0</v>
      </c>
    </row>
    <row r="215" spans="1:35" x14ac:dyDescent="0.3">
      <c r="A215" t="s">
        <v>177</v>
      </c>
      <c r="B215" s="163">
        <v>-0.19742997660480766</v>
      </c>
      <c r="C215" s="163">
        <v>0.16046349775830326</v>
      </c>
      <c r="D215" s="163">
        <v>0.19927536329640283</v>
      </c>
      <c r="E215" s="163">
        <v>-0.1944604316546763</v>
      </c>
      <c r="F215" s="163">
        <v>0.29806547619047619</v>
      </c>
      <c r="G215" s="163">
        <v>0.46947867298578205</v>
      </c>
      <c r="H215" s="163">
        <v>0.3772881355932205</v>
      </c>
      <c r="I215" s="163">
        <v>-7.8697674418604646E-2</v>
      </c>
      <c r="J215" s="163">
        <v>0.3871022727272726</v>
      </c>
      <c r="K215" s="163">
        <v>0.33160000000000012</v>
      </c>
      <c r="L215" s="163">
        <v>-9.2261904761904767E-2</v>
      </c>
      <c r="M215" s="163">
        <v>0.46987179487179498</v>
      </c>
      <c r="N215" s="163">
        <v>-9.6778895204780668E-2</v>
      </c>
      <c r="O215" s="163">
        <v>-2.2773972602739612E-2</v>
      </c>
      <c r="P215" s="163">
        <v>0.45150905432595567</v>
      </c>
      <c r="Q215" s="163">
        <v>-0.47134502923976596</v>
      </c>
      <c r="R215" s="163">
        <v>-0.39736346516007526</v>
      </c>
      <c r="S215" s="163">
        <v>-0.36786458333333338</v>
      </c>
      <c r="T215" s="163">
        <v>0.3640000000000001</v>
      </c>
      <c r="U215" s="163">
        <v>-0.2994631901840491</v>
      </c>
      <c r="V215" s="163">
        <v>-0.38602941176470584</v>
      </c>
      <c r="W215" s="163">
        <v>-0.15580246913580253</v>
      </c>
      <c r="X215" s="163">
        <v>-8.2173913043478319E-2</v>
      </c>
      <c r="Y215" s="163">
        <v>0</v>
      </c>
      <c r="Z215" s="163">
        <v>0</v>
      </c>
      <c r="AA215" s="163">
        <v>0</v>
      </c>
      <c r="AB215" s="163">
        <v>0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2.2204460492503131E-16</v>
      </c>
    </row>
    <row r="216" spans="1:35" x14ac:dyDescent="0.3">
      <c r="A216" t="s">
        <v>9924</v>
      </c>
      <c r="B216" s="163">
        <v>0.3993022393494654</v>
      </c>
      <c r="C216" s="163">
        <v>0.19971236129936787</v>
      </c>
      <c r="D216" s="163">
        <v>-0.29720965697214641</v>
      </c>
      <c r="E216" s="163">
        <v>-0.28909090909090907</v>
      </c>
      <c r="F216" s="163">
        <v>0.18778125000000001</v>
      </c>
      <c r="G216" s="163">
        <v>0.39914285714285724</v>
      </c>
      <c r="H216" s="163">
        <v>-9.1146496815286748E-2</v>
      </c>
      <c r="I216" s="163">
        <v>-0.15107142857142852</v>
      </c>
      <c r="J216" s="163">
        <v>-4.7312499999999869E-2</v>
      </c>
      <c r="K216" s="163">
        <v>0.18840909090909075</v>
      </c>
      <c r="L216" s="163">
        <v>-0.1855053191489362</v>
      </c>
      <c r="M216" s="163">
        <v>-0.15707142857142853</v>
      </c>
      <c r="N216" s="163">
        <v>-8.8376220053238863E-2</v>
      </c>
      <c r="O216" s="163">
        <v>-3.2498472816127055E-2</v>
      </c>
      <c r="P216" s="163">
        <v>0.43913894324853242</v>
      </c>
      <c r="Q216" s="163">
        <v>-0.39769736842105263</v>
      </c>
      <c r="R216" s="163">
        <v>-0.49356725146198821</v>
      </c>
      <c r="S216" s="163">
        <v>-0.22931818181818187</v>
      </c>
      <c r="T216" s="163">
        <v>0.3640000000000001</v>
      </c>
      <c r="U216" s="163">
        <v>-0.28400000000000003</v>
      </c>
      <c r="V216" s="163">
        <v>-0.4375</v>
      </c>
      <c r="W216" s="163">
        <v>-0.23370370370370364</v>
      </c>
      <c r="X216" s="163">
        <v>-0.19173913043478275</v>
      </c>
      <c r="Y216" s="163">
        <v>0</v>
      </c>
      <c r="Z216" s="163">
        <v>0</v>
      </c>
      <c r="AA216" s="163">
        <v>0</v>
      </c>
      <c r="AB216" s="163">
        <v>0</v>
      </c>
      <c r="AC216" s="163">
        <v>0</v>
      </c>
      <c r="AD216" s="163">
        <v>0</v>
      </c>
      <c r="AE216" s="163">
        <v>0</v>
      </c>
      <c r="AF216" s="163">
        <v>0</v>
      </c>
      <c r="AG216" s="163">
        <v>0</v>
      </c>
      <c r="AH216" s="163">
        <v>0</v>
      </c>
      <c r="AI216" s="163">
        <v>0</v>
      </c>
    </row>
    <row r="217" spans="1:35" x14ac:dyDescent="0.3">
      <c r="A217" t="s">
        <v>5595</v>
      </c>
      <c r="B217" s="163">
        <v>-5.5326519887338721E-3</v>
      </c>
      <c r="C217" s="163">
        <v>0.3272866276809927</v>
      </c>
      <c r="D217" s="163">
        <v>-0.1921379935508295</v>
      </c>
      <c r="E217" s="163">
        <v>-8.7362637362637385E-2</v>
      </c>
      <c r="F217" s="163">
        <v>0.30045000000000011</v>
      </c>
      <c r="G217" s="163">
        <v>0.46181818181818168</v>
      </c>
      <c r="H217" s="163">
        <v>-3.8313253012048021E-2</v>
      </c>
      <c r="I217" s="163">
        <v>-0.16785714285714282</v>
      </c>
      <c r="J217" s="163">
        <v>-8.6022727272727195E-2</v>
      </c>
      <c r="K217" s="163">
        <v>0.46055555555555561</v>
      </c>
      <c r="L217" s="163">
        <v>-9.375E-2</v>
      </c>
      <c r="M217" s="163">
        <v>-7.3299999999999921E-2</v>
      </c>
      <c r="N217" s="163">
        <v>-1.4718921794644402E-2</v>
      </c>
      <c r="O217" s="163">
        <v>-2.935982339955856E-2</v>
      </c>
      <c r="P217" s="163">
        <v>0.26276346604215473</v>
      </c>
      <c r="Q217" s="163">
        <v>-0.39900990099009892</v>
      </c>
      <c r="R217" s="163">
        <v>-0.27829736211031175</v>
      </c>
      <c r="S217" s="163">
        <v>-7.0069444444444517E-2</v>
      </c>
      <c r="T217" s="163">
        <v>0.3640000000000001</v>
      </c>
      <c r="U217" s="163">
        <v>-0.18933333333333335</v>
      </c>
      <c r="V217" s="163">
        <v>-0.38194444444444442</v>
      </c>
      <c r="W217" s="163">
        <v>-0.35055555555555562</v>
      </c>
      <c r="X217" s="163">
        <v>-7.411764705882351E-2</v>
      </c>
      <c r="Y217" s="163">
        <v>0</v>
      </c>
      <c r="Z217" s="163">
        <v>0</v>
      </c>
      <c r="AA217" s="163">
        <v>0</v>
      </c>
      <c r="AB217" s="163">
        <v>0</v>
      </c>
      <c r="AC217" s="163">
        <v>0</v>
      </c>
      <c r="AD217" s="163">
        <v>0</v>
      </c>
      <c r="AE217" s="163">
        <v>0</v>
      </c>
      <c r="AF217" s="163">
        <v>0</v>
      </c>
      <c r="AG217" s="163">
        <v>0</v>
      </c>
      <c r="AH217" s="163">
        <v>0</v>
      </c>
      <c r="AI217" s="163">
        <v>0</v>
      </c>
    </row>
    <row r="218" spans="1:35" x14ac:dyDescent="0.3">
      <c r="A218" t="s">
        <v>6473</v>
      </c>
      <c r="B218" s="163">
        <v>-8.0258899207003243E-2</v>
      </c>
      <c r="C218" s="163">
        <v>0.19975269462437728</v>
      </c>
      <c r="D218" s="163">
        <v>4.3841882804340981E-2</v>
      </c>
      <c r="E218" s="163">
        <v>0.1959507042253521</v>
      </c>
      <c r="F218" s="163">
        <v>0.1669166666666666</v>
      </c>
      <c r="G218" s="163">
        <v>0.38745762711864407</v>
      </c>
      <c r="H218" s="163">
        <v>0.37926605504587152</v>
      </c>
      <c r="I218" s="163">
        <v>-0.28923076923076929</v>
      </c>
      <c r="J218" s="163">
        <v>0.29881578947368426</v>
      </c>
      <c r="K218" s="163">
        <v>0.28918604651162805</v>
      </c>
      <c r="L218" s="163">
        <v>-0.29972375690607733</v>
      </c>
      <c r="M218" s="163">
        <v>-0.27350746268656723</v>
      </c>
      <c r="N218" s="163">
        <v>-0.29063767047548839</v>
      </c>
      <c r="O218" s="163">
        <v>0.49573320255026987</v>
      </c>
      <c r="P218" s="163">
        <v>0.38868360277136271</v>
      </c>
      <c r="Q218" s="163">
        <v>-0.48554216867469879</v>
      </c>
      <c r="R218" s="163">
        <v>-0.27829736211031175</v>
      </c>
      <c r="S218" s="163">
        <v>6.3699494949495117E-2</v>
      </c>
      <c r="T218" s="163">
        <v>0.3640000000000001</v>
      </c>
      <c r="U218" s="163">
        <v>8.0225988700564965E-2</v>
      </c>
      <c r="V218" s="163">
        <v>-0.48491379310344829</v>
      </c>
      <c r="W218" s="163">
        <v>-0.17527777777777787</v>
      </c>
      <c r="X218" s="163">
        <v>-0.29076923076923078</v>
      </c>
      <c r="Y218" s="163">
        <v>0</v>
      </c>
      <c r="Z218" s="163">
        <v>0</v>
      </c>
      <c r="AA218" s="163">
        <v>0</v>
      </c>
      <c r="AB218" s="163">
        <v>0</v>
      </c>
      <c r="AC218" s="163">
        <v>0</v>
      </c>
      <c r="AD218" s="163">
        <v>0</v>
      </c>
      <c r="AE218" s="163">
        <v>0</v>
      </c>
      <c r="AF218" s="163">
        <v>0</v>
      </c>
      <c r="AG218" s="163">
        <v>0</v>
      </c>
      <c r="AH218" s="163">
        <v>0</v>
      </c>
      <c r="AI218" s="163">
        <v>0</v>
      </c>
    </row>
    <row r="219" spans="1:35" x14ac:dyDescent="0.3">
      <c r="A219" t="s">
        <v>5630</v>
      </c>
      <c r="B219" s="163">
        <v>-4.0930206951198533E-3</v>
      </c>
      <c r="C219" s="163">
        <v>0.13965089466861169</v>
      </c>
      <c r="D219" s="163">
        <v>-0.17188211132492415</v>
      </c>
      <c r="E219" s="163">
        <v>-0.19695092901381617</v>
      </c>
      <c r="F219" s="163">
        <v>0.48580223880597018</v>
      </c>
      <c r="G219" s="163">
        <v>-3.4170403587443832E-2</v>
      </c>
      <c r="H219" s="163">
        <v>-1.8470474346563459E-2</v>
      </c>
      <c r="I219" s="163">
        <v>-7.8333333333333366E-2</v>
      </c>
      <c r="J219" s="163">
        <v>-2.3656249999999934E-2</v>
      </c>
      <c r="K219" s="163">
        <v>0.3855813953488374</v>
      </c>
      <c r="L219" s="163">
        <v>-1.1264534883720811E-2</v>
      </c>
      <c r="M219" s="163">
        <v>-2.8192307692307628E-2</v>
      </c>
      <c r="N219" s="163">
        <v>-1.1484710114847085E-2</v>
      </c>
      <c r="O219" s="163">
        <v>0.35466666666666669</v>
      </c>
      <c r="P219" s="163">
        <v>0.46750000000000025</v>
      </c>
      <c r="Q219" s="163">
        <v>-0.1991762767710048</v>
      </c>
      <c r="R219" s="163">
        <v>-0.39736346516007548</v>
      </c>
      <c r="S219" s="163">
        <v>0.4968560606060608</v>
      </c>
      <c r="T219" s="163">
        <v>0.3640000000000001</v>
      </c>
      <c r="U219" s="163">
        <v>-8.6060606060606171E-2</v>
      </c>
      <c r="V219" s="163">
        <v>-3.472222222222221E-2</v>
      </c>
      <c r="W219" s="163">
        <v>-0.20031746031746034</v>
      </c>
      <c r="X219" s="163">
        <v>-8.9999999999999858E-2</v>
      </c>
      <c r="Y219" s="163">
        <v>0</v>
      </c>
      <c r="Z219" s="163">
        <v>0</v>
      </c>
      <c r="AA219" s="163">
        <v>0</v>
      </c>
      <c r="AB219" s="163">
        <v>0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</row>
    <row r="220" spans="1:35" x14ac:dyDescent="0.3">
      <c r="A220" t="s">
        <v>5665</v>
      </c>
      <c r="B220" s="163">
        <v>-9.5603895068795186E-2</v>
      </c>
      <c r="C220" s="163">
        <v>0.29657159844233205</v>
      </c>
      <c r="D220" s="163">
        <v>-0.17429531125747511</v>
      </c>
      <c r="E220" s="163">
        <v>-0.19140154772141005</v>
      </c>
      <c r="F220" s="163">
        <v>0.36418181818181816</v>
      </c>
      <c r="G220" s="163">
        <v>0.48227848101265813</v>
      </c>
      <c r="H220" s="163">
        <v>-9.9375000000000102E-2</v>
      </c>
      <c r="I220" s="163">
        <v>-7.9312499999999897E-2</v>
      </c>
      <c r="J220" s="163">
        <v>-2.5233333333333219E-2</v>
      </c>
      <c r="K220" s="163">
        <v>0.39476190476190465</v>
      </c>
      <c r="L220" s="163">
        <v>-0.29389044943820219</v>
      </c>
      <c r="M220" s="163">
        <v>-8.3295454545454617E-2</v>
      </c>
      <c r="N220" s="163">
        <v>-1.8090671316477791E-2</v>
      </c>
      <c r="O220" s="163">
        <v>-4.136858475894245E-2</v>
      </c>
      <c r="P220" s="163">
        <v>0.286468085106383</v>
      </c>
      <c r="Q220" s="163">
        <v>-7.0701754385964821E-2</v>
      </c>
      <c r="R220" s="163">
        <v>-0.18508771929824563</v>
      </c>
      <c r="S220" s="163">
        <v>0.49048611111111118</v>
      </c>
      <c r="T220" s="163">
        <v>0.3640000000000001</v>
      </c>
      <c r="U220" s="163">
        <v>-5.9166666666666701E-2</v>
      </c>
      <c r="V220" s="163">
        <v>-0.3683035714285714</v>
      </c>
      <c r="W220" s="163">
        <v>-0.35055555555555562</v>
      </c>
      <c r="X220" s="163">
        <v>-0.18000000000000005</v>
      </c>
      <c r="Y220" s="163">
        <v>0</v>
      </c>
      <c r="Z220" s="163">
        <v>0</v>
      </c>
      <c r="AA220" s="163">
        <v>0</v>
      </c>
      <c r="AB220" s="163">
        <v>0</v>
      </c>
      <c r="AC220" s="163">
        <v>0</v>
      </c>
      <c r="AD220" s="163">
        <v>0</v>
      </c>
      <c r="AE220" s="163">
        <v>0</v>
      </c>
      <c r="AF220" s="163">
        <v>0</v>
      </c>
      <c r="AG220" s="163">
        <v>0</v>
      </c>
      <c r="AH220" s="163">
        <v>0</v>
      </c>
      <c r="AI220" s="163">
        <v>0</v>
      </c>
    </row>
    <row r="221" spans="1:35" x14ac:dyDescent="0.3">
      <c r="A221" t="s">
        <v>7702</v>
      </c>
      <c r="B221" s="163">
        <v>-0.18124346917153544</v>
      </c>
      <c r="C221" s="163">
        <v>9.5662862079248789E-2</v>
      </c>
      <c r="D221" s="163">
        <v>9.1426365360272044E-2</v>
      </c>
      <c r="E221" s="163">
        <v>0.29055837563451781</v>
      </c>
      <c r="F221" s="163">
        <v>0.15648437500000001</v>
      </c>
      <c r="G221" s="163">
        <v>0.16328571428571448</v>
      </c>
      <c r="H221" s="163">
        <v>0.19156626506024099</v>
      </c>
      <c r="I221" s="163">
        <v>-0.17625000000000002</v>
      </c>
      <c r="J221" s="163">
        <v>0.16897321428571432</v>
      </c>
      <c r="K221" s="163">
        <v>0.12953124999999988</v>
      </c>
      <c r="L221" s="163">
        <v>-0.18796641791044777</v>
      </c>
      <c r="M221" s="163">
        <v>0.29918367346938779</v>
      </c>
      <c r="N221" s="163">
        <v>-0.19066972963421103</v>
      </c>
      <c r="O221" s="163">
        <v>0.47236403995560505</v>
      </c>
      <c r="P221" s="163">
        <v>0.39646643109540625</v>
      </c>
      <c r="Q221" s="163">
        <v>0.26600660066006609</v>
      </c>
      <c r="R221" s="163">
        <v>-0.41782178217821775</v>
      </c>
      <c r="S221" s="163">
        <v>-0.3821969696969697</v>
      </c>
      <c r="T221" s="163">
        <v>0.3640000000000001</v>
      </c>
      <c r="U221" s="163">
        <v>9.4666666666666677E-2</v>
      </c>
      <c r="V221" s="163">
        <v>-0.44642857142857151</v>
      </c>
      <c r="W221" s="163">
        <v>-0.23370370370370364</v>
      </c>
      <c r="X221" s="163">
        <v>-0.38278481012658228</v>
      </c>
      <c r="Y221" s="163">
        <v>0</v>
      </c>
      <c r="Z221" s="163">
        <v>0</v>
      </c>
      <c r="AA221" s="163">
        <v>0</v>
      </c>
      <c r="AB221" s="163">
        <v>0</v>
      </c>
      <c r="AC221" s="163">
        <v>0</v>
      </c>
      <c r="AD221" s="163">
        <v>0</v>
      </c>
      <c r="AE221" s="163">
        <v>0</v>
      </c>
      <c r="AF221" s="163">
        <v>0</v>
      </c>
      <c r="AG221" s="163">
        <v>0</v>
      </c>
      <c r="AH221" s="163">
        <v>0</v>
      </c>
      <c r="AI221" s="163">
        <v>0</v>
      </c>
    </row>
    <row r="222" spans="1:35" x14ac:dyDescent="0.3">
      <c r="A222" t="s">
        <v>8793</v>
      </c>
      <c r="B222" s="163">
        <v>0.12065458869022194</v>
      </c>
      <c r="C222" s="163">
        <v>9.7676443199726348E-2</v>
      </c>
      <c r="D222" s="163">
        <v>-0.37696782587336353</v>
      </c>
      <c r="E222" s="163">
        <v>0.19390243902439019</v>
      </c>
      <c r="F222" s="163">
        <v>0.27313636363636351</v>
      </c>
      <c r="G222" s="163">
        <v>0.29205574912891974</v>
      </c>
      <c r="H222" s="163">
        <v>0.28240518038852924</v>
      </c>
      <c r="I222" s="163">
        <v>-0.27828947368421042</v>
      </c>
      <c r="J222" s="163">
        <v>0.18658450704225338</v>
      </c>
      <c r="K222" s="163">
        <v>0.15543750000000012</v>
      </c>
      <c r="L222" s="163">
        <v>-0.38979289940828421</v>
      </c>
      <c r="M222" s="163">
        <v>-0.29556451612903223</v>
      </c>
      <c r="N222" s="163">
        <v>-8.6278586278586311E-2</v>
      </c>
      <c r="O222" s="163">
        <v>0.49132888660851703</v>
      </c>
      <c r="P222" s="163">
        <v>0.45398843930635846</v>
      </c>
      <c r="Q222" s="163">
        <v>-0.48157232704402508</v>
      </c>
      <c r="R222" s="163">
        <v>-0.4744708994708996</v>
      </c>
      <c r="S222" s="163">
        <v>0.19109848484848491</v>
      </c>
      <c r="T222" s="163">
        <v>0.24266666666666681</v>
      </c>
      <c r="U222" s="163">
        <v>0.18933333333333335</v>
      </c>
      <c r="V222" s="163">
        <v>-0.48611111111111116</v>
      </c>
      <c r="W222" s="163">
        <v>-0.35055555555555562</v>
      </c>
      <c r="X222" s="163">
        <v>-0.17818181818181822</v>
      </c>
      <c r="Y222" s="163">
        <v>0</v>
      </c>
      <c r="Z222" s="163">
        <v>0</v>
      </c>
      <c r="AA222" s="163">
        <v>0</v>
      </c>
      <c r="AB222" s="163">
        <v>0</v>
      </c>
      <c r="AC222" s="163">
        <v>0</v>
      </c>
      <c r="AD222" s="163">
        <v>0</v>
      </c>
      <c r="AE222" s="163">
        <v>0</v>
      </c>
      <c r="AF222" s="163">
        <v>0</v>
      </c>
      <c r="AG222" s="163">
        <v>0</v>
      </c>
      <c r="AH222" s="163">
        <v>0</v>
      </c>
      <c r="AI222" s="163">
        <v>0</v>
      </c>
    </row>
    <row r="223" spans="1:35" x14ac:dyDescent="0.3">
      <c r="A223" t="s">
        <v>9959</v>
      </c>
      <c r="B223" s="163">
        <v>0.19507148138567132</v>
      </c>
      <c r="C223" s="163">
        <v>9.9461515471325646E-2</v>
      </c>
      <c r="D223" s="163">
        <v>9.8982522442516485E-2</v>
      </c>
      <c r="E223" s="163">
        <v>9.3186813186812989E-2</v>
      </c>
      <c r="F223" s="163">
        <v>0.27313636363636351</v>
      </c>
      <c r="G223" s="163">
        <v>0.28989130434782617</v>
      </c>
      <c r="H223" s="163">
        <v>0.28672131147540991</v>
      </c>
      <c r="I223" s="163">
        <v>-0.27586956521739114</v>
      </c>
      <c r="J223" s="163">
        <v>-0.17469230769230759</v>
      </c>
      <c r="K223" s="163">
        <v>0.11202702702702694</v>
      </c>
      <c r="L223" s="163">
        <v>-0.28936688311688308</v>
      </c>
      <c r="M223" s="163">
        <v>-0.38578947368421046</v>
      </c>
      <c r="N223" s="163">
        <v>-0.38034623217922603</v>
      </c>
      <c r="O223" s="163">
        <v>0.48400303260045474</v>
      </c>
      <c r="P223" s="163">
        <v>0.17641509433962255</v>
      </c>
      <c r="Q223" s="163">
        <v>5.8918128654970925E-2</v>
      </c>
      <c r="R223" s="163">
        <v>-0.47593984962406022</v>
      </c>
      <c r="S223" s="163">
        <v>-0.36786458333333338</v>
      </c>
      <c r="T223" s="163">
        <v>0.14560000000000017</v>
      </c>
      <c r="U223" s="163">
        <v>-0.48965517241379319</v>
      </c>
      <c r="V223" s="163">
        <v>-0.46874999999999989</v>
      </c>
      <c r="W223" s="163">
        <v>-0.35055555555555562</v>
      </c>
      <c r="X223" s="163">
        <v>-0.36654545454545451</v>
      </c>
      <c r="Y223" s="163">
        <v>0</v>
      </c>
      <c r="Z223" s="163">
        <v>0</v>
      </c>
      <c r="AA223" s="163">
        <v>0</v>
      </c>
      <c r="AB223" s="163">
        <v>0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</row>
    <row r="224" spans="1:35" x14ac:dyDescent="0.3">
      <c r="A224" t="s">
        <v>5700</v>
      </c>
      <c r="B224" s="163">
        <v>-9.957082868257594E-2</v>
      </c>
      <c r="C224" s="163">
        <v>-0.19973760889444425</v>
      </c>
      <c r="D224" s="163">
        <v>9.5875447747011844E-2</v>
      </c>
      <c r="E224" s="163">
        <v>0.29627329192546581</v>
      </c>
      <c r="F224" s="163">
        <v>0.35767857142857151</v>
      </c>
      <c r="G224" s="163">
        <v>0.4969565217391303</v>
      </c>
      <c r="H224" s="163">
        <v>-3.3125000000000071E-2</v>
      </c>
      <c r="I224" s="163">
        <v>0.1958333333333333</v>
      </c>
      <c r="J224" s="163">
        <v>0.29686274509803923</v>
      </c>
      <c r="K224" s="163">
        <v>0.35732758620689653</v>
      </c>
      <c r="L224" s="163">
        <v>-0.19057377049180324</v>
      </c>
      <c r="M224" s="163">
        <v>-0.16288888888888875</v>
      </c>
      <c r="N224" s="163">
        <v>-8.9375448671931035E-2</v>
      </c>
      <c r="O224" s="163">
        <v>0.49331381161542232</v>
      </c>
      <c r="P224" s="163">
        <v>0.27117824773413912</v>
      </c>
      <c r="Q224" s="163">
        <v>0.26513157894736827</v>
      </c>
      <c r="R224" s="163">
        <v>-9.2543859649122928E-2</v>
      </c>
      <c r="S224" s="163">
        <v>0.38219696969696959</v>
      </c>
      <c r="T224" s="163">
        <v>0.3640000000000001</v>
      </c>
      <c r="U224" s="163">
        <v>0.29379310344827592</v>
      </c>
      <c r="V224" s="163">
        <v>-0.39473684210526327</v>
      </c>
      <c r="W224" s="163">
        <v>0.40063492063492068</v>
      </c>
      <c r="X224" s="163">
        <v>0.39661016949152539</v>
      </c>
      <c r="Y224" s="163">
        <v>0</v>
      </c>
      <c r="Z224" s="163">
        <v>0</v>
      </c>
      <c r="AA224" s="163">
        <v>0</v>
      </c>
      <c r="AB224" s="163">
        <v>0</v>
      </c>
      <c r="AC224" s="163">
        <v>0</v>
      </c>
      <c r="AD224" s="163">
        <v>0</v>
      </c>
      <c r="AE224" s="163">
        <v>0</v>
      </c>
      <c r="AF224" s="163">
        <v>0</v>
      </c>
      <c r="AG224" s="163">
        <v>0</v>
      </c>
      <c r="AH224" s="163">
        <v>0</v>
      </c>
      <c r="AI224" s="163">
        <v>0</v>
      </c>
    </row>
    <row r="225" spans="1:35" x14ac:dyDescent="0.3">
      <c r="A225" t="s">
        <v>6983</v>
      </c>
      <c r="B225" s="163">
        <v>0.19851335911707335</v>
      </c>
      <c r="C225" s="163">
        <v>-0.308026515861615</v>
      </c>
      <c r="D225" s="163">
        <v>9.3146492220085308E-2</v>
      </c>
      <c r="E225" s="163">
        <v>0.19509202453987728</v>
      </c>
      <c r="F225" s="163">
        <v>0.36418181818181816</v>
      </c>
      <c r="G225" s="163">
        <v>0.37809160305343514</v>
      </c>
      <c r="H225" s="163">
        <v>0.29048076923076915</v>
      </c>
      <c r="I225" s="163">
        <v>-0.17206779661016958</v>
      </c>
      <c r="J225" s="163">
        <v>0.27035714285714274</v>
      </c>
      <c r="K225" s="163">
        <v>0.29607142857142854</v>
      </c>
      <c r="L225" s="163">
        <v>-0.29907718120805371</v>
      </c>
      <c r="M225" s="163">
        <v>-0.29986363636363633</v>
      </c>
      <c r="N225" s="163">
        <v>-8.4521384928716858E-2</v>
      </c>
      <c r="O225" s="163">
        <v>0.49620253164556938</v>
      </c>
      <c r="P225" s="163">
        <v>0.35283018867924532</v>
      </c>
      <c r="Q225" s="163">
        <v>3.9336261591019994E-2</v>
      </c>
      <c r="R225" s="163">
        <v>-0.49428989751098107</v>
      </c>
      <c r="S225" s="163">
        <v>0.16379870129870122</v>
      </c>
      <c r="T225" s="163">
        <v>0.24266666666666681</v>
      </c>
      <c r="U225" s="163">
        <v>0.11359999999999992</v>
      </c>
      <c r="V225" s="163">
        <v>-0.46874999999999989</v>
      </c>
      <c r="W225" s="163">
        <v>0.35055555555555551</v>
      </c>
      <c r="X225" s="163">
        <v>0.29076923076923067</v>
      </c>
      <c r="Y225" s="163">
        <v>0</v>
      </c>
      <c r="Z225" s="163">
        <v>0</v>
      </c>
      <c r="AA225" s="163">
        <v>0</v>
      </c>
      <c r="AB225" s="163">
        <v>0</v>
      </c>
      <c r="AC225" s="163">
        <v>0</v>
      </c>
      <c r="AD225" s="163">
        <v>0</v>
      </c>
      <c r="AE225" s="163">
        <v>0</v>
      </c>
      <c r="AF225" s="163">
        <v>0</v>
      </c>
      <c r="AG225" s="163">
        <v>0</v>
      </c>
      <c r="AH225" s="163">
        <v>0</v>
      </c>
      <c r="AI225" s="163">
        <v>0</v>
      </c>
    </row>
    <row r="226" spans="1:35" x14ac:dyDescent="0.3">
      <c r="A226" t="s">
        <v>7736</v>
      </c>
      <c r="B226" s="163">
        <v>0.19417823754007935</v>
      </c>
      <c r="C226" s="163">
        <v>4.7780310878199783E-2</v>
      </c>
      <c r="D226" s="163">
        <v>9.6379676247559498E-2</v>
      </c>
      <c r="E226" s="163">
        <v>-0.15038693035253647</v>
      </c>
      <c r="F226" s="163">
        <v>0.28614285714285725</v>
      </c>
      <c r="G226" s="163">
        <v>0.19291139240506316</v>
      </c>
      <c r="H226" s="163">
        <v>0.19874999999999998</v>
      </c>
      <c r="I226" s="163">
        <v>-0.28357541899441352</v>
      </c>
      <c r="J226" s="163">
        <v>0.26284722222222245</v>
      </c>
      <c r="K226" s="163">
        <v>0.20724999999999993</v>
      </c>
      <c r="L226" s="163">
        <v>-0.29632352941176487</v>
      </c>
      <c r="M226" s="163">
        <v>-0.17733870967741938</v>
      </c>
      <c r="N226" s="163">
        <v>-0.43708425720620847</v>
      </c>
      <c r="O226" s="163">
        <v>0.39213759213759203</v>
      </c>
      <c r="P226" s="163">
        <v>0.2973498233215548</v>
      </c>
      <c r="Q226" s="163">
        <v>8.8668866886688624E-2</v>
      </c>
      <c r="R226" s="163">
        <v>-0.46424642464246435</v>
      </c>
      <c r="S226" s="163">
        <v>0.15287878787878784</v>
      </c>
      <c r="T226" s="163">
        <v>0.72799999999999976</v>
      </c>
      <c r="U226" s="163">
        <v>-0.47082228116710878</v>
      </c>
      <c r="V226" s="163">
        <v>-0.43269230769230771</v>
      </c>
      <c r="W226" s="163">
        <v>-0.35055555555555562</v>
      </c>
      <c r="X226" s="163">
        <v>-0.38181818181818195</v>
      </c>
      <c r="Y226" s="163">
        <v>0</v>
      </c>
      <c r="Z226" s="163">
        <v>0</v>
      </c>
      <c r="AA226" s="163">
        <v>0</v>
      </c>
      <c r="AB226" s="163">
        <v>0</v>
      </c>
      <c r="AC226" s="163">
        <v>0</v>
      </c>
      <c r="AD226" s="163">
        <v>0</v>
      </c>
      <c r="AE226" s="163">
        <v>0</v>
      </c>
      <c r="AF226" s="163">
        <v>0</v>
      </c>
      <c r="AG226" s="163">
        <v>0</v>
      </c>
      <c r="AH226" s="163">
        <v>0</v>
      </c>
      <c r="AI226" s="163">
        <v>0</v>
      </c>
    </row>
    <row r="227" spans="1:35" x14ac:dyDescent="0.3">
      <c r="A227" t="s">
        <v>6508</v>
      </c>
      <c r="B227" s="163">
        <v>4.8776075054018708E-2</v>
      </c>
      <c r="C227" s="163">
        <v>7.18945765934631E-3</v>
      </c>
      <c r="D227" s="163">
        <v>1.918082372689911E-2</v>
      </c>
      <c r="E227" s="163">
        <v>4.504249291784701E-2</v>
      </c>
      <c r="F227" s="163">
        <v>0.27819444444444441</v>
      </c>
      <c r="G227" s="163">
        <v>0.17584615384615399</v>
      </c>
      <c r="H227" s="163">
        <v>5.6449704142011781E-2</v>
      </c>
      <c r="I227" s="163">
        <v>6.5328185328185517E-2</v>
      </c>
      <c r="J227" s="163">
        <v>6.8818181818181889E-2</v>
      </c>
      <c r="K227" s="163">
        <v>0.26741935483870982</v>
      </c>
      <c r="L227" s="163">
        <v>-0.31298076923076923</v>
      </c>
      <c r="M227" s="163">
        <v>-0.41994791666666664</v>
      </c>
      <c r="N227" s="163">
        <v>-0.29791816223977019</v>
      </c>
      <c r="O227" s="163">
        <v>0.39929359823399557</v>
      </c>
      <c r="P227" s="163">
        <v>0.12971098265895953</v>
      </c>
      <c r="Q227" s="163">
        <v>8.8377192982455943E-2</v>
      </c>
      <c r="R227" s="163">
        <v>-0.46271929824561409</v>
      </c>
      <c r="S227" s="163">
        <v>0.1091991341991343</v>
      </c>
      <c r="T227" s="163">
        <v>0.3640000000000001</v>
      </c>
      <c r="U227" s="163">
        <v>9.4666666666666677E-2</v>
      </c>
      <c r="V227" s="163">
        <v>-0.46875000000000011</v>
      </c>
      <c r="W227" s="163">
        <v>0.40063492063492068</v>
      </c>
      <c r="X227" s="163">
        <v>0.18900000000000006</v>
      </c>
      <c r="Y227" s="163">
        <v>0</v>
      </c>
      <c r="Z227" s="163">
        <v>0</v>
      </c>
      <c r="AA227" s="163">
        <v>0</v>
      </c>
      <c r="AB227" s="163">
        <v>0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</row>
    <row r="228" spans="1:35" x14ac:dyDescent="0.3">
      <c r="A228" t="s">
        <v>10518</v>
      </c>
      <c r="B228" s="163">
        <v>0.29746439378625578</v>
      </c>
      <c r="C228" s="163">
        <v>-0.26758233125016606</v>
      </c>
      <c r="D228" s="163">
        <v>0.29154852064886749</v>
      </c>
      <c r="E228" s="163">
        <v>-0.19854318418314254</v>
      </c>
      <c r="F228" s="163">
        <v>0.3505250000000002</v>
      </c>
      <c r="G228" s="163">
        <v>0.46789473684210536</v>
      </c>
      <c r="H228" s="163">
        <v>0.39825426944971531</v>
      </c>
      <c r="I228" s="163">
        <v>-5.5657894736842017E-2</v>
      </c>
      <c r="J228" s="163">
        <v>0.47312500000000002</v>
      </c>
      <c r="K228" s="163">
        <v>0.20724999999999993</v>
      </c>
      <c r="L228" s="163">
        <v>-0.18235294117647072</v>
      </c>
      <c r="M228" s="163">
        <v>-5.9112903225806424E-2</v>
      </c>
      <c r="N228" s="163">
        <v>-0.44373727087576376</v>
      </c>
      <c r="O228" s="163">
        <v>0.49992169146436982</v>
      </c>
      <c r="P228" s="163">
        <v>0.23448275862068968</v>
      </c>
      <c r="Q228" s="163">
        <v>0.35350877192982444</v>
      </c>
      <c r="R228" s="163">
        <v>-0.37017543859649127</v>
      </c>
      <c r="S228" s="163">
        <v>0.38219696969696959</v>
      </c>
      <c r="T228" s="163">
        <v>0.3640000000000001</v>
      </c>
      <c r="U228" s="163">
        <v>-0.47333333333333338</v>
      </c>
      <c r="V228" s="163">
        <v>-0.43269230769230771</v>
      </c>
      <c r="W228" s="163">
        <v>-0.35055555555555562</v>
      </c>
      <c r="X228" s="163">
        <v>-0.18900000000000006</v>
      </c>
      <c r="Y228" s="163">
        <v>0</v>
      </c>
      <c r="Z228" s="163">
        <v>0</v>
      </c>
      <c r="AA228" s="163">
        <v>0</v>
      </c>
      <c r="AB228" s="163">
        <v>0</v>
      </c>
      <c r="AC228" s="163">
        <v>0</v>
      </c>
      <c r="AD228" s="163">
        <v>0</v>
      </c>
      <c r="AE228" s="163">
        <v>0</v>
      </c>
      <c r="AF228" s="163">
        <v>0</v>
      </c>
      <c r="AG228" s="163">
        <v>0</v>
      </c>
      <c r="AH228" s="163">
        <v>0</v>
      </c>
      <c r="AI228" s="163">
        <v>0</v>
      </c>
    </row>
    <row r="229" spans="1:35" x14ac:dyDescent="0.3">
      <c r="A229" t="s">
        <v>9994</v>
      </c>
      <c r="B229" s="163">
        <v>0.19928979383368284</v>
      </c>
      <c r="C229" s="163">
        <v>-0.22703320031571617</v>
      </c>
      <c r="D229" s="163">
        <v>9.6880089935241553E-2</v>
      </c>
      <c r="E229" s="163">
        <v>0.29444444444444451</v>
      </c>
      <c r="F229" s="163">
        <v>7.7038461538461611E-2</v>
      </c>
      <c r="G229" s="163">
        <v>0.4884615384615385</v>
      </c>
      <c r="H229" s="163">
        <v>-9.7846153846153805E-2</v>
      </c>
      <c r="I229" s="163">
        <v>-0.18644628099173555</v>
      </c>
      <c r="J229" s="163">
        <v>0.38329113924050651</v>
      </c>
      <c r="K229" s="163">
        <v>0.28261363636363646</v>
      </c>
      <c r="L229" s="163">
        <v>-0.19581117021276595</v>
      </c>
      <c r="M229" s="163">
        <v>-0.18590579710144939</v>
      </c>
      <c r="N229" s="163">
        <v>-9.1008771929824595E-2</v>
      </c>
      <c r="O229" s="163">
        <v>0.49132888660851703</v>
      </c>
      <c r="P229" s="163">
        <v>0.13766871165644168</v>
      </c>
      <c r="Q229" s="163">
        <v>-0.39393939393939392</v>
      </c>
      <c r="R229" s="163">
        <v>-0.43958333333333344</v>
      </c>
      <c r="S229" s="163">
        <v>0.26276041666666661</v>
      </c>
      <c r="T229" s="163">
        <v>0.3640000000000001</v>
      </c>
      <c r="U229" s="163">
        <v>-0.4737544483985765</v>
      </c>
      <c r="V229" s="163">
        <v>-0.375</v>
      </c>
      <c r="W229" s="163">
        <v>-0.14022222222222225</v>
      </c>
      <c r="X229" s="163">
        <v>0.39504950495049518</v>
      </c>
      <c r="Y229" s="163">
        <v>0</v>
      </c>
      <c r="Z229" s="163">
        <v>0</v>
      </c>
      <c r="AA229" s="163">
        <v>0</v>
      </c>
      <c r="AB229" s="163">
        <v>0</v>
      </c>
      <c r="AC229" s="163">
        <v>0</v>
      </c>
      <c r="AD229" s="163">
        <v>0</v>
      </c>
      <c r="AE229" s="163">
        <v>0</v>
      </c>
      <c r="AF229" s="163">
        <v>0</v>
      </c>
      <c r="AG229" s="163">
        <v>0</v>
      </c>
      <c r="AH229" s="163">
        <v>0</v>
      </c>
      <c r="AI229" s="163">
        <v>0</v>
      </c>
    </row>
    <row r="230" spans="1:35" x14ac:dyDescent="0.3">
      <c r="A230" t="s">
        <v>5735</v>
      </c>
      <c r="B230" s="163">
        <v>0.49752092572472306</v>
      </c>
      <c r="C230" s="163">
        <v>-4.223861407456786E-2</v>
      </c>
      <c r="D230" s="163">
        <v>-0.27230927816950057</v>
      </c>
      <c r="E230" s="163">
        <v>-9.4848156182212762E-2</v>
      </c>
      <c r="F230" s="163">
        <v>0.39344642857142875</v>
      </c>
      <c r="G230" s="163">
        <v>-2.6458333333333472E-2</v>
      </c>
      <c r="H230" s="163">
        <v>-0.29241379310344828</v>
      </c>
      <c r="I230" s="163">
        <v>-0.19423469387755088</v>
      </c>
      <c r="J230" s="163">
        <v>-8.2282608695652182E-2</v>
      </c>
      <c r="K230" s="163">
        <v>0.39855769230769234</v>
      </c>
      <c r="L230" s="163">
        <v>-0.19463470319634701</v>
      </c>
      <c r="M230" s="163">
        <v>-0.18098765432098751</v>
      </c>
      <c r="N230" s="163">
        <v>-9.1008771929824595E-2</v>
      </c>
      <c r="O230" s="163">
        <v>-2.8388473852721363E-2</v>
      </c>
      <c r="P230" s="163">
        <v>0.27533742331288358</v>
      </c>
      <c r="Q230" s="163">
        <v>-0.28317962231005722</v>
      </c>
      <c r="R230" s="163">
        <v>-0.2913998744507218</v>
      </c>
      <c r="S230" s="163">
        <v>0.26276041666666661</v>
      </c>
      <c r="T230" s="163">
        <v>0.3640000000000001</v>
      </c>
      <c r="U230" s="163">
        <v>-0.29857022708158121</v>
      </c>
      <c r="V230" s="163">
        <v>-0.1875</v>
      </c>
      <c r="W230" s="163">
        <v>-0.20031746031746034</v>
      </c>
      <c r="X230" s="163">
        <v>-3.1578947368421151E-2</v>
      </c>
      <c r="Y230" s="163">
        <v>0</v>
      </c>
      <c r="Z230" s="163">
        <v>0</v>
      </c>
      <c r="AA230" s="163">
        <v>0</v>
      </c>
      <c r="AB230" s="163">
        <v>0</v>
      </c>
      <c r="AC230" s="163">
        <v>0</v>
      </c>
      <c r="AD230" s="163">
        <v>0</v>
      </c>
      <c r="AE230" s="163">
        <v>0</v>
      </c>
      <c r="AF230" s="163">
        <v>0</v>
      </c>
      <c r="AG230" s="163">
        <v>0</v>
      </c>
      <c r="AH230" s="163">
        <v>0</v>
      </c>
      <c r="AI230" s="163">
        <v>0</v>
      </c>
    </row>
    <row r="231" spans="1:35" x14ac:dyDescent="0.3">
      <c r="A231" t="s">
        <v>9156</v>
      </c>
      <c r="B231" s="163">
        <v>0.29846874495668207</v>
      </c>
      <c r="C231" s="163">
        <v>6.7051284906940456E-3</v>
      </c>
      <c r="D231" s="163">
        <v>2.0567796871172384E-2</v>
      </c>
      <c r="E231" s="163">
        <v>-0.29444444444444462</v>
      </c>
      <c r="F231" s="163">
        <v>0.15022500000000005</v>
      </c>
      <c r="G231" s="163">
        <v>0.28989130434782617</v>
      </c>
      <c r="H231" s="163">
        <v>-0.37688888888888894</v>
      </c>
      <c r="I231" s="163">
        <v>-0.27290322580645165</v>
      </c>
      <c r="J231" s="163">
        <v>0.2838750000000001</v>
      </c>
      <c r="K231" s="163">
        <v>0.12191176470588228</v>
      </c>
      <c r="L231" s="163">
        <v>-0.28856382978723394</v>
      </c>
      <c r="M231" s="163">
        <v>-0.28192307692307683</v>
      </c>
      <c r="N231" s="163">
        <v>-0.19616596638655459</v>
      </c>
      <c r="O231" s="163">
        <v>0.47663680220537552</v>
      </c>
      <c r="P231" s="163">
        <v>0.18746867167919801</v>
      </c>
      <c r="Q231" s="163">
        <v>9.3939393939393767E-2</v>
      </c>
      <c r="R231" s="163">
        <v>-0.47818696883852685</v>
      </c>
      <c r="S231" s="163">
        <v>0.16816666666666658</v>
      </c>
      <c r="T231" s="163">
        <v>0.24266666666666681</v>
      </c>
      <c r="U231" s="163">
        <v>0.28400000000000003</v>
      </c>
      <c r="V231" s="163">
        <v>-0.46875000000000011</v>
      </c>
      <c r="W231" s="163">
        <v>0.46740740740740727</v>
      </c>
      <c r="X231" s="163">
        <v>-0.38969072164948448</v>
      </c>
      <c r="Y231" s="163">
        <v>0</v>
      </c>
      <c r="Z231" s="163">
        <v>0</v>
      </c>
      <c r="AA231" s="163">
        <v>0</v>
      </c>
      <c r="AB231" s="163">
        <v>0</v>
      </c>
      <c r="AC231" s="163">
        <v>0</v>
      </c>
      <c r="AD231" s="163">
        <v>0</v>
      </c>
      <c r="AE231" s="163">
        <v>0</v>
      </c>
      <c r="AF231" s="163">
        <v>0</v>
      </c>
      <c r="AG231" s="163">
        <v>0</v>
      </c>
      <c r="AH231" s="163">
        <v>0</v>
      </c>
      <c r="AI231" s="163">
        <v>0</v>
      </c>
    </row>
    <row r="232" spans="1:35" x14ac:dyDescent="0.3">
      <c r="A232" t="s">
        <v>5770</v>
      </c>
      <c r="B232" s="163">
        <v>-9.4778862829703048E-2</v>
      </c>
      <c r="C232" s="163">
        <v>0.24558818751663036</v>
      </c>
      <c r="D232" s="163">
        <v>-0.29201951987447128</v>
      </c>
      <c r="E232" s="163">
        <v>-0.19390243902439019</v>
      </c>
      <c r="F232" s="163">
        <v>0.38947222222222222</v>
      </c>
      <c r="G232" s="163">
        <v>0.45903614457831332</v>
      </c>
      <c r="H232" s="163">
        <v>-2.4461538461538535E-2</v>
      </c>
      <c r="I232" s="163">
        <v>-8.4600000000000009E-2</v>
      </c>
      <c r="J232" s="163">
        <v>0.49369565217391287</v>
      </c>
      <c r="K232" s="163">
        <v>0.47826923076923067</v>
      </c>
      <c r="L232" s="163">
        <v>-8.8876146788990806E-2</v>
      </c>
      <c r="M232" s="163">
        <v>-9.1625000000000068E-2</v>
      </c>
      <c r="N232" s="163">
        <v>-2.226394849785418E-2</v>
      </c>
      <c r="O232" s="163">
        <v>-3.4862385321100975E-2</v>
      </c>
      <c r="P232" s="163">
        <v>0.39128160418482993</v>
      </c>
      <c r="Q232" s="163">
        <v>-0.17675438596491211</v>
      </c>
      <c r="R232" s="163">
        <v>-0.18508771929824552</v>
      </c>
      <c r="S232" s="163">
        <v>-0.21020833333333344</v>
      </c>
      <c r="T232" s="163">
        <v>0.3640000000000001</v>
      </c>
      <c r="U232" s="163">
        <v>-0.38727272727272732</v>
      </c>
      <c r="V232" s="163">
        <v>-0.27573529411764708</v>
      </c>
      <c r="W232" s="163">
        <v>-0.35055555555555562</v>
      </c>
      <c r="X232" s="163">
        <v>-8.1290322580645169E-2</v>
      </c>
      <c r="Y232" s="163">
        <v>0</v>
      </c>
      <c r="Z232" s="163">
        <v>0</v>
      </c>
      <c r="AA232" s="163">
        <v>0</v>
      </c>
      <c r="AB232" s="163">
        <v>0</v>
      </c>
      <c r="AC232" s="163">
        <v>0</v>
      </c>
      <c r="AD232" s="163">
        <v>0</v>
      </c>
      <c r="AE232" s="163">
        <v>0</v>
      </c>
      <c r="AF232" s="163">
        <v>0</v>
      </c>
      <c r="AG232" s="163">
        <v>0</v>
      </c>
      <c r="AH232" s="163">
        <v>0</v>
      </c>
      <c r="AI232" s="163">
        <v>0</v>
      </c>
    </row>
    <row r="233" spans="1:35" x14ac:dyDescent="0.3">
      <c r="A233" t="s">
        <v>10029</v>
      </c>
      <c r="B233" s="163">
        <v>-9.4695744450700281E-2</v>
      </c>
      <c r="C233" s="163">
        <v>0.20935019890361706</v>
      </c>
      <c r="D233" s="163">
        <v>0.19508822943046877</v>
      </c>
      <c r="E233" s="163">
        <v>-0.19426691729323309</v>
      </c>
      <c r="F233" s="163">
        <v>0.29455882352941165</v>
      </c>
      <c r="G233" s="163">
        <v>-7.257142857142862E-2</v>
      </c>
      <c r="H233" s="163">
        <v>-7.819672131147537E-2</v>
      </c>
      <c r="I233" s="163">
        <v>-7.6909090909090927E-2</v>
      </c>
      <c r="J233" s="163">
        <v>-0.18197115384615381</v>
      </c>
      <c r="K233" s="163">
        <v>0.28586206896551714</v>
      </c>
      <c r="L233" s="163">
        <v>-9.4512195121951192E-2</v>
      </c>
      <c r="M233" s="163">
        <v>-0.16288888888888875</v>
      </c>
      <c r="N233" s="163">
        <v>-8.4521384928716858E-2</v>
      </c>
      <c r="O233" s="163">
        <v>-6.7512690355329807E-2</v>
      </c>
      <c r="P233" s="163">
        <v>0.46867167919799502</v>
      </c>
      <c r="Q233" s="163">
        <v>-0.39769736842105263</v>
      </c>
      <c r="R233" s="163">
        <v>-0.27763157894736845</v>
      </c>
      <c r="S233" s="163">
        <v>0.38219696969696959</v>
      </c>
      <c r="T233" s="163">
        <v>-0.18200000000000005</v>
      </c>
      <c r="U233" s="163">
        <v>-0.35500000000000009</v>
      </c>
      <c r="V233" s="163">
        <v>-4.9342105263157854E-2</v>
      </c>
      <c r="W233" s="163">
        <v>-0.35055555555555562</v>
      </c>
      <c r="X233" s="163">
        <v>-9.000000000000008E-2</v>
      </c>
      <c r="Y233" s="163">
        <v>0</v>
      </c>
      <c r="Z233" s="163">
        <v>0</v>
      </c>
      <c r="AA233" s="163">
        <v>0</v>
      </c>
      <c r="AB233" s="163">
        <v>0</v>
      </c>
      <c r="AC233" s="163">
        <v>0</v>
      </c>
      <c r="AD233" s="163">
        <v>0</v>
      </c>
      <c r="AE233" s="163">
        <v>0</v>
      </c>
      <c r="AF233" s="163">
        <v>0</v>
      </c>
      <c r="AG233" s="163">
        <v>0</v>
      </c>
      <c r="AH233" s="163">
        <v>0</v>
      </c>
      <c r="AI233" s="163">
        <v>0</v>
      </c>
    </row>
    <row r="234" spans="1:35" x14ac:dyDescent="0.3">
      <c r="A234" t="s">
        <v>10553</v>
      </c>
      <c r="B234" s="163">
        <v>-0.29501963749809312</v>
      </c>
      <c r="C234" s="163">
        <v>0.19942653824780754</v>
      </c>
      <c r="D234" s="163">
        <v>-6.6261027420197238E-2</v>
      </c>
      <c r="E234" s="163">
        <v>0.29650349650349628</v>
      </c>
      <c r="F234" s="163">
        <v>0.25037500000000001</v>
      </c>
      <c r="G234" s="163">
        <v>-0.18142857142857149</v>
      </c>
      <c r="H234" s="163">
        <v>0.29174311926605512</v>
      </c>
      <c r="I234" s="163">
        <v>-0.25178571428571428</v>
      </c>
      <c r="J234" s="163">
        <v>0.3882051282051282</v>
      </c>
      <c r="K234" s="163">
        <v>0.37681818181818194</v>
      </c>
      <c r="L234" s="163">
        <v>-8.333333333333337E-2</v>
      </c>
      <c r="M234" s="163">
        <v>0.37727941176470581</v>
      </c>
      <c r="N234" s="163">
        <v>-8.4521384928716858E-2</v>
      </c>
      <c r="O234" s="163">
        <v>0.37131979695431494</v>
      </c>
      <c r="P234" s="163">
        <v>0.18746867167919801</v>
      </c>
      <c r="Q234" s="163">
        <v>-0.44188596491228072</v>
      </c>
      <c r="R234" s="163">
        <v>-0.46271929824561409</v>
      </c>
      <c r="S234" s="163">
        <v>0.31531250000000011</v>
      </c>
      <c r="T234" s="163">
        <v>0.72799999999999976</v>
      </c>
      <c r="U234" s="163">
        <v>0.16384615384615375</v>
      </c>
      <c r="V234" s="163">
        <v>-0.4375</v>
      </c>
      <c r="W234" s="163">
        <v>-0.35055555555555562</v>
      </c>
      <c r="X234" s="163">
        <v>-0.19384615384615389</v>
      </c>
      <c r="Y234" s="163">
        <v>0</v>
      </c>
      <c r="Z234" s="163">
        <v>0</v>
      </c>
      <c r="AA234" s="163">
        <v>0</v>
      </c>
      <c r="AB234" s="163">
        <v>0</v>
      </c>
      <c r="AC234" s="163">
        <v>0</v>
      </c>
      <c r="AD234" s="163">
        <v>0</v>
      </c>
      <c r="AE234" s="163">
        <v>0</v>
      </c>
      <c r="AF234" s="163">
        <v>0</v>
      </c>
      <c r="AG234" s="163">
        <v>0</v>
      </c>
      <c r="AH234" s="163">
        <v>0</v>
      </c>
      <c r="AI234" s="163">
        <v>0</v>
      </c>
    </row>
    <row r="235" spans="1:35" x14ac:dyDescent="0.3">
      <c r="A235" t="s">
        <v>7306</v>
      </c>
      <c r="B235" s="163">
        <v>0</v>
      </c>
      <c r="C235" s="163">
        <v>0.19896498433968901</v>
      </c>
      <c r="D235" s="163">
        <v>8.9314645275364146E-2</v>
      </c>
      <c r="E235" s="163">
        <v>-0.18891089108910897</v>
      </c>
      <c r="F235" s="163">
        <v>0.27313636363636351</v>
      </c>
      <c r="G235" s="163">
        <v>-0.27542168674698797</v>
      </c>
      <c r="H235" s="163">
        <v>-0.26819277108433737</v>
      </c>
      <c r="I235" s="163">
        <v>-0.29298701298701302</v>
      </c>
      <c r="J235" s="163">
        <v>0.19713541666666656</v>
      </c>
      <c r="K235" s="163">
        <v>0.38379629629629619</v>
      </c>
      <c r="L235" s="163">
        <v>-0.28892543859649122</v>
      </c>
      <c r="M235" s="163">
        <v>-0.4799404761904762</v>
      </c>
      <c r="N235" s="163">
        <v>-0.1741258741258741</v>
      </c>
      <c r="O235" s="163">
        <v>-0.15960000000000008</v>
      </c>
      <c r="P235" s="163">
        <v>0.23375000000000012</v>
      </c>
      <c r="Q235" s="163">
        <v>0.26513157894736827</v>
      </c>
      <c r="R235" s="163">
        <v>-0.37017543859649116</v>
      </c>
      <c r="S235" s="163">
        <v>0.28664772727272725</v>
      </c>
      <c r="T235" s="163">
        <v>0.3640000000000001</v>
      </c>
      <c r="U235" s="163">
        <v>-9.4666666666666677E-2</v>
      </c>
      <c r="V235" s="163">
        <v>-0.26041666666666663</v>
      </c>
      <c r="W235" s="163">
        <v>0.70111111111111102</v>
      </c>
      <c r="X235" s="163">
        <v>-7.1999999999999953E-2</v>
      </c>
      <c r="Y235" s="163">
        <v>0</v>
      </c>
      <c r="Z235" s="163">
        <v>2.2204460492503131E-16</v>
      </c>
      <c r="AA235" s="163">
        <v>0</v>
      </c>
      <c r="AB235" s="163">
        <v>0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</row>
    <row r="236" spans="1:35" x14ac:dyDescent="0.3">
      <c r="A236" t="s">
        <v>9190</v>
      </c>
      <c r="B236" s="163">
        <v>0.29654796677757345</v>
      </c>
      <c r="C236" s="163">
        <v>4.8690990246907484E-2</v>
      </c>
      <c r="D236" s="163">
        <v>1.9799559976154013E-2</v>
      </c>
      <c r="E236" s="163">
        <v>4.432055749128927E-2</v>
      </c>
      <c r="F236" s="163">
        <v>0.11922619047619043</v>
      </c>
      <c r="G236" s="163">
        <v>6.2459016393442646E-2</v>
      </c>
      <c r="H236" s="163">
        <v>6.1153846153846114E-2</v>
      </c>
      <c r="I236" s="163">
        <v>-0.48807692307692296</v>
      </c>
      <c r="J236" s="163">
        <v>6.204918032786888E-2</v>
      </c>
      <c r="K236" s="163">
        <v>0.12191176470588228</v>
      </c>
      <c r="L236" s="163">
        <v>-0.49782986111111105</v>
      </c>
      <c r="M236" s="163">
        <v>-0.48405660377358484</v>
      </c>
      <c r="N236" s="163">
        <v>-0.4340305711987128</v>
      </c>
      <c r="O236" s="163">
        <v>0.39731142643764006</v>
      </c>
      <c r="P236" s="163">
        <v>0.17600000000000016</v>
      </c>
      <c r="Q236" s="163">
        <v>5.8918128654970925E-2</v>
      </c>
      <c r="R236" s="163">
        <v>-7.4035087719298343E-2</v>
      </c>
      <c r="S236" s="163">
        <v>0.21020833333333333</v>
      </c>
      <c r="T236" s="163">
        <v>0.3640000000000001</v>
      </c>
      <c r="U236" s="163">
        <v>0.10142857142857142</v>
      </c>
      <c r="V236" s="163">
        <v>-0.48913043478260865</v>
      </c>
      <c r="W236" s="163">
        <v>-0.23370370370370364</v>
      </c>
      <c r="X236" s="163">
        <v>-0.378</v>
      </c>
      <c r="Y236" s="163">
        <v>0</v>
      </c>
      <c r="Z236" s="163">
        <v>0</v>
      </c>
      <c r="AA236" s="163">
        <v>0</v>
      </c>
      <c r="AB236" s="163">
        <v>0</v>
      </c>
      <c r="AC236" s="163">
        <v>0</v>
      </c>
      <c r="AD236" s="163">
        <v>0</v>
      </c>
      <c r="AE236" s="163">
        <v>0</v>
      </c>
      <c r="AF236" s="163">
        <v>0</v>
      </c>
      <c r="AG236" s="163">
        <v>0</v>
      </c>
      <c r="AH236" s="163">
        <v>0</v>
      </c>
      <c r="AI236" s="163">
        <v>0</v>
      </c>
    </row>
    <row r="237" spans="1:35" x14ac:dyDescent="0.3">
      <c r="A237" t="s">
        <v>5805</v>
      </c>
      <c r="B237" s="163">
        <v>0.1017215383971386</v>
      </c>
      <c r="C237" s="163">
        <v>0.16474853990512828</v>
      </c>
      <c r="D237" s="163">
        <v>-0.23474115994272737</v>
      </c>
      <c r="E237" s="163">
        <v>-0.287844827586207</v>
      </c>
      <c r="F237" s="163">
        <v>0.27819444444444441</v>
      </c>
      <c r="G237" s="163">
        <v>0.47625000000000006</v>
      </c>
      <c r="H237" s="163">
        <v>-8.224137931034492E-2</v>
      </c>
      <c r="I237" s="163">
        <v>-0.18883928571428577</v>
      </c>
      <c r="J237" s="163">
        <v>-0.28566037735849048</v>
      </c>
      <c r="K237" s="163">
        <v>0.34541666666666671</v>
      </c>
      <c r="L237" s="163">
        <v>-9.2999999999999972E-2</v>
      </c>
      <c r="M237" s="163">
        <v>-0.27885869565217403</v>
      </c>
      <c r="N237" s="163">
        <v>-9.4104308390022706E-2</v>
      </c>
      <c r="O237" s="163">
        <v>-3.666436940041351E-2</v>
      </c>
      <c r="P237" s="163">
        <v>0.30683682771194176</v>
      </c>
      <c r="Q237" s="163">
        <v>-0.17675438596491211</v>
      </c>
      <c r="R237" s="163">
        <v>-0.37017543859649116</v>
      </c>
      <c r="S237" s="163">
        <v>0.28664772727272725</v>
      </c>
      <c r="T237" s="163">
        <v>0.3640000000000001</v>
      </c>
      <c r="U237" s="163">
        <v>-0.25357142857142856</v>
      </c>
      <c r="V237" s="163">
        <v>-0.27573529411764708</v>
      </c>
      <c r="W237" s="163">
        <v>-0.20031746031746034</v>
      </c>
      <c r="X237" s="163">
        <v>-6.7199999999999926E-2</v>
      </c>
      <c r="Y237" s="163">
        <v>0</v>
      </c>
      <c r="Z237" s="163">
        <v>0</v>
      </c>
      <c r="AA237" s="163">
        <v>0</v>
      </c>
      <c r="AB237" s="163">
        <v>0</v>
      </c>
      <c r="AC237" s="163">
        <v>0</v>
      </c>
      <c r="AD237" s="163">
        <v>0</v>
      </c>
      <c r="AE237" s="163">
        <v>0</v>
      </c>
      <c r="AF237" s="163">
        <v>0</v>
      </c>
      <c r="AG237" s="163">
        <v>0</v>
      </c>
      <c r="AH237" s="163">
        <v>0</v>
      </c>
      <c r="AI237" s="163">
        <v>0</v>
      </c>
    </row>
    <row r="238" spans="1:35" x14ac:dyDescent="0.3">
      <c r="A238" t="s">
        <v>5840</v>
      </c>
      <c r="B238" s="163">
        <v>-0.19613979620817235</v>
      </c>
      <c r="C238" s="163">
        <v>0.19662387908714152</v>
      </c>
      <c r="D238" s="163">
        <v>8.9314645275364146E-2</v>
      </c>
      <c r="E238" s="163">
        <v>-0.28809318377911985</v>
      </c>
      <c r="F238" s="163">
        <v>0.20029999999999992</v>
      </c>
      <c r="G238" s="163">
        <v>0.27781250000000002</v>
      </c>
      <c r="H238" s="163">
        <v>0.18346153846153856</v>
      </c>
      <c r="I238" s="163">
        <v>3.8454545454545519E-2</v>
      </c>
      <c r="J238" s="163">
        <v>0.29115384615384632</v>
      </c>
      <c r="K238" s="163">
        <v>0.14293103448275857</v>
      </c>
      <c r="L238" s="163">
        <v>-0.1875</v>
      </c>
      <c r="M238" s="163">
        <v>-0.19918478260869565</v>
      </c>
      <c r="N238" s="163">
        <v>-0.17811158798283278</v>
      </c>
      <c r="O238" s="163">
        <v>0.27889908256880735</v>
      </c>
      <c r="P238" s="163">
        <v>0.17711128650355179</v>
      </c>
      <c r="Q238" s="163">
        <v>8.8377192982455943E-2</v>
      </c>
      <c r="R238" s="163">
        <v>0.12339181286549716</v>
      </c>
      <c r="S238" s="163">
        <v>0.14013888888888903</v>
      </c>
      <c r="T238" s="163">
        <v>0.24266666666666681</v>
      </c>
      <c r="U238" s="163">
        <v>0.17749999999999999</v>
      </c>
      <c r="V238" s="163">
        <v>-0.46875000000000011</v>
      </c>
      <c r="W238" s="163">
        <v>-0.23370370370370364</v>
      </c>
      <c r="X238" s="163">
        <v>-0.18260869565217386</v>
      </c>
      <c r="Y238" s="163">
        <v>0</v>
      </c>
      <c r="Z238" s="163">
        <v>0</v>
      </c>
      <c r="AA238" s="163">
        <v>0</v>
      </c>
      <c r="AB238" s="163">
        <v>0</v>
      </c>
      <c r="AC238" s="163">
        <v>0</v>
      </c>
      <c r="AD238" s="163">
        <v>0</v>
      </c>
      <c r="AE238" s="163">
        <v>0</v>
      </c>
      <c r="AF238" s="163">
        <v>0</v>
      </c>
      <c r="AG238" s="163">
        <v>0</v>
      </c>
      <c r="AH238" s="163">
        <v>0</v>
      </c>
      <c r="AI238" s="163">
        <v>2.2204460492503131E-16</v>
      </c>
    </row>
    <row r="239" spans="1:35" x14ac:dyDescent="0.3">
      <c r="A239" t="s">
        <v>8291</v>
      </c>
      <c r="B239" s="163">
        <v>0.42574594779034425</v>
      </c>
      <c r="C239" s="163">
        <v>-6.952790701664413E-2</v>
      </c>
      <c r="D239" s="163">
        <v>-0.29577386152783658</v>
      </c>
      <c r="E239" s="163">
        <v>-0.2916023166023165</v>
      </c>
      <c r="F239" s="163">
        <v>0.3338333333333332</v>
      </c>
      <c r="G239" s="163">
        <v>0.48172413793103441</v>
      </c>
      <c r="H239" s="163">
        <v>-8.6727272727272653E-2</v>
      </c>
      <c r="I239" s="163">
        <v>-8.9999999999999858E-2</v>
      </c>
      <c r="J239" s="163">
        <v>0.48412790697674435</v>
      </c>
      <c r="K239" s="163">
        <v>0.33160000000000012</v>
      </c>
      <c r="L239" s="163">
        <v>-0.29807692307692313</v>
      </c>
      <c r="M239" s="163">
        <v>-9.3974358974359018E-2</v>
      </c>
      <c r="N239" s="163">
        <v>-8.5390946502057585E-2</v>
      </c>
      <c r="O239" s="163">
        <v>-3.4300451321727987E-2</v>
      </c>
      <c r="P239" s="163">
        <v>0.35283018867924532</v>
      </c>
      <c r="Q239" s="163">
        <v>-0.39769736842105263</v>
      </c>
      <c r="R239" s="163">
        <v>-0.49356725146198821</v>
      </c>
      <c r="S239" s="163">
        <v>-0.3821969696969697</v>
      </c>
      <c r="T239" s="163">
        <v>0.24266666666666681</v>
      </c>
      <c r="U239" s="163">
        <v>-5.0714285714285712E-2</v>
      </c>
      <c r="V239" s="163">
        <v>-0.43269230769230771</v>
      </c>
      <c r="W239" s="163">
        <v>-0.23370370370370364</v>
      </c>
      <c r="X239" s="163">
        <v>-0.16000000000000014</v>
      </c>
      <c r="Y239" s="163">
        <v>0</v>
      </c>
      <c r="Z239" s="163">
        <v>0</v>
      </c>
      <c r="AA239" s="163">
        <v>0</v>
      </c>
      <c r="AB239" s="163">
        <v>0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</row>
    <row r="240" spans="1:35" x14ac:dyDescent="0.3">
      <c r="A240" t="s">
        <v>6543</v>
      </c>
      <c r="B240" s="163">
        <v>0.19550020991618933</v>
      </c>
      <c r="C240" s="163">
        <v>4.6224136700019569E-2</v>
      </c>
      <c r="D240" s="163">
        <v>2.3897419725317004E-2</v>
      </c>
      <c r="E240" s="163">
        <v>-0.44915254237288127</v>
      </c>
      <c r="F240" s="163">
        <v>0.1669166666666666</v>
      </c>
      <c r="G240" s="163">
        <v>0.16565217391304365</v>
      </c>
      <c r="H240" s="163">
        <v>0.27752727272727284</v>
      </c>
      <c r="I240" s="163">
        <v>0.17999999999999994</v>
      </c>
      <c r="J240" s="163">
        <v>0.17204545454545461</v>
      </c>
      <c r="K240" s="163">
        <v>0.16579999999999995</v>
      </c>
      <c r="L240" s="163">
        <v>-0.29523809523809519</v>
      </c>
      <c r="M240" s="163">
        <v>-0.28192307692307694</v>
      </c>
      <c r="N240" s="163">
        <v>-0.38729361091170134</v>
      </c>
      <c r="O240" s="163">
        <v>0.18174719375305037</v>
      </c>
      <c r="P240" s="163">
        <v>0.13558912386706945</v>
      </c>
      <c r="Q240" s="163">
        <v>8.8377192982455943E-2</v>
      </c>
      <c r="R240" s="163">
        <v>-0.13881578947368423</v>
      </c>
      <c r="S240" s="163">
        <v>0.15287878787878784</v>
      </c>
      <c r="T240" s="163">
        <v>0.3640000000000001</v>
      </c>
      <c r="U240" s="163">
        <v>-0.48812500000000003</v>
      </c>
      <c r="V240" s="163">
        <v>-0.49632352941176472</v>
      </c>
      <c r="W240" s="163">
        <v>-0.35055555555555562</v>
      </c>
      <c r="X240" s="163">
        <v>0.29076923076923067</v>
      </c>
      <c r="Y240" s="163">
        <v>0</v>
      </c>
      <c r="Z240" s="163">
        <v>0</v>
      </c>
      <c r="AA240" s="163">
        <v>0</v>
      </c>
      <c r="AB240" s="163">
        <v>0</v>
      </c>
      <c r="AC240" s="163">
        <v>0</v>
      </c>
      <c r="AD240" s="163">
        <v>0</v>
      </c>
      <c r="AE240" s="163">
        <v>-1.1102230246251565E-16</v>
      </c>
      <c r="AF240" s="163">
        <v>0</v>
      </c>
      <c r="AG240" s="163">
        <v>0</v>
      </c>
      <c r="AH240" s="163">
        <v>0</v>
      </c>
      <c r="AI240" s="163">
        <v>0</v>
      </c>
    </row>
    <row r="241" spans="1:35" x14ac:dyDescent="0.3">
      <c r="A241" t="s">
        <v>10064</v>
      </c>
      <c r="B241" s="163">
        <v>0.29539323454452848</v>
      </c>
      <c r="C241" s="163">
        <v>-0.17845187767453874</v>
      </c>
      <c r="D241" s="163">
        <v>-9.4684228627507694E-2</v>
      </c>
      <c r="E241" s="163">
        <v>-0.287844827586207</v>
      </c>
      <c r="F241" s="163">
        <v>0.37556250000000002</v>
      </c>
      <c r="G241" s="163">
        <v>0.46054945054945051</v>
      </c>
      <c r="H241" s="163">
        <v>0.39398230088495567</v>
      </c>
      <c r="I241" s="163">
        <v>-0.19227272727272726</v>
      </c>
      <c r="J241" s="163">
        <v>-0.18553921568627452</v>
      </c>
      <c r="K241" s="163">
        <v>0.33427419354838728</v>
      </c>
      <c r="L241" s="163">
        <v>-9.5286885245901676E-2</v>
      </c>
      <c r="M241" s="163">
        <v>-0.19494680851063828</v>
      </c>
      <c r="N241" s="163">
        <v>-8.8817549491706504E-3</v>
      </c>
      <c r="O241" s="163">
        <v>0</v>
      </c>
      <c r="P241" s="163">
        <v>0</v>
      </c>
      <c r="Q241" s="163">
        <v>0.39769736842105252</v>
      </c>
      <c r="R241" s="163">
        <v>9.2543859649122817E-2</v>
      </c>
      <c r="S241" s="163">
        <v>-0.19109848484848491</v>
      </c>
      <c r="T241" s="163">
        <v>0.48533333333333339</v>
      </c>
      <c r="U241" s="163">
        <v>-0.39499304589707929</v>
      </c>
      <c r="V241" s="163">
        <v>-5.859375E-2</v>
      </c>
      <c r="W241" s="163">
        <v>-0.23370370370370364</v>
      </c>
      <c r="X241" s="163">
        <v>-6.9806094182825462E-2</v>
      </c>
      <c r="Y241" s="163">
        <v>0</v>
      </c>
      <c r="Z241" s="163">
        <v>0</v>
      </c>
      <c r="AA241" s="163">
        <v>0</v>
      </c>
      <c r="AB241" s="163">
        <v>0</v>
      </c>
      <c r="AC241" s="163">
        <v>0</v>
      </c>
      <c r="AD241" s="163">
        <v>0</v>
      </c>
      <c r="AE241" s="163">
        <v>0</v>
      </c>
      <c r="AF241" s="163">
        <v>0</v>
      </c>
      <c r="AG241" s="163">
        <v>0</v>
      </c>
      <c r="AH241" s="163">
        <v>0</v>
      </c>
      <c r="AI241" s="163">
        <v>0</v>
      </c>
    </row>
    <row r="242" spans="1:35" x14ac:dyDescent="0.3">
      <c r="A242" t="s">
        <v>7769</v>
      </c>
      <c r="B242" s="163">
        <v>0.20330168016570926</v>
      </c>
      <c r="C242" s="163">
        <v>0.19725809019268281</v>
      </c>
      <c r="D242" s="163">
        <v>-0.21789874487957195</v>
      </c>
      <c r="E242" s="163">
        <v>-0.19262114537444941</v>
      </c>
      <c r="F242" s="163">
        <v>0.20029999999999992</v>
      </c>
      <c r="G242" s="163">
        <v>0.18737704918032794</v>
      </c>
      <c r="H242" s="163">
        <v>0.19395171537484113</v>
      </c>
      <c r="I242" s="163">
        <v>-0.38139344262295083</v>
      </c>
      <c r="J242" s="163">
        <v>0.16897321428571432</v>
      </c>
      <c r="K242" s="163">
        <v>0.13370967741935491</v>
      </c>
      <c r="L242" s="163">
        <v>-0.19944852941176472</v>
      </c>
      <c r="M242" s="163">
        <v>-0.36650000000000005</v>
      </c>
      <c r="N242" s="163">
        <v>-0.38729361091170134</v>
      </c>
      <c r="O242" s="163">
        <v>0.49331381161542232</v>
      </c>
      <c r="P242" s="163">
        <v>0.38913294797687858</v>
      </c>
      <c r="Q242" s="163">
        <v>-0.44188596491228049</v>
      </c>
      <c r="R242" s="163">
        <v>-0.48122807017543867</v>
      </c>
      <c r="S242" s="163">
        <v>-0.47774621212121215</v>
      </c>
      <c r="T242" s="163">
        <v>0.3640000000000001</v>
      </c>
      <c r="U242" s="163">
        <v>-0.42600000000000005</v>
      </c>
      <c r="V242" s="163">
        <v>-0.46875000000000011</v>
      </c>
      <c r="W242" s="163">
        <v>-0.46740740740740738</v>
      </c>
      <c r="X242" s="163">
        <v>-0.17746478873239435</v>
      </c>
      <c r="Y242" s="163">
        <v>0</v>
      </c>
      <c r="Z242" s="163">
        <v>0</v>
      </c>
      <c r="AA242" s="163">
        <v>0</v>
      </c>
      <c r="AB242" s="163">
        <v>0</v>
      </c>
      <c r="AC242" s="163">
        <v>0</v>
      </c>
      <c r="AD242" s="163">
        <v>0</v>
      </c>
      <c r="AE242" s="163">
        <v>0</v>
      </c>
      <c r="AF242" s="163">
        <v>0</v>
      </c>
      <c r="AG242" s="163">
        <v>0</v>
      </c>
      <c r="AH242" s="163">
        <v>0</v>
      </c>
      <c r="AI242" s="163">
        <v>0</v>
      </c>
    </row>
    <row r="243" spans="1:35" x14ac:dyDescent="0.3">
      <c r="A243" t="s">
        <v>7804</v>
      </c>
      <c r="B243" s="163">
        <v>0.29884444738694582</v>
      </c>
      <c r="C243" s="163">
        <v>4.7817001460559672E-2</v>
      </c>
      <c r="D243" s="163">
        <v>-0.40983392045497935</v>
      </c>
      <c r="E243" s="163">
        <v>0.19500000000000006</v>
      </c>
      <c r="F243" s="163">
        <v>0.11127777777777781</v>
      </c>
      <c r="G243" s="163">
        <v>0.16747252747252728</v>
      </c>
      <c r="H243" s="163">
        <v>5.4358974358974521E-2</v>
      </c>
      <c r="I243" s="163">
        <v>7.4210526315789505E-2</v>
      </c>
      <c r="J243" s="163">
        <v>7.2788461538461524E-2</v>
      </c>
      <c r="K243" s="163">
        <v>0.13816666666666655</v>
      </c>
      <c r="L243" s="163">
        <v>3.0511811023621993E-2</v>
      </c>
      <c r="M243" s="163">
        <v>-0.46787234042553194</v>
      </c>
      <c r="N243" s="163">
        <v>-0.49156496769562086</v>
      </c>
      <c r="O243" s="163">
        <v>0.38945827232796515</v>
      </c>
      <c r="P243" s="163">
        <v>0.25942196531791928</v>
      </c>
      <c r="Q243" s="163">
        <v>8.8377192982455943E-2</v>
      </c>
      <c r="R243" s="163">
        <v>-0.46271929824561409</v>
      </c>
      <c r="S243" s="163">
        <v>-0.44589646464646471</v>
      </c>
      <c r="T243" s="163">
        <v>0.24266666666666681</v>
      </c>
      <c r="U243" s="163">
        <v>9.5302013422818854E-2</v>
      </c>
      <c r="V243" s="163">
        <v>-0.46875</v>
      </c>
      <c r="W243" s="163">
        <v>-0.40063492063492057</v>
      </c>
      <c r="X243" s="163">
        <v>-0.47249999999999992</v>
      </c>
      <c r="Y243" s="163">
        <v>0</v>
      </c>
      <c r="Z243" s="163">
        <v>0</v>
      </c>
      <c r="AA243" s="163">
        <v>0</v>
      </c>
      <c r="AB243" s="163">
        <v>0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</row>
    <row r="244" spans="1:35" x14ac:dyDescent="0.3">
      <c r="A244" t="s">
        <v>8326</v>
      </c>
      <c r="B244" s="163">
        <v>0.39901993819812498</v>
      </c>
      <c r="C244" s="163">
        <v>0.19937997807358099</v>
      </c>
      <c r="D244" s="163">
        <v>-0.3961257074033524</v>
      </c>
      <c r="E244" s="163">
        <v>-0.29138668295662795</v>
      </c>
      <c r="F244" s="163">
        <v>0.27313636363636351</v>
      </c>
      <c r="G244" s="163">
        <v>0.46789473684210536</v>
      </c>
      <c r="H244" s="163">
        <v>-0.19569230769230772</v>
      </c>
      <c r="I244" s="163">
        <v>-0.17148648648648646</v>
      </c>
      <c r="J244" s="163">
        <v>0.19481617647058824</v>
      </c>
      <c r="K244" s="163">
        <v>0.28006756756756768</v>
      </c>
      <c r="L244" s="163">
        <v>-0.39960937500000004</v>
      </c>
      <c r="M244" s="163">
        <v>-0.18325000000000002</v>
      </c>
      <c r="N244" s="163">
        <v>-0.19212962962962965</v>
      </c>
      <c r="O244" s="163">
        <v>-3.4300451321727987E-2</v>
      </c>
      <c r="P244" s="163">
        <v>0.17641509433962255</v>
      </c>
      <c r="Q244" s="163">
        <v>-0.44188596491228072</v>
      </c>
      <c r="R244" s="163">
        <v>-0.37017543859649127</v>
      </c>
      <c r="S244" s="163">
        <v>-0.49139610389610389</v>
      </c>
      <c r="T244" s="163">
        <v>0.3640000000000001</v>
      </c>
      <c r="U244" s="163">
        <v>-0.27611111111111097</v>
      </c>
      <c r="V244" s="163">
        <v>-0.46875</v>
      </c>
      <c r="W244" s="163">
        <v>-0.17527777777777787</v>
      </c>
      <c r="X244" s="163">
        <v>-0.19384615384615389</v>
      </c>
      <c r="Y244" s="163">
        <v>0</v>
      </c>
      <c r="Z244" s="163">
        <v>0</v>
      </c>
      <c r="AA244" s="163">
        <v>0</v>
      </c>
      <c r="AB244" s="163">
        <v>0</v>
      </c>
      <c r="AC244" s="163">
        <v>0</v>
      </c>
      <c r="AD244" s="163">
        <v>0</v>
      </c>
      <c r="AE244" s="163">
        <v>0</v>
      </c>
      <c r="AF244" s="163">
        <v>0</v>
      </c>
      <c r="AG244" s="163">
        <v>0</v>
      </c>
      <c r="AH244" s="163">
        <v>0</v>
      </c>
      <c r="AI244" s="163">
        <v>2.2204460492503131E-16</v>
      </c>
    </row>
    <row r="245" spans="1:35" x14ac:dyDescent="0.3">
      <c r="A245" t="s">
        <v>7017</v>
      </c>
      <c r="B245" s="163">
        <v>0.19883342328021603</v>
      </c>
      <c r="C245" s="163">
        <v>9.8781253747998843E-2</v>
      </c>
      <c r="D245" s="163">
        <v>1.918082372689911E-2</v>
      </c>
      <c r="E245" s="163">
        <v>9.6104768300873111E-2</v>
      </c>
      <c r="F245" s="163">
        <v>9.7548701298701079E-2</v>
      </c>
      <c r="G245" s="163">
        <v>0.19372881355932225</v>
      </c>
      <c r="H245" s="163">
        <v>0.18245901639344275</v>
      </c>
      <c r="I245" s="163">
        <v>-0.36465517241379308</v>
      </c>
      <c r="J245" s="163">
        <v>6.8818181818181889E-2</v>
      </c>
      <c r="K245" s="163">
        <v>0.13370967741935491</v>
      </c>
      <c r="L245" s="163">
        <v>-0.49182692307692311</v>
      </c>
      <c r="M245" s="163">
        <v>-0.49630208333333337</v>
      </c>
      <c r="N245" s="163">
        <v>-0.49606413994169096</v>
      </c>
      <c r="O245" s="163">
        <v>0</v>
      </c>
      <c r="P245" s="163">
        <v>9.8767605633802935E-2</v>
      </c>
      <c r="Q245" s="163">
        <v>5.9047619047619238E-2</v>
      </c>
      <c r="R245" s="163">
        <v>-0.32390350877192997</v>
      </c>
      <c r="S245" s="163">
        <v>0.15287878787878784</v>
      </c>
      <c r="T245" s="163">
        <v>0.3640000000000001</v>
      </c>
      <c r="U245" s="163">
        <v>-0.47123893805309724</v>
      </c>
      <c r="V245" s="163">
        <v>-0.46875000000000011</v>
      </c>
      <c r="W245" s="163">
        <v>0.56088888888888877</v>
      </c>
      <c r="X245" s="163">
        <v>0.27325301204819263</v>
      </c>
      <c r="Y245" s="163">
        <v>0</v>
      </c>
      <c r="Z245" s="163">
        <v>0</v>
      </c>
      <c r="AA245" s="163">
        <v>0</v>
      </c>
      <c r="AB245" s="163">
        <v>0</v>
      </c>
      <c r="AC245" s="163">
        <v>0</v>
      </c>
      <c r="AD245" s="163">
        <v>0</v>
      </c>
      <c r="AE245" s="163">
        <v>0</v>
      </c>
      <c r="AF245" s="163">
        <v>0</v>
      </c>
      <c r="AG245" s="163">
        <v>0</v>
      </c>
      <c r="AH245" s="163">
        <v>0</v>
      </c>
      <c r="AI245" s="163">
        <v>0</v>
      </c>
    </row>
    <row r="246" spans="1:35" x14ac:dyDescent="0.3">
      <c r="A246" t="s">
        <v>74</v>
      </c>
      <c r="B246" s="163">
        <v>0.19842467826281918</v>
      </c>
      <c r="C246" s="163">
        <v>0.19781996390762346</v>
      </c>
      <c r="D246" s="163">
        <v>9.3846090337618371E-2</v>
      </c>
      <c r="E246" s="163">
        <v>-0.44640792733278289</v>
      </c>
      <c r="F246" s="163">
        <v>4.5522727272727215E-2</v>
      </c>
      <c r="G246" s="163">
        <v>0.28989130434782617</v>
      </c>
      <c r="H246" s="163">
        <v>-0.19469387755102052</v>
      </c>
      <c r="I246" s="163">
        <v>-0.18634361233480179</v>
      </c>
      <c r="J246" s="163">
        <v>-0.38252659574468073</v>
      </c>
      <c r="K246" s="163">
        <v>0.19551886792452833</v>
      </c>
      <c r="L246" s="163">
        <v>-0.29540358744394624</v>
      </c>
      <c r="M246" s="163">
        <v>-0.37990853658536583</v>
      </c>
      <c r="N246" s="163">
        <v>-0.18826553757749898</v>
      </c>
      <c r="O246" s="163">
        <v>0.3953553181607059</v>
      </c>
      <c r="P246" s="163">
        <v>0.4739176346356917</v>
      </c>
      <c r="Q246" s="163">
        <v>8.8377192982456165E-2</v>
      </c>
      <c r="R246" s="163">
        <v>-0.47593984962406022</v>
      </c>
      <c r="S246" s="163">
        <v>0.28664772727272725</v>
      </c>
      <c r="T246" s="163">
        <v>0.3640000000000001</v>
      </c>
      <c r="U246" s="163">
        <v>-0.49003067484662577</v>
      </c>
      <c r="V246" s="163">
        <v>-0.29094827586206895</v>
      </c>
      <c r="W246" s="163">
        <v>0.46740740740740727</v>
      </c>
      <c r="X246" s="163">
        <v>0.18216867469879516</v>
      </c>
      <c r="Y246" s="163">
        <v>0</v>
      </c>
      <c r="Z246" s="163">
        <v>0</v>
      </c>
      <c r="AA246" s="163">
        <v>0</v>
      </c>
      <c r="AB246" s="163">
        <v>0</v>
      </c>
      <c r="AC246" s="163">
        <v>0</v>
      </c>
      <c r="AD246" s="163">
        <v>0</v>
      </c>
      <c r="AE246" s="163">
        <v>0</v>
      </c>
      <c r="AF246" s="163">
        <v>0</v>
      </c>
      <c r="AG246" s="163">
        <v>0</v>
      </c>
      <c r="AH246" s="163">
        <v>0</v>
      </c>
      <c r="AI246" s="163">
        <v>2.2204460492503131E-16</v>
      </c>
    </row>
    <row r="247" spans="1:35" x14ac:dyDescent="0.3">
      <c r="A247" t="s">
        <v>6068</v>
      </c>
      <c r="B247" s="163">
        <v>8.3388009408991159E-3</v>
      </c>
      <c r="C247" s="163">
        <v>5.5144350732934111E-3</v>
      </c>
      <c r="D247" s="163">
        <v>1.6683749393354264E-2</v>
      </c>
      <c r="E247" s="163">
        <v>2.2960288808664187E-2</v>
      </c>
      <c r="F247" s="163">
        <v>0.18209090909090908</v>
      </c>
      <c r="G247" s="163">
        <v>7.2571428571428509E-2</v>
      </c>
      <c r="H247" s="163">
        <v>5.213114754098358E-2</v>
      </c>
      <c r="I247" s="163">
        <v>7.0500000000000007E-2</v>
      </c>
      <c r="J247" s="163">
        <v>7.1415094339622787E-2</v>
      </c>
      <c r="K247" s="163">
        <v>0.13816666666666655</v>
      </c>
      <c r="L247" s="163">
        <v>-6.2000000000000055E-2</v>
      </c>
      <c r="M247" s="163">
        <v>7.9673913043478262E-2</v>
      </c>
      <c r="N247" s="163">
        <v>-0.49156496769562086</v>
      </c>
      <c r="O247" s="163">
        <v>0.49331381161542232</v>
      </c>
      <c r="P247" s="163">
        <v>0.12971098265895953</v>
      </c>
      <c r="Q247" s="163">
        <v>8.8377192982455943E-2</v>
      </c>
      <c r="R247" s="163">
        <v>-0.46271929824561409</v>
      </c>
      <c r="S247" s="163">
        <v>0.19109848484848491</v>
      </c>
      <c r="T247" s="163">
        <v>0.3640000000000001</v>
      </c>
      <c r="U247" s="163">
        <v>7.8888888888889008E-2</v>
      </c>
      <c r="V247" s="163">
        <v>-0.46875000000000011</v>
      </c>
      <c r="W247" s="163">
        <v>0.46740740740740727</v>
      </c>
      <c r="X247" s="163">
        <v>5.600000000000005E-2</v>
      </c>
      <c r="Y247" s="163">
        <v>0</v>
      </c>
      <c r="Z247" s="163">
        <v>0</v>
      </c>
      <c r="AA247" s="163">
        <v>0</v>
      </c>
      <c r="AB247" s="163">
        <v>0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</row>
    <row r="248" spans="1:35" x14ac:dyDescent="0.3">
      <c r="A248" t="s">
        <v>5874</v>
      </c>
      <c r="B248" s="163">
        <v>0.29296495939435441</v>
      </c>
      <c r="C248" s="163">
        <v>4.9765986135475782E-2</v>
      </c>
      <c r="D248" s="163">
        <v>-0.31074136997057966</v>
      </c>
      <c r="E248" s="163">
        <v>5.0316455696202356E-2</v>
      </c>
      <c r="F248" s="163">
        <v>0.20029999999999992</v>
      </c>
      <c r="G248" s="163">
        <v>0.3663461538461541</v>
      </c>
      <c r="H248" s="163">
        <v>9.7846153846153916E-2</v>
      </c>
      <c r="I248" s="163">
        <v>-0.46265624999999999</v>
      </c>
      <c r="J248" s="163">
        <v>0.12616666666666676</v>
      </c>
      <c r="K248" s="163">
        <v>0.2302777777777778</v>
      </c>
      <c r="L248" s="163">
        <v>-0.44927536231884069</v>
      </c>
      <c r="M248" s="163">
        <v>0.13574074074074094</v>
      </c>
      <c r="N248" s="163">
        <v>-0.39994331065759636</v>
      </c>
      <c r="O248" s="163">
        <v>-0.1933139534883721</v>
      </c>
      <c r="P248" s="163">
        <v>0.20455788514129458</v>
      </c>
      <c r="Q248" s="163">
        <v>0.13300330033003305</v>
      </c>
      <c r="R248" s="163">
        <v>-0.48745874587458737</v>
      </c>
      <c r="S248" s="163">
        <v>0.2547979797979798</v>
      </c>
      <c r="T248" s="163">
        <v>0.3640000000000001</v>
      </c>
      <c r="U248" s="163">
        <v>0.17749999999999999</v>
      </c>
      <c r="V248" s="163">
        <v>0</v>
      </c>
      <c r="W248" s="163">
        <v>-0.46740740740740738</v>
      </c>
      <c r="X248" s="163">
        <v>0.18900000000000006</v>
      </c>
      <c r="Y248" s="163">
        <v>0</v>
      </c>
      <c r="Z248" s="163">
        <v>0</v>
      </c>
      <c r="AA248" s="163">
        <v>0</v>
      </c>
      <c r="AB248" s="163">
        <v>0</v>
      </c>
      <c r="AC248" s="163">
        <v>0</v>
      </c>
      <c r="AD248" s="163">
        <v>0</v>
      </c>
      <c r="AE248" s="163">
        <v>0</v>
      </c>
      <c r="AF248" s="163">
        <v>0</v>
      </c>
      <c r="AG248" s="163">
        <v>0</v>
      </c>
      <c r="AH248" s="163">
        <v>0</v>
      </c>
      <c r="AI248" s="163">
        <v>0</v>
      </c>
    </row>
    <row r="249" spans="1:35" x14ac:dyDescent="0.3">
      <c r="A249" t="s">
        <v>5908</v>
      </c>
      <c r="B249" s="163">
        <v>1.0786218478134435E-2</v>
      </c>
      <c r="C249" s="163">
        <v>7.5865787614961544E-3</v>
      </c>
      <c r="D249" s="163">
        <v>2.1255056183392407E-2</v>
      </c>
      <c r="E249" s="163">
        <v>4.5998071359691473E-2</v>
      </c>
      <c r="F249" s="163">
        <v>0.11127777777777781</v>
      </c>
      <c r="G249" s="163">
        <v>0.18317307692307705</v>
      </c>
      <c r="H249" s="163">
        <v>6.5230769230769203E-2</v>
      </c>
      <c r="I249" s="163">
        <v>8.1739130434782536E-2</v>
      </c>
      <c r="J249" s="163">
        <v>9.0119047619047432E-2</v>
      </c>
      <c r="K249" s="163">
        <v>0.17270833333333324</v>
      </c>
      <c r="L249" s="163">
        <v>-0.48437500000000011</v>
      </c>
      <c r="M249" s="163">
        <v>-0.24763513513513502</v>
      </c>
      <c r="N249" s="163">
        <v>-0.2902822882837871</v>
      </c>
      <c r="O249" s="163">
        <v>0.46906686260102859</v>
      </c>
      <c r="P249" s="163">
        <v>0.1589235127478752</v>
      </c>
      <c r="Q249" s="163">
        <v>0.11783625730994163</v>
      </c>
      <c r="R249" s="163">
        <v>7.4035087719298343E-2</v>
      </c>
      <c r="S249" s="163">
        <v>0.15287878787878784</v>
      </c>
      <c r="T249" s="163">
        <v>0.3640000000000001</v>
      </c>
      <c r="U249" s="163">
        <v>9.7931034482758639E-2</v>
      </c>
      <c r="V249" s="163">
        <v>-0.43269230769230771</v>
      </c>
      <c r="W249" s="163">
        <v>0</v>
      </c>
      <c r="X249" s="163">
        <v>5.3617021276595844E-2</v>
      </c>
      <c r="Y249" s="163">
        <v>0</v>
      </c>
      <c r="Z249" s="163">
        <v>0</v>
      </c>
      <c r="AA249" s="163">
        <v>0</v>
      </c>
      <c r="AB249" s="163">
        <v>0</v>
      </c>
      <c r="AC249" s="163">
        <v>0</v>
      </c>
      <c r="AD249" s="163">
        <v>0</v>
      </c>
      <c r="AE249" s="163">
        <v>0</v>
      </c>
      <c r="AF249" s="163">
        <v>0</v>
      </c>
      <c r="AG249" s="163">
        <v>0</v>
      </c>
      <c r="AH249" s="163">
        <v>0</v>
      </c>
      <c r="AI249" s="163">
        <v>0</v>
      </c>
    </row>
    <row r="250" spans="1:35" x14ac:dyDescent="0.3">
      <c r="A250" t="s">
        <v>10094</v>
      </c>
      <c r="B250" s="163">
        <v>0.29968112348663301</v>
      </c>
      <c r="C250" s="163">
        <v>9.668906268751587E-2</v>
      </c>
      <c r="D250" s="163">
        <v>-0.2766892814593821</v>
      </c>
      <c r="E250" s="163">
        <v>9.6113989637305774E-2</v>
      </c>
      <c r="F250" s="163">
        <v>0.12518750000000001</v>
      </c>
      <c r="G250" s="163">
        <v>0.17517241379310344</v>
      </c>
      <c r="H250" s="163">
        <v>9.1730769230769171E-2</v>
      </c>
      <c r="I250" s="163">
        <v>-0.47886792452830196</v>
      </c>
      <c r="J250" s="163">
        <v>7.5700000000000101E-2</v>
      </c>
      <c r="K250" s="163">
        <v>0.14803571428571427</v>
      </c>
      <c r="L250" s="163">
        <v>-0.49258474576271183</v>
      </c>
      <c r="M250" s="163">
        <v>-0.46877906976744188</v>
      </c>
      <c r="N250" s="163">
        <v>-0.29791816223977019</v>
      </c>
      <c r="O250" s="163">
        <v>-0.18174719375305015</v>
      </c>
      <c r="P250" s="163">
        <v>0.19456647398843918</v>
      </c>
      <c r="Q250" s="163">
        <v>0.26513157894736827</v>
      </c>
      <c r="R250" s="163">
        <v>0.18508771929824563</v>
      </c>
      <c r="S250" s="163">
        <v>0.15287878787878784</v>
      </c>
      <c r="T250" s="163">
        <v>0.3640000000000001</v>
      </c>
      <c r="U250" s="163">
        <v>-0.45440000000000014</v>
      </c>
      <c r="V250" s="163">
        <v>-0.49342105263157898</v>
      </c>
      <c r="W250" s="163">
        <v>-0.23370370370370364</v>
      </c>
      <c r="X250" s="163">
        <v>0.19384615384615378</v>
      </c>
      <c r="Y250" s="163">
        <v>0</v>
      </c>
      <c r="Z250" s="163">
        <v>0</v>
      </c>
      <c r="AA250" s="163">
        <v>0</v>
      </c>
      <c r="AB250" s="163">
        <v>0</v>
      </c>
      <c r="AC250" s="163">
        <v>0</v>
      </c>
      <c r="AD250" s="163">
        <v>0</v>
      </c>
      <c r="AE250" s="163">
        <v>0</v>
      </c>
      <c r="AF250" s="163">
        <v>0</v>
      </c>
      <c r="AG250" s="163">
        <v>0</v>
      </c>
      <c r="AH250" s="163">
        <v>0</v>
      </c>
      <c r="AI250" s="163">
        <v>0</v>
      </c>
    </row>
    <row r="251" spans="1:35" x14ac:dyDescent="0.3">
      <c r="A251" t="s">
        <v>9224</v>
      </c>
      <c r="B251" s="163">
        <v>9.6001506097041389E-2</v>
      </c>
      <c r="C251" s="163">
        <v>7.5447547399716264E-3</v>
      </c>
      <c r="D251" s="163">
        <v>2.3799879236642285E-2</v>
      </c>
      <c r="E251" s="163">
        <v>0.25440000000000018</v>
      </c>
      <c r="F251" s="163">
        <v>0.12518750000000001</v>
      </c>
      <c r="G251" s="163">
        <v>0.29307692307692323</v>
      </c>
      <c r="H251" s="163">
        <v>8.153846153846156E-2</v>
      </c>
      <c r="I251" s="163">
        <v>-0.4642682926829268</v>
      </c>
      <c r="J251" s="163">
        <v>9.7051282051281884E-2</v>
      </c>
      <c r="K251" s="163">
        <v>0.18840909090909075</v>
      </c>
      <c r="L251" s="163">
        <v>-0.44225543478260865</v>
      </c>
      <c r="M251" s="163">
        <v>0.10779411764705893</v>
      </c>
      <c r="N251" s="163">
        <v>-0.28919860627177696</v>
      </c>
      <c r="O251" s="163">
        <v>2.6950354609929006E-2</v>
      </c>
      <c r="P251" s="163">
        <v>0.18000000000000016</v>
      </c>
      <c r="Q251" s="163">
        <v>0.11783625730994163</v>
      </c>
      <c r="R251" s="163">
        <v>9.2543859649122817E-2</v>
      </c>
      <c r="S251" s="163">
        <v>0.12675879396984913</v>
      </c>
      <c r="T251" s="163">
        <v>0.72799999999999976</v>
      </c>
      <c r="U251" s="163">
        <v>8.6060606060605949E-2</v>
      </c>
      <c r="V251" s="163">
        <v>-0.4375</v>
      </c>
      <c r="W251" s="163">
        <v>-0.23370370370370364</v>
      </c>
      <c r="X251" s="163">
        <v>9.569620253164568E-2</v>
      </c>
      <c r="Y251" s="163">
        <v>0</v>
      </c>
      <c r="Z251" s="163">
        <v>0</v>
      </c>
      <c r="AA251" s="163">
        <v>0</v>
      </c>
      <c r="AB251" s="163">
        <v>0</v>
      </c>
      <c r="AC251" s="163">
        <v>0</v>
      </c>
      <c r="AD251" s="163">
        <v>0</v>
      </c>
      <c r="AE251" s="163">
        <v>0</v>
      </c>
      <c r="AF251" s="163">
        <v>0</v>
      </c>
      <c r="AG251" s="163">
        <v>0</v>
      </c>
      <c r="AH251" s="163">
        <v>0</v>
      </c>
      <c r="AI251" s="163">
        <v>0</v>
      </c>
    </row>
    <row r="252" spans="1:35" x14ac:dyDescent="0.3">
      <c r="A252" t="s">
        <v>8828</v>
      </c>
      <c r="B252" s="163">
        <v>9.5404312118906986E-2</v>
      </c>
      <c r="C252" s="163">
        <v>9.4878642370139099E-2</v>
      </c>
      <c r="D252" s="163">
        <v>-0.22836698745342099</v>
      </c>
      <c r="E252" s="163">
        <v>8.412698412698405E-2</v>
      </c>
      <c r="F252" s="163">
        <v>0.1669166666666666</v>
      </c>
      <c r="G252" s="163">
        <v>0.11723076923076925</v>
      </c>
      <c r="H252" s="163">
        <v>8.153846153846156E-2</v>
      </c>
      <c r="I252" s="163">
        <v>0.11749999999999994</v>
      </c>
      <c r="J252" s="163">
        <v>0.11469696969696974</v>
      </c>
      <c r="K252" s="163">
        <v>0.21815789473684211</v>
      </c>
      <c r="L252" s="163">
        <v>-0.36328125</v>
      </c>
      <c r="M252" s="163">
        <v>0.12216666666666653</v>
      </c>
      <c r="N252" s="163">
        <v>-0.38729361091170134</v>
      </c>
      <c r="O252" s="163">
        <v>7.5496688741721885E-2</v>
      </c>
      <c r="P252" s="163">
        <v>0.13558912386706945</v>
      </c>
      <c r="Q252" s="163">
        <v>0.11783625730994163</v>
      </c>
      <c r="R252" s="163">
        <v>-0.46271929824561409</v>
      </c>
      <c r="S252" s="163">
        <v>0.19109848484848491</v>
      </c>
      <c r="T252" s="163">
        <v>0.72799999999999976</v>
      </c>
      <c r="U252" s="163">
        <v>0.16321839080459766</v>
      </c>
      <c r="V252" s="163">
        <v>-0.37500000000000011</v>
      </c>
      <c r="W252" s="163">
        <v>0.70111111111111102</v>
      </c>
      <c r="X252" s="163">
        <v>0.1008</v>
      </c>
      <c r="Y252" s="163">
        <v>0</v>
      </c>
      <c r="Z252" s="163">
        <v>0</v>
      </c>
      <c r="AA252" s="163">
        <v>0</v>
      </c>
      <c r="AB252" s="163">
        <v>0</v>
      </c>
      <c r="AC252" s="163">
        <v>0</v>
      </c>
      <c r="AD252" s="163">
        <v>0</v>
      </c>
      <c r="AE252" s="163">
        <v>0</v>
      </c>
      <c r="AF252" s="163">
        <v>0</v>
      </c>
      <c r="AG252" s="163">
        <v>0</v>
      </c>
      <c r="AH252" s="163">
        <v>0</v>
      </c>
      <c r="AI252" s="163">
        <v>0</v>
      </c>
    </row>
    <row r="253" spans="1:35" x14ac:dyDescent="0.3">
      <c r="A253" t="s">
        <v>7838</v>
      </c>
      <c r="B253" s="163">
        <v>-9.602676743537053E-2</v>
      </c>
      <c r="C253" s="163">
        <v>0.13044341373279877</v>
      </c>
      <c r="D253" s="163">
        <v>-9.1108912702770994E-2</v>
      </c>
      <c r="E253" s="163">
        <v>-9.008498583569402E-2</v>
      </c>
      <c r="F253" s="163">
        <v>0.37556250000000002</v>
      </c>
      <c r="G253" s="163">
        <v>-7.3269230769230753E-2</v>
      </c>
      <c r="H253" s="163">
        <v>0.39749999999999996</v>
      </c>
      <c r="I253" s="163">
        <v>-7.4210526315789616E-2</v>
      </c>
      <c r="J253" s="163">
        <v>-7.2788461538461635E-2</v>
      </c>
      <c r="K253" s="163">
        <v>0.33427419354838728</v>
      </c>
      <c r="L253" s="163">
        <v>-9.08203125E-2</v>
      </c>
      <c r="M253" s="163">
        <v>-7.6354166666666723E-2</v>
      </c>
      <c r="N253" s="163">
        <v>-9.9729648543106064E-2</v>
      </c>
      <c r="O253" s="163">
        <v>0</v>
      </c>
      <c r="P253" s="163">
        <v>0</v>
      </c>
      <c r="Q253" s="163">
        <v>-7.0701754385964821E-2</v>
      </c>
      <c r="R253" s="163">
        <v>-9.2543859649122928E-2</v>
      </c>
      <c r="S253" s="163">
        <v>-7.6439393939394029E-2</v>
      </c>
      <c r="T253" s="163">
        <v>-0.12133333333333329</v>
      </c>
      <c r="U253" s="163">
        <v>0.36814814814814811</v>
      </c>
      <c r="V253" s="163">
        <v>-5.859375E-2</v>
      </c>
      <c r="W253" s="163">
        <v>0</v>
      </c>
      <c r="X253" s="163">
        <v>-7.1999999999999953E-2</v>
      </c>
      <c r="Y253" s="163">
        <v>0</v>
      </c>
      <c r="Z253" s="163">
        <v>0</v>
      </c>
      <c r="AA253" s="163">
        <v>0</v>
      </c>
      <c r="AB253" s="163">
        <v>0</v>
      </c>
      <c r="AC253" s="163">
        <v>0</v>
      </c>
      <c r="AD253" s="163">
        <v>0</v>
      </c>
      <c r="AE253" s="163">
        <v>0</v>
      </c>
      <c r="AF253" s="163">
        <v>0</v>
      </c>
      <c r="AG253" s="163">
        <v>0</v>
      </c>
      <c r="AH253" s="163">
        <v>0</v>
      </c>
      <c r="AI253" s="163">
        <v>0</v>
      </c>
    </row>
    <row r="254" spans="1:35" x14ac:dyDescent="0.3">
      <c r="A254" t="s">
        <v>5940</v>
      </c>
      <c r="B254" s="163">
        <v>-9.7977552848637073E-3</v>
      </c>
      <c r="C254" s="163">
        <v>6.9531912080412539E-2</v>
      </c>
      <c r="D254" s="163">
        <v>-1.9371994727499509E-2</v>
      </c>
      <c r="E254" s="163">
        <v>-2.0358514724712062E-2</v>
      </c>
      <c r="F254" s="163">
        <v>-6.2593750000000004E-2</v>
      </c>
      <c r="G254" s="163">
        <v>-7.3269230769230753E-2</v>
      </c>
      <c r="H254" s="163">
        <v>-4.8923076923076958E-2</v>
      </c>
      <c r="I254" s="163">
        <v>-7.1092436974789841E-2</v>
      </c>
      <c r="J254" s="163">
        <v>-9.0119047619047654E-2</v>
      </c>
      <c r="K254" s="163">
        <v>0.47826923076923067</v>
      </c>
      <c r="L254" s="163">
        <v>-3.7990196078431238E-2</v>
      </c>
      <c r="M254" s="163">
        <v>-0.10180555555555548</v>
      </c>
      <c r="N254" s="163">
        <v>-7.822808671065018E-2</v>
      </c>
      <c r="O254" s="163">
        <v>-5.9909909909909964E-2</v>
      </c>
      <c r="P254" s="163">
        <v>0.47542372881355921</v>
      </c>
      <c r="Q254" s="163">
        <v>-0.17675438596491233</v>
      </c>
      <c r="R254" s="163">
        <v>-9.2543859649122928E-2</v>
      </c>
      <c r="S254" s="163">
        <v>-9.5549242424242453E-2</v>
      </c>
      <c r="T254" s="163">
        <v>1.8199999999999998</v>
      </c>
      <c r="U254" s="163">
        <v>-0.10142857142857142</v>
      </c>
      <c r="V254" s="163">
        <v>0</v>
      </c>
      <c r="W254" s="163">
        <v>0</v>
      </c>
      <c r="X254" s="163">
        <v>-6.2999999999999945E-2</v>
      </c>
      <c r="Y254" s="163">
        <v>0</v>
      </c>
      <c r="Z254" s="163">
        <v>0</v>
      </c>
      <c r="AA254" s="163">
        <v>0</v>
      </c>
      <c r="AB254" s="163">
        <v>0</v>
      </c>
      <c r="AC254" s="163">
        <v>0</v>
      </c>
      <c r="AD254" s="163">
        <v>0</v>
      </c>
      <c r="AE254" s="163">
        <v>0</v>
      </c>
      <c r="AF254" s="163">
        <v>0</v>
      </c>
      <c r="AG254" s="163">
        <v>0</v>
      </c>
      <c r="AH254" s="163">
        <v>0</v>
      </c>
      <c r="AI254" s="163">
        <v>0</v>
      </c>
    </row>
    <row r="255" spans="1:35" x14ac:dyDescent="0.3">
      <c r="A255" t="s">
        <v>50</v>
      </c>
      <c r="B255" s="163">
        <v>-4.9704947586064474E-3</v>
      </c>
      <c r="C255" s="163">
        <v>0.13598561801335918</v>
      </c>
      <c r="D255" s="163">
        <v>-9.6769296215368672E-2</v>
      </c>
      <c r="E255" s="163">
        <v>-9.464285714285714E-2</v>
      </c>
      <c r="F255" s="163">
        <v>0.46945312500000003</v>
      </c>
      <c r="G255" s="163">
        <v>-5.1836734693877617E-2</v>
      </c>
      <c r="H255" s="163">
        <v>-3.4353619013323788E-2</v>
      </c>
      <c r="I255" s="163">
        <v>-8.6326530612244823E-2</v>
      </c>
      <c r="J255" s="163">
        <v>-4.3011363636363709E-2</v>
      </c>
      <c r="K255" s="163">
        <v>0.43177083333333344</v>
      </c>
      <c r="L255" s="163">
        <v>-1.6702586206896575E-2</v>
      </c>
      <c r="M255" s="163">
        <v>-4.5812499999999923E-2</v>
      </c>
      <c r="N255" s="163">
        <v>-6.5612648221343828E-2</v>
      </c>
      <c r="O255" s="163">
        <v>-6.9542483660130827E-2</v>
      </c>
      <c r="P255" s="163">
        <v>0.36786885245901635</v>
      </c>
      <c r="Q255" s="163">
        <v>-5.8918128654970703E-2</v>
      </c>
      <c r="R255" s="163">
        <v>-9.2543859649122928E-2</v>
      </c>
      <c r="S255" s="163">
        <v>-0.14013888888888881</v>
      </c>
      <c r="T255" s="163">
        <v>0.72799999999999976</v>
      </c>
      <c r="U255" s="163">
        <v>-0.19056748466257667</v>
      </c>
      <c r="V255" s="163">
        <v>-5.859375E-2</v>
      </c>
      <c r="W255" s="163">
        <v>-0.28044444444444439</v>
      </c>
      <c r="X255" s="163">
        <v>-6.6315789473684328E-2</v>
      </c>
      <c r="Y255" s="163">
        <v>0</v>
      </c>
      <c r="Z255" s="163">
        <v>0</v>
      </c>
      <c r="AA255" s="163">
        <v>0</v>
      </c>
      <c r="AB255" s="163">
        <v>0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</row>
    <row r="256" spans="1:35" x14ac:dyDescent="0.3">
      <c r="A256" t="s">
        <v>51</v>
      </c>
      <c r="B256" s="163">
        <v>-3.9097249322570526E-3</v>
      </c>
      <c r="C256" s="163">
        <v>-3.4672284947807608E-3</v>
      </c>
      <c r="D256" s="163">
        <v>-1.1344300414352859E-2</v>
      </c>
      <c r="E256" s="163">
        <v>-1.0656836461125918E-2</v>
      </c>
      <c r="F256" s="163">
        <v>0.35767857142857151</v>
      </c>
      <c r="G256" s="163">
        <v>-4.1413043478260914E-2</v>
      </c>
      <c r="H256" s="163">
        <v>-2.3555555555555552E-2</v>
      </c>
      <c r="I256" s="163">
        <v>-2.4955752212389326E-2</v>
      </c>
      <c r="J256" s="163">
        <v>-3.5046296296296187E-2</v>
      </c>
      <c r="K256" s="163">
        <v>0.43962121212121197</v>
      </c>
      <c r="L256" s="163">
        <v>-1.2581168831168776E-2</v>
      </c>
      <c r="M256" s="163">
        <v>-2.9556451612903323E-2</v>
      </c>
      <c r="N256" s="163">
        <v>-2.3850574712643624E-2</v>
      </c>
      <c r="O256" s="163">
        <v>-3.2538226299694273E-2</v>
      </c>
      <c r="P256" s="163">
        <v>0.48431654676259006</v>
      </c>
      <c r="Q256" s="163">
        <v>-4.4188596491228194E-2</v>
      </c>
      <c r="R256" s="163">
        <v>-7.4035087719298343E-2</v>
      </c>
      <c r="S256" s="163">
        <v>-0.10510416666666678</v>
      </c>
      <c r="T256" s="163">
        <v>-0.18200000000000005</v>
      </c>
      <c r="U256" s="163">
        <v>-6.4079422382671503E-2</v>
      </c>
      <c r="V256" s="163">
        <v>-8.5227272727272707E-2</v>
      </c>
      <c r="W256" s="163">
        <v>-0.17527777777777787</v>
      </c>
      <c r="X256" s="163">
        <v>-2.0826446280991728E-2</v>
      </c>
      <c r="Y256" s="163">
        <v>0</v>
      </c>
      <c r="Z256" s="163">
        <v>2.2204460492503131E-16</v>
      </c>
      <c r="AA256" s="163">
        <v>0</v>
      </c>
      <c r="AB256" s="163">
        <v>0</v>
      </c>
      <c r="AC256" s="163">
        <v>0</v>
      </c>
      <c r="AD256" s="163">
        <v>0</v>
      </c>
      <c r="AE256" s="163">
        <v>-1.1102230246251565E-16</v>
      </c>
      <c r="AF256" s="163">
        <v>0</v>
      </c>
      <c r="AG256" s="163">
        <v>0</v>
      </c>
      <c r="AH256" s="163">
        <v>0</v>
      </c>
      <c r="AI256" s="163">
        <v>0</v>
      </c>
    </row>
    <row r="257" spans="1:35" x14ac:dyDescent="0.3">
      <c r="A257" t="s">
        <v>253</v>
      </c>
      <c r="B257" s="163">
        <v>-9.5449099871897092E-2</v>
      </c>
      <c r="C257" s="163">
        <v>0.29806366027664533</v>
      </c>
      <c r="D257" s="163">
        <v>0.19253204193793128</v>
      </c>
      <c r="E257" s="163">
        <v>-0.19143059490084979</v>
      </c>
      <c r="F257" s="163">
        <v>0.3338333333333332</v>
      </c>
      <c r="G257" s="163">
        <v>-4.8227848101265902E-2</v>
      </c>
      <c r="H257" s="163">
        <v>-8.7256097560975521E-2</v>
      </c>
      <c r="I257" s="163">
        <v>-6.8225806451612803E-2</v>
      </c>
      <c r="J257" s="163">
        <v>-9.7887931034482678E-2</v>
      </c>
      <c r="K257" s="163">
        <v>0.37681818181818172</v>
      </c>
      <c r="L257" s="163">
        <v>-9.8278985507246563E-2</v>
      </c>
      <c r="M257" s="163">
        <v>-7.1862745098039138E-2</v>
      </c>
      <c r="N257" s="163">
        <v>-9.4104308390022706E-2</v>
      </c>
      <c r="O257" s="163">
        <v>-3.8662790697674421E-2</v>
      </c>
      <c r="P257" s="163">
        <v>0.40911577028258894</v>
      </c>
      <c r="Q257" s="163">
        <v>-0.28044537230340993</v>
      </c>
      <c r="R257" s="163">
        <v>-0.4744708994708996</v>
      </c>
      <c r="S257" s="163">
        <v>-0.28664772727272736</v>
      </c>
      <c r="T257" s="163">
        <v>0.3640000000000001</v>
      </c>
      <c r="U257" s="163">
        <v>-0.1922382671480144</v>
      </c>
      <c r="V257" s="163">
        <v>-0.2982954545454547</v>
      </c>
      <c r="W257" s="163">
        <v>-0.28044444444444439</v>
      </c>
      <c r="X257" s="163">
        <v>-8.6449399656946757E-2</v>
      </c>
      <c r="Y257" s="163">
        <v>0</v>
      </c>
      <c r="Z257" s="163">
        <v>0</v>
      </c>
      <c r="AA257" s="163">
        <v>0</v>
      </c>
      <c r="AB257" s="163">
        <v>0</v>
      </c>
      <c r="AC257" s="163">
        <v>0</v>
      </c>
      <c r="AD257" s="163">
        <v>0</v>
      </c>
      <c r="AE257" s="163">
        <v>0</v>
      </c>
      <c r="AF257" s="163">
        <v>0</v>
      </c>
      <c r="AG257" s="163">
        <v>0</v>
      </c>
      <c r="AH257" s="163">
        <v>0</v>
      </c>
      <c r="AI257" s="163">
        <v>0</v>
      </c>
    </row>
    <row r="258" spans="1:35" x14ac:dyDescent="0.3">
      <c r="A258" t="s">
        <v>100</v>
      </c>
      <c r="B258" s="163">
        <v>-0.19709870386869577</v>
      </c>
      <c r="C258" s="163">
        <v>0.26188270132983016</v>
      </c>
      <c r="D258" s="163">
        <v>-0.18493749444144569</v>
      </c>
      <c r="E258" s="163">
        <v>-0.18705882352941172</v>
      </c>
      <c r="F258" s="163">
        <v>0.27313636363636351</v>
      </c>
      <c r="G258" s="163">
        <v>0.46181818181818168</v>
      </c>
      <c r="H258" s="163">
        <v>0.38313253012048198</v>
      </c>
      <c r="I258" s="163">
        <v>-6.4090909090909198E-2</v>
      </c>
      <c r="J258" s="163">
        <v>0.34409090909090922</v>
      </c>
      <c r="K258" s="163">
        <v>0.34541666666666671</v>
      </c>
      <c r="L258" s="163">
        <v>-7.7500000000000013E-2</v>
      </c>
      <c r="M258" s="163">
        <v>-6.5446428571428572E-2</v>
      </c>
      <c r="N258" s="163">
        <v>-9.4857142857142862E-2</v>
      </c>
      <c r="O258" s="163">
        <v>-3.8832116788321214E-2</v>
      </c>
      <c r="P258" s="163">
        <v>0.46172839506172836</v>
      </c>
      <c r="Q258" s="163">
        <v>-0.19328537170263782</v>
      </c>
      <c r="R258" s="163">
        <v>-0.37115215479331576</v>
      </c>
      <c r="S258" s="163">
        <v>-0.22931818181818187</v>
      </c>
      <c r="T258" s="163">
        <v>0.3640000000000001</v>
      </c>
      <c r="U258" s="163">
        <v>-0.1922382671480144</v>
      </c>
      <c r="V258" s="163">
        <v>-0.15625</v>
      </c>
      <c r="W258" s="163">
        <v>-0.15580246913580253</v>
      </c>
      <c r="X258" s="163">
        <v>-0.18129496402877698</v>
      </c>
      <c r="Y258" s="163">
        <v>0</v>
      </c>
      <c r="Z258" s="163">
        <v>0</v>
      </c>
      <c r="AA258" s="163">
        <v>0</v>
      </c>
      <c r="AB258" s="163">
        <v>0</v>
      </c>
      <c r="AC258" s="163">
        <v>0</v>
      </c>
      <c r="AD258" s="163">
        <v>0</v>
      </c>
      <c r="AE258" s="163">
        <v>0</v>
      </c>
      <c r="AF258" s="163">
        <v>0</v>
      </c>
      <c r="AG258" s="163">
        <v>0</v>
      </c>
      <c r="AH258" s="163">
        <v>0</v>
      </c>
      <c r="AI258" s="163">
        <v>0</v>
      </c>
    </row>
    <row r="259" spans="1:35" x14ac:dyDescent="0.3">
      <c r="A259" t="s">
        <v>75</v>
      </c>
      <c r="B259" s="163">
        <v>-9.7480293431632115E-2</v>
      </c>
      <c r="C259" s="163">
        <v>3.2757573366657411E-3</v>
      </c>
      <c r="D259" s="163">
        <v>0.29208942699515461</v>
      </c>
      <c r="E259" s="163">
        <v>-9.3602825745682905E-2</v>
      </c>
      <c r="F259" s="163">
        <v>0.3505250000000002</v>
      </c>
      <c r="G259" s="163">
        <v>0.49388888888888904</v>
      </c>
      <c r="H259" s="163">
        <v>-1.8275862068965476E-2</v>
      </c>
      <c r="I259" s="163">
        <v>-5.2874999999999894E-2</v>
      </c>
      <c r="J259" s="163">
        <v>0.49802631578947376</v>
      </c>
      <c r="K259" s="163">
        <v>0.46798387096774219</v>
      </c>
      <c r="L259" s="163">
        <v>-8.6111111111111138E-2</v>
      </c>
      <c r="M259" s="163">
        <v>-5.5530303030303041E-2</v>
      </c>
      <c r="N259" s="163">
        <v>-6.8737060041407894E-2</v>
      </c>
      <c r="O259" s="163">
        <v>-4.3606557377049215E-2</v>
      </c>
      <c r="P259" s="163">
        <v>0.42140845070422528</v>
      </c>
      <c r="Q259" s="163">
        <v>-8.8377192982456054E-2</v>
      </c>
      <c r="R259" s="163">
        <v>-0.29085213032581458</v>
      </c>
      <c r="S259" s="163">
        <v>-9.5549242424242453E-2</v>
      </c>
      <c r="T259" s="163">
        <v>0.72799999999999976</v>
      </c>
      <c r="U259" s="163">
        <v>-7.0999999999999952E-2</v>
      </c>
      <c r="V259" s="163">
        <v>-0.1339285714285714</v>
      </c>
      <c r="W259" s="163">
        <v>-0.20031746031746034</v>
      </c>
      <c r="X259" s="163">
        <v>-7.7538461538461556E-2</v>
      </c>
      <c r="Y259" s="163">
        <v>0</v>
      </c>
      <c r="Z259" s="163">
        <v>0</v>
      </c>
      <c r="AA259" s="163">
        <v>0</v>
      </c>
      <c r="AB259" s="163">
        <v>0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</row>
    <row r="260" spans="1:35" x14ac:dyDescent="0.3">
      <c r="A260" t="s">
        <v>178</v>
      </c>
      <c r="B260" s="163">
        <v>-0.19592908694983524</v>
      </c>
      <c r="C260" s="163">
        <v>0.19932912741651432</v>
      </c>
      <c r="D260" s="163">
        <v>4.5554456351385442E-2</v>
      </c>
      <c r="E260" s="163">
        <v>-0.3828611898016997</v>
      </c>
      <c r="F260" s="163">
        <v>0.27313636363636351</v>
      </c>
      <c r="G260" s="163">
        <v>0.47171428571428597</v>
      </c>
      <c r="H260" s="163">
        <v>0.39749999999999996</v>
      </c>
      <c r="I260" s="163">
        <v>-7.8697674418604646E-2</v>
      </c>
      <c r="J260" s="163">
        <v>0.3871022727272726</v>
      </c>
      <c r="K260" s="163">
        <v>0.33160000000000012</v>
      </c>
      <c r="L260" s="163">
        <v>-0.18452380952380953</v>
      </c>
      <c r="M260" s="163">
        <v>-9.3974358974359018E-2</v>
      </c>
      <c r="N260" s="163">
        <v>-0.27840670859538785</v>
      </c>
      <c r="O260" s="163">
        <v>-4.1889763779527578E-2</v>
      </c>
      <c r="P260" s="163">
        <v>0.30188340807174896</v>
      </c>
      <c r="Q260" s="163">
        <v>0.17675438596491233</v>
      </c>
      <c r="R260" s="163">
        <v>-0.46271929824561409</v>
      </c>
      <c r="S260" s="163">
        <v>-0.3153125</v>
      </c>
      <c r="T260" s="163">
        <v>0.24266666666666681</v>
      </c>
      <c r="U260" s="163">
        <v>0.25631768953068623</v>
      </c>
      <c r="V260" s="163">
        <v>-0.49632352941176472</v>
      </c>
      <c r="W260" s="163">
        <v>-0.28044444444444439</v>
      </c>
      <c r="X260" s="163">
        <v>-0.1860759493670886</v>
      </c>
      <c r="Y260" s="163">
        <v>0</v>
      </c>
      <c r="Z260" s="163">
        <v>0</v>
      </c>
      <c r="AA260" s="163">
        <v>0</v>
      </c>
      <c r="AB260" s="163">
        <v>0</v>
      </c>
      <c r="AC260" s="163">
        <v>0</v>
      </c>
      <c r="AD260" s="163">
        <v>0</v>
      </c>
      <c r="AE260" s="163">
        <v>0</v>
      </c>
      <c r="AF260" s="163">
        <v>0</v>
      </c>
      <c r="AG260" s="163">
        <v>0</v>
      </c>
      <c r="AH260" s="163">
        <v>0</v>
      </c>
      <c r="AI260" s="163">
        <v>0</v>
      </c>
    </row>
    <row r="261" spans="1:35" x14ac:dyDescent="0.3">
      <c r="A261" t="s">
        <v>76</v>
      </c>
      <c r="B261" s="163">
        <v>-9.9099450149867208E-2</v>
      </c>
      <c r="C261" s="163">
        <v>0.23932785980568672</v>
      </c>
      <c r="D261" s="163">
        <v>-0.29491902377775603</v>
      </c>
      <c r="E261" s="163">
        <v>-9.1996142719382723E-2</v>
      </c>
      <c r="F261" s="163">
        <v>0.37556250000000002</v>
      </c>
      <c r="G261" s="163">
        <v>-3.6285714285714255E-2</v>
      </c>
      <c r="H261" s="163">
        <v>0.49687499999999996</v>
      </c>
      <c r="I261" s="163">
        <v>-7.8697674418604646E-2</v>
      </c>
      <c r="J261" s="163">
        <v>-8.4111111111111136E-2</v>
      </c>
      <c r="K261" s="163">
        <v>0.49740000000000006</v>
      </c>
      <c r="L261" s="163">
        <v>-1.827830188679247E-2</v>
      </c>
      <c r="M261" s="163">
        <v>-0.18794871794871792</v>
      </c>
      <c r="N261" s="163">
        <v>-0.17873485868102301</v>
      </c>
      <c r="O261" s="163">
        <v>-3.0399999999999983E-2</v>
      </c>
      <c r="P261" s="163">
        <v>0.44730897009966797</v>
      </c>
      <c r="Q261" s="163">
        <v>-0.39769736842105263</v>
      </c>
      <c r="R261" s="163">
        <v>-0.46271929824561409</v>
      </c>
      <c r="S261" s="163">
        <v>-0.19109848484848491</v>
      </c>
      <c r="T261" s="163">
        <v>0.72799999999999976</v>
      </c>
      <c r="U261" s="163">
        <v>-0.1922382671480144</v>
      </c>
      <c r="V261" s="163">
        <v>-5.5147058823529438E-2</v>
      </c>
      <c r="W261" s="163">
        <v>-0.12747474747474741</v>
      </c>
      <c r="X261" s="163">
        <v>-9.6923076923077001E-2</v>
      </c>
      <c r="Y261" s="163">
        <v>0</v>
      </c>
      <c r="Z261" s="163">
        <v>0</v>
      </c>
      <c r="AA261" s="163">
        <v>0</v>
      </c>
      <c r="AB261" s="163">
        <v>0</v>
      </c>
      <c r="AC261" s="163">
        <v>0</v>
      </c>
      <c r="AD261" s="163">
        <v>0</v>
      </c>
      <c r="AE261" s="163">
        <v>0</v>
      </c>
      <c r="AF261" s="163">
        <v>0</v>
      </c>
      <c r="AG261" s="163">
        <v>0</v>
      </c>
      <c r="AH261" s="163">
        <v>0</v>
      </c>
      <c r="AI261" s="163">
        <v>0</v>
      </c>
    </row>
    <row r="262" spans="1:35" x14ac:dyDescent="0.3">
      <c r="A262" t="s">
        <v>52</v>
      </c>
      <c r="B262" s="163">
        <v>-9.6458253350718781E-2</v>
      </c>
      <c r="C262" s="163">
        <v>0.13855541517771353</v>
      </c>
      <c r="D262" s="163">
        <v>0.14799417291820682</v>
      </c>
      <c r="E262" s="163">
        <v>-9.6151731720725664E-2</v>
      </c>
      <c r="F262" s="163">
        <v>0.36721666666666675</v>
      </c>
      <c r="G262" s="163">
        <v>-3.2288135593220302E-2</v>
      </c>
      <c r="H262" s="163">
        <v>-1.5071090047393265E-2</v>
      </c>
      <c r="I262" s="163">
        <v>-6.714285714285706E-2</v>
      </c>
      <c r="J262" s="163">
        <v>0.4731249999999998</v>
      </c>
      <c r="K262" s="163">
        <v>0.46055555555555561</v>
      </c>
      <c r="L262" s="163">
        <v>-1.5625E-2</v>
      </c>
      <c r="M262" s="163">
        <v>-3.664999999999996E-2</v>
      </c>
      <c r="N262" s="163">
        <v>-7.6851851851851838E-2</v>
      </c>
      <c r="O262" s="163">
        <v>-3.2941176470588251E-2</v>
      </c>
      <c r="P262" s="163">
        <v>0.36310679611650487</v>
      </c>
      <c r="Q262" s="163">
        <v>-0.17675438596491233</v>
      </c>
      <c r="R262" s="163">
        <v>-0.27763157894736845</v>
      </c>
      <c r="S262" s="163">
        <v>-7.6439393939394029E-2</v>
      </c>
      <c r="T262" s="163">
        <v>-9.1000000000000081E-2</v>
      </c>
      <c r="U262" s="163">
        <v>-0.38113496932515334</v>
      </c>
      <c r="V262" s="163">
        <v>-0.38194444444444442</v>
      </c>
      <c r="W262" s="163">
        <v>-0.23370370370370364</v>
      </c>
      <c r="X262" s="163">
        <v>-7.6209677419354915E-2</v>
      </c>
      <c r="Y262" s="163">
        <v>0</v>
      </c>
      <c r="Z262" s="163">
        <v>0</v>
      </c>
      <c r="AA262" s="163">
        <v>0</v>
      </c>
      <c r="AB262" s="163">
        <v>0</v>
      </c>
      <c r="AC262" s="163">
        <v>0</v>
      </c>
      <c r="AD262" s="163">
        <v>0</v>
      </c>
      <c r="AE262" s="163">
        <v>0</v>
      </c>
      <c r="AF262" s="163">
        <v>0</v>
      </c>
      <c r="AG262" s="163">
        <v>2.2204460492503131E-16</v>
      </c>
      <c r="AH262" s="163">
        <v>0</v>
      </c>
      <c r="AI262" s="163">
        <v>0</v>
      </c>
    </row>
    <row r="263" spans="1:35" x14ac:dyDescent="0.3">
      <c r="A263" t="s">
        <v>101</v>
      </c>
      <c r="B263" s="163">
        <v>0.14078727958555648</v>
      </c>
      <c r="C263" s="163">
        <v>0.19905192086803547</v>
      </c>
      <c r="D263" s="163">
        <v>-0.15691524254513856</v>
      </c>
      <c r="E263" s="163">
        <v>-0.2857142857142857</v>
      </c>
      <c r="F263" s="163">
        <v>0.28990789473684209</v>
      </c>
      <c r="G263" s="163">
        <v>-8.2826086956521827E-2</v>
      </c>
      <c r="H263" s="163">
        <v>0.37187406296851577</v>
      </c>
      <c r="I263" s="163">
        <v>-0.2860869565217391</v>
      </c>
      <c r="J263" s="163">
        <v>-0.1781176470588236</v>
      </c>
      <c r="K263" s="163">
        <v>0.38859374999999985</v>
      </c>
      <c r="L263" s="163">
        <v>-0.19183168316831667</v>
      </c>
      <c r="M263" s="163">
        <v>-0.19810810810810797</v>
      </c>
      <c r="N263" s="163">
        <v>-0.19332298136645965</v>
      </c>
      <c r="O263" s="163">
        <v>-0.19816240377452199</v>
      </c>
      <c r="P263" s="163">
        <v>0.17254901960784297</v>
      </c>
      <c r="Q263" s="163">
        <v>0.17675438596491233</v>
      </c>
      <c r="R263" s="163">
        <v>-0.44949874686716795</v>
      </c>
      <c r="S263" s="163">
        <v>-0.3821969696969697</v>
      </c>
      <c r="T263" s="163">
        <v>0.72799999999999976</v>
      </c>
      <c r="U263" s="163">
        <v>-0.49003067484662577</v>
      </c>
      <c r="V263" s="163">
        <v>-0.380859375</v>
      </c>
      <c r="W263" s="163">
        <v>-0.31160493827160496</v>
      </c>
      <c r="X263" s="163">
        <v>-7.0985915492957852E-2</v>
      </c>
      <c r="Y263" s="163">
        <v>0</v>
      </c>
      <c r="Z263" s="163">
        <v>0</v>
      </c>
      <c r="AA263" s="163">
        <v>0</v>
      </c>
      <c r="AB263" s="163">
        <v>0</v>
      </c>
      <c r="AC263" s="163">
        <v>0</v>
      </c>
      <c r="AD263" s="163">
        <v>0</v>
      </c>
      <c r="AE263" s="163">
        <v>-1.1102230246251565E-16</v>
      </c>
      <c r="AF263" s="163">
        <v>0</v>
      </c>
      <c r="AG263" s="163">
        <v>0</v>
      </c>
      <c r="AH263" s="163">
        <v>0</v>
      </c>
      <c r="AI263" s="163">
        <v>0</v>
      </c>
    </row>
    <row r="264" spans="1:35" x14ac:dyDescent="0.3">
      <c r="A264" t="s">
        <v>53</v>
      </c>
      <c r="B264" s="163">
        <v>-5.0779275302904603E-3</v>
      </c>
      <c r="C264" s="163">
        <v>7.9312752146917465E-2</v>
      </c>
      <c r="D264" s="163">
        <v>-9.1746037966426885E-2</v>
      </c>
      <c r="E264" s="163">
        <v>-8.1538461538461671E-2</v>
      </c>
      <c r="F264" s="163">
        <v>0.36418181818181816</v>
      </c>
      <c r="G264" s="163">
        <v>-4.8227848101265902E-2</v>
      </c>
      <c r="H264" s="163">
        <v>-3.3125000000000071E-2</v>
      </c>
      <c r="I264" s="163">
        <v>-3.121771217712177E-2</v>
      </c>
      <c r="J264" s="163">
        <v>-3.2629310344827522E-2</v>
      </c>
      <c r="K264" s="163">
        <v>0.45335937500000001</v>
      </c>
      <c r="L264" s="163">
        <v>-1.4142335766423542E-2</v>
      </c>
      <c r="M264" s="163">
        <v>-3.5931372549019569E-2</v>
      </c>
      <c r="N264" s="163">
        <v>-1.8526785714285676E-2</v>
      </c>
      <c r="O264" s="163">
        <v>-3.6388508891928795E-2</v>
      </c>
      <c r="P264" s="163">
        <v>0.48691878487290774</v>
      </c>
      <c r="Q264" s="163">
        <v>-7.0701754385964821E-2</v>
      </c>
      <c r="R264" s="163">
        <v>-0.18508771929824552</v>
      </c>
      <c r="S264" s="163">
        <v>-9.5549242424242453E-2</v>
      </c>
      <c r="T264" s="163">
        <v>-0.18200000000000005</v>
      </c>
      <c r="U264" s="163">
        <v>-5.4281345565749262E-2</v>
      </c>
      <c r="V264" s="163">
        <v>-0.26041666666666663</v>
      </c>
      <c r="W264" s="163">
        <v>-0.46740740740740738</v>
      </c>
      <c r="X264" s="163">
        <v>-4.0127388535031949E-2</v>
      </c>
      <c r="Y264" s="163">
        <v>0</v>
      </c>
      <c r="Z264" s="163">
        <v>0</v>
      </c>
      <c r="AA264" s="163">
        <v>0</v>
      </c>
      <c r="AB264" s="163">
        <v>0</v>
      </c>
      <c r="AC264" s="163">
        <v>0</v>
      </c>
      <c r="AD264" s="163">
        <v>0</v>
      </c>
      <c r="AE264" s="163">
        <v>-1.1102230246251565E-16</v>
      </c>
      <c r="AF264" s="163">
        <v>0</v>
      </c>
      <c r="AG264" s="163">
        <v>0</v>
      </c>
      <c r="AH264" s="163">
        <v>0</v>
      </c>
      <c r="AI264" s="163">
        <v>0</v>
      </c>
    </row>
    <row r="265" spans="1:35" x14ac:dyDescent="0.3">
      <c r="A265" t="s">
        <v>102</v>
      </c>
      <c r="B265" s="163">
        <v>0.19664607993082361</v>
      </c>
      <c r="C265" s="163">
        <v>9.7538248612137446E-2</v>
      </c>
      <c r="D265" s="163">
        <v>4.4443372050132268E-2</v>
      </c>
      <c r="E265" s="163">
        <v>9.6951219512195097E-2</v>
      </c>
      <c r="F265" s="163">
        <v>9.104545454545443E-2</v>
      </c>
      <c r="G265" s="163">
        <v>0.48227848101265813</v>
      </c>
      <c r="H265" s="163">
        <v>0.37926605504587152</v>
      </c>
      <c r="I265" s="163">
        <v>-0.39885856079404469</v>
      </c>
      <c r="J265" s="163">
        <v>-8.6022727272727195E-2</v>
      </c>
      <c r="K265" s="163">
        <v>8.2899999999999974E-2</v>
      </c>
      <c r="L265" s="163">
        <v>-0.3986244019138756</v>
      </c>
      <c r="M265" s="163">
        <v>-0.38077922077922077</v>
      </c>
      <c r="N265" s="163">
        <v>0.29678188319427901</v>
      </c>
      <c r="O265" s="163">
        <v>0.47131782945736456</v>
      </c>
      <c r="P265" s="163">
        <v>0.29643328929986779</v>
      </c>
      <c r="Q265" s="163">
        <v>8.8377192982455943E-2</v>
      </c>
      <c r="R265" s="163">
        <v>-0.46271929824561409</v>
      </c>
      <c r="S265" s="163">
        <v>0.15287878787878784</v>
      </c>
      <c r="T265" s="163">
        <v>0.3640000000000001</v>
      </c>
      <c r="U265" s="163">
        <v>0.10856269113149852</v>
      </c>
      <c r="V265" s="163">
        <v>-0.48295454545454541</v>
      </c>
      <c r="W265" s="163">
        <v>-0.40063492063492057</v>
      </c>
      <c r="X265" s="163">
        <v>-0.29589041095890412</v>
      </c>
      <c r="Y265" s="163">
        <v>0</v>
      </c>
      <c r="Z265" s="163">
        <v>0</v>
      </c>
      <c r="AA265" s="163">
        <v>0</v>
      </c>
      <c r="AB265" s="163">
        <v>0</v>
      </c>
      <c r="AC265" s="163">
        <v>0</v>
      </c>
      <c r="AD265" s="163">
        <v>0</v>
      </c>
      <c r="AE265" s="163">
        <v>0</v>
      </c>
      <c r="AF265" s="163">
        <v>0</v>
      </c>
      <c r="AG265" s="163">
        <v>0</v>
      </c>
      <c r="AH265" s="163">
        <v>0</v>
      </c>
      <c r="AI265" s="163">
        <v>0</v>
      </c>
    </row>
    <row r="266" spans="1:35" x14ac:dyDescent="0.3">
      <c r="A266" t="s">
        <v>254</v>
      </c>
      <c r="B266" s="163">
        <v>0.29566389771275525</v>
      </c>
      <c r="C266" s="163">
        <v>0.19809661561371072</v>
      </c>
      <c r="D266" s="163">
        <v>-0.41052464445994363</v>
      </c>
      <c r="E266" s="163">
        <v>-0.28837592745259699</v>
      </c>
      <c r="F266" s="163">
        <v>0.16153225806451599</v>
      </c>
      <c r="G266" s="163">
        <v>0.46181818181818168</v>
      </c>
      <c r="H266" s="163">
        <v>0.39658198614318718</v>
      </c>
      <c r="I266" s="163">
        <v>-0.29946902654867247</v>
      </c>
      <c r="J266" s="163">
        <v>-0.18147260273972587</v>
      </c>
      <c r="K266" s="163">
        <v>0.25274390243902434</v>
      </c>
      <c r="L266" s="163">
        <v>-0.18929597701149425</v>
      </c>
      <c r="M266" s="163">
        <v>-0.17179687500000007</v>
      </c>
      <c r="N266" s="163">
        <v>-8.7985865724381607E-2</v>
      </c>
      <c r="O266" s="163">
        <v>0.49107692307692319</v>
      </c>
      <c r="P266" s="163">
        <v>0.49646017699115053</v>
      </c>
      <c r="Q266" s="163">
        <v>0.17675438596491233</v>
      </c>
      <c r="R266" s="163">
        <v>-0.43187134502923974</v>
      </c>
      <c r="S266" s="163">
        <v>-0.28664772727272736</v>
      </c>
      <c r="T266" s="163">
        <v>0.3640000000000001</v>
      </c>
      <c r="U266" s="163">
        <v>0.25631768953068623</v>
      </c>
      <c r="V266" s="163">
        <v>-0.46875</v>
      </c>
      <c r="W266" s="163">
        <v>-0.15580246913580253</v>
      </c>
      <c r="X266" s="163">
        <v>-0.39302752293577992</v>
      </c>
      <c r="Y266" s="163">
        <v>0</v>
      </c>
      <c r="Z266" s="163">
        <v>0</v>
      </c>
      <c r="AA266" s="163">
        <v>0</v>
      </c>
      <c r="AB266" s="163">
        <v>0</v>
      </c>
      <c r="AC266" s="163">
        <v>0</v>
      </c>
      <c r="AD266" s="163">
        <v>0</v>
      </c>
      <c r="AE266" s="163">
        <v>0</v>
      </c>
      <c r="AF266" s="163">
        <v>0</v>
      </c>
      <c r="AG266" s="163">
        <v>0</v>
      </c>
      <c r="AH266" s="163">
        <v>0</v>
      </c>
      <c r="AI266" s="163">
        <v>0</v>
      </c>
    </row>
    <row r="267" spans="1:35" x14ac:dyDescent="0.3">
      <c r="A267" t="s">
        <v>255</v>
      </c>
      <c r="B267" s="163">
        <v>-9.6802566607701701E-2</v>
      </c>
      <c r="C267" s="163">
        <v>0.29785742732362164</v>
      </c>
      <c r="D267" s="163">
        <v>-0.29723087562403272</v>
      </c>
      <c r="E267" s="163">
        <v>-8.1122448979591866E-2</v>
      </c>
      <c r="F267" s="163">
        <v>0.3505250000000002</v>
      </c>
      <c r="G267" s="163">
        <v>0.48227848101265813</v>
      </c>
      <c r="H267" s="163">
        <v>-1.8275862068965476E-2</v>
      </c>
      <c r="I267" s="163">
        <v>-0.17677611940298521</v>
      </c>
      <c r="J267" s="163">
        <v>-0.18399305555555545</v>
      </c>
      <c r="K267" s="163">
        <v>0.35384146341463429</v>
      </c>
      <c r="L267" s="163">
        <v>-0.19149709302325568</v>
      </c>
      <c r="M267" s="163">
        <v>-0.17452380952380941</v>
      </c>
      <c r="N267" s="163">
        <v>-3.5319148936170164E-2</v>
      </c>
      <c r="O267" s="163">
        <v>0.49176470588235288</v>
      </c>
      <c r="P267" s="163">
        <v>0.43362318840579706</v>
      </c>
      <c r="Q267" s="163">
        <v>0.26513157894736827</v>
      </c>
      <c r="R267" s="163">
        <v>-0.27763157894736845</v>
      </c>
      <c r="S267" s="163">
        <v>-0.3821969696969697</v>
      </c>
      <c r="T267" s="163">
        <v>0.3640000000000001</v>
      </c>
      <c r="U267" s="163">
        <v>-6.4079422382671503E-2</v>
      </c>
      <c r="V267" s="163">
        <v>-0.48611111111111116</v>
      </c>
      <c r="W267" s="163">
        <v>-0.20031746031746034</v>
      </c>
      <c r="X267" s="163">
        <v>-0.17379310344827581</v>
      </c>
      <c r="Y267" s="163">
        <v>0</v>
      </c>
      <c r="Z267" s="163">
        <v>0</v>
      </c>
      <c r="AA267" s="163">
        <v>0</v>
      </c>
      <c r="AB267" s="163">
        <v>0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</row>
    <row r="268" spans="1:35" x14ac:dyDescent="0.3">
      <c r="A268" t="s">
        <v>54</v>
      </c>
      <c r="B268" s="163">
        <v>-3.7139601585272075E-3</v>
      </c>
      <c r="C268" s="163">
        <v>-4.2008122477873444E-3</v>
      </c>
      <c r="D268" s="163">
        <v>0.13069416442880266</v>
      </c>
      <c r="E268" s="163">
        <v>-9.2657342657342712E-2</v>
      </c>
      <c r="F268" s="163">
        <v>0.31296875000000002</v>
      </c>
      <c r="G268" s="163">
        <v>-5.7727272727272738E-2</v>
      </c>
      <c r="H268" s="163">
        <v>-2.0472103004291808E-2</v>
      </c>
      <c r="I268" s="163">
        <v>-3.121771217712177E-2</v>
      </c>
      <c r="J268" s="163">
        <v>-4.5059523809523827E-2</v>
      </c>
      <c r="K268" s="163">
        <v>0.47826923076923067</v>
      </c>
      <c r="L268" s="163">
        <v>-1.6145833333333304E-2</v>
      </c>
      <c r="M268" s="163">
        <v>-3.8177083333333361E-2</v>
      </c>
      <c r="N268" s="163">
        <v>-1.9483568075117419E-2</v>
      </c>
      <c r="O268" s="163">
        <v>-2.7708333333333224E-2</v>
      </c>
      <c r="P268" s="163">
        <v>0.46889552238805976</v>
      </c>
      <c r="Q268" s="163">
        <v>-7.0701754385964821E-2</v>
      </c>
      <c r="R268" s="163">
        <v>-0.17834125726360273</v>
      </c>
      <c r="S268" s="163">
        <v>-6.3699494949495006E-2</v>
      </c>
      <c r="T268" s="163">
        <v>-0.18200000000000005</v>
      </c>
      <c r="U268" s="163">
        <v>-0.16840607210626191</v>
      </c>
      <c r="V268" s="163">
        <v>-8.1521739130434701E-2</v>
      </c>
      <c r="W268" s="163">
        <v>-0.35055555555555562</v>
      </c>
      <c r="X268" s="163">
        <v>-4.0384615384615463E-2</v>
      </c>
      <c r="Y268" s="163">
        <v>0</v>
      </c>
      <c r="Z268" s="163">
        <v>0</v>
      </c>
      <c r="AA268" s="163">
        <v>0</v>
      </c>
      <c r="AB268" s="163">
        <v>0</v>
      </c>
      <c r="AC268" s="163">
        <v>0</v>
      </c>
      <c r="AD268" s="163">
        <v>0</v>
      </c>
      <c r="AE268" s="163">
        <v>-1.1102230246251565E-16</v>
      </c>
      <c r="AF268" s="163">
        <v>0</v>
      </c>
      <c r="AG268" s="163">
        <v>0</v>
      </c>
      <c r="AH268" s="163">
        <v>0</v>
      </c>
      <c r="AI268" s="163">
        <v>0</v>
      </c>
    </row>
    <row r="269" spans="1:35" x14ac:dyDescent="0.3">
      <c r="A269" t="s">
        <v>201</v>
      </c>
      <c r="B269" s="163">
        <v>0.1911064674720766</v>
      </c>
      <c r="C269" s="163">
        <v>0.19715523974157079</v>
      </c>
      <c r="D269" s="163">
        <v>0.29330837087411221</v>
      </c>
      <c r="E269" s="163">
        <v>-0.19732696897374702</v>
      </c>
      <c r="F269" s="163">
        <v>0.39344642857142875</v>
      </c>
      <c r="G269" s="163">
        <v>0.38582278481012655</v>
      </c>
      <c r="H269" s="163">
        <v>-0.29454545454545455</v>
      </c>
      <c r="I269" s="163">
        <v>-0.27920792079207923</v>
      </c>
      <c r="J269" s="163">
        <v>-0.2911538461538461</v>
      </c>
      <c r="K269" s="163">
        <v>0.17270833333333346</v>
      </c>
      <c r="L269" s="163">
        <v>-0.39001623376623373</v>
      </c>
      <c r="M269" s="163">
        <v>-0.28934210526315796</v>
      </c>
      <c r="N269" s="163">
        <v>-7.0638297872340439E-2</v>
      </c>
      <c r="O269" s="163">
        <v>-4.9953051643192414E-2</v>
      </c>
      <c r="P269" s="163">
        <v>0.42742857142857149</v>
      </c>
      <c r="Q269" s="163">
        <v>-0.17675438596491211</v>
      </c>
      <c r="R269" s="163">
        <v>-0.47593984962406022</v>
      </c>
      <c r="S269" s="163">
        <v>0.28664772727272725</v>
      </c>
      <c r="T269" s="163">
        <v>0.24266666666666681</v>
      </c>
      <c r="U269" s="163">
        <v>0.25631768953068623</v>
      </c>
      <c r="V269" s="163">
        <v>-0.46874999999999989</v>
      </c>
      <c r="W269" s="163">
        <v>-0.23370370370370364</v>
      </c>
      <c r="X269" s="163">
        <v>-0.19572815533980581</v>
      </c>
      <c r="Y269" s="163">
        <v>0</v>
      </c>
      <c r="Z269" s="163">
        <v>0</v>
      </c>
      <c r="AA269" s="163">
        <v>0</v>
      </c>
      <c r="AB269" s="163">
        <v>0</v>
      </c>
      <c r="AC269" s="163">
        <v>0</v>
      </c>
      <c r="AD269" s="163">
        <v>0</v>
      </c>
      <c r="AE269" s="163">
        <v>0</v>
      </c>
      <c r="AF269" s="163">
        <v>0</v>
      </c>
      <c r="AG269" s="163">
        <v>0</v>
      </c>
      <c r="AH269" s="163">
        <v>0</v>
      </c>
      <c r="AI269" s="163">
        <v>0</v>
      </c>
    </row>
    <row r="270" spans="1:35" x14ac:dyDescent="0.3">
      <c r="A270" t="s">
        <v>103</v>
      </c>
      <c r="B270" s="163">
        <v>-0.1979365462314101</v>
      </c>
      <c r="C270" s="163">
        <v>5.9463413459482695E-2</v>
      </c>
      <c r="D270" s="163">
        <v>0.19249420895661107</v>
      </c>
      <c r="E270" s="163">
        <v>-9.6852791878172639E-2</v>
      </c>
      <c r="F270" s="163">
        <v>0.36418181818181816</v>
      </c>
      <c r="G270" s="163">
        <v>0.48432203389830519</v>
      </c>
      <c r="H270" s="163">
        <v>0.37981264637002354</v>
      </c>
      <c r="I270" s="163">
        <v>-0.195984555984556</v>
      </c>
      <c r="J270" s="163">
        <v>-6.8818181818181889E-2</v>
      </c>
      <c r="K270" s="163">
        <v>0.46798387096774219</v>
      </c>
      <c r="L270" s="163">
        <v>-8.9423076923076938E-2</v>
      </c>
      <c r="M270" s="163">
        <v>-7.6354166666666723E-2</v>
      </c>
      <c r="N270" s="163">
        <v>-8.3557046979865768E-2</v>
      </c>
      <c r="O270" s="163">
        <v>-3.5466666666666646E-2</v>
      </c>
      <c r="P270" s="163">
        <v>0.44701195219123524</v>
      </c>
      <c r="Q270" s="163">
        <v>0.47134502923976629</v>
      </c>
      <c r="R270" s="163">
        <v>-0.39661654135338342</v>
      </c>
      <c r="S270" s="163">
        <v>0.38219696969696959</v>
      </c>
      <c r="T270" s="163">
        <v>0.72799999999999976</v>
      </c>
      <c r="U270" s="163">
        <v>-0.3721174004192872</v>
      </c>
      <c r="V270" s="163">
        <v>-0.46875000000000011</v>
      </c>
      <c r="W270" s="163">
        <v>-0.17527777777777787</v>
      </c>
      <c r="X270" s="163">
        <v>-0.18777943368107297</v>
      </c>
      <c r="Y270" s="163">
        <v>0</v>
      </c>
      <c r="Z270" s="163">
        <v>0</v>
      </c>
      <c r="AA270" s="163">
        <v>0</v>
      </c>
      <c r="AB270" s="163">
        <v>0</v>
      </c>
      <c r="AC270" s="163">
        <v>0</v>
      </c>
      <c r="AD270" s="163">
        <v>0</v>
      </c>
      <c r="AE270" s="163">
        <v>0</v>
      </c>
      <c r="AF270" s="163">
        <v>0</v>
      </c>
      <c r="AG270" s="163">
        <v>0</v>
      </c>
      <c r="AH270" s="163">
        <v>0</v>
      </c>
      <c r="AI270" s="163">
        <v>0</v>
      </c>
    </row>
    <row r="271" spans="1:35" x14ac:dyDescent="0.3">
      <c r="A271" t="s">
        <v>55</v>
      </c>
      <c r="B271" s="163">
        <v>-9.5243692010451131E-2</v>
      </c>
      <c r="C271" s="163">
        <v>-9.6301091495663682E-2</v>
      </c>
      <c r="D271" s="163">
        <v>0.21366440047552926</v>
      </c>
      <c r="E271" s="163">
        <v>-9.8604651162790824E-2</v>
      </c>
      <c r="F271" s="163">
        <v>0.38292647058823559</v>
      </c>
      <c r="G271" s="163">
        <v>0.46181818181818168</v>
      </c>
      <c r="H271" s="163">
        <v>-2.6208791208791271E-2</v>
      </c>
      <c r="I271" s="163">
        <v>-2.383098591549293E-2</v>
      </c>
      <c r="J271" s="163">
        <v>0.4731249999999998</v>
      </c>
      <c r="K271" s="163">
        <v>0.48764705882352954</v>
      </c>
      <c r="L271" s="163">
        <v>-1.218553459119498E-2</v>
      </c>
      <c r="M271" s="163">
        <v>-2.8192307692307628E-2</v>
      </c>
      <c r="N271" s="163">
        <v>-8.5128205128205181E-2</v>
      </c>
      <c r="O271" s="163">
        <v>-4.6666666666666745E-2</v>
      </c>
      <c r="P271" s="163">
        <v>0.36989010989010973</v>
      </c>
      <c r="Q271" s="163">
        <v>0.39769736842105252</v>
      </c>
      <c r="R271" s="163">
        <v>-0.27763157894736845</v>
      </c>
      <c r="S271" s="163">
        <v>-7.6439393939394029E-2</v>
      </c>
      <c r="T271" s="163">
        <v>0.72799999999999976</v>
      </c>
      <c r="U271" s="163">
        <v>-0.39760000000000006</v>
      </c>
      <c r="V271" s="163">
        <v>-0.19301470588235292</v>
      </c>
      <c r="W271" s="163">
        <v>-0.23370370370370364</v>
      </c>
      <c r="X271" s="163">
        <v>-3.6311239193083433E-2</v>
      </c>
      <c r="Y271" s="163">
        <v>0</v>
      </c>
      <c r="Z271" s="163">
        <v>0</v>
      </c>
      <c r="AA271" s="163">
        <v>0</v>
      </c>
      <c r="AB271" s="163">
        <v>0</v>
      </c>
      <c r="AC271" s="163">
        <v>0</v>
      </c>
      <c r="AD271" s="163">
        <v>0</v>
      </c>
      <c r="AE271" s="163">
        <v>0</v>
      </c>
      <c r="AF271" s="163">
        <v>0</v>
      </c>
      <c r="AG271" s="163">
        <v>0</v>
      </c>
      <c r="AH271" s="163">
        <v>0</v>
      </c>
      <c r="AI271" s="163">
        <v>0</v>
      </c>
    </row>
    <row r="272" spans="1:35" x14ac:dyDescent="0.3">
      <c r="A272" t="s">
        <v>256</v>
      </c>
      <c r="B272" s="163">
        <v>6.6658620039616423E-2</v>
      </c>
      <c r="C272" s="163">
        <v>0.19793289940245984</v>
      </c>
      <c r="D272" s="163">
        <v>-0.19536756538326161</v>
      </c>
      <c r="E272" s="163">
        <v>-0.19612334801762121</v>
      </c>
      <c r="F272" s="163">
        <v>0.3505250000000002</v>
      </c>
      <c r="G272" s="163">
        <v>0.48227848101265813</v>
      </c>
      <c r="H272" s="163">
        <v>0.4733587786259541</v>
      </c>
      <c r="I272" s="163">
        <v>-8.721649484536087E-2</v>
      </c>
      <c r="J272" s="163">
        <v>-3.0524193548387202E-2</v>
      </c>
      <c r="K272" s="163">
        <v>0.47371428571428598</v>
      </c>
      <c r="L272" s="163">
        <v>-0.19770408163265307</v>
      </c>
      <c r="M272" s="163">
        <v>-3.3935185185185235E-2</v>
      </c>
      <c r="N272" s="163">
        <v>-7.4999999999999956E-2</v>
      </c>
      <c r="O272" s="163">
        <v>-3.1165787932044497E-2</v>
      </c>
      <c r="P272" s="163">
        <v>0.46172839506172836</v>
      </c>
      <c r="Q272" s="163">
        <v>-8.8377192982456165E-2</v>
      </c>
      <c r="R272" s="163">
        <v>-0.37017543859649127</v>
      </c>
      <c r="S272" s="163">
        <v>-0.27299783549783552</v>
      </c>
      <c r="T272" s="163">
        <v>-0.18199999999999994</v>
      </c>
      <c r="U272" s="163">
        <v>-0.19056748466257667</v>
      </c>
      <c r="V272" s="163">
        <v>-0.48913043478260865</v>
      </c>
      <c r="W272" s="163">
        <v>-0.16496732026143779</v>
      </c>
      <c r="X272" s="163">
        <v>-9.5696202531645458E-2</v>
      </c>
      <c r="Y272" s="163">
        <v>0</v>
      </c>
      <c r="Z272" s="163">
        <v>0</v>
      </c>
      <c r="AA272" s="163">
        <v>0</v>
      </c>
      <c r="AB272" s="163">
        <v>0</v>
      </c>
      <c r="AC272" s="163">
        <v>0</v>
      </c>
      <c r="AD272" s="163">
        <v>0</v>
      </c>
      <c r="AE272" s="163">
        <v>0</v>
      </c>
      <c r="AF272" s="163">
        <v>0</v>
      </c>
      <c r="AG272" s="163">
        <v>0</v>
      </c>
      <c r="AH272" s="163">
        <v>0</v>
      </c>
      <c r="AI272" s="163">
        <v>2.2204460492503131E-16</v>
      </c>
    </row>
    <row r="273" spans="1:35" x14ac:dyDescent="0.3">
      <c r="A273" t="s">
        <v>77</v>
      </c>
      <c r="B273" s="163">
        <v>-0.19600932504617929</v>
      </c>
      <c r="C273" s="163">
        <v>0.29896730476908862</v>
      </c>
      <c r="D273" s="163">
        <v>2.1012505992711095E-2</v>
      </c>
      <c r="E273" s="163">
        <v>-0.18016997167138804</v>
      </c>
      <c r="F273" s="163">
        <v>0.26355263157894737</v>
      </c>
      <c r="G273" s="163">
        <v>-4.8227848101265902E-2</v>
      </c>
      <c r="H273" s="163">
        <v>0.39098360655737707</v>
      </c>
      <c r="I273" s="163">
        <v>-8.1346153846153846E-2</v>
      </c>
      <c r="J273" s="163">
        <v>-0.27035714285714285</v>
      </c>
      <c r="K273" s="163">
        <v>0.2302777777777778</v>
      </c>
      <c r="L273" s="163">
        <v>-0.18372844827586221</v>
      </c>
      <c r="M273" s="163">
        <v>-8.5232558139534786E-2</v>
      </c>
      <c r="N273" s="163">
        <v>-8.0713128038897852E-2</v>
      </c>
      <c r="O273" s="163">
        <v>-7.2380952380952324E-2</v>
      </c>
      <c r="P273" s="163">
        <v>0.42661596958174908</v>
      </c>
      <c r="Q273" s="163">
        <v>-0.35350877192982444</v>
      </c>
      <c r="R273" s="163">
        <v>-0.37017543859649116</v>
      </c>
      <c r="S273" s="163">
        <v>0.25225000000000009</v>
      </c>
      <c r="T273" s="163">
        <v>0.3640000000000001</v>
      </c>
      <c r="U273" s="163">
        <v>-0.2563176895306859</v>
      </c>
      <c r="V273" s="163">
        <v>-0.36458333333333337</v>
      </c>
      <c r="W273" s="163">
        <v>-0.28044444444444439</v>
      </c>
      <c r="X273" s="163">
        <v>-6.461538461538463E-2</v>
      </c>
      <c r="Y273" s="163">
        <v>0</v>
      </c>
      <c r="Z273" s="163">
        <v>0</v>
      </c>
      <c r="AA273" s="163">
        <v>0</v>
      </c>
      <c r="AB273" s="163">
        <v>0</v>
      </c>
      <c r="AC273" s="163">
        <v>0</v>
      </c>
      <c r="AD273" s="163">
        <v>0</v>
      </c>
      <c r="AE273" s="163">
        <v>0</v>
      </c>
      <c r="AF273" s="163">
        <v>0</v>
      </c>
      <c r="AG273" s="163">
        <v>0</v>
      </c>
      <c r="AH273" s="163">
        <v>0</v>
      </c>
      <c r="AI273" s="163">
        <v>0</v>
      </c>
    </row>
    <row r="274" spans="1:35" x14ac:dyDescent="0.3">
      <c r="A274" t="s">
        <v>257</v>
      </c>
      <c r="B274" s="163">
        <v>-0.19972916936967999</v>
      </c>
      <c r="C274" s="163">
        <v>0.29656284810749689</v>
      </c>
      <c r="D274" s="163">
        <v>-0.29994703770459608</v>
      </c>
      <c r="E274" s="163">
        <v>-0.18509895227008144</v>
      </c>
      <c r="F274" s="163">
        <v>0.27313636363636351</v>
      </c>
      <c r="G274" s="163">
        <v>0.4969565217391303</v>
      </c>
      <c r="H274" s="163">
        <v>0.44631578947368444</v>
      </c>
      <c r="I274" s="163">
        <v>-7.4210526315789616E-2</v>
      </c>
      <c r="J274" s="163">
        <v>0</v>
      </c>
      <c r="K274" s="163">
        <v>0.48358333333333348</v>
      </c>
      <c r="L274" s="163">
        <v>-9.08203125E-2</v>
      </c>
      <c r="M274" s="163">
        <v>-7.7978723404255379E-2</v>
      </c>
      <c r="N274" s="163">
        <v>-8.9487870619946119E-2</v>
      </c>
      <c r="O274" s="163">
        <v>-4.8584474885844831E-2</v>
      </c>
      <c r="P274" s="163">
        <v>0.47744680851063825</v>
      </c>
      <c r="Q274" s="163">
        <v>0.35350877192982444</v>
      </c>
      <c r="R274" s="163">
        <v>-0.18508771929824563</v>
      </c>
      <c r="S274" s="163">
        <v>0.35034722222222237</v>
      </c>
      <c r="T274" s="163">
        <v>0.72799999999999976</v>
      </c>
      <c r="U274" s="163">
        <v>-0.18933333333333335</v>
      </c>
      <c r="V274" s="163">
        <v>-0.46875000000000011</v>
      </c>
      <c r="W274" s="163">
        <v>-0.35055555555555562</v>
      </c>
      <c r="X274" s="163">
        <v>-6.6315789473684328E-2</v>
      </c>
      <c r="Y274" s="163">
        <v>0</v>
      </c>
      <c r="Z274" s="163">
        <v>0</v>
      </c>
      <c r="AA274" s="163">
        <v>0</v>
      </c>
      <c r="AB274" s="163">
        <v>0</v>
      </c>
      <c r="AC274" s="163">
        <v>0</v>
      </c>
      <c r="AD274" s="163">
        <v>0</v>
      </c>
      <c r="AE274" s="163">
        <v>0</v>
      </c>
      <c r="AF274" s="163">
        <v>0</v>
      </c>
      <c r="AG274" s="163">
        <v>0</v>
      </c>
      <c r="AH274" s="163">
        <v>0</v>
      </c>
      <c r="AI274" s="163">
        <v>0</v>
      </c>
    </row>
    <row r="275" spans="1:35" x14ac:dyDescent="0.3">
      <c r="A275" t="s">
        <v>258</v>
      </c>
      <c r="B275" s="163">
        <v>-0.10767971275578914</v>
      </c>
      <c r="C275" s="163">
        <v>0.19948643329173121</v>
      </c>
      <c r="D275" s="163">
        <v>0.19283524200397539</v>
      </c>
      <c r="E275" s="163">
        <v>-0.19340588988476315</v>
      </c>
      <c r="F275" s="163">
        <v>0.27313636363636351</v>
      </c>
      <c r="G275" s="163">
        <v>-7.257142857142862E-2</v>
      </c>
      <c r="H275" s="163">
        <v>-0.18245901639344253</v>
      </c>
      <c r="I275" s="163">
        <v>-0.16269230769230769</v>
      </c>
      <c r="J275" s="163">
        <v>0.27035714285714296</v>
      </c>
      <c r="K275" s="163">
        <v>0.29607142857142876</v>
      </c>
      <c r="L275" s="163">
        <v>-9.9358974358974339E-2</v>
      </c>
      <c r="M275" s="163">
        <v>-0.17046511627906979</v>
      </c>
      <c r="N275" s="163">
        <v>-0.19761904761904758</v>
      </c>
      <c r="O275" s="163">
        <v>-7.2777017783857589E-2</v>
      </c>
      <c r="P275" s="163">
        <v>0.27864238410596021</v>
      </c>
      <c r="Q275" s="163">
        <v>0.29459064327485396</v>
      </c>
      <c r="R275" s="163">
        <v>-0.39661654135338342</v>
      </c>
      <c r="S275" s="163">
        <v>0.38219696969696959</v>
      </c>
      <c r="T275" s="163">
        <v>0.3640000000000001</v>
      </c>
      <c r="U275" s="163">
        <v>-0.39444444444444426</v>
      </c>
      <c r="V275" s="163">
        <v>-0.46875</v>
      </c>
      <c r="W275" s="163">
        <v>-0.20031746031746034</v>
      </c>
      <c r="X275" s="163">
        <v>-0.18720594304581095</v>
      </c>
      <c r="Y275" s="163">
        <v>0</v>
      </c>
      <c r="Z275" s="163">
        <v>0</v>
      </c>
      <c r="AA275" s="163">
        <v>0</v>
      </c>
      <c r="AB275" s="163">
        <v>0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</row>
    <row r="276" spans="1:35" x14ac:dyDescent="0.3">
      <c r="A276" t="s">
        <v>136</v>
      </c>
      <c r="B276" s="163">
        <v>9.1912786673985725E-2</v>
      </c>
      <c r="C276" s="163">
        <v>9.8959479414832296E-2</v>
      </c>
      <c r="D276" s="163">
        <v>9.4483316876947665E-2</v>
      </c>
      <c r="E276" s="163">
        <v>-0.29604344453064391</v>
      </c>
      <c r="F276" s="163">
        <v>0.26963461538461542</v>
      </c>
      <c r="G276" s="163">
        <v>0.28989130434782617</v>
      </c>
      <c r="H276" s="163">
        <v>0.18891089108910886</v>
      </c>
      <c r="I276" s="163">
        <v>-0.18277777777777771</v>
      </c>
      <c r="J276" s="163">
        <v>-0.29493506493506494</v>
      </c>
      <c r="K276" s="163">
        <v>0.19279069767441848</v>
      </c>
      <c r="L276" s="163">
        <v>-0.19162087912087911</v>
      </c>
      <c r="M276" s="163">
        <v>-0.27350746268656723</v>
      </c>
      <c r="N276" s="163">
        <v>-0.17827554464559681</v>
      </c>
      <c r="O276" s="163">
        <v>0.48253968253968238</v>
      </c>
      <c r="P276" s="163">
        <v>0.42022471910112347</v>
      </c>
      <c r="Q276" s="163">
        <v>0.29459064327485396</v>
      </c>
      <c r="R276" s="163">
        <v>-0.47593984962406022</v>
      </c>
      <c r="S276" s="163">
        <v>-0.3821969696969697</v>
      </c>
      <c r="T276" s="163">
        <v>0.72799999999999976</v>
      </c>
      <c r="U276" s="163">
        <v>-0.19722222222222208</v>
      </c>
      <c r="V276" s="163">
        <v>-0.48491379310344829</v>
      </c>
      <c r="W276" s="163">
        <v>-0.35055555555555562</v>
      </c>
      <c r="X276" s="163">
        <v>-0.28854961832061055</v>
      </c>
      <c r="Y276" s="163">
        <v>0</v>
      </c>
      <c r="Z276" s="163">
        <v>0</v>
      </c>
      <c r="AA276" s="163">
        <v>0</v>
      </c>
      <c r="AB276" s="163">
        <v>0</v>
      </c>
      <c r="AC276" s="163">
        <v>0</v>
      </c>
      <c r="AD276" s="163">
        <v>0</v>
      </c>
      <c r="AE276" s="163">
        <v>0</v>
      </c>
      <c r="AF276" s="163">
        <v>0</v>
      </c>
      <c r="AG276" s="163">
        <v>0</v>
      </c>
      <c r="AH276" s="163">
        <v>0</v>
      </c>
      <c r="AI276" s="163">
        <v>0</v>
      </c>
    </row>
    <row r="277" spans="1:35" x14ac:dyDescent="0.3">
      <c r="A277" t="s">
        <v>259</v>
      </c>
      <c r="B277" s="163">
        <v>-0.19222908473477807</v>
      </c>
      <c r="C277" s="163">
        <v>9.8994340668736358E-2</v>
      </c>
      <c r="D277" s="163">
        <v>0.29871774656646233</v>
      </c>
      <c r="E277" s="163">
        <v>0.29281767955801108</v>
      </c>
      <c r="F277" s="163">
        <v>0.27819444444444441</v>
      </c>
      <c r="G277" s="163">
        <v>0.46181818181818168</v>
      </c>
      <c r="H277" s="163">
        <v>0.38313253012048198</v>
      </c>
      <c r="I277" s="163">
        <v>-0.18110091743119261</v>
      </c>
      <c r="J277" s="163">
        <v>0.29320422535211255</v>
      </c>
      <c r="K277" s="163">
        <v>0.25906249999999997</v>
      </c>
      <c r="L277" s="163">
        <v>-0.19605654761904778</v>
      </c>
      <c r="M277" s="163">
        <v>-0.17733870967741938</v>
      </c>
      <c r="N277" s="163">
        <v>-0.18928164196123143</v>
      </c>
      <c r="O277" s="163">
        <v>-3.8803792851932917E-2</v>
      </c>
      <c r="P277" s="163">
        <v>0.31546391752577341</v>
      </c>
      <c r="Q277" s="163">
        <v>0.19328537170263793</v>
      </c>
      <c r="R277" s="163">
        <v>-0.48422260470453249</v>
      </c>
      <c r="S277" s="163">
        <v>0.28664772727272725</v>
      </c>
      <c r="T277" s="163">
        <v>0.3640000000000001</v>
      </c>
      <c r="U277" s="163">
        <v>-0.48375262054507329</v>
      </c>
      <c r="V277" s="163">
        <v>-0.17361111111111116</v>
      </c>
      <c r="W277" s="163">
        <v>-0.17527777777777787</v>
      </c>
      <c r="X277" s="163">
        <v>-0.16390243902439017</v>
      </c>
      <c r="Y277" s="163">
        <v>0</v>
      </c>
      <c r="Z277" s="163">
        <v>0</v>
      </c>
      <c r="AA277" s="163">
        <v>0</v>
      </c>
      <c r="AB277" s="163">
        <v>0</v>
      </c>
      <c r="AC277" s="163">
        <v>0</v>
      </c>
      <c r="AD277" s="163">
        <v>0</v>
      </c>
      <c r="AE277" s="163">
        <v>0</v>
      </c>
      <c r="AF277" s="163">
        <v>0</v>
      </c>
      <c r="AG277" s="163">
        <v>0</v>
      </c>
      <c r="AH277" s="163">
        <v>0</v>
      </c>
      <c r="AI277" s="163">
        <v>0</v>
      </c>
    </row>
    <row r="278" spans="1:35" x14ac:dyDescent="0.3">
      <c r="A278" t="s">
        <v>233</v>
      </c>
      <c r="B278" s="163">
        <v>-9.7182157285645943E-2</v>
      </c>
      <c r="C278" s="163">
        <v>0.29638769678893073</v>
      </c>
      <c r="D278" s="163">
        <v>0.19275935249511877</v>
      </c>
      <c r="E278" s="163">
        <v>-0.27366609294320154</v>
      </c>
      <c r="F278" s="163">
        <v>0.17883928571428598</v>
      </c>
      <c r="G278" s="163">
        <v>-5.7727272727272738E-2</v>
      </c>
      <c r="H278" s="163">
        <v>0.34796352583586643</v>
      </c>
      <c r="I278" s="163">
        <v>-0.16697368421052627</v>
      </c>
      <c r="J278" s="163">
        <v>5.2569444444444446E-2</v>
      </c>
      <c r="K278" s="163">
        <v>-0.41449999999999998</v>
      </c>
      <c r="L278" s="163">
        <v>-0.2928779069767441</v>
      </c>
      <c r="M278" s="163">
        <v>-0.34359375000000003</v>
      </c>
      <c r="N278" s="163">
        <v>-0.17566137566137563</v>
      </c>
      <c r="O278" s="163">
        <v>-0.2669534050179212</v>
      </c>
      <c r="P278" s="163">
        <v>0.2889270386266094</v>
      </c>
      <c r="Q278" s="163">
        <v>0.17675438596491233</v>
      </c>
      <c r="R278" s="163">
        <v>-0.41644736842105268</v>
      </c>
      <c r="S278" s="163">
        <v>-0.3821969696969697</v>
      </c>
      <c r="T278" s="163">
        <v>0.72799999999999976</v>
      </c>
      <c r="U278" s="163">
        <v>-0.35499999999999998</v>
      </c>
      <c r="V278" s="163">
        <v>-0.46875</v>
      </c>
      <c r="W278" s="163">
        <v>-0.20031746031746034</v>
      </c>
      <c r="X278" s="163">
        <v>-0.1915309446254071</v>
      </c>
      <c r="Y278" s="163">
        <v>0</v>
      </c>
      <c r="Z278" s="163">
        <v>0</v>
      </c>
      <c r="AA278" s="163">
        <v>0</v>
      </c>
      <c r="AB278" s="163">
        <v>0</v>
      </c>
      <c r="AC278" s="163">
        <v>0</v>
      </c>
      <c r="AD278" s="163">
        <v>0</v>
      </c>
      <c r="AE278" s="163">
        <v>0</v>
      </c>
      <c r="AF278" s="163">
        <v>0</v>
      </c>
      <c r="AG278" s="163">
        <v>0</v>
      </c>
      <c r="AH278" s="163">
        <v>0</v>
      </c>
      <c r="AI278" s="163">
        <v>0</v>
      </c>
    </row>
    <row r="279" spans="1:35" x14ac:dyDescent="0.3">
      <c r="A279" t="s">
        <v>179</v>
      </c>
      <c r="B279" s="163">
        <v>-9.8001194976279238E-2</v>
      </c>
      <c r="C279" s="163">
        <v>0.2563057421911501</v>
      </c>
      <c r="D279" s="163">
        <v>0.28016674656948215</v>
      </c>
      <c r="E279" s="163">
        <v>-0.1991430454845089</v>
      </c>
      <c r="F279" s="163">
        <v>0.37556250000000002</v>
      </c>
      <c r="G279" s="163">
        <v>-7.9375000000000084E-2</v>
      </c>
      <c r="H279" s="163">
        <v>-8.5945945945946067E-2</v>
      </c>
      <c r="I279" s="163">
        <v>-9.5270270270270352E-2</v>
      </c>
      <c r="J279" s="163">
        <v>-0.1966233766233767</v>
      </c>
      <c r="K279" s="163">
        <v>-0.2737264150943397</v>
      </c>
      <c r="L279" s="163">
        <v>-8.6111111111111138E-2</v>
      </c>
      <c r="M279" s="163">
        <v>-0.19546666666666668</v>
      </c>
      <c r="N279" s="163">
        <v>-9.0217391304347805E-2</v>
      </c>
      <c r="O279" s="163">
        <v>-3.656357388316156E-2</v>
      </c>
      <c r="P279" s="163">
        <v>0.49318681318681312</v>
      </c>
      <c r="Q279" s="163">
        <v>-8.8377192982456165E-2</v>
      </c>
      <c r="R279" s="163">
        <v>-0.18508771929824563</v>
      </c>
      <c r="S279" s="163">
        <v>-7.0069444444444517E-2</v>
      </c>
      <c r="T279" s="163">
        <v>-0.12133333333333329</v>
      </c>
      <c r="U279" s="163">
        <v>-0.2563176895306859</v>
      </c>
      <c r="V279" s="163">
        <v>-0.1630434782608694</v>
      </c>
      <c r="W279" s="163">
        <v>-0.23370370370370364</v>
      </c>
      <c r="X279" s="163">
        <v>-9.5696202531645458E-2</v>
      </c>
      <c r="Y279" s="163">
        <v>0</v>
      </c>
      <c r="Z279" s="163">
        <v>0</v>
      </c>
      <c r="AA279" s="163">
        <v>0</v>
      </c>
      <c r="AB279" s="163">
        <v>0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</row>
    <row r="280" spans="1:35" x14ac:dyDescent="0.3">
      <c r="A280" t="s">
        <v>104</v>
      </c>
      <c r="B280" s="163">
        <v>-9.6666064096441628E-2</v>
      </c>
      <c r="C280" s="163">
        <v>0.29735344617384385</v>
      </c>
      <c r="D280" s="163">
        <v>-0.3932514929682398</v>
      </c>
      <c r="E280" s="163">
        <v>-0.19346007604562743</v>
      </c>
      <c r="F280" s="163">
        <v>0.37556250000000002</v>
      </c>
      <c r="G280" s="163">
        <v>0.4969565217391303</v>
      </c>
      <c r="H280" s="163">
        <v>0.49882352941176489</v>
      </c>
      <c r="I280" s="163">
        <v>-9.7615384615384548E-2</v>
      </c>
      <c r="J280" s="163">
        <v>-9.3073770491803209E-2</v>
      </c>
      <c r="K280" s="163">
        <v>0.48764705882352954</v>
      </c>
      <c r="L280" s="163">
        <v>-9.418402777777779E-2</v>
      </c>
      <c r="M280" s="163">
        <v>-6.9150943396226405E-2</v>
      </c>
      <c r="N280" s="163">
        <v>-4.098765432098761E-2</v>
      </c>
      <c r="O280" s="163">
        <v>0.21626016260162606</v>
      </c>
      <c r="P280" s="163">
        <v>0.44879999999999987</v>
      </c>
      <c r="Q280" s="163">
        <v>-0.38885964912280702</v>
      </c>
      <c r="R280" s="163">
        <v>-0.37017543859649127</v>
      </c>
      <c r="S280" s="163">
        <v>-0.25479797979797991</v>
      </c>
      <c r="T280" s="163">
        <v>0.72799999999999976</v>
      </c>
      <c r="U280" s="163">
        <v>0.39269911504424782</v>
      </c>
      <c r="V280" s="163">
        <v>-0.28532608695652162</v>
      </c>
      <c r="W280" s="163">
        <v>-0.28044444444444439</v>
      </c>
      <c r="X280" s="163">
        <v>-9.2195121951219594E-2</v>
      </c>
      <c r="Y280" s="163">
        <v>0</v>
      </c>
      <c r="Z280" s="163">
        <v>2.2204460492503131E-16</v>
      </c>
      <c r="AA280" s="163">
        <v>0</v>
      </c>
      <c r="AB280" s="163">
        <v>0</v>
      </c>
      <c r="AC280" s="163">
        <v>0</v>
      </c>
      <c r="AD280" s="163">
        <v>0</v>
      </c>
      <c r="AE280" s="163">
        <v>0</v>
      </c>
      <c r="AF280" s="163">
        <v>0</v>
      </c>
      <c r="AG280" s="163">
        <v>0</v>
      </c>
      <c r="AH280" s="163">
        <v>0</v>
      </c>
      <c r="AI280" s="163">
        <v>0</v>
      </c>
    </row>
    <row r="281" spans="1:35" x14ac:dyDescent="0.3">
      <c r="A281" t="s">
        <v>234</v>
      </c>
      <c r="B281" s="163">
        <v>0.36190553599812691</v>
      </c>
      <c r="C281" s="163">
        <v>-0.19873646370518683</v>
      </c>
      <c r="D281" s="163">
        <v>0.27369861122138572</v>
      </c>
      <c r="E281" s="163">
        <v>-0.18903566710700126</v>
      </c>
      <c r="F281" s="163">
        <v>0.15022500000000005</v>
      </c>
      <c r="G281" s="163">
        <v>0.4944274809160305</v>
      </c>
      <c r="H281" s="163">
        <v>-0.19636363636363641</v>
      </c>
      <c r="I281" s="163">
        <v>-0.28200000000000003</v>
      </c>
      <c r="J281" s="163">
        <v>-0.1992105263157895</v>
      </c>
      <c r="K281" s="163">
        <v>0.19429687500000004</v>
      </c>
      <c r="L281" s="163">
        <v>-0.18657407407407411</v>
      </c>
      <c r="M281" s="163">
        <v>-0.18325000000000002</v>
      </c>
      <c r="N281" s="163">
        <v>-0.28869565217391302</v>
      </c>
      <c r="O281" s="163">
        <v>0.48547528517110261</v>
      </c>
      <c r="P281" s="163">
        <v>0.41364055299539171</v>
      </c>
      <c r="Q281" s="163">
        <v>-0.29459064327485363</v>
      </c>
      <c r="R281" s="163">
        <v>-0.37017543859649116</v>
      </c>
      <c r="S281" s="163">
        <v>-0.25479797979797991</v>
      </c>
      <c r="T281" s="163">
        <v>-0.27300000000000002</v>
      </c>
      <c r="U281" s="163">
        <v>-0.14200000000000002</v>
      </c>
      <c r="V281" s="163">
        <v>-0.44642857142857151</v>
      </c>
      <c r="W281" s="163">
        <v>-0.46740740740740738</v>
      </c>
      <c r="X281" s="163">
        <v>-0.17897727272727271</v>
      </c>
      <c r="Y281" s="163">
        <v>0</v>
      </c>
      <c r="Z281" s="163">
        <v>0</v>
      </c>
      <c r="AA281" s="163">
        <v>0</v>
      </c>
      <c r="AB281" s="163">
        <v>0</v>
      </c>
      <c r="AC281" s="163">
        <v>0</v>
      </c>
      <c r="AD281" s="163">
        <v>0</v>
      </c>
      <c r="AE281" s="163">
        <v>0</v>
      </c>
      <c r="AF281" s="163">
        <v>0</v>
      </c>
      <c r="AG281" s="163">
        <v>0</v>
      </c>
      <c r="AH281" s="163">
        <v>0</v>
      </c>
      <c r="AI281" s="163">
        <v>0</v>
      </c>
    </row>
    <row r="282" spans="1:35" x14ac:dyDescent="0.3">
      <c r="A282" t="s">
        <v>137</v>
      </c>
      <c r="B282" s="163">
        <v>-0.24367462409955076</v>
      </c>
      <c r="C282" s="163">
        <v>0.19831111513380217</v>
      </c>
      <c r="D282" s="163">
        <v>0.19333456276450089</v>
      </c>
      <c r="E282" s="163">
        <v>0.19446043165467608</v>
      </c>
      <c r="F282" s="163">
        <v>0.1669166666666666</v>
      </c>
      <c r="G282" s="163">
        <v>0.4741333333333333</v>
      </c>
      <c r="H282" s="163">
        <v>0.48923076923076936</v>
      </c>
      <c r="I282" s="163">
        <v>-0.29374999999999984</v>
      </c>
      <c r="J282" s="163">
        <v>0.27830882352941155</v>
      </c>
      <c r="K282" s="163">
        <v>0.18179824561403501</v>
      </c>
      <c r="L282" s="163">
        <v>-0.2962293388429752</v>
      </c>
      <c r="M282" s="163">
        <v>-0.39120786516853923</v>
      </c>
      <c r="N282" s="163">
        <v>-0.19934497816593899</v>
      </c>
      <c r="O282" s="163">
        <v>0.47024160282852101</v>
      </c>
      <c r="P282" s="163">
        <v>0.47475317348378021</v>
      </c>
      <c r="Q282" s="163">
        <v>0.17675438596491233</v>
      </c>
      <c r="R282" s="163">
        <v>-0.47593984962406022</v>
      </c>
      <c r="S282" s="163">
        <v>0.38219696969696959</v>
      </c>
      <c r="T282" s="163">
        <v>0.72799999999999976</v>
      </c>
      <c r="U282" s="163">
        <v>0.18605870020964366</v>
      </c>
      <c r="V282" s="163">
        <v>-0.49342105263157898</v>
      </c>
      <c r="W282" s="163">
        <v>-0.20031746031746034</v>
      </c>
      <c r="X282" s="163">
        <v>0.34363636363636374</v>
      </c>
      <c r="Y282" s="163">
        <v>0</v>
      </c>
      <c r="Z282" s="163">
        <v>0</v>
      </c>
      <c r="AA282" s="163">
        <v>0</v>
      </c>
      <c r="AB282" s="163">
        <v>0</v>
      </c>
      <c r="AC282" s="163">
        <v>0</v>
      </c>
      <c r="AD282" s="163">
        <v>0</v>
      </c>
      <c r="AE282" s="163">
        <v>0</v>
      </c>
      <c r="AF282" s="163">
        <v>0</v>
      </c>
      <c r="AG282" s="163">
        <v>0</v>
      </c>
      <c r="AH282" s="163">
        <v>0</v>
      </c>
      <c r="AI282" s="163">
        <v>0</v>
      </c>
    </row>
    <row r="283" spans="1:35" x14ac:dyDescent="0.3">
      <c r="A283" t="s">
        <v>235</v>
      </c>
      <c r="B283" s="163">
        <v>0.25305623278689215</v>
      </c>
      <c r="C283" s="163">
        <v>-0.26190167187618962</v>
      </c>
      <c r="D283" s="163">
        <v>0.29098892655933017</v>
      </c>
      <c r="E283" s="163">
        <v>-0.19577836411609506</v>
      </c>
      <c r="F283" s="163">
        <v>0.37556250000000002</v>
      </c>
      <c r="G283" s="163">
        <v>0.47171428571428597</v>
      </c>
      <c r="H283" s="163">
        <v>0.37926605504587152</v>
      </c>
      <c r="I283" s="163">
        <v>-7.1694915254237435E-2</v>
      </c>
      <c r="J283" s="163">
        <v>-6.8818181818181889E-2</v>
      </c>
      <c r="K283" s="163">
        <v>0.26741935483870982</v>
      </c>
      <c r="L283" s="163">
        <v>-0.19227099236641221</v>
      </c>
      <c r="M283" s="163">
        <v>-0.1908854166666667</v>
      </c>
      <c r="N283" s="163">
        <v>-9.0094979647218354E-2</v>
      </c>
      <c r="O283" s="163">
        <v>0</v>
      </c>
      <c r="P283" s="163">
        <v>0.42022471910112369</v>
      </c>
      <c r="Q283" s="163">
        <v>0.39769736842105252</v>
      </c>
      <c r="R283" s="163">
        <v>-0.37017543859649127</v>
      </c>
      <c r="S283" s="163">
        <v>0.38219696969696981</v>
      </c>
      <c r="T283" s="163">
        <v>0.3640000000000001</v>
      </c>
      <c r="U283" s="163">
        <v>-0.14200000000000002</v>
      </c>
      <c r="V283" s="163">
        <v>-0.2678571428571429</v>
      </c>
      <c r="W283" s="163">
        <v>-0.28044444444444439</v>
      </c>
      <c r="X283" s="163">
        <v>-3.4520547945205537E-2</v>
      </c>
      <c r="Y283" s="163">
        <v>0</v>
      </c>
      <c r="Z283" s="163">
        <v>0</v>
      </c>
      <c r="AA283" s="163">
        <v>0</v>
      </c>
      <c r="AB283" s="163">
        <v>0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</row>
    <row r="284" spans="1:35" x14ac:dyDescent="0.3">
      <c r="A284" t="s">
        <v>202</v>
      </c>
      <c r="B284" s="163">
        <v>-3.0797827600165251E-3</v>
      </c>
      <c r="C284" s="163">
        <v>-7.6838117117853599E-2</v>
      </c>
      <c r="D284" s="163">
        <v>0.29589999110631338</v>
      </c>
      <c r="E284" s="163">
        <v>-9.9513212795549366E-2</v>
      </c>
      <c r="F284" s="163">
        <v>0.38057000000000007</v>
      </c>
      <c r="G284" s="163">
        <v>-3.3202614379085116E-2</v>
      </c>
      <c r="H284" s="163">
        <v>-1.5899999999999914E-2</v>
      </c>
      <c r="I284" s="163">
        <v>-9.9823008849557415E-2</v>
      </c>
      <c r="J284" s="163">
        <v>-8.5056179775280905E-2</v>
      </c>
      <c r="K284" s="163">
        <v>0.3730500000000001</v>
      </c>
      <c r="L284" s="163">
        <v>-9.2703349282296621E-2</v>
      </c>
      <c r="M284" s="163">
        <v>-2.3493589743589838E-2</v>
      </c>
      <c r="N284" s="163">
        <v>-9.2286309937456568E-2</v>
      </c>
      <c r="O284" s="163">
        <v>-1.7391304347825987E-2</v>
      </c>
      <c r="P284" s="163">
        <v>0.46311444652908063</v>
      </c>
      <c r="Q284" s="163">
        <v>-7.5751879699248126E-2</v>
      </c>
      <c r="R284" s="163">
        <v>-0.27763157894736834</v>
      </c>
      <c r="S284" s="163">
        <v>-0.28664772727272736</v>
      </c>
      <c r="T284" s="163">
        <v>0.72799999999999976</v>
      </c>
      <c r="U284" s="163">
        <v>0.39781216648879436</v>
      </c>
      <c r="V284" s="163">
        <v>-0.2678571428571429</v>
      </c>
      <c r="W284" s="163">
        <v>-0.35055555555555562</v>
      </c>
      <c r="X284" s="163">
        <v>-9.3333333333333268E-2</v>
      </c>
      <c r="Y284" s="163">
        <v>0</v>
      </c>
      <c r="Z284" s="163">
        <v>0</v>
      </c>
      <c r="AA284" s="163">
        <v>0</v>
      </c>
      <c r="AB284" s="163">
        <v>0</v>
      </c>
      <c r="AC284" s="163">
        <v>0</v>
      </c>
      <c r="AD284" s="163">
        <v>0</v>
      </c>
      <c r="AE284" s="163">
        <v>0</v>
      </c>
      <c r="AF284" s="163">
        <v>0</v>
      </c>
      <c r="AG284" s="163">
        <v>0</v>
      </c>
      <c r="AH284" s="163">
        <v>0</v>
      </c>
      <c r="AI284" s="163">
        <v>0</v>
      </c>
    </row>
    <row r="285" spans="1:35" x14ac:dyDescent="0.3">
      <c r="A285" t="s">
        <v>260</v>
      </c>
      <c r="B285" s="163">
        <v>-9.5345192730734496E-2</v>
      </c>
      <c r="C285" s="163">
        <v>0.19866260594403573</v>
      </c>
      <c r="D285" s="163">
        <v>9.1394520579582306E-2</v>
      </c>
      <c r="E285" s="163">
        <v>0.2874576271186442</v>
      </c>
      <c r="F285" s="163">
        <v>0.1669166666666666</v>
      </c>
      <c r="G285" s="163">
        <v>0.34636363636363621</v>
      </c>
      <c r="H285" s="163">
        <v>0.28605697151424292</v>
      </c>
      <c r="I285" s="163">
        <v>-0.28677966101694918</v>
      </c>
      <c r="J285" s="163">
        <v>-0.29570312500000007</v>
      </c>
      <c r="K285" s="163">
        <v>0.17270833333333346</v>
      </c>
      <c r="L285" s="163">
        <v>-0.29511589403973515</v>
      </c>
      <c r="M285" s="163">
        <v>-0.39267857142857154</v>
      </c>
      <c r="N285" s="163">
        <v>-0.40987654320987654</v>
      </c>
      <c r="O285" s="163">
        <v>-0.26206896551724135</v>
      </c>
      <c r="P285" s="163">
        <v>0.24933333333333341</v>
      </c>
      <c r="Q285" s="163">
        <v>0.35350877192982444</v>
      </c>
      <c r="R285" s="163">
        <v>0.18508771929824563</v>
      </c>
      <c r="S285" s="163">
        <v>0.2547979797979798</v>
      </c>
      <c r="T285" s="163">
        <v>0.72799999999999976</v>
      </c>
      <c r="U285" s="163">
        <v>-0.3844765342960289</v>
      </c>
      <c r="V285" s="163">
        <v>-0.46874999999999989</v>
      </c>
      <c r="W285" s="163">
        <v>-0.35055555555555562</v>
      </c>
      <c r="X285" s="163">
        <v>-0.29251305861868837</v>
      </c>
      <c r="Y285" s="163">
        <v>0</v>
      </c>
      <c r="Z285" s="163">
        <v>0</v>
      </c>
      <c r="AA285" s="163">
        <v>0</v>
      </c>
      <c r="AB285" s="163">
        <v>0</v>
      </c>
      <c r="AC285" s="163">
        <v>0</v>
      </c>
      <c r="AD285" s="163">
        <v>0</v>
      </c>
      <c r="AE285" s="163">
        <v>0</v>
      </c>
      <c r="AF285" s="163">
        <v>0</v>
      </c>
      <c r="AG285" s="163">
        <v>0</v>
      </c>
      <c r="AH285" s="163">
        <v>0</v>
      </c>
      <c r="AI285" s="163">
        <v>0</v>
      </c>
    </row>
    <row r="286" spans="1:35" x14ac:dyDescent="0.3">
      <c r="A286" t="s">
        <v>138</v>
      </c>
      <c r="B286" s="163">
        <v>-0.19790332167943947</v>
      </c>
      <c r="C286" s="163">
        <v>0.19951306486107034</v>
      </c>
      <c r="D286" s="163">
        <v>0.19907815858260114</v>
      </c>
      <c r="E286" s="163">
        <v>-0.19861207494795285</v>
      </c>
      <c r="F286" s="163">
        <v>0.3505250000000002</v>
      </c>
      <c r="G286" s="163">
        <v>0.43132075471698128</v>
      </c>
      <c r="H286" s="163">
        <v>0.37411764705882344</v>
      </c>
      <c r="I286" s="163">
        <v>-9.9140625000000093E-2</v>
      </c>
      <c r="J286" s="163">
        <v>-0.18614754098360653</v>
      </c>
      <c r="K286" s="163">
        <v>0</v>
      </c>
      <c r="L286" s="163">
        <v>-0.18836805555555558</v>
      </c>
      <c r="M286" s="163">
        <v>-0.17287735849056596</v>
      </c>
      <c r="N286" s="163">
        <v>-0.19415204678362574</v>
      </c>
      <c r="O286" s="163">
        <v>-3.1294117647058806E-2</v>
      </c>
      <c r="P286" s="163">
        <v>0.44289473684210523</v>
      </c>
      <c r="Q286" s="163">
        <v>0.29459064327485396</v>
      </c>
      <c r="R286" s="163">
        <v>-0.39661654135338342</v>
      </c>
      <c r="S286" s="163">
        <v>-0.28664772727272736</v>
      </c>
      <c r="T286" s="163">
        <v>0.72799999999999976</v>
      </c>
      <c r="U286" s="163">
        <v>0.35499999999999998</v>
      </c>
      <c r="V286" s="163">
        <v>-0.36684782608695643</v>
      </c>
      <c r="W286" s="163">
        <v>-0.28044444444444439</v>
      </c>
      <c r="X286" s="163">
        <v>-0.30000000000000004</v>
      </c>
      <c r="Y286" s="163">
        <v>0</v>
      </c>
      <c r="Z286" s="163">
        <v>0</v>
      </c>
      <c r="AA286" s="163">
        <v>0</v>
      </c>
      <c r="AB286" s="163">
        <v>0</v>
      </c>
      <c r="AC286" s="163">
        <v>0</v>
      </c>
      <c r="AD286" s="163">
        <v>0</v>
      </c>
      <c r="AE286" s="163">
        <v>0</v>
      </c>
      <c r="AF286" s="163">
        <v>0</v>
      </c>
      <c r="AG286" s="163">
        <v>0</v>
      </c>
      <c r="AH286" s="163">
        <v>0</v>
      </c>
      <c r="AI286" s="163">
        <v>2.2204460492503131E-16</v>
      </c>
    </row>
    <row r="287" spans="1:35" x14ac:dyDescent="0.3">
      <c r="A287" t="s">
        <v>261</v>
      </c>
      <c r="B287" s="163">
        <v>-4.6194142427453677E-3</v>
      </c>
      <c r="C287" s="163">
        <v>0.16914504226138272</v>
      </c>
      <c r="D287" s="163">
        <v>-9.1971142160525932E-2</v>
      </c>
      <c r="E287" s="163">
        <v>-9.000000000000008E-2</v>
      </c>
      <c r="F287" s="163">
        <v>0.44511111111111124</v>
      </c>
      <c r="G287" s="163">
        <v>-3.6285714285714255E-2</v>
      </c>
      <c r="H287" s="163">
        <v>-3.3125000000000071E-2</v>
      </c>
      <c r="I287" s="163">
        <v>-4.8068181818181732E-2</v>
      </c>
      <c r="J287" s="163">
        <v>-9.2317073170731789E-2</v>
      </c>
      <c r="K287" s="163">
        <v>-9.0108695652173942E-2</v>
      </c>
      <c r="L287" s="163">
        <v>-9.8852040816326481E-2</v>
      </c>
      <c r="M287" s="163">
        <v>-5.0902777777777741E-2</v>
      </c>
      <c r="N287" s="163">
        <v>-4.098765432098761E-2</v>
      </c>
      <c r="O287" s="163">
        <v>-4.4149377593360795E-2</v>
      </c>
      <c r="P287" s="163">
        <v>0.46030769230769231</v>
      </c>
      <c r="Q287" s="163">
        <v>-7.0701754385964821E-2</v>
      </c>
      <c r="R287" s="163">
        <v>-0.18508771929824563</v>
      </c>
      <c r="S287" s="163">
        <v>-0.1273989898989899</v>
      </c>
      <c r="T287" s="163">
        <v>0.72799999999999976</v>
      </c>
      <c r="U287" s="163">
        <v>-0.2994631901840491</v>
      </c>
      <c r="V287" s="163">
        <v>-6.25E-2</v>
      </c>
      <c r="W287" s="163">
        <v>-0.23370370370370364</v>
      </c>
      <c r="X287" s="163">
        <v>-6.9806094182825462E-2</v>
      </c>
      <c r="Y287" s="163">
        <v>0</v>
      </c>
      <c r="Z287" s="163">
        <v>2.2204460492503131E-16</v>
      </c>
      <c r="AA287" s="163">
        <v>0</v>
      </c>
      <c r="AB287" s="163">
        <v>0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</row>
    <row r="288" spans="1:35" x14ac:dyDescent="0.3">
      <c r="A288" t="s">
        <v>203</v>
      </c>
      <c r="B288" s="163">
        <v>0.19726749742337213</v>
      </c>
      <c r="C288" s="163">
        <v>9.9629361676304429E-2</v>
      </c>
      <c r="D288" s="163">
        <v>9.896979484544266E-2</v>
      </c>
      <c r="E288" s="163">
        <v>-0.4495432796868204</v>
      </c>
      <c r="F288" s="163">
        <v>0.19259615384615381</v>
      </c>
      <c r="G288" s="163">
        <v>0.37271739130434778</v>
      </c>
      <c r="H288" s="163">
        <v>0.18891089108910886</v>
      </c>
      <c r="I288" s="163">
        <v>-0.18593406593406581</v>
      </c>
      <c r="J288" s="163">
        <v>0.28944117647058798</v>
      </c>
      <c r="K288" s="163">
        <v>8.6354166666666732E-2</v>
      </c>
      <c r="L288" s="163">
        <v>-0.19088669950738901</v>
      </c>
      <c r="M288" s="163">
        <v>-0.19546666666666668</v>
      </c>
      <c r="N288" s="163">
        <v>-0.19587020648967557</v>
      </c>
      <c r="O288" s="163">
        <v>0.47500000000000031</v>
      </c>
      <c r="P288" s="163">
        <v>0.48606498194945846</v>
      </c>
      <c r="Q288" s="163">
        <v>0.17675438596491233</v>
      </c>
      <c r="R288" s="163">
        <v>-0.49356725146198821</v>
      </c>
      <c r="S288" s="163">
        <v>0.2547979797979798</v>
      </c>
      <c r="T288" s="163">
        <v>0.72799999999999976</v>
      </c>
      <c r="U288" s="163">
        <v>0</v>
      </c>
      <c r="V288" s="163">
        <v>-0.498046875</v>
      </c>
      <c r="W288" s="163">
        <v>-0.10786324786324786</v>
      </c>
      <c r="X288" s="163">
        <v>-0.39934426229508191</v>
      </c>
      <c r="Y288" s="163">
        <v>0</v>
      </c>
      <c r="Z288" s="163">
        <v>0</v>
      </c>
      <c r="AA288" s="163">
        <v>0</v>
      </c>
      <c r="AB288" s="163">
        <v>0</v>
      </c>
      <c r="AC288" s="163">
        <v>0</v>
      </c>
      <c r="AD288" s="163">
        <v>0</v>
      </c>
      <c r="AE288" s="163">
        <v>0</v>
      </c>
      <c r="AF288" s="163">
        <v>0</v>
      </c>
      <c r="AG288" s="163">
        <v>0</v>
      </c>
      <c r="AH288" s="163">
        <v>0</v>
      </c>
      <c r="AI288" s="163">
        <v>0</v>
      </c>
    </row>
    <row r="289" spans="1:35" x14ac:dyDescent="0.3">
      <c r="A289" t="s">
        <v>139</v>
      </c>
      <c r="B289" s="163">
        <v>-4.2479057957097832E-2</v>
      </c>
      <c r="C289" s="163">
        <v>9.7767085914826524E-2</v>
      </c>
      <c r="D289" s="163">
        <v>0.191310034055306</v>
      </c>
      <c r="E289" s="163">
        <v>-0.29085365853658551</v>
      </c>
      <c r="F289" s="163">
        <v>0.19473611111111122</v>
      </c>
      <c r="G289" s="163">
        <v>0.47171428571428597</v>
      </c>
      <c r="H289" s="163">
        <v>0.39667359667359658</v>
      </c>
      <c r="I289" s="163">
        <v>-0.27828947368421042</v>
      </c>
      <c r="J289" s="163">
        <v>0.29320422535211255</v>
      </c>
      <c r="K289" s="163">
        <v>0.25906249999999997</v>
      </c>
      <c r="L289" s="163">
        <v>-0.29807692307692324</v>
      </c>
      <c r="M289" s="163">
        <v>-0.29556451612903223</v>
      </c>
      <c r="N289" s="163">
        <v>0.38644593895499257</v>
      </c>
      <c r="O289" s="163">
        <v>0.46803519061583576</v>
      </c>
      <c r="P289" s="163">
        <v>0.41632653061224478</v>
      </c>
      <c r="Q289" s="163">
        <v>8.8377192982456165E-2</v>
      </c>
      <c r="R289" s="163">
        <v>-0.47593984962406022</v>
      </c>
      <c r="S289" s="163">
        <v>-0.47774621212121215</v>
      </c>
      <c r="T289" s="163">
        <v>0.72799999999999976</v>
      </c>
      <c r="U289" s="163">
        <v>0.19722222222222219</v>
      </c>
      <c r="V289" s="163">
        <v>-0.48611111111111116</v>
      </c>
      <c r="W289" s="163">
        <v>-0.12747474747474741</v>
      </c>
      <c r="X289" s="163">
        <v>-0.28800000000000003</v>
      </c>
      <c r="Y289" s="163">
        <v>0</v>
      </c>
      <c r="Z289" s="163">
        <v>0</v>
      </c>
      <c r="AA289" s="163">
        <v>0</v>
      </c>
      <c r="AB289" s="163">
        <v>0</v>
      </c>
      <c r="AC289" s="163">
        <v>0</v>
      </c>
      <c r="AD289" s="163">
        <v>0</v>
      </c>
      <c r="AE289" s="163">
        <v>0</v>
      </c>
      <c r="AF289" s="163">
        <v>0</v>
      </c>
      <c r="AG289" s="163">
        <v>0</v>
      </c>
      <c r="AH289" s="163">
        <v>0</v>
      </c>
      <c r="AI289" s="163">
        <v>0</v>
      </c>
    </row>
    <row r="290" spans="1:35" x14ac:dyDescent="0.3">
      <c r="A290" t="s">
        <v>140</v>
      </c>
      <c r="B290" s="163">
        <v>0.2534261980395045</v>
      </c>
      <c r="C290" s="163">
        <v>0.19884259842121077</v>
      </c>
      <c r="D290" s="163">
        <v>-0.29385325203739598</v>
      </c>
      <c r="E290" s="163">
        <v>-0.19240924092409251</v>
      </c>
      <c r="F290" s="163">
        <v>0.1669166666666666</v>
      </c>
      <c r="G290" s="163">
        <v>0.49516245487364641</v>
      </c>
      <c r="H290" s="163">
        <v>-0.18346153846153845</v>
      </c>
      <c r="I290" s="163">
        <v>-0.16269230769230769</v>
      </c>
      <c r="J290" s="163">
        <v>-0.1931122448979592</v>
      </c>
      <c r="K290" s="163">
        <v>0.15351851851851839</v>
      </c>
      <c r="L290" s="163">
        <v>-0.28394396551724144</v>
      </c>
      <c r="M290" s="163">
        <v>-0.29831395348837209</v>
      </c>
      <c r="N290" s="163">
        <v>-8.5677419354838746E-2</v>
      </c>
      <c r="O290" s="163">
        <v>-2.8913043478260847E-2</v>
      </c>
      <c r="P290" s="163">
        <v>0.47029940119760494</v>
      </c>
      <c r="Q290" s="163">
        <v>-0.44188596491228049</v>
      </c>
      <c r="R290" s="163">
        <v>-0.27763157894736834</v>
      </c>
      <c r="S290" s="163">
        <v>-0.44589646464646471</v>
      </c>
      <c r="T290" s="163">
        <v>0.3640000000000001</v>
      </c>
      <c r="U290" s="163">
        <v>-0.18605870020964366</v>
      </c>
      <c r="V290" s="163">
        <v>-0.46875</v>
      </c>
      <c r="W290" s="163">
        <v>-0.35055555555555562</v>
      </c>
      <c r="X290" s="163">
        <v>-0.17999999999999994</v>
      </c>
      <c r="Y290" s="163">
        <v>0</v>
      </c>
      <c r="Z290" s="163">
        <v>0</v>
      </c>
      <c r="AA290" s="163">
        <v>0</v>
      </c>
      <c r="AB290" s="163">
        <v>0</v>
      </c>
      <c r="AC290" s="163">
        <v>0</v>
      </c>
      <c r="AD290" s="163">
        <v>0</v>
      </c>
      <c r="AE290" s="163">
        <v>0</v>
      </c>
      <c r="AF290" s="163">
        <v>0</v>
      </c>
      <c r="AG290" s="163">
        <v>2.2204460492503131E-16</v>
      </c>
      <c r="AH290" s="163">
        <v>0</v>
      </c>
      <c r="AI290" s="163">
        <v>0</v>
      </c>
    </row>
    <row r="291" spans="1:35" x14ac:dyDescent="0.3">
      <c r="A291" t="s">
        <v>56</v>
      </c>
      <c r="B291" s="163">
        <v>-3.8438353189056418E-3</v>
      </c>
      <c r="C291" s="163">
        <v>0.24027748531271209</v>
      </c>
      <c r="D291" s="163">
        <v>-0.19313939853710449</v>
      </c>
      <c r="E291" s="163">
        <v>-0.19578742709008434</v>
      </c>
      <c r="F291" s="163">
        <v>0.36418181818181816</v>
      </c>
      <c r="G291" s="163">
        <v>-3.2288135593220302E-2</v>
      </c>
      <c r="H291" s="163">
        <v>-2.6065573770491679E-2</v>
      </c>
      <c r="I291" s="163">
        <v>-9.7615384615384548E-2</v>
      </c>
      <c r="J291" s="163">
        <v>-8.4111111111111136E-2</v>
      </c>
      <c r="K291" s="163">
        <v>0.3700892857142859</v>
      </c>
      <c r="L291" s="163">
        <v>-9.08203125E-2</v>
      </c>
      <c r="M291" s="163">
        <v>-7.048076923076918E-2</v>
      </c>
      <c r="N291" s="163">
        <v>0.35891891891891903</v>
      </c>
      <c r="O291" s="163">
        <v>-4.9719626168224229E-2</v>
      </c>
      <c r="P291" s="163">
        <v>0.40554216867469894</v>
      </c>
      <c r="Q291" s="163">
        <v>-8.3958333333333246E-2</v>
      </c>
      <c r="R291" s="163">
        <v>-0.38996699669966994</v>
      </c>
      <c r="S291" s="163">
        <v>-5.2552083333333388E-2</v>
      </c>
      <c r="T291" s="163">
        <v>-0.15166666666666662</v>
      </c>
      <c r="U291" s="163">
        <v>-0.44654088050314467</v>
      </c>
      <c r="V291" s="163">
        <v>-0.29094827586206895</v>
      </c>
      <c r="W291" s="163">
        <v>-0.23370370370370364</v>
      </c>
      <c r="X291" s="163">
        <v>-8.4000000000000075E-2</v>
      </c>
      <c r="Y291" s="163">
        <v>0</v>
      </c>
      <c r="Z291" s="163">
        <v>0</v>
      </c>
      <c r="AA291" s="163">
        <v>0</v>
      </c>
      <c r="AB291" s="163">
        <v>0</v>
      </c>
      <c r="AC291" s="163">
        <v>0</v>
      </c>
      <c r="AD291" s="163">
        <v>0</v>
      </c>
      <c r="AE291" s="163">
        <v>0</v>
      </c>
      <c r="AF291" s="163">
        <v>0</v>
      </c>
      <c r="AG291" s="163">
        <v>0</v>
      </c>
      <c r="AH291" s="163">
        <v>0</v>
      </c>
      <c r="AI291" s="163">
        <v>0</v>
      </c>
    </row>
    <row r="292" spans="1:35" x14ac:dyDescent="0.3">
      <c r="A292" t="s">
        <v>204</v>
      </c>
      <c r="B292" s="163">
        <v>-4.5322121855053688E-3</v>
      </c>
      <c r="C292" s="163">
        <v>-6.6980963685223105E-2</v>
      </c>
      <c r="D292" s="163">
        <v>0.19517892595740061</v>
      </c>
      <c r="E292" s="163">
        <v>-9.6730038022813769E-2</v>
      </c>
      <c r="F292" s="163">
        <v>0.29455882352941187</v>
      </c>
      <c r="G292" s="163">
        <v>0.48227848101265813</v>
      </c>
      <c r="H292" s="163">
        <v>-9.9031141868512251E-2</v>
      </c>
      <c r="I292" s="163">
        <v>-7.0794979079497833E-2</v>
      </c>
      <c r="J292" s="163">
        <v>-7.5699999999999878E-2</v>
      </c>
      <c r="K292" s="163">
        <v>0.29607142857142876</v>
      </c>
      <c r="L292" s="163">
        <v>-9.8516949152542388E-2</v>
      </c>
      <c r="M292" s="163">
        <v>-8.5232558139534786E-2</v>
      </c>
      <c r="N292" s="163">
        <v>-8.6308492201039977E-2</v>
      </c>
      <c r="O292" s="163">
        <v>-3.746478873239445E-2</v>
      </c>
      <c r="P292" s="163">
        <v>0.47142857142857153</v>
      </c>
      <c r="Q292" s="163">
        <v>-5.8918128654970703E-2</v>
      </c>
      <c r="R292" s="163">
        <v>-0.18508771929824552</v>
      </c>
      <c r="S292" s="163">
        <v>-0.14013888888888881</v>
      </c>
      <c r="T292" s="163">
        <v>0.72799999999999976</v>
      </c>
      <c r="U292" s="163">
        <v>0.39759999999999995</v>
      </c>
      <c r="V292" s="163">
        <v>-0.29605263157894735</v>
      </c>
      <c r="W292" s="163">
        <v>-0.28044444444444439</v>
      </c>
      <c r="X292" s="163">
        <v>-3.8769230769230889E-2</v>
      </c>
      <c r="Y292" s="163">
        <v>0</v>
      </c>
      <c r="Z292" s="163">
        <v>0</v>
      </c>
      <c r="AA292" s="163">
        <v>0</v>
      </c>
      <c r="AB292" s="163">
        <v>0</v>
      </c>
      <c r="AC292" s="163">
        <v>0</v>
      </c>
      <c r="AD292" s="163">
        <v>0</v>
      </c>
      <c r="AE292" s="163">
        <v>0</v>
      </c>
      <c r="AF292" s="163">
        <v>0</v>
      </c>
      <c r="AG292" s="163">
        <v>0</v>
      </c>
      <c r="AH292" s="163">
        <v>0</v>
      </c>
      <c r="AI292" s="163">
        <v>0</v>
      </c>
    </row>
    <row r="293" spans="1:35" x14ac:dyDescent="0.3">
      <c r="A293" t="s">
        <v>205</v>
      </c>
      <c r="B293" s="163">
        <v>-3.7270733531342359E-2</v>
      </c>
      <c r="C293" s="163">
        <v>0.29755422500313089</v>
      </c>
      <c r="D293" s="163">
        <v>0.19878308226059138</v>
      </c>
      <c r="E293" s="163">
        <v>-0.19481621112158343</v>
      </c>
      <c r="F293" s="163">
        <v>6.6766666666666641E-2</v>
      </c>
      <c r="G293" s="163">
        <v>0.49516245487364641</v>
      </c>
      <c r="H293" s="163">
        <v>0.37569620253164571</v>
      </c>
      <c r="I293" s="163">
        <v>-0.17945454545454553</v>
      </c>
      <c r="J293" s="163">
        <v>-0.17469230769230759</v>
      </c>
      <c r="K293" s="163">
        <v>0.17270833333333346</v>
      </c>
      <c r="L293" s="163">
        <v>-0.18871753246753242</v>
      </c>
      <c r="M293" s="163">
        <v>-0.19289473684210523</v>
      </c>
      <c r="N293" s="163">
        <v>-9.502003434459072E-2</v>
      </c>
      <c r="O293" s="163">
        <v>-3.5161929940515591E-2</v>
      </c>
      <c r="P293" s="163">
        <v>0.49572901325478624</v>
      </c>
      <c r="Q293" s="163">
        <v>-0.39305794606999422</v>
      </c>
      <c r="R293" s="163">
        <v>-0.37897517168515582</v>
      </c>
      <c r="S293" s="163">
        <v>-0.27299783549783552</v>
      </c>
      <c r="T293" s="163">
        <v>0.3640000000000001</v>
      </c>
      <c r="U293" s="163">
        <v>-0.18605870020964366</v>
      </c>
      <c r="V293" s="163">
        <v>-0.46874999999999989</v>
      </c>
      <c r="W293" s="163">
        <v>-0.46740740740740738</v>
      </c>
      <c r="X293" s="163">
        <v>-7.3043478260869543E-2</v>
      </c>
      <c r="Y293" s="163">
        <v>0</v>
      </c>
      <c r="Z293" s="163">
        <v>0</v>
      </c>
      <c r="AA293" s="163">
        <v>0</v>
      </c>
      <c r="AB293" s="163">
        <v>0</v>
      </c>
      <c r="AC293" s="163">
        <v>0</v>
      </c>
      <c r="AD293" s="163">
        <v>0</v>
      </c>
      <c r="AE293" s="163">
        <v>0</v>
      </c>
      <c r="AF293" s="163">
        <v>0</v>
      </c>
      <c r="AG293" s="163">
        <v>0</v>
      </c>
      <c r="AH293" s="163">
        <v>0</v>
      </c>
      <c r="AI293" s="163">
        <v>0</v>
      </c>
    </row>
    <row r="294" spans="1:35" x14ac:dyDescent="0.3">
      <c r="A294" t="s">
        <v>180</v>
      </c>
      <c r="B294" s="163">
        <v>0.19923146114849999</v>
      </c>
      <c r="C294" s="163">
        <v>9.9751205690050249E-2</v>
      </c>
      <c r="D294" s="163">
        <v>0.19320972481403276</v>
      </c>
      <c r="E294" s="163">
        <v>-0.39154175588865103</v>
      </c>
      <c r="F294" s="163">
        <v>0.19259615384615381</v>
      </c>
      <c r="G294" s="163">
        <v>0.43132075471698128</v>
      </c>
      <c r="H294" s="163">
        <v>0.17066189624329153</v>
      </c>
      <c r="I294" s="163">
        <v>-0.29029411764705881</v>
      </c>
      <c r="J294" s="163">
        <v>-0.33397058823529413</v>
      </c>
      <c r="K294" s="163">
        <v>0.15351851851851839</v>
      </c>
      <c r="L294" s="163">
        <v>-0.28641304347826102</v>
      </c>
      <c r="M294" s="163">
        <v>-0.17452380952380953</v>
      </c>
      <c r="N294" s="163">
        <v>-0.17190196755264064</v>
      </c>
      <c r="O294" s="163">
        <v>-0.35231788079470205</v>
      </c>
      <c r="P294" s="163">
        <v>0.28261964735516365</v>
      </c>
      <c r="Q294" s="163">
        <v>0.29459064327485396</v>
      </c>
      <c r="R294" s="163">
        <v>-0.47593984962406022</v>
      </c>
      <c r="S294" s="163">
        <v>0.28664772727272725</v>
      </c>
      <c r="T294" s="163">
        <v>0.72799999999999976</v>
      </c>
      <c r="U294" s="163">
        <v>-0.28400000000000003</v>
      </c>
      <c r="V294" s="163">
        <v>-0.46875</v>
      </c>
      <c r="W294" s="163">
        <v>-0.20031746031746034</v>
      </c>
      <c r="X294" s="163">
        <v>-0.3978947368421053</v>
      </c>
      <c r="Y294" s="163">
        <v>0</v>
      </c>
      <c r="Z294" s="163">
        <v>0</v>
      </c>
      <c r="AA294" s="163">
        <v>0</v>
      </c>
      <c r="AB294" s="163">
        <v>0</v>
      </c>
      <c r="AC294" s="163">
        <v>0</v>
      </c>
      <c r="AD294" s="163">
        <v>0</v>
      </c>
      <c r="AE294" s="163">
        <v>0</v>
      </c>
      <c r="AF294" s="163">
        <v>0</v>
      </c>
      <c r="AG294" s="163">
        <v>0</v>
      </c>
      <c r="AH294" s="163">
        <v>0</v>
      </c>
      <c r="AI294" s="163">
        <v>0</v>
      </c>
    </row>
    <row r="295" spans="1:35" x14ac:dyDescent="0.3">
      <c r="A295" t="s">
        <v>141</v>
      </c>
      <c r="B295" s="163">
        <v>0.29606616151916731</v>
      </c>
      <c r="C295" s="163">
        <v>0.19591931877927804</v>
      </c>
      <c r="D295" s="163">
        <v>0.29294348964718719</v>
      </c>
      <c r="E295" s="163">
        <v>-0.12913705583756341</v>
      </c>
      <c r="F295" s="163">
        <v>0.26963461538461542</v>
      </c>
      <c r="G295" s="163">
        <v>0.35943396226415092</v>
      </c>
      <c r="H295" s="163">
        <v>0.27257142857142869</v>
      </c>
      <c r="I295" s="163">
        <v>-0.16269230769230769</v>
      </c>
      <c r="J295" s="163">
        <v>-0.3862244897959185</v>
      </c>
      <c r="K295" s="163">
        <v>0.15351851851851839</v>
      </c>
      <c r="L295" s="163">
        <v>-0.28394396551724144</v>
      </c>
      <c r="M295" s="163">
        <v>-0.38354651162790687</v>
      </c>
      <c r="N295" s="163">
        <v>-0.17261698440207984</v>
      </c>
      <c r="O295" s="163">
        <v>-7.4929577464788788E-2</v>
      </c>
      <c r="P295" s="163">
        <v>0.47142857142857153</v>
      </c>
      <c r="Q295" s="163">
        <v>-0.38296783625730979</v>
      </c>
      <c r="R295" s="163">
        <v>-0.47593984962406022</v>
      </c>
      <c r="S295" s="163">
        <v>-0.3821969696969697</v>
      </c>
      <c r="T295" s="163">
        <v>0.72799999999999976</v>
      </c>
      <c r="U295" s="163">
        <v>-0.2563176895306859</v>
      </c>
      <c r="V295" s="163">
        <v>-0.46875</v>
      </c>
      <c r="W295" s="163">
        <v>-0.42066666666666674</v>
      </c>
      <c r="X295" s="163">
        <v>-0.43135135135135128</v>
      </c>
      <c r="Y295" s="163">
        <v>0</v>
      </c>
      <c r="Z295" s="163">
        <v>0</v>
      </c>
      <c r="AA295" s="163">
        <v>0</v>
      </c>
      <c r="AB295" s="163">
        <v>0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</row>
    <row r="296" spans="1:35" x14ac:dyDescent="0.3">
      <c r="A296" t="s">
        <v>262</v>
      </c>
      <c r="B296" s="163">
        <v>-0.29640199189852956</v>
      </c>
      <c r="C296" s="163">
        <v>0.296308697672234</v>
      </c>
      <c r="D296" s="163">
        <v>-0.2103356060793431</v>
      </c>
      <c r="E296" s="163">
        <v>-0.28745762711864409</v>
      </c>
      <c r="F296" s="163">
        <v>0.25037500000000001</v>
      </c>
      <c r="G296" s="163">
        <v>0.4969565217391303</v>
      </c>
      <c r="H296" s="163">
        <v>0.49687499999999996</v>
      </c>
      <c r="I296" s="163">
        <v>-6.0428571428571387E-2</v>
      </c>
      <c r="J296" s="163">
        <v>0.45878787878787897</v>
      </c>
      <c r="K296" s="163">
        <v>0.46055555555555583</v>
      </c>
      <c r="L296" s="163">
        <v>-9.9358974358974339E-2</v>
      </c>
      <c r="M296" s="163">
        <v>-6.3189655172413706E-2</v>
      </c>
      <c r="N296" s="163">
        <v>-0.18681672025723473</v>
      </c>
      <c r="O296" s="163">
        <v>0.4672972972972973</v>
      </c>
      <c r="P296" s="163">
        <v>0.42824427480916039</v>
      </c>
      <c r="Q296" s="163">
        <v>8.8377192982455943E-2</v>
      </c>
      <c r="R296" s="163">
        <v>-0.41644736842105268</v>
      </c>
      <c r="S296" s="163">
        <v>0.38219696969696959</v>
      </c>
      <c r="T296" s="163">
        <v>0.72799999999999976</v>
      </c>
      <c r="U296" s="163">
        <v>-0.2563176895306859</v>
      </c>
      <c r="V296" s="163">
        <v>-0.390625</v>
      </c>
      <c r="W296" s="163">
        <v>-0.46740740740740738</v>
      </c>
      <c r="X296" s="163">
        <v>-0.27922437673130196</v>
      </c>
      <c r="Y296" s="163">
        <v>0</v>
      </c>
      <c r="Z296" s="163">
        <v>0</v>
      </c>
      <c r="AA296" s="163">
        <v>0</v>
      </c>
      <c r="AB296" s="163">
        <v>0</v>
      </c>
      <c r="AC296" s="163">
        <v>0</v>
      </c>
      <c r="AD296" s="163">
        <v>0</v>
      </c>
      <c r="AE296" s="163">
        <v>0</v>
      </c>
      <c r="AF296" s="163">
        <v>0</v>
      </c>
      <c r="AG296" s="163">
        <v>0</v>
      </c>
      <c r="AH296" s="163">
        <v>0</v>
      </c>
      <c r="AI296" s="163">
        <v>0</v>
      </c>
    </row>
    <row r="297" spans="1:35" x14ac:dyDescent="0.3">
      <c r="A297" t="s">
        <v>142</v>
      </c>
      <c r="B297" s="163">
        <v>0.293850008769732</v>
      </c>
      <c r="C297" s="163">
        <v>0.19975573931007595</v>
      </c>
      <c r="D297" s="163">
        <v>-0.25815984709167716</v>
      </c>
      <c r="E297" s="163">
        <v>-0.1944604316546763</v>
      </c>
      <c r="F297" s="163">
        <v>0.26706666666666679</v>
      </c>
      <c r="G297" s="163">
        <v>0.46181818181818168</v>
      </c>
      <c r="H297" s="163">
        <v>-0.16795774647887329</v>
      </c>
      <c r="I297" s="163">
        <v>-0.17999999999999994</v>
      </c>
      <c r="J297" s="163">
        <v>-0.25806818181818181</v>
      </c>
      <c r="K297" s="163">
        <v>0.16579999999999995</v>
      </c>
      <c r="L297" s="163">
        <v>-0.18452380952380953</v>
      </c>
      <c r="M297" s="163">
        <v>-0.37589743589743596</v>
      </c>
      <c r="N297" s="163">
        <v>-0.18308823529411766</v>
      </c>
      <c r="O297" s="163">
        <v>-4.2903225806451672E-2</v>
      </c>
      <c r="P297" s="163">
        <v>0.45795918367346933</v>
      </c>
      <c r="Q297" s="163">
        <v>-0.38296783625730979</v>
      </c>
      <c r="R297" s="163">
        <v>-0.47593984962406022</v>
      </c>
      <c r="S297" s="163">
        <v>-0.28664772727272736</v>
      </c>
      <c r="T297" s="163">
        <v>0.72799999999999976</v>
      </c>
      <c r="U297" s="163">
        <v>-0.39444444444444426</v>
      </c>
      <c r="V297" s="163">
        <v>-0.49632352941176472</v>
      </c>
      <c r="W297" s="163">
        <v>-0.28044444444444439</v>
      </c>
      <c r="X297" s="163">
        <v>-0.28910133843212249</v>
      </c>
      <c r="Y297" s="163">
        <v>0</v>
      </c>
      <c r="Z297" s="163">
        <v>0</v>
      </c>
      <c r="AA297" s="163">
        <v>0</v>
      </c>
      <c r="AB297" s="163">
        <v>0</v>
      </c>
      <c r="AC297" s="163">
        <v>0</v>
      </c>
      <c r="AD297" s="163">
        <v>0</v>
      </c>
      <c r="AE297" s="163">
        <v>0</v>
      </c>
      <c r="AF297" s="163">
        <v>0</v>
      </c>
      <c r="AG297" s="163">
        <v>0</v>
      </c>
      <c r="AH297" s="163">
        <v>0</v>
      </c>
      <c r="AI297" s="163">
        <v>0</v>
      </c>
    </row>
    <row r="298" spans="1:35" x14ac:dyDescent="0.3">
      <c r="A298" t="s">
        <v>206</v>
      </c>
      <c r="B298" s="163">
        <v>0.3991276458839601</v>
      </c>
      <c r="C298" s="163">
        <v>-0.15962556269912087</v>
      </c>
      <c r="D298" s="163">
        <v>0.29902412374242804</v>
      </c>
      <c r="E298" s="163">
        <v>-9.6730038022813769E-2</v>
      </c>
      <c r="F298" s="163">
        <v>0.27819444444444441</v>
      </c>
      <c r="G298" s="163">
        <v>-9.6455696202531582E-2</v>
      </c>
      <c r="H298" s="163">
        <v>-0.19670103092783509</v>
      </c>
      <c r="I298" s="163">
        <v>-0.16269230769230769</v>
      </c>
      <c r="J298" s="163">
        <v>-0.15770833333333323</v>
      </c>
      <c r="K298" s="163">
        <v>-0.29607142857142865</v>
      </c>
      <c r="L298" s="163">
        <v>-0.17816091954022983</v>
      </c>
      <c r="M298" s="163">
        <v>-0.17179687500000007</v>
      </c>
      <c r="N298" s="163">
        <v>-0.17878298330640818</v>
      </c>
      <c r="O298" s="163">
        <v>-4.2628205128205199E-2</v>
      </c>
      <c r="P298" s="163">
        <v>0.44216748768472924</v>
      </c>
      <c r="Q298" s="163">
        <v>-0.39769736842105263</v>
      </c>
      <c r="R298" s="163">
        <v>-0.42626262626262623</v>
      </c>
      <c r="S298" s="163">
        <v>-0.35034722222222225</v>
      </c>
      <c r="T298" s="163">
        <v>0.24266666666666681</v>
      </c>
      <c r="U298" s="163">
        <v>0.44855595667870052</v>
      </c>
      <c r="V298" s="163">
        <v>-0.46875</v>
      </c>
      <c r="W298" s="163">
        <v>-0.20031746031746034</v>
      </c>
      <c r="X298" s="163">
        <v>-0.17379310344827592</v>
      </c>
      <c r="Y298" s="163">
        <v>0</v>
      </c>
      <c r="Z298" s="163">
        <v>0</v>
      </c>
      <c r="AA298" s="163">
        <v>0</v>
      </c>
      <c r="AB298" s="163">
        <v>0</v>
      </c>
      <c r="AC298" s="163">
        <v>0</v>
      </c>
      <c r="AD298" s="163">
        <v>0</v>
      </c>
      <c r="AE298" s="163">
        <v>0</v>
      </c>
      <c r="AF298" s="163">
        <v>0</v>
      </c>
      <c r="AG298" s="163">
        <v>0</v>
      </c>
      <c r="AH298" s="163">
        <v>0</v>
      </c>
      <c r="AI298" s="163">
        <v>0</v>
      </c>
    </row>
    <row r="299" spans="1:35" x14ac:dyDescent="0.3">
      <c r="A299" t="s">
        <v>263</v>
      </c>
      <c r="B299" s="163">
        <v>0.49650846962841721</v>
      </c>
      <c r="C299" s="163">
        <v>-6.5954921384365428E-2</v>
      </c>
      <c r="D299" s="163">
        <v>-0.19375059916538651</v>
      </c>
      <c r="E299" s="163">
        <v>-0.19816715542522001</v>
      </c>
      <c r="F299" s="163">
        <v>0.39344642857142875</v>
      </c>
      <c r="G299" s="163">
        <v>-3.6285714285714255E-2</v>
      </c>
      <c r="H299" s="163">
        <v>-7.819672131147537E-2</v>
      </c>
      <c r="I299" s="163">
        <v>-0.18799999999999994</v>
      </c>
      <c r="J299" s="163">
        <v>-0.19481617647058824</v>
      </c>
      <c r="K299" s="163">
        <v>0.27269736842105252</v>
      </c>
      <c r="L299" s="163">
        <v>-0.19254658385093171</v>
      </c>
      <c r="M299" s="163">
        <v>-9.3177966101694931E-2</v>
      </c>
      <c r="N299" s="163">
        <v>-5.337620578778135E-2</v>
      </c>
      <c r="O299" s="163">
        <v>-5.190243902439029E-2</v>
      </c>
      <c r="P299" s="163">
        <v>0.43714285714285728</v>
      </c>
      <c r="Q299" s="163">
        <v>-0.17675438596491233</v>
      </c>
      <c r="R299" s="163">
        <v>-0.4442105263157895</v>
      </c>
      <c r="S299" s="163">
        <v>-0.19109848484848491</v>
      </c>
      <c r="T299" s="163">
        <v>0.3640000000000001</v>
      </c>
      <c r="U299" s="163">
        <v>-5.4615384615384621E-2</v>
      </c>
      <c r="V299" s="163">
        <v>-0.375</v>
      </c>
      <c r="W299" s="163">
        <v>-0.23370370370370364</v>
      </c>
      <c r="X299" s="163">
        <v>-7.8749999999999987E-2</v>
      </c>
      <c r="Y299" s="163">
        <v>0</v>
      </c>
      <c r="Z299" s="163">
        <v>0</v>
      </c>
      <c r="AA299" s="163">
        <v>0</v>
      </c>
      <c r="AB299" s="163">
        <v>0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</row>
    <row r="300" spans="1:35" x14ac:dyDescent="0.3">
      <c r="A300" t="s">
        <v>143</v>
      </c>
      <c r="B300" s="163">
        <v>-0.19797489611765984</v>
      </c>
      <c r="C300" s="163">
        <v>0.29930265271063572</v>
      </c>
      <c r="D300" s="163">
        <v>-4.4922730454370896E-2</v>
      </c>
      <c r="E300" s="163">
        <v>-0.18721614802354913</v>
      </c>
      <c r="F300" s="163">
        <v>0.3505250000000002</v>
      </c>
      <c r="G300" s="163">
        <v>0.46181818181818168</v>
      </c>
      <c r="H300" s="163">
        <v>0.48471131639722875</v>
      </c>
      <c r="I300" s="163">
        <v>-0.18391304347826087</v>
      </c>
      <c r="J300" s="163">
        <v>-0.17469230769230759</v>
      </c>
      <c r="K300" s="163">
        <v>0.28006756756756768</v>
      </c>
      <c r="L300" s="163">
        <v>-0.18871753246753242</v>
      </c>
      <c r="M300" s="163">
        <v>-9.6447368421052726E-2</v>
      </c>
      <c r="N300" s="163">
        <v>-9.1881918819188169E-2</v>
      </c>
      <c r="O300" s="163">
        <v>0.49297297297297282</v>
      </c>
      <c r="P300" s="163">
        <v>0.40251121076233187</v>
      </c>
      <c r="Q300" s="163">
        <v>0.28280701754385973</v>
      </c>
      <c r="R300" s="163">
        <v>-0.29614035087719304</v>
      </c>
      <c r="S300" s="163">
        <v>-9.1727272727272768E-2</v>
      </c>
      <c r="T300" s="163">
        <v>0.72799999999999976</v>
      </c>
      <c r="U300" s="163">
        <v>0.35499999999999998</v>
      </c>
      <c r="V300" s="163">
        <v>-0.46874999999999989</v>
      </c>
      <c r="W300" s="163">
        <v>-0.31160493827160496</v>
      </c>
      <c r="X300" s="163">
        <v>-0.29489361702127648</v>
      </c>
      <c r="Y300" s="163">
        <v>0</v>
      </c>
      <c r="Z300" s="163">
        <v>0</v>
      </c>
      <c r="AA300" s="163">
        <v>0</v>
      </c>
      <c r="AB300" s="163">
        <v>0</v>
      </c>
      <c r="AC300" s="163">
        <v>0</v>
      </c>
      <c r="AD300" s="163">
        <v>0</v>
      </c>
      <c r="AE300" s="163">
        <v>0</v>
      </c>
      <c r="AF300" s="163">
        <v>0</v>
      </c>
      <c r="AG300" s="163">
        <v>0</v>
      </c>
      <c r="AH300" s="163">
        <v>0</v>
      </c>
      <c r="AI300" s="163">
        <v>0</v>
      </c>
    </row>
    <row r="301" spans="1:35" x14ac:dyDescent="0.3">
      <c r="A301" t="s">
        <v>181</v>
      </c>
      <c r="B301" s="163">
        <v>-4.1037603101081732E-3</v>
      </c>
      <c r="C301" s="163">
        <v>0.23376917171532607</v>
      </c>
      <c r="D301" s="163">
        <v>-0.1983805243783302</v>
      </c>
      <c r="E301" s="163">
        <v>-9.1831683168316802E-2</v>
      </c>
      <c r="F301" s="163">
        <v>0.46223076923076922</v>
      </c>
      <c r="G301" s="163">
        <v>-4.8227848101265902E-2</v>
      </c>
      <c r="H301" s="163">
        <v>-3.8313253012048021E-2</v>
      </c>
      <c r="I301" s="163">
        <v>-7.2931034482758506E-2</v>
      </c>
      <c r="J301" s="163">
        <v>-3.5046296296296187E-2</v>
      </c>
      <c r="K301" s="163">
        <v>0.46798387096774219</v>
      </c>
      <c r="L301" s="163">
        <v>-1.5019379844961267E-2</v>
      </c>
      <c r="M301" s="163">
        <v>-3.8177083333333361E-2</v>
      </c>
      <c r="N301" s="163">
        <v>-3.4156378600823101E-2</v>
      </c>
      <c r="O301" s="163">
        <v>-5.373737373737375E-2</v>
      </c>
      <c r="P301" s="163">
        <v>0.46030769230769231</v>
      </c>
      <c r="Q301" s="163">
        <v>-0.17675438596491233</v>
      </c>
      <c r="R301" s="163">
        <v>-0.29614035087719304</v>
      </c>
      <c r="S301" s="163">
        <v>-0.15765625000000005</v>
      </c>
      <c r="T301" s="163">
        <v>-9.1000000000000081E-2</v>
      </c>
      <c r="U301" s="163">
        <v>-7.4423480083857463E-2</v>
      </c>
      <c r="V301" s="163">
        <v>-0.37500000000000011</v>
      </c>
      <c r="W301" s="163">
        <v>-0.20031746031746034</v>
      </c>
      <c r="X301" s="163">
        <v>-6.461538461538463E-2</v>
      </c>
      <c r="Y301" s="163">
        <v>0</v>
      </c>
      <c r="Z301" s="163">
        <v>0</v>
      </c>
      <c r="AA301" s="163">
        <v>0</v>
      </c>
      <c r="AB301" s="163">
        <v>0</v>
      </c>
      <c r="AC301" s="163">
        <v>0</v>
      </c>
      <c r="AD301" s="163">
        <v>0</v>
      </c>
      <c r="AE301" s="163">
        <v>0</v>
      </c>
      <c r="AF301" s="163">
        <v>0</v>
      </c>
      <c r="AG301" s="163">
        <v>0</v>
      </c>
      <c r="AH301" s="163">
        <v>0</v>
      </c>
      <c r="AI301" s="163">
        <v>0</v>
      </c>
    </row>
    <row r="302" spans="1:35" x14ac:dyDescent="0.3">
      <c r="A302" t="s">
        <v>207</v>
      </c>
      <c r="B302" s="163">
        <v>8.628474726018176E-2</v>
      </c>
      <c r="C302" s="163">
        <v>0.19880575524937072</v>
      </c>
      <c r="D302" s="163">
        <v>-0.28248122215978788</v>
      </c>
      <c r="E302" s="163">
        <v>-0.18524271844660178</v>
      </c>
      <c r="F302" s="163">
        <v>7.5112499999999915E-2</v>
      </c>
      <c r="G302" s="163">
        <v>0.34636363636363621</v>
      </c>
      <c r="H302" s="163">
        <v>0.29055837563451781</v>
      </c>
      <c r="I302" s="163">
        <v>-0.29375000000000007</v>
      </c>
      <c r="J302" s="163">
        <v>0.16698529411764707</v>
      </c>
      <c r="K302" s="163">
        <v>0.21815789473684211</v>
      </c>
      <c r="L302" s="163">
        <v>-0.29062500000000002</v>
      </c>
      <c r="M302" s="163">
        <v>-0.2443333333333334</v>
      </c>
      <c r="N302" s="163">
        <v>0.22533936651583719</v>
      </c>
      <c r="O302" s="163">
        <v>0.47689243027888439</v>
      </c>
      <c r="P302" s="163">
        <v>0.39368421052631586</v>
      </c>
      <c r="Q302" s="163">
        <v>-0.29459064327485363</v>
      </c>
      <c r="R302" s="163">
        <v>-0.37017543859649127</v>
      </c>
      <c r="S302" s="163">
        <v>-0.45863636363636373</v>
      </c>
      <c r="T302" s="163">
        <v>0.72799999999999976</v>
      </c>
      <c r="U302" s="163">
        <v>-0.2563176895306859</v>
      </c>
      <c r="V302" s="163">
        <v>-0.43269230769230771</v>
      </c>
      <c r="W302" s="163">
        <v>-0.28044444444444439</v>
      </c>
      <c r="X302" s="163">
        <v>-0.26666666666666672</v>
      </c>
      <c r="Y302" s="163">
        <v>0</v>
      </c>
      <c r="Z302" s="163">
        <v>0</v>
      </c>
      <c r="AA302" s="163">
        <v>0</v>
      </c>
      <c r="AB302" s="163">
        <v>0</v>
      </c>
      <c r="AC302" s="163">
        <v>0</v>
      </c>
      <c r="AD302" s="163">
        <v>0</v>
      </c>
      <c r="AE302" s="163">
        <v>0</v>
      </c>
      <c r="AF302" s="163">
        <v>0</v>
      </c>
      <c r="AG302" s="163">
        <v>0</v>
      </c>
      <c r="AH302" s="163">
        <v>0</v>
      </c>
      <c r="AI302" s="163">
        <v>2.2204460492503131E-16</v>
      </c>
    </row>
    <row r="303" spans="1:35" x14ac:dyDescent="0.3">
      <c r="A303" t="s">
        <v>208</v>
      </c>
      <c r="B303" s="163">
        <v>-3.1733367406685864E-2</v>
      </c>
      <c r="C303" s="163">
        <v>0.29800400663923865</v>
      </c>
      <c r="D303" s="163">
        <v>0.2993439356394787</v>
      </c>
      <c r="E303" s="163">
        <v>-0.19854318418314254</v>
      </c>
      <c r="F303" s="163">
        <v>0.26963461538461542</v>
      </c>
      <c r="G303" s="163">
        <v>-9.9607843137254903E-2</v>
      </c>
      <c r="H303" s="163">
        <v>-0.27921951219512187</v>
      </c>
      <c r="I303" s="163">
        <v>-0.18311688311688312</v>
      </c>
      <c r="J303" s="163">
        <v>-7.885416666666667E-2</v>
      </c>
      <c r="K303" s="163">
        <v>0.15351851851851839</v>
      </c>
      <c r="L303" s="163">
        <v>-0.39089912280701755</v>
      </c>
      <c r="M303" s="163">
        <v>-0.17452380952380953</v>
      </c>
      <c r="N303" s="163">
        <v>-0.29963898916967513</v>
      </c>
      <c r="O303" s="163">
        <v>-4.0766283524904301E-2</v>
      </c>
      <c r="P303" s="163">
        <v>0.48782608695652163</v>
      </c>
      <c r="Q303" s="163">
        <v>-8.8377192982456054E-2</v>
      </c>
      <c r="R303" s="163">
        <v>-0.39661654135338342</v>
      </c>
      <c r="S303" s="163">
        <v>0.38219696969696959</v>
      </c>
      <c r="T303" s="163">
        <v>0.72799999999999976</v>
      </c>
      <c r="U303" s="163">
        <v>0.28400000000000003</v>
      </c>
      <c r="V303" s="163">
        <v>-0.36458333333333337</v>
      </c>
      <c r="W303" s="163">
        <v>-0.35055555555555562</v>
      </c>
      <c r="X303" s="163">
        <v>-0.18876404494382026</v>
      </c>
      <c r="Y303" s="163">
        <v>0</v>
      </c>
      <c r="Z303" s="163">
        <v>0</v>
      </c>
      <c r="AA303" s="163">
        <v>0</v>
      </c>
      <c r="AB303" s="163">
        <v>0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</row>
    <row r="304" spans="1:35" x14ac:dyDescent="0.3">
      <c r="A304" t="s">
        <v>105</v>
      </c>
      <c r="B304" s="163">
        <v>0.18657696382042954</v>
      </c>
      <c r="C304" s="163">
        <v>9.869880057776248E-2</v>
      </c>
      <c r="D304" s="163">
        <v>9.8496121840833561E-2</v>
      </c>
      <c r="E304" s="163">
        <v>-0.39901140684410652</v>
      </c>
      <c r="F304" s="163">
        <v>8.7850877192982235E-2</v>
      </c>
      <c r="G304" s="163">
        <v>0.43132075471698128</v>
      </c>
      <c r="H304" s="163">
        <v>0.2769677419354839</v>
      </c>
      <c r="I304" s="163">
        <v>-0.17056451612903223</v>
      </c>
      <c r="J304" s="163">
        <v>-0.38491525423728823</v>
      </c>
      <c r="K304" s="163">
        <v>0.18840909090909075</v>
      </c>
      <c r="L304" s="163">
        <v>-0.29271582733812962</v>
      </c>
      <c r="M304" s="163">
        <v>-0.28745098039215677</v>
      </c>
      <c r="N304" s="163">
        <v>-0.29582484725050917</v>
      </c>
      <c r="O304" s="163">
        <v>0.38987341772151884</v>
      </c>
      <c r="P304" s="163">
        <v>0.46867167919799502</v>
      </c>
      <c r="Q304" s="163">
        <v>8.1910569105690945E-2</v>
      </c>
      <c r="R304" s="163">
        <v>-0.48866832092638546</v>
      </c>
      <c r="S304" s="163">
        <v>-0.47774621212121215</v>
      </c>
      <c r="T304" s="163">
        <v>0.24266666666666681</v>
      </c>
      <c r="U304" s="163">
        <v>0.25631768953068623</v>
      </c>
      <c r="V304" s="163">
        <v>-0.46875000000000011</v>
      </c>
      <c r="W304" s="163">
        <v>-0.23370370370370364</v>
      </c>
      <c r="X304" s="163">
        <v>-0.28000000000000003</v>
      </c>
      <c r="Y304" s="163">
        <v>0</v>
      </c>
      <c r="Z304" s="163">
        <v>0</v>
      </c>
      <c r="AA304" s="163">
        <v>0</v>
      </c>
      <c r="AB304" s="163">
        <v>0</v>
      </c>
      <c r="AC304" s="163">
        <v>0</v>
      </c>
      <c r="AD304" s="163">
        <v>0</v>
      </c>
      <c r="AE304" s="163">
        <v>0</v>
      </c>
      <c r="AF304" s="163">
        <v>0</v>
      </c>
      <c r="AG304" s="163">
        <v>0</v>
      </c>
      <c r="AH304" s="163">
        <v>0</v>
      </c>
      <c r="AI304" s="163">
        <v>0</v>
      </c>
    </row>
    <row r="305" spans="1:35" x14ac:dyDescent="0.3">
      <c r="A305" t="s">
        <v>144</v>
      </c>
      <c r="B305" s="163">
        <v>6.9960313687701836E-2</v>
      </c>
      <c r="C305" s="163">
        <v>0.1981239279831597</v>
      </c>
      <c r="D305" s="163">
        <v>0.39309912896476495</v>
      </c>
      <c r="E305" s="163">
        <v>-0.29735973597359744</v>
      </c>
      <c r="F305" s="163">
        <v>0.17673529411764721</v>
      </c>
      <c r="G305" s="163">
        <v>0.37057750759878405</v>
      </c>
      <c r="H305" s="163">
        <v>0.19224181360201498</v>
      </c>
      <c r="I305" s="163">
        <v>-0.36928571428571422</v>
      </c>
      <c r="J305" s="163">
        <v>-0.4490677966101696</v>
      </c>
      <c r="K305" s="163">
        <v>0.1256060606060605</v>
      </c>
      <c r="L305" s="163">
        <v>-0.38749999999999996</v>
      </c>
      <c r="M305" s="163">
        <v>-0.4228846153846153</v>
      </c>
      <c r="N305" s="163">
        <v>-0.36584022038567499</v>
      </c>
      <c r="O305" s="163">
        <v>0.48857142857142843</v>
      </c>
      <c r="P305" s="163">
        <v>0.40799999999999992</v>
      </c>
      <c r="Q305" s="163">
        <v>8.8377192982456165E-2</v>
      </c>
      <c r="R305" s="163">
        <v>-0.47593984962406022</v>
      </c>
      <c r="S305" s="163">
        <v>0.28664772727272725</v>
      </c>
      <c r="T305" s="163">
        <v>0.72799999999999976</v>
      </c>
      <c r="U305" s="163">
        <v>-0.42600000000000005</v>
      </c>
      <c r="V305" s="163">
        <v>-0.46875000000000011</v>
      </c>
      <c r="W305" s="163">
        <v>-0.28044444444444439</v>
      </c>
      <c r="X305" s="163">
        <v>-0.37333333333333329</v>
      </c>
      <c r="Y305" s="163">
        <v>0</v>
      </c>
      <c r="Z305" s="163">
        <v>0</v>
      </c>
      <c r="AA305" s="163">
        <v>0</v>
      </c>
      <c r="AB305" s="163">
        <v>0</v>
      </c>
      <c r="AC305" s="163">
        <v>0</v>
      </c>
      <c r="AD305" s="163">
        <v>0</v>
      </c>
      <c r="AE305" s="163">
        <v>0</v>
      </c>
      <c r="AF305" s="163">
        <v>0</v>
      </c>
      <c r="AG305" s="163">
        <v>0</v>
      </c>
      <c r="AH305" s="163">
        <v>0</v>
      </c>
      <c r="AI305" s="163">
        <v>0</v>
      </c>
    </row>
    <row r="306" spans="1:35" x14ac:dyDescent="0.3">
      <c r="A306" t="s">
        <v>209</v>
      </c>
      <c r="B306" s="163">
        <v>0.23103163820219663</v>
      </c>
      <c r="C306" s="163">
        <v>0.29831697107366772</v>
      </c>
      <c r="D306" s="163">
        <v>0.29246246585466307</v>
      </c>
      <c r="E306" s="163">
        <v>-0.29388145315487579</v>
      </c>
      <c r="F306" s="163">
        <v>0</v>
      </c>
      <c r="G306" s="163">
        <v>-4.8227848101265902E-2</v>
      </c>
      <c r="H306" s="163">
        <v>-0.19994011976047898</v>
      </c>
      <c r="I306" s="163">
        <v>-0.17625000000000002</v>
      </c>
      <c r="J306" s="163">
        <v>-8.4111111111111136E-2</v>
      </c>
      <c r="K306" s="163">
        <v>0.24870000000000014</v>
      </c>
      <c r="L306" s="163">
        <v>-0.19918224299065423</v>
      </c>
      <c r="M306" s="163">
        <v>-9.3974358974359018E-2</v>
      </c>
      <c r="N306" s="163">
        <v>-0.17659574468085104</v>
      </c>
      <c r="O306" s="163">
        <v>-3.8273381294964048E-2</v>
      </c>
      <c r="P306" s="163">
        <v>0.45425101214574926</v>
      </c>
      <c r="Q306" s="163">
        <v>-0.17675438596491211</v>
      </c>
      <c r="R306" s="163">
        <v>-0.44949874686716795</v>
      </c>
      <c r="S306" s="163">
        <v>0.47774621212121215</v>
      </c>
      <c r="T306" s="163">
        <v>0.72799999999999976</v>
      </c>
      <c r="U306" s="163">
        <v>-0.29769392033542974</v>
      </c>
      <c r="V306" s="163">
        <v>-0.49632352941176472</v>
      </c>
      <c r="W306" s="163">
        <v>-0.28044444444444439</v>
      </c>
      <c r="X306" s="163">
        <v>-0.28965517241379313</v>
      </c>
      <c r="Y306" s="163">
        <v>0</v>
      </c>
      <c r="Z306" s="163">
        <v>0</v>
      </c>
      <c r="AA306" s="163">
        <v>0</v>
      </c>
      <c r="AB306" s="163">
        <v>0</v>
      </c>
      <c r="AC306" s="163">
        <v>0</v>
      </c>
      <c r="AD306" s="163">
        <v>0</v>
      </c>
      <c r="AE306" s="163">
        <v>0</v>
      </c>
      <c r="AF306" s="163">
        <v>0</v>
      </c>
      <c r="AG306" s="163">
        <v>0</v>
      </c>
      <c r="AH306" s="163">
        <v>0</v>
      </c>
      <c r="AI306" s="163">
        <v>0</v>
      </c>
    </row>
    <row r="307" spans="1:35" x14ac:dyDescent="0.3">
      <c r="A307" t="s">
        <v>264</v>
      </c>
      <c r="B307" s="163">
        <v>-0.20000191412957069</v>
      </c>
      <c r="C307" s="163">
        <v>0.1968599593277538</v>
      </c>
      <c r="D307" s="163">
        <v>4.4174018280131344E-2</v>
      </c>
      <c r="E307" s="163">
        <v>-0.28685567010309276</v>
      </c>
      <c r="F307" s="163">
        <v>0.18778125000000001</v>
      </c>
      <c r="G307" s="163">
        <v>0.46181818181818168</v>
      </c>
      <c r="H307" s="163">
        <v>0.39749999999999996</v>
      </c>
      <c r="I307" s="163">
        <v>-9.1956521739130492E-2</v>
      </c>
      <c r="J307" s="163">
        <v>0.39610465116279081</v>
      </c>
      <c r="K307" s="163">
        <v>0.43177083333333344</v>
      </c>
      <c r="L307" s="163">
        <v>-9.4975490196078316E-2</v>
      </c>
      <c r="M307" s="163">
        <v>-4.8223684210526474E-2</v>
      </c>
      <c r="N307" s="163">
        <v>-9.0793072014585197E-2</v>
      </c>
      <c r="O307" s="163">
        <v>-3.0504587155963381E-2</v>
      </c>
      <c r="P307" s="163">
        <v>0.48302583025830259</v>
      </c>
      <c r="Q307" s="163">
        <v>0.17675438596491233</v>
      </c>
      <c r="R307" s="163">
        <v>-0.41644736842105268</v>
      </c>
      <c r="S307" s="163">
        <v>-0.3821969696969697</v>
      </c>
      <c r="T307" s="163">
        <v>0.72799999999999976</v>
      </c>
      <c r="U307" s="163">
        <v>-0.44855595667870041</v>
      </c>
      <c r="V307" s="163">
        <v>-0.29296875</v>
      </c>
      <c r="W307" s="163">
        <v>-0.23370370370370364</v>
      </c>
      <c r="X307" s="163">
        <v>-0.18991992463495055</v>
      </c>
      <c r="Y307" s="163">
        <v>0</v>
      </c>
      <c r="Z307" s="163">
        <v>0</v>
      </c>
      <c r="AA307" s="163">
        <v>0</v>
      </c>
      <c r="AB307" s="163">
        <v>0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</row>
    <row r="308" spans="1:35" x14ac:dyDescent="0.3">
      <c r="A308" t="s">
        <v>78</v>
      </c>
      <c r="B308" s="163">
        <v>-9.658116623971702E-2</v>
      </c>
      <c r="C308" s="163">
        <v>0.23591894370826894</v>
      </c>
      <c r="D308" s="163">
        <v>-0.19248160126673974</v>
      </c>
      <c r="E308" s="163">
        <v>-0.19874999999999998</v>
      </c>
      <c r="F308" s="163">
        <v>0.3505250000000002</v>
      </c>
      <c r="G308" s="163">
        <v>0.46181818181818168</v>
      </c>
      <c r="H308" s="163">
        <v>0.49963993453355182</v>
      </c>
      <c r="I308" s="163">
        <v>-9.6501901140684465E-2</v>
      </c>
      <c r="J308" s="163">
        <v>-6.7589285714285796E-2</v>
      </c>
      <c r="K308" s="163">
        <v>0.33427419354838728</v>
      </c>
      <c r="L308" s="163">
        <v>-8.7406015037593932E-2</v>
      </c>
      <c r="M308" s="163">
        <v>-3.7397959183673501E-2</v>
      </c>
      <c r="N308" s="163">
        <v>-5.5259653794940133E-2</v>
      </c>
      <c r="O308" s="163">
        <v>-5.3900709219858234E-2</v>
      </c>
      <c r="P308" s="163">
        <v>0.41710037174721171</v>
      </c>
      <c r="Q308" s="163">
        <v>-8.8377192982456054E-2</v>
      </c>
      <c r="R308" s="163">
        <v>-0.39661654135338342</v>
      </c>
      <c r="S308" s="163">
        <v>-0.19109848484848491</v>
      </c>
      <c r="T308" s="163">
        <v>0.72799999999999976</v>
      </c>
      <c r="U308" s="163">
        <v>-0.19722222222222208</v>
      </c>
      <c r="V308" s="163">
        <v>-0.3571428571428571</v>
      </c>
      <c r="W308" s="163">
        <v>-0.35055555555555562</v>
      </c>
      <c r="X308" s="163">
        <v>-6.8292682926829218E-2</v>
      </c>
      <c r="Y308" s="163">
        <v>0</v>
      </c>
      <c r="Z308" s="163">
        <v>0</v>
      </c>
      <c r="AA308" s="163">
        <v>0</v>
      </c>
      <c r="AB308" s="163">
        <v>0</v>
      </c>
      <c r="AC308" s="163">
        <v>0</v>
      </c>
      <c r="AD308" s="163">
        <v>0</v>
      </c>
      <c r="AE308" s="163">
        <v>0</v>
      </c>
      <c r="AF308" s="163">
        <v>0</v>
      </c>
      <c r="AG308" s="163">
        <v>0</v>
      </c>
      <c r="AH308" s="163">
        <v>0</v>
      </c>
      <c r="AI308" s="163">
        <v>2.2204460492503131E-16</v>
      </c>
    </row>
  </sheetData>
  <autoFilter ref="A2:AI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I308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4.4" x14ac:dyDescent="0.3"/>
  <cols>
    <col min="1" max="1" width="32" customWidth="1"/>
    <col min="2" max="35" width="12.6640625" style="15" customWidth="1"/>
  </cols>
  <sheetData>
    <row r="1" spans="1:35" ht="21" x14ac:dyDescent="0.4">
      <c r="A1" s="190" t="s">
        <v>10788</v>
      </c>
      <c r="B1" s="192">
        <f>AVERAGE(B3:B308)</f>
        <v>9693.5767730371263</v>
      </c>
      <c r="C1" s="192">
        <f t="shared" ref="C1:AI1" si="0">AVERAGE(C3:C308)</f>
        <v>11395.04311634759</v>
      </c>
      <c r="D1" s="192">
        <f t="shared" si="0"/>
        <v>10336.052323046828</v>
      </c>
      <c r="E1" s="192">
        <f t="shared" si="0"/>
        <v>7188.5700649742212</v>
      </c>
      <c r="F1" s="192">
        <f t="shared" si="0"/>
        <v>20821.594139786826</v>
      </c>
      <c r="G1" s="192">
        <f t="shared" si="0"/>
        <v>11601.346028290951</v>
      </c>
      <c r="H1" s="192">
        <f t="shared" si="0"/>
        <v>9914.9364402795181</v>
      </c>
      <c r="I1" s="192">
        <f t="shared" si="0"/>
        <v>5153.1860572722871</v>
      </c>
      <c r="J1" s="192">
        <f t="shared" si="0"/>
        <v>8887.8042826064284</v>
      </c>
      <c r="K1" s="192">
        <f t="shared" si="0"/>
        <v>15729.233404325145</v>
      </c>
      <c r="L1" s="192">
        <f t="shared" si="0"/>
        <v>4577.3872074532474</v>
      </c>
      <c r="M1" s="192">
        <f t="shared" si="0"/>
        <v>5521.9852245319926</v>
      </c>
      <c r="N1" s="192">
        <f t="shared" si="0"/>
        <v>5530.7504012084864</v>
      </c>
      <c r="O1" s="192">
        <f t="shared" si="0"/>
        <v>8175.5577853589357</v>
      </c>
      <c r="P1" s="192">
        <f t="shared" si="0"/>
        <v>25996.049300895564</v>
      </c>
      <c r="Q1" s="192">
        <f t="shared" si="0"/>
        <v>9336.7578446674743</v>
      </c>
      <c r="R1" s="192">
        <f t="shared" si="0"/>
        <v>5662.317352687297</v>
      </c>
      <c r="S1" s="192">
        <f t="shared" si="0"/>
        <v>8834.1629203047869</v>
      </c>
      <c r="T1" s="192">
        <f t="shared" si="0"/>
        <v>16995.23239646096</v>
      </c>
      <c r="U1" s="192">
        <f t="shared" si="0"/>
        <v>8346.2071600824929</v>
      </c>
      <c r="V1" s="192">
        <f t="shared" si="0"/>
        <v>591.72834723295523</v>
      </c>
      <c r="W1" s="192">
        <f t="shared" si="0"/>
        <v>4981.9628044687443</v>
      </c>
      <c r="X1" s="192">
        <f t="shared" si="0"/>
        <v>6470.6199250581003</v>
      </c>
      <c r="Y1" s="192">
        <f t="shared" si="0"/>
        <v>5090.5840480158777</v>
      </c>
      <c r="Z1" s="192">
        <f t="shared" si="0"/>
        <v>42672.383369959098</v>
      </c>
      <c r="AA1" s="192">
        <f t="shared" si="0"/>
        <v>36584.64176569663</v>
      </c>
      <c r="AB1" s="192">
        <f t="shared" si="0"/>
        <v>11381.866041601021</v>
      </c>
      <c r="AC1" s="192">
        <f t="shared" si="0"/>
        <v>21854.343024845377</v>
      </c>
      <c r="AD1" s="192">
        <f t="shared" si="0"/>
        <v>30979.089388880155</v>
      </c>
      <c r="AE1" s="192">
        <f t="shared" si="0"/>
        <v>20008.458886900007</v>
      </c>
      <c r="AF1" s="192">
        <f t="shared" si="0"/>
        <v>61410.63327635327</v>
      </c>
      <c r="AG1" s="192">
        <f t="shared" si="0"/>
        <v>22111.613433468439</v>
      </c>
      <c r="AH1" s="192">
        <f t="shared" si="0"/>
        <v>20286.032924799994</v>
      </c>
      <c r="AI1" s="192">
        <f t="shared" si="0"/>
        <v>201.00371915158459</v>
      </c>
    </row>
    <row r="2" spans="1:35" s="164" customFormat="1" ht="43.2" x14ac:dyDescent="0.3">
      <c r="A2" s="95" t="s">
        <v>1</v>
      </c>
      <c r="B2" s="166" t="s">
        <v>4</v>
      </c>
      <c r="C2" s="166" t="s">
        <v>2</v>
      </c>
      <c r="D2" s="166" t="s">
        <v>3</v>
      </c>
      <c r="E2" s="166" t="s">
        <v>7</v>
      </c>
      <c r="F2" s="166" t="s">
        <v>5</v>
      </c>
      <c r="G2" s="166" t="s">
        <v>6</v>
      </c>
      <c r="H2" s="166" t="s">
        <v>8</v>
      </c>
      <c r="I2" s="166" t="s">
        <v>21</v>
      </c>
      <c r="J2" s="166" t="s">
        <v>22</v>
      </c>
      <c r="K2" s="166" t="s">
        <v>23</v>
      </c>
      <c r="L2" s="166" t="s">
        <v>24</v>
      </c>
      <c r="M2" s="166" t="s">
        <v>25</v>
      </c>
      <c r="N2" s="166" t="s">
        <v>5061</v>
      </c>
      <c r="O2" s="166" t="s">
        <v>14</v>
      </c>
      <c r="P2" s="166" t="s">
        <v>15</v>
      </c>
      <c r="Q2" s="166" t="s">
        <v>26</v>
      </c>
      <c r="R2" s="166" t="s">
        <v>27</v>
      </c>
      <c r="S2" s="166" t="s">
        <v>28</v>
      </c>
      <c r="T2" s="166" t="s">
        <v>29</v>
      </c>
      <c r="U2" s="166" t="s">
        <v>30</v>
      </c>
      <c r="V2" s="166" t="s">
        <v>5079</v>
      </c>
      <c r="W2" s="166" t="s">
        <v>5085</v>
      </c>
      <c r="X2" s="166" t="s">
        <v>31</v>
      </c>
      <c r="Y2" s="166" t="s">
        <v>5063</v>
      </c>
      <c r="Z2" s="166" t="s">
        <v>5065</v>
      </c>
      <c r="AA2" s="166" t="s">
        <v>5067</v>
      </c>
      <c r="AB2" s="166" t="s">
        <v>5069</v>
      </c>
      <c r="AC2" s="166" t="s">
        <v>5071</v>
      </c>
      <c r="AD2" s="166" t="s">
        <v>5073</v>
      </c>
      <c r="AE2" s="166" t="s">
        <v>5075</v>
      </c>
      <c r="AF2" s="166" t="s">
        <v>5087</v>
      </c>
      <c r="AG2" s="166" t="s">
        <v>5081</v>
      </c>
      <c r="AH2" s="166" t="s">
        <v>5083</v>
      </c>
      <c r="AI2" s="166" t="s">
        <v>5077</v>
      </c>
    </row>
    <row r="3" spans="1:35" x14ac:dyDescent="0.3">
      <c r="A3" t="s">
        <v>236</v>
      </c>
      <c r="B3" s="15">
        <v>7640.7109111716045</v>
      </c>
      <c r="C3" s="15">
        <v>6879.724479224712</v>
      </c>
      <c r="D3" s="15">
        <v>8651.8437631000961</v>
      </c>
      <c r="E3" s="15">
        <v>5180.9285507195482</v>
      </c>
      <c r="F3" s="15">
        <v>18539.405979555668</v>
      </c>
      <c r="G3" s="15">
        <v>14410.111668476737</v>
      </c>
      <c r="H3" s="15">
        <v>7567.0000045449706</v>
      </c>
      <c r="I3" s="15">
        <v>5012.2249299286468</v>
      </c>
      <c r="J3" s="15">
        <v>8089.4991206454852</v>
      </c>
      <c r="K3" s="15">
        <v>17093.442245228965</v>
      </c>
      <c r="L3" s="15">
        <v>4540.778969458037</v>
      </c>
      <c r="M3" s="15">
        <v>5541.7926353006087</v>
      </c>
      <c r="N3" s="15">
        <v>6625.9312863804362</v>
      </c>
      <c r="O3" s="15">
        <v>11579.318741937284</v>
      </c>
      <c r="P3" s="15">
        <v>32390.513831075739</v>
      </c>
      <c r="Q3" s="15">
        <v>5871.5591700101786</v>
      </c>
      <c r="R3" s="15">
        <v>4733.5989212611139</v>
      </c>
      <c r="S3" s="15">
        <v>7783.4679100881976</v>
      </c>
      <c r="T3" s="15">
        <v>13017.42460727395</v>
      </c>
      <c r="U3" s="15">
        <v>10870.182349528885</v>
      </c>
      <c r="V3" s="15">
        <v>631.75385036656132</v>
      </c>
      <c r="W3" s="15">
        <v>3884.7893589623732</v>
      </c>
      <c r="X3" s="15">
        <v>6516.5387118039207</v>
      </c>
      <c r="Y3" s="15">
        <v>6455.3030000000053</v>
      </c>
      <c r="Z3" s="15">
        <v>56582.204864093517</v>
      </c>
      <c r="AA3" s="15">
        <v>50489.307197642498</v>
      </c>
      <c r="AB3" s="15">
        <v>17111.472745951705</v>
      </c>
      <c r="AC3" s="15">
        <v>23009.143735200014</v>
      </c>
      <c r="AI3" s="15">
        <v>236.51812875000002</v>
      </c>
    </row>
    <row r="4" spans="1:35" x14ac:dyDescent="0.3">
      <c r="A4" t="s">
        <v>154</v>
      </c>
      <c r="B4" s="15">
        <v>12291.13403670391</v>
      </c>
      <c r="C4" s="15">
        <v>13664.551579939134</v>
      </c>
      <c r="D4" s="15">
        <v>12263.34861602363</v>
      </c>
      <c r="E4" s="15">
        <v>8670.541200801812</v>
      </c>
      <c r="F4" s="15">
        <v>25388.360456172351</v>
      </c>
      <c r="G4" s="15">
        <v>16889.215024874455</v>
      </c>
      <c r="H4" s="15">
        <v>13742.010151895312</v>
      </c>
      <c r="I4" s="15">
        <v>6553.0569576729877</v>
      </c>
      <c r="J4" s="15">
        <v>9938.1930912962835</v>
      </c>
      <c r="K4" s="15">
        <v>19656.290488433271</v>
      </c>
      <c r="L4" s="15">
        <v>4498.2686457048258</v>
      </c>
      <c r="M4" s="15">
        <v>6801.722728836412</v>
      </c>
      <c r="N4" s="15">
        <v>12722.208156431654</v>
      </c>
      <c r="O4" s="15">
        <v>11012.09361545138</v>
      </c>
      <c r="P4" s="15">
        <v>34516.93805364467</v>
      </c>
      <c r="Q4" s="15">
        <v>10641.908341155378</v>
      </c>
      <c r="R4" s="15">
        <v>5485.1347160291743</v>
      </c>
      <c r="S4" s="15">
        <v>10306.720443137337</v>
      </c>
      <c r="T4" s="15">
        <v>16367.210466161185</v>
      </c>
      <c r="U4" s="15">
        <v>11276.972310076426</v>
      </c>
      <c r="V4" s="15">
        <v>693.27322288500022</v>
      </c>
      <c r="W4" s="15">
        <v>4934.5603554659037</v>
      </c>
      <c r="X4" s="15">
        <v>7604.4074113295164</v>
      </c>
      <c r="Y4" s="15">
        <v>4179.2635000000009</v>
      </c>
      <c r="AI4" s="15">
        <v>116.0951175</v>
      </c>
    </row>
    <row r="5" spans="1:35" x14ac:dyDescent="0.3">
      <c r="A5" t="s">
        <v>57</v>
      </c>
      <c r="B5" s="15">
        <v>7911.4440256269763</v>
      </c>
      <c r="C5" s="15">
        <v>10098.384236852689</v>
      </c>
      <c r="D5" s="15">
        <v>7894.8574567782916</v>
      </c>
      <c r="E5" s="15">
        <v>4817.438207625004</v>
      </c>
      <c r="F5" s="15">
        <v>15495.120217237234</v>
      </c>
      <c r="G5" s="15">
        <v>14834.298776401285</v>
      </c>
      <c r="H5" s="15">
        <v>11361.950101096762</v>
      </c>
      <c r="I5" s="15">
        <v>5315.4714958248032</v>
      </c>
      <c r="J5" s="15">
        <v>9240.0061074868372</v>
      </c>
      <c r="K5" s="15">
        <v>18853.952356443097</v>
      </c>
      <c r="L5" s="15">
        <v>4682.8826616145334</v>
      </c>
      <c r="M5" s="15">
        <v>6639.0412375756241</v>
      </c>
      <c r="N5" s="15">
        <v>6323.4795129368204</v>
      </c>
      <c r="O5" s="15">
        <v>10869.267065645894</v>
      </c>
      <c r="P5" s="15">
        <v>31571.256457281041</v>
      </c>
      <c r="Q5" s="15">
        <v>9172.1777068995834</v>
      </c>
      <c r="R5" s="15">
        <v>4425.7283102089687</v>
      </c>
      <c r="S5" s="15">
        <v>7976.7288211396663</v>
      </c>
      <c r="T5" s="15">
        <v>10973.374887943608</v>
      </c>
      <c r="U5" s="15">
        <v>7911.4393991000579</v>
      </c>
      <c r="V5" s="15">
        <v>1070.3963647901187</v>
      </c>
      <c r="W5" s="15">
        <v>3386.6584652035872</v>
      </c>
      <c r="X5" s="15">
        <v>8023.4526440234731</v>
      </c>
      <c r="Y5" s="15">
        <v>8336.8115000000034</v>
      </c>
      <c r="AG5" s="15">
        <v>18855.656224970782</v>
      </c>
      <c r="AH5" s="15">
        <v>15511.356041255485</v>
      </c>
      <c r="AI5" s="15">
        <v>256.75159781250005</v>
      </c>
    </row>
    <row r="6" spans="1:35" x14ac:dyDescent="0.3">
      <c r="A6" t="s">
        <v>79</v>
      </c>
      <c r="B6" s="15">
        <v>7512.0807576048892</v>
      </c>
      <c r="C6" s="15">
        <v>8499.1936241770763</v>
      </c>
      <c r="D6" s="15">
        <v>9409.0082085955819</v>
      </c>
      <c r="E6" s="15">
        <v>7704.3301643004779</v>
      </c>
      <c r="F6" s="15">
        <v>17176.748449411542</v>
      </c>
      <c r="G6" s="15">
        <v>12616.975943161649</v>
      </c>
      <c r="H6" s="15">
        <v>10100.689121407846</v>
      </c>
      <c r="I6" s="15">
        <v>5044.566880829716</v>
      </c>
      <c r="J6" s="15">
        <v>9286.3558374915556</v>
      </c>
      <c r="K6" s="15">
        <v>16444.156125031855</v>
      </c>
      <c r="L6" s="15">
        <v>5016.1178589986357</v>
      </c>
      <c r="M6" s="15">
        <v>7943.7344019194607</v>
      </c>
      <c r="N6" s="15">
        <v>4108.9743091279506</v>
      </c>
      <c r="O6" s="15">
        <v>6881.8639765077824</v>
      </c>
      <c r="P6" s="15">
        <v>27489.512172413521</v>
      </c>
      <c r="Q6" s="15">
        <v>6784.2359853290473</v>
      </c>
      <c r="R6" s="15">
        <v>3861.5529114355754</v>
      </c>
      <c r="S6" s="15">
        <v>7920.1372443387336</v>
      </c>
      <c r="T6" s="15">
        <v>10872.333294493021</v>
      </c>
      <c r="U6" s="15">
        <v>6191.5351130791996</v>
      </c>
      <c r="V6" s="15">
        <v>566.38664568805882</v>
      </c>
      <c r="W6" s="15">
        <v>4911.5170685537632</v>
      </c>
      <c r="X6" s="15">
        <v>5078.4188693970809</v>
      </c>
      <c r="Y6" s="15">
        <v>3837.7220000000007</v>
      </c>
      <c r="AI6" s="15">
        <v>261.48865124999998</v>
      </c>
    </row>
    <row r="7" spans="1:35" x14ac:dyDescent="0.3">
      <c r="A7" t="s">
        <v>145</v>
      </c>
      <c r="B7" s="15">
        <v>9276.9047744548734</v>
      </c>
      <c r="C7" s="15">
        <v>12383.537863031446</v>
      </c>
      <c r="D7" s="15">
        <v>11757.579429704127</v>
      </c>
      <c r="E7" s="15">
        <v>7190.7777363064088</v>
      </c>
      <c r="F7" s="15">
        <v>24715.426387572243</v>
      </c>
      <c r="G7" s="15">
        <v>19077.9369130103</v>
      </c>
      <c r="H7" s="15">
        <v>13539.122305266965</v>
      </c>
      <c r="I7" s="15">
        <v>6195.0338276000584</v>
      </c>
      <c r="J7" s="15">
        <v>10222.906854295694</v>
      </c>
      <c r="K7" s="15">
        <v>22918.916750430995</v>
      </c>
      <c r="L7" s="15">
        <v>6683.311949413147</v>
      </c>
      <c r="M7" s="15">
        <v>7592.837195900709</v>
      </c>
      <c r="N7" s="15">
        <v>10120.751717701267</v>
      </c>
      <c r="O7" s="15">
        <v>12254.001445930924</v>
      </c>
      <c r="P7" s="15">
        <v>40133.474482942256</v>
      </c>
      <c r="Q7" s="15">
        <v>7862.3504986560602</v>
      </c>
      <c r="R7" s="15">
        <v>6104.107450365821</v>
      </c>
      <c r="S7" s="15">
        <v>12269.615600925534</v>
      </c>
      <c r="T7" s="15">
        <v>10223.357673491182</v>
      </c>
      <c r="U7" s="15">
        <v>8983.0973291024948</v>
      </c>
      <c r="V7" s="15">
        <v>735.59787679018291</v>
      </c>
      <c r="W7" s="15">
        <v>7067.6537402679305</v>
      </c>
      <c r="X7" s="15">
        <v>8109.2800576169157</v>
      </c>
      <c r="Y7" s="15">
        <v>6534.2535000000071</v>
      </c>
      <c r="AG7" s="15">
        <v>18378.813741228052</v>
      </c>
      <c r="AH7" s="15">
        <v>23200.000768366237</v>
      </c>
    </row>
    <row r="8" spans="1:35" x14ac:dyDescent="0.3">
      <c r="A8" t="s">
        <v>114</v>
      </c>
      <c r="B8" s="15">
        <v>13698.618889863759</v>
      </c>
      <c r="C8" s="15">
        <v>14133.42271813717</v>
      </c>
      <c r="D8" s="15">
        <v>11901.089439510095</v>
      </c>
      <c r="E8" s="15">
        <v>10471.000715849683</v>
      </c>
      <c r="F8" s="15">
        <v>23882.837922100702</v>
      </c>
      <c r="G8" s="15">
        <v>13598.126690404562</v>
      </c>
      <c r="H8" s="15">
        <v>11438.576739267677</v>
      </c>
      <c r="I8" s="15">
        <v>5995.4339131749166</v>
      </c>
      <c r="J8" s="15">
        <v>10823.691045276164</v>
      </c>
      <c r="K8" s="15">
        <v>17254.773701156457</v>
      </c>
      <c r="L8" s="15">
        <v>5803.8861526699875</v>
      </c>
      <c r="M8" s="15">
        <v>6842.0577749076429</v>
      </c>
      <c r="N8" s="15">
        <v>7038.6626464131796</v>
      </c>
      <c r="O8" s="15">
        <v>10662.827614498265</v>
      </c>
      <c r="P8" s="15">
        <v>36640.972766674546</v>
      </c>
      <c r="Q8" s="15">
        <v>6750.4282374226132</v>
      </c>
      <c r="R8" s="15">
        <v>4764.6067959699076</v>
      </c>
      <c r="S8" s="15">
        <v>9418.0001807382432</v>
      </c>
      <c r="T8" s="15">
        <v>26080.838387644468</v>
      </c>
      <c r="U8" s="15">
        <v>7339.3785863219755</v>
      </c>
      <c r="V8" s="15">
        <v>617.05337601232918</v>
      </c>
      <c r="W8" s="15">
        <v>4740.5962224424538</v>
      </c>
      <c r="X8" s="15">
        <v>6608.0986436317025</v>
      </c>
      <c r="Y8" s="15">
        <v>5736.6850000000022</v>
      </c>
    </row>
    <row r="9" spans="1:35" x14ac:dyDescent="0.3">
      <c r="A9" t="s">
        <v>115</v>
      </c>
      <c r="B9" s="15">
        <v>7672.3637740771446</v>
      </c>
      <c r="C9" s="15">
        <v>10811.571378226698</v>
      </c>
      <c r="D9" s="15">
        <v>9285.2768329033443</v>
      </c>
      <c r="E9" s="15">
        <v>7023.7535155276382</v>
      </c>
      <c r="F9" s="15">
        <v>19393.647842633</v>
      </c>
      <c r="G9" s="15">
        <v>9267.9972083102493</v>
      </c>
      <c r="H9" s="15">
        <v>7858.6881851340931</v>
      </c>
      <c r="I9" s="15">
        <v>4191.6792605383116</v>
      </c>
      <c r="J9" s="15">
        <v>8453.5314016527354</v>
      </c>
      <c r="K9" s="15">
        <v>11507.175612825224</v>
      </c>
      <c r="L9" s="15">
        <v>2978.9518581434054</v>
      </c>
      <c r="M9" s="15">
        <v>5604.7348074971724</v>
      </c>
      <c r="N9" s="15">
        <v>6837.0475710947094</v>
      </c>
      <c r="O9" s="15">
        <v>10140.010673922916</v>
      </c>
      <c r="P9" s="15">
        <v>31169.77158048885</v>
      </c>
      <c r="Q9" s="15">
        <v>8387.3055477812577</v>
      </c>
      <c r="R9" s="15">
        <v>6186.6303348656866</v>
      </c>
      <c r="S9" s="15">
        <v>8604.1959006337875</v>
      </c>
      <c r="T9" s="15">
        <v>24129.733650054859</v>
      </c>
      <c r="U9" s="15">
        <v>8872.4757200713666</v>
      </c>
      <c r="V9" s="15">
        <v>628.882224916582</v>
      </c>
      <c r="W9" s="15">
        <v>3394.8976675808872</v>
      </c>
      <c r="X9" s="15">
        <v>5171.9946425240914</v>
      </c>
      <c r="Y9" s="15">
        <v>3631.1790000000001</v>
      </c>
    </row>
    <row r="10" spans="1:35" x14ac:dyDescent="0.3">
      <c r="A10" t="s">
        <v>155</v>
      </c>
      <c r="B10" s="15">
        <v>12831.066510826453</v>
      </c>
      <c r="C10" s="15">
        <v>15484.720976950346</v>
      </c>
      <c r="D10" s="15">
        <v>15859.296530886444</v>
      </c>
      <c r="E10" s="15">
        <v>9858.357526661157</v>
      </c>
      <c r="F10" s="15">
        <v>27773.122785746462</v>
      </c>
      <c r="G10" s="15">
        <v>18202.924983715387</v>
      </c>
      <c r="H10" s="15">
        <v>16760.197320731328</v>
      </c>
      <c r="I10" s="15">
        <v>6096.9035644857468</v>
      </c>
      <c r="J10" s="15">
        <v>9149.1759855003693</v>
      </c>
      <c r="K10" s="15">
        <v>13382.407343110266</v>
      </c>
      <c r="L10" s="15">
        <v>3173.7485143453277</v>
      </c>
      <c r="M10" s="15">
        <v>5550.6251466824679</v>
      </c>
      <c r="N10" s="15">
        <v>7472.8481933141193</v>
      </c>
      <c r="O10" s="15">
        <v>12458.678545966317</v>
      </c>
      <c r="P10" s="15">
        <v>38106.497571440304</v>
      </c>
      <c r="Q10" s="15">
        <v>12272.310495647358</v>
      </c>
      <c r="R10" s="15">
        <v>8437.4861446350696</v>
      </c>
      <c r="S10" s="15">
        <v>8536.520663043033</v>
      </c>
      <c r="T10" s="15">
        <v>21055.010992603238</v>
      </c>
      <c r="U10" s="15">
        <v>19196.893585594484</v>
      </c>
      <c r="V10" s="15">
        <v>876.2778544970505</v>
      </c>
      <c r="W10" s="15">
        <v>5781.7495798871014</v>
      </c>
      <c r="X10" s="15">
        <v>6636.3493735817165</v>
      </c>
      <c r="Y10" s="15">
        <v>4448.09</v>
      </c>
      <c r="AI10" s="15">
        <v>115.17623550000789</v>
      </c>
    </row>
    <row r="11" spans="1:35" x14ac:dyDescent="0.3">
      <c r="A11" t="s">
        <v>182</v>
      </c>
      <c r="B11" s="15">
        <v>9894.2612331998189</v>
      </c>
      <c r="C11" s="15">
        <v>12387.810202873088</v>
      </c>
      <c r="D11" s="15">
        <v>9883.281158793372</v>
      </c>
      <c r="E11" s="15">
        <v>8414.8789462850182</v>
      </c>
      <c r="F11" s="15">
        <v>20883.344138747834</v>
      </c>
      <c r="G11" s="15">
        <v>9227.5064706486501</v>
      </c>
      <c r="H11" s="15">
        <v>13070.062699757733</v>
      </c>
      <c r="I11" s="15">
        <v>4217.3590966023567</v>
      </c>
      <c r="J11" s="15">
        <v>8828.7742648992862</v>
      </c>
      <c r="K11" s="15">
        <v>8341.2484035169418</v>
      </c>
      <c r="L11" s="15">
        <v>3800.1847980927382</v>
      </c>
      <c r="M11" s="15">
        <v>3907.7225128448636</v>
      </c>
      <c r="N11" s="15">
        <v>5454.849303656656</v>
      </c>
      <c r="O11" s="15">
        <v>8414.1454011386886</v>
      </c>
      <c r="P11" s="15">
        <v>21091.675775401603</v>
      </c>
      <c r="Q11" s="15">
        <v>10594.364082459855</v>
      </c>
      <c r="R11" s="15">
        <v>5501.5217389224235</v>
      </c>
      <c r="S11" s="15">
        <v>4709.9823886132008</v>
      </c>
      <c r="T11" s="15">
        <v>23135.658227753065</v>
      </c>
      <c r="U11" s="15">
        <v>8841.676047682462</v>
      </c>
      <c r="V11" s="15">
        <v>531.93479163587892</v>
      </c>
      <c r="W11" s="15">
        <v>5749.0272378276195</v>
      </c>
      <c r="X11" s="15">
        <v>5493.2581190757937</v>
      </c>
      <c r="Y11" s="15">
        <v>4503.6120000000019</v>
      </c>
      <c r="AI11" s="15">
        <v>284.47883583333339</v>
      </c>
    </row>
    <row r="12" spans="1:35" x14ac:dyDescent="0.3">
      <c r="A12" t="s">
        <v>210</v>
      </c>
      <c r="B12" s="15">
        <v>7324.7532132871411</v>
      </c>
      <c r="C12" s="15">
        <v>9120.8536412682388</v>
      </c>
      <c r="D12" s="15">
        <v>6172.6452549245096</v>
      </c>
      <c r="E12" s="15">
        <v>6688.3738941127949</v>
      </c>
      <c r="F12" s="15">
        <v>19346.134955919821</v>
      </c>
      <c r="G12" s="15">
        <v>9942.7327613842135</v>
      </c>
      <c r="H12" s="15">
        <v>10213.097124309097</v>
      </c>
      <c r="I12" s="15">
        <v>4605.2321108937385</v>
      </c>
      <c r="J12" s="15">
        <v>7981.6164559733661</v>
      </c>
      <c r="K12" s="15">
        <v>9365.5766811322301</v>
      </c>
      <c r="L12" s="15">
        <v>3264.1775398629679</v>
      </c>
      <c r="M12" s="15">
        <v>5112.2910697697625</v>
      </c>
      <c r="N12" s="15">
        <v>10221.658012876589</v>
      </c>
      <c r="O12" s="15">
        <v>11433.762263226503</v>
      </c>
      <c r="P12" s="15">
        <v>42691.345390480295</v>
      </c>
      <c r="Q12" s="15">
        <v>9302.7992929372613</v>
      </c>
      <c r="R12" s="15">
        <v>4398.4252054313138</v>
      </c>
      <c r="S12" s="15">
        <v>6206.8550143706134</v>
      </c>
      <c r="T12" s="15">
        <v>14517.044515499309</v>
      </c>
      <c r="U12" s="15">
        <v>6322.8072051397758</v>
      </c>
      <c r="V12" s="15">
        <v>481.09564304526697</v>
      </c>
      <c r="W12" s="15">
        <v>10341.709412573742</v>
      </c>
      <c r="X12" s="15">
        <v>4567.7572962864706</v>
      </c>
      <c r="Y12" s="15">
        <v>4249.4375000000018</v>
      </c>
    </row>
    <row r="13" spans="1:35" x14ac:dyDescent="0.3">
      <c r="A13" t="s">
        <v>116</v>
      </c>
      <c r="B13" s="15">
        <v>9272.5981197058463</v>
      </c>
      <c r="C13" s="15">
        <v>12396.050325988275</v>
      </c>
      <c r="D13" s="15">
        <v>8719.0688613000257</v>
      </c>
      <c r="E13" s="15">
        <v>5712.1192045155976</v>
      </c>
      <c r="F13" s="15">
        <v>16379.679134018063</v>
      </c>
      <c r="G13" s="15">
        <v>10092.410541107562</v>
      </c>
      <c r="H13" s="15">
        <v>9909.1327277992314</v>
      </c>
      <c r="I13" s="15">
        <v>4341.209899843022</v>
      </c>
      <c r="J13" s="15">
        <v>6854.6312117737034</v>
      </c>
      <c r="K13" s="15">
        <v>13565.097907640207</v>
      </c>
      <c r="L13" s="15">
        <v>3233.6502043353298</v>
      </c>
      <c r="M13" s="15">
        <v>4451.1449860461862</v>
      </c>
      <c r="N13" s="15">
        <v>4277.9038228668433</v>
      </c>
      <c r="O13" s="15">
        <v>8307.5838626382174</v>
      </c>
      <c r="P13" s="15">
        <v>19095.419765146962</v>
      </c>
      <c r="Q13" s="15">
        <v>9708.1424476281863</v>
      </c>
      <c r="R13" s="15">
        <v>5442.6698765087958</v>
      </c>
      <c r="S13" s="15">
        <v>8094.1481333474503</v>
      </c>
      <c r="T13" s="15">
        <v>17327.181004112605</v>
      </c>
      <c r="U13" s="15">
        <v>6464.7254248407971</v>
      </c>
      <c r="V13" s="15">
        <v>544.09972729058745</v>
      </c>
      <c r="W13" s="15">
        <v>6067.23177606431</v>
      </c>
      <c r="X13" s="15">
        <v>5085.6850028202989</v>
      </c>
      <c r="Y13" s="15">
        <v>4248.2399999999971</v>
      </c>
      <c r="AI13" s="15">
        <v>253.28189437500004</v>
      </c>
    </row>
    <row r="14" spans="1:35" x14ac:dyDescent="0.3">
      <c r="A14" t="s">
        <v>211</v>
      </c>
      <c r="B14" s="15">
        <v>8880.651180646908</v>
      </c>
      <c r="C14" s="15">
        <v>10303.038346470959</v>
      </c>
      <c r="D14" s="15">
        <v>6839.9306012283632</v>
      </c>
      <c r="E14" s="15">
        <v>7310.5875152891431</v>
      </c>
      <c r="F14" s="15">
        <v>20052.207031649177</v>
      </c>
      <c r="G14" s="15">
        <v>10700.534865386393</v>
      </c>
      <c r="H14" s="15">
        <v>9132.6850024941414</v>
      </c>
      <c r="I14" s="15">
        <v>4090.506890503194</v>
      </c>
      <c r="J14" s="15">
        <v>7242.1504847504739</v>
      </c>
      <c r="K14" s="15">
        <v>12356.64031341412</v>
      </c>
      <c r="L14" s="15">
        <v>3527.293705714435</v>
      </c>
      <c r="M14" s="15">
        <v>4984.306839774169</v>
      </c>
      <c r="N14" s="15">
        <v>4342.9525297300552</v>
      </c>
      <c r="O14" s="15">
        <v>7059.2754591985586</v>
      </c>
      <c r="P14" s="15">
        <v>26327.935908480667</v>
      </c>
      <c r="Q14" s="15">
        <v>7670.6538621165928</v>
      </c>
      <c r="R14" s="15">
        <v>5903.595224974516</v>
      </c>
      <c r="S14" s="15">
        <v>4314.6865397667525</v>
      </c>
      <c r="T14" s="15">
        <v>16440.060676993111</v>
      </c>
      <c r="U14" s="15">
        <v>6819.9024116616138</v>
      </c>
      <c r="V14" s="15">
        <v>405.33928880723738</v>
      </c>
      <c r="W14" s="15">
        <v>4667.902902789765</v>
      </c>
      <c r="X14" s="15">
        <v>5618.8880349321762</v>
      </c>
      <c r="Y14" s="15">
        <v>2880.8999999999951</v>
      </c>
    </row>
    <row r="15" spans="1:35" x14ac:dyDescent="0.3">
      <c r="A15" t="s">
        <v>117</v>
      </c>
      <c r="B15" s="15">
        <v>12512.72128008206</v>
      </c>
      <c r="C15" s="15">
        <v>11747.873393964534</v>
      </c>
      <c r="D15" s="15">
        <v>8869.9023803410564</v>
      </c>
      <c r="E15" s="15">
        <v>8319.1492800478973</v>
      </c>
      <c r="F15" s="15">
        <v>25783.786645423981</v>
      </c>
      <c r="G15" s="15">
        <v>14165.512459549574</v>
      </c>
      <c r="H15" s="15">
        <v>9052.1301338313115</v>
      </c>
      <c r="I15" s="15">
        <v>5881.5992057246149</v>
      </c>
      <c r="J15" s="15">
        <v>7436.8461514799283</v>
      </c>
      <c r="K15" s="15">
        <v>14238.484343782067</v>
      </c>
      <c r="L15" s="15">
        <v>4060.2471359557476</v>
      </c>
      <c r="M15" s="15">
        <v>6455.5934712243543</v>
      </c>
      <c r="N15" s="15">
        <v>4214.4148843569064</v>
      </c>
      <c r="O15" s="15">
        <v>9550.2135399883373</v>
      </c>
      <c r="P15" s="15">
        <v>26037.225295179091</v>
      </c>
      <c r="Q15" s="15">
        <v>10967.370972242217</v>
      </c>
      <c r="R15" s="15">
        <v>5861.5823213940666</v>
      </c>
      <c r="S15" s="15">
        <v>12372.244171656464</v>
      </c>
      <c r="T15" s="15">
        <v>17425.879149985212</v>
      </c>
      <c r="U15" s="15">
        <v>6244.6557668780633</v>
      </c>
      <c r="V15" s="15">
        <v>531.60916838951516</v>
      </c>
      <c r="W15" s="15">
        <v>6341.361382332323</v>
      </c>
      <c r="X15" s="15">
        <v>6748.6201514587583</v>
      </c>
      <c r="Y15" s="15">
        <v>5648.1250000000009</v>
      </c>
    </row>
    <row r="16" spans="1:35" x14ac:dyDescent="0.3">
      <c r="A16" t="s">
        <v>183</v>
      </c>
      <c r="B16" s="15">
        <v>11258.026723184743</v>
      </c>
      <c r="C16" s="15">
        <v>10041.792054627369</v>
      </c>
      <c r="D16" s="15">
        <v>13613.211243567515</v>
      </c>
      <c r="E16" s="15">
        <v>6322.4993887977425</v>
      </c>
      <c r="F16" s="15">
        <v>19508.162664454649</v>
      </c>
      <c r="G16" s="15">
        <v>11259.320319536386</v>
      </c>
      <c r="H16" s="15">
        <v>7465.8208952466057</v>
      </c>
      <c r="I16" s="15">
        <v>4288.4619216072761</v>
      </c>
      <c r="J16" s="15">
        <v>7025.4175664096583</v>
      </c>
      <c r="K16" s="15">
        <v>10606.455076883234</v>
      </c>
      <c r="L16" s="15">
        <v>3846.4721949905825</v>
      </c>
      <c r="M16" s="15">
        <v>4476.3595560452595</v>
      </c>
      <c r="N16" s="15">
        <v>8372.302034441258</v>
      </c>
      <c r="O16" s="15">
        <v>8327.9082469580426</v>
      </c>
      <c r="P16" s="15">
        <v>27560.478026382189</v>
      </c>
      <c r="Q16" s="15">
        <v>12693.691829489393</v>
      </c>
      <c r="R16" s="15">
        <v>3949.1165287138574</v>
      </c>
      <c r="S16" s="15">
        <v>8610.0216096776894</v>
      </c>
      <c r="T16" s="15">
        <v>24987.68775708029</v>
      </c>
      <c r="U16" s="15">
        <v>7554.0229751624438</v>
      </c>
      <c r="V16" s="15">
        <v>553.06938848261746</v>
      </c>
      <c r="W16" s="15">
        <v>2087.1972266148086</v>
      </c>
      <c r="X16" s="15">
        <v>4778.5659367775706</v>
      </c>
      <c r="Y16" s="15">
        <v>2539.5344999999979</v>
      </c>
      <c r="AI16" s="15">
        <v>237.84458624999996</v>
      </c>
    </row>
    <row r="17" spans="1:35" x14ac:dyDescent="0.3">
      <c r="A17" t="s">
        <v>58</v>
      </c>
      <c r="B17" s="15">
        <v>14536.417158194079</v>
      </c>
      <c r="C17" s="15">
        <v>15174.922553026803</v>
      </c>
      <c r="D17" s="15">
        <v>14864.897982106506</v>
      </c>
      <c r="E17" s="15">
        <v>9018.0363527452773</v>
      </c>
      <c r="F17" s="15">
        <v>21524.928480653056</v>
      </c>
      <c r="G17" s="15">
        <v>16274.223054159411</v>
      </c>
      <c r="H17" s="15">
        <v>12562.608205382108</v>
      </c>
      <c r="I17" s="15">
        <v>6732.8659859496111</v>
      </c>
      <c r="J17" s="15">
        <v>10234.856777985522</v>
      </c>
      <c r="K17" s="15">
        <v>19892.001834772138</v>
      </c>
      <c r="L17" s="15">
        <v>6168.4892523424123</v>
      </c>
      <c r="M17" s="15">
        <v>8285.9136450933966</v>
      </c>
      <c r="N17" s="15">
        <v>10131.581788351656</v>
      </c>
      <c r="O17" s="15">
        <v>12413.650068081155</v>
      </c>
      <c r="P17" s="15">
        <v>81848.890444076402</v>
      </c>
      <c r="Q17" s="15">
        <v>20555.084509906759</v>
      </c>
      <c r="R17" s="15">
        <v>8081.6162326874664</v>
      </c>
      <c r="S17" s="15">
        <v>10812.002737889065</v>
      </c>
      <c r="T17" s="15">
        <v>26806.495268524792</v>
      </c>
      <c r="U17" s="15">
        <v>12104.444681455019</v>
      </c>
      <c r="V17" s="15">
        <v>721.20175047261046</v>
      </c>
      <c r="W17" s="15">
        <v>2866.6301313868908</v>
      </c>
      <c r="X17" s="15">
        <v>9767.3148727439511</v>
      </c>
      <c r="Y17" s="15">
        <v>4673.2649999999994</v>
      </c>
      <c r="AG17" s="15">
        <v>27649.995120572301</v>
      </c>
      <c r="AH17" s="15">
        <v>20829.715788377194</v>
      </c>
    </row>
    <row r="18" spans="1:35" x14ac:dyDescent="0.3">
      <c r="A18" t="s">
        <v>184</v>
      </c>
      <c r="B18" s="15">
        <v>9757.4227730083694</v>
      </c>
      <c r="C18" s="15">
        <v>13018.547001138404</v>
      </c>
      <c r="D18" s="15">
        <v>13799.870013729784</v>
      </c>
      <c r="E18" s="15">
        <v>7604.6944863208264</v>
      </c>
      <c r="F18" s="15">
        <v>19265.822863553487</v>
      </c>
      <c r="G18" s="15">
        <v>10983.200798925884</v>
      </c>
      <c r="H18" s="15">
        <v>11010.998873859722</v>
      </c>
      <c r="I18" s="15">
        <v>6576.3194624668395</v>
      </c>
      <c r="J18" s="15">
        <v>10923.839910614561</v>
      </c>
      <c r="K18" s="15">
        <v>14963.575933967961</v>
      </c>
      <c r="L18" s="15">
        <v>4629.1876913318592</v>
      </c>
      <c r="M18" s="15">
        <v>6657.7022174812782</v>
      </c>
      <c r="N18" s="15">
        <v>5913.1367137810676</v>
      </c>
      <c r="O18" s="15">
        <v>10161.576354419793</v>
      </c>
      <c r="P18" s="15">
        <v>28465.457647522177</v>
      </c>
      <c r="Q18" s="15">
        <v>11624.82170450095</v>
      </c>
      <c r="R18" s="15">
        <v>7604.5295054734288</v>
      </c>
      <c r="S18" s="15">
        <v>8577.3859916317906</v>
      </c>
      <c r="T18" s="15">
        <v>22028.090689197707</v>
      </c>
      <c r="U18" s="15">
        <v>9997.6106022067179</v>
      </c>
      <c r="V18" s="15">
        <v>268.17211842918846</v>
      </c>
      <c r="W18" s="15">
        <v>4178.8890840633294</v>
      </c>
      <c r="X18" s="15">
        <v>6484.9923637115717</v>
      </c>
      <c r="Y18" s="15">
        <v>4526.0859999999984</v>
      </c>
      <c r="AI18" s="15">
        <v>251.26317477272721</v>
      </c>
    </row>
    <row r="19" spans="1:35" x14ac:dyDescent="0.3">
      <c r="A19" t="s">
        <v>185</v>
      </c>
      <c r="B19" s="15">
        <v>11339.248992433088</v>
      </c>
      <c r="C19" s="15">
        <v>17356.768309925108</v>
      </c>
      <c r="D19" s="15">
        <v>13848.767347164265</v>
      </c>
      <c r="E19" s="15">
        <v>7640.4865149792449</v>
      </c>
      <c r="F19" s="15">
        <v>15500.021186582553</v>
      </c>
      <c r="G19" s="15">
        <v>10432.596451468959</v>
      </c>
      <c r="H19" s="15">
        <v>12636.485992654316</v>
      </c>
      <c r="I19" s="15">
        <v>5458.1380676059825</v>
      </c>
      <c r="J19" s="15">
        <v>9101.991778516569</v>
      </c>
      <c r="K19" s="15">
        <v>14702.420054275875</v>
      </c>
      <c r="L19" s="15">
        <v>5499.1998644371697</v>
      </c>
      <c r="M19" s="15">
        <v>5428.4449280716372</v>
      </c>
      <c r="N19" s="15">
        <v>8718.5485848573244</v>
      </c>
      <c r="O19" s="15">
        <v>6014.5524947068634</v>
      </c>
      <c r="P19" s="15">
        <v>19652.788053727556</v>
      </c>
      <c r="Q19" s="15">
        <v>11597.221689243966</v>
      </c>
      <c r="R19" s="15">
        <v>9151.3932515089291</v>
      </c>
      <c r="S19" s="15">
        <v>12332.417190543136</v>
      </c>
      <c r="T19" s="15">
        <v>25176.022432164918</v>
      </c>
      <c r="U19" s="15">
        <v>8436.1800774814128</v>
      </c>
      <c r="V19" s="15">
        <v>540.57167493507961</v>
      </c>
      <c r="W19" s="15">
        <v>5434.9408601588557</v>
      </c>
      <c r="X19" s="15">
        <v>8315.6207271797266</v>
      </c>
      <c r="Y19" s="15">
        <v>3404.4059999999981</v>
      </c>
      <c r="AG19" s="15">
        <v>15426.57853309329</v>
      </c>
      <c r="AH19" s="15">
        <v>20146.623436129372</v>
      </c>
      <c r="AI19" s="15">
        <v>369.02551749999998</v>
      </c>
    </row>
    <row r="20" spans="1:35" x14ac:dyDescent="0.3">
      <c r="A20" t="s">
        <v>186</v>
      </c>
      <c r="B20" s="15">
        <v>13371.021680655402</v>
      </c>
      <c r="C20" s="15">
        <v>14211.795231813876</v>
      </c>
      <c r="D20" s="15">
        <v>9879.2191015240242</v>
      </c>
      <c r="E20" s="15">
        <v>7376.9493476864145</v>
      </c>
      <c r="F20" s="15">
        <v>21394.349700585277</v>
      </c>
      <c r="G20" s="15">
        <v>11568.951972374665</v>
      </c>
      <c r="H20" s="15">
        <v>12518.126699523844</v>
      </c>
      <c r="I20" s="15">
        <v>4160.5447458899316</v>
      </c>
      <c r="J20" s="15">
        <v>8312.4404745551565</v>
      </c>
      <c r="K20" s="15">
        <v>10926.52702435949</v>
      </c>
      <c r="L20" s="15">
        <v>3768.9980216469626</v>
      </c>
      <c r="M20" s="15">
        <v>4985.9261921876478</v>
      </c>
      <c r="N20" s="15">
        <v>5109.0244080649591</v>
      </c>
      <c r="O20" s="15">
        <v>8473.8537435182025</v>
      </c>
      <c r="P20" s="15">
        <v>22634.953757367999</v>
      </c>
      <c r="Q20" s="15">
        <v>8784.648488932231</v>
      </c>
      <c r="R20" s="15">
        <v>5089.3717690444173</v>
      </c>
      <c r="S20" s="15">
        <v>6388.505511409594</v>
      </c>
      <c r="T20" s="15">
        <v>16198.78283911001</v>
      </c>
      <c r="U20" s="15">
        <v>12497.031625406982</v>
      </c>
      <c r="V20" s="15">
        <v>518.25131948044759</v>
      </c>
      <c r="W20" s="15">
        <v>5479.6705331824305</v>
      </c>
      <c r="X20" s="15">
        <v>6840.0490315571988</v>
      </c>
      <c r="Y20" s="15">
        <v>4938.6934999999976</v>
      </c>
      <c r="AI20" s="15">
        <v>211.8379075</v>
      </c>
    </row>
    <row r="21" spans="1:35" x14ac:dyDescent="0.3">
      <c r="A21" t="s">
        <v>187</v>
      </c>
      <c r="B21" s="15">
        <v>9967.9645569834884</v>
      </c>
      <c r="C21" s="15">
        <v>11963.184041776056</v>
      </c>
      <c r="D21" s="15">
        <v>13219.602750232994</v>
      </c>
      <c r="E21" s="15">
        <v>6575.9896086431108</v>
      </c>
      <c r="F21" s="15">
        <v>19620.397679949132</v>
      </c>
      <c r="G21" s="15">
        <v>12598.775963766557</v>
      </c>
      <c r="H21" s="15">
        <v>9925.4849252595541</v>
      </c>
      <c r="I21" s="15">
        <v>5530.4646144661483</v>
      </c>
      <c r="J21" s="15">
        <v>11534.897379418417</v>
      </c>
      <c r="K21" s="15">
        <v>19714.072232184433</v>
      </c>
      <c r="L21" s="15">
        <v>5579.452272786878</v>
      </c>
      <c r="M21" s="15">
        <v>7643.4312162629085</v>
      </c>
      <c r="N21" s="15">
        <v>5158.1319558474161</v>
      </c>
      <c r="O21" s="15">
        <v>9074.1234445169448</v>
      </c>
      <c r="P21" s="15">
        <v>23129.352170692153</v>
      </c>
      <c r="Q21" s="15">
        <v>10831.752598713158</v>
      </c>
      <c r="R21" s="15">
        <v>5554.5578471501649</v>
      </c>
      <c r="S21" s="15">
        <v>7361.4922799396463</v>
      </c>
      <c r="T21" s="15">
        <v>23020.678827170417</v>
      </c>
      <c r="U21" s="15">
        <v>8490.4525427031385</v>
      </c>
      <c r="V21" s="15">
        <v>812.78186164125191</v>
      </c>
      <c r="W21" s="15">
        <v>6515.4370662525071</v>
      </c>
      <c r="X21" s="15">
        <v>7921.5771494380588</v>
      </c>
      <c r="Y21" s="15">
        <v>3616.5664999999981</v>
      </c>
      <c r="AI21" s="15">
        <v>278.02457343749995</v>
      </c>
    </row>
    <row r="22" spans="1:35" x14ac:dyDescent="0.3">
      <c r="A22" t="s">
        <v>156</v>
      </c>
      <c r="B22" s="15">
        <v>7522.14434149935</v>
      </c>
      <c r="C22" s="15">
        <v>10222.854953071002</v>
      </c>
      <c r="D22" s="15">
        <v>9238.6079803616431</v>
      </c>
      <c r="E22" s="15">
        <v>7095.6973043333528</v>
      </c>
      <c r="F22" s="15">
        <v>24476.972871782062</v>
      </c>
      <c r="G22" s="15">
        <v>11544.338489949645</v>
      </c>
      <c r="H22" s="15">
        <v>13434.84123744906</v>
      </c>
      <c r="I22" s="15">
        <v>5789.8540474085903</v>
      </c>
      <c r="J22" s="15">
        <v>7130.7090513473495</v>
      </c>
      <c r="K22" s="15">
        <v>14868.845931573864</v>
      </c>
      <c r="L22" s="15">
        <v>4413.609623823857</v>
      </c>
      <c r="M22" s="15">
        <v>6300.53902632479</v>
      </c>
      <c r="N22" s="15">
        <v>9917.5073856612562</v>
      </c>
      <c r="O22" s="15">
        <v>8783.1709830901218</v>
      </c>
      <c r="P22" s="15">
        <v>26896.170443597461</v>
      </c>
      <c r="Q22" s="15">
        <v>6930.67408621717</v>
      </c>
      <c r="R22" s="15">
        <v>5005.6741961207927</v>
      </c>
      <c r="S22" s="15">
        <v>8768.1691070710694</v>
      </c>
      <c r="T22" s="15">
        <v>8035.3249081272179</v>
      </c>
      <c r="U22" s="15">
        <v>6641.7492308650144</v>
      </c>
      <c r="V22" s="15">
        <v>693.07259233834623</v>
      </c>
      <c r="W22" s="15">
        <v>5865.6096135142734</v>
      </c>
      <c r="X22" s="15">
        <v>7025.5138434734372</v>
      </c>
      <c r="Y22" s="15">
        <v>4608.0420000000067</v>
      </c>
      <c r="AI22" s="15">
        <v>130.72502250000002</v>
      </c>
    </row>
    <row r="23" spans="1:35" x14ac:dyDescent="0.3">
      <c r="A23" t="s">
        <v>237</v>
      </c>
      <c r="B23" s="15">
        <v>5890.3616453213735</v>
      </c>
      <c r="C23" s="15">
        <v>8746.6799430101382</v>
      </c>
      <c r="D23" s="15">
        <v>8870.7468545924203</v>
      </c>
      <c r="E23" s="15">
        <v>7396.0510590300246</v>
      </c>
      <c r="F23" s="15">
        <v>17424.678550012144</v>
      </c>
      <c r="G23" s="15">
        <v>6375.6890641651289</v>
      </c>
      <c r="H23" s="15">
        <v>7812.5112068278804</v>
      </c>
      <c r="I23" s="15">
        <v>3703.6452792373893</v>
      </c>
      <c r="J23" s="15">
        <v>8340.7844949817918</v>
      </c>
      <c r="K23" s="15">
        <v>11654.90536435148</v>
      </c>
      <c r="L23" s="15">
        <v>3691.8590178645918</v>
      </c>
      <c r="M23" s="15">
        <v>3713.2999977971158</v>
      </c>
      <c r="N23" s="15">
        <v>4740.672621780669</v>
      </c>
      <c r="O23" s="15">
        <v>5202.9761023326164</v>
      </c>
      <c r="P23" s="15">
        <v>15750.747830085762</v>
      </c>
      <c r="Q23" s="15">
        <v>8082.6677769130147</v>
      </c>
      <c r="R23" s="15">
        <v>3402.027529394335</v>
      </c>
      <c r="S23" s="15">
        <v>7382.400100935547</v>
      </c>
      <c r="T23" s="15">
        <v>8973.5866851703377</v>
      </c>
      <c r="U23" s="15">
        <v>6582.7168288273524</v>
      </c>
      <c r="V23" s="15">
        <v>602.48459359809578</v>
      </c>
      <c r="W23" s="15">
        <v>2247.793684357579</v>
      </c>
      <c r="X23" s="15">
        <v>3308.985269262279</v>
      </c>
      <c r="Y23" s="15">
        <v>3141.907000000002</v>
      </c>
      <c r="AI23" s="15">
        <v>399.17531250000002</v>
      </c>
    </row>
    <row r="24" spans="1:35" x14ac:dyDescent="0.3">
      <c r="A24" t="s">
        <v>212</v>
      </c>
      <c r="B24" s="15">
        <v>11448.614000084479</v>
      </c>
      <c r="C24" s="15">
        <v>12104.26196509297</v>
      </c>
      <c r="D24" s="15">
        <v>10538.280459540721</v>
      </c>
      <c r="E24" s="15">
        <v>6332.3551763370551</v>
      </c>
      <c r="F24" s="15">
        <v>15392.876213437807</v>
      </c>
      <c r="G24" s="15">
        <v>15281.72393118232</v>
      </c>
      <c r="H24" s="15">
        <v>9670.1761082565426</v>
      </c>
      <c r="I24" s="15">
        <v>3620.9823199944162</v>
      </c>
      <c r="J24" s="15">
        <v>8225.4634396014771</v>
      </c>
      <c r="K24" s="15">
        <v>12511.359579632648</v>
      </c>
      <c r="L24" s="15">
        <v>3276.6973071619122</v>
      </c>
      <c r="M24" s="15">
        <v>5440.4157132645678</v>
      </c>
      <c r="N24" s="15">
        <v>7696.9269601172227</v>
      </c>
      <c r="O24" s="15">
        <v>7281.6075974383884</v>
      </c>
      <c r="P24" s="15">
        <v>36918.713591922904</v>
      </c>
      <c r="Q24" s="15">
        <v>8488.1741733350445</v>
      </c>
      <c r="R24" s="15">
        <v>4767.4037855625684</v>
      </c>
      <c r="S24" s="15">
        <v>8636.0207564831908</v>
      </c>
      <c r="T24" s="15">
        <v>9044.6217214279859</v>
      </c>
      <c r="U24" s="15">
        <v>4143.0017834811288</v>
      </c>
      <c r="V24" s="15">
        <v>860.57943682988309</v>
      </c>
      <c r="W24" s="15">
        <v>5963.4577861481666</v>
      </c>
      <c r="X24" s="15">
        <v>7925.7394847469968</v>
      </c>
      <c r="Y24" s="15">
        <v>10358.403499999984</v>
      </c>
      <c r="Z24" s="15">
        <v>54180.559880061395</v>
      </c>
      <c r="AA24" s="15">
        <v>54552.349516666625</v>
      </c>
      <c r="AB24" s="15">
        <v>17264.567265631242</v>
      </c>
      <c r="AC24" s="15">
        <v>17777.323502399984</v>
      </c>
      <c r="AD24" s="15">
        <v>42724.029360000037</v>
      </c>
      <c r="AE24" s="15">
        <v>24374.269433628288</v>
      </c>
      <c r="AF24" s="15">
        <v>120315.29846153839</v>
      </c>
    </row>
    <row r="25" spans="1:35" x14ac:dyDescent="0.3">
      <c r="A25" t="s">
        <v>32</v>
      </c>
      <c r="B25" s="15">
        <v>18986.70561434831</v>
      </c>
      <c r="C25" s="15">
        <v>39993.676539602508</v>
      </c>
      <c r="D25" s="15">
        <v>21074.364944871912</v>
      </c>
      <c r="E25" s="15">
        <v>12988.065003721846</v>
      </c>
      <c r="F25" s="15">
        <v>25781.640883210359</v>
      </c>
      <c r="G25" s="15">
        <v>15273.188804693847</v>
      </c>
      <c r="H25" s="15">
        <v>11281.626824542429</v>
      </c>
      <c r="I25" s="15">
        <v>7240.4902451128219</v>
      </c>
      <c r="J25" s="15">
        <v>13375.402632546238</v>
      </c>
      <c r="K25" s="15">
        <v>27249.786259163877</v>
      </c>
      <c r="L25" s="15">
        <v>6026.2890726230462</v>
      </c>
      <c r="M25" s="15">
        <v>6681.6017013351511</v>
      </c>
      <c r="N25" s="15">
        <v>7240.6270516480963</v>
      </c>
      <c r="O25" s="15">
        <v>9168.6752555665807</v>
      </c>
      <c r="P25" s="15">
        <v>39818.200160195905</v>
      </c>
      <c r="Q25" s="15">
        <v>12307.837702052308</v>
      </c>
      <c r="R25" s="15">
        <v>5314.8483309463127</v>
      </c>
      <c r="S25" s="15">
        <v>12032.85431982025</v>
      </c>
      <c r="T25" s="15">
        <v>16449.712725612622</v>
      </c>
      <c r="U25" s="15">
        <v>10540.122424060999</v>
      </c>
      <c r="V25" s="15">
        <v>612.1990041005887</v>
      </c>
      <c r="W25" s="15">
        <v>7786.1510163251432</v>
      </c>
      <c r="X25" s="15">
        <v>10695.659369192386</v>
      </c>
      <c r="Y25" s="15">
        <v>6616.2719999999936</v>
      </c>
      <c r="Z25" s="15">
        <v>38580.855838172523</v>
      </c>
      <c r="AA25" s="15">
        <v>37916.925953764556</v>
      </c>
      <c r="AB25" s="15">
        <v>7132.0218931186819</v>
      </c>
      <c r="AC25" s="15">
        <v>17306.547031199989</v>
      </c>
      <c r="AD25" s="15">
        <v>24577.506449433971</v>
      </c>
      <c r="AE25" s="15">
        <v>24110.713799998797</v>
      </c>
      <c r="AG25" s="15">
        <v>28843.32836128656</v>
      </c>
      <c r="AH25" s="15">
        <v>24934.364442512542</v>
      </c>
      <c r="AI25" s="15">
        <v>99.672151874999997</v>
      </c>
    </row>
    <row r="26" spans="1:35" x14ac:dyDescent="0.3">
      <c r="A26" t="s">
        <v>157</v>
      </c>
      <c r="B26" s="15">
        <v>11663.259626484945</v>
      </c>
      <c r="C26" s="15">
        <v>14680.287680654046</v>
      </c>
      <c r="D26" s="15">
        <v>11588.646407973891</v>
      </c>
      <c r="E26" s="15">
        <v>9001.7321267614243</v>
      </c>
      <c r="F26" s="15">
        <v>27700.272152038528</v>
      </c>
      <c r="G26" s="15">
        <v>14382.098024463106</v>
      </c>
      <c r="H26" s="15">
        <v>14824.706077220579</v>
      </c>
      <c r="I26" s="15">
        <v>7535.3761344142749</v>
      </c>
      <c r="J26" s="15">
        <v>11468.027870146272</v>
      </c>
      <c r="K26" s="15">
        <v>24695.372499503388</v>
      </c>
      <c r="L26" s="15">
        <v>6600.4228304611233</v>
      </c>
      <c r="M26" s="15">
        <v>8828.8172044441162</v>
      </c>
      <c r="N26" s="15">
        <v>9369.2927255371233</v>
      </c>
      <c r="O26" s="15">
        <v>11506.120287329581</v>
      </c>
      <c r="P26" s="15">
        <v>33988.574063330707</v>
      </c>
      <c r="Q26" s="15">
        <v>9139.3553869163425</v>
      </c>
      <c r="R26" s="15">
        <v>5506.5281674569342</v>
      </c>
      <c r="S26" s="15">
        <v>9034.6106168640054</v>
      </c>
      <c r="T26" s="15">
        <v>17747.94583664996</v>
      </c>
      <c r="U26" s="15">
        <v>10327.03216489751</v>
      </c>
      <c r="V26" s="15">
        <v>704.74089468641637</v>
      </c>
      <c r="W26" s="15">
        <v>8953.3543669834453</v>
      </c>
      <c r="X26" s="15">
        <v>7965.3749735666051</v>
      </c>
      <c r="Y26" s="15">
        <v>4828.4319444444409</v>
      </c>
      <c r="Z26" s="15">
        <v>49955.69499162276</v>
      </c>
      <c r="AA26" s="15">
        <v>49728.732334429777</v>
      </c>
      <c r="AB26" s="15">
        <v>14315.149229741137</v>
      </c>
      <c r="AC26" s="15">
        <v>22731.840515999993</v>
      </c>
      <c r="AD26" s="15">
        <v>45133.005100884977</v>
      </c>
      <c r="AE26" s="15">
        <v>24234.647734513266</v>
      </c>
      <c r="AG26" s="15">
        <v>19557.001491602285</v>
      </c>
      <c r="AH26" s="15">
        <v>26022.567941154986</v>
      </c>
      <c r="AI26" s="15">
        <v>285.01270406249995</v>
      </c>
    </row>
    <row r="27" spans="1:35" x14ac:dyDescent="0.3">
      <c r="A27" t="s">
        <v>59</v>
      </c>
      <c r="B27" s="15">
        <v>9552.3857295710532</v>
      </c>
      <c r="C27" s="15">
        <v>11683.3608264377</v>
      </c>
      <c r="D27" s="15">
        <v>10344.944670602017</v>
      </c>
      <c r="E27" s="15">
        <v>7040.7390165924489</v>
      </c>
      <c r="F27" s="15">
        <v>17371.685960297575</v>
      </c>
      <c r="G27" s="15">
        <v>9380.772087839101</v>
      </c>
      <c r="H27" s="15">
        <v>10242.06559639033</v>
      </c>
      <c r="I27" s="15">
        <v>5525.3146603256992</v>
      </c>
      <c r="J27" s="15">
        <v>7655.084767377326</v>
      </c>
      <c r="K27" s="15">
        <v>19548.926029376482</v>
      </c>
      <c r="L27" s="15">
        <v>4674.2255644563129</v>
      </c>
      <c r="M27" s="15">
        <v>5394.5553961210035</v>
      </c>
      <c r="N27" s="15">
        <v>3670.4307292315702</v>
      </c>
      <c r="O27" s="15">
        <v>6910.6833431007153</v>
      </c>
      <c r="P27" s="15">
        <v>19998.452907196563</v>
      </c>
      <c r="Q27" s="15">
        <v>8183.0921332445614</v>
      </c>
      <c r="R27" s="15">
        <v>3803.6552972737295</v>
      </c>
      <c r="S27" s="15">
        <v>13178.853448855018</v>
      </c>
      <c r="T27" s="15">
        <v>21515.470044753132</v>
      </c>
      <c r="U27" s="15">
        <v>6865.6535717451379</v>
      </c>
      <c r="V27" s="15">
        <v>622.64077250607022</v>
      </c>
      <c r="W27" s="15">
        <v>5571.8516346326496</v>
      </c>
      <c r="X27" s="15">
        <v>4803.9446570953041</v>
      </c>
      <c r="Y27" s="15">
        <v>2721.5429999999988</v>
      </c>
      <c r="AI27" s="15">
        <v>219.92735906249999</v>
      </c>
    </row>
    <row r="28" spans="1:35" x14ac:dyDescent="0.3">
      <c r="A28" t="s">
        <v>118</v>
      </c>
      <c r="B28" s="15">
        <v>12343.700576320743</v>
      </c>
      <c r="C28" s="15">
        <v>13611.146688785135</v>
      </c>
      <c r="D28" s="15">
        <v>13882.769979593146</v>
      </c>
      <c r="E28" s="15">
        <v>9146.7577472287521</v>
      </c>
      <c r="F28" s="15">
        <v>26970.068597867881</v>
      </c>
      <c r="G28" s="15">
        <v>14959.117413235017</v>
      </c>
      <c r="H28" s="15">
        <v>13883.539673677526</v>
      </c>
      <c r="I28" s="15">
        <v>6016.997407714307</v>
      </c>
      <c r="J28" s="15">
        <v>9780.62863254679</v>
      </c>
      <c r="K28" s="15">
        <v>14478.223964972909</v>
      </c>
      <c r="L28" s="15">
        <v>5397.7196784182615</v>
      </c>
      <c r="M28" s="15">
        <v>6469.3418449830078</v>
      </c>
      <c r="N28" s="15">
        <v>5683.7828131262968</v>
      </c>
      <c r="O28" s="15">
        <v>9356.9530923349939</v>
      </c>
      <c r="P28" s="15">
        <v>23768.193999150961</v>
      </c>
      <c r="Q28" s="15">
        <v>15023.106493697425</v>
      </c>
      <c r="R28" s="15">
        <v>6211.6237267462493</v>
      </c>
      <c r="S28" s="15">
        <v>7324.1386768917246</v>
      </c>
      <c r="T28" s="15">
        <v>25037.413502718064</v>
      </c>
      <c r="U28" s="15">
        <v>7744.9993823360028</v>
      </c>
      <c r="V28" s="15">
        <v>824.87429548011835</v>
      </c>
      <c r="W28" s="15">
        <v>3571.613668581796</v>
      </c>
      <c r="X28" s="15">
        <v>6245.0701466747978</v>
      </c>
      <c r="Y28" s="15">
        <v>4217.6290000000017</v>
      </c>
      <c r="AI28" s="15">
        <v>163.29485249999999</v>
      </c>
    </row>
    <row r="29" spans="1:35" x14ac:dyDescent="0.3">
      <c r="A29" t="s">
        <v>60</v>
      </c>
      <c r="B29" s="15">
        <v>7843.3320770280743</v>
      </c>
      <c r="C29" s="15">
        <v>8521.4219982909635</v>
      </c>
      <c r="D29" s="15">
        <v>8358.4887515906321</v>
      </c>
      <c r="E29" s="15">
        <v>6048.9754204010706</v>
      </c>
      <c r="F29" s="15">
        <v>18195.887893947322</v>
      </c>
      <c r="G29" s="15">
        <v>11629.455371626143</v>
      </c>
      <c r="H29" s="15">
        <v>11665.368191013877</v>
      </c>
      <c r="I29" s="15">
        <v>4910.2828590564395</v>
      </c>
      <c r="J29" s="15">
        <v>9649.0904591222952</v>
      </c>
      <c r="K29" s="15">
        <v>22489.496552720477</v>
      </c>
      <c r="L29" s="15">
        <v>5055.8508717379682</v>
      </c>
      <c r="M29" s="15">
        <v>5124.2193904834839</v>
      </c>
      <c r="N29" s="15">
        <v>14941.225879299396</v>
      </c>
      <c r="O29" s="15">
        <v>15331.630928061555</v>
      </c>
      <c r="P29" s="15">
        <v>47014.819963116854</v>
      </c>
      <c r="Q29" s="15">
        <v>6477.1921190844496</v>
      </c>
      <c r="R29" s="15">
        <v>4121.416143457519</v>
      </c>
      <c r="S29" s="15">
        <v>8415.9470578453911</v>
      </c>
      <c r="T29" s="15">
        <v>12415.915500815785</v>
      </c>
      <c r="U29" s="15">
        <v>8876.9599737761582</v>
      </c>
      <c r="V29" s="15">
        <v>631.05174628027248</v>
      </c>
      <c r="W29" s="15">
        <v>5944.3843808276479</v>
      </c>
      <c r="X29" s="15">
        <v>5760.0524573810062</v>
      </c>
      <c r="Y29" s="15">
        <v>6948.8719999999976</v>
      </c>
      <c r="AI29" s="15">
        <v>178.06516000000002</v>
      </c>
    </row>
    <row r="30" spans="1:35" x14ac:dyDescent="0.3">
      <c r="A30" t="s">
        <v>146</v>
      </c>
      <c r="B30" s="15">
        <v>12012.093852136726</v>
      </c>
      <c r="C30" s="15">
        <v>11192.459831953856</v>
      </c>
      <c r="D30" s="15">
        <v>11733.974085494152</v>
      </c>
      <c r="E30" s="15">
        <v>8394.1280157631281</v>
      </c>
      <c r="F30" s="15">
        <v>22673.23413632335</v>
      </c>
      <c r="G30" s="15">
        <v>16651.890222905917</v>
      </c>
      <c r="H30" s="15">
        <v>9382.2089315056328</v>
      </c>
      <c r="I30" s="15">
        <v>7213.5970014079567</v>
      </c>
      <c r="J30" s="15">
        <v>13108.607814644425</v>
      </c>
      <c r="K30" s="15">
        <v>29647.472583158808</v>
      </c>
      <c r="L30" s="15">
        <v>7524.8011829003308</v>
      </c>
      <c r="M30" s="15">
        <v>9007.8148011699104</v>
      </c>
      <c r="N30" s="15">
        <v>7517.0347181360703</v>
      </c>
      <c r="O30" s="15">
        <v>11429.336370759722</v>
      </c>
      <c r="P30" s="15">
        <v>30547.9666312923</v>
      </c>
      <c r="Q30" s="15">
        <v>8603.5496279146882</v>
      </c>
      <c r="R30" s="15">
        <v>6339.6846427388718</v>
      </c>
      <c r="S30" s="15">
        <v>10637.850417039977</v>
      </c>
      <c r="T30" s="15">
        <v>12855.68505967648</v>
      </c>
      <c r="U30" s="15">
        <v>8089.3144783771368</v>
      </c>
      <c r="V30" s="15">
        <v>842.7780576964102</v>
      </c>
      <c r="W30" s="15">
        <v>15646.551605299139</v>
      </c>
      <c r="X30" s="15">
        <v>6753.0596146635471</v>
      </c>
      <c r="Y30" s="15">
        <v>5661.617000000002</v>
      </c>
      <c r="Z30" s="15">
        <v>47796.084166868408</v>
      </c>
      <c r="AA30" s="15">
        <v>33059.080899945184</v>
      </c>
      <c r="AB30" s="15">
        <v>8783.114937846316</v>
      </c>
      <c r="AC30" s="15">
        <v>25578.947693249982</v>
      </c>
      <c r="AD30" s="15">
        <v>31882.100162654904</v>
      </c>
      <c r="AE30" s="15">
        <v>25439.42309734513</v>
      </c>
      <c r="AF30" s="15">
        <v>93755.163076923011</v>
      </c>
    </row>
    <row r="31" spans="1:35" x14ac:dyDescent="0.3">
      <c r="A31" t="s">
        <v>33</v>
      </c>
      <c r="B31" s="15">
        <v>14249.850185023195</v>
      </c>
      <c r="C31" s="15">
        <v>17608.50301887704</v>
      </c>
      <c r="D31" s="15">
        <v>23459.52359077365</v>
      </c>
      <c r="E31" s="15">
        <v>7067.2659966196697</v>
      </c>
      <c r="F31" s="15">
        <v>26384.47259350559</v>
      </c>
      <c r="G31" s="15">
        <v>19456.754240441795</v>
      </c>
      <c r="H31" s="15">
        <v>13782.587080791644</v>
      </c>
      <c r="I31" s="15">
        <v>6230.0704052837973</v>
      </c>
      <c r="J31" s="15">
        <v>12318.238715989255</v>
      </c>
      <c r="K31" s="15">
        <v>24055.653992433425</v>
      </c>
      <c r="L31" s="15">
        <v>5659.5841840671974</v>
      </c>
      <c r="M31" s="15">
        <v>6499.6303832698623</v>
      </c>
      <c r="N31" s="15">
        <v>8534.8494933220609</v>
      </c>
      <c r="O31" s="15">
        <v>10229.887394592572</v>
      </c>
      <c r="P31" s="15">
        <v>36923.854419419542</v>
      </c>
      <c r="Q31" s="15">
        <v>8998.3828848671146</v>
      </c>
      <c r="R31" s="15">
        <v>9219.7369730404698</v>
      </c>
      <c r="S31" s="15">
        <v>19134.70232723251</v>
      </c>
      <c r="T31" s="15">
        <v>34079.097412347641</v>
      </c>
      <c r="U31" s="15">
        <v>20245.87578365345</v>
      </c>
      <c r="V31" s="15">
        <v>906.6061415750504</v>
      </c>
      <c r="W31" s="15">
        <v>4567.1890895881797</v>
      </c>
      <c r="X31" s="15">
        <v>11777.431860536441</v>
      </c>
      <c r="Y31" s="15">
        <v>5059.3419999999978</v>
      </c>
      <c r="Z31" s="15">
        <v>58681.027434105054</v>
      </c>
      <c r="AA31" s="15">
        <v>50360.795704312884</v>
      </c>
      <c r="AB31" s="15">
        <v>12866.632410795435</v>
      </c>
      <c r="AC31" s="15">
        <v>20565.804436799986</v>
      </c>
      <c r="AD31" s="15">
        <v>40642.54672088498</v>
      </c>
      <c r="AE31" s="15">
        <v>10778.773221238918</v>
      </c>
      <c r="AF31" s="15">
        <v>88252.876923076939</v>
      </c>
      <c r="AI31" s="15">
        <v>270.01524093750004</v>
      </c>
    </row>
    <row r="32" spans="1:35" x14ac:dyDescent="0.3">
      <c r="A32" t="s">
        <v>119</v>
      </c>
      <c r="B32" s="15">
        <v>13327.362975975117</v>
      </c>
      <c r="C32" s="15">
        <v>13323.590087971519</v>
      </c>
      <c r="D32" s="15">
        <v>15661.049984228775</v>
      </c>
      <c r="E32" s="15">
        <v>7154.6027282638106</v>
      </c>
      <c r="F32" s="15">
        <v>25275.297893239873</v>
      </c>
      <c r="G32" s="15">
        <v>15307.427645683436</v>
      </c>
      <c r="H32" s="15">
        <v>11531.48128421024</v>
      </c>
      <c r="I32" s="15">
        <v>4278.2817862016627</v>
      </c>
      <c r="J32" s="15">
        <v>8545.469341603035</v>
      </c>
      <c r="K32" s="15">
        <v>15453.010252475784</v>
      </c>
      <c r="L32" s="15">
        <v>3664.3263705192617</v>
      </c>
      <c r="M32" s="15">
        <v>4449.9012101266153</v>
      </c>
      <c r="N32" s="15">
        <v>17169.628177249808</v>
      </c>
      <c r="O32" s="15">
        <v>21255.987873066286</v>
      </c>
      <c r="P32" s="15">
        <v>116678.96166757599</v>
      </c>
      <c r="Q32" s="15">
        <v>11742.45813635115</v>
      </c>
      <c r="R32" s="15">
        <v>6405.1662534945453</v>
      </c>
      <c r="S32" s="15">
        <v>7048.1217768894985</v>
      </c>
      <c r="T32" s="15">
        <v>26194.232029667019</v>
      </c>
      <c r="U32" s="15">
        <v>7536.0035312307609</v>
      </c>
      <c r="V32" s="15">
        <v>325.86286115593009</v>
      </c>
      <c r="W32" s="15">
        <v>3315.0358387194119</v>
      </c>
      <c r="X32" s="15">
        <v>8066.2216479384833</v>
      </c>
      <c r="Y32" s="15">
        <v>6976.5049999999992</v>
      </c>
      <c r="Z32" s="15">
        <v>50091.624707547438</v>
      </c>
      <c r="AA32" s="15">
        <v>34526.801854605248</v>
      </c>
      <c r="AB32" s="15">
        <v>8382.9200392329585</v>
      </c>
      <c r="AC32" s="15">
        <v>13506.553905599978</v>
      </c>
      <c r="AD32" s="15">
        <v>30708.310368113231</v>
      </c>
      <c r="AE32" s="15">
        <v>18271.430999999102</v>
      </c>
      <c r="AF32" s="15">
        <v>68718.907692307679</v>
      </c>
    </row>
    <row r="33" spans="1:35" x14ac:dyDescent="0.3">
      <c r="A33" t="s">
        <v>188</v>
      </c>
      <c r="B33" s="15">
        <v>8969.2625061370982</v>
      </c>
      <c r="C33" s="15">
        <v>10561.346913610523</v>
      </c>
      <c r="D33" s="15">
        <v>13827.122358849167</v>
      </c>
      <c r="E33" s="15">
        <v>9031.651746514206</v>
      </c>
      <c r="F33" s="15">
        <v>20911.604694664547</v>
      </c>
      <c r="G33" s="15">
        <v>11972.052362227147</v>
      </c>
      <c r="H33" s="15">
        <v>12046.518771120613</v>
      </c>
      <c r="I33" s="15">
        <v>3867.5648010593873</v>
      </c>
      <c r="J33" s="15">
        <v>7122.5418431162761</v>
      </c>
      <c r="K33" s="15">
        <v>12258.558769075555</v>
      </c>
      <c r="L33" s="15">
        <v>4388.9300314334123</v>
      </c>
      <c r="M33" s="15">
        <v>5305.1190781674413</v>
      </c>
      <c r="N33" s="15">
        <v>5976.3748385685803</v>
      </c>
      <c r="O33" s="15">
        <v>10306.969020540622</v>
      </c>
      <c r="P33" s="15">
        <v>23014.08300754115</v>
      </c>
      <c r="Q33" s="15">
        <v>7893.608608749154</v>
      </c>
      <c r="R33" s="15">
        <v>4540.9406116869222</v>
      </c>
      <c r="S33" s="15">
        <v>9427.2027034681487</v>
      </c>
      <c r="T33" s="15">
        <v>26624.262098878029</v>
      </c>
      <c r="U33" s="15">
        <v>8598.3054573025547</v>
      </c>
      <c r="V33" s="15">
        <v>541.16767119697363</v>
      </c>
      <c r="W33" s="15">
        <v>12748.49532233165</v>
      </c>
      <c r="X33" s="15">
        <v>5206.054065276091</v>
      </c>
      <c r="Y33" s="15">
        <v>6305.6475000000055</v>
      </c>
    </row>
    <row r="34" spans="1:35" x14ac:dyDescent="0.3">
      <c r="A34" t="s">
        <v>120</v>
      </c>
      <c r="B34" s="15">
        <v>9940.4316819728028</v>
      </c>
      <c r="C34" s="15">
        <v>10665.111230401069</v>
      </c>
      <c r="D34" s="15">
        <v>13795.333258482317</v>
      </c>
      <c r="E34" s="15">
        <v>7341.8281410951995</v>
      </c>
      <c r="F34" s="15">
        <v>23960.839660752688</v>
      </c>
      <c r="G34" s="15">
        <v>11927.171024025365</v>
      </c>
      <c r="H34" s="15">
        <v>8080.9501443414647</v>
      </c>
      <c r="I34" s="15">
        <v>6191.4599169024377</v>
      </c>
      <c r="J34" s="15">
        <v>8584.5531896506091</v>
      </c>
      <c r="K34" s="15">
        <v>14608.27177511043</v>
      </c>
      <c r="L34" s="15">
        <v>3496.6336501950454</v>
      </c>
      <c r="M34" s="15">
        <v>5805.1665169681555</v>
      </c>
      <c r="N34" s="15">
        <v>4569.9258294028914</v>
      </c>
      <c r="O34" s="15">
        <v>8767.2222320628189</v>
      </c>
      <c r="P34" s="15">
        <v>23297.558088363363</v>
      </c>
      <c r="Q34" s="15">
        <v>10507.243670348906</v>
      </c>
      <c r="R34" s="15">
        <v>5138.8980496206459</v>
      </c>
      <c r="S34" s="15">
        <v>8080.1558468044432</v>
      </c>
      <c r="T34" s="15">
        <v>27400.869827443457</v>
      </c>
      <c r="U34" s="15">
        <v>8599.1952268346486</v>
      </c>
      <c r="V34" s="15">
        <v>614.84766285679962</v>
      </c>
      <c r="W34" s="15">
        <v>4189.9920552402782</v>
      </c>
      <c r="X34" s="15">
        <v>5918.6867536791897</v>
      </c>
      <c r="Y34" s="15">
        <v>3445.7814999999964</v>
      </c>
      <c r="AI34" s="15">
        <v>198.81912562499997</v>
      </c>
    </row>
    <row r="35" spans="1:35" x14ac:dyDescent="0.3">
      <c r="A35" t="s">
        <v>158</v>
      </c>
      <c r="B35" s="15">
        <v>6793.1229731311778</v>
      </c>
      <c r="C35" s="15">
        <v>9210.2845550241236</v>
      </c>
      <c r="D35" s="15">
        <v>6993.8310674169243</v>
      </c>
      <c r="E35" s="15">
        <v>6013.8108071874249</v>
      </c>
      <c r="F35" s="15">
        <v>21345.17878093035</v>
      </c>
      <c r="G35" s="15">
        <v>11297.597707085641</v>
      </c>
      <c r="H35" s="15">
        <v>12428.476301744746</v>
      </c>
      <c r="I35" s="15">
        <v>6127.8714582807561</v>
      </c>
      <c r="J35" s="15">
        <v>8728.6821217587385</v>
      </c>
      <c r="K35" s="15">
        <v>20305.904654043643</v>
      </c>
      <c r="L35" s="15">
        <v>4909.3484841894779</v>
      </c>
      <c r="M35" s="15">
        <v>6424.2427543983531</v>
      </c>
      <c r="N35" s="15">
        <v>9594.4090475469275</v>
      </c>
      <c r="O35" s="15">
        <v>12716.874954318246</v>
      </c>
      <c r="P35" s="15">
        <v>38633.526582921317</v>
      </c>
      <c r="Q35" s="15">
        <v>5072.1737595569575</v>
      </c>
      <c r="R35" s="15">
        <v>3536.8963141063696</v>
      </c>
      <c r="S35" s="15">
        <v>5511.2040220725885</v>
      </c>
      <c r="T35" s="15">
        <v>17757.75640311719</v>
      </c>
      <c r="U35" s="15">
        <v>9400.0151496311282</v>
      </c>
      <c r="V35" s="15">
        <v>732.13862965193937</v>
      </c>
      <c r="W35" s="15">
        <v>4188.4182557698878</v>
      </c>
      <c r="X35" s="15">
        <v>4392.403252691438</v>
      </c>
      <c r="Y35" s="15">
        <v>3785.5790000000015</v>
      </c>
      <c r="AI35" s="15">
        <v>198.28675875000002</v>
      </c>
    </row>
    <row r="36" spans="1:35" x14ac:dyDescent="0.3">
      <c r="A36" t="s">
        <v>213</v>
      </c>
      <c r="B36" s="15">
        <v>18699.551126563783</v>
      </c>
      <c r="C36" s="15">
        <v>22343.96452176246</v>
      </c>
      <c r="D36" s="15">
        <v>14957.241595992919</v>
      </c>
      <c r="E36" s="15">
        <v>10524.367622420974</v>
      </c>
      <c r="F36" s="15">
        <v>37765.833014714699</v>
      </c>
      <c r="G36" s="15">
        <v>19986.959902943094</v>
      </c>
      <c r="H36" s="15">
        <v>18231.836020276722</v>
      </c>
      <c r="I36" s="15">
        <v>10593.500008543808</v>
      </c>
      <c r="J36" s="15">
        <v>14638.697428551013</v>
      </c>
      <c r="K36" s="15">
        <v>25790.75198310737</v>
      </c>
      <c r="L36" s="15">
        <v>6671.126632026474</v>
      </c>
      <c r="M36" s="15">
        <v>10783.835992899225</v>
      </c>
      <c r="N36" s="15">
        <v>9682.3454058014231</v>
      </c>
      <c r="O36" s="15">
        <v>10189.43982968739</v>
      </c>
      <c r="P36" s="15">
        <v>41243.935332570181</v>
      </c>
      <c r="Q36" s="15">
        <v>16556.232314665776</v>
      </c>
      <c r="R36" s="15">
        <v>10328.401033071039</v>
      </c>
      <c r="S36" s="15">
        <v>11296.663128886035</v>
      </c>
      <c r="T36" s="15">
        <v>14964.335755909882</v>
      </c>
      <c r="U36" s="15">
        <v>2912.2257353531709</v>
      </c>
      <c r="V36" s="15">
        <v>1308.136087765424</v>
      </c>
      <c r="W36" s="15">
        <v>12171.404391596583</v>
      </c>
      <c r="X36" s="15">
        <v>19705.972738305245</v>
      </c>
      <c r="Y36" s="15">
        <v>10727.957999999993</v>
      </c>
      <c r="Z36" s="15">
        <v>49928.030982434204</v>
      </c>
      <c r="AA36" s="15">
        <v>43658.63350203634</v>
      </c>
      <c r="AB36" s="15">
        <v>20034.795101919168</v>
      </c>
      <c r="AC36" s="15">
        <v>26845.13403599997</v>
      </c>
      <c r="AD36" s="15">
        <v>27000.413048490562</v>
      </c>
      <c r="AE36" s="15">
        <v>46112.741999997706</v>
      </c>
      <c r="AG36" s="15">
        <v>23868.887201756232</v>
      </c>
      <c r="AH36" s="15">
        <v>10952.451225755369</v>
      </c>
      <c r="AI36" s="15">
        <v>282.19171875000001</v>
      </c>
    </row>
    <row r="37" spans="1:35" x14ac:dyDescent="0.3">
      <c r="A37" t="s">
        <v>147</v>
      </c>
      <c r="B37" s="15">
        <v>8816.2164215058692</v>
      </c>
      <c r="C37" s="15">
        <v>11552.11459721927</v>
      </c>
      <c r="D37" s="15">
        <v>11519.776315819092</v>
      </c>
      <c r="E37" s="15">
        <v>6197.2263976871527</v>
      </c>
      <c r="F37" s="15">
        <v>15060.972161863934</v>
      </c>
      <c r="G37" s="15">
        <v>15343.080059486791</v>
      </c>
      <c r="H37" s="15">
        <v>10171.823747169838</v>
      </c>
      <c r="I37" s="15">
        <v>5858.5054168362331</v>
      </c>
      <c r="J37" s="15">
        <v>8030.7104322798468</v>
      </c>
      <c r="K37" s="15">
        <v>17744.904480605433</v>
      </c>
      <c r="L37" s="15">
        <v>5270.8084791171832</v>
      </c>
      <c r="M37" s="15">
        <v>6466.8280154286167</v>
      </c>
      <c r="N37" s="15">
        <v>5693.2191306347459</v>
      </c>
      <c r="O37" s="15">
        <v>10862.702066506416</v>
      </c>
      <c r="P37" s="15">
        <v>32156.222991749146</v>
      </c>
      <c r="Q37" s="15">
        <v>11525.123418395422</v>
      </c>
      <c r="R37" s="15">
        <v>6117.7714973496404</v>
      </c>
      <c r="S37" s="15">
        <v>11015.813732931998</v>
      </c>
      <c r="T37" s="15">
        <v>24008.36320563453</v>
      </c>
      <c r="U37" s="15">
        <v>9756.7629209119423</v>
      </c>
      <c r="V37" s="15">
        <v>625.32451677701511</v>
      </c>
      <c r="W37" s="15">
        <v>6649.7144353567701</v>
      </c>
      <c r="X37" s="15">
        <v>8383.734755913536</v>
      </c>
      <c r="Y37" s="15">
        <v>3800.8895000000039</v>
      </c>
      <c r="AI37" s="15">
        <v>149.83112250000002</v>
      </c>
    </row>
    <row r="38" spans="1:35" x14ac:dyDescent="0.3">
      <c r="A38" t="s">
        <v>159</v>
      </c>
      <c r="B38" s="15">
        <v>6284.8786904718936</v>
      </c>
      <c r="C38" s="15">
        <v>7552.0744135002615</v>
      </c>
      <c r="D38" s="15">
        <v>5845.2603229602055</v>
      </c>
      <c r="E38" s="15">
        <v>6589.2757755202629</v>
      </c>
      <c r="F38" s="15">
        <v>15739.168647101133</v>
      </c>
      <c r="G38" s="15">
        <v>11690.770114259312</v>
      </c>
      <c r="H38" s="15">
        <v>6793.7282365909123</v>
      </c>
      <c r="I38" s="15">
        <v>4009.0650120313408</v>
      </c>
      <c r="J38" s="15">
        <v>5540.3691928558283</v>
      </c>
      <c r="K38" s="15">
        <v>11149.680000733357</v>
      </c>
      <c r="L38" s="15">
        <v>3842.0155961994083</v>
      </c>
      <c r="M38" s="15">
        <v>4414.3616917822883</v>
      </c>
      <c r="N38" s="15">
        <v>6281.1075147515694</v>
      </c>
      <c r="O38" s="15">
        <v>10235.588537947642</v>
      </c>
      <c r="P38" s="15">
        <v>31514.862722820508</v>
      </c>
      <c r="Q38" s="15">
        <v>7526.5612654786155</v>
      </c>
      <c r="R38" s="15">
        <v>3662.4373580831266</v>
      </c>
      <c r="S38" s="15">
        <v>7269.39576230479</v>
      </c>
      <c r="T38" s="15">
        <v>11595.141735718547</v>
      </c>
      <c r="U38" s="15">
        <v>5166.2797627936625</v>
      </c>
      <c r="V38" s="15">
        <v>558.2839416472799</v>
      </c>
      <c r="W38" s="15">
        <v>3627.284656351067</v>
      </c>
      <c r="X38" s="15">
        <v>5057.9327142508291</v>
      </c>
      <c r="Y38" s="15">
        <v>5929.5035000000053</v>
      </c>
      <c r="Z38" s="15">
        <v>32394.724833662243</v>
      </c>
      <c r="AA38" s="15">
        <v>31486.333811220764</v>
      </c>
      <c r="AB38" s="15">
        <v>4555.420064034085</v>
      </c>
      <c r="AC38" s="15">
        <v>19644.494814000001</v>
      </c>
      <c r="AI38" s="15">
        <v>219.65438624999999</v>
      </c>
    </row>
    <row r="39" spans="1:35" x14ac:dyDescent="0.3">
      <c r="A39" t="s">
        <v>34</v>
      </c>
      <c r="B39" s="15">
        <v>11486.430441706083</v>
      </c>
      <c r="C39" s="15">
        <v>14947.114816501738</v>
      </c>
      <c r="D39" s="15">
        <v>15980.681931184694</v>
      </c>
      <c r="E39" s="15">
        <v>8297.7383665576144</v>
      </c>
      <c r="F39" s="15">
        <v>17022.419302926461</v>
      </c>
      <c r="G39" s="15">
        <v>14610.087574547355</v>
      </c>
      <c r="H39" s="15">
        <v>12286.417328951497</v>
      </c>
      <c r="I39" s="15">
        <v>6081.624442574107</v>
      </c>
      <c r="J39" s="15">
        <v>10228.792347217613</v>
      </c>
      <c r="K39" s="15">
        <v>21775.592422241149</v>
      </c>
      <c r="L39" s="15">
        <v>5967.7955890463436</v>
      </c>
      <c r="M39" s="15">
        <v>6381.8300101478944</v>
      </c>
      <c r="N39" s="15">
        <v>8939.3403430306371</v>
      </c>
      <c r="O39" s="15">
        <v>12976.339191255798</v>
      </c>
      <c r="P39" s="15">
        <v>66131.4587875414</v>
      </c>
      <c r="Q39" s="15">
        <v>8790.1020744930611</v>
      </c>
      <c r="R39" s="15">
        <v>5667.5688289045447</v>
      </c>
      <c r="S39" s="15">
        <v>10574.020396651773</v>
      </c>
      <c r="T39" s="15">
        <v>17819.080434312371</v>
      </c>
      <c r="U39" s="15">
        <v>9494.4094751182056</v>
      </c>
      <c r="V39" s="15">
        <v>637.11051293050991</v>
      </c>
      <c r="W39" s="15">
        <v>6061.687657713378</v>
      </c>
      <c r="X39" s="15">
        <v>8777.5852129185459</v>
      </c>
      <c r="Y39" s="15">
        <v>7937.4329999999973</v>
      </c>
      <c r="Z39" s="15">
        <v>48813.627033747776</v>
      </c>
      <c r="AA39" s="15">
        <v>39815.078849171579</v>
      </c>
      <c r="AB39" s="15">
        <v>18194.810200126267</v>
      </c>
      <c r="AC39" s="15">
        <v>34589.802895200002</v>
      </c>
      <c r="AD39" s="15">
        <v>33159.338803008868</v>
      </c>
      <c r="AE39" s="15">
        <v>16017.339185840709</v>
      </c>
      <c r="AF39" s="15">
        <v>53928.184615384402</v>
      </c>
      <c r="AI39" s="15">
        <v>146.920078125</v>
      </c>
    </row>
    <row r="40" spans="1:35" x14ac:dyDescent="0.3">
      <c r="A40" t="s">
        <v>214</v>
      </c>
      <c r="B40" s="15">
        <v>10133.330217936771</v>
      </c>
      <c r="C40" s="15">
        <v>10580.374797348464</v>
      </c>
      <c r="D40" s="15">
        <v>8231.9002258355031</v>
      </c>
      <c r="E40" s="15">
        <v>6799.2371201674496</v>
      </c>
      <c r="F40" s="15">
        <v>20918.974480020475</v>
      </c>
      <c r="G40" s="15">
        <v>10614.074031953156</v>
      </c>
      <c r="H40" s="15">
        <v>7495.3654127843183</v>
      </c>
      <c r="I40" s="15">
        <v>4226.649542594756</v>
      </c>
      <c r="J40" s="15">
        <v>8119.2697803125347</v>
      </c>
      <c r="K40" s="15">
        <v>13825.659734218661</v>
      </c>
      <c r="L40" s="15">
        <v>3963.134448897189</v>
      </c>
      <c r="M40" s="15">
        <v>5513.7239683367598</v>
      </c>
      <c r="N40" s="15">
        <v>6474.9426394011434</v>
      </c>
      <c r="O40" s="15">
        <v>8551.8992794464393</v>
      </c>
      <c r="P40" s="15">
        <v>28081.181379999478</v>
      </c>
      <c r="Q40" s="15">
        <v>9577.652315530835</v>
      </c>
      <c r="R40" s="15">
        <v>3998.680940471304</v>
      </c>
      <c r="S40" s="15">
        <v>6445.2670402130425</v>
      </c>
      <c r="T40" s="15">
        <v>16275.626403103328</v>
      </c>
      <c r="U40" s="15">
        <v>3049.6203133443641</v>
      </c>
      <c r="V40" s="15">
        <v>448.88085612591254</v>
      </c>
      <c r="W40" s="15">
        <v>2422.4832174864664</v>
      </c>
      <c r="X40" s="15">
        <v>7453.3912110808551</v>
      </c>
      <c r="Y40" s="15">
        <v>7474.5669999999991</v>
      </c>
      <c r="AI40" s="15">
        <v>304.16175906250004</v>
      </c>
    </row>
    <row r="41" spans="1:35" x14ac:dyDescent="0.3">
      <c r="A41" t="s">
        <v>189</v>
      </c>
      <c r="B41" s="15">
        <v>10143.255224467461</v>
      </c>
      <c r="C41" s="15">
        <v>12180.355547397054</v>
      </c>
      <c r="D41" s="15">
        <v>12198.779568530937</v>
      </c>
      <c r="E41" s="15">
        <v>6662.0099996540821</v>
      </c>
      <c r="F41" s="15">
        <v>20244.059341944561</v>
      </c>
      <c r="G41" s="15">
        <v>9805.2368129750521</v>
      </c>
      <c r="H41" s="15">
        <v>16488.744887563113</v>
      </c>
      <c r="I41" s="15">
        <v>4086.5824335736479</v>
      </c>
      <c r="J41" s="15">
        <v>7921.1666740928604</v>
      </c>
      <c r="K41" s="15">
        <v>14623.555679330506</v>
      </c>
      <c r="L41" s="15">
        <v>4440.4252042139069</v>
      </c>
      <c r="M41" s="15">
        <v>5257.136053100975</v>
      </c>
      <c r="N41" s="15">
        <v>5709.8828644669366</v>
      </c>
      <c r="O41" s="15">
        <v>4302.7081468857887</v>
      </c>
      <c r="P41" s="15">
        <v>13115.038675761296</v>
      </c>
      <c r="Q41" s="15">
        <v>12703.245632195216</v>
      </c>
      <c r="R41" s="15">
        <v>6149.232347178322</v>
      </c>
      <c r="S41" s="15">
        <v>9904.0864036453968</v>
      </c>
      <c r="T41" s="15">
        <v>26686.14627505124</v>
      </c>
      <c r="U41" s="15">
        <v>10988.127216355535</v>
      </c>
      <c r="V41" s="15">
        <v>570.74583945081406</v>
      </c>
      <c r="W41" s="15">
        <v>4108.5590862440158</v>
      </c>
      <c r="X41" s="15">
        <v>6257.6828252048399</v>
      </c>
      <c r="Y41" s="15">
        <v>1084.5240000000003</v>
      </c>
    </row>
    <row r="42" spans="1:35" x14ac:dyDescent="0.3">
      <c r="A42" t="s">
        <v>121</v>
      </c>
      <c r="B42" s="15">
        <v>8339.4005267940756</v>
      </c>
      <c r="C42" s="15">
        <v>10606.899839063333</v>
      </c>
      <c r="D42" s="15">
        <v>11976.557528716157</v>
      </c>
      <c r="E42" s="15">
        <v>6427.3204663400011</v>
      </c>
      <c r="F42" s="15">
        <v>18100.844075538291</v>
      </c>
      <c r="G42" s="15">
        <v>11985.584490076375</v>
      </c>
      <c r="H42" s="15">
        <v>8758.0731355381213</v>
      </c>
      <c r="I42" s="15">
        <v>4030.3709549908203</v>
      </c>
      <c r="J42" s="15">
        <v>7670.1235363995065</v>
      </c>
      <c r="K42" s="15">
        <v>12352.937816060419</v>
      </c>
      <c r="L42" s="15">
        <v>3697.6753865147152</v>
      </c>
      <c r="M42" s="15">
        <v>4282.608199652951</v>
      </c>
      <c r="N42" s="15">
        <v>5104.1965756186164</v>
      </c>
      <c r="O42" s="15">
        <v>9268.1450248602778</v>
      </c>
      <c r="P42" s="15">
        <v>28921.465957359494</v>
      </c>
      <c r="Q42" s="15">
        <v>9600.8038234448977</v>
      </c>
      <c r="R42" s="15">
        <v>5486.4627987427584</v>
      </c>
      <c r="S42" s="15">
        <v>11603.709817186804</v>
      </c>
      <c r="T42" s="15">
        <v>17997.6237305045</v>
      </c>
      <c r="U42" s="15">
        <v>3302.0457126670026</v>
      </c>
      <c r="V42" s="15">
        <v>450.85277359961805</v>
      </c>
      <c r="W42" s="15">
        <v>6011.7664589478536</v>
      </c>
      <c r="X42" s="15">
        <v>5922.8348842058995</v>
      </c>
      <c r="Y42" s="15">
        <v>8055.7609999999968</v>
      </c>
      <c r="AG42" s="15">
        <v>22692.332610248526</v>
      </c>
      <c r="AH42" s="15">
        <v>19437.825910635966</v>
      </c>
      <c r="AI42" s="15">
        <v>151.4714221875</v>
      </c>
    </row>
    <row r="43" spans="1:35" x14ac:dyDescent="0.3">
      <c r="A43" t="s">
        <v>215</v>
      </c>
      <c r="B43" s="15">
        <v>8846.3756592856153</v>
      </c>
      <c r="C43" s="15">
        <v>8085.5844865627269</v>
      </c>
      <c r="D43" s="15">
        <v>9409.6152513232555</v>
      </c>
      <c r="E43" s="15">
        <v>5989.4618852379199</v>
      </c>
      <c r="F43" s="15">
        <v>20050.262996959354</v>
      </c>
      <c r="G43" s="15">
        <v>10193.558856399415</v>
      </c>
      <c r="H43" s="15">
        <v>8416.9198679142828</v>
      </c>
      <c r="I43" s="15">
        <v>5127.9539725324094</v>
      </c>
      <c r="J43" s="15">
        <v>9089.7959469524321</v>
      </c>
      <c r="K43" s="15">
        <v>15117.721052338191</v>
      </c>
      <c r="L43" s="15">
        <v>4003.1565537121905</v>
      </c>
      <c r="M43" s="15">
        <v>5340.0275631903305</v>
      </c>
      <c r="N43" s="15">
        <v>9098.9801954159375</v>
      </c>
      <c r="O43" s="15">
        <v>9378.0771755071146</v>
      </c>
      <c r="P43" s="15">
        <v>47319.595101310821</v>
      </c>
      <c r="Q43" s="15">
        <v>9803.5602739911828</v>
      </c>
      <c r="R43" s="15">
        <v>4363.0414002806738</v>
      </c>
      <c r="S43" s="15">
        <v>6378.9249622816815</v>
      </c>
      <c r="T43" s="15">
        <v>9922.5530462036004</v>
      </c>
      <c r="U43" s="15">
        <v>5729.5108484755729</v>
      </c>
      <c r="V43" s="15">
        <v>522.10744793848744</v>
      </c>
      <c r="W43" s="15">
        <v>3516.7328399074222</v>
      </c>
      <c r="X43" s="15">
        <v>7224.2430743112654</v>
      </c>
      <c r="Y43" s="15">
        <v>6562.9870000000028</v>
      </c>
      <c r="Z43" s="15">
        <v>47998.474943384543</v>
      </c>
      <c r="AA43" s="15">
        <v>42667.324973410003</v>
      </c>
      <c r="AB43" s="15">
        <v>14650.675126874978</v>
      </c>
      <c r="AC43" s="15">
        <v>27003.668277600016</v>
      </c>
      <c r="AD43" s="15">
        <v>41234.42624230092</v>
      </c>
      <c r="AE43" s="15">
        <v>12600.511359292041</v>
      </c>
      <c r="AI43" s="15">
        <v>414.91161937499999</v>
      </c>
    </row>
    <row r="44" spans="1:35" x14ac:dyDescent="0.3">
      <c r="A44" t="s">
        <v>238</v>
      </c>
      <c r="B44" s="15">
        <v>7902.7916037645273</v>
      </c>
      <c r="C44" s="15">
        <v>8965.5537365800446</v>
      </c>
      <c r="D44" s="15">
        <v>9554.3061927004619</v>
      </c>
      <c r="E44" s="15">
        <v>7500.8182738111855</v>
      </c>
      <c r="F44" s="15">
        <v>18636.03155882948</v>
      </c>
      <c r="G44" s="15">
        <v>11665.668213123228</v>
      </c>
      <c r="H44" s="15">
        <v>10833.605699558091</v>
      </c>
      <c r="I44" s="15">
        <v>4183.1875770784418</v>
      </c>
      <c r="J44" s="15">
        <v>8945.5488711732905</v>
      </c>
      <c r="K44" s="15">
        <v>14919.255872248197</v>
      </c>
      <c r="L44" s="15">
        <v>3761.1847165611043</v>
      </c>
      <c r="M44" s="15">
        <v>4567.729616682288</v>
      </c>
      <c r="N44" s="15">
        <v>5244.7319394058604</v>
      </c>
      <c r="O44" s="15">
        <v>8234.8690345821633</v>
      </c>
      <c r="P44" s="15">
        <v>27249.641819158238</v>
      </c>
      <c r="Q44" s="15">
        <v>13186.335341624379</v>
      </c>
      <c r="R44" s="15">
        <v>4421.8917740929683</v>
      </c>
      <c r="S44" s="15">
        <v>9939.0385883231047</v>
      </c>
      <c r="T44" s="15">
        <v>19782.87915808427</v>
      </c>
      <c r="U44" s="15">
        <v>6842.9579702345081</v>
      </c>
      <c r="V44" s="15">
        <v>447.39930524888285</v>
      </c>
      <c r="W44" s="15">
        <v>3248.2979842662767</v>
      </c>
      <c r="X44" s="15">
        <v>5224.0531798333313</v>
      </c>
      <c r="Y44" s="15">
        <v>3767.7840000000006</v>
      </c>
      <c r="AI44" s="15">
        <v>114.25546312500001</v>
      </c>
    </row>
    <row r="45" spans="1:35" x14ac:dyDescent="0.3">
      <c r="A45" t="s">
        <v>80</v>
      </c>
      <c r="B45" s="15">
        <v>8583.5143709414315</v>
      </c>
      <c r="C45" s="15">
        <v>9925.8125385225212</v>
      </c>
      <c r="D45" s="15">
        <v>8588.9817470999496</v>
      </c>
      <c r="E45" s="15">
        <v>7004.0140662042095</v>
      </c>
      <c r="F45" s="15">
        <v>16720.838574133359</v>
      </c>
      <c r="G45" s="15">
        <v>11764.261537988934</v>
      </c>
      <c r="H45" s="15">
        <v>13311.700554409814</v>
      </c>
      <c r="I45" s="15">
        <v>4141.0629102316398</v>
      </c>
      <c r="J45" s="15">
        <v>7430.9244824196512</v>
      </c>
      <c r="K45" s="15">
        <v>15720.867659395992</v>
      </c>
      <c r="L45" s="15">
        <v>4766.7626064253272</v>
      </c>
      <c r="M45" s="15">
        <v>5540.0710608493964</v>
      </c>
      <c r="N45" s="15">
        <v>4083.6262811959318</v>
      </c>
      <c r="O45" s="15">
        <v>11657.362506157224</v>
      </c>
      <c r="P45" s="15">
        <v>25327.02808015974</v>
      </c>
      <c r="Q45" s="15">
        <v>5253.572984194313</v>
      </c>
      <c r="R45" s="15">
        <v>5782.0733196543697</v>
      </c>
      <c r="S45" s="15">
        <v>5232.916722970409</v>
      </c>
      <c r="T45" s="15">
        <v>12634.876713191941</v>
      </c>
      <c r="U45" s="15">
        <v>10807.354493279028</v>
      </c>
      <c r="V45" s="15">
        <v>479.10010371484412</v>
      </c>
      <c r="W45" s="15">
        <v>10165.673253474519</v>
      </c>
      <c r="X45" s="15">
        <v>6880.7467207450381</v>
      </c>
      <c r="Y45" s="15">
        <v>6194.9950000000053</v>
      </c>
      <c r="AI45" s="15">
        <v>197.48720999999998</v>
      </c>
    </row>
    <row r="46" spans="1:35" x14ac:dyDescent="0.3">
      <c r="A46" t="s">
        <v>148</v>
      </c>
      <c r="B46" s="15">
        <v>13188.449653991003</v>
      </c>
      <c r="C46" s="15">
        <v>14049.168861199787</v>
      </c>
      <c r="D46" s="15">
        <v>14362.166132927048</v>
      </c>
      <c r="E46" s="15">
        <v>7464.5488586339843</v>
      </c>
      <c r="F46" s="15">
        <v>21853.715390635462</v>
      </c>
      <c r="G46" s="15">
        <v>28749.113386392666</v>
      </c>
      <c r="H46" s="15">
        <v>15599.163470411633</v>
      </c>
      <c r="I46" s="15">
        <v>3879.3975601064872</v>
      </c>
      <c r="J46" s="15">
        <v>6637.6562438445208</v>
      </c>
      <c r="K46" s="15">
        <v>15125.273495002079</v>
      </c>
      <c r="L46" s="15">
        <v>3684.1289608376505</v>
      </c>
      <c r="M46" s="15">
        <v>5180.2891786317314</v>
      </c>
      <c r="N46" s="15">
        <v>3527.3718457185819</v>
      </c>
      <c r="O46" s="15">
        <v>8627.1840164717814</v>
      </c>
      <c r="P46" s="15">
        <v>25864.897968506466</v>
      </c>
      <c r="Q46" s="15">
        <v>12826.083861902578</v>
      </c>
      <c r="R46" s="15">
        <v>6056.0098943825969</v>
      </c>
      <c r="S46" s="15">
        <v>14481.32558172129</v>
      </c>
      <c r="T46" s="15">
        <v>15706.457704653527</v>
      </c>
      <c r="U46" s="15">
        <v>5456.2408332882233</v>
      </c>
      <c r="V46" s="15">
        <v>643.17250411070165</v>
      </c>
      <c r="W46" s="15">
        <v>7768.1553803201932</v>
      </c>
      <c r="X46" s="15">
        <v>7973.4325424386334</v>
      </c>
      <c r="Y46" s="15">
        <v>10818.120499999992</v>
      </c>
      <c r="Z46" s="15">
        <v>65374.602154403452</v>
      </c>
      <c r="AA46" s="15">
        <v>45885.690751535069</v>
      </c>
      <c r="AB46" s="15">
        <v>17558.890581388903</v>
      </c>
      <c r="AC46" s="15">
        <v>22049.786606400008</v>
      </c>
      <c r="AD46" s="15">
        <v>30341.655865486726</v>
      </c>
      <c r="AE46" s="15">
        <v>28658.311964601784</v>
      </c>
      <c r="AI46" s="15">
        <v>20.243120624999996</v>
      </c>
    </row>
    <row r="47" spans="1:35" x14ac:dyDescent="0.3">
      <c r="A47" t="s">
        <v>160</v>
      </c>
      <c r="B47" s="15">
        <v>8977.607240416015</v>
      </c>
      <c r="C47" s="15">
        <v>11184.432579519338</v>
      </c>
      <c r="D47" s="15">
        <v>10440.927031979361</v>
      </c>
      <c r="E47" s="15">
        <v>6028.8652882714096</v>
      </c>
      <c r="F47" s="15">
        <v>13664.567531482282</v>
      </c>
      <c r="G47" s="15">
        <v>10150.825584029262</v>
      </c>
      <c r="H47" s="15">
        <v>5856.7246145087556</v>
      </c>
      <c r="I47" s="15">
        <v>3803.6800909233425</v>
      </c>
      <c r="J47" s="15">
        <v>6747.4896203387898</v>
      </c>
      <c r="K47" s="15">
        <v>11750.9963204221</v>
      </c>
      <c r="L47" s="15">
        <v>3918.7067534927546</v>
      </c>
      <c r="M47" s="15">
        <v>3655.8017085615625</v>
      </c>
      <c r="N47" s="15">
        <v>4511.1433124116993</v>
      </c>
      <c r="O47" s="15">
        <v>2430.3033987291542</v>
      </c>
      <c r="P47" s="15">
        <v>20160.02038840625</v>
      </c>
      <c r="Q47" s="15">
        <v>10101.256573921732</v>
      </c>
      <c r="R47" s="15">
        <v>5871.4834504466926</v>
      </c>
      <c r="S47" s="15">
        <v>11666.59691032708</v>
      </c>
      <c r="T47" s="15">
        <v>21105.030112494671</v>
      </c>
      <c r="U47" s="15">
        <v>5879.1587503651836</v>
      </c>
      <c r="V47" s="15">
        <v>419.0127121787566</v>
      </c>
      <c r="W47" s="15">
        <v>3640.9144145370205</v>
      </c>
      <c r="X47" s="15">
        <v>7161.8487073283331</v>
      </c>
      <c r="Y47" s="15">
        <v>1025.304000000001</v>
      </c>
      <c r="AG47" s="15">
        <v>23148.738742149111</v>
      </c>
      <c r="AH47" s="15">
        <v>14940.581209978043</v>
      </c>
      <c r="AI47" s="15">
        <v>456.97059937500001</v>
      </c>
    </row>
    <row r="48" spans="1:35" x14ac:dyDescent="0.3">
      <c r="A48" t="s">
        <v>216</v>
      </c>
      <c r="B48" s="15">
        <v>13205.184142086191</v>
      </c>
      <c r="C48" s="15">
        <v>13190.000198131462</v>
      </c>
      <c r="D48" s="15">
        <v>11716.174930484052</v>
      </c>
      <c r="E48" s="15">
        <v>8781.2074301912544</v>
      </c>
      <c r="F48" s="15">
        <v>26970.362009379613</v>
      </c>
      <c r="G48" s="15">
        <v>11366.034046354856</v>
      </c>
      <c r="H48" s="15">
        <v>10808.908047115878</v>
      </c>
      <c r="I48" s="15">
        <v>5415.5617088300642</v>
      </c>
      <c r="J48" s="15">
        <v>9472.2284771496288</v>
      </c>
      <c r="K48" s="15">
        <v>14415.540827905112</v>
      </c>
      <c r="L48" s="15">
        <v>4862.1193025638431</v>
      </c>
      <c r="M48" s="15">
        <v>6577.7746421446127</v>
      </c>
      <c r="N48" s="15">
        <v>6268.0083725628228</v>
      </c>
      <c r="O48" s="15">
        <v>7633.1292482423205</v>
      </c>
      <c r="P48" s="15">
        <v>35154.608613967881</v>
      </c>
      <c r="Q48" s="15">
        <v>7409.9455162026807</v>
      </c>
      <c r="R48" s="15">
        <v>5697.9681964628389</v>
      </c>
      <c r="S48" s="15">
        <v>6673.3224120370141</v>
      </c>
      <c r="T48" s="15">
        <v>8842.3647499155377</v>
      </c>
      <c r="U48" s="15">
        <v>10165.932889843849</v>
      </c>
      <c r="V48" s="15">
        <v>529.04163986864035</v>
      </c>
      <c r="W48" s="15">
        <v>5230.0667170744746</v>
      </c>
      <c r="X48" s="15">
        <v>6296.0523666637318</v>
      </c>
      <c r="Y48" s="15">
        <v>4940.6785000000018</v>
      </c>
      <c r="Z48" s="15">
        <v>47654.372824087703</v>
      </c>
      <c r="AA48" s="15">
        <v>42892.794303362592</v>
      </c>
      <c r="AB48" s="15">
        <v>13297.243179999983</v>
      </c>
      <c r="AC48" s="15">
        <v>20274.53809919997</v>
      </c>
      <c r="AD48" s="15">
        <v>25785.178951858434</v>
      </c>
      <c r="AE48" s="15">
        <v>23938.755769911488</v>
      </c>
      <c r="AF48" s="15">
        <v>3196.2738461538479</v>
      </c>
    </row>
    <row r="49" spans="1:35" x14ac:dyDescent="0.3">
      <c r="A49" t="s">
        <v>122</v>
      </c>
      <c r="B49" s="15">
        <v>10050.33560229403</v>
      </c>
      <c r="C49" s="15">
        <v>10289.792723155999</v>
      </c>
      <c r="D49" s="15">
        <v>8940.1064920144527</v>
      </c>
      <c r="E49" s="15">
        <v>5639.1005418059331</v>
      </c>
      <c r="F49" s="15">
        <v>18265.711132582412</v>
      </c>
      <c r="G49" s="15">
        <v>13355.555643773196</v>
      </c>
      <c r="H49" s="15">
        <v>9366.2074495913876</v>
      </c>
      <c r="I49" s="15">
        <v>5494.7326824688434</v>
      </c>
      <c r="J49" s="15">
        <v>9425.4283812843951</v>
      </c>
      <c r="K49" s="15">
        <v>15523.456958319635</v>
      </c>
      <c r="L49" s="15">
        <v>4841.8995829226824</v>
      </c>
      <c r="M49" s="15">
        <v>6045.2486335176645</v>
      </c>
      <c r="N49" s="15">
        <v>5554.9693788331024</v>
      </c>
      <c r="O49" s="15">
        <v>9075.7778754309566</v>
      </c>
      <c r="P49" s="15">
        <v>23626.447710217286</v>
      </c>
      <c r="Q49" s="15">
        <v>8467.8458191379978</v>
      </c>
      <c r="R49" s="15">
        <v>6506.6155858191269</v>
      </c>
      <c r="S49" s="15">
        <v>11343.980303879283</v>
      </c>
      <c r="T49" s="15">
        <v>18533.403705922126</v>
      </c>
      <c r="U49" s="15">
        <v>6032.1132105647257</v>
      </c>
      <c r="V49" s="15">
        <v>614.22297617863785</v>
      </c>
      <c r="W49" s="15">
        <v>3563.4717537469051</v>
      </c>
      <c r="X49" s="15">
        <v>6347.1459592130486</v>
      </c>
      <c r="Y49" s="15">
        <v>8590.1180000000022</v>
      </c>
      <c r="AG49" s="15">
        <v>18058.387866769008</v>
      </c>
      <c r="AH49" s="15">
        <v>13412.491482593199</v>
      </c>
    </row>
    <row r="50" spans="1:35" x14ac:dyDescent="0.3">
      <c r="A50" t="s">
        <v>217</v>
      </c>
      <c r="B50" s="15">
        <v>9918.5419995624197</v>
      </c>
      <c r="C50" s="15">
        <v>6429.4489647559012</v>
      </c>
      <c r="D50" s="15">
        <v>6411.5429518705387</v>
      </c>
      <c r="E50" s="15">
        <v>8180.9853943197631</v>
      </c>
      <c r="F50" s="15">
        <v>15537.102427133272</v>
      </c>
      <c r="G50" s="15">
        <v>10462.735318855444</v>
      </c>
      <c r="H50" s="15">
        <v>7642.4050650852505</v>
      </c>
      <c r="I50" s="15">
        <v>4032.56676019529</v>
      </c>
      <c r="J50" s="15">
        <v>6806.6367838907136</v>
      </c>
      <c r="K50" s="15">
        <v>12397.465996109227</v>
      </c>
      <c r="L50" s="15">
        <v>3174.0858737898961</v>
      </c>
      <c r="M50" s="15">
        <v>3708.512954806883</v>
      </c>
      <c r="N50" s="15">
        <v>12884.126993267639</v>
      </c>
      <c r="O50" s="15">
        <v>0</v>
      </c>
      <c r="P50" s="15">
        <v>39918.501185289264</v>
      </c>
      <c r="Q50" s="15">
        <v>11892.226037100198</v>
      </c>
      <c r="R50" s="15">
        <v>4991.0960259382173</v>
      </c>
      <c r="S50" s="15">
        <v>10122.724747142791</v>
      </c>
      <c r="T50" s="15">
        <v>12415.428138230833</v>
      </c>
      <c r="U50" s="15">
        <v>4976.3991316990514</v>
      </c>
      <c r="V50" s="15">
        <v>565.25411265640059</v>
      </c>
      <c r="W50" s="15">
        <v>2195.0806937373</v>
      </c>
      <c r="X50" s="15">
        <v>7035.3900057520632</v>
      </c>
      <c r="AI50" s="15">
        <v>291.915435</v>
      </c>
    </row>
    <row r="51" spans="1:35" x14ac:dyDescent="0.3">
      <c r="A51" t="s">
        <v>81</v>
      </c>
      <c r="B51" s="15">
        <v>6137.9182257344746</v>
      </c>
      <c r="C51" s="15">
        <v>8668.4044354983507</v>
      </c>
      <c r="D51" s="15">
        <v>5886.6712724008739</v>
      </c>
      <c r="E51" s="15">
        <v>6671.997919893307</v>
      </c>
      <c r="F51" s="15">
        <v>19772.315253860357</v>
      </c>
      <c r="G51" s="15">
        <v>14267.420941164324</v>
      </c>
      <c r="H51" s="15">
        <v>7380.3584025034497</v>
      </c>
      <c r="I51" s="15">
        <v>3411.6467554047872</v>
      </c>
      <c r="J51" s="15">
        <v>7252.6082342743939</v>
      </c>
      <c r="K51" s="15">
        <v>13269.640116499584</v>
      </c>
      <c r="L51" s="15">
        <v>4136.6258286820421</v>
      </c>
      <c r="M51" s="15">
        <v>3316.1294654917333</v>
      </c>
      <c r="N51" s="15">
        <v>7434.5930936769082</v>
      </c>
      <c r="O51" s="15">
        <v>8110.0968572069814</v>
      </c>
      <c r="P51" s="15">
        <v>20849.445916871438</v>
      </c>
      <c r="Q51" s="15">
        <v>5756.2361908947405</v>
      </c>
      <c r="R51" s="15">
        <v>3163.9277954579311</v>
      </c>
      <c r="S51" s="15">
        <v>6529.4716902534046</v>
      </c>
      <c r="T51" s="15">
        <v>17983.696076161908</v>
      </c>
      <c r="U51" s="15">
        <v>7776.0220658954895</v>
      </c>
      <c r="V51" s="15">
        <v>284.11101890092255</v>
      </c>
      <c r="W51" s="15">
        <v>3869.1852663339478</v>
      </c>
      <c r="X51" s="15">
        <v>4513.1621893718511</v>
      </c>
      <c r="Y51" s="15">
        <v>4414.3324999999968</v>
      </c>
    </row>
    <row r="52" spans="1:35" x14ac:dyDescent="0.3">
      <c r="A52" t="s">
        <v>161</v>
      </c>
      <c r="B52" s="15">
        <v>6283.32871462199</v>
      </c>
      <c r="C52" s="15">
        <v>7561.0647317172961</v>
      </c>
      <c r="D52" s="15">
        <v>8285.9638604606189</v>
      </c>
      <c r="E52" s="15">
        <v>5561.4440766866755</v>
      </c>
      <c r="F52" s="15">
        <v>21151.904838121918</v>
      </c>
      <c r="G52" s="15">
        <v>12107.753373882286</v>
      </c>
      <c r="H52" s="15">
        <v>9274.0339839570624</v>
      </c>
      <c r="I52" s="15">
        <v>4066.5515175790924</v>
      </c>
      <c r="J52" s="15">
        <v>6542.1827271288184</v>
      </c>
      <c r="K52" s="15">
        <v>11844.738583696188</v>
      </c>
      <c r="L52" s="15">
        <v>3888.9447473316604</v>
      </c>
      <c r="M52" s="15">
        <v>4519.5592180724752</v>
      </c>
      <c r="N52" s="15">
        <v>6828.3183837970719</v>
      </c>
      <c r="O52" s="15">
        <v>8280.0396594037084</v>
      </c>
      <c r="P52" s="15">
        <v>25682.650300359957</v>
      </c>
      <c r="Q52" s="15">
        <v>4881.4996620216043</v>
      </c>
      <c r="R52" s="15">
        <v>4496.5303221075028</v>
      </c>
      <c r="S52" s="15">
        <v>8076.142428681992</v>
      </c>
      <c r="T52" s="15">
        <v>20292.196960454843</v>
      </c>
      <c r="U52" s="15">
        <v>7503.731954871887</v>
      </c>
      <c r="V52" s="15">
        <v>355.1386092701415</v>
      </c>
      <c r="W52" s="15">
        <v>3615.7467838843354</v>
      </c>
      <c r="X52" s="15">
        <v>5366.2257634989201</v>
      </c>
      <c r="Y52" s="15">
        <v>4066.7935000000034</v>
      </c>
    </row>
    <row r="53" spans="1:35" x14ac:dyDescent="0.3">
      <c r="A53" t="s">
        <v>35</v>
      </c>
      <c r="B53" s="15">
        <v>14919.745069123557</v>
      </c>
      <c r="C53" s="15">
        <v>17169.494772548886</v>
      </c>
      <c r="D53" s="15">
        <v>20053.0283873507</v>
      </c>
      <c r="E53" s="15">
        <v>7904.0687169020466</v>
      </c>
      <c r="F53" s="15">
        <v>20328.336366739244</v>
      </c>
      <c r="G53" s="15">
        <v>10692.645030604863</v>
      </c>
      <c r="H53" s="15">
        <v>12631.807055744781</v>
      </c>
      <c r="I53" s="15">
        <v>8411.7177042207477</v>
      </c>
      <c r="J53" s="15">
        <v>15416.654193961942</v>
      </c>
      <c r="K53" s="15">
        <v>25473.286192407686</v>
      </c>
      <c r="L53" s="15">
        <v>8046.7146877763989</v>
      </c>
      <c r="M53" s="15">
        <v>8661.2575753562851</v>
      </c>
      <c r="N53" s="15">
        <v>5310.1756234671675</v>
      </c>
      <c r="O53" s="15">
        <v>10879.509118803137</v>
      </c>
      <c r="P53" s="15">
        <v>33290.843157822026</v>
      </c>
      <c r="Q53" s="15">
        <v>8166.6397698038782</v>
      </c>
      <c r="R53" s="15">
        <v>7152.9139623402498</v>
      </c>
      <c r="S53" s="15">
        <v>10679.20150087531</v>
      </c>
      <c r="T53" s="15">
        <v>26170.095672212301</v>
      </c>
      <c r="U53" s="15">
        <v>7352.8300713416465</v>
      </c>
      <c r="V53" s="15">
        <v>1344.8813633147633</v>
      </c>
      <c r="W53" s="15">
        <v>7941.7053006488732</v>
      </c>
      <c r="X53" s="15">
        <v>12545.945345305627</v>
      </c>
      <c r="Y53" s="15">
        <v>9264.0484999999862</v>
      </c>
      <c r="Z53" s="15">
        <v>45453.881611861601</v>
      </c>
      <c r="AA53" s="15">
        <v>44558.977592242292</v>
      </c>
      <c r="AB53" s="15">
        <v>22709.56862061868</v>
      </c>
      <c r="AC53" s="15">
        <v>31663.280476799995</v>
      </c>
      <c r="AI53" s="15">
        <v>274.12181437500004</v>
      </c>
    </row>
    <row r="54" spans="1:35" x14ac:dyDescent="0.3">
      <c r="A54" t="s">
        <v>61</v>
      </c>
      <c r="B54" s="15">
        <v>13444.574591324441</v>
      </c>
      <c r="C54" s="15">
        <v>13496.066216394847</v>
      </c>
      <c r="D54" s="15">
        <v>11547.974486799658</v>
      </c>
      <c r="E54" s="15">
        <v>11142.858617437516</v>
      </c>
      <c r="F54" s="15">
        <v>27334.220111062437</v>
      </c>
      <c r="G54" s="15">
        <v>12040.472541615301</v>
      </c>
      <c r="H54" s="15">
        <v>12199.062044307841</v>
      </c>
      <c r="I54" s="15">
        <v>5562.2612452553012</v>
      </c>
      <c r="J54" s="15">
        <v>8884.4638980523541</v>
      </c>
      <c r="K54" s="15">
        <v>18005.977971059783</v>
      </c>
      <c r="L54" s="15">
        <v>4988.2030415583604</v>
      </c>
      <c r="M54" s="15">
        <v>6330.6699576192314</v>
      </c>
      <c r="N54" s="15">
        <v>7592.8501272020358</v>
      </c>
      <c r="O54" s="15">
        <v>10277.086832068406</v>
      </c>
      <c r="P54" s="15">
        <v>38937.919776254574</v>
      </c>
      <c r="Q54" s="15">
        <v>10294.412521003836</v>
      </c>
      <c r="R54" s="15">
        <v>5674.6416164332195</v>
      </c>
      <c r="S54" s="15">
        <v>5180.6808989750534</v>
      </c>
      <c r="T54" s="15">
        <v>17095.140066766675</v>
      </c>
      <c r="U54" s="15">
        <v>18073.639196221768</v>
      </c>
      <c r="V54" s="15">
        <v>698.40970808430848</v>
      </c>
      <c r="W54" s="15">
        <v>6284.8362527103818</v>
      </c>
      <c r="X54" s="15">
        <v>8520.8791612930436</v>
      </c>
      <c r="Y54" s="15">
        <v>9149.1360000000041</v>
      </c>
      <c r="Z54" s="15">
        <v>46667.380752302633</v>
      </c>
      <c r="AA54" s="15">
        <v>36896.238621867131</v>
      </c>
      <c r="AB54" s="15">
        <v>12710.25446946969</v>
      </c>
      <c r="AC54" s="15">
        <v>29178.567432000003</v>
      </c>
    </row>
    <row r="55" spans="1:35" x14ac:dyDescent="0.3">
      <c r="A55" t="s">
        <v>82</v>
      </c>
      <c r="B55" s="15">
        <v>7063.849180841411</v>
      </c>
      <c r="C55" s="15">
        <v>7261.4820350814616</v>
      </c>
      <c r="D55" s="15">
        <v>6389.1558140028146</v>
      </c>
      <c r="E55" s="15">
        <v>4507.2463760206265</v>
      </c>
      <c r="F55" s="15">
        <v>14290.726466899077</v>
      </c>
      <c r="G55" s="15">
        <v>14752.134286038045</v>
      </c>
      <c r="H55" s="15">
        <v>9985.9023613153331</v>
      </c>
      <c r="I55" s="15">
        <v>3231.326837138447</v>
      </c>
      <c r="J55" s="15">
        <v>7203.8990066545739</v>
      </c>
      <c r="K55" s="15">
        <v>11519.299644484337</v>
      </c>
      <c r="L55" s="15">
        <v>3023.6031738532147</v>
      </c>
      <c r="M55" s="15">
        <v>3899.0570513629809</v>
      </c>
      <c r="N55" s="15">
        <v>7698.0883612178523</v>
      </c>
      <c r="O55" s="15">
        <v>13075.281818665082</v>
      </c>
      <c r="P55" s="15">
        <v>47385.702072767403</v>
      </c>
      <c r="Q55" s="15">
        <v>8466.3944028591468</v>
      </c>
      <c r="R55" s="15">
        <v>4960.1544863040444</v>
      </c>
      <c r="S55" s="15">
        <v>7823.1723724252406</v>
      </c>
      <c r="T55" s="15">
        <v>17398.932165736067</v>
      </c>
      <c r="U55" s="15">
        <v>5532.544330637551</v>
      </c>
      <c r="V55" s="15">
        <v>944.77029267293483</v>
      </c>
      <c r="W55" s="15">
        <v>2731.7352712574188</v>
      </c>
      <c r="X55" s="15">
        <v>5191.3903884171459</v>
      </c>
      <c r="Y55" s="15">
        <v>2593.7859999999982</v>
      </c>
    </row>
    <row r="56" spans="1:35" x14ac:dyDescent="0.3">
      <c r="A56" t="s">
        <v>36</v>
      </c>
      <c r="B56" s="15">
        <v>7186.5497019464783</v>
      </c>
      <c r="C56" s="15">
        <v>7184.1337359177151</v>
      </c>
      <c r="D56" s="15">
        <v>6827.0527193952839</v>
      </c>
      <c r="E56" s="15">
        <v>5670.8761288824244</v>
      </c>
      <c r="F56" s="15">
        <v>17046.925837976294</v>
      </c>
      <c r="G56" s="15">
        <v>8777.4740096871265</v>
      </c>
      <c r="H56" s="15">
        <v>7194.8946699302642</v>
      </c>
      <c r="I56" s="15">
        <v>4916.1379411597018</v>
      </c>
      <c r="J56" s="15">
        <v>9380.6318272102708</v>
      </c>
      <c r="K56" s="15">
        <v>16136.883918505973</v>
      </c>
      <c r="L56" s="15">
        <v>4723.4170926616307</v>
      </c>
      <c r="M56" s="15">
        <v>5348.813648420949</v>
      </c>
      <c r="N56" s="15">
        <v>9776.6372121154309</v>
      </c>
      <c r="O56" s="15">
        <v>8795.273430731997</v>
      </c>
      <c r="P56" s="15">
        <v>33524.327228382928</v>
      </c>
      <c r="Q56" s="15">
        <v>8192.2467846031868</v>
      </c>
      <c r="R56" s="15">
        <v>4985.7676771469887</v>
      </c>
      <c r="S56" s="15">
        <v>8674.2565785023289</v>
      </c>
      <c r="T56" s="15">
        <v>17820.789964902866</v>
      </c>
      <c r="U56" s="15">
        <v>4674.6371606000039</v>
      </c>
      <c r="V56" s="15">
        <v>407.51481395510456</v>
      </c>
      <c r="W56" s="15">
        <v>3052.6495293299467</v>
      </c>
      <c r="X56" s="15">
        <v>4248.4213632561286</v>
      </c>
      <c r="Y56" s="15">
        <v>3698.4109999999973</v>
      </c>
      <c r="AI56" s="15">
        <v>302.36934187500003</v>
      </c>
    </row>
    <row r="57" spans="1:35" x14ac:dyDescent="0.3">
      <c r="A57" t="s">
        <v>62</v>
      </c>
      <c r="B57" s="15">
        <v>8471.0882767464282</v>
      </c>
      <c r="C57" s="15">
        <v>11087.187163218981</v>
      </c>
      <c r="D57" s="15">
        <v>10364.081083255129</v>
      </c>
      <c r="E57" s="15">
        <v>6968.2139372163028</v>
      </c>
      <c r="F57" s="15">
        <v>18243.637342123155</v>
      </c>
      <c r="G57" s="15">
        <v>16681.931761383887</v>
      </c>
      <c r="H57" s="15">
        <v>12188.259799610616</v>
      </c>
      <c r="I57" s="15">
        <v>6585.3060513893142</v>
      </c>
      <c r="J57" s="15">
        <v>9930.153793261823</v>
      </c>
      <c r="K57" s="15">
        <v>22389.582365760005</v>
      </c>
      <c r="L57" s="15">
        <v>5980.961997823365</v>
      </c>
      <c r="M57" s="15">
        <v>7347.6450876691179</v>
      </c>
      <c r="N57" s="15">
        <v>6236.5382376142716</v>
      </c>
      <c r="O57" s="15">
        <v>11528.698543017686</v>
      </c>
      <c r="P57" s="15">
        <v>27409.530347948868</v>
      </c>
      <c r="Q57" s="15">
        <v>9256.2945480276139</v>
      </c>
      <c r="R57" s="15">
        <v>5177.4800959892773</v>
      </c>
      <c r="S57" s="15">
        <v>11831.979118286336</v>
      </c>
      <c r="T57" s="15">
        <v>21962.361030006148</v>
      </c>
      <c r="U57" s="15">
        <v>13475.108644830505</v>
      </c>
      <c r="V57" s="15">
        <v>806.74351511311113</v>
      </c>
      <c r="W57" s="15">
        <v>6736.1577893576477</v>
      </c>
      <c r="X57" s="15">
        <v>6223.4605727610169</v>
      </c>
      <c r="AI57" s="15">
        <v>182.80778249999997</v>
      </c>
    </row>
    <row r="58" spans="1:35" x14ac:dyDescent="0.3">
      <c r="A58" t="s">
        <v>83</v>
      </c>
      <c r="B58" s="15">
        <v>7646.6973670548641</v>
      </c>
      <c r="C58" s="15">
        <v>10164.681270750234</v>
      </c>
      <c r="D58" s="15">
        <v>6137.1070451855412</v>
      </c>
      <c r="E58" s="15">
        <v>5132.3673192484475</v>
      </c>
      <c r="F58" s="15">
        <v>14986.450962638426</v>
      </c>
      <c r="G58" s="15">
        <v>9832.1248094774874</v>
      </c>
      <c r="H58" s="15">
        <v>8114.7954119056421</v>
      </c>
      <c r="I58" s="15">
        <v>3724.4216191010782</v>
      </c>
      <c r="J58" s="15">
        <v>6160.7644608554256</v>
      </c>
      <c r="K58" s="15">
        <v>15320.116140043117</v>
      </c>
      <c r="L58" s="15">
        <v>3956.155392458877</v>
      </c>
      <c r="M58" s="15">
        <v>3698.4400256338045</v>
      </c>
      <c r="N58" s="15">
        <v>7207.3641969734708</v>
      </c>
      <c r="O58" s="15">
        <v>6513.7884750284893</v>
      </c>
      <c r="P58" s="15">
        <v>26938.570885867037</v>
      </c>
      <c r="Q58" s="15">
        <v>10633.480120790915</v>
      </c>
      <c r="R58" s="15">
        <v>3859.814240578778</v>
      </c>
      <c r="S58" s="15">
        <v>5698.1953546926297</v>
      </c>
      <c r="T58" s="15">
        <v>17368.48909298973</v>
      </c>
      <c r="U58" s="15">
        <v>6589.3109858290345</v>
      </c>
      <c r="V58" s="15">
        <v>728.58612216150846</v>
      </c>
      <c r="W58" s="15">
        <v>2592.9227906548763</v>
      </c>
      <c r="X58" s="15">
        <v>4280.5883497122759</v>
      </c>
      <c r="Y58" s="15">
        <v>1783.9745000000003</v>
      </c>
      <c r="AI58" s="15">
        <v>122.01309428571427</v>
      </c>
    </row>
    <row r="59" spans="1:35" x14ac:dyDescent="0.3">
      <c r="A59" t="s">
        <v>239</v>
      </c>
      <c r="B59" s="15">
        <v>11537.941678319075</v>
      </c>
      <c r="C59" s="15">
        <v>9990.9766796119311</v>
      </c>
      <c r="D59" s="15">
        <v>12689.462932239108</v>
      </c>
      <c r="E59" s="15">
        <v>6194.0782804811106</v>
      </c>
      <c r="F59" s="15">
        <v>18649.641424439891</v>
      </c>
      <c r="G59" s="15">
        <v>8187.8195365855972</v>
      </c>
      <c r="H59" s="15">
        <v>6590.0154270488474</v>
      </c>
      <c r="I59" s="15">
        <v>4476.1851161913546</v>
      </c>
      <c r="J59" s="15">
        <v>8213.3694407296298</v>
      </c>
      <c r="K59" s="15">
        <v>14235.180079392907</v>
      </c>
      <c r="L59" s="15">
        <v>3369.0128610978095</v>
      </c>
      <c r="M59" s="15">
        <v>3835.4204762437048</v>
      </c>
      <c r="N59" s="15">
        <v>6766.4668834353688</v>
      </c>
      <c r="O59" s="15">
        <v>7712.1152452344131</v>
      </c>
      <c r="P59" s="15">
        <v>27361.483210027727</v>
      </c>
      <c r="Q59" s="15">
        <v>9210.5938573268049</v>
      </c>
      <c r="R59" s="15">
        <v>5592.3667257644702</v>
      </c>
      <c r="S59" s="15">
        <v>8043.1203051896518</v>
      </c>
      <c r="T59" s="15">
        <v>19540.789906002807</v>
      </c>
      <c r="U59" s="15">
        <v>5649.5850933514512</v>
      </c>
      <c r="V59" s="15">
        <v>524.73862922175579</v>
      </c>
      <c r="W59" s="15">
        <v>3229.9104060902096</v>
      </c>
      <c r="X59" s="15">
        <v>7225.2164685275984</v>
      </c>
      <c r="Y59" s="15">
        <v>9678.915500000001</v>
      </c>
      <c r="Z59" s="15">
        <v>39773.746294498756</v>
      </c>
      <c r="AA59" s="15">
        <v>26763.649542324612</v>
      </c>
      <c r="AB59" s="15">
        <v>6938.2946615530327</v>
      </c>
      <c r="AC59" s="15">
        <v>17179.468319999978</v>
      </c>
      <c r="AI59" s="15">
        <v>206.56766625</v>
      </c>
    </row>
    <row r="60" spans="1:35" x14ac:dyDescent="0.3">
      <c r="A60" t="s">
        <v>240</v>
      </c>
      <c r="B60" s="15">
        <v>10191.61008549398</v>
      </c>
      <c r="C60" s="15">
        <v>9923.3024484751895</v>
      </c>
      <c r="D60" s="15">
        <v>10178.10665423</v>
      </c>
      <c r="E60" s="15">
        <v>7543.8848981849078</v>
      </c>
      <c r="F60" s="15">
        <v>26555.615462779733</v>
      </c>
      <c r="G60" s="15">
        <v>7829.4883227124492</v>
      </c>
      <c r="H60" s="15">
        <v>10713.319942994707</v>
      </c>
      <c r="I60" s="15">
        <v>7054.5039159790194</v>
      </c>
      <c r="J60" s="15">
        <v>9414.5286940490478</v>
      </c>
      <c r="K60" s="15">
        <v>12795.011304385598</v>
      </c>
      <c r="L60" s="15">
        <v>5579.6133399814489</v>
      </c>
      <c r="M60" s="15">
        <v>7226.3679838180387</v>
      </c>
      <c r="N60" s="15">
        <v>3957.6154217924318</v>
      </c>
      <c r="O60" s="15">
        <v>9008.5652819821225</v>
      </c>
      <c r="P60" s="15">
        <v>22262.176440301515</v>
      </c>
      <c r="Q60" s="15">
        <v>13375.919529749983</v>
      </c>
      <c r="R60" s="15">
        <v>5734.7549052477962</v>
      </c>
      <c r="S60" s="15">
        <v>10582.19701135124</v>
      </c>
      <c r="T60" s="15">
        <v>16698.348651273944</v>
      </c>
      <c r="U60" s="15">
        <v>6400.5927185338751</v>
      </c>
      <c r="V60" s="15">
        <v>579.6456738060898</v>
      </c>
      <c r="W60" s="15">
        <v>5291.3398180402683</v>
      </c>
      <c r="X60" s="15">
        <v>4718.2684324801357</v>
      </c>
      <c r="Y60" s="15">
        <v>6478.7030000000013</v>
      </c>
    </row>
    <row r="61" spans="1:35" x14ac:dyDescent="0.3">
      <c r="A61" t="s">
        <v>123</v>
      </c>
      <c r="B61" s="15">
        <v>10829.365428740786</v>
      </c>
      <c r="C61" s="15">
        <v>12421.085188159881</v>
      </c>
      <c r="D61" s="15">
        <v>12020.942056539405</v>
      </c>
      <c r="E61" s="15">
        <v>9167.3013047803979</v>
      </c>
      <c r="F61" s="15">
        <v>24982.020669739624</v>
      </c>
      <c r="G61" s="15">
        <v>12995.889632393477</v>
      </c>
      <c r="H61" s="15">
        <v>13776.584337063068</v>
      </c>
      <c r="I61" s="15">
        <v>7956.8181754642901</v>
      </c>
      <c r="J61" s="15">
        <v>13848.819270746944</v>
      </c>
      <c r="K61" s="15">
        <v>19720.184648631144</v>
      </c>
      <c r="L61" s="15">
        <v>5329.7960444091741</v>
      </c>
      <c r="M61" s="15">
        <v>6774.1865619041937</v>
      </c>
      <c r="N61" s="15">
        <v>5444.5736611440998</v>
      </c>
      <c r="O61" s="15">
        <v>0</v>
      </c>
      <c r="P61" s="15">
        <v>27916.149698054047</v>
      </c>
      <c r="Q61" s="15">
        <v>9383.2650698654797</v>
      </c>
      <c r="R61" s="15">
        <v>5898.2932832400356</v>
      </c>
      <c r="S61" s="15">
        <v>10099.657367654643</v>
      </c>
      <c r="T61" s="15">
        <v>23602.72555805384</v>
      </c>
      <c r="U61" s="15">
        <v>10387.64918309946</v>
      </c>
      <c r="V61" s="15">
        <v>1137.2929119253415</v>
      </c>
      <c r="W61" s="15">
        <v>5163.2085285929852</v>
      </c>
      <c r="X61" s="15">
        <v>5869.7510911942909</v>
      </c>
      <c r="AI61" s="15">
        <v>198.79119600001363</v>
      </c>
    </row>
    <row r="62" spans="1:35" x14ac:dyDescent="0.3">
      <c r="A62" t="s">
        <v>218</v>
      </c>
      <c r="B62" s="15">
        <v>12579.914907248243</v>
      </c>
      <c r="C62" s="15">
        <v>12845.7351001036</v>
      </c>
      <c r="D62" s="15">
        <v>11677.542008055965</v>
      </c>
      <c r="E62" s="15">
        <v>12179.290308027994</v>
      </c>
      <c r="F62" s="15">
        <v>27934.10658006771</v>
      </c>
      <c r="G62" s="15">
        <v>21151.923694891295</v>
      </c>
      <c r="H62" s="15">
        <v>12805.368764563185</v>
      </c>
      <c r="I62" s="15">
        <v>5079.620658014398</v>
      </c>
      <c r="J62" s="15">
        <v>8331.2071386168245</v>
      </c>
      <c r="K62" s="15">
        <v>15762.684246239804</v>
      </c>
      <c r="L62" s="15">
        <v>4801.7108115111778</v>
      </c>
      <c r="M62" s="15">
        <v>5752.723000245609</v>
      </c>
      <c r="N62" s="15">
        <v>9903.2907287502876</v>
      </c>
      <c r="O62" s="15">
        <v>10162.466920931141</v>
      </c>
      <c r="P62" s="15">
        <v>41514.101060753623</v>
      </c>
      <c r="Q62" s="15">
        <v>10443.649769245845</v>
      </c>
      <c r="R62" s="15">
        <v>8320.3008279736041</v>
      </c>
      <c r="S62" s="15">
        <v>10472.23063941741</v>
      </c>
      <c r="T62" s="15">
        <v>17758.368989142517</v>
      </c>
      <c r="U62" s="15">
        <v>8197.0842383846211</v>
      </c>
      <c r="V62" s="15">
        <v>696.30408693481991</v>
      </c>
      <c r="W62" s="15">
        <v>6873.7102789145301</v>
      </c>
      <c r="X62" s="15">
        <v>7754.1602800964865</v>
      </c>
      <c r="Y62" s="15">
        <v>7626.3035000000054</v>
      </c>
      <c r="AG62" s="15">
        <v>24063.813274795328</v>
      </c>
      <c r="AH62" s="15">
        <v>19176.59972321428</v>
      </c>
      <c r="AI62" s="15">
        <v>200.32450312500001</v>
      </c>
    </row>
    <row r="63" spans="1:35" x14ac:dyDescent="0.3">
      <c r="A63" t="s">
        <v>219</v>
      </c>
      <c r="B63" s="15">
        <v>9614.3308755678463</v>
      </c>
      <c r="C63" s="15">
        <v>8147.6407286160938</v>
      </c>
      <c r="D63" s="15">
        <v>6895.3134556848454</v>
      </c>
      <c r="E63" s="15">
        <v>5856.2499048951149</v>
      </c>
      <c r="F63" s="15">
        <v>23700.523045331272</v>
      </c>
      <c r="G63" s="15">
        <v>10977.324666383636</v>
      </c>
      <c r="H63" s="15">
        <v>6166.3075796149942</v>
      </c>
      <c r="I63" s="15">
        <v>3625.7577327163376</v>
      </c>
      <c r="J63" s="15">
        <v>7471.6696158537952</v>
      </c>
      <c r="K63" s="15">
        <v>9392.9408275608657</v>
      </c>
      <c r="L63" s="15">
        <v>2696.6629132407893</v>
      </c>
      <c r="M63" s="15">
        <v>3877.8072619515474</v>
      </c>
      <c r="N63" s="15">
        <v>2055.2257200835397</v>
      </c>
      <c r="O63" s="15">
        <v>0</v>
      </c>
      <c r="P63" s="15">
        <v>7776.0616893679635</v>
      </c>
      <c r="Q63" s="15">
        <v>10398.363969422777</v>
      </c>
      <c r="R63" s="15">
        <v>3799.064423833996</v>
      </c>
      <c r="S63" s="15">
        <v>4762.2903247253389</v>
      </c>
      <c r="T63" s="15">
        <v>11859.096463156851</v>
      </c>
      <c r="U63" s="15">
        <v>2056.9410627501006</v>
      </c>
      <c r="V63" s="15">
        <v>351.88173041564721</v>
      </c>
      <c r="W63" s="15">
        <v>4189.7099243279054</v>
      </c>
      <c r="X63" s="15">
        <v>6537.0347876547312</v>
      </c>
      <c r="AI63" s="15">
        <v>111.78679312500003</v>
      </c>
    </row>
    <row r="64" spans="1:35" x14ac:dyDescent="0.3">
      <c r="A64" t="s">
        <v>149</v>
      </c>
      <c r="B64" s="15">
        <v>8906.8691650217752</v>
      </c>
      <c r="C64" s="15">
        <v>10027.503293542208</v>
      </c>
      <c r="D64" s="15">
        <v>9492.7908899975537</v>
      </c>
      <c r="E64" s="15">
        <v>6537.4920890999038</v>
      </c>
      <c r="F64" s="15">
        <v>15033.936285272319</v>
      </c>
      <c r="G64" s="15">
        <v>16899.296160383648</v>
      </c>
      <c r="H64" s="15">
        <v>11887.80087925105</v>
      </c>
      <c r="I64" s="15">
        <v>6001.4660046165791</v>
      </c>
      <c r="J64" s="15">
        <v>9621.2829568040142</v>
      </c>
      <c r="K64" s="15">
        <v>19035.452168743977</v>
      </c>
      <c r="L64" s="15">
        <v>5650.4815388291436</v>
      </c>
      <c r="M64" s="15">
        <v>6408.2062571067318</v>
      </c>
      <c r="N64" s="15">
        <v>5847.9079367605727</v>
      </c>
      <c r="O64" s="15">
        <v>5103.9962985655538</v>
      </c>
      <c r="P64" s="15">
        <v>15965.904082879264</v>
      </c>
      <c r="Q64" s="15">
        <v>9403.1523109492191</v>
      </c>
      <c r="R64" s="15">
        <v>6672.3062337018446</v>
      </c>
      <c r="S64" s="15">
        <v>6783.6083715210152</v>
      </c>
      <c r="T64" s="15">
        <v>19546.840635056513</v>
      </c>
      <c r="U64" s="15">
        <v>7978.1371753944413</v>
      </c>
      <c r="V64" s="15">
        <v>538.84463126619369</v>
      </c>
      <c r="W64" s="15">
        <v>12254.596697190029</v>
      </c>
      <c r="X64" s="15">
        <v>7216.0561247519336</v>
      </c>
      <c r="Y64" s="15">
        <v>2968.518999999998</v>
      </c>
      <c r="AI64" s="15">
        <v>184.56450000000004</v>
      </c>
    </row>
    <row r="65" spans="1:35" x14ac:dyDescent="0.3">
      <c r="A65" t="s">
        <v>241</v>
      </c>
      <c r="B65" s="15">
        <v>11995.388693124452</v>
      </c>
      <c r="C65" s="15">
        <v>12493.91450317252</v>
      </c>
      <c r="D65" s="15">
        <v>13228.950402577455</v>
      </c>
      <c r="E65" s="15">
        <v>9060.3209448226153</v>
      </c>
      <c r="F65" s="15">
        <v>30573.639985967577</v>
      </c>
      <c r="G65" s="15">
        <v>13843.054871639628</v>
      </c>
      <c r="H65" s="15">
        <v>10132.979080547548</v>
      </c>
      <c r="I65" s="15">
        <v>4416.1165794227727</v>
      </c>
      <c r="J65" s="15">
        <v>6692.3725526293629</v>
      </c>
      <c r="K65" s="15">
        <v>12878.252955845526</v>
      </c>
      <c r="L65" s="15">
        <v>4162.092713142627</v>
      </c>
      <c r="M65" s="15">
        <v>5497.1618504242369</v>
      </c>
      <c r="N65" s="15">
        <v>5003.7849151250948</v>
      </c>
      <c r="O65" s="15">
        <v>10334.113022228627</v>
      </c>
      <c r="P65" s="15">
        <v>28933.755979171714</v>
      </c>
      <c r="Q65" s="15">
        <v>10488.997017820975</v>
      </c>
      <c r="R65" s="15">
        <v>6449.6838312569407</v>
      </c>
      <c r="S65" s="15">
        <v>7529.7763065539921</v>
      </c>
      <c r="T65" s="15">
        <v>18341.360353371365</v>
      </c>
      <c r="U65" s="15">
        <v>15323.764792082226</v>
      </c>
      <c r="V65" s="15">
        <v>464.34567013822789</v>
      </c>
      <c r="W65" s="15">
        <v>5193.5674988372939</v>
      </c>
      <c r="X65" s="15">
        <v>8118.1391840282367</v>
      </c>
      <c r="Y65" s="15">
        <v>8782.7139999999963</v>
      </c>
      <c r="Z65" s="15">
        <v>46964.31299075998</v>
      </c>
      <c r="AA65" s="15">
        <v>38535.092958607456</v>
      </c>
      <c r="AB65" s="15">
        <v>12624.636485553028</v>
      </c>
      <c r="AC65" s="15">
        <v>15242.347276799985</v>
      </c>
      <c r="AD65" s="15">
        <v>24795.910361415979</v>
      </c>
      <c r="AE65" s="15">
        <v>24041.255893805293</v>
      </c>
      <c r="AI65" s="15">
        <v>293.94354999999996</v>
      </c>
    </row>
    <row r="66" spans="1:35" x14ac:dyDescent="0.3">
      <c r="A66" t="s">
        <v>220</v>
      </c>
      <c r="B66" s="15">
        <v>7974.0238177339043</v>
      </c>
      <c r="C66" s="15">
        <v>10891.332180404086</v>
      </c>
      <c r="D66" s="15">
        <v>8238.1270955441723</v>
      </c>
      <c r="E66" s="15">
        <v>7458.6309388777017</v>
      </c>
      <c r="F66" s="15">
        <v>18303.682121469112</v>
      </c>
      <c r="G66" s="15">
        <v>9997.6314818450974</v>
      </c>
      <c r="H66" s="15">
        <v>12099.217722277413</v>
      </c>
      <c r="I66" s="15">
        <v>4092.973175263704</v>
      </c>
      <c r="J66" s="15">
        <v>6516.2267830840865</v>
      </c>
      <c r="K66" s="15">
        <v>12325.828871993264</v>
      </c>
      <c r="L66" s="15">
        <v>3171.5016553716719</v>
      </c>
      <c r="M66" s="15">
        <v>5238.2098775568329</v>
      </c>
      <c r="N66" s="15">
        <v>7175.0837016984533</v>
      </c>
      <c r="O66" s="15">
        <v>8897.0550847478207</v>
      </c>
      <c r="P66" s="15">
        <v>26212.709422911736</v>
      </c>
      <c r="Q66" s="15">
        <v>5153.0005168365051</v>
      </c>
      <c r="R66" s="15">
        <v>5798.8080224939858</v>
      </c>
      <c r="S66" s="15">
        <v>6633.9837148403794</v>
      </c>
      <c r="T66" s="15">
        <v>6180.8987924826715</v>
      </c>
      <c r="U66" s="15">
        <v>6993.251709020723</v>
      </c>
      <c r="V66" s="15">
        <v>453.56044792278641</v>
      </c>
      <c r="W66" s="15">
        <v>9063.7713758847131</v>
      </c>
      <c r="X66" s="15">
        <v>4860.2569779972191</v>
      </c>
      <c r="Y66" s="15">
        <v>3703.6804999999995</v>
      </c>
      <c r="AI66" s="15">
        <v>59.789188750000008</v>
      </c>
    </row>
    <row r="67" spans="1:35" x14ac:dyDescent="0.3">
      <c r="A67" t="s">
        <v>37</v>
      </c>
      <c r="B67" s="15">
        <v>11789.110296638861</v>
      </c>
      <c r="C67" s="15">
        <v>14712.31186157885</v>
      </c>
      <c r="D67" s="15">
        <v>15593.167359334684</v>
      </c>
      <c r="E67" s="15">
        <v>9035.0404188906887</v>
      </c>
      <c r="F67" s="15">
        <v>24373.601493450402</v>
      </c>
      <c r="G67" s="15">
        <v>12469.320479433376</v>
      </c>
      <c r="H67" s="15">
        <v>10547.070113868453</v>
      </c>
      <c r="I67" s="15">
        <v>5565.9257272937448</v>
      </c>
      <c r="J67" s="15">
        <v>9947.4803689176279</v>
      </c>
      <c r="K67" s="15">
        <v>19378.317025151824</v>
      </c>
      <c r="L67" s="15">
        <v>5538.3133021238837</v>
      </c>
      <c r="M67" s="15">
        <v>5799.7131222702901</v>
      </c>
      <c r="N67" s="15">
        <v>6906.5001537240332</v>
      </c>
      <c r="O67" s="15">
        <v>5429.9259895323239</v>
      </c>
      <c r="P67" s="15">
        <v>11534.465112624084</v>
      </c>
      <c r="Q67" s="15">
        <v>6473.5213629282398</v>
      </c>
      <c r="R67" s="15">
        <v>7281.2629361050776</v>
      </c>
      <c r="S67" s="15">
        <v>11355.596049304339</v>
      </c>
      <c r="T67" s="15">
        <v>15545.196692329446</v>
      </c>
      <c r="U67" s="15">
        <v>15829.286527578812</v>
      </c>
      <c r="V67" s="15">
        <v>1136.5290639145223</v>
      </c>
      <c r="W67" s="15">
        <v>4262.0475108492101</v>
      </c>
      <c r="X67" s="15">
        <v>8741.2155811012708</v>
      </c>
      <c r="Y67" s="15">
        <v>6463.2460000000037</v>
      </c>
      <c r="Z67" s="15">
        <v>22117.916379504197</v>
      </c>
      <c r="AA67" s="15">
        <v>15234.425291529495</v>
      </c>
      <c r="AB67" s="15">
        <v>14705.676170666666</v>
      </c>
      <c r="AC67" s="15">
        <v>23331.322812000009</v>
      </c>
      <c r="AD67" s="15">
        <v>29412.781762641553</v>
      </c>
      <c r="AE67" s="15">
        <v>16523.792999999187</v>
      </c>
      <c r="AI67" s="15">
        <v>350.24601749999999</v>
      </c>
    </row>
    <row r="68" spans="1:35" x14ac:dyDescent="0.3">
      <c r="A68" t="s">
        <v>84</v>
      </c>
      <c r="B68" s="15">
        <v>10606.026040232753</v>
      </c>
      <c r="C68" s="15">
        <v>12634.346740742831</v>
      </c>
      <c r="D68" s="15">
        <v>10693.748506107897</v>
      </c>
      <c r="E68" s="15">
        <v>9913.9701007700696</v>
      </c>
      <c r="F68" s="15">
        <v>23581.408872007942</v>
      </c>
      <c r="G68" s="15">
        <v>24917.008268590311</v>
      </c>
      <c r="H68" s="15">
        <v>19244.831900491299</v>
      </c>
      <c r="I68" s="15">
        <v>10350.78964114285</v>
      </c>
      <c r="J68" s="15">
        <v>14600.830184594472</v>
      </c>
      <c r="K68" s="15">
        <v>29057.400884784292</v>
      </c>
      <c r="L68" s="15">
        <v>9930.3404114359619</v>
      </c>
      <c r="M68" s="15">
        <v>10449.274423834859</v>
      </c>
      <c r="N68" s="15">
        <v>11959.013046662492</v>
      </c>
      <c r="O68" s="15">
        <v>12237.195383050575</v>
      </c>
      <c r="P68" s="15">
        <v>48001.363444794137</v>
      </c>
      <c r="Q68" s="15">
        <v>10145.136891807333</v>
      </c>
      <c r="R68" s="15">
        <v>6701.7610866682571</v>
      </c>
      <c r="S68" s="15">
        <v>9576.9713429719268</v>
      </c>
      <c r="T68" s="15">
        <v>20018.421206821931</v>
      </c>
      <c r="U68" s="15">
        <v>8042.5556226654144</v>
      </c>
      <c r="V68" s="15">
        <v>773.48342517378921</v>
      </c>
      <c r="W68" s="15">
        <v>9508.5791034555677</v>
      </c>
      <c r="X68" s="15">
        <v>7317.6236281157562</v>
      </c>
      <c r="Y68" s="15">
        <v>6213.9330000000018</v>
      </c>
      <c r="AG68" s="15">
        <v>22837.654324166673</v>
      </c>
      <c r="AH68" s="15">
        <v>22982.530365131588</v>
      </c>
      <c r="AI68" s="15">
        <v>160.87845624999997</v>
      </c>
    </row>
    <row r="69" spans="1:35" x14ac:dyDescent="0.3">
      <c r="A69" t="s">
        <v>85</v>
      </c>
      <c r="B69" s="15">
        <v>10393.302761646839</v>
      </c>
      <c r="C69" s="15">
        <v>12951.323633746213</v>
      </c>
      <c r="D69" s="15">
        <v>14393.20751316874</v>
      </c>
      <c r="E69" s="15">
        <v>7501.9716588796491</v>
      </c>
      <c r="F69" s="15">
        <v>13687.814937605444</v>
      </c>
      <c r="G69" s="15">
        <v>17299.682027241648</v>
      </c>
      <c r="H69" s="15">
        <v>11815.145994502738</v>
      </c>
      <c r="I69" s="15">
        <v>4076.4018422770882</v>
      </c>
      <c r="J69" s="15">
        <v>9471.0851992675434</v>
      </c>
      <c r="K69" s="15">
        <v>15460.27541200469</v>
      </c>
      <c r="L69" s="15">
        <v>3606.8618144739048</v>
      </c>
      <c r="M69" s="15">
        <v>5425.5923058682829</v>
      </c>
      <c r="N69" s="15">
        <v>3975.3940820002222</v>
      </c>
      <c r="O69" s="15">
        <v>10617.97979098932</v>
      </c>
      <c r="P69" s="15">
        <v>31868.24212555468</v>
      </c>
      <c r="Q69" s="15">
        <v>10021.618890953823</v>
      </c>
      <c r="R69" s="15">
        <v>5657.2288615647522</v>
      </c>
      <c r="S69" s="15">
        <v>14639.367952816176</v>
      </c>
      <c r="T69" s="15">
        <v>18696.206233247121</v>
      </c>
      <c r="U69" s="15">
        <v>8666.0860874249302</v>
      </c>
      <c r="V69" s="15">
        <v>612.58507403032752</v>
      </c>
      <c r="W69" s="15">
        <v>6443.1894786005714</v>
      </c>
      <c r="X69" s="15">
        <v>8405.3788981824746</v>
      </c>
      <c r="Y69" s="15">
        <v>6577.1824999999981</v>
      </c>
      <c r="Z69" s="15">
        <v>50080.66725400924</v>
      </c>
      <c r="AA69" s="15">
        <v>44021.979700183147</v>
      </c>
      <c r="AB69" s="15">
        <v>8230.7136164999902</v>
      </c>
      <c r="AC69" s="15">
        <v>44574.219900000004</v>
      </c>
      <c r="AD69" s="15">
        <v>43121.380010943394</v>
      </c>
      <c r="AE69" s="15">
        <v>26462.249999998712</v>
      </c>
      <c r="AF69" s="15">
        <v>125633.79692307695</v>
      </c>
      <c r="AG69" s="15">
        <v>12136.763546491231</v>
      </c>
      <c r="AH69" s="15">
        <v>17570.098399762432</v>
      </c>
      <c r="AI69" s="15">
        <v>156.58748250000002</v>
      </c>
    </row>
    <row r="70" spans="1:35" x14ac:dyDescent="0.3">
      <c r="A70" t="s">
        <v>86</v>
      </c>
      <c r="B70" s="15">
        <v>10791.406983803878</v>
      </c>
      <c r="C70" s="15">
        <v>13481.652860529544</v>
      </c>
      <c r="D70" s="15">
        <v>13351.126387103117</v>
      </c>
      <c r="E70" s="15">
        <v>9024.269970189489</v>
      </c>
      <c r="F70" s="15">
        <v>26722.499356169403</v>
      </c>
      <c r="G70" s="15">
        <v>16497.663642718107</v>
      </c>
      <c r="H70" s="15">
        <v>9088.1645458384955</v>
      </c>
      <c r="I70" s="15">
        <v>6383.6184455039356</v>
      </c>
      <c r="J70" s="15">
        <v>14105.896999238112</v>
      </c>
      <c r="K70" s="15">
        <v>19260.813315882635</v>
      </c>
      <c r="L70" s="15">
        <v>3784.6257992997394</v>
      </c>
      <c r="M70" s="15">
        <v>5389.4303070846354</v>
      </c>
      <c r="N70" s="15">
        <v>5375.5356636500155</v>
      </c>
      <c r="O70" s="15">
        <v>9262.9577740753502</v>
      </c>
      <c r="P70" s="15">
        <v>25068.777396265144</v>
      </c>
      <c r="Q70" s="15">
        <v>16076.902485231723</v>
      </c>
      <c r="R70" s="15">
        <v>7138.010541117691</v>
      </c>
      <c r="S70" s="15">
        <v>13990.772797242953</v>
      </c>
      <c r="T70" s="15">
        <v>24915.549712922137</v>
      </c>
      <c r="U70" s="15">
        <v>7738.4109609386242</v>
      </c>
      <c r="V70" s="15">
        <v>1466.4914775417308</v>
      </c>
      <c r="W70" s="15">
        <v>4657.7732359961074</v>
      </c>
      <c r="X70" s="15">
        <v>5914.226750717532</v>
      </c>
      <c r="Y70" s="15">
        <v>7760.3162499999944</v>
      </c>
    </row>
    <row r="71" spans="1:35" x14ac:dyDescent="0.3">
      <c r="A71" t="s">
        <v>221</v>
      </c>
      <c r="B71" s="15">
        <v>10534.801716701329</v>
      </c>
      <c r="C71" s="15">
        <v>12527.377516616943</v>
      </c>
      <c r="D71" s="15">
        <v>8288.1314652348374</v>
      </c>
      <c r="E71" s="15">
        <v>8859.7960993872948</v>
      </c>
      <c r="F71" s="15">
        <v>18025.208056785341</v>
      </c>
      <c r="G71" s="15">
        <v>12545.256522078327</v>
      </c>
      <c r="H71" s="15">
        <v>8912.8221124168067</v>
      </c>
      <c r="I71" s="15">
        <v>4216.8535167449227</v>
      </c>
      <c r="J71" s="15">
        <v>6644.8132744894547</v>
      </c>
      <c r="K71" s="15">
        <v>13021.945993022055</v>
      </c>
      <c r="L71" s="15">
        <v>4347.0940691512324</v>
      </c>
      <c r="M71" s="15">
        <v>5310.9900326036613</v>
      </c>
      <c r="N71" s="15">
        <v>4653.5952234380793</v>
      </c>
      <c r="O71" s="15">
        <v>7408.4149983225707</v>
      </c>
      <c r="P71" s="15">
        <v>29516.172566053094</v>
      </c>
      <c r="Q71" s="15">
        <v>8996.4386098338528</v>
      </c>
      <c r="R71" s="15">
        <v>6659.3942310246457</v>
      </c>
      <c r="S71" s="15">
        <v>8939.0094700757709</v>
      </c>
      <c r="T71" s="15">
        <v>17407.97229180357</v>
      </c>
      <c r="U71" s="15">
        <v>5328.3235872643372</v>
      </c>
      <c r="V71" s="15">
        <v>643.99770231718219</v>
      </c>
      <c r="W71" s="15">
        <v>5660.2571116735817</v>
      </c>
      <c r="X71" s="15">
        <v>5152.9873774242624</v>
      </c>
      <c r="Y71" s="15">
        <v>6589.1940000000041</v>
      </c>
      <c r="AI71" s="15">
        <v>209.19981374999998</v>
      </c>
    </row>
    <row r="72" spans="1:35" x14ac:dyDescent="0.3">
      <c r="A72" t="s">
        <v>87</v>
      </c>
      <c r="B72" s="15">
        <v>9482.6509474799495</v>
      </c>
      <c r="C72" s="15">
        <v>10859.499906483752</v>
      </c>
      <c r="D72" s="15">
        <v>8847.1330338000662</v>
      </c>
      <c r="E72" s="15">
        <v>8781.927258220654</v>
      </c>
      <c r="F72" s="15">
        <v>16184.485881461564</v>
      </c>
      <c r="G72" s="15">
        <v>13043.246074652598</v>
      </c>
      <c r="H72" s="15">
        <v>10043.150601480544</v>
      </c>
      <c r="I72" s="15">
        <v>3991.2918674208581</v>
      </c>
      <c r="J72" s="15">
        <v>8567.0128469063711</v>
      </c>
      <c r="K72" s="15">
        <v>15045.387605248117</v>
      </c>
      <c r="L72" s="15">
        <v>3567.6326120918939</v>
      </c>
      <c r="M72" s="15">
        <v>5484.1928673500661</v>
      </c>
      <c r="N72" s="15">
        <v>12693.710032445408</v>
      </c>
      <c r="O72" s="15">
        <v>8485.5931037992214</v>
      </c>
      <c r="P72" s="15">
        <v>26793.358420349028</v>
      </c>
      <c r="Q72" s="15">
        <v>8803.7067126426628</v>
      </c>
      <c r="R72" s="15">
        <v>5240.900717351934</v>
      </c>
      <c r="S72" s="15">
        <v>7842.5110449432723</v>
      </c>
      <c r="T72" s="15">
        <v>20300.888217364172</v>
      </c>
      <c r="U72" s="15">
        <v>6637.2627484910499</v>
      </c>
      <c r="V72" s="15">
        <v>500.21240969727262</v>
      </c>
      <c r="W72" s="15">
        <v>1254.9341273977827</v>
      </c>
      <c r="X72" s="15">
        <v>4632.5935814484228</v>
      </c>
      <c r="Y72" s="15">
        <v>5920.4924999999994</v>
      </c>
    </row>
    <row r="73" spans="1:35" x14ac:dyDescent="0.3">
      <c r="A73" t="s">
        <v>63</v>
      </c>
      <c r="B73" s="15">
        <v>12823.517232465627</v>
      </c>
      <c r="C73" s="15">
        <v>14615.111967291548</v>
      </c>
      <c r="D73" s="15">
        <v>13226.694334150225</v>
      </c>
      <c r="E73" s="15">
        <v>10136.080533378265</v>
      </c>
      <c r="F73" s="15">
        <v>30229.102635899286</v>
      </c>
      <c r="G73" s="15">
        <v>20119.506336226648</v>
      </c>
      <c r="H73" s="15">
        <v>10613.937735571595</v>
      </c>
      <c r="I73" s="15">
        <v>4881.5368593961084</v>
      </c>
      <c r="J73" s="15">
        <v>11275.812483160978</v>
      </c>
      <c r="K73" s="15">
        <v>19699.067561103744</v>
      </c>
      <c r="L73" s="15">
        <v>4640.8645231744749</v>
      </c>
      <c r="M73" s="15">
        <v>5115.8863983741758</v>
      </c>
      <c r="N73" s="15">
        <v>8350.3704242718013</v>
      </c>
      <c r="O73" s="15">
        <v>9590.5026561093273</v>
      </c>
      <c r="P73" s="15">
        <v>42075.414435465354</v>
      </c>
      <c r="Q73" s="15">
        <v>7094.960163594169</v>
      </c>
      <c r="R73" s="15">
        <v>5652.5024273554845</v>
      </c>
      <c r="S73" s="15">
        <v>13811.663905370635</v>
      </c>
      <c r="T73" s="15">
        <v>18997.249157160717</v>
      </c>
      <c r="U73" s="15">
        <v>14299.113034526314</v>
      </c>
      <c r="V73" s="15">
        <v>913.91088174836125</v>
      </c>
      <c r="W73" s="15">
        <v>1524.8951079847582</v>
      </c>
      <c r="X73" s="15">
        <v>9106.5090737057417</v>
      </c>
      <c r="Y73" s="15">
        <v>8597.4635000000035</v>
      </c>
      <c r="Z73" s="15">
        <v>25956.868521657623</v>
      </c>
      <c r="AA73" s="15">
        <v>34613.434247258723</v>
      </c>
      <c r="AB73" s="15">
        <v>8747.0629141382578</v>
      </c>
      <c r="AC73" s="15">
        <v>23318.336109600001</v>
      </c>
      <c r="AD73" s="15">
        <v>39198.598331886809</v>
      </c>
      <c r="AE73" s="15">
        <v>22955.705999998867</v>
      </c>
    </row>
    <row r="74" spans="1:35" x14ac:dyDescent="0.3">
      <c r="A74" t="s">
        <v>222</v>
      </c>
      <c r="B74" s="15">
        <v>11844.457012308409</v>
      </c>
      <c r="C74" s="15">
        <v>9714.1402900915182</v>
      </c>
      <c r="D74" s="15">
        <v>11164.985696187839</v>
      </c>
      <c r="E74" s="15">
        <v>7599.6541271649994</v>
      </c>
      <c r="F74" s="15">
        <v>24348.952501049116</v>
      </c>
      <c r="G74" s="15">
        <v>10581.996089309032</v>
      </c>
      <c r="H74" s="15">
        <v>7779.5488338965906</v>
      </c>
      <c r="I74" s="15">
        <v>4464.6875699709944</v>
      </c>
      <c r="J74" s="15">
        <v>9103.4034730649164</v>
      </c>
      <c r="K74" s="15">
        <v>14227.290482532233</v>
      </c>
      <c r="L74" s="15">
        <v>3700.7764255820989</v>
      </c>
      <c r="M74" s="15">
        <v>4599.675655496977</v>
      </c>
      <c r="N74" s="15">
        <v>7469.5544726261214</v>
      </c>
      <c r="O74" s="15">
        <v>9478.4644379554411</v>
      </c>
      <c r="P74" s="15">
        <v>30989.414147031355</v>
      </c>
      <c r="Q74" s="15">
        <v>15242.461120643689</v>
      </c>
      <c r="R74" s="15">
        <v>5516.0758671593785</v>
      </c>
      <c r="S74" s="15">
        <v>12184.354766498414</v>
      </c>
      <c r="T74" s="15">
        <v>8634.3687342849444</v>
      </c>
      <c r="U74" s="15">
        <v>5404.1723747970136</v>
      </c>
      <c r="V74" s="15">
        <v>584.95348470050101</v>
      </c>
      <c r="W74" s="15">
        <v>5873.4371033913167</v>
      </c>
      <c r="X74" s="15">
        <v>7225.9995399307863</v>
      </c>
      <c r="Y74" s="15">
        <v>13737.80799999997</v>
      </c>
      <c r="AI74" s="15">
        <v>261.1105230000191</v>
      </c>
    </row>
    <row r="75" spans="1:35" x14ac:dyDescent="0.3">
      <c r="A75" t="s">
        <v>242</v>
      </c>
      <c r="B75" s="15">
        <v>11384.211754106849</v>
      </c>
      <c r="C75" s="15">
        <v>11083.6761674688</v>
      </c>
      <c r="D75" s="15">
        <v>12473.020140967143</v>
      </c>
      <c r="E75" s="15">
        <v>6524.2517679149623</v>
      </c>
      <c r="F75" s="15">
        <v>20159.698706497904</v>
      </c>
      <c r="G75" s="15">
        <v>11476.022872229139</v>
      </c>
      <c r="H75" s="15">
        <v>6790.390269356838</v>
      </c>
      <c r="I75" s="15">
        <v>3935.6850677210855</v>
      </c>
      <c r="J75" s="15">
        <v>9451.2862646572503</v>
      </c>
      <c r="K75" s="15">
        <v>13844.37162698332</v>
      </c>
      <c r="L75" s="15">
        <v>3469.2521649762016</v>
      </c>
      <c r="M75" s="15">
        <v>4653.2235039321458</v>
      </c>
      <c r="N75" s="15">
        <v>7341.7664641696774</v>
      </c>
      <c r="O75" s="15">
        <v>11707.553179080238</v>
      </c>
      <c r="P75" s="15">
        <v>36346.461615680768</v>
      </c>
      <c r="Q75" s="15">
        <v>9017.3033940916102</v>
      </c>
      <c r="R75" s="15">
        <v>5141.5884558811958</v>
      </c>
      <c r="S75" s="15">
        <v>11757.719773345463</v>
      </c>
      <c r="T75" s="15">
        <v>13369.331105945026</v>
      </c>
      <c r="U75" s="15">
        <v>6493.194990766493</v>
      </c>
      <c r="V75" s="15">
        <v>752.62681789241196</v>
      </c>
      <c r="W75" s="15">
        <v>5416.2726023656551</v>
      </c>
      <c r="X75" s="15">
        <v>7040.2251404187364</v>
      </c>
      <c r="Y75" s="15">
        <v>8839.1534999999913</v>
      </c>
      <c r="Z75" s="15">
        <v>44090.931852350906</v>
      </c>
      <c r="AA75" s="15">
        <v>32163.981121527799</v>
      </c>
      <c r="AB75" s="15">
        <v>8062.407324242422</v>
      </c>
      <c r="AC75" s="15">
        <v>21105.11383679997</v>
      </c>
      <c r="AD75" s="15">
        <v>30639.59159415933</v>
      </c>
      <c r="AE75" s="15">
        <v>16356.693026548674</v>
      </c>
    </row>
    <row r="76" spans="1:35" x14ac:dyDescent="0.3">
      <c r="A76" t="s">
        <v>88</v>
      </c>
      <c r="B76" s="15">
        <v>12322.507316449946</v>
      </c>
      <c r="C76" s="15">
        <v>13768.023969434096</v>
      </c>
      <c r="D76" s="15">
        <v>10721.170593845989</v>
      </c>
      <c r="E76" s="15">
        <v>10395.723217930539</v>
      </c>
      <c r="F76" s="15">
        <v>23872.840005465605</v>
      </c>
      <c r="G76" s="15">
        <v>18494.121263132536</v>
      </c>
      <c r="H76" s="15">
        <v>13193.996697015134</v>
      </c>
      <c r="I76" s="15">
        <v>4603.9230202809231</v>
      </c>
      <c r="J76" s="15">
        <v>10112.72163539016</v>
      </c>
      <c r="K76" s="15">
        <v>22291.301178282669</v>
      </c>
      <c r="L76" s="15">
        <v>4348.8112151306768</v>
      </c>
      <c r="M76" s="15">
        <v>5320.814322002575</v>
      </c>
      <c r="N76" s="15">
        <v>11757.908234086095</v>
      </c>
      <c r="O76" s="15">
        <v>13558.760671320159</v>
      </c>
      <c r="P76" s="15">
        <v>61895.571297048336</v>
      </c>
      <c r="Q76" s="15">
        <v>9514.33484702227</v>
      </c>
      <c r="R76" s="15">
        <v>6881.0004833631028</v>
      </c>
      <c r="S76" s="15">
        <v>6521.2890290357609</v>
      </c>
      <c r="T76" s="15">
        <v>18866.966477816513</v>
      </c>
      <c r="U76" s="15">
        <v>9612.6287797957521</v>
      </c>
      <c r="V76" s="15">
        <v>486.64759603586481</v>
      </c>
      <c r="W76" s="15">
        <v>4827.9448554855917</v>
      </c>
      <c r="X76" s="15">
        <v>6863.9198293651207</v>
      </c>
      <c r="Z76" s="15">
        <v>37749.565367499992</v>
      </c>
      <c r="AA76" s="15">
        <v>33126.911513403284</v>
      </c>
      <c r="AB76" s="15">
        <v>5782.2749599368581</v>
      </c>
      <c r="AC76" s="15">
        <v>13097.888342000002</v>
      </c>
      <c r="AD76" s="15">
        <v>25962.088277256702</v>
      </c>
      <c r="AE76" s="15">
        <v>21568.445681415931</v>
      </c>
      <c r="AG76" s="15">
        <v>20677.063576503711</v>
      </c>
      <c r="AH76" s="15">
        <v>24736.977814912294</v>
      </c>
      <c r="AI76" s="15">
        <v>237.54665250000005</v>
      </c>
    </row>
    <row r="77" spans="1:35" x14ac:dyDescent="0.3">
      <c r="A77" t="s">
        <v>89</v>
      </c>
      <c r="B77" s="15">
        <v>12525.449518164796</v>
      </c>
      <c r="C77" s="15">
        <v>12890.755540861595</v>
      </c>
      <c r="D77" s="15">
        <v>12559.64389297693</v>
      </c>
      <c r="E77" s="15">
        <v>7175.0398712945562</v>
      </c>
      <c r="F77" s="15">
        <v>20067.195273681573</v>
      </c>
      <c r="G77" s="15">
        <v>15294.361144603452</v>
      </c>
      <c r="H77" s="15">
        <v>11393.840085078704</v>
      </c>
      <c r="I77" s="15">
        <v>6759.9417535885204</v>
      </c>
      <c r="J77" s="15">
        <v>10754.202621013152</v>
      </c>
      <c r="K77" s="15">
        <v>21342.393859677592</v>
      </c>
      <c r="L77" s="15">
        <v>5189.6967796637991</v>
      </c>
      <c r="M77" s="15">
        <v>8402.2065826738217</v>
      </c>
      <c r="N77" s="15">
        <v>6962.6162047628422</v>
      </c>
      <c r="O77" s="15">
        <v>8905.6996105482631</v>
      </c>
      <c r="P77" s="15">
        <v>38789.039486628506</v>
      </c>
      <c r="Q77" s="15">
        <v>11060.873651876831</v>
      </c>
      <c r="R77" s="15">
        <v>7348.6645727512387</v>
      </c>
      <c r="S77" s="15">
        <v>14004.995417649157</v>
      </c>
      <c r="T77" s="15">
        <v>28621.411196826142</v>
      </c>
      <c r="U77" s="15">
        <v>8566.4646507988891</v>
      </c>
      <c r="V77" s="15">
        <v>661.44471839105347</v>
      </c>
      <c r="W77" s="15">
        <v>6974.1887720628383</v>
      </c>
      <c r="X77" s="15">
        <v>8335.7293416910743</v>
      </c>
      <c r="Y77" s="15">
        <v>5621.9685000000054</v>
      </c>
      <c r="Z77" s="15">
        <v>30592.441437158872</v>
      </c>
      <c r="AA77" s="15">
        <v>31621.640898757287</v>
      </c>
      <c r="AB77" s="15">
        <v>12571.691556654021</v>
      </c>
      <c r="AC77" s="15">
        <v>19042.272244799988</v>
      </c>
      <c r="AG77" s="15">
        <v>18764.147915219299</v>
      </c>
      <c r="AH77" s="15">
        <v>19786.776057236868</v>
      </c>
      <c r="AI77" s="15">
        <v>184.19457225001261</v>
      </c>
    </row>
    <row r="78" spans="1:35" x14ac:dyDescent="0.3">
      <c r="A78" t="s">
        <v>243</v>
      </c>
      <c r="B78" s="15">
        <v>5739.0564476064437</v>
      </c>
      <c r="C78" s="15">
        <v>8309.7345864296876</v>
      </c>
      <c r="D78" s="15">
        <v>7871.2682937966956</v>
      </c>
      <c r="E78" s="15">
        <v>5382.7479266781193</v>
      </c>
      <c r="F78" s="15">
        <v>18489.762161296159</v>
      </c>
      <c r="G78" s="15">
        <v>8829.6800809084343</v>
      </c>
      <c r="H78" s="15">
        <v>7105.0648574416555</v>
      </c>
      <c r="I78" s="15">
        <v>4714.7086182840867</v>
      </c>
      <c r="J78" s="15">
        <v>9335.9039553524635</v>
      </c>
      <c r="K78" s="15">
        <v>13313.144897470413</v>
      </c>
      <c r="L78" s="15">
        <v>4366.5699526850613</v>
      </c>
      <c r="M78" s="15">
        <v>5169.9660648734443</v>
      </c>
      <c r="N78" s="15">
        <v>5787.7286006900895</v>
      </c>
      <c r="O78" s="15">
        <v>6067.1162007886751</v>
      </c>
      <c r="P78" s="15">
        <v>26680.810378480797</v>
      </c>
      <c r="Q78" s="15">
        <v>6971.5918640789496</v>
      </c>
      <c r="R78" s="15">
        <v>4150.5033424560124</v>
      </c>
      <c r="S78" s="15">
        <v>6049.7763328565497</v>
      </c>
      <c r="T78" s="15">
        <v>8594.1732433193501</v>
      </c>
      <c r="U78" s="15">
        <v>5804.3915740298971</v>
      </c>
      <c r="V78" s="15">
        <v>587.11676959950444</v>
      </c>
      <c r="W78" s="15">
        <v>2320.6771103615288</v>
      </c>
      <c r="X78" s="15">
        <v>4433.7862188167783</v>
      </c>
      <c r="Y78" s="15">
        <v>5138.5520000000024</v>
      </c>
      <c r="AI78" s="15">
        <v>499.15538249999997</v>
      </c>
    </row>
    <row r="79" spans="1:35" x14ac:dyDescent="0.3">
      <c r="A79" t="s">
        <v>64</v>
      </c>
      <c r="B79" s="15">
        <v>10980.617255545449</v>
      </c>
      <c r="C79" s="15">
        <v>11634.372158916416</v>
      </c>
      <c r="D79" s="15">
        <v>10988.23372238806</v>
      </c>
      <c r="E79" s="15">
        <v>7544.6901638050431</v>
      </c>
      <c r="F79" s="15">
        <v>18611.804388984569</v>
      </c>
      <c r="G79" s="15">
        <v>9949.6362745710285</v>
      </c>
      <c r="H79" s="15">
        <v>7753.9164392258763</v>
      </c>
      <c r="I79" s="15">
        <v>4106.7013882385418</v>
      </c>
      <c r="J79" s="15">
        <v>7128.221849291961</v>
      </c>
      <c r="K79" s="15">
        <v>15356.706100023312</v>
      </c>
      <c r="L79" s="15">
        <v>5208.7943789272595</v>
      </c>
      <c r="M79" s="15">
        <v>4866.4955908058291</v>
      </c>
      <c r="N79" s="15">
        <v>3441.9293239610065</v>
      </c>
      <c r="O79" s="15">
        <v>7913.7022623443245</v>
      </c>
      <c r="P79" s="15">
        <v>22751.852781804544</v>
      </c>
      <c r="Q79" s="15">
        <v>12142.341933259368</v>
      </c>
      <c r="R79" s="15">
        <v>4831.353839913766</v>
      </c>
      <c r="S79" s="15">
        <v>8222.4193291243682</v>
      </c>
      <c r="T79" s="15">
        <v>23625.252736682229</v>
      </c>
      <c r="U79" s="15">
        <v>6404.6227846848842</v>
      </c>
      <c r="V79" s="15">
        <v>513.03240491265353</v>
      </c>
      <c r="W79" s="15">
        <v>3050.2550392882722</v>
      </c>
      <c r="X79" s="15">
        <v>6546.2274725175912</v>
      </c>
      <c r="Y79" s="15">
        <v>6892.2860000000001</v>
      </c>
      <c r="AG79" s="15">
        <v>21132.71920321053</v>
      </c>
      <c r="AH79" s="15">
        <v>16179.702668242879</v>
      </c>
    </row>
    <row r="80" spans="1:35" x14ac:dyDescent="0.3">
      <c r="A80" t="s">
        <v>124</v>
      </c>
      <c r="B80" s="15">
        <v>11541.665131630869</v>
      </c>
      <c r="C80" s="15">
        <v>12305.470340282693</v>
      </c>
      <c r="D80" s="15">
        <v>13360.677848603271</v>
      </c>
      <c r="E80" s="15">
        <v>12929.710919522964</v>
      </c>
      <c r="F80" s="15">
        <v>35638.035259412311</v>
      </c>
      <c r="G80" s="15">
        <v>16094.018733440475</v>
      </c>
      <c r="H80" s="15">
        <v>8914.2768085925491</v>
      </c>
      <c r="I80" s="15">
        <v>7447.7293482869773</v>
      </c>
      <c r="J80" s="15">
        <v>9731.464927735371</v>
      </c>
      <c r="K80" s="15">
        <v>19233.284531158195</v>
      </c>
      <c r="L80" s="15">
        <v>4170.6714426392255</v>
      </c>
      <c r="M80" s="15">
        <v>5281.5228955387165</v>
      </c>
      <c r="N80" s="15">
        <v>6280.8148445959869</v>
      </c>
      <c r="O80" s="15">
        <v>10023.142341948895</v>
      </c>
      <c r="P80" s="15">
        <v>29833.121964958864</v>
      </c>
      <c r="Q80" s="15">
        <v>10836.707927706124</v>
      </c>
      <c r="R80" s="15">
        <v>7451.5205785848329</v>
      </c>
      <c r="S80" s="15">
        <v>11214.642731869439</v>
      </c>
      <c r="T80" s="15">
        <v>21220.916260170969</v>
      </c>
      <c r="U80" s="15">
        <v>11453.143620539053</v>
      </c>
      <c r="V80" s="15">
        <v>1027.5057877964634</v>
      </c>
      <c r="W80" s="15">
        <v>3802.1976329921308</v>
      </c>
      <c r="X80" s="15">
        <v>7187.6551468645303</v>
      </c>
      <c r="Y80" s="15">
        <v>11375.52200000001</v>
      </c>
      <c r="Z80" s="15">
        <v>40251.426670168104</v>
      </c>
      <c r="AA80" s="15">
        <v>25714.390486156815</v>
      </c>
      <c r="AB80" s="15">
        <v>6134.2097006912745</v>
      </c>
      <c r="AC80" s="15">
        <v>22046.092924799992</v>
      </c>
      <c r="AF80" s="15">
        <v>23253.255384615382</v>
      </c>
      <c r="AI80" s="15">
        <v>191.56687500000001</v>
      </c>
    </row>
    <row r="81" spans="1:35" x14ac:dyDescent="0.3">
      <c r="A81" t="s">
        <v>223</v>
      </c>
      <c r="B81" s="15">
        <v>10729.617308085641</v>
      </c>
      <c r="C81" s="15">
        <v>20840.377829293422</v>
      </c>
      <c r="D81" s="15">
        <v>15027.848700378881</v>
      </c>
      <c r="E81" s="15">
        <v>10556.438510737822</v>
      </c>
      <c r="F81" s="15">
        <v>42971.258642426117</v>
      </c>
      <c r="G81" s="15">
        <v>19618.030844349349</v>
      </c>
      <c r="H81" s="15">
        <v>21933.771728215368</v>
      </c>
      <c r="I81" s="15">
        <v>14550.507305493198</v>
      </c>
      <c r="J81" s="15">
        <v>22660.982512663868</v>
      </c>
      <c r="K81" s="15">
        <v>36203.241145075233</v>
      </c>
      <c r="L81" s="15">
        <v>11086.268854134312</v>
      </c>
      <c r="M81" s="15">
        <v>15962.898190574304</v>
      </c>
      <c r="N81" s="15">
        <v>9929.5257866549873</v>
      </c>
      <c r="O81" s="15">
        <v>12891.970095509037</v>
      </c>
      <c r="P81" s="15">
        <v>48051.424918214696</v>
      </c>
      <c r="Q81" s="15">
        <v>13781.633063565092</v>
      </c>
      <c r="R81" s="15">
        <v>9918.0724775984418</v>
      </c>
      <c r="S81" s="15">
        <v>15330.545375707981</v>
      </c>
      <c r="T81" s="15">
        <v>15104.744161140963</v>
      </c>
      <c r="U81" s="15">
        <v>8539.7908533544032</v>
      </c>
      <c r="V81" s="15">
        <v>1448.9447935331341</v>
      </c>
      <c r="W81" s="15">
        <v>7004.9224423958804</v>
      </c>
      <c r="X81" s="15">
        <v>13848.64959798466</v>
      </c>
      <c r="Y81" s="15">
        <v>9185.8559999999998</v>
      </c>
    </row>
    <row r="82" spans="1:35" x14ac:dyDescent="0.3">
      <c r="A82" t="s">
        <v>38</v>
      </c>
      <c r="B82" s="15">
        <v>18657.716699731718</v>
      </c>
      <c r="C82" s="15">
        <v>21073.105535074254</v>
      </c>
      <c r="D82" s="15">
        <v>19745.537307168692</v>
      </c>
      <c r="E82" s="15">
        <v>8074.5713021240845</v>
      </c>
      <c r="F82" s="15">
        <v>21241.881086707566</v>
      </c>
      <c r="G82" s="15">
        <v>18606.459101858036</v>
      </c>
      <c r="H82" s="15">
        <v>16789.869012445943</v>
      </c>
      <c r="I82" s="15">
        <v>7693.0029384673107</v>
      </c>
      <c r="J82" s="15">
        <v>18093.422194855968</v>
      </c>
      <c r="K82" s="15">
        <v>26337.319321473184</v>
      </c>
      <c r="L82" s="15">
        <v>8941.7079151755988</v>
      </c>
      <c r="M82" s="15">
        <v>9608.9517069259673</v>
      </c>
      <c r="N82" s="15">
        <v>11021.284171243715</v>
      </c>
      <c r="O82" s="15">
        <v>11201.408078310258</v>
      </c>
      <c r="P82" s="15">
        <v>39272.388538756153</v>
      </c>
      <c r="Q82" s="15">
        <v>14571.111502429747</v>
      </c>
      <c r="R82" s="15">
        <v>12617.716568650631</v>
      </c>
      <c r="S82" s="15">
        <v>14732.109690115298</v>
      </c>
      <c r="T82" s="15">
        <v>23022.156386254763</v>
      </c>
      <c r="U82" s="15">
        <v>10569.744703136486</v>
      </c>
      <c r="V82" s="15">
        <v>910.92715114876921</v>
      </c>
      <c r="W82" s="15">
        <v>5406.5341440864668</v>
      </c>
      <c r="X82" s="15">
        <v>12221.366931731816</v>
      </c>
      <c r="Y82" s="15">
        <v>6662.868499999995</v>
      </c>
      <c r="Z82" s="15">
        <v>55428.103285080746</v>
      </c>
      <c r="AA82" s="15">
        <v>52342.606554641825</v>
      </c>
      <c r="AB82" s="15">
        <v>15867.260408914146</v>
      </c>
      <c r="AC82" s="15">
        <v>32582.073182399978</v>
      </c>
      <c r="AD82" s="15">
        <v>40232.68058958905</v>
      </c>
      <c r="AE82" s="15">
        <v>32779.185164383598</v>
      </c>
      <c r="AF82" s="15">
        <v>53175.578461538455</v>
      </c>
      <c r="AG82" s="15">
        <v>29591.193974651374</v>
      </c>
      <c r="AH82" s="15">
        <v>25869.656768366222</v>
      </c>
      <c r="AI82" s="15">
        <v>342.70413807692307</v>
      </c>
    </row>
    <row r="83" spans="1:35" x14ac:dyDescent="0.3">
      <c r="A83" t="s">
        <v>125</v>
      </c>
      <c r="B83" s="15">
        <v>11267.319240111277</v>
      </c>
      <c r="C83" s="15">
        <v>11483.586734119957</v>
      </c>
      <c r="D83" s="15">
        <v>7825.2593551424561</v>
      </c>
      <c r="E83" s="15">
        <v>7520.1425946941363</v>
      </c>
      <c r="F83" s="15">
        <v>23350.070445824775</v>
      </c>
      <c r="G83" s="15">
        <v>13195.26481674764</v>
      </c>
      <c r="H83" s="15">
        <v>8830.8194603389475</v>
      </c>
      <c r="I83" s="15">
        <v>4775.56101162705</v>
      </c>
      <c r="J83" s="15">
        <v>7921.5079357157538</v>
      </c>
      <c r="K83" s="15">
        <v>12092.983081126627</v>
      </c>
      <c r="L83" s="15">
        <v>3667.9466925671536</v>
      </c>
      <c r="M83" s="15">
        <v>4674.6966526770866</v>
      </c>
      <c r="N83" s="15">
        <v>7476.82420873107</v>
      </c>
      <c r="O83" s="15">
        <v>10284.17424343777</v>
      </c>
      <c r="P83" s="15">
        <v>33936.660738641025</v>
      </c>
      <c r="Q83" s="15">
        <v>8562.9630102203737</v>
      </c>
      <c r="R83" s="15">
        <v>6502.8713150774229</v>
      </c>
      <c r="S83" s="15">
        <v>9975.5607558497086</v>
      </c>
      <c r="T83" s="15">
        <v>9164.0127501963543</v>
      </c>
      <c r="U83" s="15">
        <v>6786.699398935034</v>
      </c>
      <c r="V83" s="15">
        <v>483.77444043117868</v>
      </c>
      <c r="W83" s="15">
        <v>3712.0010113296794</v>
      </c>
      <c r="X83" s="15">
        <v>7591.4482674366509</v>
      </c>
      <c r="Y83" s="15">
        <v>9533.939499999995</v>
      </c>
      <c r="Z83" s="15">
        <v>30640.381895321669</v>
      </c>
      <c r="AA83" s="15">
        <v>20078.628650036546</v>
      </c>
      <c r="AB83" s="15">
        <v>2856.0722647821981</v>
      </c>
      <c r="AC83" s="15">
        <v>11438.1501192</v>
      </c>
      <c r="AI83" s="15">
        <v>159.29120687500006</v>
      </c>
    </row>
    <row r="84" spans="1:35" x14ac:dyDescent="0.3">
      <c r="A84" t="s">
        <v>224</v>
      </c>
      <c r="B84" s="15">
        <v>14693.648954966102</v>
      </c>
      <c r="C84" s="15">
        <v>10768.679267947691</v>
      </c>
      <c r="D84" s="15">
        <v>9480.7619476252476</v>
      </c>
      <c r="E84" s="15">
        <v>6629.2893112575957</v>
      </c>
      <c r="F84" s="15">
        <v>19698.520626911228</v>
      </c>
      <c r="G84" s="15">
        <v>9819.9742244216632</v>
      </c>
      <c r="H84" s="15">
        <v>6829.5066799106944</v>
      </c>
      <c r="I84" s="15">
        <v>3880.0585703386864</v>
      </c>
      <c r="J84" s="15">
        <v>7254.4379808531658</v>
      </c>
      <c r="K84" s="15">
        <v>12318.882484606649</v>
      </c>
      <c r="L84" s="15">
        <v>3298.1448230826277</v>
      </c>
      <c r="M84" s="15">
        <v>4396.8192244610746</v>
      </c>
      <c r="N84" s="15">
        <v>3129.858715676628</v>
      </c>
      <c r="O84" s="15">
        <v>6660.3190805171243</v>
      </c>
      <c r="P84" s="15">
        <v>18446.748520930742</v>
      </c>
      <c r="Q84" s="15">
        <v>13700.372655047355</v>
      </c>
      <c r="R84" s="15">
        <v>5234.6865512678269</v>
      </c>
      <c r="S84" s="15">
        <v>9835.0461615642398</v>
      </c>
      <c r="T84" s="15">
        <v>17261.16028673694</v>
      </c>
      <c r="U84" s="15">
        <v>4930.3064233849036</v>
      </c>
      <c r="V84" s="15">
        <v>428.83599270341239</v>
      </c>
      <c r="W84" s="15">
        <v>8855.2266967465966</v>
      </c>
      <c r="X84" s="15">
        <v>6703.1452204906082</v>
      </c>
      <c r="Y84" s="15">
        <v>6848.4015000000036</v>
      </c>
      <c r="AG84" s="15">
        <v>25890.148270628655</v>
      </c>
      <c r="AH84" s="15">
        <v>18724.360151178735</v>
      </c>
      <c r="AI84" s="15">
        <v>138.50637843750002</v>
      </c>
    </row>
    <row r="85" spans="1:35" x14ac:dyDescent="0.3">
      <c r="A85" t="s">
        <v>190</v>
      </c>
      <c r="B85" s="15">
        <v>13327.32721831139</v>
      </c>
      <c r="C85" s="15">
        <v>13320.73144983173</v>
      </c>
      <c r="D85" s="15">
        <v>12644.373449364619</v>
      </c>
      <c r="E85" s="15">
        <v>8269.578435784666</v>
      </c>
      <c r="F85" s="15">
        <v>29271.372747465841</v>
      </c>
      <c r="G85" s="15">
        <v>14038.520920986184</v>
      </c>
      <c r="H85" s="15">
        <v>9998.7817631961498</v>
      </c>
      <c r="I85" s="15">
        <v>6326.4121060656171</v>
      </c>
      <c r="J85" s="15">
        <v>8713.9914802742423</v>
      </c>
      <c r="K85" s="15">
        <v>11678.964475057946</v>
      </c>
      <c r="L85" s="15">
        <v>4887.0317487326774</v>
      </c>
      <c r="M85" s="15">
        <v>4532.2569158445276</v>
      </c>
      <c r="N85" s="15">
        <v>6230.2909710646936</v>
      </c>
      <c r="O85" s="15">
        <v>8957.0329859312951</v>
      </c>
      <c r="P85" s="15">
        <v>22152.610252469425</v>
      </c>
      <c r="Q85" s="15">
        <v>14191.048897517891</v>
      </c>
      <c r="R85" s="15">
        <v>5044.8638278266326</v>
      </c>
      <c r="S85" s="15">
        <v>8125.2689545624053</v>
      </c>
      <c r="T85" s="15">
        <v>26961.698917942478</v>
      </c>
      <c r="U85" s="15">
        <v>17111.46626805191</v>
      </c>
      <c r="V85" s="15">
        <v>632.69797671389438</v>
      </c>
      <c r="W85" s="15">
        <v>6125.1153456862821</v>
      </c>
      <c r="X85" s="15">
        <v>7686.0164290535595</v>
      </c>
      <c r="Y85" s="15">
        <v>10807.284499999987</v>
      </c>
      <c r="Z85" s="15">
        <v>58071.720475438611</v>
      </c>
      <c r="AA85" s="15">
        <v>41751.855533333277</v>
      </c>
      <c r="AB85" s="15">
        <v>14130.122634422332</v>
      </c>
      <c r="AC85" s="15">
        <v>22820.405428799997</v>
      </c>
      <c r="AF85" s="15">
        <v>10308.449230769227</v>
      </c>
      <c r="AG85" s="15">
        <v>30670.328457940956</v>
      </c>
      <c r="AH85" s="15">
        <v>19387.785447002923</v>
      </c>
      <c r="AI85" s="15">
        <v>349.84810687499998</v>
      </c>
    </row>
    <row r="86" spans="1:35" x14ac:dyDescent="0.3">
      <c r="A86" t="s">
        <v>162</v>
      </c>
      <c r="B86" s="15">
        <v>13301.680618202174</v>
      </c>
      <c r="C86" s="15">
        <v>13475.00822108801</v>
      </c>
      <c r="D86" s="15">
        <v>11575.360655335506</v>
      </c>
      <c r="E86" s="15">
        <v>7321.6321381837706</v>
      </c>
      <c r="F86" s="15">
        <v>25546.771897321611</v>
      </c>
      <c r="G86" s="15">
        <v>17040.993319775433</v>
      </c>
      <c r="H86" s="15">
        <v>9896.6132974598859</v>
      </c>
      <c r="I86" s="15">
        <v>5385.4379236469413</v>
      </c>
      <c r="J86" s="15">
        <v>7793.9151372874503</v>
      </c>
      <c r="K86" s="15">
        <v>11493.993250764208</v>
      </c>
      <c r="L86" s="15">
        <v>3536.3229741900363</v>
      </c>
      <c r="M86" s="15">
        <v>4117.0330302594439</v>
      </c>
      <c r="N86" s="15">
        <v>3312.5145038514352</v>
      </c>
      <c r="O86" s="15">
        <v>0</v>
      </c>
      <c r="P86" s="15">
        <v>20738.152850816718</v>
      </c>
      <c r="Q86" s="15">
        <v>10476.816294060503</v>
      </c>
      <c r="R86" s="15">
        <v>5497.8989361349213</v>
      </c>
      <c r="S86" s="15">
        <v>9496.8685109280505</v>
      </c>
      <c r="T86" s="15">
        <v>22956.504258070461</v>
      </c>
      <c r="U86" s="15">
        <v>7111.377949868559</v>
      </c>
      <c r="V86" s="15">
        <v>721.05339544434196</v>
      </c>
      <c r="W86" s="15">
        <v>4417.1316213107466</v>
      </c>
      <c r="X86" s="15">
        <v>4776.7654902822123</v>
      </c>
      <c r="AI86" s="15">
        <v>121.32244178571426</v>
      </c>
    </row>
    <row r="87" spans="1:35" x14ac:dyDescent="0.3">
      <c r="A87" t="s">
        <v>150</v>
      </c>
      <c r="B87" s="15">
        <v>12370.36683864708</v>
      </c>
      <c r="C87" s="15">
        <v>9004.4805529998812</v>
      </c>
      <c r="D87" s="15">
        <v>9176.6390051285143</v>
      </c>
      <c r="E87" s="15">
        <v>5999.9856759542881</v>
      </c>
      <c r="F87" s="15">
        <v>14786.975415096793</v>
      </c>
      <c r="G87" s="15">
        <v>16993.175992985638</v>
      </c>
      <c r="H87" s="15">
        <v>9180.6719691711896</v>
      </c>
      <c r="I87" s="15">
        <v>4135.1606719158226</v>
      </c>
      <c r="M87" s="15">
        <v>32.53667010926128</v>
      </c>
      <c r="N87" s="15">
        <v>3451.9116306434244</v>
      </c>
      <c r="O87" s="15">
        <v>9048.7937968690403</v>
      </c>
      <c r="P87" s="15">
        <v>17313.824859032862</v>
      </c>
      <c r="Q87" s="15">
        <v>14725.797070038541</v>
      </c>
      <c r="R87" s="15">
        <v>4397.0684911647995</v>
      </c>
      <c r="S87" s="15">
        <v>12237.972064044487</v>
      </c>
      <c r="T87" s="15">
        <v>20029.218155816536</v>
      </c>
      <c r="U87" s="15">
        <v>11558.766323639698</v>
      </c>
      <c r="W87" s="15">
        <v>5347.1290390117183</v>
      </c>
      <c r="X87" s="15">
        <v>9029.8485269142529</v>
      </c>
      <c r="Y87" s="15">
        <v>7157.9439999999959</v>
      </c>
      <c r="Z87" s="15">
        <v>54879.798360201334</v>
      </c>
      <c r="AA87" s="15">
        <v>35421.838062178052</v>
      </c>
      <c r="AB87" s="15">
        <v>7961.0101359090786</v>
      </c>
      <c r="AC87" s="15">
        <v>22865.819608800011</v>
      </c>
      <c r="AF87" s="15">
        <v>3594.8461538461561</v>
      </c>
    </row>
    <row r="88" spans="1:35" x14ac:dyDescent="0.3">
      <c r="A88" t="s">
        <v>225</v>
      </c>
      <c r="B88" s="15">
        <v>14000.286731091159</v>
      </c>
      <c r="C88" s="15">
        <v>15427.707972203982</v>
      </c>
      <c r="D88" s="15">
        <v>11342.088468743879</v>
      </c>
      <c r="E88" s="15">
        <v>8069.7557527357212</v>
      </c>
      <c r="F88" s="15">
        <v>24452.171113529908</v>
      </c>
      <c r="G88" s="15">
        <v>17947.389239611537</v>
      </c>
      <c r="H88" s="15">
        <v>11497.405484441424</v>
      </c>
      <c r="I88" s="15">
        <v>4470.0942073622909</v>
      </c>
      <c r="J88" s="15">
        <v>12326.197978370743</v>
      </c>
      <c r="K88" s="15">
        <v>16541.7929166832</v>
      </c>
      <c r="L88" s="15">
        <v>4482.3257544398302</v>
      </c>
      <c r="M88" s="15">
        <v>6853.2766778788191</v>
      </c>
      <c r="N88" s="15">
        <v>4583.8133042939053</v>
      </c>
      <c r="O88" s="15">
        <v>0</v>
      </c>
      <c r="P88" s="15">
        <v>23589.851916513533</v>
      </c>
      <c r="Q88" s="15">
        <v>5811.3805034588031</v>
      </c>
      <c r="R88" s="15">
        <v>5899.8693478262858</v>
      </c>
      <c r="S88" s="15">
        <v>5944.9272169368041</v>
      </c>
      <c r="T88" s="15">
        <v>11517.603635147898</v>
      </c>
      <c r="U88" s="15">
        <v>3640.4811007154308</v>
      </c>
      <c r="V88" s="15">
        <v>601.08538608004051</v>
      </c>
      <c r="W88" s="15">
        <v>5410.4270978477125</v>
      </c>
      <c r="X88" s="15">
        <v>7951.3699245334874</v>
      </c>
      <c r="AG88" s="15">
        <v>34501.781848906168</v>
      </c>
      <c r="AH88" s="15">
        <v>16240.908953581868</v>
      </c>
    </row>
    <row r="89" spans="1:35" x14ac:dyDescent="0.3">
      <c r="A89" t="s">
        <v>163</v>
      </c>
      <c r="B89" s="15">
        <v>7523.1981413641224</v>
      </c>
      <c r="C89" s="15">
        <v>7575.4780808539317</v>
      </c>
      <c r="D89" s="15">
        <v>6041.986850134379</v>
      </c>
      <c r="E89" s="15">
        <v>4878.5471311082047</v>
      </c>
      <c r="F89" s="15">
        <v>15415.376554655353</v>
      </c>
      <c r="G89" s="15">
        <v>9494.3199649801827</v>
      </c>
      <c r="H89" s="15">
        <v>5591.2366374040657</v>
      </c>
      <c r="I89" s="15">
        <v>2949.0517345406165</v>
      </c>
      <c r="J89" s="15">
        <v>5131.6704428228768</v>
      </c>
      <c r="K89" s="15">
        <v>10038.873163651249</v>
      </c>
      <c r="L89" s="15">
        <v>2804.0673445093025</v>
      </c>
      <c r="M89" s="15">
        <v>3471.6427305356797</v>
      </c>
      <c r="N89" s="15">
        <v>3201.718713421204</v>
      </c>
      <c r="O89" s="15">
        <v>7923.0150523034699</v>
      </c>
      <c r="P89" s="15">
        <v>18351.713970332647</v>
      </c>
      <c r="Q89" s="15">
        <v>4247.1288151889121</v>
      </c>
      <c r="R89" s="15">
        <v>3320.5050731569791</v>
      </c>
      <c r="S89" s="15">
        <v>7717.7843908724053</v>
      </c>
      <c r="T89" s="15">
        <v>18178.446111633541</v>
      </c>
      <c r="U89" s="15">
        <v>6144.4757540690516</v>
      </c>
      <c r="V89" s="15">
        <v>318.55959761112302</v>
      </c>
      <c r="W89" s="15">
        <v>5231.6147135691372</v>
      </c>
      <c r="X89" s="15">
        <v>3975.8469878452861</v>
      </c>
      <c r="Y89" s="15">
        <v>4159.8059999999969</v>
      </c>
      <c r="AI89" s="15">
        <v>39.545899500002896</v>
      </c>
    </row>
    <row r="90" spans="1:35" x14ac:dyDescent="0.3">
      <c r="A90" t="s">
        <v>151</v>
      </c>
      <c r="B90" s="15">
        <v>10736.240330741535</v>
      </c>
      <c r="C90" s="15">
        <v>11353.128655675517</v>
      </c>
      <c r="D90" s="15">
        <v>10781.40750843157</v>
      </c>
      <c r="E90" s="15">
        <v>6009.7592393797349</v>
      </c>
      <c r="F90" s="15">
        <v>16457.245489840989</v>
      </c>
      <c r="G90" s="15">
        <v>15602.02577664954</v>
      </c>
      <c r="H90" s="15">
        <v>11740.694488429344</v>
      </c>
      <c r="I90" s="15">
        <v>4729.525934777369</v>
      </c>
      <c r="J90" s="15">
        <v>8591.0500892503987</v>
      </c>
      <c r="K90" s="15">
        <v>20373.456115087502</v>
      </c>
      <c r="L90" s="15">
        <v>5965.4137948646412</v>
      </c>
      <c r="M90" s="15">
        <v>6011.6339500139993</v>
      </c>
      <c r="N90" s="15">
        <v>6557.7660867178492</v>
      </c>
      <c r="O90" s="15">
        <v>9540.9153978213435</v>
      </c>
      <c r="P90" s="15">
        <v>28421.056406545591</v>
      </c>
      <c r="Q90" s="15">
        <v>6472.624200024753</v>
      </c>
      <c r="R90" s="15">
        <v>5881.7546645629782</v>
      </c>
      <c r="S90" s="15">
        <v>8675.1192735567911</v>
      </c>
      <c r="T90" s="15">
        <v>25279.492583935142</v>
      </c>
      <c r="U90" s="15">
        <v>7259.6585564435409</v>
      </c>
      <c r="V90" s="15">
        <v>718.59259388654834</v>
      </c>
      <c r="W90" s="15">
        <v>11598.055152549543</v>
      </c>
      <c r="X90" s="15">
        <v>5960.9537065181448</v>
      </c>
      <c r="Y90" s="15">
        <v>2546.1924999999978</v>
      </c>
      <c r="Z90" s="15">
        <v>37408.960871985837</v>
      </c>
      <c r="AA90" s="15">
        <v>31030.134186245723</v>
      </c>
      <c r="AB90" s="15">
        <v>10543.846435385089</v>
      </c>
      <c r="AC90" s="15">
        <v>19653.477429599992</v>
      </c>
      <c r="AD90" s="15">
        <v>34678.317020708026</v>
      </c>
      <c r="AE90" s="15">
        <v>17198.948389380537</v>
      </c>
      <c r="AF90" s="15">
        <v>23488.116923076912</v>
      </c>
      <c r="AI90" s="15">
        <v>96.966319687500004</v>
      </c>
    </row>
    <row r="91" spans="1:35" x14ac:dyDescent="0.3">
      <c r="A91" t="s">
        <v>90</v>
      </c>
      <c r="B91" s="15">
        <v>9556.331967780181</v>
      </c>
      <c r="C91" s="15">
        <v>9223.9262167550223</v>
      </c>
      <c r="D91" s="15">
        <v>9236.1263302463976</v>
      </c>
      <c r="E91" s="15">
        <v>7192.776384521615</v>
      </c>
      <c r="F91" s="15">
        <v>26363.478773154387</v>
      </c>
      <c r="G91" s="15">
        <v>12649.256582046388</v>
      </c>
      <c r="H91" s="15">
        <v>7012.8557162064144</v>
      </c>
      <c r="I91" s="15">
        <v>4906.3561014542911</v>
      </c>
      <c r="J91" s="15">
        <v>10000.721809178593</v>
      </c>
      <c r="K91" s="15">
        <v>15873.472406780198</v>
      </c>
      <c r="L91" s="15">
        <v>4127.9244984984316</v>
      </c>
      <c r="M91" s="15">
        <v>5650.2388161368781</v>
      </c>
      <c r="N91" s="15">
        <v>6271.750045602681</v>
      </c>
      <c r="O91" s="15">
        <v>10534.088619531025</v>
      </c>
      <c r="P91" s="15">
        <v>25129.016035570254</v>
      </c>
      <c r="Q91" s="15">
        <v>6959.2912021891007</v>
      </c>
      <c r="R91" s="15">
        <v>3875.8973500468792</v>
      </c>
      <c r="S91" s="15">
        <v>6241.984066744998</v>
      </c>
      <c r="T91" s="15">
        <v>14120.592145819075</v>
      </c>
      <c r="U91" s="15">
        <v>7852.7042556670249</v>
      </c>
      <c r="V91" s="15">
        <v>372.73269336322312</v>
      </c>
      <c r="W91" s="15">
        <v>7146.8206288536576</v>
      </c>
      <c r="X91" s="15">
        <v>5879.0540031774326</v>
      </c>
      <c r="Y91" s="15">
        <v>6796.3765000000058</v>
      </c>
      <c r="AI91" s="15">
        <v>126.86791200000927</v>
      </c>
    </row>
    <row r="92" spans="1:35" x14ac:dyDescent="0.3">
      <c r="A92" t="s">
        <v>65</v>
      </c>
      <c r="B92" s="15">
        <v>15364.249663169488</v>
      </c>
      <c r="C92" s="15">
        <v>20492.517621145485</v>
      </c>
      <c r="D92" s="15">
        <v>15706.780915153526</v>
      </c>
      <c r="E92" s="15">
        <v>13959.713964333781</v>
      </c>
      <c r="F92" s="15">
        <v>33174.950474666388</v>
      </c>
      <c r="G92" s="15">
        <v>24203.989582810922</v>
      </c>
      <c r="H92" s="15">
        <v>18009.001951529492</v>
      </c>
      <c r="I92" s="15">
        <v>7935.9372455222338</v>
      </c>
      <c r="J92" s="15">
        <v>14297.723472615917</v>
      </c>
      <c r="K92" s="15">
        <v>26631.714904111817</v>
      </c>
      <c r="L92" s="15">
        <v>7373.2536882958611</v>
      </c>
      <c r="M92" s="15">
        <v>8177.0120664235428</v>
      </c>
      <c r="N92" s="15">
        <v>7906.1078281929267</v>
      </c>
      <c r="O92" s="15">
        <v>11933.020384948148</v>
      </c>
      <c r="P92" s="15">
        <v>42862.795861905463</v>
      </c>
      <c r="Q92" s="15">
        <v>14590.642090324671</v>
      </c>
      <c r="R92" s="15">
        <v>9749.0917941567914</v>
      </c>
      <c r="S92" s="15">
        <v>13296.639073266237</v>
      </c>
      <c r="T92" s="15">
        <v>17819.426534801252</v>
      </c>
      <c r="U92" s="15">
        <v>13050.307163472286</v>
      </c>
      <c r="V92" s="15">
        <v>473.30550287358506</v>
      </c>
      <c r="W92" s="15">
        <v>11421.550936904865</v>
      </c>
      <c r="X92" s="15">
        <v>13097.158982595447</v>
      </c>
      <c r="Y92" s="15">
        <v>10892.585999999988</v>
      </c>
      <c r="Z92" s="15">
        <v>58478.944362449882</v>
      </c>
      <c r="AA92" s="15">
        <v>56733.3206059941</v>
      </c>
      <c r="AB92" s="15">
        <v>6417.383801207392</v>
      </c>
      <c r="AC92" s="15">
        <v>25940.498203200004</v>
      </c>
      <c r="AD92" s="15">
        <v>38885.591115398245</v>
      </c>
      <c r="AE92" s="15">
        <v>22021.350849557515</v>
      </c>
      <c r="AF92" s="15">
        <v>91507.261538461607</v>
      </c>
      <c r="AG92" s="15">
        <v>27841.347588231009</v>
      </c>
      <c r="AH92" s="15">
        <v>28136.519713815804</v>
      </c>
      <c r="AI92" s="15">
        <v>232.633674375</v>
      </c>
    </row>
    <row r="93" spans="1:35" x14ac:dyDescent="0.3">
      <c r="A93" t="s">
        <v>152</v>
      </c>
      <c r="B93" s="15">
        <v>10804.928544424549</v>
      </c>
      <c r="C93" s="15">
        <v>13445.247155795854</v>
      </c>
      <c r="D93" s="15">
        <v>11268.980635063686</v>
      </c>
      <c r="E93" s="15">
        <v>7518.3644073018477</v>
      </c>
      <c r="F93" s="15">
        <v>23528.181334427074</v>
      </c>
      <c r="G93" s="15">
        <v>18073.980190078983</v>
      </c>
      <c r="H93" s="15">
        <v>11315.86901723455</v>
      </c>
      <c r="I93" s="15">
        <v>4426.9477848490224</v>
      </c>
      <c r="J93" s="15">
        <v>7611.8523231493436</v>
      </c>
      <c r="K93" s="15">
        <v>16090.68276263848</v>
      </c>
      <c r="L93" s="15">
        <v>4420.8059477998677</v>
      </c>
      <c r="M93" s="15">
        <v>5074.7401837130319</v>
      </c>
      <c r="N93" s="15">
        <v>7477.7458547600099</v>
      </c>
      <c r="O93" s="15">
        <v>7140.9601992386733</v>
      </c>
      <c r="P93" s="15">
        <v>19441.836714164368</v>
      </c>
      <c r="Q93" s="15">
        <v>9379.5605941683989</v>
      </c>
      <c r="R93" s="15">
        <v>5709.6117407010488</v>
      </c>
      <c r="S93" s="15">
        <v>8285.3566582473304</v>
      </c>
      <c r="T93" s="15">
        <v>13554.901834944667</v>
      </c>
      <c r="U93" s="15">
        <v>6982.419136775573</v>
      </c>
      <c r="V93" s="15">
        <v>437.87009570131477</v>
      </c>
      <c r="W93" s="15">
        <v>3659.7011373214905</v>
      </c>
      <c r="X93" s="15">
        <v>10554.958626916052</v>
      </c>
      <c r="Y93" s="15">
        <v>16543.322500000009</v>
      </c>
      <c r="Z93" s="15">
        <v>34462.481821203022</v>
      </c>
      <c r="AA93" s="15">
        <v>27374.716624122771</v>
      </c>
      <c r="AB93" s="15">
        <v>6000.2550333759418</v>
      </c>
      <c r="AC93" s="15">
        <v>32434.674299999984</v>
      </c>
      <c r="AD93" s="15">
        <v>32360.756599115059</v>
      </c>
      <c r="AE93" s="15">
        <v>21246.60153982299</v>
      </c>
      <c r="AF93" s="15">
        <v>137237.61230769235</v>
      </c>
      <c r="AG93" s="15">
        <v>13986.941715728075</v>
      </c>
      <c r="AH93" s="15">
        <v>14678.463030838831</v>
      </c>
      <c r="AI93" s="15">
        <v>164.00660531250003</v>
      </c>
    </row>
    <row r="94" spans="1:35" x14ac:dyDescent="0.3">
      <c r="A94" t="s">
        <v>126</v>
      </c>
      <c r="B94" s="15">
        <v>11407.73769860368</v>
      </c>
      <c r="C94" s="15">
        <v>14817.670278162757</v>
      </c>
      <c r="D94" s="15">
        <v>16262.744443338021</v>
      </c>
      <c r="E94" s="15">
        <v>6049.9594067789758</v>
      </c>
      <c r="F94" s="15">
        <v>20927.363291532638</v>
      </c>
      <c r="G94" s="15">
        <v>15588.771356422911</v>
      </c>
      <c r="H94" s="15">
        <v>13457.301736798028</v>
      </c>
      <c r="I94" s="15">
        <v>8892.6504465155522</v>
      </c>
      <c r="J94" s="15">
        <v>15179.983406298425</v>
      </c>
      <c r="K94" s="15">
        <v>23683.5754823438</v>
      </c>
      <c r="L94" s="15">
        <v>6561.5102795024568</v>
      </c>
      <c r="M94" s="15">
        <v>7376.6108912020754</v>
      </c>
      <c r="N94" s="15">
        <v>4227.6628601384273</v>
      </c>
      <c r="O94" s="15">
        <v>0</v>
      </c>
      <c r="P94" s="15">
        <v>31213.968710158497</v>
      </c>
      <c r="Q94" s="15">
        <v>6071.8951637666069</v>
      </c>
      <c r="R94" s="15">
        <v>5882.560870034531</v>
      </c>
      <c r="S94" s="15">
        <v>9212.5322406485884</v>
      </c>
      <c r="T94" s="15">
        <v>10447.539770001931</v>
      </c>
      <c r="U94" s="15">
        <v>10098.077845557433</v>
      </c>
      <c r="V94" s="15">
        <v>803.51571456204397</v>
      </c>
      <c r="W94" s="15">
        <v>4461.9645552269458</v>
      </c>
      <c r="X94" s="15">
        <v>7678.1576437567455</v>
      </c>
      <c r="Y94" s="15">
        <v>2400.3785000000007</v>
      </c>
      <c r="Z94" s="15">
        <v>55448.483431473316</v>
      </c>
      <c r="AA94" s="15">
        <v>50130.401490953918</v>
      </c>
      <c r="AB94" s="15">
        <v>11355.754751742395</v>
      </c>
      <c r="AC94" s="15">
        <v>21573.616159200006</v>
      </c>
      <c r="AF94" s="15">
        <v>18173.963076923083</v>
      </c>
      <c r="AI94" s="15">
        <v>217.91577375</v>
      </c>
    </row>
    <row r="95" spans="1:35" x14ac:dyDescent="0.3">
      <c r="A95" t="s">
        <v>244</v>
      </c>
      <c r="B95" s="15">
        <v>8515.9204007180033</v>
      </c>
      <c r="C95" s="15">
        <v>11313.736896283319</v>
      </c>
      <c r="D95" s="15">
        <v>5914.8683942645584</v>
      </c>
      <c r="E95" s="15">
        <v>5917.2110397741399</v>
      </c>
      <c r="F95" s="15">
        <v>21627.740869479007</v>
      </c>
      <c r="G95" s="15">
        <v>9110.8471692654784</v>
      </c>
      <c r="H95" s="15">
        <v>8230.0676853144905</v>
      </c>
      <c r="I95" s="15">
        <v>3815.1152790278406</v>
      </c>
      <c r="J95" s="15">
        <v>6635.1541813923177</v>
      </c>
      <c r="K95" s="15">
        <v>10114.172537879929</v>
      </c>
      <c r="L95" s="15">
        <v>3272.2553217919371</v>
      </c>
      <c r="M95" s="15">
        <v>4030.9853719073972</v>
      </c>
      <c r="N95" s="15">
        <v>3268.6304209644836</v>
      </c>
      <c r="O95" s="15">
        <v>4760.1710409217167</v>
      </c>
      <c r="P95" s="15">
        <v>15669.716934083905</v>
      </c>
      <c r="Q95" s="15">
        <v>10098.064789115486</v>
      </c>
      <c r="R95" s="15">
        <v>4549.4849571465811</v>
      </c>
      <c r="S95" s="15">
        <v>4539.8666127660499</v>
      </c>
      <c r="T95" s="15">
        <v>16883.671266217636</v>
      </c>
      <c r="U95" s="15">
        <v>4955.2878307601213</v>
      </c>
      <c r="V95" s="15">
        <v>406.26429140822165</v>
      </c>
      <c r="W95" s="15">
        <v>3140.2782107259522</v>
      </c>
      <c r="X95" s="15">
        <v>3518.7479198423393</v>
      </c>
      <c r="Y95" s="15">
        <v>1775.4849999999979</v>
      </c>
      <c r="AI95" s="15">
        <v>125.6925425</v>
      </c>
    </row>
    <row r="96" spans="1:35" x14ac:dyDescent="0.3">
      <c r="A96" t="s">
        <v>127</v>
      </c>
      <c r="B96" s="15">
        <v>10215.49081012866</v>
      </c>
      <c r="C96" s="15">
        <v>11266.524846184377</v>
      </c>
      <c r="D96" s="15">
        <v>12603.717953098265</v>
      </c>
      <c r="E96" s="15">
        <v>7056.5245077531445</v>
      </c>
      <c r="F96" s="15">
        <v>22933.89760561494</v>
      </c>
      <c r="G96" s="15">
        <v>7221.3284046691206</v>
      </c>
      <c r="H96" s="15">
        <v>7870.6971452429389</v>
      </c>
      <c r="I96" s="15">
        <v>6221.3567484516616</v>
      </c>
      <c r="J96" s="15">
        <v>11976.823202436459</v>
      </c>
      <c r="K96" s="15">
        <v>15417.670984131339</v>
      </c>
      <c r="L96" s="15">
        <v>4038.0374979025337</v>
      </c>
      <c r="M96" s="15">
        <v>6609.2146484235318</v>
      </c>
      <c r="N96" s="15">
        <v>3715.9171635174821</v>
      </c>
      <c r="O96" s="15">
        <v>6474.9563708756814</v>
      </c>
      <c r="P96" s="15">
        <v>20665.551999220526</v>
      </c>
      <c r="Q96" s="15">
        <v>11173.828563239489</v>
      </c>
      <c r="R96" s="15">
        <v>4388.451731400979</v>
      </c>
      <c r="S96" s="15">
        <v>9513.6778933855621</v>
      </c>
      <c r="T96" s="15">
        <v>23386.640556309427</v>
      </c>
      <c r="U96" s="15">
        <v>8400.3022226365665</v>
      </c>
      <c r="V96" s="15">
        <v>562.80085215454289</v>
      </c>
      <c r="W96" s="15">
        <v>3075.6871701440132</v>
      </c>
      <c r="X96" s="15">
        <v>6557.3944448224429</v>
      </c>
      <c r="Y96" s="15">
        <v>3499.9440000000031</v>
      </c>
    </row>
    <row r="97" spans="1:35" x14ac:dyDescent="0.3">
      <c r="A97" t="s">
        <v>226</v>
      </c>
      <c r="B97" s="15">
        <v>9535.6534983947549</v>
      </c>
      <c r="C97" s="15">
        <v>16316.189918474451</v>
      </c>
      <c r="D97" s="15">
        <v>11210.619897958526</v>
      </c>
      <c r="E97" s="15">
        <v>7866.9522247512041</v>
      </c>
      <c r="F97" s="15">
        <v>30896.51205980236</v>
      </c>
      <c r="G97" s="15">
        <v>21527.589466152378</v>
      </c>
      <c r="H97" s="15">
        <v>20233.468344007892</v>
      </c>
      <c r="I97" s="15">
        <v>12382.744387937446</v>
      </c>
      <c r="J97" s="15">
        <v>20412.538312429537</v>
      </c>
      <c r="K97" s="15">
        <v>29858.357107658561</v>
      </c>
      <c r="L97" s="15">
        <v>10416.404832435304</v>
      </c>
      <c r="M97" s="15">
        <v>14268.825725464396</v>
      </c>
      <c r="N97" s="15">
        <v>4142.4828852779456</v>
      </c>
      <c r="O97" s="15">
        <v>8348.6415624818219</v>
      </c>
      <c r="P97" s="15">
        <v>28867.693846783019</v>
      </c>
      <c r="Q97" s="15">
        <v>11356.967716154184</v>
      </c>
      <c r="R97" s="15">
        <v>8503.7954632221954</v>
      </c>
      <c r="S97" s="15">
        <v>12157.537858864931</v>
      </c>
      <c r="T97" s="15">
        <v>19369.931514587686</v>
      </c>
      <c r="U97" s="15">
        <v>8513.1020959023645</v>
      </c>
      <c r="V97" s="15">
        <v>1270.3574697992435</v>
      </c>
      <c r="W97" s="15">
        <v>8918.7700601433007</v>
      </c>
      <c r="X97" s="15">
        <v>10974.570936878716</v>
      </c>
      <c r="Y97" s="15">
        <v>5353.8020000000006</v>
      </c>
    </row>
    <row r="98" spans="1:35" x14ac:dyDescent="0.3">
      <c r="A98" t="s">
        <v>66</v>
      </c>
      <c r="B98" s="15">
        <v>10147.765822922813</v>
      </c>
      <c r="C98" s="15">
        <v>10529.273446727577</v>
      </c>
      <c r="D98" s="15">
        <v>9107.1672211301393</v>
      </c>
      <c r="E98" s="15">
        <v>8319.944269875481</v>
      </c>
      <c r="F98" s="15">
        <v>19910.176948212251</v>
      </c>
      <c r="G98" s="15">
        <v>6065.3542980508364</v>
      </c>
      <c r="H98" s="15">
        <v>8094.1710929315632</v>
      </c>
      <c r="I98" s="15">
        <v>4761.0376513043711</v>
      </c>
      <c r="J98" s="15">
        <v>6358.4941514340189</v>
      </c>
      <c r="K98" s="15">
        <v>12189.152503167727</v>
      </c>
      <c r="L98" s="15">
        <v>4520.7078887016987</v>
      </c>
      <c r="M98" s="15">
        <v>5564.0932793840921</v>
      </c>
      <c r="N98" s="15">
        <v>4116.4187259903456</v>
      </c>
      <c r="O98" s="15">
        <v>5833.9106371949456</v>
      </c>
      <c r="P98" s="15">
        <v>22510.242624664214</v>
      </c>
      <c r="Q98" s="15">
        <v>8600.0236146794068</v>
      </c>
      <c r="R98" s="15">
        <v>4904.4570117723533</v>
      </c>
      <c r="S98" s="15">
        <v>9157.4224567869605</v>
      </c>
      <c r="T98" s="15">
        <v>10937.387215707526</v>
      </c>
      <c r="U98" s="15">
        <v>6338.6773147800159</v>
      </c>
      <c r="V98" s="15">
        <v>348.4607401081193</v>
      </c>
      <c r="W98" s="15">
        <v>3715.1020662910605</v>
      </c>
      <c r="X98" s="15">
        <v>6118.4339045654369</v>
      </c>
      <c r="Y98" s="15">
        <v>2546.8444999999974</v>
      </c>
      <c r="AI98" s="15">
        <v>190.86237750000004</v>
      </c>
    </row>
    <row r="99" spans="1:35" x14ac:dyDescent="0.3">
      <c r="A99" t="s">
        <v>67</v>
      </c>
      <c r="B99" s="15">
        <v>9529.6102248973348</v>
      </c>
      <c r="C99" s="15">
        <v>13036.840000031014</v>
      </c>
      <c r="D99" s="15">
        <v>10143.761426522191</v>
      </c>
      <c r="E99" s="15">
        <v>8831.2876697575211</v>
      </c>
      <c r="F99" s="15">
        <v>24626.001537469514</v>
      </c>
      <c r="G99" s="15">
        <v>13967.240077647111</v>
      </c>
      <c r="H99" s="15">
        <v>11795.422448920363</v>
      </c>
      <c r="I99" s="15">
        <v>4754.3237216009766</v>
      </c>
      <c r="J99" s="15">
        <v>7179.0524206657565</v>
      </c>
      <c r="K99" s="15">
        <v>13708.613237118041</v>
      </c>
      <c r="L99" s="15">
        <v>4627.5949116029688</v>
      </c>
      <c r="M99" s="15">
        <v>5436.4426077297994</v>
      </c>
      <c r="N99" s="15">
        <v>4037.1355952897275</v>
      </c>
      <c r="O99" s="15">
        <v>5502.9649343726314</v>
      </c>
      <c r="P99" s="15">
        <v>20497.61108760571</v>
      </c>
      <c r="Q99" s="15">
        <v>11512.047629741237</v>
      </c>
      <c r="R99" s="15">
        <v>5879.7281568258313</v>
      </c>
      <c r="S99" s="15">
        <v>8941.8211876295991</v>
      </c>
      <c r="T99" s="15">
        <v>22057.756723493028</v>
      </c>
      <c r="U99" s="15">
        <v>11087.190981925089</v>
      </c>
      <c r="V99" s="15">
        <v>474.90318087238609</v>
      </c>
      <c r="W99" s="15">
        <v>6785.2094399671387</v>
      </c>
      <c r="X99" s="15">
        <v>6570.1702057836028</v>
      </c>
      <c r="Y99" s="15">
        <v>2369.4334999999996</v>
      </c>
      <c r="AI99" s="15">
        <v>230.30292187500004</v>
      </c>
    </row>
    <row r="100" spans="1:35" x14ac:dyDescent="0.3">
      <c r="A100" t="s">
        <v>191</v>
      </c>
      <c r="B100" s="15">
        <v>9786.1882978824506</v>
      </c>
      <c r="C100" s="15">
        <v>11744.873531078571</v>
      </c>
      <c r="D100" s="15">
        <v>8035.7003720941657</v>
      </c>
      <c r="E100" s="15">
        <v>8417.2934302723024</v>
      </c>
      <c r="F100" s="15">
        <v>20113.505614237132</v>
      </c>
      <c r="G100" s="15">
        <v>12255.923741483084</v>
      </c>
      <c r="H100" s="15">
        <v>9295.7463780863945</v>
      </c>
      <c r="I100" s="15">
        <v>4381.6887723163809</v>
      </c>
      <c r="J100" s="15">
        <v>8723.5334409456209</v>
      </c>
      <c r="K100" s="15">
        <v>12374.218030279568</v>
      </c>
      <c r="L100" s="15">
        <v>4195.5630238523818</v>
      </c>
      <c r="M100" s="15">
        <v>4702.8816571394082</v>
      </c>
      <c r="N100" s="15">
        <v>4746.1982844266004</v>
      </c>
      <c r="O100" s="15">
        <v>7463.7140045120677</v>
      </c>
      <c r="P100" s="15">
        <v>19844.557240477548</v>
      </c>
      <c r="Q100" s="15">
        <v>6315.2188671587573</v>
      </c>
      <c r="R100" s="15">
        <v>5601.1472916059838</v>
      </c>
      <c r="S100" s="15">
        <v>7237.8380152874779</v>
      </c>
      <c r="T100" s="15">
        <v>13083.823837318572</v>
      </c>
      <c r="U100" s="15">
        <v>8720.8928415055561</v>
      </c>
      <c r="V100" s="15">
        <v>485.54017210064478</v>
      </c>
      <c r="W100" s="15">
        <v>3842.6710383142217</v>
      </c>
      <c r="X100" s="15">
        <v>4257.226794416224</v>
      </c>
      <c r="Y100" s="15">
        <v>3329.2064999999966</v>
      </c>
      <c r="AI100" s="15">
        <v>181.96785250000002</v>
      </c>
    </row>
    <row r="101" spans="1:35" x14ac:dyDescent="0.3">
      <c r="A101" t="s">
        <v>164</v>
      </c>
      <c r="B101" s="15">
        <v>12703.812543228629</v>
      </c>
      <c r="C101" s="15">
        <v>18806.117443886516</v>
      </c>
      <c r="D101" s="15">
        <v>15048.350595590082</v>
      </c>
      <c r="E101" s="15">
        <v>9414.9836435848138</v>
      </c>
      <c r="F101" s="15">
        <v>21421.112647511185</v>
      </c>
      <c r="G101" s="15">
        <v>18853.224375062578</v>
      </c>
      <c r="H101" s="15">
        <v>16654.418402937208</v>
      </c>
      <c r="I101" s="15">
        <v>5938.6706819600877</v>
      </c>
      <c r="J101" s="15">
        <v>8616.5098033374798</v>
      </c>
      <c r="K101" s="15">
        <v>19471.052001566615</v>
      </c>
      <c r="L101" s="15">
        <v>6277.4659834546246</v>
      </c>
      <c r="M101" s="15">
        <v>7343.5465713806589</v>
      </c>
      <c r="N101" s="15">
        <v>7474.8939772612421</v>
      </c>
      <c r="O101" s="15">
        <v>10455.468969684815</v>
      </c>
      <c r="P101" s="15">
        <v>36613.964086793589</v>
      </c>
      <c r="Q101" s="15">
        <v>12444.355098742979</v>
      </c>
      <c r="R101" s="15">
        <v>6372.7576008163642</v>
      </c>
      <c r="S101" s="15">
        <v>12986.513731294113</v>
      </c>
      <c r="T101" s="15">
        <v>14610.921470110972</v>
      </c>
      <c r="U101" s="15">
        <v>15563.707278782755</v>
      </c>
      <c r="V101" s="15">
        <v>557.77511341181901</v>
      </c>
      <c r="W101" s="15">
        <v>9318.1692738334659</v>
      </c>
      <c r="X101" s="15">
        <v>7975.545830562176</v>
      </c>
      <c r="Y101" s="15">
        <v>6732.0440000000053</v>
      </c>
      <c r="Z101" s="15">
        <v>37353.656061104513</v>
      </c>
      <c r="AA101" s="15">
        <v>34365.336163240085</v>
      </c>
      <c r="AB101" s="15">
        <v>8418.4283947348376</v>
      </c>
      <c r="AC101" s="15">
        <v>21977.425495199997</v>
      </c>
      <c r="AD101" s="15">
        <v>33713.622593097352</v>
      </c>
      <c r="AE101" s="15">
        <v>16495.259415929202</v>
      </c>
      <c r="AF101" s="15">
        <v>67364.556923076801</v>
      </c>
      <c r="AG101" s="15">
        <v>23538.226309532183</v>
      </c>
      <c r="AH101" s="15">
        <v>26936.149470029257</v>
      </c>
      <c r="AI101" s="15">
        <v>94.328381250000021</v>
      </c>
    </row>
    <row r="102" spans="1:35" x14ac:dyDescent="0.3">
      <c r="A102" t="s">
        <v>192</v>
      </c>
      <c r="B102" s="15">
        <v>12186.426174688369</v>
      </c>
      <c r="C102" s="15">
        <v>13296.636546299504</v>
      </c>
      <c r="D102" s="15">
        <v>14171.201112831781</v>
      </c>
      <c r="E102" s="15">
        <v>8731.3558837382789</v>
      </c>
      <c r="F102" s="15">
        <v>22316.041192317021</v>
      </c>
      <c r="G102" s="15">
        <v>19930.38593342459</v>
      </c>
      <c r="H102" s="15">
        <v>12511.303107323502</v>
      </c>
      <c r="I102" s="15">
        <v>4215.005858758821</v>
      </c>
      <c r="J102" s="15">
        <v>7817.6628189421863</v>
      </c>
      <c r="K102" s="15">
        <v>14439.421400778525</v>
      </c>
      <c r="L102" s="15">
        <v>4032.4409262327968</v>
      </c>
      <c r="M102" s="15">
        <v>4403.2348932272425</v>
      </c>
      <c r="N102" s="15">
        <v>3009.7990895783491</v>
      </c>
      <c r="O102" s="15">
        <v>8594.985128405373</v>
      </c>
      <c r="P102" s="15">
        <v>19463.620454250948</v>
      </c>
      <c r="Q102" s="15">
        <v>11896.206522773486</v>
      </c>
      <c r="R102" s="15">
        <v>6158.8877838643466</v>
      </c>
      <c r="S102" s="15">
        <v>11805.534326715746</v>
      </c>
      <c r="T102" s="15">
        <v>32339.954891296657</v>
      </c>
      <c r="U102" s="15">
        <v>14800.324404518104</v>
      </c>
      <c r="V102" s="15">
        <v>452.22433547773255</v>
      </c>
      <c r="W102" s="15">
        <v>8765.8022345666068</v>
      </c>
      <c r="X102" s="15">
        <v>9187.3869304828295</v>
      </c>
      <c r="Y102" s="15">
        <v>5555.3190000000022</v>
      </c>
      <c r="Z102" s="15">
        <v>64178.419682653424</v>
      </c>
      <c r="AA102" s="15">
        <v>40511.192241045268</v>
      </c>
      <c r="AB102" s="15">
        <v>21773.795407769845</v>
      </c>
      <c r="AC102" s="15">
        <v>27195.09238320003</v>
      </c>
      <c r="AD102" s="15">
        <v>46346.048343185896</v>
      </c>
      <c r="AE102" s="15">
        <v>22792.216619469022</v>
      </c>
      <c r="AI102" s="15">
        <v>184.52915531250002</v>
      </c>
    </row>
    <row r="103" spans="1:35" x14ac:dyDescent="0.3">
      <c r="A103" t="s">
        <v>91</v>
      </c>
      <c r="B103" s="15">
        <v>8482.9681469420284</v>
      </c>
      <c r="C103" s="15">
        <v>9598.0179426208015</v>
      </c>
      <c r="D103" s="15">
        <v>8500.9674166582899</v>
      </c>
      <c r="E103" s="15">
        <v>5244.1667389671829</v>
      </c>
      <c r="F103" s="15">
        <v>18330.236161189532</v>
      </c>
      <c r="G103" s="15">
        <v>9035.3643647492863</v>
      </c>
      <c r="H103" s="15">
        <v>6346.75502759748</v>
      </c>
      <c r="I103" s="15">
        <v>4240.0854230811847</v>
      </c>
      <c r="J103" s="15">
        <v>6773.6759710576625</v>
      </c>
      <c r="K103" s="15">
        <v>12916.131336865596</v>
      </c>
      <c r="L103" s="15">
        <v>3405.3712960282378</v>
      </c>
      <c r="M103" s="15">
        <v>5245.1224682343327</v>
      </c>
      <c r="N103" s="15">
        <v>4801.4136911051783</v>
      </c>
      <c r="O103" s="15">
        <v>9114.5689673734232</v>
      </c>
      <c r="P103" s="15">
        <v>21518.737908451541</v>
      </c>
      <c r="Q103" s="15">
        <v>10081.714897988453</v>
      </c>
      <c r="R103" s="15">
        <v>4359.3487322962155</v>
      </c>
      <c r="S103" s="15">
        <v>10239.360200831394</v>
      </c>
      <c r="T103" s="15">
        <v>18564.243130628602</v>
      </c>
      <c r="U103" s="15">
        <v>6481.7575841357911</v>
      </c>
      <c r="V103" s="15">
        <v>575.44986108294654</v>
      </c>
      <c r="W103" s="15">
        <v>4441.2763982900451</v>
      </c>
      <c r="X103" s="15">
        <v>5394.8697876658907</v>
      </c>
      <c r="Y103" s="15">
        <v>10045.435000000001</v>
      </c>
      <c r="AI103" s="15">
        <v>148.8609075</v>
      </c>
    </row>
    <row r="104" spans="1:35" x14ac:dyDescent="0.3">
      <c r="A104" t="s">
        <v>128</v>
      </c>
      <c r="B104" s="15">
        <v>9585.2030151334402</v>
      </c>
      <c r="C104" s="15">
        <v>8692.3741247757353</v>
      </c>
      <c r="D104" s="15">
        <v>7710.7753192636519</v>
      </c>
      <c r="E104" s="15">
        <v>7910.4525093316888</v>
      </c>
      <c r="F104" s="15">
        <v>20288.097970514304</v>
      </c>
      <c r="G104" s="15">
        <v>9493.8754925930371</v>
      </c>
      <c r="H104" s="15">
        <v>8054.1281980322956</v>
      </c>
      <c r="I104" s="15">
        <v>4339.7595848754072</v>
      </c>
      <c r="J104" s="15">
        <v>7091.5106447512835</v>
      </c>
      <c r="K104" s="15">
        <v>11522.524035809025</v>
      </c>
      <c r="L104" s="15">
        <v>2980.3039195130777</v>
      </c>
      <c r="M104" s="15">
        <v>4237.5616373693092</v>
      </c>
      <c r="N104" s="15">
        <v>4594.1788754733006</v>
      </c>
      <c r="O104" s="15">
        <v>8740.6305560548062</v>
      </c>
      <c r="P104" s="15">
        <v>17585.363571723865</v>
      </c>
      <c r="Q104" s="15">
        <v>12120.545199013271</v>
      </c>
      <c r="R104" s="15">
        <v>4527.2621060457896</v>
      </c>
      <c r="S104" s="15">
        <v>5586.3165205975811</v>
      </c>
      <c r="T104" s="15">
        <v>18694.264694064364</v>
      </c>
      <c r="U104" s="15">
        <v>4659.7413408660714</v>
      </c>
      <c r="V104" s="15">
        <v>576.49346028378363</v>
      </c>
      <c r="W104" s="15">
        <v>3543.5897747958315</v>
      </c>
      <c r="X104" s="15">
        <v>4898.0704459986164</v>
      </c>
      <c r="Y104" s="15">
        <v>7432.1709999999966</v>
      </c>
    </row>
    <row r="105" spans="1:35" x14ac:dyDescent="0.3">
      <c r="A105" t="s">
        <v>245</v>
      </c>
      <c r="B105" s="15">
        <v>12487.157413925001</v>
      </c>
      <c r="C105" s="15">
        <v>17239.996855120968</v>
      </c>
      <c r="D105" s="15">
        <v>13772.044619575699</v>
      </c>
      <c r="E105" s="15">
        <v>11451.15110888944</v>
      </c>
      <c r="F105" s="15">
        <v>46842.843309082331</v>
      </c>
      <c r="G105" s="15">
        <v>19835.211497113076</v>
      </c>
      <c r="H105" s="15">
        <v>15479.625480602541</v>
      </c>
      <c r="I105" s="15">
        <v>8034.4430052475554</v>
      </c>
      <c r="J105" s="15">
        <v>13926.692969653035</v>
      </c>
      <c r="K105" s="15">
        <v>33748.251881989287</v>
      </c>
      <c r="L105" s="15">
        <v>6857.8772087728048</v>
      </c>
      <c r="M105" s="15">
        <v>7535.4804826158979</v>
      </c>
      <c r="N105" s="15">
        <v>5657.871630185954</v>
      </c>
      <c r="O105" s="15">
        <v>10697.939653551701</v>
      </c>
      <c r="P105" s="15">
        <v>27811.414984374067</v>
      </c>
      <c r="Q105" s="15">
        <v>9052.2616117639609</v>
      </c>
      <c r="R105" s="15">
        <v>7892.1069530172663</v>
      </c>
      <c r="S105" s="15">
        <v>7597.4503163256832</v>
      </c>
      <c r="T105" s="15">
        <v>24932.361372364237</v>
      </c>
      <c r="U105" s="15">
        <v>13059.913155163855</v>
      </c>
      <c r="V105" s="15">
        <v>687.90901707798082</v>
      </c>
      <c r="W105" s="15">
        <v>7562.9101707576701</v>
      </c>
      <c r="X105" s="15">
        <v>5854.5671490976692</v>
      </c>
      <c r="Y105" s="15">
        <v>6970.6974999999984</v>
      </c>
      <c r="AI105" s="15">
        <v>222.14848312500001</v>
      </c>
    </row>
    <row r="106" spans="1:35" x14ac:dyDescent="0.3">
      <c r="A106" t="s">
        <v>193</v>
      </c>
      <c r="B106" s="15">
        <v>8143.518124746407</v>
      </c>
      <c r="C106" s="15">
        <v>10660.175364449497</v>
      </c>
      <c r="D106" s="15">
        <v>7286.2424636120531</v>
      </c>
      <c r="E106" s="15">
        <v>6067.3543566313319</v>
      </c>
      <c r="F106" s="15">
        <v>19199.825722046335</v>
      </c>
      <c r="G106" s="15">
        <v>8917.6038485792942</v>
      </c>
      <c r="H106" s="15">
        <v>7947.9795518031997</v>
      </c>
      <c r="I106" s="15">
        <v>3261.5107220212276</v>
      </c>
      <c r="J106" s="15">
        <v>5894.6531078218168</v>
      </c>
      <c r="K106" s="15">
        <v>8981.9471830451894</v>
      </c>
      <c r="L106" s="15">
        <v>4320.8510084854552</v>
      </c>
      <c r="M106" s="15">
        <v>4494.6731412967874</v>
      </c>
      <c r="N106" s="15">
        <v>4683.8483174534358</v>
      </c>
      <c r="O106" s="15">
        <v>7109.0484527367244</v>
      </c>
      <c r="P106" s="15">
        <v>13205.722609271956</v>
      </c>
      <c r="Q106" s="15">
        <v>8838.2559433571132</v>
      </c>
      <c r="R106" s="15">
        <v>4488.7181903870123</v>
      </c>
      <c r="S106" s="15">
        <v>5650.3068556315948</v>
      </c>
      <c r="T106" s="15">
        <v>18184.077146398467</v>
      </c>
      <c r="U106" s="15">
        <v>6455.6463413962701</v>
      </c>
      <c r="V106" s="15">
        <v>388.64553951235609</v>
      </c>
      <c r="W106" s="15">
        <v>4531.2135522572644</v>
      </c>
      <c r="X106" s="15">
        <v>3638.7371646090178</v>
      </c>
      <c r="Y106" s="15">
        <v>2413.5384999999974</v>
      </c>
      <c r="AI106" s="15">
        <v>158.60805375000001</v>
      </c>
    </row>
    <row r="107" spans="1:35" x14ac:dyDescent="0.3">
      <c r="A107" t="s">
        <v>92</v>
      </c>
      <c r="B107" s="15">
        <v>7748.9541138733275</v>
      </c>
      <c r="C107" s="15">
        <v>9386.3919458056444</v>
      </c>
      <c r="D107" s="15">
        <v>7220.6559974588918</v>
      </c>
      <c r="E107" s="15">
        <v>7364.8157924780871</v>
      </c>
      <c r="F107" s="15">
        <v>17931.135545438199</v>
      </c>
      <c r="G107" s="15">
        <v>9930.1981696475759</v>
      </c>
      <c r="H107" s="15">
        <v>7963.5019672395774</v>
      </c>
      <c r="I107" s="15">
        <v>4144.4810679656202</v>
      </c>
      <c r="J107" s="15">
        <v>10025.68430002415</v>
      </c>
      <c r="K107" s="15">
        <v>16849.980119627311</v>
      </c>
      <c r="L107" s="15">
        <v>3761.1530363918009</v>
      </c>
      <c r="M107" s="15">
        <v>5057.7010535207737</v>
      </c>
      <c r="N107" s="15">
        <v>4096.4061880464515</v>
      </c>
      <c r="O107" s="15">
        <v>3615.3373165824955</v>
      </c>
      <c r="P107" s="15">
        <v>9831.5367093977566</v>
      </c>
      <c r="Q107" s="15">
        <v>7558.0593760327556</v>
      </c>
      <c r="R107" s="15">
        <v>4953.4917482777655</v>
      </c>
      <c r="S107" s="15">
        <v>8256.9616397428235</v>
      </c>
      <c r="T107" s="15">
        <v>20091.447712721492</v>
      </c>
      <c r="U107" s="15">
        <v>4643.7589159784102</v>
      </c>
      <c r="V107" s="15">
        <v>533.96929737088806</v>
      </c>
      <c r="W107" s="15">
        <v>9779.3063138645339</v>
      </c>
      <c r="X107" s="15">
        <v>5996.8198427070911</v>
      </c>
      <c r="Y107" s="15">
        <v>2058.5665000000004</v>
      </c>
      <c r="AG107" s="15">
        <v>15015.783304444445</v>
      </c>
      <c r="AH107" s="15">
        <v>17604.634999269008</v>
      </c>
      <c r="AI107" s="15">
        <v>103.05512437500001</v>
      </c>
    </row>
    <row r="108" spans="1:35" x14ac:dyDescent="0.3">
      <c r="A108" t="s">
        <v>246</v>
      </c>
      <c r="B108" s="15">
        <v>11765.450530521712</v>
      </c>
      <c r="C108" s="15">
        <v>13002.82374232885</v>
      </c>
      <c r="D108" s="15">
        <v>10080.799593575597</v>
      </c>
      <c r="E108" s="15">
        <v>7858.5477451446895</v>
      </c>
      <c r="F108" s="15">
        <v>24162.974583026175</v>
      </c>
      <c r="G108" s="15">
        <v>9586.2464984549424</v>
      </c>
      <c r="H108" s="15">
        <v>8122.9115030718676</v>
      </c>
      <c r="I108" s="15">
        <v>6361.8599123791746</v>
      </c>
      <c r="J108" s="15">
        <v>11060.578199684867</v>
      </c>
      <c r="K108" s="15">
        <v>17584.789623810895</v>
      </c>
      <c r="L108" s="15">
        <v>5819.3626574180089</v>
      </c>
      <c r="M108" s="15">
        <v>6093.6709668423964</v>
      </c>
      <c r="N108" s="15">
        <v>5379.7804043236256</v>
      </c>
      <c r="O108" s="15">
        <v>8968.2166496618574</v>
      </c>
      <c r="P108" s="15">
        <v>22986.65779740685</v>
      </c>
      <c r="Q108" s="15">
        <v>9774.9920640220407</v>
      </c>
      <c r="R108" s="15">
        <v>4538.3219779494166</v>
      </c>
      <c r="S108" s="15">
        <v>8347.1570794047366</v>
      </c>
      <c r="T108" s="15">
        <v>13338.655630663547</v>
      </c>
      <c r="U108" s="15">
        <v>10560.563959646292</v>
      </c>
      <c r="V108" s="15">
        <v>578.39404916314152</v>
      </c>
      <c r="W108" s="15">
        <v>6354.0596201390326</v>
      </c>
      <c r="X108" s="15">
        <v>5144.3598886159562</v>
      </c>
      <c r="Y108" s="15">
        <v>5338.377999999997</v>
      </c>
      <c r="AI108" s="15">
        <v>61.328557500000002</v>
      </c>
    </row>
    <row r="109" spans="1:35" x14ac:dyDescent="0.3">
      <c r="A109" t="s">
        <v>68</v>
      </c>
      <c r="B109" s="15">
        <v>11102.653337838987</v>
      </c>
      <c r="C109" s="15">
        <v>11685.65481360187</v>
      </c>
      <c r="D109" s="15">
        <v>12891.048427290567</v>
      </c>
      <c r="E109" s="15">
        <v>9112.5381899879503</v>
      </c>
      <c r="F109" s="15">
        <v>23088.778994701785</v>
      </c>
      <c r="G109" s="15">
        <v>10452.580739962577</v>
      </c>
      <c r="H109" s="15">
        <v>8596.7329671351727</v>
      </c>
      <c r="I109" s="15">
        <v>5005.8195048996267</v>
      </c>
      <c r="J109" s="15">
        <v>7770.933814504152</v>
      </c>
      <c r="K109" s="15">
        <v>15251.300082592526</v>
      </c>
      <c r="L109" s="15">
        <v>3608.4642587075914</v>
      </c>
      <c r="M109" s="15">
        <v>4460.4381202443255</v>
      </c>
      <c r="N109" s="15">
        <v>5642.8883049601309</v>
      </c>
      <c r="O109" s="15">
        <v>8035.5487153996237</v>
      </c>
      <c r="P109" s="15">
        <v>25243.156329187444</v>
      </c>
      <c r="Q109" s="15">
        <v>14326.705481554711</v>
      </c>
      <c r="R109" s="15">
        <v>5834.4387089735774</v>
      </c>
      <c r="S109" s="15">
        <v>12286.549219371542</v>
      </c>
      <c r="T109" s="15">
        <v>24135.572349709724</v>
      </c>
      <c r="U109" s="15">
        <v>5672.758677644917</v>
      </c>
      <c r="V109" s="15">
        <v>491.18510842987536</v>
      </c>
      <c r="W109" s="15">
        <v>4301.8966965038144</v>
      </c>
      <c r="X109" s="15">
        <v>4945.3297917261871</v>
      </c>
      <c r="Y109" s="15">
        <v>3800.7714999999998</v>
      </c>
      <c r="AI109" s="15">
        <v>190.43597812499996</v>
      </c>
    </row>
    <row r="110" spans="1:35" x14ac:dyDescent="0.3">
      <c r="A110" t="s">
        <v>247</v>
      </c>
      <c r="B110" s="15">
        <v>7156.2217008807347</v>
      </c>
      <c r="C110" s="15">
        <v>8954.1938510604286</v>
      </c>
      <c r="D110" s="15">
        <v>6142.9501335571904</v>
      </c>
      <c r="E110" s="15">
        <v>5936.7543876888903</v>
      </c>
      <c r="F110" s="15">
        <v>20714.898689294474</v>
      </c>
      <c r="G110" s="15">
        <v>10783.85395487692</v>
      </c>
      <c r="H110" s="15">
        <v>8419.7716144783808</v>
      </c>
      <c r="I110" s="15">
        <v>4878.4914534298869</v>
      </c>
      <c r="J110" s="15">
        <v>8904.8642767616002</v>
      </c>
      <c r="K110" s="15">
        <v>19065.033660592529</v>
      </c>
      <c r="L110" s="15">
        <v>4058.2287626825355</v>
      </c>
      <c r="M110" s="15">
        <v>5229.3971101460129</v>
      </c>
      <c r="N110" s="15">
        <v>6495.1187387423715</v>
      </c>
      <c r="O110" s="15">
        <v>7764.0275449598021</v>
      </c>
      <c r="P110" s="15">
        <v>26224.117422185376</v>
      </c>
      <c r="Q110" s="15">
        <v>10606.865735678117</v>
      </c>
      <c r="R110" s="15">
        <v>6771.1024769029218</v>
      </c>
      <c r="S110" s="15">
        <v>7483.0269017651372</v>
      </c>
      <c r="T110" s="15">
        <v>18903.771523654064</v>
      </c>
      <c r="U110" s="15">
        <v>7150.9571867312006</v>
      </c>
      <c r="V110" s="15">
        <v>505.02351378684989</v>
      </c>
      <c r="W110" s="15">
        <v>2908.7426819889924</v>
      </c>
      <c r="X110" s="15">
        <v>4715.2765926781594</v>
      </c>
      <c r="Y110" s="15">
        <v>2792.0414999999975</v>
      </c>
      <c r="AI110" s="15">
        <v>249.42630150001708</v>
      </c>
    </row>
    <row r="111" spans="1:35" x14ac:dyDescent="0.3">
      <c r="A111" t="s">
        <v>165</v>
      </c>
      <c r="B111" s="15">
        <v>7616.2858995169163</v>
      </c>
      <c r="C111" s="15">
        <v>9583.4493830422107</v>
      </c>
      <c r="D111" s="15">
        <v>6676.054693265276</v>
      </c>
      <c r="E111" s="15">
        <v>5691.4075932479736</v>
      </c>
      <c r="F111" s="15">
        <v>17277.273193342036</v>
      </c>
      <c r="G111" s="15">
        <v>15290.352649577408</v>
      </c>
      <c r="H111" s="15">
        <v>8340.1881741207399</v>
      </c>
      <c r="I111" s="15">
        <v>4915.2581645423688</v>
      </c>
      <c r="J111" s="15">
        <v>8465.6661580304335</v>
      </c>
      <c r="K111" s="15">
        <v>19109.014888190344</v>
      </c>
      <c r="L111" s="15">
        <v>4808.4023269671352</v>
      </c>
      <c r="M111" s="15">
        <v>6123.4106056844512</v>
      </c>
      <c r="N111" s="15">
        <v>4767.7429561367881</v>
      </c>
      <c r="O111" s="15">
        <v>8531.5924695649719</v>
      </c>
      <c r="P111" s="15">
        <v>22827.275198391984</v>
      </c>
      <c r="Q111" s="15">
        <v>5908.9172127217234</v>
      </c>
      <c r="R111" s="15">
        <v>4387.0130191783328</v>
      </c>
      <c r="S111" s="15">
        <v>4879.4452115868517</v>
      </c>
      <c r="T111" s="15">
        <v>12109.396990042706</v>
      </c>
      <c r="U111" s="15">
        <v>11673.320615895125</v>
      </c>
      <c r="V111" s="15">
        <v>524.21518552680982</v>
      </c>
      <c r="W111" s="15">
        <v>3347.7703555282474</v>
      </c>
      <c r="X111" s="15">
        <v>5394.0385125632802</v>
      </c>
      <c r="Y111" s="15">
        <v>4229.1099999999979</v>
      </c>
      <c r="AI111" s="15">
        <v>176.481283125</v>
      </c>
    </row>
    <row r="112" spans="1:35" x14ac:dyDescent="0.3">
      <c r="A112" t="s">
        <v>194</v>
      </c>
      <c r="B112" s="15">
        <v>10127.718414729507</v>
      </c>
      <c r="C112" s="15">
        <v>10065.565617760083</v>
      </c>
      <c r="D112" s="15">
        <v>10962.555620526093</v>
      </c>
      <c r="E112" s="15">
        <v>5926.837399368882</v>
      </c>
      <c r="F112" s="15">
        <v>21300.454435529809</v>
      </c>
      <c r="G112" s="15">
        <v>12240.132618292393</v>
      </c>
      <c r="H112" s="15">
        <v>6397.7486546670098</v>
      </c>
      <c r="I112" s="15">
        <v>3422.1702844607316</v>
      </c>
      <c r="J112" s="15">
        <v>4850.46384298057</v>
      </c>
      <c r="K112" s="15">
        <v>9036.349497660236</v>
      </c>
      <c r="L112" s="15">
        <v>3012.2629140262748</v>
      </c>
      <c r="M112" s="15">
        <v>3595.0092065472536</v>
      </c>
      <c r="N112" s="15">
        <v>4137.3123707649247</v>
      </c>
      <c r="O112" s="15">
        <v>0</v>
      </c>
      <c r="P112" s="15">
        <v>28918.512399066465</v>
      </c>
      <c r="Q112" s="15">
        <v>8760.9464233951276</v>
      </c>
      <c r="R112" s="15">
        <v>5239.220720024955</v>
      </c>
      <c r="S112" s="15">
        <v>12516.693340825354</v>
      </c>
      <c r="T112" s="15">
        <v>29379.316537333325</v>
      </c>
      <c r="U112" s="15">
        <v>14718.69982088036</v>
      </c>
      <c r="V112" s="15">
        <v>405.82679682655134</v>
      </c>
      <c r="W112" s="15">
        <v>3868.7779192541943</v>
      </c>
      <c r="X112" s="15">
        <v>6673.2585262361417</v>
      </c>
      <c r="AI112" s="15">
        <v>103.2478228125</v>
      </c>
    </row>
    <row r="113" spans="1:35" x14ac:dyDescent="0.3">
      <c r="A113" t="s">
        <v>39</v>
      </c>
      <c r="B113" s="15">
        <v>11088.910293578456</v>
      </c>
      <c r="C113" s="15">
        <v>16085.91278797316</v>
      </c>
      <c r="D113" s="15">
        <v>15781.971921900915</v>
      </c>
      <c r="E113" s="15">
        <v>8864.076422313914</v>
      </c>
      <c r="F113" s="15">
        <v>45996.784993573921</v>
      </c>
      <c r="G113" s="15">
        <v>14973.616553894301</v>
      </c>
      <c r="H113" s="15">
        <v>13050.886354600932</v>
      </c>
      <c r="I113" s="15">
        <v>8936.289050077683</v>
      </c>
      <c r="J113" s="15">
        <v>17516.439244052781</v>
      </c>
      <c r="K113" s="15">
        <v>28694.494369472512</v>
      </c>
      <c r="L113" s="15">
        <v>7242.8867014908401</v>
      </c>
      <c r="M113" s="15">
        <v>9131.6788731680026</v>
      </c>
      <c r="N113" s="15">
        <v>5282.1625691651352</v>
      </c>
      <c r="O113" s="15">
        <v>7108.1792806462799</v>
      </c>
      <c r="P113" s="15">
        <v>33014.104895003627</v>
      </c>
      <c r="Q113" s="15">
        <v>9941.7574342318876</v>
      </c>
      <c r="R113" s="15">
        <v>9410.8948171968568</v>
      </c>
      <c r="S113" s="15">
        <v>12155.583246546392</v>
      </c>
      <c r="T113" s="15">
        <v>20549.486852014492</v>
      </c>
      <c r="U113" s="15">
        <v>9552.8080868744964</v>
      </c>
      <c r="V113" s="15">
        <v>863.04817771050693</v>
      </c>
      <c r="W113" s="15">
        <v>5590.1063668248125</v>
      </c>
      <c r="X113" s="15">
        <v>8479.21786785109</v>
      </c>
      <c r="AI113" s="15">
        <v>499.37550468749993</v>
      </c>
    </row>
    <row r="114" spans="1:35" x14ac:dyDescent="0.3">
      <c r="A114" t="s">
        <v>69</v>
      </c>
      <c r="B114" s="15">
        <v>7768.5058046468794</v>
      </c>
      <c r="C114" s="15">
        <v>8869.5229466922319</v>
      </c>
      <c r="D114" s="15">
        <v>7863.9457305963506</v>
      </c>
      <c r="E114" s="15">
        <v>8094.7825285242425</v>
      </c>
      <c r="F114" s="15">
        <v>17411.429877414463</v>
      </c>
      <c r="G114" s="15">
        <v>8090.1731023463099</v>
      </c>
      <c r="H114" s="15">
        <v>8215.0641547378927</v>
      </c>
      <c r="I114" s="15">
        <v>3785.3720583668169</v>
      </c>
      <c r="J114" s="15">
        <v>5512.3845478657531</v>
      </c>
      <c r="K114" s="15">
        <v>9732.959695943835</v>
      </c>
      <c r="L114" s="15">
        <v>3977.8495262040292</v>
      </c>
      <c r="M114" s="15">
        <v>4345.5134385290703</v>
      </c>
      <c r="N114" s="15">
        <v>5227.3248785028054</v>
      </c>
      <c r="O114" s="15">
        <v>7376.1532645999614</v>
      </c>
      <c r="P114" s="15">
        <v>27510.570180428236</v>
      </c>
      <c r="Q114" s="15">
        <v>8600.179226555174</v>
      </c>
      <c r="R114" s="15">
        <v>4558.2578451097916</v>
      </c>
      <c r="S114" s="15">
        <v>9205.6145658318655</v>
      </c>
      <c r="T114" s="15">
        <v>12286.261777869913</v>
      </c>
      <c r="U114" s="15">
        <v>4892.0756823316633</v>
      </c>
      <c r="V114" s="15">
        <v>493.73575525758156</v>
      </c>
      <c r="W114" s="15">
        <v>4147.3333137026639</v>
      </c>
      <c r="X114" s="15">
        <v>4210.2736066332909</v>
      </c>
      <c r="Y114" s="15">
        <v>1617.2055000000005</v>
      </c>
      <c r="AI114" s="15">
        <v>97.914236249999973</v>
      </c>
    </row>
    <row r="115" spans="1:35" x14ac:dyDescent="0.3">
      <c r="A115" t="s">
        <v>195</v>
      </c>
      <c r="B115" s="15">
        <v>12346.102136366986</v>
      </c>
      <c r="C115" s="15">
        <v>10800.859117346112</v>
      </c>
      <c r="D115" s="15">
        <v>13292.973796942835</v>
      </c>
      <c r="E115" s="15">
        <v>12746.981192260042</v>
      </c>
      <c r="F115" s="15">
        <v>36236.844985927753</v>
      </c>
      <c r="G115" s="15">
        <v>13680.229904679934</v>
      </c>
      <c r="H115" s="15">
        <v>8470.9198733325738</v>
      </c>
      <c r="I115" s="15">
        <v>3790.4463885258119</v>
      </c>
      <c r="J115" s="15">
        <v>6404.6656209038074</v>
      </c>
      <c r="K115" s="15">
        <v>11659.776904369992</v>
      </c>
      <c r="L115" s="15">
        <v>4326.2212507038812</v>
      </c>
      <c r="M115" s="15">
        <v>4572.5980764440792</v>
      </c>
      <c r="N115" s="15">
        <v>5050.7896232140492</v>
      </c>
      <c r="O115" s="15">
        <v>9726.3338891921576</v>
      </c>
      <c r="P115" s="15">
        <v>26013.195617408903</v>
      </c>
      <c r="Q115" s="15">
        <v>12640.119362898198</v>
      </c>
      <c r="R115" s="15">
        <v>5002.5308076830315</v>
      </c>
      <c r="S115" s="15">
        <v>12495.138112654351</v>
      </c>
      <c r="T115" s="15">
        <v>27900.650905189857</v>
      </c>
      <c r="U115" s="15">
        <v>11091.340115880681</v>
      </c>
      <c r="V115" s="15">
        <v>567.25985239450335</v>
      </c>
      <c r="W115" s="15">
        <v>6902.2740367637953</v>
      </c>
      <c r="X115" s="15">
        <v>5880.9665933384576</v>
      </c>
      <c r="Y115" s="15">
        <v>7717.6440000000039</v>
      </c>
      <c r="AI115" s="15">
        <v>188.55904874999999</v>
      </c>
    </row>
    <row r="116" spans="1:35" x14ac:dyDescent="0.3">
      <c r="A116" t="s">
        <v>166</v>
      </c>
      <c r="B116" s="15">
        <v>8759.5471263543641</v>
      </c>
      <c r="C116" s="15">
        <v>11929.366834007747</v>
      </c>
      <c r="D116" s="15">
        <v>10392.687016326032</v>
      </c>
      <c r="E116" s="15">
        <v>9829.1831785082268</v>
      </c>
      <c r="F116" s="15">
        <v>26684.199512698371</v>
      </c>
      <c r="G116" s="15">
        <v>12374.552630375321</v>
      </c>
      <c r="H116" s="15">
        <v>13168.317986899292</v>
      </c>
      <c r="I116" s="15">
        <v>7117.1843008004216</v>
      </c>
      <c r="J116" s="15">
        <v>13303.812090441354</v>
      </c>
      <c r="K116" s="15">
        <v>26923.271562536509</v>
      </c>
      <c r="L116" s="15">
        <v>6953.7810424469972</v>
      </c>
      <c r="M116" s="15">
        <v>8736.123356780332</v>
      </c>
      <c r="N116" s="15">
        <v>7163.5414770731204</v>
      </c>
      <c r="O116" s="15">
        <v>11222.817922794775</v>
      </c>
      <c r="P116" s="15">
        <v>34163.97013157641</v>
      </c>
      <c r="Q116" s="15">
        <v>8768.0281099323875</v>
      </c>
      <c r="R116" s="15">
        <v>5489.733089978321</v>
      </c>
      <c r="S116" s="15">
        <v>6711.0247572318794</v>
      </c>
      <c r="T116" s="15">
        <v>18118.617164881081</v>
      </c>
      <c r="U116" s="15">
        <v>9058.8028312264414</v>
      </c>
      <c r="V116" s="15">
        <v>834.06936124417564</v>
      </c>
      <c r="W116" s="15">
        <v>5183.694642167774</v>
      </c>
      <c r="X116" s="15">
        <v>6405.0662001763312</v>
      </c>
      <c r="Y116" s="15">
        <v>5194.7485000000052</v>
      </c>
      <c r="AI116" s="15">
        <v>128.26327499999999</v>
      </c>
    </row>
    <row r="117" spans="1:35" x14ac:dyDescent="0.3">
      <c r="A117" t="s">
        <v>167</v>
      </c>
      <c r="B117" s="15">
        <v>8507.9697459830259</v>
      </c>
      <c r="C117" s="15">
        <v>9428.4990139818819</v>
      </c>
      <c r="D117" s="15">
        <v>9268.9868223077538</v>
      </c>
      <c r="E117" s="15">
        <v>8535.7113816294986</v>
      </c>
      <c r="F117" s="15">
        <v>23387.27508166476</v>
      </c>
      <c r="G117" s="15">
        <v>12432.643817691973</v>
      </c>
      <c r="H117" s="15">
        <v>10791.666708007733</v>
      </c>
      <c r="I117" s="15">
        <v>6248.4729532149659</v>
      </c>
      <c r="J117" s="15">
        <v>8646.323088802219</v>
      </c>
      <c r="K117" s="15">
        <v>20383.526856833094</v>
      </c>
      <c r="L117" s="15">
        <v>5966.5385719953028</v>
      </c>
      <c r="M117" s="15">
        <v>6849.9675723688506</v>
      </c>
      <c r="N117" s="15">
        <v>6685.1919821219271</v>
      </c>
      <c r="O117" s="15">
        <v>10056.357151945482</v>
      </c>
      <c r="P117" s="15">
        <v>32661.815383945504</v>
      </c>
      <c r="Q117" s="15">
        <v>6773.8879536382065</v>
      </c>
      <c r="R117" s="15">
        <v>4913.1683911229002</v>
      </c>
      <c r="S117" s="15">
        <v>10291.944211820528</v>
      </c>
      <c r="T117" s="15">
        <v>6394.0407260684024</v>
      </c>
      <c r="U117" s="15">
        <v>7928.7864216537209</v>
      </c>
      <c r="V117" s="15">
        <v>586.37280661895136</v>
      </c>
      <c r="W117" s="15">
        <v>5615.514606550294</v>
      </c>
      <c r="X117" s="15">
        <v>6929.0139574652048</v>
      </c>
      <c r="Y117" s="15">
        <v>8147.9504999999917</v>
      </c>
      <c r="AI117" s="15">
        <v>123.40447875000001</v>
      </c>
    </row>
    <row r="118" spans="1:35" x14ac:dyDescent="0.3">
      <c r="A118" t="s">
        <v>93</v>
      </c>
      <c r="B118" s="15">
        <v>9933.4647116596334</v>
      </c>
      <c r="C118" s="15">
        <v>11492.155703283795</v>
      </c>
      <c r="D118" s="15">
        <v>9649.2600966664941</v>
      </c>
      <c r="E118" s="15">
        <v>7437.2924078740971</v>
      </c>
      <c r="F118" s="15">
        <v>19948.105609552553</v>
      </c>
      <c r="G118" s="15">
        <v>12854.145415538291</v>
      </c>
      <c r="H118" s="15">
        <v>9339.1995605803695</v>
      </c>
      <c r="I118" s="15">
        <v>5755.2942932562419</v>
      </c>
      <c r="J118" s="15">
        <v>9239.9914600124539</v>
      </c>
      <c r="K118" s="15">
        <v>18845.558129970417</v>
      </c>
      <c r="L118" s="15">
        <v>4163.9069317284166</v>
      </c>
      <c r="M118" s="15">
        <v>6426.0902223864377</v>
      </c>
      <c r="N118" s="15">
        <v>3844.1262804368762</v>
      </c>
      <c r="O118" s="15">
        <v>0</v>
      </c>
      <c r="P118" s="15">
        <v>17717.79503398652</v>
      </c>
      <c r="Q118" s="15">
        <v>10952.24057899973</v>
      </c>
      <c r="R118" s="15">
        <v>5871.2978768869325</v>
      </c>
      <c r="S118" s="15">
        <v>7723.1758868506859</v>
      </c>
      <c r="T118" s="15">
        <v>16908.494148941707</v>
      </c>
      <c r="U118" s="15">
        <v>7663.9975520806875</v>
      </c>
      <c r="V118" s="15">
        <v>452.73272093895139</v>
      </c>
      <c r="W118" s="15">
        <v>5081.9219516440317</v>
      </c>
      <c r="X118" s="15">
        <v>6268.2071312667931</v>
      </c>
      <c r="AI118" s="15">
        <v>169.82170499999998</v>
      </c>
    </row>
    <row r="119" spans="1:35" x14ac:dyDescent="0.3">
      <c r="A119" t="s">
        <v>168</v>
      </c>
      <c r="B119" s="15">
        <v>8447.9676545553793</v>
      </c>
      <c r="C119" s="15">
        <v>11977.473300795324</v>
      </c>
      <c r="D119" s="15">
        <v>8212.0202193220794</v>
      </c>
      <c r="E119" s="15">
        <v>7364.4959354567654</v>
      </c>
      <c r="F119" s="15">
        <v>18586.960304048262</v>
      </c>
      <c r="G119" s="15">
        <v>10775.96228710403</v>
      </c>
      <c r="H119" s="15">
        <v>9197.2529276263049</v>
      </c>
      <c r="I119" s="15">
        <v>4389.2152057234725</v>
      </c>
      <c r="J119" s="15">
        <v>7404.7123321932268</v>
      </c>
      <c r="K119" s="15">
        <v>17192.853318509686</v>
      </c>
      <c r="L119" s="15">
        <v>4826.6076316563503</v>
      </c>
      <c r="M119" s="15">
        <v>5805.3630749470676</v>
      </c>
      <c r="N119" s="15">
        <v>5222.0755543404421</v>
      </c>
      <c r="O119" s="15">
        <v>9371.4436886352287</v>
      </c>
      <c r="P119" s="15">
        <v>20956.912921442563</v>
      </c>
      <c r="Q119" s="15">
        <v>9873.5028683432265</v>
      </c>
      <c r="R119" s="15">
        <v>5311.268466134602</v>
      </c>
      <c r="S119" s="15">
        <v>8752.62684230788</v>
      </c>
      <c r="T119" s="15">
        <v>19292.017382834743</v>
      </c>
      <c r="U119" s="15">
        <v>9663.6937498056068</v>
      </c>
      <c r="V119" s="15">
        <v>323.98797316092504</v>
      </c>
      <c r="W119" s="15">
        <v>3235.72673643296</v>
      </c>
      <c r="X119" s="15">
        <v>5145.2549408275418</v>
      </c>
      <c r="Y119" s="15">
        <v>2129.6844999999967</v>
      </c>
      <c r="AI119" s="15">
        <v>149.18670875000001</v>
      </c>
    </row>
    <row r="120" spans="1:35" x14ac:dyDescent="0.3">
      <c r="A120" t="s">
        <v>227</v>
      </c>
      <c r="B120" s="15">
        <v>8740.9393197543141</v>
      </c>
      <c r="C120" s="15">
        <v>10102.874895269042</v>
      </c>
      <c r="D120" s="15">
        <v>8164.8163747834278</v>
      </c>
      <c r="E120" s="15">
        <v>7774.3960198485365</v>
      </c>
      <c r="F120" s="15">
        <v>19970.158977892614</v>
      </c>
      <c r="G120" s="15">
        <v>13454.626023634584</v>
      </c>
      <c r="H120" s="15">
        <v>9698.2398782448181</v>
      </c>
      <c r="I120" s="15">
        <v>4651.4367619742816</v>
      </c>
      <c r="J120" s="15">
        <v>7773.9852668482026</v>
      </c>
      <c r="K120" s="15">
        <v>14369.803680781783</v>
      </c>
      <c r="L120" s="15">
        <v>4724.5409394370263</v>
      </c>
      <c r="M120" s="15">
        <v>5376.7566633857941</v>
      </c>
      <c r="N120" s="15">
        <v>4842.6247391648631</v>
      </c>
      <c r="O120" s="15">
        <v>7468.4934894699991</v>
      </c>
      <c r="P120" s="15">
        <v>23140.653995212051</v>
      </c>
      <c r="Q120" s="15">
        <v>10783.40059927869</v>
      </c>
      <c r="R120" s="15">
        <v>5176.7899847238887</v>
      </c>
      <c r="S120" s="15">
        <v>8961.7397222739219</v>
      </c>
      <c r="T120" s="15">
        <v>13045.995147152245</v>
      </c>
      <c r="U120" s="15">
        <v>5573.3100820306281</v>
      </c>
      <c r="V120" s="15">
        <v>627.02037941820458</v>
      </c>
      <c r="W120" s="15">
        <v>4972.5871252850575</v>
      </c>
      <c r="X120" s="15">
        <v>6773.9791006708174</v>
      </c>
      <c r="Y120" s="15">
        <v>3564.4609999999975</v>
      </c>
      <c r="AG120" s="15">
        <v>17090.68204973685</v>
      </c>
      <c r="AH120" s="15">
        <v>13139.718977817154</v>
      </c>
    </row>
    <row r="121" spans="1:35" x14ac:dyDescent="0.3">
      <c r="A121" t="s">
        <v>228</v>
      </c>
      <c r="B121" s="15">
        <v>8483.2900740274581</v>
      </c>
      <c r="C121" s="15">
        <v>9951.9889567350638</v>
      </c>
      <c r="D121" s="15">
        <v>8369.5126678367633</v>
      </c>
      <c r="E121" s="15">
        <v>5590.1695679487084</v>
      </c>
      <c r="F121" s="15">
        <v>20952.277985783461</v>
      </c>
      <c r="G121" s="15">
        <v>9218.277630152279</v>
      </c>
      <c r="H121" s="15">
        <v>9047.4232445496637</v>
      </c>
      <c r="I121" s="15">
        <v>5608.3274985009566</v>
      </c>
      <c r="J121" s="15">
        <v>9662.1406934124934</v>
      </c>
      <c r="K121" s="15">
        <v>14856.715546043035</v>
      </c>
      <c r="L121" s="15">
        <v>4188.2471127848085</v>
      </c>
      <c r="M121" s="15">
        <v>4417.3997713259723</v>
      </c>
      <c r="N121" s="15">
        <v>4717.1190167803552</v>
      </c>
      <c r="O121" s="15">
        <v>7423.8398177878771</v>
      </c>
      <c r="P121" s="15">
        <v>22953.499227524186</v>
      </c>
      <c r="Q121" s="15">
        <v>7071.6326501254744</v>
      </c>
      <c r="R121" s="15">
        <v>4082.1053794761078</v>
      </c>
      <c r="S121" s="15">
        <v>9767.6698205215289</v>
      </c>
      <c r="T121" s="15">
        <v>14325.528624181457</v>
      </c>
      <c r="U121" s="15">
        <v>6533.2670186617233</v>
      </c>
      <c r="V121" s="15">
        <v>587.27390221569885</v>
      </c>
      <c r="W121" s="15">
        <v>4974.5948975804577</v>
      </c>
      <c r="X121" s="15">
        <v>7204.4128173855479</v>
      </c>
      <c r="Y121" s="15">
        <v>4380.8160000000025</v>
      </c>
    </row>
    <row r="122" spans="1:35" x14ac:dyDescent="0.3">
      <c r="A122" t="s">
        <v>229</v>
      </c>
      <c r="B122" s="15">
        <v>8585.2314554613786</v>
      </c>
      <c r="C122" s="15">
        <v>10425.431275211695</v>
      </c>
      <c r="D122" s="15">
        <v>9782.2023060526226</v>
      </c>
      <c r="E122" s="15">
        <v>6128.8331115530546</v>
      </c>
      <c r="F122" s="15">
        <v>19251.739056344006</v>
      </c>
      <c r="G122" s="15">
        <v>11700.179571615488</v>
      </c>
      <c r="H122" s="15">
        <v>8631.7353854504327</v>
      </c>
      <c r="I122" s="15">
        <v>3954.0256658155045</v>
      </c>
      <c r="J122" s="15">
        <v>6777.3230908708447</v>
      </c>
      <c r="K122" s="15">
        <v>11839.338830474659</v>
      </c>
      <c r="L122" s="15">
        <v>3838.9005556164739</v>
      </c>
      <c r="M122" s="15">
        <v>4534.1910765384046</v>
      </c>
      <c r="N122" s="15">
        <v>4311.3699384071951</v>
      </c>
      <c r="O122" s="15">
        <v>7341.4544348468944</v>
      </c>
      <c r="P122" s="15">
        <v>22472.284049703117</v>
      </c>
      <c r="Q122" s="15">
        <v>11414.069963656983</v>
      </c>
      <c r="R122" s="15">
        <v>6914.0340196427896</v>
      </c>
      <c r="S122" s="15">
        <v>9026.013141919113</v>
      </c>
      <c r="T122" s="15">
        <v>17144.722711540526</v>
      </c>
      <c r="U122" s="15">
        <v>2873.6527297292828</v>
      </c>
      <c r="V122" s="15">
        <v>716.16829417401993</v>
      </c>
      <c r="W122" s="15">
        <v>4236.9796800541826</v>
      </c>
      <c r="X122" s="15">
        <v>6370.5840449327561</v>
      </c>
      <c r="Y122" s="15">
        <v>6759.1265000000021</v>
      </c>
    </row>
    <row r="123" spans="1:35" x14ac:dyDescent="0.3">
      <c r="A123" t="s">
        <v>129</v>
      </c>
      <c r="B123" s="15">
        <v>10580.292986367433</v>
      </c>
      <c r="C123" s="15">
        <v>11206.122906751873</v>
      </c>
      <c r="D123" s="15">
        <v>9358.2825491144449</v>
      </c>
      <c r="E123" s="15">
        <v>7544.6702407117446</v>
      </c>
      <c r="F123" s="15">
        <v>19861.741143249754</v>
      </c>
      <c r="G123" s="15">
        <v>10685.45470406986</v>
      </c>
      <c r="H123" s="15">
        <v>8492.1745472899547</v>
      </c>
      <c r="I123" s="15">
        <v>3473.2680359586943</v>
      </c>
      <c r="J123" s="15">
        <v>5391.9877289973629</v>
      </c>
      <c r="K123" s="15">
        <v>8545.308799193579</v>
      </c>
      <c r="L123" s="15">
        <v>3365.0491171268518</v>
      </c>
      <c r="M123" s="15">
        <v>4322.9535949718747</v>
      </c>
      <c r="N123" s="15">
        <v>5167.0447423512387</v>
      </c>
      <c r="O123" s="15">
        <v>7931.1348440201764</v>
      </c>
      <c r="P123" s="15">
        <v>24469.042377038822</v>
      </c>
      <c r="Q123" s="15">
        <v>13472.629202000682</v>
      </c>
      <c r="R123" s="15">
        <v>4562.0178907571953</v>
      </c>
      <c r="S123" s="15">
        <v>10241.828673210744</v>
      </c>
      <c r="T123" s="15">
        <v>17486.634477118794</v>
      </c>
      <c r="U123" s="15">
        <v>7182.2189817625003</v>
      </c>
      <c r="V123" s="15">
        <v>540.30234826821709</v>
      </c>
      <c r="W123" s="15">
        <v>2116.1240661883903</v>
      </c>
      <c r="X123" s="15">
        <v>4432.5234447617786</v>
      </c>
      <c r="Y123" s="15">
        <v>5580.3175000000001</v>
      </c>
      <c r="AI123" s="15">
        <v>247.36985749999999</v>
      </c>
    </row>
    <row r="124" spans="1:35" x14ac:dyDescent="0.3">
      <c r="A124" t="s">
        <v>130</v>
      </c>
      <c r="B124" s="15">
        <v>7719.3612053557545</v>
      </c>
      <c r="C124" s="15">
        <v>10541.164907373786</v>
      </c>
      <c r="D124" s="15">
        <v>8917.0708245593723</v>
      </c>
      <c r="E124" s="15">
        <v>9042.059437326252</v>
      </c>
      <c r="F124" s="15">
        <v>26154.924885831322</v>
      </c>
      <c r="G124" s="15">
        <v>6859.197174294648</v>
      </c>
      <c r="H124" s="15">
        <v>8062.0630564523617</v>
      </c>
      <c r="I124" s="15">
        <v>3774.8570191345361</v>
      </c>
      <c r="J124" s="15">
        <v>6880.8310326579294</v>
      </c>
      <c r="K124" s="15">
        <v>12006.688049550512</v>
      </c>
      <c r="L124" s="15">
        <v>3659.6038754428164</v>
      </c>
      <c r="M124" s="15">
        <v>4080.7626069671774</v>
      </c>
      <c r="N124" s="15">
        <v>4406.9349222614946</v>
      </c>
      <c r="O124" s="15">
        <v>7934.070953043486</v>
      </c>
      <c r="P124" s="15">
        <v>22510.101296399789</v>
      </c>
      <c r="Q124" s="15">
        <v>10060.969521928075</v>
      </c>
      <c r="R124" s="15">
        <v>5229.8579873538074</v>
      </c>
      <c r="S124" s="15">
        <v>8981.0209234313716</v>
      </c>
      <c r="T124" s="15">
        <v>21337.656563820641</v>
      </c>
      <c r="U124" s="15">
        <v>8824.9710801412821</v>
      </c>
      <c r="V124" s="15">
        <v>576.66064147549105</v>
      </c>
      <c r="W124" s="15">
        <v>1434.2459765282435</v>
      </c>
      <c r="X124" s="15">
        <v>4205.4571547401101</v>
      </c>
      <c r="Y124" s="15">
        <v>4203.3870000000052</v>
      </c>
      <c r="AI124" s="15">
        <v>132.98447325000913</v>
      </c>
    </row>
    <row r="125" spans="1:35" x14ac:dyDescent="0.3">
      <c r="A125" t="s">
        <v>169</v>
      </c>
      <c r="B125" s="15">
        <v>12688.820361403647</v>
      </c>
      <c r="C125" s="15">
        <v>15175.611901556118</v>
      </c>
      <c r="D125" s="15">
        <v>13756.813398682225</v>
      </c>
      <c r="E125" s="15">
        <v>7208.3829987416866</v>
      </c>
      <c r="F125" s="15">
        <v>17879.840722799177</v>
      </c>
      <c r="G125" s="15">
        <v>11985.990290321706</v>
      </c>
      <c r="H125" s="15">
        <v>11501.247626919485</v>
      </c>
      <c r="I125" s="15">
        <v>5128.5194541367373</v>
      </c>
      <c r="J125" s="15">
        <v>10544.341733709583</v>
      </c>
      <c r="K125" s="15">
        <v>18048.49827439175</v>
      </c>
      <c r="L125" s="15">
        <v>4809.20788321499</v>
      </c>
      <c r="M125" s="15">
        <v>7415.2131340170517</v>
      </c>
      <c r="N125" s="15">
        <v>7940.2775449431747</v>
      </c>
      <c r="O125" s="15">
        <v>9538.8997618634658</v>
      </c>
      <c r="P125" s="15">
        <v>33197.911786180055</v>
      </c>
      <c r="Q125" s="15">
        <v>10616.138612821547</v>
      </c>
      <c r="R125" s="15">
        <v>3952.0808236405301</v>
      </c>
      <c r="S125" s="15">
        <v>12306.6226618534</v>
      </c>
      <c r="T125" s="15">
        <v>11987.160838113678</v>
      </c>
      <c r="U125" s="15">
        <v>15706.843332049113</v>
      </c>
      <c r="V125" s="15">
        <v>751.42370637047941</v>
      </c>
      <c r="W125" s="15">
        <v>3903.8067038458148</v>
      </c>
      <c r="X125" s="15">
        <v>6712.4038628916778</v>
      </c>
      <c r="Y125" s="15">
        <v>3840.3564999999999</v>
      </c>
      <c r="AI125" s="15">
        <v>263.30048249999993</v>
      </c>
    </row>
    <row r="126" spans="1:35" x14ac:dyDescent="0.3">
      <c r="A126" t="s">
        <v>40</v>
      </c>
      <c r="B126" s="15">
        <v>14261.71880853226</v>
      </c>
      <c r="C126" s="15">
        <v>15630.902866517798</v>
      </c>
      <c r="D126" s="15">
        <v>13657.931428486547</v>
      </c>
      <c r="E126" s="15">
        <v>8864.8280783286755</v>
      </c>
      <c r="F126" s="15">
        <v>30171.278641896988</v>
      </c>
      <c r="G126" s="15">
        <v>11719.994927503078</v>
      </c>
      <c r="H126" s="15">
        <v>8236.0403685835045</v>
      </c>
      <c r="I126" s="15">
        <v>5728.853563478473</v>
      </c>
      <c r="J126" s="15">
        <v>11080.399981421626</v>
      </c>
      <c r="K126" s="15">
        <v>18781.544379973217</v>
      </c>
      <c r="L126" s="15">
        <v>6424.7969861253123</v>
      </c>
      <c r="M126" s="15">
        <v>6966.7222824922164</v>
      </c>
      <c r="N126" s="15">
        <v>4887.647246679524</v>
      </c>
      <c r="O126" s="15">
        <v>9298.3637133979773</v>
      </c>
      <c r="P126" s="15">
        <v>27945.841640184997</v>
      </c>
      <c r="Q126" s="15">
        <v>12759.973980189819</v>
      </c>
      <c r="R126" s="15">
        <v>6897.4029117945602</v>
      </c>
      <c r="S126" s="15">
        <v>13787.764000905256</v>
      </c>
      <c r="T126" s="15">
        <v>20102.2599026438</v>
      </c>
      <c r="U126" s="15">
        <v>9696.9970479970671</v>
      </c>
      <c r="V126" s="15">
        <v>676.46196751289506</v>
      </c>
      <c r="W126" s="15">
        <v>5010.3029716062747</v>
      </c>
      <c r="X126" s="15">
        <v>6578.6178546256142</v>
      </c>
      <c r="Y126" s="15">
        <v>2382.0839999999966</v>
      </c>
      <c r="AI126" s="15">
        <v>154.79588625</v>
      </c>
    </row>
    <row r="127" spans="1:35" x14ac:dyDescent="0.3">
      <c r="A127" t="s">
        <v>94</v>
      </c>
      <c r="B127" s="15">
        <v>7867.2566345137848</v>
      </c>
      <c r="C127" s="15">
        <v>8976.358887618997</v>
      </c>
      <c r="D127" s="15">
        <v>7437.181864603237</v>
      </c>
      <c r="E127" s="15">
        <v>7028.2745427619238</v>
      </c>
      <c r="F127" s="15">
        <v>21430.712982380799</v>
      </c>
      <c r="G127" s="15">
        <v>9670.2268734065819</v>
      </c>
      <c r="H127" s="15">
        <v>10001.496156262096</v>
      </c>
      <c r="I127" s="15">
        <v>4420.8071813805409</v>
      </c>
      <c r="J127" s="15">
        <v>9418.0217812746541</v>
      </c>
      <c r="K127" s="15">
        <v>14648.321240013698</v>
      </c>
      <c r="L127" s="15">
        <v>3428.3113266585515</v>
      </c>
      <c r="M127" s="15">
        <v>5077.8733203295642</v>
      </c>
      <c r="N127" s="15">
        <v>6468.3184292856786</v>
      </c>
      <c r="O127" s="15">
        <v>10225.153496830882</v>
      </c>
      <c r="P127" s="15">
        <v>24137.802617536618</v>
      </c>
      <c r="Q127" s="15">
        <v>10469.751628115007</v>
      </c>
      <c r="R127" s="15">
        <v>4580.2038186919808</v>
      </c>
      <c r="S127" s="15">
        <v>6301.1402235955702</v>
      </c>
      <c r="T127" s="15">
        <v>20413.915708269098</v>
      </c>
      <c r="U127" s="15">
        <v>7917.1220214541481</v>
      </c>
      <c r="V127" s="15">
        <v>402.55620113718066</v>
      </c>
      <c r="W127" s="15">
        <v>999.31033827603278</v>
      </c>
      <c r="X127" s="15">
        <v>3888.0188886360602</v>
      </c>
      <c r="Y127" s="15">
        <v>6137.8915000000043</v>
      </c>
    </row>
    <row r="128" spans="1:35" x14ac:dyDescent="0.3">
      <c r="A128" t="s">
        <v>95</v>
      </c>
      <c r="B128" s="15">
        <v>8949.0520671640261</v>
      </c>
      <c r="C128" s="15">
        <v>9960.8530359443539</v>
      </c>
      <c r="D128" s="15">
        <v>11969.774030110513</v>
      </c>
      <c r="E128" s="15">
        <v>6006.681282690929</v>
      </c>
      <c r="F128" s="15">
        <v>19409.155750339763</v>
      </c>
      <c r="G128" s="15">
        <v>8175.585104291501</v>
      </c>
      <c r="H128" s="15">
        <v>6202.2517212961657</v>
      </c>
      <c r="I128" s="15">
        <v>3168.8763368325776</v>
      </c>
      <c r="J128" s="15">
        <v>6107.5287930613486</v>
      </c>
      <c r="K128" s="15">
        <v>8414.2994921870468</v>
      </c>
      <c r="L128" s="15">
        <v>3126.7462658124305</v>
      </c>
      <c r="M128" s="15">
        <v>3750.0163773056788</v>
      </c>
      <c r="N128" s="15">
        <v>4810.6888023702613</v>
      </c>
      <c r="O128" s="15">
        <v>6099.2014316317463</v>
      </c>
      <c r="P128" s="15">
        <v>21895.210710001658</v>
      </c>
      <c r="Q128" s="15">
        <v>12048.373525386247</v>
      </c>
      <c r="R128" s="15">
        <v>4379.2801121707862</v>
      </c>
      <c r="S128" s="15">
        <v>12448.08030766553</v>
      </c>
      <c r="T128" s="15">
        <v>13356.708752703817</v>
      </c>
      <c r="U128" s="15">
        <v>8344.8256967396392</v>
      </c>
      <c r="V128" s="15">
        <v>520.05732870185614</v>
      </c>
      <c r="W128" s="15">
        <v>2948.0149123664655</v>
      </c>
      <c r="X128" s="15">
        <v>5943.4321068955778</v>
      </c>
      <c r="Y128" s="15">
        <v>3688.9490000000033</v>
      </c>
      <c r="AI128" s="15">
        <v>88.041420000000002</v>
      </c>
    </row>
    <row r="129" spans="1:35" x14ac:dyDescent="0.3">
      <c r="A129" t="s">
        <v>70</v>
      </c>
      <c r="B129" s="15">
        <v>13289.440039330872</v>
      </c>
      <c r="C129" s="15">
        <v>13439.386580928496</v>
      </c>
      <c r="D129" s="15">
        <v>11468.687481665002</v>
      </c>
      <c r="E129" s="15">
        <v>9520.8034388467204</v>
      </c>
      <c r="F129" s="15">
        <v>24506.259544176035</v>
      </c>
      <c r="G129" s="15">
        <v>16023.1625756702</v>
      </c>
      <c r="H129" s="15">
        <v>11924.753997763024</v>
      </c>
      <c r="I129" s="15">
        <v>5339.3581473103595</v>
      </c>
      <c r="J129" s="15">
        <v>9302.2442427737096</v>
      </c>
      <c r="K129" s="15">
        <v>21055.915363051019</v>
      </c>
      <c r="L129" s="15">
        <v>5554.9516486288476</v>
      </c>
      <c r="M129" s="15">
        <v>6277.0229736937508</v>
      </c>
      <c r="N129" s="15">
        <v>7027.6052280621971</v>
      </c>
      <c r="O129" s="15">
        <v>4433.0007876261416</v>
      </c>
      <c r="P129" s="15">
        <v>13744.800922328011</v>
      </c>
      <c r="Q129" s="15">
        <v>9943.5960857232003</v>
      </c>
      <c r="R129" s="15">
        <v>6498.7635732384051</v>
      </c>
      <c r="S129" s="15">
        <v>10505.347868745013</v>
      </c>
      <c r="T129" s="15">
        <v>13920.953086913578</v>
      </c>
      <c r="U129" s="15">
        <v>9469.8732831904817</v>
      </c>
      <c r="V129" s="15">
        <v>565.19500522776343</v>
      </c>
      <c r="W129" s="15">
        <v>5668.8486093792599</v>
      </c>
      <c r="X129" s="15">
        <v>6746.6781023674121</v>
      </c>
      <c r="Y129" s="15">
        <v>3794.174500000001</v>
      </c>
      <c r="AI129" s="15">
        <v>188.52272464285713</v>
      </c>
    </row>
    <row r="130" spans="1:35" x14ac:dyDescent="0.3">
      <c r="A130" t="s">
        <v>170</v>
      </c>
      <c r="B130" s="15">
        <v>8467.029528041443</v>
      </c>
      <c r="C130" s="15">
        <v>8658.100577845802</v>
      </c>
      <c r="D130" s="15">
        <v>6265.7325778195445</v>
      </c>
      <c r="E130" s="15">
        <v>5927.5148650556084</v>
      </c>
      <c r="F130" s="15">
        <v>15233.620035508091</v>
      </c>
      <c r="G130" s="15">
        <v>8522.4518180289779</v>
      </c>
      <c r="H130" s="15">
        <v>5455.7482200443092</v>
      </c>
      <c r="I130" s="15">
        <v>3420.0610200698729</v>
      </c>
      <c r="J130" s="15">
        <v>7144.0805293619187</v>
      </c>
      <c r="K130" s="15">
        <v>13032.044267968477</v>
      </c>
      <c r="L130" s="15">
        <v>3096.0810559640636</v>
      </c>
      <c r="M130" s="15">
        <v>4184.972021661587</v>
      </c>
      <c r="N130" s="15">
        <v>3947.1329597051649</v>
      </c>
      <c r="O130" s="15">
        <v>7727.0424062869652</v>
      </c>
      <c r="P130" s="15">
        <v>18670.371825072787</v>
      </c>
      <c r="Q130" s="15">
        <v>8718.4653242050899</v>
      </c>
      <c r="R130" s="15">
        <v>3392.1802120150778</v>
      </c>
      <c r="S130" s="15">
        <v>3793.7700492245881</v>
      </c>
      <c r="T130" s="15">
        <v>8347.2590321680836</v>
      </c>
      <c r="U130" s="15">
        <v>5907.8178193632502</v>
      </c>
      <c r="V130" s="15">
        <v>375.41970699509199</v>
      </c>
      <c r="W130" s="15">
        <v>2851.1772798201105</v>
      </c>
      <c r="X130" s="15">
        <v>4505.373920024811</v>
      </c>
      <c r="Y130" s="15">
        <v>2899.8744999999963</v>
      </c>
      <c r="AI130" s="15">
        <v>335.12807625000005</v>
      </c>
    </row>
    <row r="131" spans="1:35" x14ac:dyDescent="0.3">
      <c r="A131" t="s">
        <v>96</v>
      </c>
      <c r="B131" s="15">
        <v>5932.9724030719626</v>
      </c>
      <c r="C131" s="15">
        <v>10168.217863112161</v>
      </c>
      <c r="D131" s="15">
        <v>10614.776972170568</v>
      </c>
      <c r="E131" s="15">
        <v>6408.9780131792149</v>
      </c>
      <c r="F131" s="15">
        <v>17514.557162087265</v>
      </c>
      <c r="G131" s="15">
        <v>9580.9356870435349</v>
      </c>
      <c r="H131" s="15">
        <v>8097.9636759610739</v>
      </c>
      <c r="I131" s="15">
        <v>3585.6346735892603</v>
      </c>
      <c r="J131" s="15">
        <v>8686.9352640700963</v>
      </c>
      <c r="K131" s="15">
        <v>14455.680382477851</v>
      </c>
      <c r="L131" s="15">
        <v>3647.3218279062994</v>
      </c>
      <c r="M131" s="15">
        <v>4951.2946112634354</v>
      </c>
      <c r="N131" s="15">
        <v>4816.1145724742664</v>
      </c>
      <c r="O131" s="15">
        <v>5589.7881353479188</v>
      </c>
      <c r="P131" s="15">
        <v>22297.205718616693</v>
      </c>
      <c r="Q131" s="15">
        <v>8698.807334028148</v>
      </c>
      <c r="R131" s="15">
        <v>2853.6185417037887</v>
      </c>
      <c r="S131" s="15">
        <v>11776.917489440124</v>
      </c>
      <c r="T131" s="15">
        <v>11942.876686523878</v>
      </c>
      <c r="U131" s="15">
        <v>7602.2032002330625</v>
      </c>
      <c r="V131" s="15">
        <v>561.62137848072359</v>
      </c>
      <c r="W131" s="15">
        <v>2688.052945327338</v>
      </c>
      <c r="X131" s="15">
        <v>6036.5688121912199</v>
      </c>
      <c r="Y131" s="15">
        <v>1906.1764999999996</v>
      </c>
      <c r="AI131" s="15">
        <v>214.26930249999998</v>
      </c>
    </row>
    <row r="132" spans="1:35" x14ac:dyDescent="0.3">
      <c r="A132" t="s">
        <v>106</v>
      </c>
      <c r="B132" s="15">
        <v>13517.644262190033</v>
      </c>
      <c r="C132" s="15">
        <v>14154.333792120109</v>
      </c>
      <c r="D132" s="15">
        <v>12640.782697134688</v>
      </c>
      <c r="E132" s="15">
        <v>6521.0367690417261</v>
      </c>
      <c r="F132" s="15">
        <v>36056.769499675633</v>
      </c>
      <c r="G132" s="15">
        <v>16438.804356437799</v>
      </c>
      <c r="H132" s="15">
        <v>9068.6702291865731</v>
      </c>
      <c r="I132" s="15">
        <v>4572.4180164793524</v>
      </c>
      <c r="J132" s="15">
        <v>10883.548814795817</v>
      </c>
      <c r="K132" s="15">
        <v>15290.079476950203</v>
      </c>
      <c r="L132" s="15">
        <v>3982.3938909391923</v>
      </c>
      <c r="M132" s="15">
        <v>4734.2658745592553</v>
      </c>
      <c r="N132" s="15">
        <v>6112.1022791764181</v>
      </c>
      <c r="O132" s="15">
        <v>9526.7869890789043</v>
      </c>
      <c r="P132" s="15">
        <v>23204.922682936402</v>
      </c>
      <c r="Q132" s="15">
        <v>7657.7687007702125</v>
      </c>
      <c r="R132" s="15">
        <v>5565.7107531013135</v>
      </c>
      <c r="S132" s="15">
        <v>7252.3690473545812</v>
      </c>
      <c r="T132" s="15">
        <v>17203.795601193917</v>
      </c>
      <c r="U132" s="15">
        <v>7330.1169994497195</v>
      </c>
      <c r="V132" s="15">
        <v>488.44944839847619</v>
      </c>
      <c r="W132" s="15">
        <v>3623.0316040497396</v>
      </c>
      <c r="X132" s="15">
        <v>7914.4074941549788</v>
      </c>
      <c r="Y132" s="15">
        <v>6905.6700000000055</v>
      </c>
      <c r="Z132" s="15">
        <v>48208.015169842096</v>
      </c>
      <c r="AA132" s="15">
        <v>41579.721460307017</v>
      </c>
      <c r="AB132" s="15">
        <v>10656.980712626266</v>
      </c>
      <c r="AC132" s="15">
        <v>34949.441520000015</v>
      </c>
      <c r="AI132" s="15">
        <v>93.646058571428568</v>
      </c>
    </row>
    <row r="133" spans="1:35" x14ac:dyDescent="0.3">
      <c r="A133" t="s">
        <v>196</v>
      </c>
      <c r="B133" s="15">
        <v>10213.756692114588</v>
      </c>
      <c r="C133" s="15">
        <v>11220.361643688995</v>
      </c>
      <c r="D133" s="15">
        <v>10215.757176319714</v>
      </c>
      <c r="E133" s="15">
        <v>7179.2445713117004</v>
      </c>
      <c r="F133" s="15">
        <v>26960.36514304746</v>
      </c>
      <c r="G133" s="15">
        <v>10311.27965222841</v>
      </c>
      <c r="H133" s="15">
        <v>12493.935137901042</v>
      </c>
      <c r="I133" s="15">
        <v>5416.1571548844759</v>
      </c>
      <c r="J133" s="15">
        <v>7411.9731493826939</v>
      </c>
      <c r="K133" s="15">
        <v>11892.683700462612</v>
      </c>
      <c r="L133" s="15">
        <v>5262.8173063075355</v>
      </c>
      <c r="M133" s="15">
        <v>4942.1874278712585</v>
      </c>
      <c r="N133" s="15">
        <v>4908.3190639787481</v>
      </c>
      <c r="O133" s="15">
        <v>0</v>
      </c>
      <c r="P133" s="15">
        <v>25358.998296941259</v>
      </c>
      <c r="Q133" s="15">
        <v>10559.639067464093</v>
      </c>
      <c r="R133" s="15">
        <v>5947.4116538426006</v>
      </c>
      <c r="S133" s="15">
        <v>10844.163851975574</v>
      </c>
      <c r="T133" s="15">
        <v>17236.32504195796</v>
      </c>
      <c r="U133" s="15">
        <v>12288.757301178686</v>
      </c>
      <c r="V133" s="15">
        <v>746.96365973555737</v>
      </c>
      <c r="W133" s="15">
        <v>5780.241915457781</v>
      </c>
      <c r="X133" s="15">
        <v>5895.5326888719092</v>
      </c>
      <c r="AI133" s="15">
        <v>268.91010375000002</v>
      </c>
    </row>
    <row r="134" spans="1:35" x14ac:dyDescent="0.3">
      <c r="A134" t="s">
        <v>97</v>
      </c>
      <c r="B134" s="15">
        <v>12294.616205418944</v>
      </c>
      <c r="C134" s="15">
        <v>13372.436715549207</v>
      </c>
      <c r="D134" s="15">
        <v>11509.625701000848</v>
      </c>
      <c r="E134" s="15">
        <v>9573.7106204542615</v>
      </c>
      <c r="F134" s="15">
        <v>34925.997639250789</v>
      </c>
      <c r="G134" s="15">
        <v>11500.727273032115</v>
      </c>
      <c r="H134" s="15">
        <v>10260.251843559454</v>
      </c>
      <c r="I134" s="15">
        <v>6569.2674967558332</v>
      </c>
      <c r="J134" s="15">
        <v>11505.420563443178</v>
      </c>
      <c r="K134" s="15">
        <v>21312.40104382559</v>
      </c>
      <c r="L134" s="15">
        <v>5311.307471461475</v>
      </c>
      <c r="M134" s="15">
        <v>6443.7332975089203</v>
      </c>
      <c r="N134" s="15">
        <v>4599.9749370667805</v>
      </c>
      <c r="O134" s="15">
        <v>8941.3705434242565</v>
      </c>
      <c r="P134" s="15">
        <v>26965.773391731713</v>
      </c>
      <c r="Q134" s="15">
        <v>12939.691596948896</v>
      </c>
      <c r="R134" s="15">
        <v>6295.037877214304</v>
      </c>
      <c r="S134" s="15">
        <v>8541.6973463725681</v>
      </c>
      <c r="T134" s="15">
        <v>31598.660481793195</v>
      </c>
      <c r="U134" s="15">
        <v>10221.840340936265</v>
      </c>
      <c r="V134" s="15">
        <v>729.74661027633817</v>
      </c>
      <c r="W134" s="15">
        <v>8988.4063486666637</v>
      </c>
      <c r="X134" s="15">
        <v>7184.1470610945025</v>
      </c>
      <c r="Y134" s="15">
        <v>3175.2129999999993</v>
      </c>
      <c r="AI134" s="15">
        <v>285.95267749999994</v>
      </c>
    </row>
    <row r="135" spans="1:35" x14ac:dyDescent="0.3">
      <c r="A135" t="s">
        <v>71</v>
      </c>
      <c r="B135" s="15">
        <v>7397.7556668462848</v>
      </c>
      <c r="C135" s="15">
        <v>10435.785030640585</v>
      </c>
      <c r="D135" s="15">
        <v>8436.2815994497323</v>
      </c>
      <c r="E135" s="15">
        <v>6378.887862059395</v>
      </c>
      <c r="F135" s="15">
        <v>19860.555425575501</v>
      </c>
      <c r="G135" s="15">
        <v>7721.3463953736582</v>
      </c>
      <c r="H135" s="15">
        <v>8899.2198646877077</v>
      </c>
      <c r="I135" s="15">
        <v>4726.3653848954245</v>
      </c>
      <c r="J135" s="15">
        <v>6225.5307318856067</v>
      </c>
      <c r="K135" s="15">
        <v>14661.852003230861</v>
      </c>
      <c r="L135" s="15">
        <v>3556.5060111035214</v>
      </c>
      <c r="M135" s="15">
        <v>5174.4587419963427</v>
      </c>
      <c r="N135" s="15">
        <v>6017.344786409416</v>
      </c>
      <c r="O135" s="15">
        <v>11998.343426972144</v>
      </c>
      <c r="P135" s="15">
        <v>29954.710352187423</v>
      </c>
      <c r="Q135" s="15">
        <v>9680.7520969182224</v>
      </c>
      <c r="R135" s="15">
        <v>4117.9023330032851</v>
      </c>
      <c r="S135" s="15">
        <v>9718.8866124690012</v>
      </c>
      <c r="T135" s="15">
        <v>12471.422898644205</v>
      </c>
      <c r="U135" s="15">
        <v>6087.0875118410349</v>
      </c>
      <c r="V135" s="15">
        <v>587.33609888264357</v>
      </c>
      <c r="W135" s="15">
        <v>3812.5983451531033</v>
      </c>
      <c r="X135" s="15">
        <v>5181.1485857912812</v>
      </c>
      <c r="Y135" s="15">
        <v>3935.9359999999997</v>
      </c>
      <c r="AI135" s="15">
        <v>103.31225531250003</v>
      </c>
    </row>
    <row r="136" spans="1:35" x14ac:dyDescent="0.3">
      <c r="A136" t="s">
        <v>197</v>
      </c>
      <c r="B136" s="15">
        <v>9427.2758250281968</v>
      </c>
      <c r="C136" s="15">
        <v>8098.9207405967991</v>
      </c>
      <c r="D136" s="15">
        <v>7211.9158841214339</v>
      </c>
      <c r="E136" s="15">
        <v>5785.6686240947165</v>
      </c>
      <c r="F136" s="15">
        <v>21474.71530276327</v>
      </c>
      <c r="G136" s="15">
        <v>11483.291816427225</v>
      </c>
      <c r="H136" s="15">
        <v>6123.4619623535355</v>
      </c>
      <c r="I136" s="15">
        <v>3627.1942674855868</v>
      </c>
      <c r="J136" s="15">
        <v>5962.6782340975624</v>
      </c>
      <c r="K136" s="15">
        <v>7700.2127963733046</v>
      </c>
      <c r="L136" s="15">
        <v>3325.0237160822862</v>
      </c>
      <c r="M136" s="15">
        <v>3799.8526811047641</v>
      </c>
      <c r="N136" s="15">
        <v>2868.603647481259</v>
      </c>
      <c r="O136" s="15">
        <v>0</v>
      </c>
      <c r="P136" s="15">
        <v>17545.50706937084</v>
      </c>
      <c r="Q136" s="15">
        <v>11651.943525202625</v>
      </c>
      <c r="R136" s="15">
        <v>5149.425984554714</v>
      </c>
      <c r="S136" s="15">
        <v>8520.6708354593702</v>
      </c>
      <c r="T136" s="15">
        <v>25125.761059972028</v>
      </c>
      <c r="U136" s="15">
        <v>5708.8540639224684</v>
      </c>
      <c r="V136" s="15">
        <v>655.38542597716423</v>
      </c>
      <c r="W136" s="15">
        <v>5263.6822670473312</v>
      </c>
      <c r="X136" s="15">
        <v>4874.7694921136481</v>
      </c>
      <c r="AI136" s="15">
        <v>176.22186687500002</v>
      </c>
    </row>
    <row r="137" spans="1:35" x14ac:dyDescent="0.3">
      <c r="A137" t="s">
        <v>171</v>
      </c>
      <c r="B137" s="15">
        <v>9822.6373440536372</v>
      </c>
      <c r="C137" s="15">
        <v>11395.249752061285</v>
      </c>
      <c r="D137" s="15">
        <v>8360.6159362282069</v>
      </c>
      <c r="E137" s="15">
        <v>10019.595716866505</v>
      </c>
      <c r="F137" s="15">
        <v>32183.853586438698</v>
      </c>
      <c r="G137" s="15">
        <v>10232.194022578102</v>
      </c>
      <c r="H137" s="15">
        <v>12021.676346662147</v>
      </c>
      <c r="I137" s="15">
        <v>5374.6746313105459</v>
      </c>
      <c r="J137" s="15">
        <v>9043.7159721199896</v>
      </c>
      <c r="K137" s="15">
        <v>16433.737577646312</v>
      </c>
      <c r="L137" s="15">
        <v>4094.8983377532809</v>
      </c>
      <c r="M137" s="15">
        <v>5359.300758597049</v>
      </c>
      <c r="N137" s="15">
        <v>7623.5426046162984</v>
      </c>
      <c r="O137" s="15">
        <v>11179.960994978446</v>
      </c>
      <c r="P137" s="15">
        <v>28113.07417962703</v>
      </c>
      <c r="Q137" s="15">
        <v>11956.905280905521</v>
      </c>
      <c r="R137" s="15">
        <v>5704.9990233793078</v>
      </c>
      <c r="S137" s="15">
        <v>6146.2391775502383</v>
      </c>
      <c r="T137" s="15">
        <v>20895.694083282659</v>
      </c>
      <c r="U137" s="15">
        <v>6709.2021356140176</v>
      </c>
      <c r="V137" s="15">
        <v>724.38518521061826</v>
      </c>
      <c r="W137" s="15">
        <v>6783.5409273021378</v>
      </c>
      <c r="X137" s="15">
        <v>6032.8411244856215</v>
      </c>
      <c r="Y137" s="15">
        <v>8528.6834999999828</v>
      </c>
      <c r="AI137" s="15">
        <v>251.90888749999999</v>
      </c>
    </row>
    <row r="138" spans="1:35" x14ac:dyDescent="0.3">
      <c r="A138" t="s">
        <v>248</v>
      </c>
      <c r="B138" s="15">
        <v>9608.4890217132361</v>
      </c>
      <c r="C138" s="15">
        <v>15123.501150619451</v>
      </c>
      <c r="D138" s="15">
        <v>13770.000936946128</v>
      </c>
      <c r="E138" s="15">
        <v>7253.9754758894669</v>
      </c>
      <c r="F138" s="15">
        <v>31959.004058048449</v>
      </c>
      <c r="G138" s="15">
        <v>11923.260642600195</v>
      </c>
      <c r="H138" s="15">
        <v>11481.691415439192</v>
      </c>
      <c r="I138" s="15">
        <v>4497.0967924841916</v>
      </c>
      <c r="J138" s="15">
        <v>8465.0666517365353</v>
      </c>
      <c r="K138" s="15">
        <v>18247.835366596188</v>
      </c>
      <c r="L138" s="15">
        <v>4030.3953620867355</v>
      </c>
      <c r="M138" s="15">
        <v>5486.4294707595336</v>
      </c>
      <c r="N138" s="15">
        <v>5594.4831466512078</v>
      </c>
      <c r="O138" s="15">
        <v>5986.702863899779</v>
      </c>
      <c r="P138" s="15">
        <v>14447.121020057672</v>
      </c>
      <c r="Q138" s="15">
        <v>9436.6071597385344</v>
      </c>
      <c r="R138" s="15">
        <v>6591.2198239483141</v>
      </c>
      <c r="S138" s="15">
        <v>11172.356780860729</v>
      </c>
      <c r="T138" s="15">
        <v>16779.36091427039</v>
      </c>
      <c r="U138" s="15">
        <v>8223.2001669192887</v>
      </c>
      <c r="V138" s="15">
        <v>492.13400163497761</v>
      </c>
      <c r="W138" s="15">
        <v>7359.5431691548956</v>
      </c>
      <c r="X138" s="15">
        <v>7898.9710570447487</v>
      </c>
      <c r="Y138" s="15">
        <v>6164.4375000000055</v>
      </c>
      <c r="Z138" s="15">
        <v>43434.830520533578</v>
      </c>
      <c r="AA138" s="15">
        <v>40406.549587121226</v>
      </c>
      <c r="AB138" s="15">
        <v>18283.059561729762</v>
      </c>
      <c r="AC138" s="15">
        <v>21060.630225600002</v>
      </c>
      <c r="AD138" s="15">
        <v>39119.433001061967</v>
      </c>
      <c r="AE138" s="15">
        <v>25415.110449557549</v>
      </c>
      <c r="AF138" s="15">
        <v>29954.264615384633</v>
      </c>
      <c r="AI138" s="15">
        <v>166.50964375000001</v>
      </c>
    </row>
    <row r="139" spans="1:35" x14ac:dyDescent="0.3">
      <c r="A139" t="s">
        <v>230</v>
      </c>
      <c r="B139" s="15">
        <v>4684.650453077883</v>
      </c>
      <c r="C139" s="15">
        <v>9362.5467700835543</v>
      </c>
      <c r="D139" s="15">
        <v>8828.9663594891372</v>
      </c>
      <c r="E139" s="15">
        <v>5231.9326426064627</v>
      </c>
      <c r="F139" s="15">
        <v>18380.455764834718</v>
      </c>
      <c r="G139" s="15">
        <v>7964.7213462015989</v>
      </c>
      <c r="H139" s="15">
        <v>7414.2532839447294</v>
      </c>
      <c r="I139" s="15">
        <v>4763.5481645660202</v>
      </c>
      <c r="J139" s="15">
        <v>9260.6254288080545</v>
      </c>
      <c r="K139" s="15">
        <v>13809.546814333004</v>
      </c>
      <c r="L139" s="15">
        <v>3879.1306716169815</v>
      </c>
      <c r="M139" s="15">
        <v>5661.4699171734037</v>
      </c>
      <c r="N139" s="15">
        <v>3866.1954018331353</v>
      </c>
      <c r="O139" s="15">
        <v>7581.4911929612927</v>
      </c>
      <c r="P139" s="15">
        <v>24357.665078296774</v>
      </c>
      <c r="Q139" s="15">
        <v>5617.7147807864812</v>
      </c>
      <c r="R139" s="15">
        <v>3756.5868344260753</v>
      </c>
      <c r="S139" s="15">
        <v>5112.0331026199901</v>
      </c>
      <c r="T139" s="15">
        <v>5697.9966636126655</v>
      </c>
      <c r="U139" s="15">
        <v>4131.4127308345987</v>
      </c>
      <c r="V139" s="15">
        <v>513.38728493194492</v>
      </c>
      <c r="W139" s="15">
        <v>3134.9341684961214</v>
      </c>
      <c r="X139" s="15">
        <v>5657.2037556208252</v>
      </c>
      <c r="Y139" s="15">
        <v>5530.549500000001</v>
      </c>
      <c r="AI139" s="15">
        <v>109.710975</v>
      </c>
    </row>
    <row r="140" spans="1:35" x14ac:dyDescent="0.3">
      <c r="A140" t="s">
        <v>41</v>
      </c>
      <c r="B140" s="15">
        <v>10402.24498202804</v>
      </c>
      <c r="C140" s="15">
        <v>13196.105600879535</v>
      </c>
      <c r="D140" s="15">
        <v>13699.316778809272</v>
      </c>
      <c r="E140" s="15">
        <v>9880.1222179213928</v>
      </c>
      <c r="F140" s="15">
        <v>31001.145380511924</v>
      </c>
      <c r="G140" s="15">
        <v>12994.286133088857</v>
      </c>
      <c r="H140" s="15">
        <v>9356.1738411529623</v>
      </c>
      <c r="I140" s="15">
        <v>5457.7814252406188</v>
      </c>
      <c r="J140" s="15">
        <v>9227.0546802753815</v>
      </c>
      <c r="K140" s="15">
        <v>16780.65533255129</v>
      </c>
      <c r="L140" s="15">
        <v>4744.795834585123</v>
      </c>
      <c r="M140" s="15">
        <v>5370.6210092604624</v>
      </c>
      <c r="N140" s="15">
        <v>6191.3446133729631</v>
      </c>
      <c r="O140" s="15">
        <v>8913.1830258701611</v>
      </c>
      <c r="P140" s="15">
        <v>25364.999777536414</v>
      </c>
      <c r="Q140" s="15">
        <v>10729.460747970154</v>
      </c>
      <c r="R140" s="15">
        <v>7260.0122074413594</v>
      </c>
      <c r="S140" s="15">
        <v>12645.913386657643</v>
      </c>
      <c r="T140" s="15">
        <v>22883.080943992911</v>
      </c>
      <c r="U140" s="15">
        <v>8587.2752228436675</v>
      </c>
      <c r="V140" s="15">
        <v>459.4145596051784</v>
      </c>
      <c r="W140" s="15">
        <v>4610.0485469417963</v>
      </c>
      <c r="X140" s="15">
        <v>9426.5880925279853</v>
      </c>
      <c r="Y140" s="15">
        <v>9694.4695000000029</v>
      </c>
      <c r="Z140" s="15">
        <v>48893.821975317813</v>
      </c>
      <c r="AA140" s="15">
        <v>45878.436655813843</v>
      </c>
      <c r="AB140" s="15">
        <v>7772.7317973737372</v>
      </c>
      <c r="AC140" s="15">
        <v>26023.030135200017</v>
      </c>
      <c r="AD140" s="15">
        <v>38561.316890442489</v>
      </c>
      <c r="AE140" s="15">
        <v>13899.805327433603</v>
      </c>
      <c r="AF140" s="15">
        <v>75822.926153846114</v>
      </c>
      <c r="AI140" s="15">
        <v>284.70032625000005</v>
      </c>
    </row>
    <row r="141" spans="1:35" x14ac:dyDescent="0.3">
      <c r="A141" t="s">
        <v>42</v>
      </c>
      <c r="B141" s="15">
        <v>9503.4536569955908</v>
      </c>
      <c r="C141" s="15">
        <v>9358.9811034810373</v>
      </c>
      <c r="D141" s="15">
        <v>5473.7960134865825</v>
      </c>
      <c r="E141" s="15">
        <v>5059.2775470701799</v>
      </c>
      <c r="F141" s="15">
        <v>24448.289968245139</v>
      </c>
      <c r="G141" s="15">
        <v>9721.2007553589974</v>
      </c>
      <c r="H141" s="15">
        <v>6974.0236043695404</v>
      </c>
      <c r="I141" s="15">
        <v>4769.3772754831261</v>
      </c>
      <c r="J141" s="15">
        <v>11354.562488175688</v>
      </c>
      <c r="K141" s="15">
        <v>13251.014528771226</v>
      </c>
      <c r="L141" s="15">
        <v>3650.1377881012759</v>
      </c>
      <c r="M141" s="15">
        <v>3537.5418293581702</v>
      </c>
      <c r="N141" s="15">
        <v>4514.2231600594623</v>
      </c>
      <c r="O141" s="15">
        <v>0</v>
      </c>
      <c r="P141" s="15">
        <v>23125.074708789627</v>
      </c>
      <c r="Q141" s="15">
        <v>10166.980211309943</v>
      </c>
      <c r="R141" s="15">
        <v>3573.0147031577062</v>
      </c>
      <c r="S141" s="15">
        <v>8420.8090319062267</v>
      </c>
      <c r="T141" s="15">
        <v>17383.049586195975</v>
      </c>
      <c r="U141" s="15">
        <v>9282.747952385027</v>
      </c>
      <c r="V141" s="15">
        <v>568.32014463531254</v>
      </c>
      <c r="W141" s="15">
        <v>8231.7288440164466</v>
      </c>
      <c r="X141" s="15">
        <v>5389.4670682173719</v>
      </c>
      <c r="AI141" s="15">
        <v>39.449375000000003</v>
      </c>
    </row>
    <row r="142" spans="1:35" x14ac:dyDescent="0.3">
      <c r="A142" t="s">
        <v>172</v>
      </c>
      <c r="B142" s="15">
        <v>5806.2009347549974</v>
      </c>
      <c r="C142" s="15">
        <v>6018.7013200096362</v>
      </c>
      <c r="D142" s="15">
        <v>4186.749710644538</v>
      </c>
      <c r="E142" s="15">
        <v>4836.9392565436938</v>
      </c>
      <c r="F142" s="15">
        <v>18746.63909834532</v>
      </c>
      <c r="G142" s="15">
        <v>7998.863513611167</v>
      </c>
      <c r="H142" s="15">
        <v>5407.9496949405739</v>
      </c>
      <c r="I142" s="15">
        <v>3211.2624078304757</v>
      </c>
      <c r="J142" s="15">
        <v>5507.7198569720567</v>
      </c>
      <c r="K142" s="15">
        <v>12706.349117984104</v>
      </c>
      <c r="L142" s="15">
        <v>2753.5711651526522</v>
      </c>
      <c r="M142" s="15">
        <v>4153.464471900601</v>
      </c>
      <c r="N142" s="15">
        <v>3843.2467404759336</v>
      </c>
      <c r="O142" s="15">
        <v>7099.8963351988996</v>
      </c>
      <c r="P142" s="15">
        <v>17906.229823679187</v>
      </c>
      <c r="Q142" s="15">
        <v>7214.4292776199618</v>
      </c>
      <c r="R142" s="15">
        <v>3042.2227972167452</v>
      </c>
      <c r="S142" s="15">
        <v>6600.9321814350033</v>
      </c>
      <c r="T142" s="15">
        <v>18485.952687741821</v>
      </c>
      <c r="U142" s="15">
        <v>8276.8891436861613</v>
      </c>
      <c r="V142" s="15">
        <v>587.53510362205645</v>
      </c>
      <c r="W142" s="15">
        <v>3374.2303324442041</v>
      </c>
      <c r="X142" s="15">
        <v>5223.1563956949931</v>
      </c>
      <c r="Y142" s="15">
        <v>4530.2850000000035</v>
      </c>
      <c r="AI142" s="15">
        <v>247.08612374999998</v>
      </c>
    </row>
    <row r="143" spans="1:35" x14ac:dyDescent="0.3">
      <c r="A143" t="s">
        <v>107</v>
      </c>
      <c r="B143" s="15">
        <v>9405.4838024881483</v>
      </c>
      <c r="C143" s="15">
        <v>11874.748231855236</v>
      </c>
      <c r="D143" s="15">
        <v>9224.4095770169297</v>
      </c>
      <c r="E143" s="15">
        <v>6261.813156315764</v>
      </c>
      <c r="F143" s="15">
        <v>27212.610071753534</v>
      </c>
      <c r="G143" s="15">
        <v>10183.128576154329</v>
      </c>
      <c r="H143" s="15">
        <v>8486.5760494059887</v>
      </c>
      <c r="I143" s="15">
        <v>4141.2461676518706</v>
      </c>
      <c r="J143" s="15">
        <v>9684.6672218529748</v>
      </c>
      <c r="K143" s="15">
        <v>13311.635706781979</v>
      </c>
      <c r="L143" s="15">
        <v>3986.0014127835652</v>
      </c>
      <c r="M143" s="15">
        <v>4437.4254265754134</v>
      </c>
      <c r="N143" s="15">
        <v>3717.4706988121097</v>
      </c>
      <c r="O143" s="15">
        <v>7882.5642059365528</v>
      </c>
      <c r="P143" s="15">
        <v>18012.420946592923</v>
      </c>
      <c r="Q143" s="15">
        <v>7162.1841863722393</v>
      </c>
      <c r="R143" s="15">
        <v>6502.6835277829314</v>
      </c>
      <c r="S143" s="15">
        <v>8379.8921664902482</v>
      </c>
      <c r="T143" s="15">
        <v>15214.607370000649</v>
      </c>
      <c r="U143" s="15">
        <v>11468.144018004223</v>
      </c>
      <c r="V143" s="15">
        <v>407.08340395651652</v>
      </c>
      <c r="W143" s="15">
        <v>4055.9983101732296</v>
      </c>
      <c r="X143" s="15">
        <v>5429.6728299703018</v>
      </c>
      <c r="Y143" s="15">
        <v>3628.0385000000006</v>
      </c>
      <c r="AI143" s="15">
        <v>261.70338187500005</v>
      </c>
    </row>
    <row r="144" spans="1:35" x14ac:dyDescent="0.3">
      <c r="A144" t="s">
        <v>108</v>
      </c>
      <c r="B144" s="15">
        <v>9174.1227006314311</v>
      </c>
      <c r="C144" s="15">
        <v>11250.922122892869</v>
      </c>
      <c r="D144" s="15">
        <v>11354.738193617426</v>
      </c>
      <c r="E144" s="15">
        <v>7213.0954355387148</v>
      </c>
      <c r="F144" s="15">
        <v>20677.119604419935</v>
      </c>
      <c r="G144" s="15">
        <v>7320.5713789267402</v>
      </c>
      <c r="H144" s="15">
        <v>7348.4638304367554</v>
      </c>
      <c r="I144" s="15">
        <v>3686.5111919936726</v>
      </c>
      <c r="J144" s="15">
        <v>7756.2734453205403</v>
      </c>
      <c r="K144" s="15">
        <v>10198.340223809535</v>
      </c>
      <c r="L144" s="15">
        <v>3373.7814306521809</v>
      </c>
      <c r="M144" s="15">
        <v>3586.778971448854</v>
      </c>
      <c r="N144" s="15">
        <v>4299.2350684082858</v>
      </c>
      <c r="O144" s="15">
        <v>8221.2604120393098</v>
      </c>
      <c r="P144" s="15">
        <v>20409.388302348514</v>
      </c>
      <c r="Q144" s="15">
        <v>13757.17077815668</v>
      </c>
      <c r="R144" s="15">
        <v>5213.5747546294879</v>
      </c>
      <c r="S144" s="15">
        <v>8207.0707154595275</v>
      </c>
      <c r="T144" s="15">
        <v>13501.29459437987</v>
      </c>
      <c r="U144" s="15">
        <v>13345.814997960391</v>
      </c>
      <c r="V144" s="15">
        <v>357.50987519225407</v>
      </c>
      <c r="W144" s="15">
        <v>2155.2110178738185</v>
      </c>
      <c r="X144" s="15">
        <v>4922.1863539264405</v>
      </c>
      <c r="Y144" s="15">
        <v>3484.1719999999996</v>
      </c>
      <c r="AI144" s="15">
        <v>387.32625562500004</v>
      </c>
    </row>
    <row r="145" spans="1:35" x14ac:dyDescent="0.3">
      <c r="A145" t="s">
        <v>72</v>
      </c>
      <c r="B145" s="15">
        <v>10232.116372768553</v>
      </c>
      <c r="C145" s="15">
        <v>11316.157963969972</v>
      </c>
      <c r="D145" s="15">
        <v>11311.326990600763</v>
      </c>
      <c r="E145" s="15">
        <v>7565.6535807498258</v>
      </c>
      <c r="F145" s="15">
        <v>21043.607587667375</v>
      </c>
      <c r="G145" s="15">
        <v>11001.236282577591</v>
      </c>
      <c r="H145" s="15">
        <v>12117.578801261514</v>
      </c>
      <c r="I145" s="15">
        <v>7580.4753299829408</v>
      </c>
      <c r="J145" s="15">
        <v>12279.274359882675</v>
      </c>
      <c r="K145" s="15">
        <v>25747.004332803164</v>
      </c>
      <c r="L145" s="15">
        <v>8630.4759267001973</v>
      </c>
      <c r="M145" s="15">
        <v>9222.1843670298422</v>
      </c>
      <c r="N145" s="15">
        <v>6461.3661530893778</v>
      </c>
      <c r="O145" s="15">
        <v>10868.662470496289</v>
      </c>
      <c r="P145" s="15">
        <v>37663.484504594715</v>
      </c>
      <c r="Q145" s="15">
        <v>6890.1662215380265</v>
      </c>
      <c r="R145" s="15">
        <v>6005.8943299940292</v>
      </c>
      <c r="S145" s="15">
        <v>8610.2011613392369</v>
      </c>
      <c r="T145" s="15">
        <v>20470.276247770191</v>
      </c>
      <c r="U145" s="15">
        <v>9862.5892042498344</v>
      </c>
      <c r="V145" s="15">
        <v>885.15380617502706</v>
      </c>
      <c r="W145" s="15">
        <v>5384.5618737619398</v>
      </c>
      <c r="X145" s="15">
        <v>8097.0046295359216</v>
      </c>
      <c r="Y145" s="15">
        <v>5088.7915000000012</v>
      </c>
      <c r="Z145" s="15">
        <v>40072.906539613483</v>
      </c>
      <c r="AA145" s="15">
        <v>42803.799182748466</v>
      </c>
      <c r="AB145" s="15">
        <v>11067.262898989879</v>
      </c>
      <c r="AC145" s="15">
        <v>26332.523884799986</v>
      </c>
      <c r="AF145" s="15">
        <v>105988.85846153859</v>
      </c>
      <c r="AI145" s="15">
        <v>66.25817625000002</v>
      </c>
    </row>
    <row r="146" spans="1:35" x14ac:dyDescent="0.3">
      <c r="A146" t="s">
        <v>73</v>
      </c>
      <c r="B146" s="15">
        <v>17836.826077184949</v>
      </c>
      <c r="C146" s="15">
        <v>17837.051053692445</v>
      </c>
      <c r="D146" s="15">
        <v>13526.771079233748</v>
      </c>
      <c r="E146" s="15">
        <v>10691.11613163045</v>
      </c>
      <c r="F146" s="15">
        <v>25631.804140303142</v>
      </c>
      <c r="G146" s="15">
        <v>12679.173994179448</v>
      </c>
      <c r="H146" s="15">
        <v>14205.187372296648</v>
      </c>
      <c r="I146" s="15">
        <v>6531.9206364559595</v>
      </c>
      <c r="J146" s="15">
        <v>11259.541142445509</v>
      </c>
      <c r="K146" s="15">
        <v>15690.084058446231</v>
      </c>
      <c r="L146" s="15">
        <v>5675.6087912334888</v>
      </c>
      <c r="M146" s="15">
        <v>7588.1601180063262</v>
      </c>
      <c r="N146" s="15">
        <v>6663.4212462202076</v>
      </c>
      <c r="O146" s="15">
        <v>9126.4944694201204</v>
      </c>
      <c r="P146" s="15">
        <v>35971.91094141746</v>
      </c>
      <c r="Q146" s="15">
        <v>16554.560714194999</v>
      </c>
      <c r="R146" s="15">
        <v>6868.9256430472851</v>
      </c>
      <c r="S146" s="15">
        <v>11978.899089711163</v>
      </c>
      <c r="T146" s="15">
        <v>25635.328964287357</v>
      </c>
      <c r="U146" s="15">
        <v>13549.963941938286</v>
      </c>
      <c r="V146" s="15">
        <v>739.10052439554613</v>
      </c>
      <c r="W146" s="15">
        <v>3853.1947686934363</v>
      </c>
      <c r="X146" s="15">
        <v>7274.6268049663668</v>
      </c>
      <c r="Y146" s="15">
        <v>6369.2755000000088</v>
      </c>
    </row>
    <row r="147" spans="1:35" x14ac:dyDescent="0.3">
      <c r="A147" t="s">
        <v>43</v>
      </c>
      <c r="B147" s="15">
        <v>14388.032405435961</v>
      </c>
      <c r="C147" s="15">
        <v>15292.683536299975</v>
      </c>
      <c r="D147" s="15">
        <v>15555.258875298576</v>
      </c>
      <c r="E147" s="15">
        <v>8742.8923262655881</v>
      </c>
      <c r="F147" s="15">
        <v>33156.252516888962</v>
      </c>
      <c r="G147" s="15">
        <v>11820.083735954673</v>
      </c>
      <c r="H147" s="15">
        <v>10906.478135221136</v>
      </c>
      <c r="I147" s="15">
        <v>6911.8720027419822</v>
      </c>
      <c r="J147" s="15">
        <v>16674.266861370324</v>
      </c>
      <c r="K147" s="15">
        <v>26604.408484437936</v>
      </c>
      <c r="L147" s="15">
        <v>7208.9359682881714</v>
      </c>
      <c r="M147" s="15">
        <v>8673.1655988986186</v>
      </c>
      <c r="N147" s="15">
        <v>4417.9902345095661</v>
      </c>
      <c r="O147" s="15">
        <v>8941.8212995399717</v>
      </c>
      <c r="P147" s="15">
        <v>28263.623437970673</v>
      </c>
      <c r="Q147" s="15">
        <v>10452.708616891765</v>
      </c>
      <c r="R147" s="15">
        <v>6695.8870748557601</v>
      </c>
      <c r="S147" s="15">
        <v>12476.528137051384</v>
      </c>
      <c r="T147" s="15">
        <v>23409.327856758831</v>
      </c>
      <c r="U147" s="15">
        <v>10980.517750721736</v>
      </c>
      <c r="V147" s="15">
        <v>700.42084483719452</v>
      </c>
      <c r="W147" s="15">
        <v>6421.694396648717</v>
      </c>
      <c r="X147" s="15">
        <v>10107.625635509956</v>
      </c>
      <c r="Y147" s="15">
        <v>5559.4419999999973</v>
      </c>
      <c r="AI147" s="15">
        <v>459.79770843750009</v>
      </c>
    </row>
    <row r="148" spans="1:35" x14ac:dyDescent="0.3">
      <c r="A148" t="s">
        <v>198</v>
      </c>
      <c r="B148" s="15">
        <v>12532.466242671853</v>
      </c>
      <c r="C148" s="15">
        <v>13842.159824150245</v>
      </c>
      <c r="D148" s="15">
        <v>13346.994147156789</v>
      </c>
      <c r="E148" s="15">
        <v>11147.137964779798</v>
      </c>
      <c r="F148" s="15">
        <v>21020.861259175683</v>
      </c>
      <c r="G148" s="15">
        <v>12331.504236979659</v>
      </c>
      <c r="H148" s="15">
        <v>10846.454073915846</v>
      </c>
      <c r="I148" s="15">
        <v>5942.5810292823553</v>
      </c>
      <c r="J148" s="15">
        <v>11005.689407388778</v>
      </c>
      <c r="K148" s="15">
        <v>18398.137133361357</v>
      </c>
      <c r="L148" s="15">
        <v>5795.855063519778</v>
      </c>
      <c r="M148" s="15">
        <v>6576.0054303321822</v>
      </c>
      <c r="N148" s="15">
        <v>8942.7479162161671</v>
      </c>
      <c r="O148" s="15">
        <v>10674.137295051909</v>
      </c>
      <c r="P148" s="15">
        <v>45928.720324472743</v>
      </c>
      <c r="Q148" s="15">
        <v>9132.8946119082339</v>
      </c>
      <c r="R148" s="15">
        <v>6881.6841409465378</v>
      </c>
      <c r="S148" s="15">
        <v>9283.5339571143104</v>
      </c>
      <c r="T148" s="15">
        <v>31870.366004975232</v>
      </c>
      <c r="U148" s="15">
        <v>15858.277136719485</v>
      </c>
      <c r="V148" s="15">
        <v>569.79296229676754</v>
      </c>
      <c r="W148" s="15">
        <v>9206.5976503246293</v>
      </c>
      <c r="X148" s="15">
        <v>7369.1846567631401</v>
      </c>
      <c r="Y148" s="15">
        <v>5220.6250000000045</v>
      </c>
      <c r="Z148" s="15">
        <v>55813.466594415135</v>
      </c>
      <c r="AA148" s="15">
        <v>33285.691580729101</v>
      </c>
      <c r="AB148" s="15">
        <v>10430.777418314407</v>
      </c>
      <c r="AC148" s="15">
        <v>19623.549783599996</v>
      </c>
      <c r="AF148" s="15">
        <v>25150.461538461543</v>
      </c>
      <c r="AI148" s="15">
        <v>115.4382121875</v>
      </c>
    </row>
    <row r="149" spans="1:35" x14ac:dyDescent="0.3">
      <c r="A149" t="s">
        <v>131</v>
      </c>
      <c r="B149" s="15">
        <v>11111.854209901967</v>
      </c>
      <c r="C149" s="15">
        <v>11099.152574343272</v>
      </c>
      <c r="D149" s="15">
        <v>8962.3570770998904</v>
      </c>
      <c r="E149" s="15">
        <v>8904.691516749077</v>
      </c>
      <c r="F149" s="15">
        <v>21239.788777369358</v>
      </c>
      <c r="G149" s="15">
        <v>6803.4340730548583</v>
      </c>
      <c r="H149" s="15">
        <v>8154.3300129542986</v>
      </c>
      <c r="I149" s="15">
        <v>5106.7913957452183</v>
      </c>
      <c r="J149" s="15">
        <v>7758.6166804986451</v>
      </c>
      <c r="K149" s="15">
        <v>12714.002463595491</v>
      </c>
      <c r="L149" s="15">
        <v>4216.9220520175031</v>
      </c>
      <c r="M149" s="15">
        <v>4323.6268220465236</v>
      </c>
      <c r="N149" s="15">
        <v>6768.507134120965</v>
      </c>
      <c r="O149" s="15">
        <v>8989.4202302802278</v>
      </c>
      <c r="P149" s="15">
        <v>30910.374616338722</v>
      </c>
      <c r="Q149" s="15">
        <v>9091.0742489822296</v>
      </c>
      <c r="R149" s="15">
        <v>4567.4477325974813</v>
      </c>
      <c r="S149" s="15">
        <v>9296.0564654231657</v>
      </c>
      <c r="T149" s="15">
        <v>16964.945123686812</v>
      </c>
      <c r="U149" s="15">
        <v>4441.3739334480142</v>
      </c>
      <c r="V149" s="15">
        <v>708.57755904198427</v>
      </c>
      <c r="W149" s="15">
        <v>3825.9360436932616</v>
      </c>
      <c r="X149" s="15">
        <v>5617.4455926171422</v>
      </c>
      <c r="Y149" s="15">
        <v>4363.6954999999971</v>
      </c>
      <c r="AI149" s="15">
        <v>145.79728285714285</v>
      </c>
    </row>
    <row r="150" spans="1:35" x14ac:dyDescent="0.3">
      <c r="A150" t="s">
        <v>109</v>
      </c>
      <c r="B150" s="15">
        <v>5838.8203143615792</v>
      </c>
      <c r="C150" s="15">
        <v>7300.5455729178557</v>
      </c>
      <c r="D150" s="15">
        <v>6034.2637043441136</v>
      </c>
      <c r="E150" s="15">
        <v>5266.9168107777277</v>
      </c>
      <c r="F150" s="15">
        <v>14641.203602398542</v>
      </c>
      <c r="G150" s="15">
        <v>7666.7256559873167</v>
      </c>
      <c r="H150" s="15">
        <v>6418.4152850773016</v>
      </c>
      <c r="I150" s="15">
        <v>2685.4176022402753</v>
      </c>
      <c r="J150" s="15">
        <v>5003.8600735868904</v>
      </c>
      <c r="K150" s="15">
        <v>7157.0479035769222</v>
      </c>
      <c r="L150" s="15">
        <v>2663.5375353024133</v>
      </c>
      <c r="M150" s="15">
        <v>2755.3379158476155</v>
      </c>
      <c r="N150" s="15">
        <v>2702.7913973145878</v>
      </c>
      <c r="O150" s="15">
        <v>8827.8763341788217</v>
      </c>
      <c r="P150" s="15">
        <v>15474.553247778498</v>
      </c>
      <c r="Q150" s="15">
        <v>10159.648411045175</v>
      </c>
      <c r="R150" s="15">
        <v>4651.8507885301833</v>
      </c>
      <c r="S150" s="15">
        <v>8447.0311146032927</v>
      </c>
      <c r="T150" s="15">
        <v>14913.55814617038</v>
      </c>
      <c r="U150" s="15">
        <v>9956.6121220696332</v>
      </c>
      <c r="V150" s="15">
        <v>582.8554375970906</v>
      </c>
      <c r="W150" s="15">
        <v>4571.0647136531443</v>
      </c>
      <c r="X150" s="15">
        <v>5227.1229192686251</v>
      </c>
      <c r="Y150" s="15">
        <v>6897.4220000000078</v>
      </c>
      <c r="AI150" s="15">
        <v>177.10510687500002</v>
      </c>
    </row>
    <row r="151" spans="1:35" x14ac:dyDescent="0.3">
      <c r="A151" t="s">
        <v>173</v>
      </c>
      <c r="B151" s="15">
        <v>7623.6953594610359</v>
      </c>
      <c r="C151" s="15">
        <v>8078.1167572382319</v>
      </c>
      <c r="D151" s="15">
        <v>5087.8642446100384</v>
      </c>
      <c r="E151" s="15">
        <v>5486.5889215630141</v>
      </c>
      <c r="F151" s="15">
        <v>15523.599866152575</v>
      </c>
      <c r="G151" s="15">
        <v>10270.405740441298</v>
      </c>
      <c r="H151" s="15">
        <v>8995.6194275099751</v>
      </c>
      <c r="I151" s="15">
        <v>3570.9376922203683</v>
      </c>
      <c r="J151" s="15">
        <v>5920.0105998001554</v>
      </c>
      <c r="K151" s="15">
        <v>12598.837423866964</v>
      </c>
      <c r="L151" s="15">
        <v>3053.2499940005632</v>
      </c>
      <c r="M151" s="15">
        <v>4634.8948330128642</v>
      </c>
      <c r="N151" s="15">
        <v>3896.3296213252283</v>
      </c>
      <c r="O151" s="15">
        <v>5562.6992926444536</v>
      </c>
      <c r="P151" s="15">
        <v>17524.447890899308</v>
      </c>
      <c r="Q151" s="15">
        <v>6509.1320700894084</v>
      </c>
      <c r="R151" s="15">
        <v>4020.1889464376595</v>
      </c>
      <c r="S151" s="15">
        <v>6067.6171077269037</v>
      </c>
      <c r="T151" s="15">
        <v>11235.985421989753</v>
      </c>
      <c r="U151" s="15">
        <v>6566.9911892414548</v>
      </c>
      <c r="V151" s="15">
        <v>489.77919855567922</v>
      </c>
      <c r="W151" s="15">
        <v>2356.6987141634827</v>
      </c>
      <c r="X151" s="15">
        <v>3975.1080250302134</v>
      </c>
      <c r="Y151" s="15">
        <v>5819.7790000000023</v>
      </c>
      <c r="AI151" s="15">
        <v>167.96807250000001</v>
      </c>
    </row>
    <row r="152" spans="1:35" x14ac:dyDescent="0.3">
      <c r="A152" t="s">
        <v>249</v>
      </c>
      <c r="B152" s="15">
        <v>9772.3837607221976</v>
      </c>
      <c r="C152" s="15">
        <v>11212.281731241052</v>
      </c>
      <c r="D152" s="15">
        <v>8526.9321188051308</v>
      </c>
      <c r="E152" s="15">
        <v>9316.2797002560874</v>
      </c>
      <c r="F152" s="15">
        <v>20879.045265921031</v>
      </c>
      <c r="G152" s="15">
        <v>18697.392017522663</v>
      </c>
      <c r="H152" s="15">
        <v>12915.528939774924</v>
      </c>
      <c r="I152" s="15">
        <v>8822.6920858189042</v>
      </c>
      <c r="J152" s="15">
        <v>16410.931033277364</v>
      </c>
      <c r="K152" s="15">
        <v>32681.318254707458</v>
      </c>
      <c r="L152" s="15">
        <v>9062.1029309112055</v>
      </c>
      <c r="M152" s="15">
        <v>10541.766072948998</v>
      </c>
      <c r="N152" s="15">
        <v>4457.013870686158</v>
      </c>
      <c r="O152" s="15">
        <v>10516.459821559956</v>
      </c>
      <c r="P152" s="15">
        <v>26461.384100382049</v>
      </c>
      <c r="Q152" s="15">
        <v>9067.3926166480942</v>
      </c>
      <c r="R152" s="15">
        <v>7569.0910227869635</v>
      </c>
      <c r="S152" s="15">
        <v>6325.0046581752613</v>
      </c>
      <c r="T152" s="15">
        <v>29537.116523954592</v>
      </c>
      <c r="U152" s="15">
        <v>12559.938335525167</v>
      </c>
      <c r="V152" s="15">
        <v>939.54941811820675</v>
      </c>
      <c r="W152" s="15">
        <v>12093.992880435124</v>
      </c>
      <c r="X152" s="15">
        <v>8558.5070811478035</v>
      </c>
      <c r="Y152" s="15">
        <v>5429.7360000000072</v>
      </c>
    </row>
    <row r="153" spans="1:35" x14ac:dyDescent="0.3">
      <c r="A153" t="s">
        <v>110</v>
      </c>
      <c r="B153" s="15">
        <v>5983.0857599914079</v>
      </c>
      <c r="C153" s="15">
        <v>7370.8060701800478</v>
      </c>
      <c r="D153" s="15">
        <v>7049.77919419719</v>
      </c>
      <c r="E153" s="15">
        <v>5129.4233069228103</v>
      </c>
      <c r="F153" s="15">
        <v>18298.232238130142</v>
      </c>
      <c r="G153" s="15">
        <v>7379.0423092178826</v>
      </c>
      <c r="H153" s="15">
        <v>5586.4854476964965</v>
      </c>
      <c r="I153" s="15">
        <v>3183.8690657050388</v>
      </c>
      <c r="J153" s="15">
        <v>8993.7383481275156</v>
      </c>
      <c r="K153" s="15">
        <v>9827.9381246394441</v>
      </c>
      <c r="L153" s="15">
        <v>2713.2919837829609</v>
      </c>
      <c r="M153" s="15">
        <v>3311.1989162168843</v>
      </c>
      <c r="N153" s="15">
        <v>4433.6569146911343</v>
      </c>
      <c r="O153" s="15">
        <v>7959.1019650820626</v>
      </c>
      <c r="P153" s="15">
        <v>17625.927996915987</v>
      </c>
      <c r="Q153" s="15">
        <v>8724.344629877045</v>
      </c>
      <c r="R153" s="15">
        <v>6114.4354634956107</v>
      </c>
      <c r="S153" s="15">
        <v>8081.2234603294246</v>
      </c>
      <c r="T153" s="15">
        <v>17220.770576253781</v>
      </c>
      <c r="U153" s="15">
        <v>7344.344744102913</v>
      </c>
      <c r="V153" s="15">
        <v>321.75010543594721</v>
      </c>
      <c r="W153" s="15">
        <v>2981.3331514371407</v>
      </c>
      <c r="X153" s="15">
        <v>4067.9264096124489</v>
      </c>
      <c r="Y153" s="15">
        <v>1323.4924999999996</v>
      </c>
      <c r="AI153" s="15">
        <v>162.719353125</v>
      </c>
    </row>
    <row r="154" spans="1:35" x14ac:dyDescent="0.3">
      <c r="A154" t="s">
        <v>111</v>
      </c>
      <c r="B154" s="15">
        <v>7944.8037847671631</v>
      </c>
      <c r="C154" s="15">
        <v>8516.1089499255904</v>
      </c>
      <c r="D154" s="15">
        <v>7141.8558846216347</v>
      </c>
      <c r="E154" s="15">
        <v>5168.1787839006893</v>
      </c>
      <c r="F154" s="15">
        <v>17874.795676975646</v>
      </c>
      <c r="G154" s="15">
        <v>7194.5594010738996</v>
      </c>
      <c r="H154" s="15">
        <v>6254.8040248586776</v>
      </c>
      <c r="I154" s="15">
        <v>3768.3730318008693</v>
      </c>
      <c r="J154" s="15">
        <v>7565.3478609565918</v>
      </c>
      <c r="K154" s="15">
        <v>10622.23926410809</v>
      </c>
      <c r="L154" s="15">
        <v>2889.0942306139741</v>
      </c>
      <c r="M154" s="15">
        <v>3360.5345101471607</v>
      </c>
      <c r="N154" s="15">
        <v>3949.8517807687927</v>
      </c>
      <c r="O154" s="15">
        <v>9616.3339748476028</v>
      </c>
      <c r="P154" s="15">
        <v>17563.283739524075</v>
      </c>
      <c r="Q154" s="15">
        <v>8960.7920745038646</v>
      </c>
      <c r="R154" s="15">
        <v>5318.70877712129</v>
      </c>
      <c r="S154" s="15">
        <v>8515.5831561878695</v>
      </c>
      <c r="T154" s="15">
        <v>10669.126251413476</v>
      </c>
      <c r="U154" s="15">
        <v>10880.397751102853</v>
      </c>
      <c r="V154" s="15">
        <v>434.68238988072795</v>
      </c>
      <c r="W154" s="15">
        <v>10847.664737284811</v>
      </c>
      <c r="X154" s="15">
        <v>4700.0851350019684</v>
      </c>
      <c r="Y154" s="15">
        <v>4241.1555000000026</v>
      </c>
      <c r="AI154" s="15">
        <v>208.84157437500002</v>
      </c>
    </row>
    <row r="155" spans="1:35" x14ac:dyDescent="0.3">
      <c r="A155" t="s">
        <v>112</v>
      </c>
      <c r="B155" s="15">
        <v>10367.728344329978</v>
      </c>
      <c r="C155" s="15">
        <v>12279.999859013295</v>
      </c>
      <c r="D155" s="15">
        <v>10692.473785851518</v>
      </c>
      <c r="E155" s="15">
        <v>5979.2834918057542</v>
      </c>
      <c r="F155" s="15">
        <v>15125.520230813858</v>
      </c>
      <c r="G155" s="15">
        <v>7996.9190603346051</v>
      </c>
      <c r="H155" s="15">
        <v>8380.8038172503857</v>
      </c>
      <c r="I155" s="15">
        <v>3926.5933079466258</v>
      </c>
      <c r="J155" s="15">
        <v>6783.2971345603355</v>
      </c>
      <c r="K155" s="15">
        <v>8629.4074135681858</v>
      </c>
      <c r="L155" s="15">
        <v>3011.4654866529045</v>
      </c>
      <c r="M155" s="15">
        <v>3753.3501130340196</v>
      </c>
      <c r="N155" s="15">
        <v>4309.4899938799363</v>
      </c>
      <c r="O155" s="15">
        <v>7821.2124725320782</v>
      </c>
      <c r="P155" s="15">
        <v>15470.300285529525</v>
      </c>
      <c r="Q155" s="15">
        <v>10269.896027629806</v>
      </c>
      <c r="R155" s="15">
        <v>5239.2325758936631</v>
      </c>
      <c r="S155" s="15">
        <v>7563.3757487145231</v>
      </c>
      <c r="T155" s="15">
        <v>26550.235274545204</v>
      </c>
      <c r="U155" s="15">
        <v>9677.8242967632286</v>
      </c>
      <c r="V155" s="15">
        <v>406.55741209715751</v>
      </c>
      <c r="W155" s="15">
        <v>2130.6518404770745</v>
      </c>
      <c r="X155" s="15">
        <v>4656.4518941271726</v>
      </c>
      <c r="Y155" s="15">
        <v>2990.4099999999994</v>
      </c>
    </row>
    <row r="156" spans="1:35" x14ac:dyDescent="0.3">
      <c r="A156" t="s">
        <v>174</v>
      </c>
      <c r="B156" s="15">
        <v>12015.255945888122</v>
      </c>
      <c r="C156" s="15">
        <v>12023.739905414617</v>
      </c>
      <c r="D156" s="15">
        <v>10996.414133600822</v>
      </c>
      <c r="E156" s="15">
        <v>7589.5877790526583</v>
      </c>
      <c r="F156" s="15">
        <v>18753.19374095368</v>
      </c>
      <c r="G156" s="15">
        <v>9108.1956642634887</v>
      </c>
      <c r="H156" s="15">
        <v>12691.968261959526</v>
      </c>
      <c r="I156" s="15">
        <v>4844.220438749845</v>
      </c>
      <c r="J156" s="15">
        <v>6072.8110655527125</v>
      </c>
      <c r="K156" s="15">
        <v>14963.937693350341</v>
      </c>
      <c r="L156" s="15">
        <v>4505.2907488044384</v>
      </c>
      <c r="M156" s="15">
        <v>6025.026126082772</v>
      </c>
      <c r="N156" s="15">
        <v>7153.82610377739</v>
      </c>
      <c r="O156" s="15">
        <v>9204.0584337454293</v>
      </c>
      <c r="P156" s="15">
        <v>31921.312444680196</v>
      </c>
      <c r="Q156" s="15">
        <v>8843.2687314975465</v>
      </c>
      <c r="R156" s="15">
        <v>4287.8185542287438</v>
      </c>
      <c r="S156" s="15">
        <v>6901.7597351175709</v>
      </c>
      <c r="T156" s="15">
        <v>13916.158198008063</v>
      </c>
      <c r="U156" s="15">
        <v>8507.484762944141</v>
      </c>
      <c r="V156" s="15">
        <v>683.15600419602083</v>
      </c>
      <c r="W156" s="15">
        <v>3459.5401163204356</v>
      </c>
      <c r="X156" s="15">
        <v>6421.5873931151964</v>
      </c>
      <c r="Y156" s="15">
        <v>5436.069500000006</v>
      </c>
      <c r="AG156" s="15">
        <v>24118.037808642213</v>
      </c>
      <c r="AH156" s="15">
        <v>19642.860111372189</v>
      </c>
      <c r="AI156" s="15">
        <v>252.47848499999995</v>
      </c>
    </row>
    <row r="157" spans="1:35" x14ac:dyDescent="0.3">
      <c r="A157" t="s">
        <v>250</v>
      </c>
      <c r="B157" s="15">
        <v>7527.1175991384134</v>
      </c>
      <c r="C157" s="15">
        <v>10588.307591258659</v>
      </c>
      <c r="D157" s="15">
        <v>8507.3755622567405</v>
      </c>
      <c r="E157" s="15">
        <v>6252.1190125593012</v>
      </c>
      <c r="F157" s="15">
        <v>18694.662639597951</v>
      </c>
      <c r="G157" s="15">
        <v>8444.9442254247369</v>
      </c>
      <c r="H157" s="15">
        <v>8581.7611576873369</v>
      </c>
      <c r="I157" s="15">
        <v>4277.7913271590496</v>
      </c>
      <c r="J157" s="15">
        <v>7142.0522464859432</v>
      </c>
      <c r="K157" s="15">
        <v>13944.817968661506</v>
      </c>
      <c r="L157" s="15">
        <v>3743.65893270489</v>
      </c>
      <c r="M157" s="15">
        <v>5018.9848819583849</v>
      </c>
      <c r="N157" s="15">
        <v>4230.5446280166698</v>
      </c>
      <c r="O157" s="15">
        <v>8498.6570831525132</v>
      </c>
      <c r="P157" s="15">
        <v>17773.156328002155</v>
      </c>
      <c r="Q157" s="15">
        <v>8811.8371262275159</v>
      </c>
      <c r="R157" s="15">
        <v>4234.3002983480437</v>
      </c>
      <c r="S157" s="15">
        <v>8032.8220591904737</v>
      </c>
      <c r="T157" s="15">
        <v>18792.651556930581</v>
      </c>
      <c r="U157" s="15">
        <v>6551.5003096667042</v>
      </c>
      <c r="V157" s="15">
        <v>428.21924420659411</v>
      </c>
      <c r="W157" s="15">
        <v>4375.1273399495149</v>
      </c>
      <c r="X157" s="15">
        <v>4182.8098995574273</v>
      </c>
      <c r="Y157" s="15">
        <v>4361.9575000000032</v>
      </c>
    </row>
    <row r="158" spans="1:35" x14ac:dyDescent="0.3">
      <c r="A158" t="s">
        <v>199</v>
      </c>
      <c r="B158" s="15">
        <v>8408.91326222303</v>
      </c>
      <c r="C158" s="15">
        <v>9582.8553003573888</v>
      </c>
      <c r="D158" s="15">
        <v>6850.7282008166085</v>
      </c>
      <c r="E158" s="15">
        <v>7211.9796260475505</v>
      </c>
      <c r="F158" s="15">
        <v>19528.721433200146</v>
      </c>
      <c r="G158" s="15">
        <v>9328.9043095604575</v>
      </c>
      <c r="H158" s="15">
        <v>7091.8592055526924</v>
      </c>
      <c r="I158" s="15">
        <v>3497.2786114424403</v>
      </c>
      <c r="J158" s="15">
        <v>5715.029774088317</v>
      </c>
      <c r="K158" s="15">
        <v>11652.603372225098</v>
      </c>
      <c r="L158" s="15">
        <v>4650.0198691346823</v>
      </c>
      <c r="M158" s="15">
        <v>3936.1008620329544</v>
      </c>
      <c r="N158" s="15">
        <v>4210.6840909448783</v>
      </c>
      <c r="O158" s="15">
        <v>11515.242387768103</v>
      </c>
      <c r="P158" s="15">
        <v>20140.174945837185</v>
      </c>
      <c r="Q158" s="15">
        <v>8063.4556353743901</v>
      </c>
      <c r="R158" s="15">
        <v>3826.4286087506466</v>
      </c>
      <c r="S158" s="15">
        <v>4845.3883787618743</v>
      </c>
      <c r="T158" s="15">
        <v>15945.251592747838</v>
      </c>
      <c r="U158" s="15">
        <v>7960.2855234382932</v>
      </c>
      <c r="V158" s="15">
        <v>494.86681373059713</v>
      </c>
      <c r="W158" s="15">
        <v>3428.1857959480371</v>
      </c>
      <c r="X158" s="15">
        <v>4626.2216729832253</v>
      </c>
      <c r="Y158" s="15">
        <v>7518.8885000000018</v>
      </c>
      <c r="AI158" s="15">
        <v>169.79538428571431</v>
      </c>
    </row>
    <row r="159" spans="1:35" x14ac:dyDescent="0.3">
      <c r="A159" t="s">
        <v>231</v>
      </c>
      <c r="B159" s="15">
        <v>4904.0823694814071</v>
      </c>
      <c r="C159" s="15">
        <v>8093.9995111221724</v>
      </c>
      <c r="D159" s="15">
        <v>7189.0831480736779</v>
      </c>
      <c r="E159" s="15">
        <v>5827.6195792504104</v>
      </c>
      <c r="F159" s="15">
        <v>16449.269787807694</v>
      </c>
      <c r="G159" s="15">
        <v>7041.0118202397298</v>
      </c>
      <c r="H159" s="15">
        <v>6756.2888313919057</v>
      </c>
      <c r="I159" s="15">
        <v>3010.7173158849528</v>
      </c>
      <c r="J159" s="15">
        <v>5610.5121534803029</v>
      </c>
      <c r="K159" s="15">
        <v>8463.6308839768808</v>
      </c>
      <c r="L159" s="15">
        <v>3087.8330008339331</v>
      </c>
      <c r="M159" s="15">
        <v>3747.7062714915787</v>
      </c>
      <c r="N159" s="15">
        <v>3106.2788638557831</v>
      </c>
      <c r="O159" s="15">
        <v>6795.7529910930707</v>
      </c>
      <c r="P159" s="15">
        <v>15206.632156167092</v>
      </c>
      <c r="Q159" s="15">
        <v>7449.1614993432986</v>
      </c>
      <c r="R159" s="15">
        <v>4517.4640088806118</v>
      </c>
      <c r="S159" s="15">
        <v>6862.2276961777134</v>
      </c>
      <c r="T159" s="15">
        <v>11245.626459328658</v>
      </c>
      <c r="U159" s="15">
        <v>2020.2024903239437</v>
      </c>
      <c r="V159" s="15">
        <v>410.01665727736855</v>
      </c>
      <c r="W159" s="15">
        <v>3806.3403625895867</v>
      </c>
      <c r="X159" s="15">
        <v>7074.6944916205048</v>
      </c>
      <c r="Y159" s="15">
        <v>8243.1280000000024</v>
      </c>
    </row>
    <row r="160" spans="1:35" x14ac:dyDescent="0.3">
      <c r="A160" t="s">
        <v>200</v>
      </c>
      <c r="B160" s="15">
        <v>8621.0383526921469</v>
      </c>
      <c r="C160" s="15">
        <v>12602.619368903252</v>
      </c>
      <c r="D160" s="15">
        <v>11608.803692720252</v>
      </c>
      <c r="E160" s="15">
        <v>6572.6455581911314</v>
      </c>
      <c r="F160" s="15">
        <v>24897.797356507075</v>
      </c>
      <c r="G160" s="15">
        <v>11192.43269748413</v>
      </c>
      <c r="H160" s="15">
        <v>9793.323917368416</v>
      </c>
      <c r="I160" s="15">
        <v>4625.6621440159888</v>
      </c>
      <c r="J160" s="15">
        <v>7980.5626519783464</v>
      </c>
      <c r="K160" s="15">
        <v>13480.795293473273</v>
      </c>
      <c r="L160" s="15">
        <v>4239.572995045286</v>
      </c>
      <c r="M160" s="15">
        <v>5836.7187426891223</v>
      </c>
      <c r="N160" s="15">
        <v>4487.6715953246467</v>
      </c>
      <c r="O160" s="15">
        <v>9060.9628455445018</v>
      </c>
      <c r="P160" s="15">
        <v>18571.023605190363</v>
      </c>
      <c r="Q160" s="15">
        <v>8344.5569796257569</v>
      </c>
      <c r="R160" s="15">
        <v>6319.913665459484</v>
      </c>
      <c r="S160" s="15">
        <v>13537.949585159331</v>
      </c>
      <c r="T160" s="15">
        <v>27574.333997366899</v>
      </c>
      <c r="U160" s="15">
        <v>10839.311827682674</v>
      </c>
      <c r="V160" s="15">
        <v>774.05780311223009</v>
      </c>
      <c r="W160" s="15">
        <v>6964.4869192643782</v>
      </c>
      <c r="X160" s="15">
        <v>5294.6818930671134</v>
      </c>
      <c r="Y160" s="15">
        <v>6980.5500000000047</v>
      </c>
      <c r="AI160" s="15">
        <v>197.32639499999996</v>
      </c>
    </row>
    <row r="161" spans="1:35" x14ac:dyDescent="0.3">
      <c r="A161" t="s">
        <v>44</v>
      </c>
      <c r="B161" s="15">
        <v>15504.528519047046</v>
      </c>
      <c r="C161" s="15">
        <v>16561.517558096319</v>
      </c>
      <c r="D161" s="15">
        <v>16000.14298740189</v>
      </c>
      <c r="E161" s="15">
        <v>7405.648860932396</v>
      </c>
      <c r="F161" s="15">
        <v>28888.883098205963</v>
      </c>
      <c r="G161" s="15">
        <v>15168.432383183528</v>
      </c>
      <c r="H161" s="15">
        <v>18149.169732129496</v>
      </c>
      <c r="I161" s="15">
        <v>7491.3066371016885</v>
      </c>
      <c r="J161" s="15">
        <v>11478.214103081194</v>
      </c>
      <c r="K161" s="15">
        <v>24225.328758138428</v>
      </c>
      <c r="L161" s="15">
        <v>4923.1534122784778</v>
      </c>
      <c r="M161" s="15">
        <v>5956.5395167350034</v>
      </c>
      <c r="N161" s="15">
        <v>2648.0634982984643</v>
      </c>
      <c r="O161" s="15">
        <v>5358.6342116828191</v>
      </c>
      <c r="P161" s="15">
        <v>14025.877457837254</v>
      </c>
      <c r="Q161" s="15">
        <v>17382.236377171266</v>
      </c>
      <c r="R161" s="15">
        <v>8045.8474344015767</v>
      </c>
      <c r="S161" s="15">
        <v>11431.491321769387</v>
      </c>
      <c r="T161" s="15">
        <v>21187.035519559387</v>
      </c>
      <c r="U161" s="15">
        <v>13593.855859969752</v>
      </c>
      <c r="V161" s="15">
        <v>961.96366771841781</v>
      </c>
      <c r="W161" s="15">
        <v>6748.8589911393501</v>
      </c>
      <c r="X161" s="15">
        <v>9518.5751308508043</v>
      </c>
      <c r="Y161" s="15">
        <v>5101.8600000000042</v>
      </c>
      <c r="AI161" s="15">
        <v>233.96097499999996</v>
      </c>
    </row>
    <row r="162" spans="1:35" x14ac:dyDescent="0.3">
      <c r="A162" t="s">
        <v>45</v>
      </c>
      <c r="B162" s="15">
        <v>8432.4598650382741</v>
      </c>
      <c r="C162" s="15">
        <v>8706.2496459232098</v>
      </c>
      <c r="D162" s="15">
        <v>9986.0521199657178</v>
      </c>
      <c r="E162" s="15">
        <v>5035.3592477774646</v>
      </c>
      <c r="F162" s="15">
        <v>16674.327084635337</v>
      </c>
      <c r="G162" s="15">
        <v>9814.1346306855212</v>
      </c>
      <c r="H162" s="15">
        <v>9912.5618261397376</v>
      </c>
      <c r="I162" s="15">
        <v>4504.9595611484483</v>
      </c>
      <c r="J162" s="15">
        <v>7851.3774596557114</v>
      </c>
      <c r="K162" s="15">
        <v>15779.3799057782</v>
      </c>
      <c r="L162" s="15">
        <v>3680.5623735945055</v>
      </c>
      <c r="M162" s="15">
        <v>3501.3577832853653</v>
      </c>
      <c r="N162" s="15">
        <v>5528.9756869247512</v>
      </c>
      <c r="O162" s="15">
        <v>9509.1609424829858</v>
      </c>
      <c r="P162" s="15">
        <v>31995.128583621765</v>
      </c>
      <c r="Q162" s="15">
        <v>7344.787286218072</v>
      </c>
      <c r="R162" s="15">
        <v>4790.625424505849</v>
      </c>
      <c r="S162" s="15">
        <v>10412.706802524544</v>
      </c>
      <c r="T162" s="15">
        <v>15790.694878005253</v>
      </c>
      <c r="U162" s="15">
        <v>7606.3394149681171</v>
      </c>
      <c r="V162" s="15">
        <v>463.51213461700144</v>
      </c>
      <c r="W162" s="15">
        <v>4681.9548556226246</v>
      </c>
      <c r="X162" s="15">
        <v>6970.3470039246822</v>
      </c>
      <c r="Y162" s="15">
        <v>4882.5500000000011</v>
      </c>
      <c r="AI162" s="15">
        <v>253.57317187500007</v>
      </c>
    </row>
    <row r="163" spans="1:35" x14ac:dyDescent="0.3">
      <c r="A163" t="s">
        <v>132</v>
      </c>
      <c r="B163" s="15">
        <v>5572.0553879401396</v>
      </c>
      <c r="C163" s="15">
        <v>8924.7238105125816</v>
      </c>
      <c r="D163" s="15">
        <v>8293.6603919960635</v>
      </c>
      <c r="E163" s="15">
        <v>6434.2451022597952</v>
      </c>
      <c r="F163" s="15">
        <v>27003.255908249157</v>
      </c>
      <c r="G163" s="15">
        <v>8202.047830752048</v>
      </c>
      <c r="H163" s="15">
        <v>7353.6512648708122</v>
      </c>
      <c r="I163" s="15">
        <v>4491.5614894013761</v>
      </c>
      <c r="J163" s="15">
        <v>6782.4511634180781</v>
      </c>
      <c r="K163" s="15">
        <v>9733.8206471460926</v>
      </c>
      <c r="L163" s="15">
        <v>3022.1868535211852</v>
      </c>
      <c r="M163" s="15">
        <v>5221.3411043171191</v>
      </c>
      <c r="N163" s="15">
        <v>3138.23397628982</v>
      </c>
      <c r="O163" s="15">
        <v>7204.8565936814875</v>
      </c>
      <c r="P163" s="15">
        <v>14818.603368931372</v>
      </c>
      <c r="Q163" s="15">
        <v>6225.4049414520296</v>
      </c>
      <c r="R163" s="15">
        <v>4009.85327455575</v>
      </c>
      <c r="S163" s="15">
        <v>8101.1577962109941</v>
      </c>
      <c r="T163" s="15">
        <v>17934.601313803912</v>
      </c>
      <c r="U163" s="15">
        <v>9341.730480264001</v>
      </c>
      <c r="V163" s="15">
        <v>486.39079111498455</v>
      </c>
      <c r="W163" s="15">
        <v>3319.8882765469584</v>
      </c>
      <c r="X163" s="15">
        <v>4293.374904248155</v>
      </c>
      <c r="Y163" s="15">
        <v>1847.4234999999985</v>
      </c>
      <c r="AI163" s="15">
        <v>184.89431718749998</v>
      </c>
    </row>
    <row r="164" spans="1:35" x14ac:dyDescent="0.3">
      <c r="A164" t="s">
        <v>46</v>
      </c>
      <c r="B164" s="15">
        <v>9593.3982729403651</v>
      </c>
      <c r="C164" s="15">
        <v>11568.528087185987</v>
      </c>
      <c r="D164" s="15">
        <v>9854.121015362949</v>
      </c>
      <c r="E164" s="15">
        <v>6491.6571572701332</v>
      </c>
      <c r="F164" s="15">
        <v>18278.582277062491</v>
      </c>
      <c r="G164" s="15">
        <v>12714.942890174792</v>
      </c>
      <c r="H164" s="15">
        <v>7169.299104671687</v>
      </c>
      <c r="I164" s="15">
        <v>4403.2034803005954</v>
      </c>
      <c r="J164" s="15">
        <v>8375.7454532103475</v>
      </c>
      <c r="K164" s="15">
        <v>16805.710923433762</v>
      </c>
      <c r="L164" s="15">
        <v>3815.4551696277631</v>
      </c>
      <c r="M164" s="15">
        <v>4210.2243645316621</v>
      </c>
      <c r="N164" s="15">
        <v>3846.9149649097576</v>
      </c>
      <c r="O164" s="15">
        <v>4945.6611704464094</v>
      </c>
      <c r="P164" s="15">
        <v>14125.327159291277</v>
      </c>
      <c r="Q164" s="15">
        <v>8220.3643874618901</v>
      </c>
      <c r="R164" s="15">
        <v>7468.0229181253399</v>
      </c>
      <c r="S164" s="15">
        <v>8315.1895162299916</v>
      </c>
      <c r="T164" s="15">
        <v>17018.287261552301</v>
      </c>
      <c r="U164" s="15">
        <v>11601.937415901506</v>
      </c>
      <c r="V164" s="15">
        <v>354.73909761966706</v>
      </c>
      <c r="W164" s="15">
        <v>4804.7605717078932</v>
      </c>
      <c r="X164" s="15">
        <v>5247.9711106046716</v>
      </c>
      <c r="AI164" s="15">
        <v>302.19801000000001</v>
      </c>
    </row>
    <row r="165" spans="1:35" x14ac:dyDescent="0.3">
      <c r="A165" t="s">
        <v>8647</v>
      </c>
      <c r="B165" s="15">
        <v>8587.1302741841318</v>
      </c>
      <c r="C165" s="15">
        <v>10492.362473192139</v>
      </c>
      <c r="D165" s="15">
        <v>9704.5330145456901</v>
      </c>
      <c r="E165" s="15">
        <v>6992.9995957964702</v>
      </c>
      <c r="F165" s="15">
        <v>23401.251636321475</v>
      </c>
      <c r="G165" s="15">
        <v>11983.691463452435</v>
      </c>
      <c r="H165" s="15">
        <v>10443.031806018134</v>
      </c>
      <c r="I165" s="15">
        <v>5017.9832180292924</v>
      </c>
      <c r="J165" s="15">
        <v>7932.9263381048913</v>
      </c>
      <c r="K165" s="15">
        <v>14273.882656394448</v>
      </c>
      <c r="L165" s="15">
        <v>3567.4346763567992</v>
      </c>
      <c r="M165" s="15">
        <v>4882.6138088036996</v>
      </c>
      <c r="N165" s="15">
        <v>5925.7386487121748</v>
      </c>
      <c r="O165" s="15">
        <v>10404.838391115134</v>
      </c>
      <c r="P165" s="15">
        <v>22187.71046021974</v>
      </c>
      <c r="Q165" s="15">
        <v>4816.9483891367672</v>
      </c>
      <c r="R165" s="15">
        <v>4734.5397278569053</v>
      </c>
      <c r="S165" s="15">
        <v>4516.5556914663866</v>
      </c>
      <c r="T165" s="15">
        <v>17948.853791902147</v>
      </c>
      <c r="U165" s="15">
        <v>10448.421403847082</v>
      </c>
      <c r="V165" s="15">
        <v>363.01126952221409</v>
      </c>
      <c r="W165" s="15">
        <v>12165.561457189358</v>
      </c>
      <c r="X165" s="15">
        <v>6791.7880870407316</v>
      </c>
      <c r="Y165" s="15">
        <v>10990.594499999988</v>
      </c>
      <c r="Z165" s="15">
        <v>2818.7035197147611</v>
      </c>
      <c r="AA165" s="15">
        <v>14619.903192028944</v>
      </c>
      <c r="AB165" s="15">
        <v>9625.3496294223551</v>
      </c>
      <c r="AC165" s="15">
        <v>22981.08546719998</v>
      </c>
      <c r="AF165" s="15">
        <v>69407.058461538443</v>
      </c>
      <c r="AI165" s="15">
        <v>60.804045000000002</v>
      </c>
    </row>
    <row r="166" spans="1:35" x14ac:dyDescent="0.3">
      <c r="A166" t="s">
        <v>5281</v>
      </c>
      <c r="B166" s="15">
        <v>10405.329982751424</v>
      </c>
      <c r="C166" s="15">
        <v>11961.891480758686</v>
      </c>
      <c r="D166" s="15">
        <v>13716.593263178367</v>
      </c>
      <c r="E166" s="15">
        <v>6427.7648718740584</v>
      </c>
      <c r="F166" s="15">
        <v>20862.543156821641</v>
      </c>
      <c r="G166" s="15">
        <v>14130.830228465511</v>
      </c>
      <c r="H166" s="15">
        <v>12757.166225494775</v>
      </c>
      <c r="I166" s="15">
        <v>4878.7620925844139</v>
      </c>
      <c r="J166" s="15">
        <v>11435.418456104668</v>
      </c>
      <c r="K166" s="15">
        <v>20114.74886785755</v>
      </c>
      <c r="L166" s="15">
        <v>4302.4519628889393</v>
      </c>
      <c r="M166" s="15">
        <v>5338.2266488774785</v>
      </c>
      <c r="N166" s="15">
        <v>4682.1616584220483</v>
      </c>
      <c r="O166" s="15">
        <v>8302.0471836670004</v>
      </c>
      <c r="P166" s="15">
        <v>20484.372015314941</v>
      </c>
      <c r="Q166" s="15">
        <v>8182.6123406712259</v>
      </c>
      <c r="R166" s="15">
        <v>6991.6048238720332</v>
      </c>
      <c r="S166" s="15">
        <v>12097.18422237585</v>
      </c>
      <c r="T166" s="15">
        <v>10450.283147177863</v>
      </c>
      <c r="U166" s="15">
        <v>9755.4877652809027</v>
      </c>
      <c r="V166" s="15">
        <v>390.0101002933049</v>
      </c>
      <c r="W166" s="15">
        <v>5223.5641764061456</v>
      </c>
      <c r="X166" s="15">
        <v>6179.0549947242716</v>
      </c>
      <c r="Y166" s="15">
        <v>5970.7205000000076</v>
      </c>
      <c r="AI166" s="15">
        <v>72.599550124999993</v>
      </c>
    </row>
    <row r="167" spans="1:35" x14ac:dyDescent="0.3">
      <c r="A167" t="s">
        <v>7224</v>
      </c>
      <c r="B167" s="15">
        <v>3520.0116989215721</v>
      </c>
      <c r="C167" s="15">
        <v>4765.3568438379098</v>
      </c>
      <c r="D167" s="15">
        <v>5772.0120923472459</v>
      </c>
      <c r="E167" s="15">
        <v>2128.4456091340562</v>
      </c>
      <c r="F167" s="15">
        <v>5972.3758430629259</v>
      </c>
      <c r="G167" s="15">
        <v>6485.499775391917</v>
      </c>
      <c r="H167" s="15">
        <v>2408.3856413358153</v>
      </c>
      <c r="I167" s="15">
        <v>2572.5580524767124</v>
      </c>
      <c r="J167" s="15">
        <v>5333.0767714436988</v>
      </c>
      <c r="K167" s="15">
        <v>6452.4813035754041</v>
      </c>
      <c r="L167" s="15">
        <v>2333.1705616092581</v>
      </c>
      <c r="M167" s="15">
        <v>1729.5834687438712</v>
      </c>
      <c r="N167" s="15">
        <v>1871.0378407929027</v>
      </c>
      <c r="O167" s="15">
        <v>455.3940318344857</v>
      </c>
      <c r="P167" s="15">
        <v>7913.8091750759577</v>
      </c>
      <c r="Q167" s="15">
        <v>5176.0117821223475</v>
      </c>
      <c r="R167" s="15">
        <v>3211.3798253879686</v>
      </c>
      <c r="S167" s="15">
        <v>6882.8589727190229</v>
      </c>
      <c r="T167" s="15">
        <v>11114.778579114743</v>
      </c>
      <c r="U167" s="15">
        <v>4186.8422747712611</v>
      </c>
      <c r="V167" s="15">
        <v>42.697858446546078</v>
      </c>
      <c r="W167" s="15">
        <v>1747.7725156567963</v>
      </c>
      <c r="X167" s="15">
        <v>3084.8397699645743</v>
      </c>
      <c r="Y167" s="15">
        <v>1716.2260000000006</v>
      </c>
      <c r="AI167" s="15">
        <v>86.85966937500001</v>
      </c>
    </row>
    <row r="168" spans="1:35" x14ac:dyDescent="0.3">
      <c r="A168" t="s">
        <v>7258</v>
      </c>
      <c r="B168" s="15">
        <v>2851.780981854366</v>
      </c>
      <c r="C168" s="15">
        <v>3488.0912854924895</v>
      </c>
      <c r="D168" s="15">
        <v>4367.2250780802297</v>
      </c>
      <c r="E168" s="15">
        <v>2529.5218272889128</v>
      </c>
      <c r="F168" s="15">
        <v>8811.1286098890869</v>
      </c>
      <c r="G168" s="15">
        <v>4084.7145192784665</v>
      </c>
      <c r="H168" s="15">
        <v>1351.0893633200615</v>
      </c>
      <c r="I168" s="15">
        <v>2043.4819560410162</v>
      </c>
      <c r="J168" s="15">
        <v>4012.2765215710942</v>
      </c>
      <c r="K168" s="15">
        <v>4302.7604753091609</v>
      </c>
      <c r="L168" s="15">
        <v>1866.9707006363847</v>
      </c>
      <c r="M168" s="15">
        <v>1860.6268987899971</v>
      </c>
      <c r="N168" s="15">
        <v>1984.8543946026807</v>
      </c>
      <c r="O168" s="15">
        <v>1602.1562311678033</v>
      </c>
      <c r="P168" s="15">
        <v>7497.1669454557968</v>
      </c>
      <c r="Q168" s="15">
        <v>5063.0502769988489</v>
      </c>
      <c r="R168" s="15">
        <v>3734.4110358407761</v>
      </c>
      <c r="S168" s="15">
        <v>6246.2663168942181</v>
      </c>
      <c r="T168" s="15">
        <v>7925.4013750191652</v>
      </c>
      <c r="U168" s="15">
        <v>4727.2661956075463</v>
      </c>
      <c r="V168" s="15">
        <v>162.23544650913084</v>
      </c>
      <c r="X168" s="15">
        <v>2157.6326052671866</v>
      </c>
      <c r="Y168" s="15">
        <v>3111.8300000000004</v>
      </c>
    </row>
    <row r="169" spans="1:35" x14ac:dyDescent="0.3">
      <c r="A169" t="s">
        <v>133</v>
      </c>
      <c r="B169" s="15">
        <v>9673.9984466889018</v>
      </c>
      <c r="C169" s="15">
        <v>10858.49160191207</v>
      </c>
      <c r="D169" s="15">
        <v>11312.238445708894</v>
      </c>
      <c r="E169" s="15">
        <v>7278.7168206603765</v>
      </c>
      <c r="F169" s="15">
        <v>22931.857794481293</v>
      </c>
      <c r="G169" s="15">
        <v>7460.1524917924016</v>
      </c>
      <c r="H169" s="15">
        <v>4949.5593936740979</v>
      </c>
      <c r="I169" s="15">
        <v>5017.0466023927565</v>
      </c>
      <c r="J169" s="15">
        <v>7849.7554508256635</v>
      </c>
      <c r="K169" s="15">
        <v>12567.192370480878</v>
      </c>
      <c r="L169" s="15">
        <v>3363.723808065869</v>
      </c>
      <c r="M169" s="15">
        <v>5146.890502536834</v>
      </c>
      <c r="N169" s="15">
        <v>3437.5312272664896</v>
      </c>
      <c r="O169" s="15">
        <v>6859.4612776054546</v>
      </c>
      <c r="P169" s="15">
        <v>17906.718603110985</v>
      </c>
      <c r="Q169" s="15">
        <v>10199.58610620881</v>
      </c>
      <c r="R169" s="15">
        <v>4678.3972680618353</v>
      </c>
      <c r="S169" s="15">
        <v>5436.6279428057951</v>
      </c>
      <c r="T169" s="15">
        <v>22866.173148449605</v>
      </c>
      <c r="U169" s="15">
        <v>10519.969733773951</v>
      </c>
      <c r="V169" s="15">
        <v>492.15383615121175</v>
      </c>
      <c r="W169" s="15">
        <v>3601.9879292880496</v>
      </c>
      <c r="X169" s="15">
        <v>4509.8782516325864</v>
      </c>
      <c r="Y169" s="15">
        <v>3764.5739999999987</v>
      </c>
      <c r="AI169" s="15">
        <v>218.14349357142854</v>
      </c>
    </row>
    <row r="170" spans="1:35" x14ac:dyDescent="0.3">
      <c r="A170" t="s">
        <v>9673</v>
      </c>
      <c r="B170" s="15">
        <v>8639.3063059040433</v>
      </c>
      <c r="C170" s="15">
        <v>9706.67163300223</v>
      </c>
      <c r="D170" s="15">
        <v>5251.0855529680675</v>
      </c>
      <c r="E170" s="15">
        <v>5918.1462529545361</v>
      </c>
      <c r="F170" s="15">
        <v>18779.295819972362</v>
      </c>
      <c r="G170" s="15">
        <v>9573.8660211607257</v>
      </c>
      <c r="H170" s="15">
        <v>8002.4700665324854</v>
      </c>
      <c r="I170" s="15">
        <v>4920.6321316318645</v>
      </c>
      <c r="J170" s="15">
        <v>6884.7239414093092</v>
      </c>
      <c r="K170" s="15">
        <v>11090.249792496206</v>
      </c>
      <c r="L170" s="15">
        <v>3583.2644005178827</v>
      </c>
      <c r="M170" s="15">
        <v>4920.2679299902484</v>
      </c>
      <c r="N170" s="15">
        <v>2927.8461543919939</v>
      </c>
      <c r="O170" s="15">
        <v>5141.5128885208942</v>
      </c>
      <c r="P170" s="15">
        <v>12546.645567923237</v>
      </c>
      <c r="Q170" s="15">
        <v>7551.0604055032072</v>
      </c>
      <c r="R170" s="15">
        <v>3868.6311668540557</v>
      </c>
      <c r="S170" s="15">
        <v>7187.4125042729293</v>
      </c>
      <c r="T170" s="15">
        <v>19022.624153061355</v>
      </c>
      <c r="U170" s="15">
        <v>6242.3839960863061</v>
      </c>
      <c r="V170" s="15">
        <v>520.48016332745067</v>
      </c>
      <c r="W170" s="15">
        <v>2417.7781368185224</v>
      </c>
      <c r="X170" s="15">
        <v>5167.8868987882252</v>
      </c>
      <c r="Y170" s="15">
        <v>3635.0954999999976</v>
      </c>
    </row>
    <row r="171" spans="1:35" x14ac:dyDescent="0.3">
      <c r="A171" t="s">
        <v>47</v>
      </c>
      <c r="B171" s="15">
        <v>13584.101196151369</v>
      </c>
      <c r="C171" s="15">
        <v>13130.16098163825</v>
      </c>
      <c r="D171" s="15">
        <v>14413.988451067018</v>
      </c>
      <c r="E171" s="15">
        <v>8068.9811477762805</v>
      </c>
      <c r="F171" s="15">
        <v>33194.278094320543</v>
      </c>
      <c r="G171" s="15">
        <v>11808.977516546754</v>
      </c>
      <c r="H171" s="15">
        <v>10547.032504264156</v>
      </c>
      <c r="I171" s="15">
        <v>4415.2127325502079</v>
      </c>
      <c r="J171" s="15">
        <v>8088.8179899580364</v>
      </c>
      <c r="K171" s="15">
        <v>16329.618102953726</v>
      </c>
      <c r="L171" s="15">
        <v>3883.5020892887892</v>
      </c>
      <c r="M171" s="15">
        <v>5416.0075494746425</v>
      </c>
      <c r="N171" s="15">
        <v>6813.9229309143157</v>
      </c>
      <c r="O171" s="15">
        <v>6946.8738046636308</v>
      </c>
      <c r="P171" s="15">
        <v>37459.448465026391</v>
      </c>
      <c r="Q171" s="15">
        <v>9920.8609639805818</v>
      </c>
      <c r="R171" s="15">
        <v>6600.3664274042403</v>
      </c>
      <c r="S171" s="15">
        <v>9561.6282799699857</v>
      </c>
      <c r="T171" s="15">
        <v>14794.96823056523</v>
      </c>
      <c r="U171" s="15">
        <v>7422.8618468550112</v>
      </c>
      <c r="V171" s="15">
        <v>385.49971026464465</v>
      </c>
      <c r="W171" s="15">
        <v>7797.0888992403643</v>
      </c>
      <c r="X171" s="15">
        <v>9344.6741237209408</v>
      </c>
      <c r="Y171" s="15">
        <v>8869.2299999999905</v>
      </c>
      <c r="Z171" s="15">
        <v>46606.040378487145</v>
      </c>
      <c r="AA171" s="15">
        <v>43651.396469696956</v>
      </c>
      <c r="AB171" s="15">
        <v>18560.930902449494</v>
      </c>
      <c r="AC171" s="15">
        <v>29477.155579199985</v>
      </c>
      <c r="AD171" s="15">
        <v>30541.10747734514</v>
      </c>
      <c r="AE171" s="15">
        <v>18958.630938053098</v>
      </c>
      <c r="AF171" s="15">
        <v>117552.11076923077</v>
      </c>
    </row>
    <row r="172" spans="1:35" x14ac:dyDescent="0.3">
      <c r="A172" t="s">
        <v>153</v>
      </c>
      <c r="B172" s="15">
        <v>9052.129513773345</v>
      </c>
      <c r="C172" s="15">
        <v>9154.7842258878627</v>
      </c>
      <c r="D172" s="15">
        <v>7921.7854531018811</v>
      </c>
      <c r="E172" s="15">
        <v>5099.0958120322439</v>
      </c>
      <c r="F172" s="15">
        <v>18911.52844435328</v>
      </c>
      <c r="G172" s="15">
        <v>10273.180215640303</v>
      </c>
      <c r="H172" s="15">
        <v>9563.0742928746149</v>
      </c>
      <c r="I172" s="15">
        <v>4851.0742626180709</v>
      </c>
      <c r="J172" s="15">
        <v>8035.6855709516567</v>
      </c>
      <c r="K172" s="15">
        <v>17280.702880997709</v>
      </c>
      <c r="L172" s="15">
        <v>4132.6700631651702</v>
      </c>
      <c r="M172" s="15">
        <v>5275.327279006704</v>
      </c>
      <c r="N172" s="15">
        <v>4343.1213664243523</v>
      </c>
      <c r="O172" s="15">
        <v>9463.5154037370921</v>
      </c>
      <c r="P172" s="15">
        <v>18920.711286658323</v>
      </c>
      <c r="Q172" s="15">
        <v>10291.658577132759</v>
      </c>
      <c r="R172" s="15">
        <v>5673.8913760952291</v>
      </c>
      <c r="S172" s="15">
        <v>5543.5761471394871</v>
      </c>
      <c r="T172" s="15">
        <v>25299.083967890234</v>
      </c>
      <c r="U172" s="15">
        <v>7171.7186476414363</v>
      </c>
      <c r="V172" s="15">
        <v>458.90311445828166</v>
      </c>
      <c r="W172" s="15">
        <v>3902.336217001076</v>
      </c>
      <c r="X172" s="15">
        <v>6283.6604989924608</v>
      </c>
      <c r="Y172" s="15">
        <v>8107.4929999999986</v>
      </c>
    </row>
    <row r="173" spans="1:35" x14ac:dyDescent="0.3">
      <c r="A173" t="s">
        <v>98</v>
      </c>
      <c r="B173" s="15">
        <v>6596.5966510237058</v>
      </c>
      <c r="C173" s="15">
        <v>8101.2210322452966</v>
      </c>
      <c r="D173" s="15">
        <v>6373.4801774610314</v>
      </c>
      <c r="E173" s="15">
        <v>6684.8871697164377</v>
      </c>
      <c r="F173" s="15">
        <v>15297.89349315618</v>
      </c>
      <c r="G173" s="15">
        <v>8749.7253524758653</v>
      </c>
      <c r="H173" s="15">
        <v>7642.0542253641597</v>
      </c>
      <c r="I173" s="15">
        <v>4110.3299678712219</v>
      </c>
      <c r="J173" s="15">
        <v>8092.507862693752</v>
      </c>
      <c r="K173" s="15">
        <v>13578.094512219855</v>
      </c>
      <c r="L173" s="15">
        <v>4557.0191703047703</v>
      </c>
      <c r="M173" s="15">
        <v>4865.1814333526972</v>
      </c>
      <c r="N173" s="15">
        <v>4403.3643895578343</v>
      </c>
      <c r="O173" s="15">
        <v>5909.3464132271847</v>
      </c>
      <c r="P173" s="15">
        <v>22850.937909101154</v>
      </c>
      <c r="Q173" s="15">
        <v>9636.734647051444</v>
      </c>
      <c r="R173" s="15">
        <v>4674.1819943218825</v>
      </c>
      <c r="S173" s="15">
        <v>5642.8327139578896</v>
      </c>
      <c r="T173" s="15">
        <v>15454.701100931778</v>
      </c>
      <c r="U173" s="15">
        <v>4369.0604574145127</v>
      </c>
      <c r="V173" s="15">
        <v>653.09716544417859</v>
      </c>
      <c r="W173" s="15">
        <v>3865.5215629461877</v>
      </c>
      <c r="X173" s="15">
        <v>4792.410250136485</v>
      </c>
      <c r="Y173" s="15">
        <v>2767.483499999998</v>
      </c>
      <c r="AI173" s="15">
        <v>160.94248050001104</v>
      </c>
    </row>
    <row r="174" spans="1:35" x14ac:dyDescent="0.3">
      <c r="A174" t="s">
        <v>251</v>
      </c>
      <c r="B174" s="15">
        <v>7641.6546351327397</v>
      </c>
      <c r="C174" s="15">
        <v>8739.8947414077811</v>
      </c>
      <c r="D174" s="15">
        <v>8849.8642953705166</v>
      </c>
      <c r="E174" s="15">
        <v>5289.6167966991989</v>
      </c>
      <c r="F174" s="15">
        <v>15609.633879201821</v>
      </c>
      <c r="G174" s="15">
        <v>6619.9686580666994</v>
      </c>
      <c r="H174" s="15">
        <v>7194.9601914518216</v>
      </c>
      <c r="I174" s="15">
        <v>4263.5806832072467</v>
      </c>
      <c r="J174" s="15">
        <v>6284.8535035156374</v>
      </c>
      <c r="K174" s="15">
        <v>12442.965503935096</v>
      </c>
      <c r="L174" s="15">
        <v>3882.9324638636754</v>
      </c>
      <c r="M174" s="15">
        <v>4105.13355623188</v>
      </c>
      <c r="N174" s="15">
        <v>4178.7760470178064</v>
      </c>
      <c r="O174" s="15">
        <v>8395.3418390756233</v>
      </c>
      <c r="P174" s="15">
        <v>18590.575387555593</v>
      </c>
      <c r="Q174" s="15">
        <v>8935.0449906627018</v>
      </c>
      <c r="R174" s="15">
        <v>5280.3753202488788</v>
      </c>
      <c r="S174" s="15">
        <v>7893.9271044761354</v>
      </c>
      <c r="T174" s="15">
        <v>16842.222343992355</v>
      </c>
      <c r="U174" s="15">
        <v>4554.5172814854695</v>
      </c>
      <c r="V174" s="15">
        <v>357.72128699973763</v>
      </c>
      <c r="W174" s="15">
        <v>1812.9712191862698</v>
      </c>
      <c r="X174" s="15">
        <v>4307.3470970673861</v>
      </c>
      <c r="Y174" s="15">
        <v>2309.7849999999999</v>
      </c>
      <c r="AI174" s="15">
        <v>212.90015625000001</v>
      </c>
    </row>
    <row r="175" spans="1:35" x14ac:dyDescent="0.3">
      <c r="A175" t="s">
        <v>48</v>
      </c>
      <c r="B175" s="15">
        <v>12257.476017681554</v>
      </c>
      <c r="C175" s="15">
        <v>13112.550319010907</v>
      </c>
      <c r="D175" s="15">
        <v>11645.054562107387</v>
      </c>
      <c r="E175" s="15">
        <v>8587.5292556073127</v>
      </c>
      <c r="F175" s="15">
        <v>18284.17120112653</v>
      </c>
      <c r="G175" s="15">
        <v>10681.100990972292</v>
      </c>
      <c r="H175" s="15">
        <v>8487.3283036085086</v>
      </c>
      <c r="I175" s="15">
        <v>6874.621912325053</v>
      </c>
      <c r="J175" s="15">
        <v>12554.060823659196</v>
      </c>
      <c r="K175" s="15">
        <v>14532.697746766271</v>
      </c>
      <c r="L175" s="15">
        <v>6408.5609547186377</v>
      </c>
      <c r="M175" s="15">
        <v>5907.8563778563384</v>
      </c>
      <c r="N175" s="15">
        <v>2594.0648535234909</v>
      </c>
      <c r="O175" s="15">
        <v>5770.9358185661058</v>
      </c>
      <c r="P175" s="15">
        <v>14481.84226512663</v>
      </c>
      <c r="Q175" s="15">
        <v>6719.0953601155652</v>
      </c>
      <c r="R175" s="15">
        <v>7675.5838816625865</v>
      </c>
      <c r="S175" s="15">
        <v>3467.9281205047437</v>
      </c>
      <c r="T175" s="15">
        <v>10580.567145059535</v>
      </c>
      <c r="U175" s="15">
        <v>8086.4519945954671</v>
      </c>
      <c r="V175" s="15">
        <v>480.68860424323339</v>
      </c>
      <c r="W175" s="15">
        <v>4143.2151568032132</v>
      </c>
      <c r="X175" s="15">
        <v>6390.1935635101263</v>
      </c>
      <c r="Y175" s="15">
        <v>4278.6840000000075</v>
      </c>
      <c r="AI175" s="15">
        <v>304.39430625</v>
      </c>
    </row>
    <row r="176" spans="1:35" x14ac:dyDescent="0.3">
      <c r="A176" t="s">
        <v>134</v>
      </c>
      <c r="B176" s="15">
        <v>12532.903225991602</v>
      </c>
      <c r="C176" s="15">
        <v>11545.867654464031</v>
      </c>
      <c r="D176" s="15">
        <v>10180.036218083478</v>
      </c>
      <c r="E176" s="15">
        <v>6044.7137964887097</v>
      </c>
      <c r="F176" s="15">
        <v>21548.967545301435</v>
      </c>
      <c r="G176" s="15">
        <v>8911.5119504164977</v>
      </c>
      <c r="H176" s="15">
        <v>7088.1584780008852</v>
      </c>
      <c r="I176" s="15">
        <v>4313.4989855078356</v>
      </c>
      <c r="J176" s="15">
        <v>10231.413639589817</v>
      </c>
      <c r="K176" s="15">
        <v>13849.940073041587</v>
      </c>
      <c r="L176" s="15">
        <v>4151.8487249289028</v>
      </c>
      <c r="M176" s="15">
        <v>5203.4160341322577</v>
      </c>
      <c r="N176" s="15">
        <v>3596.2856419881664</v>
      </c>
      <c r="O176" s="15">
        <v>7905.7653751587723</v>
      </c>
      <c r="P176" s="15">
        <v>17949.840009430493</v>
      </c>
      <c r="Q176" s="15">
        <v>12830.975489236778</v>
      </c>
      <c r="R176" s="15">
        <v>4591.3856847223087</v>
      </c>
      <c r="S176" s="15">
        <v>12171.483884428266</v>
      </c>
      <c r="T176" s="15">
        <v>20107.956896112606</v>
      </c>
      <c r="U176" s="15">
        <v>7437.5477874766902</v>
      </c>
      <c r="V176" s="15">
        <v>728.73954337380133</v>
      </c>
      <c r="W176" s="15">
        <v>2330.2053568717979</v>
      </c>
      <c r="X176" s="15">
        <v>4977.4218772685499</v>
      </c>
      <c r="Y176" s="15">
        <v>3252.5209999999975</v>
      </c>
      <c r="AI176" s="15">
        <v>229.30515</v>
      </c>
    </row>
    <row r="177" spans="1:35" x14ac:dyDescent="0.3">
      <c r="A177" t="s">
        <v>135</v>
      </c>
      <c r="B177" s="15">
        <v>10740.293496679342</v>
      </c>
      <c r="C177" s="15">
        <v>14512.831641893719</v>
      </c>
      <c r="D177" s="15">
        <v>13613.68142011584</v>
      </c>
      <c r="E177" s="15">
        <v>8581.558383490401</v>
      </c>
      <c r="F177" s="15">
        <v>27491.078221286876</v>
      </c>
      <c r="G177" s="15">
        <v>11053.008893232471</v>
      </c>
      <c r="H177" s="15">
        <v>12337.271179265277</v>
      </c>
      <c r="I177" s="15">
        <v>6494.589383622797</v>
      </c>
      <c r="J177" s="15">
        <v>11098.31672013286</v>
      </c>
      <c r="K177" s="15">
        <v>13884.65125746675</v>
      </c>
      <c r="L177" s="15">
        <v>4427.3042358148577</v>
      </c>
      <c r="M177" s="15">
        <v>6054.6934205701245</v>
      </c>
      <c r="N177" s="15">
        <v>5581.5013408478217</v>
      </c>
      <c r="O177" s="15">
        <v>9596.3849248755632</v>
      </c>
      <c r="P177" s="15">
        <v>21196.604104068567</v>
      </c>
      <c r="Q177" s="15">
        <v>6203.8530655153572</v>
      </c>
      <c r="R177" s="15">
        <v>6550.0100997053942</v>
      </c>
      <c r="S177" s="15">
        <v>7234.1452863124005</v>
      </c>
      <c r="T177" s="15">
        <v>21553.047686595197</v>
      </c>
      <c r="U177" s="15">
        <v>8451.9863376473313</v>
      </c>
      <c r="V177" s="15">
        <v>697.08149533844517</v>
      </c>
      <c r="W177" s="15">
        <v>5093.4988683816309</v>
      </c>
      <c r="X177" s="15">
        <v>8640.8042199195988</v>
      </c>
      <c r="Y177" s="15">
        <v>2881.5904999999989</v>
      </c>
    </row>
    <row r="178" spans="1:35" x14ac:dyDescent="0.3">
      <c r="A178" t="s">
        <v>252</v>
      </c>
      <c r="B178" s="15">
        <v>11516.417022483771</v>
      </c>
      <c r="C178" s="15">
        <v>15521.126556455796</v>
      </c>
      <c r="D178" s="15">
        <v>15009.330950831407</v>
      </c>
      <c r="E178" s="15">
        <v>8187.0362984652202</v>
      </c>
      <c r="F178" s="15">
        <v>25124.965828345197</v>
      </c>
      <c r="G178" s="15">
        <v>9496.7391672205977</v>
      </c>
      <c r="H178" s="15">
        <v>11242.324880727752</v>
      </c>
      <c r="I178" s="15">
        <v>6161.8292230790894</v>
      </c>
      <c r="J178" s="15">
        <v>9087.072079239153</v>
      </c>
      <c r="K178" s="15">
        <v>10296.178464532861</v>
      </c>
      <c r="L178" s="15">
        <v>5774.7989921572944</v>
      </c>
      <c r="M178" s="15">
        <v>7119.7341243458222</v>
      </c>
      <c r="N178" s="15">
        <v>4319.6776987207495</v>
      </c>
      <c r="O178" s="15">
        <v>4294.326149735648</v>
      </c>
      <c r="P178" s="15">
        <v>9062.0459236569041</v>
      </c>
      <c r="Q178" s="15">
        <v>11624.345386986428</v>
      </c>
      <c r="R178" s="15">
        <v>9021.3919809896161</v>
      </c>
      <c r="S178" s="15">
        <v>7111.8573891155083</v>
      </c>
      <c r="T178" s="15">
        <v>19098.056446126633</v>
      </c>
      <c r="U178" s="15">
        <v>12818.959766562692</v>
      </c>
      <c r="V178" s="15">
        <v>564.95380876045169</v>
      </c>
      <c r="W178" s="15">
        <v>2775.1484099746131</v>
      </c>
      <c r="X178" s="15">
        <v>6105.4455066737592</v>
      </c>
      <c r="Y178" s="15">
        <v>4206.1930000000002</v>
      </c>
      <c r="AI178" s="15">
        <v>144.13776562499999</v>
      </c>
    </row>
    <row r="179" spans="1:35" x14ac:dyDescent="0.3">
      <c r="A179" t="s">
        <v>232</v>
      </c>
      <c r="B179" s="15">
        <v>9643.7169947282564</v>
      </c>
      <c r="C179" s="15">
        <v>11055.585984620269</v>
      </c>
      <c r="D179" s="15">
        <v>9312.8213070498387</v>
      </c>
      <c r="E179" s="15">
        <v>5484.0592457750145</v>
      </c>
      <c r="F179" s="15">
        <v>21687.1481440561</v>
      </c>
      <c r="G179" s="15">
        <v>8025.9234751809854</v>
      </c>
      <c r="H179" s="15">
        <v>9182.3295694936278</v>
      </c>
      <c r="I179" s="15">
        <v>5616.9753592158768</v>
      </c>
      <c r="J179" s="15">
        <v>9634.9760318615554</v>
      </c>
      <c r="K179" s="15">
        <v>13048.105978727604</v>
      </c>
      <c r="L179" s="15">
        <v>4507.727919296095</v>
      </c>
      <c r="M179" s="15">
        <v>5811.7319245178469</v>
      </c>
      <c r="N179" s="15">
        <v>3249.861190467499</v>
      </c>
      <c r="O179" s="15">
        <v>7860.2079335798408</v>
      </c>
      <c r="P179" s="15">
        <v>16643.45319349381</v>
      </c>
      <c r="Q179" s="15">
        <v>10710.596709601377</v>
      </c>
      <c r="R179" s="15">
        <v>6500.6563957586932</v>
      </c>
      <c r="S179" s="15">
        <v>13670.102614462925</v>
      </c>
      <c r="T179" s="15">
        <v>18151.424307232657</v>
      </c>
      <c r="U179" s="15">
        <v>2692.6320407377025</v>
      </c>
      <c r="V179" s="15">
        <v>589.22159857476834</v>
      </c>
      <c r="W179" s="15">
        <v>1593.9402339245507</v>
      </c>
      <c r="X179" s="15">
        <v>8723.373152668526</v>
      </c>
      <c r="Y179" s="15">
        <v>7757.560500000005</v>
      </c>
      <c r="AI179" s="15">
        <v>211.2239128125</v>
      </c>
    </row>
    <row r="180" spans="1:35" x14ac:dyDescent="0.3">
      <c r="A180" t="s">
        <v>9721</v>
      </c>
      <c r="B180" s="15">
        <v>11152.947502837804</v>
      </c>
      <c r="C180" s="15">
        <v>12584.427718992201</v>
      </c>
      <c r="D180" s="15">
        <v>8382.1649968381862</v>
      </c>
      <c r="E180" s="15">
        <v>5575.7521547362312</v>
      </c>
      <c r="F180" s="15">
        <v>19632.7944622289</v>
      </c>
      <c r="G180" s="15">
        <v>6851.6825123874869</v>
      </c>
      <c r="H180" s="15">
        <v>6251.2698842844848</v>
      </c>
      <c r="I180" s="15">
        <v>4757.3471410825132</v>
      </c>
      <c r="J180" s="15">
        <v>6399.6064423772741</v>
      </c>
      <c r="K180" s="15">
        <v>10427.982589262165</v>
      </c>
      <c r="L180" s="15">
        <v>3705.1168656093373</v>
      </c>
      <c r="M180" s="15">
        <v>4347.6161827401074</v>
      </c>
      <c r="N180" s="15">
        <v>4305.6772880127</v>
      </c>
      <c r="O180" s="15">
        <v>4882.8882418264729</v>
      </c>
      <c r="P180" s="15">
        <v>19112.965454574478</v>
      </c>
      <c r="Q180" s="15">
        <v>7109.7220609573242</v>
      </c>
      <c r="R180" s="15">
        <v>6021.4854904865088</v>
      </c>
      <c r="S180" s="15">
        <v>10434.6797458402</v>
      </c>
      <c r="T180" s="15">
        <v>9970.7399060281514</v>
      </c>
      <c r="U180" s="15">
        <v>5689.9343981602715</v>
      </c>
      <c r="V180" s="15">
        <v>750.30619169879367</v>
      </c>
      <c r="W180" s="15">
        <v>2094.7870278737851</v>
      </c>
      <c r="X180" s="15">
        <v>7175.8997494697605</v>
      </c>
      <c r="Y180" s="15">
        <v>2482.3274999999985</v>
      </c>
      <c r="AG180" s="15">
        <v>24608.542844936092</v>
      </c>
      <c r="AH180" s="15">
        <v>22139.750323026325</v>
      </c>
      <c r="AI180" s="15">
        <v>265.57926300001941</v>
      </c>
    </row>
    <row r="181" spans="1:35" x14ac:dyDescent="0.3">
      <c r="A181" t="s">
        <v>5010</v>
      </c>
      <c r="B181" s="15">
        <v>6510.8530392010034</v>
      </c>
      <c r="C181" s="15">
        <v>10174.873127374216</v>
      </c>
      <c r="D181" s="15">
        <v>7817.1379456965497</v>
      </c>
      <c r="E181" s="15">
        <v>6677.7574409635536</v>
      </c>
      <c r="F181" s="15">
        <v>16829.770592560544</v>
      </c>
      <c r="G181" s="15">
        <v>11290.94282653857</v>
      </c>
      <c r="H181" s="15">
        <v>9174.0238591211128</v>
      </c>
      <c r="I181" s="15">
        <v>4391.21736283883</v>
      </c>
      <c r="J181" s="15">
        <v>7166.2961069226703</v>
      </c>
      <c r="K181" s="15">
        <v>15071.320183803731</v>
      </c>
      <c r="L181" s="15">
        <v>5390.8478981881772</v>
      </c>
      <c r="M181" s="15">
        <v>5479.8978573473487</v>
      </c>
      <c r="N181" s="15">
        <v>3607.1554901405825</v>
      </c>
      <c r="O181" s="15">
        <v>0</v>
      </c>
      <c r="P181" s="15">
        <v>0</v>
      </c>
      <c r="Q181" s="15">
        <v>9847.0925818438682</v>
      </c>
      <c r="R181" s="15">
        <v>6896.8151060953051</v>
      </c>
      <c r="S181" s="15">
        <v>8759.5506674821445</v>
      </c>
      <c r="T181" s="15">
        <v>20699.529635192219</v>
      </c>
      <c r="U181" s="15">
        <v>6335.8470212285956</v>
      </c>
      <c r="V181" s="15">
        <v>359.37458790298336</v>
      </c>
      <c r="W181" s="15">
        <v>2503.2351358981032</v>
      </c>
      <c r="X181" s="15">
        <v>7642.9997748795022</v>
      </c>
    </row>
    <row r="182" spans="1:35" x14ac:dyDescent="0.3">
      <c r="A182" t="s">
        <v>113</v>
      </c>
      <c r="B182" s="15">
        <v>10054.049229808503</v>
      </c>
      <c r="C182" s="15">
        <v>12906.413555634766</v>
      </c>
      <c r="D182" s="15">
        <v>11636.719458920046</v>
      </c>
      <c r="E182" s="15">
        <v>5957.9379493734932</v>
      </c>
      <c r="F182" s="15">
        <v>19498.063370751941</v>
      </c>
      <c r="G182" s="15">
        <v>8948.8515227671651</v>
      </c>
      <c r="H182" s="15">
        <v>11056.055482921582</v>
      </c>
      <c r="I182" s="15">
        <v>5487.2787912371778</v>
      </c>
      <c r="J182" s="15">
        <v>11626.8231761507</v>
      </c>
      <c r="K182" s="15">
        <v>12898.923027382883</v>
      </c>
      <c r="L182" s="15">
        <v>3845.3325620963719</v>
      </c>
      <c r="M182" s="15">
        <v>4262.6716925479968</v>
      </c>
      <c r="N182" s="15">
        <v>3622.9517949437281</v>
      </c>
      <c r="O182" s="15">
        <v>8915.0809287579377</v>
      </c>
      <c r="P182" s="15">
        <v>17086.632479706954</v>
      </c>
      <c r="Q182" s="15">
        <v>8677.0547249342762</v>
      </c>
      <c r="R182" s="15">
        <v>6336.5693534659331</v>
      </c>
      <c r="S182" s="15">
        <v>8790.6870230290588</v>
      </c>
      <c r="T182" s="15">
        <v>16823.433930084218</v>
      </c>
      <c r="U182" s="15">
        <v>10596.471268868811</v>
      </c>
      <c r="V182" s="15">
        <v>552.75772257148139</v>
      </c>
      <c r="W182" s="15">
        <v>4850.6574662291241</v>
      </c>
      <c r="X182" s="15">
        <v>4711.6297111071044</v>
      </c>
      <c r="Y182" s="15">
        <v>3329.0544999999984</v>
      </c>
      <c r="AI182" s="15">
        <v>227.95281300001665</v>
      </c>
    </row>
    <row r="183" spans="1:35" x14ac:dyDescent="0.3">
      <c r="A183" t="s">
        <v>99</v>
      </c>
      <c r="B183" s="15">
        <v>10277.411374937954</v>
      </c>
      <c r="C183" s="15">
        <v>12770.145170637221</v>
      </c>
      <c r="D183" s="15">
        <v>9578.0445507858858</v>
      </c>
      <c r="E183" s="15">
        <v>5852.4480055611439</v>
      </c>
      <c r="F183" s="15">
        <v>11354.047900397534</v>
      </c>
      <c r="G183" s="15">
        <v>13380.761445742137</v>
      </c>
      <c r="H183" s="15">
        <v>12917.768141499299</v>
      </c>
      <c r="I183" s="15">
        <v>5432.358866643991</v>
      </c>
      <c r="J183" s="15">
        <v>7923.9225594204545</v>
      </c>
      <c r="K183" s="15">
        <v>16445.711499933037</v>
      </c>
      <c r="L183" s="15">
        <v>4155.2958644502578</v>
      </c>
      <c r="M183" s="15">
        <v>4078.5191486330741</v>
      </c>
      <c r="N183" s="15">
        <v>3910.5188399175127</v>
      </c>
      <c r="O183" s="15">
        <v>4703.702440459444</v>
      </c>
      <c r="P183" s="15">
        <v>31616.091604972044</v>
      </c>
      <c r="Q183" s="15">
        <v>12365.544422576855</v>
      </c>
      <c r="R183" s="15">
        <v>4843.7054423971113</v>
      </c>
      <c r="S183" s="15">
        <v>9150.7873236719843</v>
      </c>
      <c r="T183" s="15">
        <v>17084.334067854667</v>
      </c>
      <c r="U183" s="15">
        <v>6107.8592450895885</v>
      </c>
      <c r="V183" s="15">
        <v>796.47954869400951</v>
      </c>
      <c r="W183" s="15">
        <v>5580.3212077101871</v>
      </c>
      <c r="X183" s="15">
        <v>6838.9010902544233</v>
      </c>
      <c r="Y183" s="15">
        <v>3809.8830000000007</v>
      </c>
    </row>
    <row r="184" spans="1:35" x14ac:dyDescent="0.3">
      <c r="A184" t="s">
        <v>175</v>
      </c>
      <c r="B184" s="15">
        <v>7616.9899402888686</v>
      </c>
      <c r="C184" s="15">
        <v>10126.731035419276</v>
      </c>
      <c r="D184" s="15">
        <v>8770.696273267411</v>
      </c>
      <c r="E184" s="15">
        <v>8322.8002075904551</v>
      </c>
      <c r="F184" s="15">
        <v>26717.786343406544</v>
      </c>
      <c r="G184" s="15">
        <v>11525.535489484344</v>
      </c>
      <c r="H184" s="15">
        <v>9884.0324126258311</v>
      </c>
      <c r="I184" s="15">
        <v>5379.1269543208336</v>
      </c>
      <c r="J184" s="15">
        <v>8881.6195163089378</v>
      </c>
      <c r="K184" s="15">
        <v>14031.953049846617</v>
      </c>
      <c r="L184" s="15">
        <v>4648.9729199050316</v>
      </c>
      <c r="M184" s="15">
        <v>6927.5883589231689</v>
      </c>
      <c r="N184" s="15">
        <v>7117.6742075117563</v>
      </c>
      <c r="O184" s="15">
        <v>10137.673870836672</v>
      </c>
      <c r="P184" s="15">
        <v>22316.475062744143</v>
      </c>
      <c r="Q184" s="15">
        <v>5315.7975454317275</v>
      </c>
      <c r="R184" s="15">
        <v>4125.8894359596979</v>
      </c>
      <c r="S184" s="15">
        <v>6416.7327873010154</v>
      </c>
      <c r="T184" s="15">
        <v>21447.476218656764</v>
      </c>
      <c r="U184" s="15">
        <v>11474.47569940826</v>
      </c>
      <c r="V184" s="15">
        <v>223.24560051887605</v>
      </c>
      <c r="W184" s="15">
        <v>4890.7548480246387</v>
      </c>
      <c r="X184" s="15">
        <v>7554.6241483234744</v>
      </c>
      <c r="Y184" s="15">
        <v>4387.8645000000024</v>
      </c>
      <c r="AI184" s="15">
        <v>73.311138749999998</v>
      </c>
    </row>
    <row r="185" spans="1:35" x14ac:dyDescent="0.3">
      <c r="A185" t="s">
        <v>10382</v>
      </c>
      <c r="B185" s="15">
        <v>7986.9069792734745</v>
      </c>
      <c r="C185" s="15">
        <v>8326.7088258438162</v>
      </c>
      <c r="D185" s="15">
        <v>7275.6478251946182</v>
      </c>
      <c r="E185" s="15">
        <v>6893.0436832555124</v>
      </c>
      <c r="F185" s="15">
        <v>20231.305192333664</v>
      </c>
      <c r="G185" s="15">
        <v>5781.933911730629</v>
      </c>
      <c r="H185" s="15">
        <v>6296.3082543911742</v>
      </c>
      <c r="I185" s="15">
        <v>3147.3139300494827</v>
      </c>
      <c r="J185" s="15">
        <v>5744.1410737683518</v>
      </c>
      <c r="K185" s="15">
        <v>8231.9851428538223</v>
      </c>
      <c r="L185" s="15">
        <v>2862.958390585196</v>
      </c>
      <c r="M185" s="15">
        <v>4565.2813843075774</v>
      </c>
      <c r="N185" s="15">
        <v>4450.6466258119499</v>
      </c>
      <c r="O185" s="15">
        <v>6596.5550915159602</v>
      </c>
      <c r="P185" s="15">
        <v>16680.714177219783</v>
      </c>
      <c r="Q185" s="15">
        <v>8874.7834778594697</v>
      </c>
      <c r="R185" s="15">
        <v>3822.1380576104011</v>
      </c>
      <c r="S185" s="15">
        <v>10905.793925756994</v>
      </c>
      <c r="T185" s="15">
        <v>10246.561913691952</v>
      </c>
      <c r="U185" s="15">
        <v>5886.1822425076152</v>
      </c>
      <c r="V185" s="15">
        <v>106.48340657049128</v>
      </c>
      <c r="W185" s="15">
        <v>2512.8621480322117</v>
      </c>
      <c r="X185" s="15">
        <v>4267.8639632520717</v>
      </c>
      <c r="Y185" s="15">
        <v>2876.9029999999993</v>
      </c>
    </row>
    <row r="186" spans="1:35" x14ac:dyDescent="0.3">
      <c r="A186" t="s">
        <v>8190</v>
      </c>
      <c r="B186" s="15">
        <v>7534.633503787285</v>
      </c>
      <c r="C186" s="15">
        <v>8824.6088263934435</v>
      </c>
      <c r="D186" s="15">
        <v>7107.0014399746915</v>
      </c>
      <c r="E186" s="15">
        <v>4807.7178441317665</v>
      </c>
      <c r="F186" s="15">
        <v>13596.067725917885</v>
      </c>
      <c r="G186" s="15">
        <v>9999.2152604007479</v>
      </c>
      <c r="H186" s="15">
        <v>11233.896574610491</v>
      </c>
      <c r="I186" s="15">
        <v>6263.2833881836777</v>
      </c>
      <c r="J186" s="15">
        <v>11182.293623344922</v>
      </c>
      <c r="K186" s="15">
        <v>14484.067373293905</v>
      </c>
      <c r="L186" s="15">
        <v>4114.4752805619446</v>
      </c>
      <c r="M186" s="15">
        <v>4460.6678554375712</v>
      </c>
      <c r="N186" s="15">
        <v>2523.3177414074971</v>
      </c>
      <c r="O186" s="15">
        <v>0</v>
      </c>
      <c r="P186" s="15">
        <v>15800.477322385426</v>
      </c>
      <c r="Q186" s="15">
        <v>7676.5040557787152</v>
      </c>
      <c r="R186" s="15">
        <v>4496.1251021785047</v>
      </c>
      <c r="S186" s="15">
        <v>5839.4068127605278</v>
      </c>
      <c r="T186" s="15">
        <v>22259.66241019691</v>
      </c>
      <c r="U186" s="15">
        <v>11046.412833374045</v>
      </c>
      <c r="V186" s="15">
        <v>461.28224495433341</v>
      </c>
      <c r="W186" s="15">
        <v>3099.3814055479297</v>
      </c>
      <c r="X186" s="15">
        <v>3320.2475259767521</v>
      </c>
      <c r="AI186" s="15">
        <v>77.479815000000002</v>
      </c>
    </row>
    <row r="187" spans="1:35" x14ac:dyDescent="0.3">
      <c r="A187" t="s">
        <v>10415</v>
      </c>
      <c r="B187" s="15">
        <v>11330.341181950835</v>
      </c>
      <c r="C187" s="15">
        <v>13000.137294923208</v>
      </c>
      <c r="D187" s="15">
        <v>9755.3407449946244</v>
      </c>
      <c r="E187" s="15">
        <v>8741.5023837389053</v>
      </c>
      <c r="F187" s="15">
        <v>26405.862524519674</v>
      </c>
      <c r="G187" s="15">
        <v>8898.6421758369652</v>
      </c>
      <c r="H187" s="15">
        <v>7633.7060305091854</v>
      </c>
      <c r="I187" s="15">
        <v>4511.0013842090975</v>
      </c>
      <c r="J187" s="15">
        <v>6758.7297369676189</v>
      </c>
      <c r="K187" s="15">
        <v>14203.45779297978</v>
      </c>
      <c r="L187" s="15">
        <v>3253.4467104621417</v>
      </c>
      <c r="M187" s="15">
        <v>4521.00021833761</v>
      </c>
      <c r="N187" s="15">
        <v>4736.0032687823968</v>
      </c>
      <c r="O187" s="15">
        <v>10320.446661567914</v>
      </c>
      <c r="P187" s="15">
        <v>23859.151170811161</v>
      </c>
      <c r="Q187" s="15">
        <v>8183.812346723741</v>
      </c>
      <c r="R187" s="15">
        <v>7301.4801963164082</v>
      </c>
      <c r="S187" s="15">
        <v>8236.5206820771764</v>
      </c>
      <c r="T187" s="15">
        <v>16399.697738095492</v>
      </c>
      <c r="U187" s="15">
        <v>6527.107342740841</v>
      </c>
      <c r="V187" s="15">
        <v>413.03456456914131</v>
      </c>
      <c r="W187" s="15">
        <v>8169.0076111401295</v>
      </c>
      <c r="X187" s="15">
        <v>5603.0452385419931</v>
      </c>
      <c r="Y187" s="15">
        <v>13866.156499999985</v>
      </c>
      <c r="AI187" s="15">
        <v>191.61919312500001</v>
      </c>
    </row>
    <row r="188" spans="1:35" x14ac:dyDescent="0.3">
      <c r="A188" t="s">
        <v>176</v>
      </c>
      <c r="B188" s="15">
        <v>8641.4959071343437</v>
      </c>
      <c r="C188" s="15">
        <v>9944.9625023888893</v>
      </c>
      <c r="D188" s="15">
        <v>7604.1485243698025</v>
      </c>
      <c r="E188" s="15">
        <v>5687.7502636948775</v>
      </c>
      <c r="F188" s="15">
        <v>18911.862639360887</v>
      </c>
      <c r="G188" s="15">
        <v>4468.8767730552127</v>
      </c>
      <c r="H188" s="15">
        <v>9701.5984697573549</v>
      </c>
      <c r="I188" s="15">
        <v>4445.0160672667371</v>
      </c>
      <c r="J188" s="15">
        <v>7505.5256377610758</v>
      </c>
      <c r="K188" s="15">
        <v>11186.251920322022</v>
      </c>
      <c r="L188" s="15">
        <v>3962.0762688583777</v>
      </c>
      <c r="M188" s="15">
        <v>4771.2774373950824</v>
      </c>
      <c r="N188" s="15">
        <v>3612.9998106737053</v>
      </c>
      <c r="O188" s="15">
        <v>5963.1421881655451</v>
      </c>
      <c r="P188" s="15">
        <v>15820.038692424028</v>
      </c>
      <c r="Q188" s="15">
        <v>8060.2867354999507</v>
      </c>
      <c r="R188" s="15">
        <v>4896.9069796383983</v>
      </c>
      <c r="S188" s="15">
        <v>5041.3436497157554</v>
      </c>
      <c r="T188" s="15">
        <v>9836.5979491686903</v>
      </c>
      <c r="U188" s="15">
        <v>5638.3680326086624</v>
      </c>
      <c r="V188" s="15">
        <v>528.41035667545452</v>
      </c>
      <c r="W188" s="15">
        <v>5961.7926205415788</v>
      </c>
      <c r="X188" s="15">
        <v>5229.9695292554898</v>
      </c>
      <c r="Y188" s="15">
        <v>4356.3095000000039</v>
      </c>
      <c r="AI188" s="15">
        <v>39.231405000000002</v>
      </c>
    </row>
    <row r="189" spans="1:35" x14ac:dyDescent="0.3">
      <c r="A189" t="s">
        <v>6914</v>
      </c>
      <c r="B189" s="15">
        <v>19885.091883091518</v>
      </c>
      <c r="C189" s="15">
        <v>18575.938353169902</v>
      </c>
      <c r="D189" s="15">
        <v>23207.190955220663</v>
      </c>
      <c r="E189" s="15">
        <v>11585.496681905335</v>
      </c>
      <c r="F189" s="15">
        <v>23088.260240986154</v>
      </c>
      <c r="G189" s="15">
        <v>18687.350607416647</v>
      </c>
      <c r="H189" s="15">
        <v>17365.505194686149</v>
      </c>
      <c r="I189" s="15">
        <v>8785.2913284830465</v>
      </c>
      <c r="J189" s="15">
        <v>12364.844067258706</v>
      </c>
      <c r="K189" s="15">
        <v>30134.276775342572</v>
      </c>
      <c r="L189" s="15">
        <v>8089.6097793492499</v>
      </c>
      <c r="M189" s="15">
        <v>9915.1820016746969</v>
      </c>
      <c r="N189" s="15">
        <v>7256.642913735197</v>
      </c>
      <c r="O189" s="15">
        <v>12785.930202531757</v>
      </c>
      <c r="P189" s="15">
        <v>37807.272578038479</v>
      </c>
      <c r="Q189" s="15">
        <v>21449.763526162427</v>
      </c>
      <c r="R189" s="15">
        <v>10120.560722906452</v>
      </c>
      <c r="S189" s="15">
        <v>8788.224822141492</v>
      </c>
      <c r="T189" s="15">
        <v>23119.383205347363</v>
      </c>
      <c r="U189" s="15">
        <v>21731.165567331642</v>
      </c>
      <c r="V189" s="15">
        <v>719.49495525279417</v>
      </c>
      <c r="W189" s="15">
        <v>5452.781634904014</v>
      </c>
      <c r="X189" s="15">
        <v>12106.334750743463</v>
      </c>
      <c r="Y189" s="15">
        <v>14403.708999999977</v>
      </c>
      <c r="Z189" s="15">
        <v>57264.910794293282</v>
      </c>
      <c r="AA189" s="15">
        <v>44475.889022161085</v>
      </c>
      <c r="AB189" s="15">
        <v>13826.911071571945</v>
      </c>
      <c r="AC189" s="15">
        <v>19035.258741081059</v>
      </c>
      <c r="AF189" s="15">
        <v>9579.6030769230747</v>
      </c>
      <c r="AI189" s="15">
        <v>154.37174999999999</v>
      </c>
    </row>
    <row r="190" spans="1:35" x14ac:dyDescent="0.3">
      <c r="A190" t="s">
        <v>7635</v>
      </c>
      <c r="B190" s="15">
        <v>8326.886991189589</v>
      </c>
      <c r="C190" s="15">
        <v>10884.459934670178</v>
      </c>
      <c r="D190" s="15">
        <v>7012.4504560153291</v>
      </c>
      <c r="E190" s="15">
        <v>7653.7756874671604</v>
      </c>
      <c r="F190" s="15">
        <v>21495.061923382491</v>
      </c>
      <c r="G190" s="15">
        <v>12738.802557585022</v>
      </c>
      <c r="H190" s="15">
        <v>9334.8743366518538</v>
      </c>
      <c r="I190" s="15">
        <v>4936.8503131798734</v>
      </c>
      <c r="J190" s="15">
        <v>6913.0066299606979</v>
      </c>
      <c r="K190" s="15">
        <v>10914.048959876125</v>
      </c>
      <c r="L190" s="15">
        <v>3488.0824773377262</v>
      </c>
      <c r="M190" s="15">
        <v>4416.3450029908454</v>
      </c>
      <c r="N190" s="15">
        <v>4872.0468113120542</v>
      </c>
      <c r="O190" s="15">
        <v>7930.4821815010355</v>
      </c>
      <c r="P190" s="15">
        <v>21064.114744749015</v>
      </c>
      <c r="Q190" s="15">
        <v>9495.6560701779999</v>
      </c>
      <c r="R190" s="15">
        <v>5771.4691849972896</v>
      </c>
      <c r="S190" s="15">
        <v>9558.4530224139726</v>
      </c>
      <c r="T190" s="15">
        <v>19643.260624214665</v>
      </c>
      <c r="U190" s="15">
        <v>4063.2603776990213</v>
      </c>
      <c r="V190" s="15">
        <v>391.57449727247609</v>
      </c>
      <c r="W190" s="15">
        <v>3989.5696816610812</v>
      </c>
      <c r="X190" s="15">
        <v>5671.7648316082923</v>
      </c>
      <c r="Y190" s="15">
        <v>2472.4079999999976</v>
      </c>
    </row>
    <row r="191" spans="1:35" x14ac:dyDescent="0.3">
      <c r="A191" t="s">
        <v>5375</v>
      </c>
      <c r="B191" s="15">
        <v>8920.1425587602607</v>
      </c>
      <c r="C191" s="15">
        <v>15982.239277036291</v>
      </c>
      <c r="D191" s="15">
        <v>15053.662114816019</v>
      </c>
      <c r="E191" s="15">
        <v>6355.4892406914933</v>
      </c>
      <c r="F191" s="15">
        <v>21058.000340395574</v>
      </c>
      <c r="G191" s="15">
        <v>13044.307213016722</v>
      </c>
      <c r="H191" s="15">
        <v>13945.361626432219</v>
      </c>
      <c r="I191" s="15">
        <v>4820.9585955010716</v>
      </c>
      <c r="J191" s="15">
        <v>10668.056764848241</v>
      </c>
      <c r="K191" s="15">
        <v>19209.617678407256</v>
      </c>
      <c r="L191" s="15">
        <v>4617.747793302121</v>
      </c>
      <c r="M191" s="15">
        <v>5839.3172103378001</v>
      </c>
      <c r="N191" s="15">
        <v>4607.23178333756</v>
      </c>
      <c r="O191" s="15">
        <v>8157.7964885697193</v>
      </c>
      <c r="P191" s="15">
        <v>24715.406691348271</v>
      </c>
      <c r="Q191" s="15">
        <v>6703.09630687564</v>
      </c>
      <c r="R191" s="15">
        <v>6942.7077344639547</v>
      </c>
      <c r="S191" s="15">
        <v>12973.634613990771</v>
      </c>
      <c r="T191" s="15">
        <v>22613.684787526192</v>
      </c>
      <c r="U191" s="15">
        <v>27877.559065529105</v>
      </c>
      <c r="V191" s="15">
        <v>458.85425129035775</v>
      </c>
      <c r="W191" s="15">
        <v>5987.8208077628797</v>
      </c>
      <c r="X191" s="15">
        <v>10477.247368684502</v>
      </c>
      <c r="Y191" s="15">
        <v>6686.9079999999958</v>
      </c>
      <c r="Z191" s="15">
        <v>36908.5848797953</v>
      </c>
      <c r="AA191" s="15">
        <v>37531.701925438603</v>
      </c>
      <c r="AB191" s="15">
        <v>14493.072739282625</v>
      </c>
      <c r="AC191" s="15">
        <v>26285.624783999996</v>
      </c>
      <c r="AD191" s="15">
        <v>34243.507998750021</v>
      </c>
      <c r="AE191" s="15">
        <v>21236.373900000017</v>
      </c>
      <c r="AI191" s="15">
        <v>58.957867500000027</v>
      </c>
    </row>
    <row r="192" spans="1:35" x14ac:dyDescent="0.3">
      <c r="A192" t="s">
        <v>5410</v>
      </c>
      <c r="B192" s="15">
        <v>10921.326159485739</v>
      </c>
      <c r="C192" s="15">
        <v>14364.439294934418</v>
      </c>
      <c r="D192" s="15">
        <v>14639.969215201636</v>
      </c>
      <c r="E192" s="15">
        <v>7419.5522733748812</v>
      </c>
      <c r="F192" s="15">
        <v>23593.794441952163</v>
      </c>
      <c r="G192" s="15">
        <v>20445.65506132456</v>
      </c>
      <c r="H192" s="15">
        <v>13457.236561371614</v>
      </c>
      <c r="I192" s="15">
        <v>6590.7798076255267</v>
      </c>
      <c r="J192" s="15">
        <v>10482.681424445187</v>
      </c>
      <c r="K192" s="15">
        <v>18634.209567537782</v>
      </c>
      <c r="L192" s="15">
        <v>6158.7784889310733</v>
      </c>
      <c r="M192" s="15">
        <v>6956.3390328721771</v>
      </c>
      <c r="N192" s="15">
        <v>6178.7610171673814</v>
      </c>
      <c r="O192" s="15">
        <v>9069.2038729006763</v>
      </c>
      <c r="P192" s="15">
        <v>26526.069054947569</v>
      </c>
      <c r="Q192" s="15">
        <v>9955.4422207911721</v>
      </c>
      <c r="R192" s="15">
        <v>6379.4663422608382</v>
      </c>
      <c r="S192" s="15">
        <v>13207.460298277114</v>
      </c>
      <c r="T192" s="15">
        <v>18742.462308082639</v>
      </c>
      <c r="U192" s="15">
        <v>9456.5403766796262</v>
      </c>
      <c r="V192" s="15">
        <v>638.73066958633365</v>
      </c>
      <c r="W192" s="15">
        <v>4842.5324990897225</v>
      </c>
      <c r="X192" s="15">
        <v>9151.2792040879103</v>
      </c>
      <c r="Y192" s="15">
        <v>4661.0220000000008</v>
      </c>
      <c r="AI192" s="15">
        <v>232.95663562500008</v>
      </c>
    </row>
    <row r="193" spans="1:35" x14ac:dyDescent="0.3">
      <c r="A193" t="s">
        <v>9756</v>
      </c>
      <c r="B193" s="15">
        <v>3725.7635372461173</v>
      </c>
      <c r="C193" s="15">
        <v>6555.3145241143411</v>
      </c>
      <c r="D193" s="15">
        <v>3077.8943167285443</v>
      </c>
      <c r="E193" s="15">
        <v>4427.9000800655167</v>
      </c>
      <c r="F193" s="15">
        <v>8652.1068663854094</v>
      </c>
      <c r="G193" s="15">
        <v>4443.5257539597096</v>
      </c>
      <c r="H193" s="15">
        <v>3565.3122497556742</v>
      </c>
      <c r="I193" s="15">
        <v>2811.1125440613896</v>
      </c>
      <c r="J193" s="15">
        <v>5238.2845457620015</v>
      </c>
      <c r="K193" s="15">
        <v>5805.3710059910827</v>
      </c>
      <c r="L193" s="15">
        <v>2412.1173911191877</v>
      </c>
      <c r="M193" s="15">
        <v>2572.5297092594342</v>
      </c>
      <c r="N193" s="15">
        <v>2312.3631945334596</v>
      </c>
      <c r="O193" s="15">
        <v>3706.2722192752954</v>
      </c>
      <c r="P193" s="15">
        <v>8527.1547375496029</v>
      </c>
      <c r="Q193" s="15">
        <v>2805.4145094097594</v>
      </c>
      <c r="R193" s="15">
        <v>1814.5871287206553</v>
      </c>
      <c r="S193" s="15">
        <v>2495.1751242289533</v>
      </c>
      <c r="T193" s="15">
        <v>4044.65856514498</v>
      </c>
      <c r="U193" s="15">
        <v>2702.7061454602149</v>
      </c>
      <c r="V193" s="15">
        <v>189.34960364751819</v>
      </c>
      <c r="W193" s="15">
        <v>7823.7127310550177</v>
      </c>
      <c r="X193" s="15">
        <v>3581.2693583638925</v>
      </c>
      <c r="Y193" s="15">
        <v>1612.3439999999987</v>
      </c>
    </row>
    <row r="194" spans="1:35" x14ac:dyDescent="0.3">
      <c r="A194" t="s">
        <v>49</v>
      </c>
      <c r="B194" s="15">
        <v>9160.7280298967071</v>
      </c>
      <c r="C194" s="15">
        <v>15638.001023065783</v>
      </c>
      <c r="D194" s="15">
        <v>22939.925549408345</v>
      </c>
      <c r="E194" s="15">
        <v>10031.198316640184</v>
      </c>
      <c r="F194" s="15">
        <v>26606.289098895741</v>
      </c>
      <c r="G194" s="15">
        <v>16071.853571649526</v>
      </c>
      <c r="H194" s="15">
        <v>15206.857718460089</v>
      </c>
      <c r="I194" s="15">
        <v>5401.8307065815297</v>
      </c>
      <c r="J194" s="15">
        <v>9541.1678549258322</v>
      </c>
      <c r="K194" s="15">
        <v>20603.9119210114</v>
      </c>
      <c r="L194" s="15">
        <v>6060.5329632075909</v>
      </c>
      <c r="M194" s="15">
        <v>5260.4230117229226</v>
      </c>
      <c r="N194" s="15">
        <v>6670.3435754903921</v>
      </c>
      <c r="O194" s="15">
        <v>10310.684106246654</v>
      </c>
      <c r="P194" s="15">
        <v>36505.601545461323</v>
      </c>
      <c r="Q194" s="15">
        <v>9611.9843295515202</v>
      </c>
      <c r="R194" s="15">
        <v>9807.7553154661382</v>
      </c>
      <c r="S194" s="15">
        <v>13504.346515275931</v>
      </c>
      <c r="T194" s="15">
        <v>42052.194614859989</v>
      </c>
      <c r="U194" s="15">
        <v>13377.146022675764</v>
      </c>
      <c r="V194" s="15">
        <v>680.59198585151694</v>
      </c>
      <c r="W194" s="15">
        <v>5169.5187640981676</v>
      </c>
      <c r="X194" s="15">
        <v>10141.589523061122</v>
      </c>
      <c r="Y194" s="15">
        <v>4550.5557499999977</v>
      </c>
      <c r="AG194" s="15">
        <v>17945.213822675432</v>
      </c>
      <c r="AH194" s="15">
        <v>21698.911380921068</v>
      </c>
      <c r="AI194" s="15">
        <v>146.6847796875</v>
      </c>
    </row>
    <row r="195" spans="1:35" x14ac:dyDescent="0.3">
      <c r="A195" t="s">
        <v>9789</v>
      </c>
      <c r="B195" s="15">
        <v>4104.7902244865709</v>
      </c>
      <c r="C195" s="15">
        <v>4617.8049316522229</v>
      </c>
      <c r="D195" s="15">
        <v>3441.5396030798001</v>
      </c>
      <c r="E195" s="15">
        <v>3659.9397182555504</v>
      </c>
      <c r="F195" s="15">
        <v>7767.4352124722282</v>
      </c>
      <c r="G195" s="15">
        <v>5851.1710094875207</v>
      </c>
      <c r="H195" s="15">
        <v>4738.7189708467522</v>
      </c>
      <c r="I195" s="15">
        <v>1851.6401611427211</v>
      </c>
      <c r="J195" s="15">
        <v>4455.6777060040204</v>
      </c>
      <c r="K195" s="15">
        <v>4414.5937057440342</v>
      </c>
      <c r="L195" s="15">
        <v>1652.2728146500713</v>
      </c>
      <c r="M195" s="15">
        <v>2148.8830336423684</v>
      </c>
      <c r="N195" s="15">
        <v>3133.5289853419445</v>
      </c>
      <c r="O195" s="15">
        <v>6185.003637430872</v>
      </c>
      <c r="P195" s="15">
        <v>14757.039333114251</v>
      </c>
      <c r="Q195" s="15">
        <v>6441.0619437981859</v>
      </c>
      <c r="R195" s="15">
        <v>5036.4761174955929</v>
      </c>
      <c r="S195" s="15">
        <v>4644.4538288321819</v>
      </c>
      <c r="T195" s="15">
        <v>2870.1459153691385</v>
      </c>
      <c r="U195" s="15">
        <v>1708.5206155796197</v>
      </c>
      <c r="V195" s="15">
        <v>341.39905238575483</v>
      </c>
      <c r="W195" s="15">
        <v>2564.5300502501755</v>
      </c>
      <c r="X195" s="15">
        <v>6914.6475812174986</v>
      </c>
      <c r="Y195" s="15">
        <v>5143.5135000000064</v>
      </c>
    </row>
    <row r="196" spans="1:35" x14ac:dyDescent="0.3">
      <c r="A196" t="s">
        <v>9820</v>
      </c>
      <c r="B196" s="15">
        <v>9224.8164048955114</v>
      </c>
      <c r="C196" s="15">
        <v>9223.3386431214385</v>
      </c>
      <c r="D196" s="15">
        <v>10003.91377831456</v>
      </c>
      <c r="E196" s="15">
        <v>5702.9487568067634</v>
      </c>
      <c r="F196" s="15">
        <v>14091.942680328559</v>
      </c>
      <c r="G196" s="15">
        <v>11869.330226040664</v>
      </c>
      <c r="H196" s="15">
        <v>8576.5018383103834</v>
      </c>
      <c r="I196" s="15">
        <v>4297.624022399531</v>
      </c>
      <c r="J196" s="15">
        <v>7178.1813312674176</v>
      </c>
      <c r="K196" s="15">
        <v>11746.417943244496</v>
      </c>
      <c r="L196" s="15">
        <v>3367.5733808527598</v>
      </c>
      <c r="M196" s="15">
        <v>4962.3672622715794</v>
      </c>
      <c r="N196" s="15">
        <v>3996.6307906631382</v>
      </c>
      <c r="O196" s="15">
        <v>8206.7605534461072</v>
      </c>
      <c r="P196" s="15">
        <v>19950.668334316859</v>
      </c>
      <c r="Q196" s="15">
        <v>9726.1740045554943</v>
      </c>
      <c r="R196" s="15">
        <v>5947.5839402119118</v>
      </c>
      <c r="S196" s="15">
        <v>6420.4638635970859</v>
      </c>
      <c r="T196" s="15">
        <v>6965.9940832550546</v>
      </c>
      <c r="U196" s="15">
        <v>5235.9942428968543</v>
      </c>
      <c r="V196" s="15">
        <v>374.63792650242999</v>
      </c>
      <c r="W196" s="15">
        <v>1963.7470651342098</v>
      </c>
      <c r="X196" s="15">
        <v>6784.8267976188527</v>
      </c>
      <c r="Y196" s="15">
        <v>6279.0936111110977</v>
      </c>
      <c r="Z196" s="15">
        <v>66062.723431330378</v>
      </c>
      <c r="AA196" s="15">
        <v>52914.884056893308</v>
      </c>
      <c r="AB196" s="15">
        <v>11280.426773174227</v>
      </c>
      <c r="AC196" s="15">
        <v>29167.025680799983</v>
      </c>
      <c r="AI196" s="15">
        <v>126.70171875</v>
      </c>
    </row>
    <row r="197" spans="1:35" x14ac:dyDescent="0.3">
      <c r="A197" t="s">
        <v>8710</v>
      </c>
      <c r="B197" s="15">
        <v>12424.401849417965</v>
      </c>
      <c r="C197" s="15">
        <v>12419.841200473285</v>
      </c>
      <c r="D197" s="15">
        <v>14512.169367667748</v>
      </c>
      <c r="E197" s="15">
        <v>9707.3846738775646</v>
      </c>
      <c r="F197" s="15">
        <v>25864.451080482875</v>
      </c>
      <c r="G197" s="15">
        <v>16281.231427307162</v>
      </c>
      <c r="H197" s="15">
        <v>10662.980218914041</v>
      </c>
      <c r="I197" s="15">
        <v>4711.2974308268831</v>
      </c>
      <c r="J197" s="15">
        <v>7852.7310913106312</v>
      </c>
      <c r="K197" s="15">
        <v>16356.872502016635</v>
      </c>
      <c r="L197" s="15">
        <v>3985.0481489234721</v>
      </c>
      <c r="M197" s="15">
        <v>5442.4586631574148</v>
      </c>
      <c r="N197" s="15">
        <v>6455.7648157830445</v>
      </c>
      <c r="O197" s="15">
        <v>11224.829954946015</v>
      </c>
      <c r="P197" s="15">
        <v>29885.557566087686</v>
      </c>
      <c r="Q197" s="15">
        <v>7304.5298461647553</v>
      </c>
      <c r="R197" s="15">
        <v>5105.817407274335</v>
      </c>
      <c r="S197" s="15">
        <v>8790.0693896677203</v>
      </c>
      <c r="T197" s="15">
        <v>11510.658826580146</v>
      </c>
      <c r="U197" s="15">
        <v>8123.7165225320177</v>
      </c>
      <c r="V197" s="15">
        <v>528.38792514995373</v>
      </c>
      <c r="W197" s="15">
        <v>2843.9121121439648</v>
      </c>
      <c r="X197" s="15">
        <v>11517.088875452706</v>
      </c>
      <c r="Y197" s="15">
        <v>14811.242499999986</v>
      </c>
      <c r="Z197" s="15">
        <v>55772.795205003262</v>
      </c>
      <c r="AA197" s="15">
        <v>44615.74902550564</v>
      </c>
      <c r="AB197" s="15">
        <v>12952.282608806812</v>
      </c>
      <c r="AC197" s="15">
        <v>21722.935147199998</v>
      </c>
    </row>
    <row r="198" spans="1:35" x14ac:dyDescent="0.3">
      <c r="A198" t="s">
        <v>10450</v>
      </c>
      <c r="B198" s="15">
        <v>8981.9308658373448</v>
      </c>
      <c r="C198" s="15">
        <v>7944.5115119895509</v>
      </c>
      <c r="D198" s="15">
        <v>9690.2443955109866</v>
      </c>
      <c r="E198" s="15">
        <v>7685.7414395560108</v>
      </c>
      <c r="F198" s="15">
        <v>25207.480512345264</v>
      </c>
      <c r="G198" s="15">
        <v>8467.5448702816248</v>
      </c>
      <c r="H198" s="15">
        <v>8492.2360758914365</v>
      </c>
      <c r="I198" s="15">
        <v>5157.3215319496439</v>
      </c>
      <c r="J198" s="15">
        <v>8979.3660494962933</v>
      </c>
      <c r="K198" s="15">
        <v>12682.450837637985</v>
      </c>
      <c r="L198" s="15">
        <v>3565.8411208013936</v>
      </c>
      <c r="M198" s="15">
        <v>5404.5609463610226</v>
      </c>
      <c r="N198" s="15">
        <v>4467.2271467079299</v>
      </c>
      <c r="O198" s="15">
        <v>6231.5622684009813</v>
      </c>
      <c r="P198" s="15">
        <v>17111.351057960397</v>
      </c>
      <c r="Q198" s="15">
        <v>9289.5255624137808</v>
      </c>
      <c r="R198" s="15">
        <v>4954.878932099833</v>
      </c>
      <c r="S198" s="15">
        <v>13132.716299763009</v>
      </c>
      <c r="T198" s="15">
        <v>12597.459983829973</v>
      </c>
      <c r="U198" s="15">
        <v>9072.5724551594012</v>
      </c>
      <c r="V198" s="15">
        <v>555.38296823675455</v>
      </c>
      <c r="W198" s="15">
        <v>4233.2926710073125</v>
      </c>
      <c r="X198" s="15">
        <v>5063.3329480201264</v>
      </c>
      <c r="Y198" s="15">
        <v>2885.9849999999997</v>
      </c>
      <c r="AI198" s="15">
        <v>251.8836159375</v>
      </c>
    </row>
    <row r="199" spans="1:35" x14ac:dyDescent="0.3">
      <c r="A199" t="s">
        <v>7669</v>
      </c>
      <c r="B199" s="15">
        <v>8636.6603958455871</v>
      </c>
      <c r="C199" s="15">
        <v>10720.940019447822</v>
      </c>
      <c r="D199" s="15">
        <v>10843.254028256744</v>
      </c>
      <c r="E199" s="15">
        <v>6440.6420810445306</v>
      </c>
      <c r="F199" s="15">
        <v>19595.914887260697</v>
      </c>
      <c r="G199" s="15">
        <v>6922.0067014250153</v>
      </c>
      <c r="H199" s="15">
        <v>7072.3580119243315</v>
      </c>
      <c r="I199" s="15">
        <v>3741.0184740630189</v>
      </c>
      <c r="J199" s="15">
        <v>7691.7804683758432</v>
      </c>
      <c r="K199" s="15">
        <v>9955.0843521959632</v>
      </c>
      <c r="L199" s="15">
        <v>2936.7281138671847</v>
      </c>
      <c r="M199" s="15">
        <v>4590.1959688278694</v>
      </c>
      <c r="N199" s="15">
        <v>2762.4958826928296</v>
      </c>
      <c r="O199" s="15">
        <v>8150.689136060194</v>
      </c>
      <c r="P199" s="15">
        <v>18681.690306639131</v>
      </c>
      <c r="Q199" s="15">
        <v>4825.3316552456145</v>
      </c>
      <c r="R199" s="15">
        <v>3114.5965579577792</v>
      </c>
      <c r="S199" s="15">
        <v>3941.9366619505186</v>
      </c>
      <c r="T199" s="15">
        <v>12352.420289962691</v>
      </c>
      <c r="U199" s="15">
        <v>8551.7000357740071</v>
      </c>
      <c r="V199" s="15">
        <v>417.81610311931667</v>
      </c>
      <c r="W199" s="15">
        <v>1117.3244180681436</v>
      </c>
      <c r="X199" s="15">
        <v>4772.3907615549624</v>
      </c>
      <c r="Y199" s="15">
        <v>846.88899999999967</v>
      </c>
    </row>
    <row r="200" spans="1:35" x14ac:dyDescent="0.3">
      <c r="A200" t="s">
        <v>8223</v>
      </c>
      <c r="B200" s="15">
        <v>7615.0690573276652</v>
      </c>
      <c r="C200" s="15">
        <v>11496.37569220763</v>
      </c>
      <c r="D200" s="15">
        <v>6916.2343395361731</v>
      </c>
      <c r="E200" s="15">
        <v>5523.3063350746743</v>
      </c>
      <c r="F200" s="15">
        <v>15790.385595941667</v>
      </c>
      <c r="G200" s="15">
        <v>9360.2987781413303</v>
      </c>
      <c r="H200" s="15">
        <v>10849.29878746742</v>
      </c>
      <c r="I200" s="15">
        <v>4603.1488492273629</v>
      </c>
      <c r="J200" s="15">
        <v>8434.5002589269843</v>
      </c>
      <c r="K200" s="15">
        <v>14259.83805511931</v>
      </c>
      <c r="L200" s="15">
        <v>4393.080719371882</v>
      </c>
      <c r="M200" s="15">
        <v>5020.0217635179506</v>
      </c>
      <c r="N200" s="15">
        <v>4764.3380092836915</v>
      </c>
      <c r="O200" s="15">
        <v>7408.576961345012</v>
      </c>
      <c r="P200" s="15">
        <v>21101.28267190553</v>
      </c>
      <c r="Q200" s="15">
        <v>7400.0050481562375</v>
      </c>
      <c r="R200" s="15">
        <v>3909.5295406231398</v>
      </c>
      <c r="S200" s="15">
        <v>7833.7565869269847</v>
      </c>
      <c r="T200" s="15">
        <v>10801.036956098891</v>
      </c>
      <c r="U200" s="15">
        <v>9156.1861273091163</v>
      </c>
      <c r="W200" s="15">
        <v>5898.3193527048998</v>
      </c>
      <c r="X200" s="15">
        <v>5425.1373140639244</v>
      </c>
      <c r="Y200" s="15">
        <v>3285.2424999999994</v>
      </c>
    </row>
    <row r="201" spans="1:35" x14ac:dyDescent="0.3">
      <c r="A201" t="s">
        <v>6334</v>
      </c>
      <c r="B201" s="15">
        <v>13605.92199735422</v>
      </c>
      <c r="C201" s="15">
        <v>18891.878585053371</v>
      </c>
      <c r="D201" s="15">
        <v>13509.283646611389</v>
      </c>
      <c r="E201" s="15">
        <v>12359.444354849162</v>
      </c>
      <c r="F201" s="15">
        <v>36995.26672269158</v>
      </c>
      <c r="G201" s="15">
        <v>18177.691691526838</v>
      </c>
      <c r="H201" s="15">
        <v>12317.223492286614</v>
      </c>
      <c r="I201" s="15">
        <v>6669.8649608424448</v>
      </c>
      <c r="J201" s="15">
        <v>11614.009941053655</v>
      </c>
      <c r="K201" s="15">
        <v>23005.476503993188</v>
      </c>
      <c r="L201" s="15">
        <v>5118.6588903774209</v>
      </c>
      <c r="M201" s="15">
        <v>6099.2445061469043</v>
      </c>
      <c r="N201" s="15">
        <v>5284.0395799309299</v>
      </c>
      <c r="O201" s="15">
        <v>10041.074707060723</v>
      </c>
      <c r="P201" s="15">
        <v>22542.062482417001</v>
      </c>
      <c r="Q201" s="15">
        <v>10281.17826420874</v>
      </c>
      <c r="R201" s="15">
        <v>8515.9860598109735</v>
      </c>
      <c r="S201" s="15">
        <v>8187.7660805305477</v>
      </c>
      <c r="T201" s="15">
        <v>15271.311854027022</v>
      </c>
      <c r="U201" s="15">
        <v>11324.375172999748</v>
      </c>
      <c r="V201" s="15">
        <v>815.72260571201537</v>
      </c>
      <c r="W201" s="15">
        <v>3076.0114407563251</v>
      </c>
      <c r="X201" s="15">
        <v>9338.0837796420801</v>
      </c>
      <c r="Y201" s="15">
        <v>13191.364999999987</v>
      </c>
      <c r="Z201" s="15">
        <v>59089.174826878581</v>
      </c>
      <c r="AA201" s="15">
        <v>47025.350680372816</v>
      </c>
      <c r="AB201" s="15">
        <v>16784.423032560593</v>
      </c>
      <c r="AC201" s="15">
        <v>24275.343959999977</v>
      </c>
      <c r="AI201" s="15">
        <v>231.86075062499998</v>
      </c>
    </row>
    <row r="202" spans="1:35" x14ac:dyDescent="0.3">
      <c r="A202" t="s">
        <v>5458</v>
      </c>
      <c r="B202" s="15">
        <v>8664.6803048286183</v>
      </c>
      <c r="C202" s="15">
        <v>12709.046713778742</v>
      </c>
      <c r="D202" s="15">
        <v>11764.020299182466</v>
      </c>
      <c r="E202" s="15">
        <v>7316.7971674928067</v>
      </c>
      <c r="F202" s="15">
        <v>20571.482576166294</v>
      </c>
      <c r="G202" s="15">
        <v>7521.3592092686422</v>
      </c>
      <c r="H202" s="15">
        <v>7662.0185760394761</v>
      </c>
      <c r="I202" s="15">
        <v>4876.5060041990182</v>
      </c>
      <c r="J202" s="15">
        <v>7882.4537776967554</v>
      </c>
      <c r="K202" s="15">
        <v>14712.364938829131</v>
      </c>
      <c r="L202" s="15">
        <v>4365.4931047442378</v>
      </c>
      <c r="M202" s="15">
        <v>5800.0040234625058</v>
      </c>
      <c r="N202" s="15">
        <v>4383.3900578456778</v>
      </c>
      <c r="O202" s="15">
        <v>7216.1353602163044</v>
      </c>
      <c r="P202" s="15">
        <v>17855.52346117195</v>
      </c>
      <c r="Q202" s="15">
        <v>11963.354830994895</v>
      </c>
      <c r="R202" s="15">
        <v>5602.6098425015471</v>
      </c>
      <c r="S202" s="15">
        <v>12637.988381339241</v>
      </c>
      <c r="T202" s="15">
        <v>12280.626734858623</v>
      </c>
      <c r="U202" s="15">
        <v>7475.3233275135326</v>
      </c>
      <c r="V202" s="15">
        <v>394.3874448751597</v>
      </c>
      <c r="W202" s="15">
        <v>3596.0956849856043</v>
      </c>
      <c r="X202" s="15">
        <v>6782.6193035910119</v>
      </c>
      <c r="Y202" s="15">
        <v>4686.2369999999983</v>
      </c>
      <c r="AI202" s="15">
        <v>53.449154999999998</v>
      </c>
    </row>
    <row r="203" spans="1:35" x14ac:dyDescent="0.3">
      <c r="A203" t="s">
        <v>10483</v>
      </c>
      <c r="B203" s="15">
        <v>7813.7789089490752</v>
      </c>
      <c r="C203" s="15">
        <v>8061.5860875718236</v>
      </c>
      <c r="D203" s="15">
        <v>6083.2914414657416</v>
      </c>
      <c r="E203" s="15">
        <v>7184.7818257941972</v>
      </c>
      <c r="F203" s="15">
        <v>16014.13133131368</v>
      </c>
      <c r="G203" s="15">
        <v>11017.407211796473</v>
      </c>
      <c r="H203" s="15">
        <v>10872.420093383105</v>
      </c>
      <c r="I203" s="15">
        <v>4157.3348726990025</v>
      </c>
      <c r="J203" s="15">
        <v>7793.3329105506082</v>
      </c>
      <c r="K203" s="15">
        <v>14312.13623200156</v>
      </c>
      <c r="L203" s="15">
        <v>3438.9344856635626</v>
      </c>
      <c r="M203" s="15">
        <v>4726.0440619413912</v>
      </c>
      <c r="N203" s="15">
        <v>3328.2667488013853</v>
      </c>
      <c r="O203" s="15">
        <v>7239.6422146444211</v>
      </c>
      <c r="P203" s="15">
        <v>14660.633338977868</v>
      </c>
      <c r="Q203" s="15">
        <v>6263.7815472477951</v>
      </c>
      <c r="R203" s="15">
        <v>4973.0600791389561</v>
      </c>
      <c r="S203" s="15">
        <v>6364.4025909099018</v>
      </c>
      <c r="T203" s="15">
        <v>12530.406862076517</v>
      </c>
      <c r="U203" s="15">
        <v>6727.3146992324218</v>
      </c>
      <c r="V203" s="15">
        <v>584.79794659382867</v>
      </c>
      <c r="W203" s="15">
        <v>8613.9316360750254</v>
      </c>
      <c r="X203" s="15">
        <v>4385.4254237116056</v>
      </c>
      <c r="Y203" s="15">
        <v>3154.7404999999981</v>
      </c>
      <c r="Z203" s="15">
        <v>32201.950001228674</v>
      </c>
      <c r="AA203" s="15">
        <v>37063.961465102315</v>
      </c>
      <c r="AB203" s="15">
        <v>12253.532305880663</v>
      </c>
      <c r="AC203" s="15">
        <v>20576.504692800008</v>
      </c>
      <c r="AD203" s="15">
        <v>22776.152885500011</v>
      </c>
      <c r="AE203" s="15">
        <v>14555.019000000004</v>
      </c>
      <c r="AI203" s="15">
        <v>169.11880500000004</v>
      </c>
    </row>
    <row r="204" spans="1:35" x14ac:dyDescent="0.3">
      <c r="A204" t="s">
        <v>6369</v>
      </c>
      <c r="B204" s="15">
        <v>9480.2758887295768</v>
      </c>
      <c r="C204" s="15">
        <v>13705.395355416664</v>
      </c>
      <c r="D204" s="15">
        <v>9169.9036184001143</v>
      </c>
      <c r="E204" s="15">
        <v>5564.8237481382266</v>
      </c>
      <c r="F204" s="15">
        <v>17135.783381256209</v>
      </c>
      <c r="G204" s="15">
        <v>7738.1809045814807</v>
      </c>
      <c r="H204" s="15">
        <v>9616.1359293936603</v>
      </c>
      <c r="I204" s="15">
        <v>6770.5207914605407</v>
      </c>
      <c r="J204" s="15">
        <v>9542.6221064442216</v>
      </c>
      <c r="K204" s="15">
        <v>15480.763493614968</v>
      </c>
      <c r="L204" s="15">
        <v>4960.9463195403168</v>
      </c>
      <c r="M204" s="15">
        <v>7543.4817601159775</v>
      </c>
      <c r="N204" s="15">
        <v>4824.1472848074318</v>
      </c>
      <c r="O204" s="15">
        <v>9109.8440839952527</v>
      </c>
      <c r="P204" s="15">
        <v>22743.742789217311</v>
      </c>
      <c r="Q204" s="15">
        <v>10173.450033646237</v>
      </c>
      <c r="R204" s="15">
        <v>5094.121764733678</v>
      </c>
      <c r="S204" s="15">
        <v>7541.2852078316237</v>
      </c>
      <c r="T204" s="15">
        <v>13929.294930568285</v>
      </c>
      <c r="U204" s="15">
        <v>10855.965929805234</v>
      </c>
      <c r="V204" s="15">
        <v>959.37536400430758</v>
      </c>
      <c r="W204" s="15">
        <v>6491.1453622864656</v>
      </c>
      <c r="X204" s="15">
        <v>7303.9654021157894</v>
      </c>
      <c r="Y204" s="15">
        <v>5617.851500000007</v>
      </c>
      <c r="AI204" s="15">
        <v>173.4319884375</v>
      </c>
    </row>
    <row r="205" spans="1:35" x14ac:dyDescent="0.3">
      <c r="A205" t="s">
        <v>8744</v>
      </c>
      <c r="B205" s="15">
        <v>10976.496037751151</v>
      </c>
      <c r="C205" s="15">
        <v>11690.840711047782</v>
      </c>
      <c r="D205" s="15">
        <v>9917.6100392383232</v>
      </c>
      <c r="E205" s="15">
        <v>8497.9329378025977</v>
      </c>
      <c r="F205" s="15">
        <v>19140.336984679943</v>
      </c>
      <c r="G205" s="15">
        <v>13364.5290952261</v>
      </c>
      <c r="H205" s="15">
        <v>11495.698060490551</v>
      </c>
      <c r="I205" s="15">
        <v>6745.7406925600171</v>
      </c>
      <c r="J205" s="15">
        <v>8181.6766482393814</v>
      </c>
      <c r="K205" s="15">
        <v>15577.836478055979</v>
      </c>
      <c r="L205" s="15">
        <v>5015.5033855201345</v>
      </c>
      <c r="M205" s="15">
        <v>5011.0725108535098</v>
      </c>
      <c r="N205" s="15">
        <v>5905.7248384579361</v>
      </c>
      <c r="O205" s="15">
        <v>7684.5844523433552</v>
      </c>
      <c r="P205" s="15">
        <v>23885.826091016719</v>
      </c>
      <c r="Q205" s="15">
        <v>15283.151994470772</v>
      </c>
      <c r="R205" s="15">
        <v>6207.0729787451874</v>
      </c>
      <c r="S205" s="15">
        <v>8208.3962984876416</v>
      </c>
      <c r="T205" s="15">
        <v>13854.635092956065</v>
      </c>
      <c r="U205" s="15">
        <v>6858.0566219771481</v>
      </c>
      <c r="V205" s="15">
        <v>685.29662724529044</v>
      </c>
      <c r="W205" s="15">
        <v>2839.8621522862045</v>
      </c>
      <c r="X205" s="15">
        <v>6654.9390707160073</v>
      </c>
      <c r="Y205" s="15">
        <v>5061.1075000000028</v>
      </c>
      <c r="AG205" s="15">
        <v>24164.700531317761</v>
      </c>
      <c r="AH205" s="15">
        <v>26904.063436038014</v>
      </c>
      <c r="AI205" s="15">
        <v>340.03932374999994</v>
      </c>
    </row>
    <row r="206" spans="1:35" x14ac:dyDescent="0.3">
      <c r="A206" t="s">
        <v>8256</v>
      </c>
      <c r="B206" s="15">
        <v>10811.765369341492</v>
      </c>
      <c r="C206" s="15">
        <v>16660.030736482546</v>
      </c>
      <c r="D206" s="15">
        <v>13322.193783066756</v>
      </c>
      <c r="E206" s="15">
        <v>6804.6963538561859</v>
      </c>
      <c r="F206" s="15">
        <v>18187.910605755482</v>
      </c>
      <c r="G206" s="15">
        <v>12828.579538833319</v>
      </c>
      <c r="H206" s="15">
        <v>15398.953974209953</v>
      </c>
      <c r="I206" s="15">
        <v>7226.2864153805294</v>
      </c>
      <c r="J206" s="15">
        <v>10792.385806879101</v>
      </c>
      <c r="K206" s="15">
        <v>18275.835301672178</v>
      </c>
      <c r="L206" s="15">
        <v>5562.6900296451986</v>
      </c>
      <c r="M206" s="15">
        <v>6296.6389239526261</v>
      </c>
      <c r="N206" s="15">
        <v>3375.7275661765239</v>
      </c>
      <c r="O206" s="15">
        <v>8153.1618081433962</v>
      </c>
      <c r="P206" s="15">
        <v>17984.583224208913</v>
      </c>
      <c r="Q206" s="15">
        <v>8293.9724215458664</v>
      </c>
      <c r="R206" s="15">
        <v>6199.1791777039762</v>
      </c>
      <c r="S206" s="15">
        <v>7584.5754676459337</v>
      </c>
      <c r="T206" s="15">
        <v>25434.282384388476</v>
      </c>
      <c r="U206" s="15">
        <v>10178.532432398742</v>
      </c>
      <c r="V206" s="15">
        <v>481.52604573259379</v>
      </c>
      <c r="W206" s="15">
        <v>4638.1563454794341</v>
      </c>
      <c r="X206" s="15">
        <v>5799.5807173828034</v>
      </c>
      <c r="Y206" s="15">
        <v>3613.1720000000014</v>
      </c>
      <c r="AI206" s="15">
        <v>232.13778374999998</v>
      </c>
    </row>
    <row r="207" spans="1:35" x14ac:dyDescent="0.3">
      <c r="A207" t="s">
        <v>6404</v>
      </c>
      <c r="B207" s="15">
        <v>9895.9061900352608</v>
      </c>
      <c r="C207" s="15">
        <v>12395.465626839623</v>
      </c>
      <c r="D207" s="15">
        <v>14366.796524849406</v>
      </c>
      <c r="E207" s="15">
        <v>5947.566662617709</v>
      </c>
      <c r="F207" s="15">
        <v>18113.226643845766</v>
      </c>
      <c r="G207" s="15">
        <v>18055.502920244657</v>
      </c>
      <c r="H207" s="15">
        <v>13769.443908472511</v>
      </c>
      <c r="I207" s="15">
        <v>6047.3504758425397</v>
      </c>
      <c r="J207" s="15">
        <v>11176.647505655987</v>
      </c>
      <c r="K207" s="15">
        <v>22919.359464618236</v>
      </c>
      <c r="L207" s="15">
        <v>4975.1302088987559</v>
      </c>
      <c r="M207" s="15">
        <v>7217.5289188694242</v>
      </c>
      <c r="N207" s="15">
        <v>5223.7443277279308</v>
      </c>
      <c r="O207" s="15">
        <v>10205.897690081956</v>
      </c>
      <c r="P207" s="15">
        <v>25898.208774957304</v>
      </c>
      <c r="Q207" s="15">
        <v>9060.0015063704323</v>
      </c>
      <c r="R207" s="15">
        <v>7853.3001415097742</v>
      </c>
      <c r="S207" s="15">
        <v>6566.1045681095538</v>
      </c>
      <c r="T207" s="15">
        <v>24569.999700558303</v>
      </c>
      <c r="U207" s="15">
        <v>11084.453787512837</v>
      </c>
      <c r="V207" s="15">
        <v>370.0939611405293</v>
      </c>
      <c r="W207" s="15">
        <v>4717.6705938255318</v>
      </c>
      <c r="X207" s="15">
        <v>8881.1522781963104</v>
      </c>
      <c r="Y207" s="15">
        <v>4188.9519999999957</v>
      </c>
      <c r="Z207" s="15">
        <v>38255.363364297271</v>
      </c>
      <c r="AA207" s="15">
        <v>41940.777894948013</v>
      </c>
      <c r="AB207" s="15">
        <v>5139.0644491666626</v>
      </c>
      <c r="AC207" s="15">
        <v>28932.015470399991</v>
      </c>
      <c r="AD207" s="15">
        <v>30507.980830500095</v>
      </c>
      <c r="AE207" s="15">
        <v>17825.974950000025</v>
      </c>
    </row>
    <row r="208" spans="1:35" x14ac:dyDescent="0.3">
      <c r="A208" t="s">
        <v>5492</v>
      </c>
      <c r="B208" s="15">
        <v>10889.856760362904</v>
      </c>
      <c r="C208" s="15">
        <v>10707.771142342537</v>
      </c>
      <c r="D208" s="15">
        <v>12017.627657776035</v>
      </c>
      <c r="E208" s="15">
        <v>5005.2415749469737</v>
      </c>
      <c r="F208" s="15">
        <v>21798.380852597318</v>
      </c>
      <c r="G208" s="15">
        <v>11501.943165690222</v>
      </c>
      <c r="H208" s="15">
        <v>8351.0392964739331</v>
      </c>
      <c r="I208" s="15">
        <v>7747.4678361056704</v>
      </c>
      <c r="J208" s="15">
        <v>11450.812024721679</v>
      </c>
      <c r="K208" s="15">
        <v>17585.118207161016</v>
      </c>
      <c r="L208" s="15">
        <v>6561.1334172781471</v>
      </c>
      <c r="M208" s="15">
        <v>7334.5774956535624</v>
      </c>
      <c r="N208" s="15">
        <v>4287.2719599117636</v>
      </c>
      <c r="O208" s="15">
        <v>11562.109132113999</v>
      </c>
      <c r="P208" s="15">
        <v>22006.077054120738</v>
      </c>
      <c r="Q208" s="15">
        <v>12699.718655007844</v>
      </c>
      <c r="R208" s="15">
        <v>6347.3501687131593</v>
      </c>
      <c r="S208" s="15">
        <v>8565.6911287366493</v>
      </c>
      <c r="T208" s="15">
        <v>18214.759338614891</v>
      </c>
      <c r="U208" s="15">
        <v>13454.891018524464</v>
      </c>
      <c r="V208" s="15">
        <v>836.63337044213904</v>
      </c>
      <c r="W208" s="15">
        <v>6515.862765094691</v>
      </c>
      <c r="X208" s="15">
        <v>6844.5598970200626</v>
      </c>
      <c r="Y208" s="15">
        <v>6197.0805000000064</v>
      </c>
      <c r="AI208" s="15">
        <v>215.55653250000003</v>
      </c>
    </row>
    <row r="209" spans="1:35" x14ac:dyDescent="0.3">
      <c r="A209" t="s">
        <v>6438</v>
      </c>
      <c r="B209" s="15">
        <v>5534.344511319644</v>
      </c>
      <c r="C209" s="15">
        <v>7777.5681411089754</v>
      </c>
      <c r="D209" s="15">
        <v>6327.9775011004422</v>
      </c>
      <c r="E209" s="15">
        <v>7165.2908704224074</v>
      </c>
      <c r="F209" s="15">
        <v>17864.915456502975</v>
      </c>
      <c r="G209" s="15">
        <v>8081.8537777716392</v>
      </c>
      <c r="H209" s="15">
        <v>6573.4861346849702</v>
      </c>
      <c r="I209" s="15">
        <v>3122.7643960349965</v>
      </c>
      <c r="J209" s="15">
        <v>5766.7515819866439</v>
      </c>
      <c r="K209" s="15">
        <v>11236.6647026925</v>
      </c>
      <c r="L209" s="15">
        <v>3175.7560543365648</v>
      </c>
      <c r="M209" s="15">
        <v>3821.3323810335496</v>
      </c>
      <c r="N209" s="15">
        <v>3293.339149246945</v>
      </c>
      <c r="O209" s="15">
        <v>8387.0965624972232</v>
      </c>
      <c r="P209" s="15">
        <v>21966.404307480749</v>
      </c>
      <c r="Q209" s="15">
        <v>4104.9676224054028</v>
      </c>
      <c r="R209" s="15">
        <v>3089.1008345805308</v>
      </c>
      <c r="S209" s="15">
        <v>6223.9174581292837</v>
      </c>
      <c r="T209" s="15">
        <v>12744.008340366518</v>
      </c>
      <c r="U209" s="15">
        <v>8374.7884058866421</v>
      </c>
      <c r="V209" s="15">
        <v>345.44648776308173</v>
      </c>
      <c r="W209" s="15">
        <v>3907.8526186967206</v>
      </c>
      <c r="X209" s="15">
        <v>4752.7843307031499</v>
      </c>
      <c r="Y209" s="15">
        <v>3684.2636111111096</v>
      </c>
      <c r="Z209" s="15">
        <v>37443.231169491235</v>
      </c>
      <c r="AA209" s="15">
        <v>32979.158466008754</v>
      </c>
      <c r="AB209" s="15">
        <v>10088.821243781525</v>
      </c>
      <c r="AC209" s="15">
        <v>13763.268729000005</v>
      </c>
      <c r="AD209" s="15">
        <v>23447.242396125028</v>
      </c>
      <c r="AE209" s="15">
        <v>8054.6530050000174</v>
      </c>
      <c r="AI209" s="15">
        <v>77.931108750005336</v>
      </c>
    </row>
    <row r="210" spans="1:35" x14ac:dyDescent="0.3">
      <c r="A210" t="s">
        <v>5526</v>
      </c>
      <c r="B210" s="15">
        <v>8616.7384155938526</v>
      </c>
      <c r="C210" s="15">
        <v>12885.002030989197</v>
      </c>
      <c r="D210" s="15">
        <v>12924.2493550199</v>
      </c>
      <c r="E210" s="15">
        <v>6674.5294526777043</v>
      </c>
      <c r="F210" s="15">
        <v>18251.344500073723</v>
      </c>
      <c r="G210" s="15">
        <v>10575.784770922059</v>
      </c>
      <c r="H210" s="15">
        <v>10831.450849258792</v>
      </c>
      <c r="I210" s="15">
        <v>5301.7951420181016</v>
      </c>
      <c r="J210" s="15">
        <v>9864.660980409737</v>
      </c>
      <c r="K210" s="15">
        <v>18954.660353396433</v>
      </c>
      <c r="L210" s="15">
        <v>5185.9814465684785</v>
      </c>
      <c r="M210" s="15">
        <v>6367.0785955546062</v>
      </c>
      <c r="N210" s="15">
        <v>5438.410451285933</v>
      </c>
      <c r="O210" s="15">
        <v>6735.6866874897532</v>
      </c>
      <c r="P210" s="15">
        <v>20238.810745449293</v>
      </c>
      <c r="Q210" s="15">
        <v>8383.7058262394366</v>
      </c>
      <c r="R210" s="15">
        <v>6849.3697580420248</v>
      </c>
      <c r="S210" s="15">
        <v>9295.7836302473443</v>
      </c>
      <c r="T210" s="15">
        <v>14229.30825562364</v>
      </c>
      <c r="U210" s="15">
        <v>8228.5682897695788</v>
      </c>
      <c r="V210" s="15">
        <v>514.84219178238448</v>
      </c>
      <c r="W210" s="15">
        <v>3887.2555642700222</v>
      </c>
      <c r="X210" s="15">
        <v>8234.5318130731303</v>
      </c>
      <c r="AI210" s="15">
        <v>261.67631312499998</v>
      </c>
    </row>
    <row r="211" spans="1:35" x14ac:dyDescent="0.3">
      <c r="A211" t="s">
        <v>6949</v>
      </c>
      <c r="B211" s="15">
        <v>8445.3033348313293</v>
      </c>
      <c r="C211" s="15">
        <v>11823.630246415292</v>
      </c>
      <c r="D211" s="15">
        <v>8234.8577394767435</v>
      </c>
      <c r="E211" s="15">
        <v>7519.9359058866057</v>
      </c>
      <c r="F211" s="15">
        <v>25016.783596761194</v>
      </c>
      <c r="G211" s="15">
        <v>10639.933265451713</v>
      </c>
      <c r="H211" s="15">
        <v>12024.661101791253</v>
      </c>
      <c r="I211" s="15">
        <v>6404.6869622955119</v>
      </c>
      <c r="J211" s="15">
        <v>9360.424319663467</v>
      </c>
      <c r="K211" s="15">
        <v>15453.683279751034</v>
      </c>
      <c r="L211" s="15">
        <v>4401.8787738625733</v>
      </c>
      <c r="M211" s="15">
        <v>6266.7405316714776</v>
      </c>
      <c r="N211" s="15">
        <v>3176.9634090331951</v>
      </c>
      <c r="O211" s="15">
        <v>6945.4732680389316</v>
      </c>
      <c r="P211" s="15">
        <v>0</v>
      </c>
      <c r="Q211" s="15">
        <v>5709.5005308822729</v>
      </c>
      <c r="R211" s="15">
        <v>6183.2955952263092</v>
      </c>
      <c r="S211" s="15">
        <v>5266.029576546056</v>
      </c>
      <c r="T211" s="15">
        <v>13692.347269591986</v>
      </c>
      <c r="U211" s="15">
        <v>10519.16281264703</v>
      </c>
      <c r="V211" s="15">
        <v>608.37373230412663</v>
      </c>
      <c r="W211" s="15">
        <v>4715.4391673651289</v>
      </c>
      <c r="X211" s="15">
        <v>4885.5563325688181</v>
      </c>
      <c r="Y211" s="15">
        <v>1329.8714999999993</v>
      </c>
      <c r="AI211" s="15">
        <v>260.261505</v>
      </c>
    </row>
    <row r="212" spans="1:35" x14ac:dyDescent="0.3">
      <c r="A212" t="s">
        <v>9855</v>
      </c>
      <c r="B212" s="15">
        <v>6875.1452939925421</v>
      </c>
      <c r="C212" s="15">
        <v>9527.2778457361037</v>
      </c>
      <c r="D212" s="15">
        <v>7814.0277478339967</v>
      </c>
      <c r="E212" s="15">
        <v>6689.0914688919211</v>
      </c>
      <c r="F212" s="15">
        <v>19597.144234069037</v>
      </c>
      <c r="G212" s="15">
        <v>6814.2403305441476</v>
      </c>
      <c r="H212" s="15">
        <v>9248.5023394384571</v>
      </c>
      <c r="I212" s="15">
        <v>4631.0802133516363</v>
      </c>
      <c r="J212" s="15">
        <v>8658.2528933042631</v>
      </c>
      <c r="K212" s="15">
        <v>13775.008225486212</v>
      </c>
      <c r="L212" s="15">
        <v>4596.1209793022445</v>
      </c>
      <c r="M212" s="15">
        <v>5518.2316271439304</v>
      </c>
      <c r="N212" s="15">
        <v>3730.6532812662749</v>
      </c>
      <c r="O212" s="15">
        <v>6679.6612307312098</v>
      </c>
      <c r="P212" s="15">
        <v>15106.056515244196</v>
      </c>
      <c r="Q212" s="15">
        <v>8100.1390856520466</v>
      </c>
      <c r="R212" s="15">
        <v>4156.7650020989304</v>
      </c>
      <c r="S212" s="15">
        <v>4622.5615965564857</v>
      </c>
      <c r="T212" s="15">
        <v>19475.927692945657</v>
      </c>
      <c r="U212" s="15">
        <v>3535.5205936051616</v>
      </c>
      <c r="V212" s="15">
        <v>437.46265902162747</v>
      </c>
      <c r="W212" s="15">
        <v>2298.4431884101482</v>
      </c>
      <c r="X212" s="15">
        <v>7380.0370415684993</v>
      </c>
      <c r="Y212" s="15">
        <v>4608.7765000000045</v>
      </c>
      <c r="AI212" s="15">
        <v>166.611795</v>
      </c>
    </row>
    <row r="213" spans="1:35" x14ac:dyDescent="0.3">
      <c r="A213" t="s">
        <v>9889</v>
      </c>
      <c r="B213" s="15">
        <v>7953.0760124926464</v>
      </c>
      <c r="C213" s="15">
        <v>9590.1647604656719</v>
      </c>
      <c r="D213" s="15">
        <v>9171.283706606966</v>
      </c>
      <c r="E213" s="15">
        <v>6649.7312437461751</v>
      </c>
      <c r="F213" s="15">
        <v>23203.22155875172</v>
      </c>
      <c r="G213" s="15">
        <v>12919.756120327</v>
      </c>
      <c r="H213" s="15">
        <v>12260.707271108689</v>
      </c>
      <c r="I213" s="15">
        <v>5922.9456267177748</v>
      </c>
      <c r="J213" s="15">
        <v>9948.8415829784371</v>
      </c>
      <c r="K213" s="15">
        <v>16329.949237005589</v>
      </c>
      <c r="L213" s="15">
        <v>3736.8325762510294</v>
      </c>
      <c r="M213" s="15">
        <v>6491.8894676231621</v>
      </c>
      <c r="N213" s="15">
        <v>5097.1887702952563</v>
      </c>
      <c r="O213" s="15">
        <v>10621.692430626212</v>
      </c>
      <c r="P213" s="15">
        <v>28916.636558958453</v>
      </c>
      <c r="Q213" s="15">
        <v>6789.1541415572192</v>
      </c>
      <c r="R213" s="15">
        <v>5156.9908487830844</v>
      </c>
      <c r="S213" s="15">
        <v>7921.3464816229161</v>
      </c>
      <c r="T213" s="15">
        <v>11805.647553090348</v>
      </c>
      <c r="U213" s="15">
        <v>6734.0920366605551</v>
      </c>
      <c r="V213" s="15">
        <v>423.51285177147895</v>
      </c>
      <c r="W213" s="15">
        <v>5946.8651907976482</v>
      </c>
      <c r="X213" s="15">
        <v>10711.894676732149</v>
      </c>
      <c r="Y213" s="15">
        <v>4588.0395000000026</v>
      </c>
      <c r="Z213" s="15">
        <v>43888.162161807908</v>
      </c>
      <c r="AA213" s="15">
        <v>47084.284798493347</v>
      </c>
      <c r="AB213" s="15">
        <v>6066.8008066666507</v>
      </c>
      <c r="AC213" s="15">
        <v>28122.385536000002</v>
      </c>
      <c r="AD213" s="15">
        <v>43595.632392000036</v>
      </c>
      <c r="AE213" s="15">
        <v>41994.400274999978</v>
      </c>
      <c r="AI213" s="15">
        <v>245.87841374999999</v>
      </c>
    </row>
    <row r="214" spans="1:35" x14ac:dyDescent="0.3">
      <c r="A214" t="s">
        <v>5561</v>
      </c>
      <c r="B214" s="15">
        <v>8419.5620858813654</v>
      </c>
      <c r="C214" s="15">
        <v>11696.064724243712</v>
      </c>
      <c r="D214" s="15">
        <v>11105.93316526566</v>
      </c>
      <c r="E214" s="15">
        <v>6290.5333344695373</v>
      </c>
      <c r="F214" s="15">
        <v>16820.057458588395</v>
      </c>
      <c r="G214" s="15">
        <v>10735.167918810161</v>
      </c>
      <c r="H214" s="15">
        <v>11141.920468891532</v>
      </c>
      <c r="I214" s="15">
        <v>5523.0264545169839</v>
      </c>
      <c r="J214" s="15">
        <v>10090.098438998644</v>
      </c>
      <c r="K214" s="15">
        <v>15838.66256853684</v>
      </c>
      <c r="L214" s="15">
        <v>5237.3464231626185</v>
      </c>
      <c r="M214" s="15">
        <v>5966.827428430156</v>
      </c>
      <c r="N214" s="15">
        <v>5442.5050666744337</v>
      </c>
      <c r="O214" s="15">
        <v>13225.031886346747</v>
      </c>
      <c r="P214" s="15">
        <v>40391.864675062119</v>
      </c>
      <c r="Q214" s="15">
        <v>9584.7780874812943</v>
      </c>
      <c r="R214" s="15">
        <v>7523.8263244160471</v>
      </c>
      <c r="S214" s="15">
        <v>10786.76878532195</v>
      </c>
      <c r="T214" s="15">
        <v>17246.548753060077</v>
      </c>
      <c r="U214" s="15">
        <v>10636.854925609765</v>
      </c>
      <c r="V214" s="15">
        <v>473.49650435416953</v>
      </c>
      <c r="W214" s="15">
        <v>7356.8668409259999</v>
      </c>
      <c r="X214" s="15">
        <v>6739.9854741811278</v>
      </c>
      <c r="Y214" s="15">
        <v>8871.1424999999836</v>
      </c>
      <c r="AI214" s="15">
        <v>220.00663500000002</v>
      </c>
    </row>
    <row r="215" spans="1:35" x14ac:dyDescent="0.3">
      <c r="A215" t="s">
        <v>177</v>
      </c>
      <c r="B215" s="15">
        <v>8991.1505434136343</v>
      </c>
      <c r="C215" s="15">
        <v>11025.224397872953</v>
      </c>
      <c r="D215" s="15">
        <v>11072.674242912812</v>
      </c>
      <c r="E215" s="15">
        <v>8313.7023646647085</v>
      </c>
      <c r="F215" s="15">
        <v>22915.690389847136</v>
      </c>
      <c r="G215" s="15">
        <v>15544.796676755117</v>
      </c>
      <c r="H215" s="15">
        <v>13381.862590538396</v>
      </c>
      <c r="I215" s="15">
        <v>8449.5405247869039</v>
      </c>
      <c r="J215" s="15">
        <v>13867.095992135683</v>
      </c>
      <c r="K215" s="15">
        <v>25365.002303477759</v>
      </c>
      <c r="L215" s="15">
        <v>6291.6279526292456</v>
      </c>
      <c r="M215" s="15">
        <v>11153.305207130497</v>
      </c>
      <c r="N215" s="15">
        <v>3464.4377993508374</v>
      </c>
      <c r="O215" s="15">
        <v>7296.2848201334291</v>
      </c>
      <c r="P215" s="15">
        <v>22276.361104165924</v>
      </c>
      <c r="Q215" s="15">
        <v>6393.2772330934213</v>
      </c>
      <c r="R215" s="15">
        <v>6590.1032578375971</v>
      </c>
      <c r="S215" s="15">
        <v>7811.4014885739571</v>
      </c>
      <c r="T215" s="15">
        <v>18040.576742632329</v>
      </c>
      <c r="U215" s="15">
        <v>9190.1674442614731</v>
      </c>
      <c r="V215" s="15">
        <v>796.76912055345122</v>
      </c>
      <c r="W215" s="15">
        <v>9716.3773158159474</v>
      </c>
      <c r="X215" s="15">
        <v>7074.7462607205671</v>
      </c>
      <c r="Y215" s="15">
        <v>1235.8974999999991</v>
      </c>
      <c r="AI215" s="15">
        <v>277.28811262501898</v>
      </c>
    </row>
    <row r="216" spans="1:35" x14ac:dyDescent="0.3">
      <c r="A216" t="s">
        <v>9924</v>
      </c>
      <c r="B216" s="15">
        <v>10021.795917062671</v>
      </c>
      <c r="C216" s="15">
        <v>10825.311682219019</v>
      </c>
      <c r="D216" s="15">
        <v>7843.8337715113721</v>
      </c>
      <c r="E216" s="15">
        <v>6212.713649657434</v>
      </c>
      <c r="F216" s="15">
        <v>17137.447672936829</v>
      </c>
      <c r="G216" s="15">
        <v>10223.338310450827</v>
      </c>
      <c r="H216" s="15">
        <v>7941.3762097038943</v>
      </c>
      <c r="I216" s="15">
        <v>5555.4577265131138</v>
      </c>
      <c r="J216" s="15">
        <v>9154.7042351756354</v>
      </c>
      <c r="K216" s="15">
        <v>14357.821602136164</v>
      </c>
      <c r="L216" s="15">
        <v>3632.1383037437236</v>
      </c>
      <c r="M216" s="15">
        <v>5456.3741929223897</v>
      </c>
      <c r="N216" s="15">
        <v>3080.86426842733</v>
      </c>
      <c r="O216" s="15">
        <v>8341.8076778045743</v>
      </c>
      <c r="P216" s="15">
        <v>19008.896549850324</v>
      </c>
      <c r="Q216" s="15">
        <v>5225.1818390936814</v>
      </c>
      <c r="R216" s="15">
        <v>3988.6003398538865</v>
      </c>
      <c r="S216" s="15">
        <v>7028.8295356917115</v>
      </c>
      <c r="T216" s="15">
        <v>13496.407054912248</v>
      </c>
      <c r="U216" s="15">
        <v>6647.2463151428747</v>
      </c>
      <c r="V216" s="15">
        <v>567.55363956209499</v>
      </c>
      <c r="W216" s="15">
        <v>5765.0480187822577</v>
      </c>
      <c r="X216" s="15">
        <v>6647.9922843892728</v>
      </c>
      <c r="Y216" s="15">
        <v>2823.741999999997</v>
      </c>
      <c r="Z216" s="15">
        <v>37839.721355701775</v>
      </c>
      <c r="AA216" s="15">
        <v>32330.875781524101</v>
      </c>
      <c r="AB216" s="15">
        <v>5792.9569564299163</v>
      </c>
      <c r="AC216" s="15">
        <v>16708.161405599996</v>
      </c>
      <c r="AD216" s="15">
        <v>20112.808453500013</v>
      </c>
      <c r="AE216" s="15">
        <v>11706.331274999993</v>
      </c>
      <c r="AI216" s="15">
        <v>181.802555625</v>
      </c>
    </row>
    <row r="217" spans="1:35" x14ac:dyDescent="0.3">
      <c r="A217" t="s">
        <v>5595</v>
      </c>
      <c r="B217" s="15">
        <v>8628.8187330088931</v>
      </c>
      <c r="C217" s="15">
        <v>10625.467427885455</v>
      </c>
      <c r="D217" s="15">
        <v>10497.708394614365</v>
      </c>
      <c r="E217" s="15">
        <v>5881.5043644233911</v>
      </c>
      <c r="F217" s="15">
        <v>24068.479230157962</v>
      </c>
      <c r="G217" s="15">
        <v>12550.426381977393</v>
      </c>
      <c r="H217" s="15">
        <v>9453.3002321553195</v>
      </c>
      <c r="I217" s="15">
        <v>4581.0747258194442</v>
      </c>
      <c r="J217" s="15">
        <v>9445.4442247594397</v>
      </c>
      <c r="K217" s="15">
        <v>18193.032182806171</v>
      </c>
      <c r="L217" s="15">
        <v>3443.9824195835745</v>
      </c>
      <c r="M217" s="15">
        <v>4410.7810065025897</v>
      </c>
      <c r="N217" s="15">
        <v>3680.6297678707451</v>
      </c>
      <c r="O217" s="15">
        <v>7862.2147396273704</v>
      </c>
      <c r="P217" s="15">
        <v>17468.682745351027</v>
      </c>
      <c r="Q217" s="15">
        <v>6614.383119328857</v>
      </c>
      <c r="R217" s="15">
        <v>6140.3762308001315</v>
      </c>
      <c r="S217" s="15">
        <v>8849.1602763092924</v>
      </c>
      <c r="T217" s="15">
        <v>12770.4367078615</v>
      </c>
      <c r="U217" s="15">
        <v>7742.2501737021939</v>
      </c>
      <c r="V217" s="15">
        <v>566.78745155101285</v>
      </c>
      <c r="W217" s="15">
        <v>4024.6426292193955</v>
      </c>
      <c r="X217" s="15">
        <v>6733.5395803922593</v>
      </c>
      <c r="Y217" s="15">
        <v>6923.1120000000028</v>
      </c>
      <c r="AI217" s="15">
        <v>183.41696249999995</v>
      </c>
    </row>
    <row r="218" spans="1:35" x14ac:dyDescent="0.3">
      <c r="A218" t="s">
        <v>6473</v>
      </c>
      <c r="B218" s="15">
        <v>4538.4722793566752</v>
      </c>
      <c r="C218" s="15">
        <v>6662.8921929727712</v>
      </c>
      <c r="D218" s="15">
        <v>5323.0010450246145</v>
      </c>
      <c r="E218" s="15">
        <v>5132.7465849146693</v>
      </c>
      <c r="F218" s="15">
        <v>13971.028208601354</v>
      </c>
      <c r="G218" s="15">
        <v>6875.9984774522845</v>
      </c>
      <c r="H218" s="15">
        <v>9184.8646419804882</v>
      </c>
      <c r="I218" s="15">
        <v>3792.1083168498085</v>
      </c>
      <c r="J218" s="15">
        <v>6274.5929459981598</v>
      </c>
      <c r="K218" s="15">
        <v>13443.263888017431</v>
      </c>
      <c r="L218" s="15">
        <v>3607.3400875381785</v>
      </c>
      <c r="M218" s="15">
        <v>3926.248523204993</v>
      </c>
      <c r="N218" s="15">
        <v>2802.4028172619887</v>
      </c>
      <c r="O218" s="15">
        <v>6863.3657382563597</v>
      </c>
      <c r="P218" s="15">
        <v>16659.264906523244</v>
      </c>
      <c r="Q218" s="15">
        <v>3718.1002647493447</v>
      </c>
      <c r="R218" s="15">
        <v>2494.2131225719268</v>
      </c>
      <c r="S218" s="15">
        <v>4819.3241630736602</v>
      </c>
      <c r="T218" s="15">
        <v>11049.37134531566</v>
      </c>
      <c r="U218" s="15">
        <v>6252.940788260199</v>
      </c>
      <c r="V218" s="15">
        <v>506.60916609474674</v>
      </c>
      <c r="X218" s="15">
        <v>3293.6948629969415</v>
      </c>
      <c r="Y218" s="15">
        <v>2823.4392500000022</v>
      </c>
      <c r="AI218" s="15">
        <v>71.239979999999989</v>
      </c>
    </row>
    <row r="219" spans="1:35" x14ac:dyDescent="0.3">
      <c r="A219" t="s">
        <v>5630</v>
      </c>
      <c r="B219" s="15">
        <v>10641.571888013585</v>
      </c>
      <c r="C219" s="15">
        <v>12861.229428507399</v>
      </c>
      <c r="D219" s="15">
        <v>12860.164488641602</v>
      </c>
      <c r="E219" s="15">
        <v>7660.0469453945843</v>
      </c>
      <c r="F219" s="15">
        <v>24118.610308951807</v>
      </c>
      <c r="G219" s="15">
        <v>11759.066362230671</v>
      </c>
      <c r="H219" s="15">
        <v>12160.440090831518</v>
      </c>
      <c r="I219" s="15">
        <v>5758.3462872253385</v>
      </c>
      <c r="J219" s="15">
        <v>8513.3423579759074</v>
      </c>
      <c r="K219" s="15">
        <v>18977.007769340071</v>
      </c>
      <c r="L219" s="15">
        <v>6673.4558175204593</v>
      </c>
      <c r="M219" s="15">
        <v>7765.6606939515686</v>
      </c>
      <c r="N219" s="15">
        <v>3651.3115553709195</v>
      </c>
      <c r="O219" s="15">
        <v>51075.314548148737</v>
      </c>
      <c r="P219" s="15">
        <v>23018.206751923874</v>
      </c>
      <c r="Q219" s="15">
        <v>8802.4645074796772</v>
      </c>
      <c r="R219" s="15">
        <v>5394.053168848337</v>
      </c>
      <c r="S219" s="15">
        <v>13658.365913236345</v>
      </c>
      <c r="T219" s="15">
        <v>15572.860242839935</v>
      </c>
      <c r="U219" s="15">
        <v>10019.822176867163</v>
      </c>
      <c r="V219" s="15">
        <v>867.50569582598121</v>
      </c>
      <c r="W219" s="15">
        <v>3571.9538293050628</v>
      </c>
      <c r="X219" s="15">
        <v>8997.4673452998759</v>
      </c>
      <c r="Y219" s="15">
        <v>4328.0310000000009</v>
      </c>
      <c r="AI219" s="15">
        <v>121.65490159090908</v>
      </c>
    </row>
    <row r="220" spans="1:35" x14ac:dyDescent="0.3">
      <c r="A220" t="s">
        <v>5665</v>
      </c>
      <c r="B220" s="15">
        <v>10585.098805011199</v>
      </c>
      <c r="C220" s="15">
        <v>12729.016000815584</v>
      </c>
      <c r="D220" s="15">
        <v>10771.266619682438</v>
      </c>
      <c r="E220" s="15">
        <v>7342.1187081732396</v>
      </c>
      <c r="F220" s="15">
        <v>23800.162452670491</v>
      </c>
      <c r="G220" s="15">
        <v>11657.920288812134</v>
      </c>
      <c r="H220" s="15">
        <v>9429.6104294141551</v>
      </c>
      <c r="I220" s="15">
        <v>5443.5955073287078</v>
      </c>
      <c r="J220" s="15">
        <v>9798.5194824681712</v>
      </c>
      <c r="K220" s="15">
        <v>16023.322072530649</v>
      </c>
      <c r="L220" s="15">
        <v>4342.5754766724376</v>
      </c>
      <c r="M220" s="15">
        <v>5915.2277643917232</v>
      </c>
      <c r="N220" s="15">
        <v>4359.8277972337482</v>
      </c>
      <c r="O220" s="15">
        <v>10298.500449581632</v>
      </c>
      <c r="P220" s="15">
        <v>24296.49212448101</v>
      </c>
      <c r="Q220" s="15">
        <v>9695.158090606792</v>
      </c>
      <c r="R220" s="15">
        <v>7230.0460800619148</v>
      </c>
      <c r="S220" s="15">
        <v>14074.30617284093</v>
      </c>
      <c r="T220" s="15">
        <v>20154.324526288528</v>
      </c>
      <c r="U220" s="15">
        <v>9857.1380143058504</v>
      </c>
      <c r="V220" s="15">
        <v>678.14947074963959</v>
      </c>
      <c r="W220" s="15">
        <v>5774.9419609941451</v>
      </c>
      <c r="X220" s="15">
        <v>4926.0664296332661</v>
      </c>
      <c r="Y220" s="15">
        <v>1234.7435</v>
      </c>
      <c r="AI220" s="15">
        <v>215.83804750000002</v>
      </c>
    </row>
    <row r="221" spans="1:35" x14ac:dyDescent="0.3">
      <c r="A221" t="s">
        <v>7702</v>
      </c>
      <c r="B221" s="15">
        <v>5579.2133728440203</v>
      </c>
      <c r="C221" s="15">
        <v>9516.0625289541731</v>
      </c>
      <c r="D221" s="15">
        <v>7371.2139022059328</v>
      </c>
      <c r="E221" s="15">
        <v>6952.3673142339758</v>
      </c>
      <c r="F221" s="15">
        <v>18614.704042474343</v>
      </c>
      <c r="G221" s="15">
        <v>7702.529744428065</v>
      </c>
      <c r="H221" s="15">
        <v>8135.7111638440247</v>
      </c>
      <c r="I221" s="15">
        <v>4662.4588289803478</v>
      </c>
      <c r="J221" s="15">
        <v>7049.8517653149202</v>
      </c>
      <c r="K221" s="15">
        <v>10744.728598738535</v>
      </c>
      <c r="L221" s="15">
        <v>4006.5326602973241</v>
      </c>
      <c r="M221" s="15">
        <v>5879.0402425076527</v>
      </c>
      <c r="N221" s="15">
        <v>2885.8240946629548</v>
      </c>
      <c r="O221" s="15">
        <v>8486.6683066449023</v>
      </c>
      <c r="P221" s="15">
        <v>15807.970229057755</v>
      </c>
      <c r="Q221" s="15">
        <v>11372.613051228887</v>
      </c>
      <c r="R221" s="15">
        <v>4742.8096124615095</v>
      </c>
      <c r="S221" s="15">
        <v>5040.7627786903549</v>
      </c>
      <c r="T221" s="15">
        <v>11466.548777835626</v>
      </c>
      <c r="U221" s="15">
        <v>5904.4352768191657</v>
      </c>
      <c r="V221" s="15">
        <v>541.9897620373863</v>
      </c>
      <c r="W221" s="15">
        <v>4207.8170394757535</v>
      </c>
      <c r="X221" s="15">
        <v>4623.9019242365921</v>
      </c>
      <c r="Y221" s="15">
        <v>727.53500000000076</v>
      </c>
      <c r="AI221" s="15">
        <v>294.82164249999994</v>
      </c>
    </row>
    <row r="222" spans="1:35" x14ac:dyDescent="0.3">
      <c r="A222" t="s">
        <v>8793</v>
      </c>
      <c r="B222" s="15">
        <v>5602.3825404788558</v>
      </c>
      <c r="C222" s="15">
        <v>5944.1509492755376</v>
      </c>
      <c r="D222" s="15">
        <v>5601.2350912869397</v>
      </c>
      <c r="E222" s="15">
        <v>5993.0426610398954</v>
      </c>
      <c r="F222" s="15">
        <v>16563.619379105185</v>
      </c>
      <c r="G222" s="15">
        <v>7490.288303690937</v>
      </c>
      <c r="H222" s="15">
        <v>6260.097217598186</v>
      </c>
      <c r="I222" s="15">
        <v>4842.9792219986884</v>
      </c>
      <c r="J222" s="15">
        <v>6472.4082542309143</v>
      </c>
      <c r="K222" s="15">
        <v>14581.200234938564</v>
      </c>
      <c r="L222" s="15">
        <v>3850.2297695024517</v>
      </c>
      <c r="M222" s="15">
        <v>4572.6393769112574</v>
      </c>
      <c r="N222" s="15">
        <v>3184.6988144953398</v>
      </c>
      <c r="O222" s="15">
        <v>8325.6862884836264</v>
      </c>
      <c r="P222" s="15">
        <v>19400.016345170694</v>
      </c>
      <c r="Q222" s="15">
        <v>3898.1661196231985</v>
      </c>
      <c r="R222" s="15">
        <v>2614.486936113502</v>
      </c>
      <c r="S222" s="15">
        <v>6736.4245120148889</v>
      </c>
      <c r="T222" s="15">
        <v>11160.309443416178</v>
      </c>
      <c r="U222" s="15">
        <v>8054.1676637207347</v>
      </c>
      <c r="V222" s="15">
        <v>430.03310652069149</v>
      </c>
      <c r="W222" s="15">
        <v>1443.638878661423</v>
      </c>
      <c r="X222" s="15">
        <v>4935.8116608585715</v>
      </c>
      <c r="Y222" s="15">
        <v>3129.3935000000038</v>
      </c>
      <c r="AI222" s="15">
        <v>85.506986250000011</v>
      </c>
    </row>
    <row r="223" spans="1:35" x14ac:dyDescent="0.3">
      <c r="A223" t="s">
        <v>9959</v>
      </c>
      <c r="B223" s="15">
        <v>5411.5152532566945</v>
      </c>
      <c r="C223" s="15">
        <v>8211.3454581962851</v>
      </c>
      <c r="D223" s="15">
        <v>6413.0489272102468</v>
      </c>
      <c r="E223" s="15">
        <v>5330.0014292308515</v>
      </c>
      <c r="F223" s="15">
        <v>17541.856568462579</v>
      </c>
      <c r="G223" s="15">
        <v>7526.6428762343076</v>
      </c>
      <c r="H223" s="15">
        <v>8617.4680497787667</v>
      </c>
      <c r="I223" s="15">
        <v>2444.8716007599442</v>
      </c>
      <c r="J223" s="15">
        <v>4964.0987840752732</v>
      </c>
      <c r="K223" s="15">
        <v>8227.1372204701729</v>
      </c>
      <c r="L223" s="15">
        <v>2840.99768313905</v>
      </c>
      <c r="M223" s="15">
        <v>3520.9510445418105</v>
      </c>
      <c r="N223" s="15">
        <v>3054.6543308228997</v>
      </c>
      <c r="O223" s="15">
        <v>7119.9914823412182</v>
      </c>
      <c r="P223" s="15">
        <v>15973.744071238196</v>
      </c>
      <c r="Q223" s="15">
        <v>7072.5013713547314</v>
      </c>
      <c r="R223" s="15">
        <v>3128.5729860179763</v>
      </c>
      <c r="S223" s="15">
        <v>4415.2877304360027</v>
      </c>
      <c r="T223" s="15">
        <v>5473.7417973318297</v>
      </c>
      <c r="U223" s="15">
        <v>1097.4952092387873</v>
      </c>
      <c r="V223" s="15">
        <v>142.16813467757694</v>
      </c>
      <c r="W223" s="15">
        <v>1660.0907171485749</v>
      </c>
      <c r="X223" s="15">
        <v>4511.255826350206</v>
      </c>
      <c r="Y223" s="15">
        <v>4480.4819999999963</v>
      </c>
      <c r="AI223" s="15">
        <v>140.289965</v>
      </c>
    </row>
    <row r="224" spans="1:35" x14ac:dyDescent="0.3">
      <c r="A224" t="s">
        <v>5700</v>
      </c>
      <c r="B224" s="15">
        <v>3198.019317129098</v>
      </c>
      <c r="C224" s="15">
        <v>3752.5823810759161</v>
      </c>
      <c r="D224" s="15">
        <v>6837.3908841516832</v>
      </c>
      <c r="E224" s="15">
        <v>4817.6054376115189</v>
      </c>
      <c r="F224" s="15">
        <v>14803.682482023582</v>
      </c>
      <c r="G224" s="15">
        <v>5841.6345929168092</v>
      </c>
      <c r="H224" s="15">
        <v>3922.5481023584243</v>
      </c>
      <c r="I224" s="15">
        <v>4736.9210581803127</v>
      </c>
      <c r="J224" s="15">
        <v>7405.4022738170161</v>
      </c>
      <c r="K224" s="15">
        <v>12565.250582110511</v>
      </c>
      <c r="L224" s="15">
        <v>3095.1817020628932</v>
      </c>
      <c r="M224" s="15">
        <v>3529.1716406863293</v>
      </c>
      <c r="N224" s="15">
        <v>2540.0673196728835</v>
      </c>
      <c r="O224" s="15">
        <v>6341.1817438529397</v>
      </c>
      <c r="P224" s="15">
        <v>15143.62012442217</v>
      </c>
      <c r="Q224" s="15">
        <v>8620.9532608016452</v>
      </c>
      <c r="R224" s="15">
        <v>2773.1484331331053</v>
      </c>
      <c r="S224" s="15">
        <v>11514.463995360371</v>
      </c>
      <c r="T224" s="15">
        <v>9135.8550371882084</v>
      </c>
      <c r="U224" s="15">
        <v>5489.8819490808382</v>
      </c>
      <c r="V224" s="15">
        <v>153.90761700645734</v>
      </c>
      <c r="W224" s="15">
        <v>5653.7935201586779</v>
      </c>
      <c r="X224" s="15">
        <v>4216.1229634142728</v>
      </c>
      <c r="Y224" s="15">
        <v>6429.5295000000024</v>
      </c>
      <c r="AI224" s="15">
        <v>233.64928500000002</v>
      </c>
    </row>
    <row r="225" spans="1:35" x14ac:dyDescent="0.3">
      <c r="A225" t="s">
        <v>6983</v>
      </c>
      <c r="B225" s="15">
        <v>6386.2769924192307</v>
      </c>
      <c r="C225" s="15">
        <v>4762.8419403339904</v>
      </c>
      <c r="D225" s="15">
        <v>6208.7446554850612</v>
      </c>
      <c r="E225" s="15">
        <v>5308.023543025588</v>
      </c>
      <c r="F225" s="15">
        <v>18966.224562066334</v>
      </c>
      <c r="G225" s="15">
        <v>8017.9705506568225</v>
      </c>
      <c r="H225" s="15">
        <v>4912.4059667844795</v>
      </c>
      <c r="I225" s="15">
        <v>4548.7489256254139</v>
      </c>
      <c r="J225" s="15">
        <v>6920.9036472963408</v>
      </c>
      <c r="K225" s="15">
        <v>14641.724178553352</v>
      </c>
      <c r="L225" s="15">
        <v>3256.2159806909376</v>
      </c>
      <c r="M225" s="15">
        <v>4163.2079196975246</v>
      </c>
      <c r="N225" s="15">
        <v>3766.5458961226514</v>
      </c>
      <c r="O225" s="15">
        <v>7986.4602830975791</v>
      </c>
      <c r="P225" s="15">
        <v>21042.154875813008</v>
      </c>
      <c r="Q225" s="15">
        <v>7039.8216190533876</v>
      </c>
      <c r="R225" s="15">
        <v>3165.0166129520326</v>
      </c>
      <c r="S225" s="15">
        <v>6517.419211784013</v>
      </c>
      <c r="T225" s="15">
        <v>7930.7361754786789</v>
      </c>
      <c r="U225" s="15">
        <v>6666.0373296388771</v>
      </c>
      <c r="V225" s="15">
        <v>496.42535826603932</v>
      </c>
      <c r="W225" s="15">
        <v>6227.4229657807164</v>
      </c>
      <c r="X225" s="15">
        <v>4795.3887767986835</v>
      </c>
      <c r="Y225" s="15">
        <v>4902.2330000000002</v>
      </c>
      <c r="AI225" s="15">
        <v>342.32166312499999</v>
      </c>
    </row>
    <row r="226" spans="1:35" x14ac:dyDescent="0.3">
      <c r="A226" t="s">
        <v>7736</v>
      </c>
      <c r="B226" s="15">
        <v>5734.2360189656465</v>
      </c>
      <c r="C226" s="15">
        <v>6215.9396232528861</v>
      </c>
      <c r="D226" s="15">
        <v>6892.3706228213332</v>
      </c>
      <c r="E226" s="15">
        <v>4537.9700488751532</v>
      </c>
      <c r="F226" s="15">
        <v>18462.930912052641</v>
      </c>
      <c r="G226" s="15">
        <v>5547.2180545112788</v>
      </c>
      <c r="H226" s="15">
        <v>5917.0439008909207</v>
      </c>
      <c r="I226" s="15">
        <v>3373.2743274917643</v>
      </c>
      <c r="J226" s="15">
        <v>7741.6609399750087</v>
      </c>
      <c r="K226" s="15">
        <v>10404.428861774935</v>
      </c>
      <c r="L226" s="15">
        <v>2983.575373887109</v>
      </c>
      <c r="M226" s="15">
        <v>3249.4540604917875</v>
      </c>
      <c r="N226" s="15">
        <v>2640.6634091877172</v>
      </c>
      <c r="O226" s="15">
        <v>6792.1219259570362</v>
      </c>
      <c r="P226" s="15">
        <v>15960.994372515861</v>
      </c>
      <c r="Q226" s="15">
        <v>6103.8773635632297</v>
      </c>
      <c r="R226" s="15">
        <v>1933.6853123087956</v>
      </c>
      <c r="S226" s="15">
        <v>6709.7341956895007</v>
      </c>
      <c r="T226" s="15">
        <v>7497.9183545718361</v>
      </c>
      <c r="U226" s="15">
        <v>2656.0756184503962</v>
      </c>
      <c r="V226" s="15">
        <v>454.27179863166697</v>
      </c>
      <c r="W226" s="15">
        <v>2005.4350373626194</v>
      </c>
      <c r="X226" s="15">
        <v>3255.2536513862415</v>
      </c>
      <c r="Y226" s="15">
        <v>2337.4489999999992</v>
      </c>
      <c r="AI226" s="15">
        <v>151.434613125</v>
      </c>
    </row>
    <row r="227" spans="1:35" x14ac:dyDescent="0.3">
      <c r="A227" t="s">
        <v>6508</v>
      </c>
      <c r="B227" s="15">
        <v>8618.0003906410529</v>
      </c>
      <c r="C227" s="15">
        <v>7663.5595298087192</v>
      </c>
      <c r="D227" s="15">
        <v>7511.8865560609329</v>
      </c>
      <c r="E227" s="15">
        <v>6523.8095590151806</v>
      </c>
      <c r="F227" s="15">
        <v>18189.259440847512</v>
      </c>
      <c r="G227" s="15">
        <v>9391.9652623723159</v>
      </c>
      <c r="H227" s="15">
        <v>7917.7212528541259</v>
      </c>
      <c r="I227" s="15">
        <v>5763.4531129614152</v>
      </c>
      <c r="J227" s="15">
        <v>9747.3891725314952</v>
      </c>
      <c r="K227" s="15">
        <v>19631.238038014806</v>
      </c>
      <c r="L227" s="15">
        <v>5195.7052643136803</v>
      </c>
      <c r="M227" s="15">
        <v>5147.3491155165902</v>
      </c>
      <c r="N227" s="15">
        <v>3888.1176260755706</v>
      </c>
      <c r="O227" s="15">
        <v>7087.7567157812391</v>
      </c>
      <c r="P227" s="15">
        <v>23006.850956178369</v>
      </c>
      <c r="Q227" s="15">
        <v>5582.1490785961914</v>
      </c>
      <c r="R227" s="15">
        <v>4913.5138166458</v>
      </c>
      <c r="S227" s="15">
        <v>8358.4679573808717</v>
      </c>
      <c r="T227" s="15">
        <v>16255.768560865619</v>
      </c>
      <c r="U227" s="15">
        <v>10616.155417944823</v>
      </c>
      <c r="V227" s="15">
        <v>782.45298420552831</v>
      </c>
      <c r="W227" s="15">
        <v>7836.7645810899576</v>
      </c>
      <c r="X227" s="15">
        <v>5995.094018075557</v>
      </c>
      <c r="Y227" s="15">
        <v>3622.5745000000015</v>
      </c>
      <c r="Z227" s="15">
        <v>38159.890903014755</v>
      </c>
      <c r="AA227" s="15">
        <v>41794.655474257423</v>
      </c>
      <c r="AB227" s="15">
        <v>22906.347465094699</v>
      </c>
      <c r="AC227" s="15">
        <v>18065.178583200002</v>
      </c>
      <c r="AD227" s="15">
        <v>26750.136809500011</v>
      </c>
      <c r="AE227" s="15">
        <v>14013.926099999997</v>
      </c>
      <c r="AI227" s="15">
        <v>60.238130625000004</v>
      </c>
    </row>
    <row r="228" spans="1:35" x14ac:dyDescent="0.3">
      <c r="A228" t="s">
        <v>10518</v>
      </c>
      <c r="B228" s="15">
        <v>8379.1327866316951</v>
      </c>
      <c r="C228" s="15">
        <v>7238.2489534863853</v>
      </c>
      <c r="D228" s="15">
        <v>12764.991569669761</v>
      </c>
      <c r="E228" s="15">
        <v>7078.5331714298754</v>
      </c>
      <c r="F228" s="15">
        <v>19063.23828603427</v>
      </c>
      <c r="G228" s="15">
        <v>10740.068736694395</v>
      </c>
      <c r="H228" s="15">
        <v>8826.9956300473532</v>
      </c>
      <c r="I228" s="15">
        <v>5649.3021582331594</v>
      </c>
      <c r="J228" s="15">
        <v>10317.597704630427</v>
      </c>
      <c r="K228" s="15">
        <v>15712.843315719549</v>
      </c>
      <c r="L228" s="15">
        <v>3194.3843970944863</v>
      </c>
      <c r="M228" s="15">
        <v>5895.3197719314476</v>
      </c>
      <c r="N228" s="15">
        <v>3383.5977404097471</v>
      </c>
      <c r="O228" s="15">
        <v>9452.7721365828438</v>
      </c>
      <c r="P228" s="15">
        <v>26042.854197436525</v>
      </c>
      <c r="Q228" s="15">
        <v>12577.970231656303</v>
      </c>
      <c r="R228" s="15">
        <v>4018.0447543239475</v>
      </c>
      <c r="S228" s="15">
        <v>10841.505009047265</v>
      </c>
      <c r="T228" s="15">
        <v>13562.321942361674</v>
      </c>
      <c r="U228" s="15">
        <v>2872.4524389761432</v>
      </c>
      <c r="V228" s="15">
        <v>661.78451557096128</v>
      </c>
      <c r="W228" s="15">
        <v>4980.70582171557</v>
      </c>
      <c r="X228" s="15">
        <v>4864.6844772781487</v>
      </c>
      <c r="Y228" s="15">
        <v>3926.1230000000005</v>
      </c>
      <c r="AI228" s="15">
        <v>200.78365125000002</v>
      </c>
    </row>
    <row r="229" spans="1:35" x14ac:dyDescent="0.3">
      <c r="A229" t="s">
        <v>9994</v>
      </c>
      <c r="B229" s="15">
        <v>6239.0755836047529</v>
      </c>
      <c r="C229" s="15">
        <v>6243.8900472000205</v>
      </c>
      <c r="D229" s="15">
        <v>6984.0332595686968</v>
      </c>
      <c r="E229" s="15">
        <v>6656.1069466669678</v>
      </c>
      <c r="F229" s="15">
        <v>16855.757708029214</v>
      </c>
      <c r="G229" s="15">
        <v>8102.8880581177846</v>
      </c>
      <c r="H229" s="15">
        <v>5952.1385859235406</v>
      </c>
      <c r="I229" s="15">
        <v>4271.0754716208448</v>
      </c>
      <c r="J229" s="15">
        <v>7001.7038366857114</v>
      </c>
      <c r="K229" s="15">
        <v>11782.780125716625</v>
      </c>
      <c r="L229" s="15">
        <v>2887.4330584302879</v>
      </c>
      <c r="M229" s="15">
        <v>3618.9477487802537</v>
      </c>
      <c r="N229" s="15">
        <v>3227.0478720364895</v>
      </c>
      <c r="O229" s="15">
        <v>7808.3172907449725</v>
      </c>
      <c r="P229" s="15">
        <v>28631.66893974796</v>
      </c>
      <c r="Q229" s="15">
        <v>5773.6649211690001</v>
      </c>
      <c r="R229" s="15">
        <v>3487.1159034952698</v>
      </c>
      <c r="S229" s="15">
        <v>7565.6622245338049</v>
      </c>
      <c r="T229" s="15">
        <v>8648.8465258293782</v>
      </c>
      <c r="U229" s="15">
        <v>2877.1189101705613</v>
      </c>
      <c r="V229" s="15">
        <v>476.69542977330048</v>
      </c>
      <c r="W229" s="15">
        <v>3885.8386030654838</v>
      </c>
      <c r="X229" s="15">
        <v>6972.3784221964997</v>
      </c>
      <c r="Y229" s="15">
        <v>10078.015499999987</v>
      </c>
      <c r="Z229" s="15">
        <v>775.37200879452814</v>
      </c>
      <c r="AB229" s="15">
        <v>3976.0210278645723</v>
      </c>
      <c r="AC229" s="15">
        <v>9686.3557727999832</v>
      </c>
      <c r="AD229" s="15">
        <v>27441.670796000006</v>
      </c>
      <c r="AE229" s="15">
        <v>18426.883650000007</v>
      </c>
      <c r="AI229" s="15">
        <v>239.40481125000005</v>
      </c>
    </row>
    <row r="230" spans="1:35" x14ac:dyDescent="0.3">
      <c r="A230" t="s">
        <v>5735</v>
      </c>
      <c r="B230" s="15">
        <v>10089.28341537979</v>
      </c>
      <c r="C230" s="15">
        <v>10064.495216628633</v>
      </c>
      <c r="D230" s="15">
        <v>10060.939271480529</v>
      </c>
      <c r="E230" s="15">
        <v>6600.7655189134566</v>
      </c>
      <c r="F230" s="15">
        <v>15687.009301197424</v>
      </c>
      <c r="G230" s="15">
        <v>8943.1286583372621</v>
      </c>
      <c r="H230" s="15">
        <v>5525.3719353580464</v>
      </c>
      <c r="I230" s="15">
        <v>4859.4978330424847</v>
      </c>
      <c r="J230" s="15">
        <v>7937.6359214822287</v>
      </c>
      <c r="K230" s="15">
        <v>15905.838789043828</v>
      </c>
      <c r="L230" s="15">
        <v>4385.3706869861053</v>
      </c>
      <c r="M230" s="15">
        <v>4285.8398881898656</v>
      </c>
      <c r="N230" s="15">
        <v>4594.1754662472549</v>
      </c>
      <c r="O230" s="15">
        <v>9505.7870634555438</v>
      </c>
      <c r="P230" s="15">
        <v>27288.219533740314</v>
      </c>
      <c r="Q230" s="15">
        <v>8255.5003427770571</v>
      </c>
      <c r="R230" s="15">
        <v>7732.9678706224331</v>
      </c>
      <c r="S230" s="15">
        <v>10835.226428676046</v>
      </c>
      <c r="T230" s="15">
        <v>17582.830692767777</v>
      </c>
      <c r="U230" s="15">
        <v>5213.3792288922059</v>
      </c>
      <c r="V230" s="15">
        <v>720.28647120485914</v>
      </c>
      <c r="W230" s="15">
        <v>6311.0304053519112</v>
      </c>
      <c r="X230" s="15">
        <v>8451.1237225747918</v>
      </c>
      <c r="Y230" s="15">
        <v>5814.165</v>
      </c>
      <c r="Z230" s="15">
        <v>34109.355140477055</v>
      </c>
      <c r="AA230" s="15">
        <v>19284.324493589658</v>
      </c>
      <c r="AB230" s="15">
        <v>6176.4770279356089</v>
      </c>
      <c r="AC230" s="15">
        <v>16982.976998399994</v>
      </c>
      <c r="AD230" s="15">
        <v>29497.899538500038</v>
      </c>
      <c r="AE230" s="15">
        <v>18955.789200000003</v>
      </c>
      <c r="AI230" s="15">
        <v>248.94847593749998</v>
      </c>
    </row>
    <row r="231" spans="1:35" x14ac:dyDescent="0.3">
      <c r="A231" t="s">
        <v>9156</v>
      </c>
      <c r="B231" s="15">
        <v>7678.7461488168019</v>
      </c>
      <c r="C231" s="15">
        <v>6354.153649044345</v>
      </c>
      <c r="D231" s="15">
        <v>6270.4731645829888</v>
      </c>
      <c r="E231" s="15">
        <v>5273.4008895616807</v>
      </c>
      <c r="F231" s="15">
        <v>17313.244030530248</v>
      </c>
      <c r="G231" s="15">
        <v>8774.0553191083145</v>
      </c>
      <c r="H231" s="15">
        <v>5228.7912558248654</v>
      </c>
      <c r="I231" s="15">
        <v>3565.3786610075767</v>
      </c>
      <c r="J231" s="15">
        <v>7192.2262956181921</v>
      </c>
      <c r="K231" s="15">
        <v>8391.0720468956351</v>
      </c>
      <c r="L231" s="15">
        <v>4043.0538989962547</v>
      </c>
      <c r="M231" s="15">
        <v>4276.8304300032669</v>
      </c>
      <c r="N231" s="15">
        <v>4281.3590727585542</v>
      </c>
      <c r="O231" s="15">
        <v>9740.7179785268654</v>
      </c>
      <c r="P231" s="15">
        <v>20868.921505947179</v>
      </c>
      <c r="Q231" s="15">
        <v>7659.4439814863363</v>
      </c>
      <c r="R231" s="15">
        <v>4098.8254796194915</v>
      </c>
      <c r="S231" s="15">
        <v>7125.0688003360656</v>
      </c>
      <c r="T231" s="15">
        <v>14595.265853979487</v>
      </c>
      <c r="U231" s="15">
        <v>8395.7540183751335</v>
      </c>
      <c r="V231" s="15">
        <v>407.52621634793741</v>
      </c>
      <c r="W231" s="15">
        <v>6183.6091725087199</v>
      </c>
      <c r="X231" s="15">
        <v>4999.1343818430414</v>
      </c>
      <c r="Y231" s="15">
        <v>5592.4805000000006</v>
      </c>
      <c r="Z231" s="15">
        <v>23942.62327499556</v>
      </c>
      <c r="AA231" s="15">
        <v>16747.258038461507</v>
      </c>
      <c r="AB231" s="15">
        <v>5565.3017535984918</v>
      </c>
      <c r="AC231" s="15">
        <v>9095.8337399999891</v>
      </c>
      <c r="AD231" s="15">
        <v>26947.187183750022</v>
      </c>
      <c r="AE231" s="15">
        <v>12104.19299999999</v>
      </c>
      <c r="AI231" s="15">
        <v>145.90739625000001</v>
      </c>
    </row>
    <row r="232" spans="1:35" x14ac:dyDescent="0.3">
      <c r="A232" t="s">
        <v>5770</v>
      </c>
      <c r="B232" s="15">
        <v>7567.6497299039656</v>
      </c>
      <c r="C232" s="15">
        <v>8368.0836211359601</v>
      </c>
      <c r="D232" s="15">
        <v>7758.8995011294119</v>
      </c>
      <c r="E232" s="15">
        <v>4981.465022149182</v>
      </c>
      <c r="F232" s="15">
        <v>18870.573721267923</v>
      </c>
      <c r="G232" s="15">
        <v>10261.702288989003</v>
      </c>
      <c r="H232" s="15">
        <v>7369.7559500371963</v>
      </c>
      <c r="I232" s="15">
        <v>6453.7390422412636</v>
      </c>
      <c r="J232" s="15">
        <v>10930.968531038061</v>
      </c>
      <c r="K232" s="15">
        <v>18939.264658118012</v>
      </c>
      <c r="L232" s="15">
        <v>5471.5680559075099</v>
      </c>
      <c r="M232" s="15">
        <v>5924.8541977982377</v>
      </c>
      <c r="N232" s="15">
        <v>4803.0510298938834</v>
      </c>
      <c r="O232" s="15">
        <v>7774.6645298287458</v>
      </c>
      <c r="P232" s="15">
        <v>22746.54907446224</v>
      </c>
      <c r="Q232" s="15">
        <v>5462.2887535845803</v>
      </c>
      <c r="R232" s="15">
        <v>7159.3952742633937</v>
      </c>
      <c r="S232" s="15">
        <v>6285.9819875379599</v>
      </c>
      <c r="T232" s="15">
        <v>15226.631765726192</v>
      </c>
      <c r="U232" s="15">
        <v>5131.4179906508871</v>
      </c>
      <c r="V232" s="15">
        <v>783.12380352379273</v>
      </c>
      <c r="W232" s="15">
        <v>6046.3587852503051</v>
      </c>
      <c r="X232" s="15">
        <v>4803.4985311490946</v>
      </c>
      <c r="Y232" s="15">
        <v>2190.734500000005</v>
      </c>
      <c r="AI232" s="15">
        <v>310.33367812500001</v>
      </c>
    </row>
    <row r="233" spans="1:35" x14ac:dyDescent="0.3">
      <c r="A233" t="s">
        <v>10029</v>
      </c>
      <c r="B233" s="15">
        <v>6480.3969978353789</v>
      </c>
      <c r="C233" s="15">
        <v>7315.8094376898043</v>
      </c>
      <c r="D233" s="15">
        <v>8071.4850044594023</v>
      </c>
      <c r="E233" s="15">
        <v>4037.8120684041514</v>
      </c>
      <c r="F233" s="15">
        <v>15760.059193247575</v>
      </c>
      <c r="G233" s="15">
        <v>5625.6770059189348</v>
      </c>
      <c r="H233" s="15">
        <v>4427.6970312019057</v>
      </c>
      <c r="I233" s="15">
        <v>4648.1815007094074</v>
      </c>
      <c r="J233" s="15">
        <v>5405.313642503781</v>
      </c>
      <c r="K233" s="15">
        <v>9834.1900698284553</v>
      </c>
      <c r="L233" s="15">
        <v>3879.0763136981977</v>
      </c>
      <c r="M233" s="15">
        <v>3736.5480989051021</v>
      </c>
      <c r="N233" s="15">
        <v>3071.628189564693</v>
      </c>
      <c r="O233" s="15">
        <v>5097.8684121796869</v>
      </c>
      <c r="P233" s="15">
        <v>22085.776617782372</v>
      </c>
      <c r="Q233" s="15">
        <v>5714.7289804585434</v>
      </c>
      <c r="R233" s="15">
        <v>3337.3590321661836</v>
      </c>
      <c r="S233" s="15">
        <v>8179.6858643658816</v>
      </c>
      <c r="T233" s="15">
        <v>6339.2687304003011</v>
      </c>
      <c r="U233" s="15">
        <v>6265.3819516183448</v>
      </c>
      <c r="V233" s="15">
        <v>711.54748062513647</v>
      </c>
      <c r="W233" s="15">
        <v>5181.6943168954786</v>
      </c>
      <c r="X233" s="15">
        <v>4255.567639231981</v>
      </c>
      <c r="Y233" s="15">
        <v>433.15599999999995</v>
      </c>
      <c r="AI233" s="15">
        <v>205.60570500000003</v>
      </c>
    </row>
    <row r="234" spans="1:35" x14ac:dyDescent="0.3">
      <c r="A234" t="s">
        <v>10553</v>
      </c>
      <c r="B234" s="15">
        <v>5168.1549644826164</v>
      </c>
      <c r="C234" s="15">
        <v>8680.5933645635123</v>
      </c>
      <c r="D234" s="15">
        <v>5242.665728550669</v>
      </c>
      <c r="E234" s="15">
        <v>6488.2697484249757</v>
      </c>
      <c r="F234" s="15">
        <v>16330.375199286193</v>
      </c>
      <c r="G234" s="15">
        <v>4400.368847763064</v>
      </c>
      <c r="H234" s="15">
        <v>6021.5791269492474</v>
      </c>
      <c r="I234" s="15">
        <v>3240.1258453453147</v>
      </c>
      <c r="J234" s="15">
        <v>9597.0095709558227</v>
      </c>
      <c r="K234" s="15">
        <v>13936.19834049736</v>
      </c>
      <c r="L234" s="15">
        <v>4519.3208699550896</v>
      </c>
      <c r="M234" s="15">
        <v>5525.083717320199</v>
      </c>
      <c r="N234" s="15">
        <v>3570.9311471777146</v>
      </c>
      <c r="O234" s="15">
        <v>6833.1059001830308</v>
      </c>
      <c r="P234" s="15">
        <v>18020.531164587221</v>
      </c>
      <c r="Q234" s="15">
        <v>4526.5517515281927</v>
      </c>
      <c r="R234" s="15">
        <v>3873.9667768807722</v>
      </c>
      <c r="S234" s="15">
        <v>7065.3371866151292</v>
      </c>
      <c r="T234" s="15">
        <v>6209.5946818967577</v>
      </c>
      <c r="U234" s="15">
        <v>7797.648006112202</v>
      </c>
      <c r="V234" s="15">
        <v>367.39151566799524</v>
      </c>
      <c r="W234" s="15">
        <v>1340.2906617369765</v>
      </c>
      <c r="X234" s="15">
        <v>3529.9586529560274</v>
      </c>
      <c r="Y234" s="15">
        <v>2025.4529999999991</v>
      </c>
      <c r="AI234" s="15">
        <v>35.921518124999999</v>
      </c>
    </row>
    <row r="235" spans="1:35" x14ac:dyDescent="0.3">
      <c r="A235" t="s">
        <v>7306</v>
      </c>
      <c r="B235" s="15">
        <v>4906.018765371392</v>
      </c>
      <c r="C235" s="15">
        <v>5323.1726305898874</v>
      </c>
      <c r="D235" s="15">
        <v>5656.0919240877693</v>
      </c>
      <c r="E235" s="15">
        <v>2001.2002982700164</v>
      </c>
      <c r="F235" s="15">
        <v>8213.3644590440126</v>
      </c>
      <c r="G235" s="15">
        <v>4179.7616772663941</v>
      </c>
      <c r="H235" s="15">
        <v>3884.0359577521749</v>
      </c>
      <c r="I235" s="15">
        <v>4052.6791799996217</v>
      </c>
      <c r="J235" s="15">
        <v>6813.6271744993192</v>
      </c>
      <c r="K235" s="15">
        <v>9193.0079648409828</v>
      </c>
      <c r="L235" s="15">
        <v>3644.5708091346009</v>
      </c>
      <c r="M235" s="15">
        <v>2428.5737566098292</v>
      </c>
      <c r="N235" s="15">
        <v>3330.8309471280199</v>
      </c>
      <c r="O235" s="15">
        <v>987.62294444287284</v>
      </c>
      <c r="P235" s="15">
        <v>16699.174875675766</v>
      </c>
      <c r="Q235" s="15">
        <v>5658.5190516790672</v>
      </c>
      <c r="R235" s="15">
        <v>2202.0517833404156</v>
      </c>
      <c r="S235" s="15">
        <v>6950.6545764483471</v>
      </c>
      <c r="T235" s="15">
        <v>14232.679808951907</v>
      </c>
      <c r="U235" s="15">
        <v>3711.3042243485042</v>
      </c>
      <c r="V235" s="15">
        <v>71.543714180565317</v>
      </c>
      <c r="W235" s="15">
        <v>6671.2182503248623</v>
      </c>
      <c r="X235" s="15">
        <v>4376.837324434382</v>
      </c>
      <c r="Z235" s="15">
        <v>8916.2555051432282</v>
      </c>
      <c r="AA235" s="15">
        <v>2512.2295099999965</v>
      </c>
      <c r="AC235" s="15">
        <v>95.313103199998608</v>
      </c>
      <c r="AD235" s="15">
        <v>3762.1411468181795</v>
      </c>
      <c r="AE235" s="15">
        <v>6075.932045454545</v>
      </c>
      <c r="AI235" s="15">
        <v>99.387730312499968</v>
      </c>
    </row>
    <row r="236" spans="1:35" x14ac:dyDescent="0.3">
      <c r="A236" t="s">
        <v>9190</v>
      </c>
      <c r="B236" s="15">
        <v>6517.9824879486368</v>
      </c>
      <c r="C236" s="15">
        <v>6852.7217409375708</v>
      </c>
      <c r="D236" s="15">
        <v>5185.6019999020627</v>
      </c>
      <c r="E236" s="15">
        <v>5252.8626999656735</v>
      </c>
      <c r="F236" s="15">
        <v>14877.02057092179</v>
      </c>
      <c r="G236" s="15">
        <v>4817.4065747629556</v>
      </c>
      <c r="H236" s="15">
        <v>6413.742876236176</v>
      </c>
      <c r="I236" s="15">
        <v>3480.8041650719274</v>
      </c>
      <c r="J236" s="15">
        <v>4432.6865142881634</v>
      </c>
      <c r="K236" s="15">
        <v>6152.8746604943808</v>
      </c>
      <c r="L236" s="15">
        <v>3374.6233686228975</v>
      </c>
      <c r="M236" s="15">
        <v>2897.3465776693711</v>
      </c>
      <c r="N236" s="15">
        <v>3033.5542048020534</v>
      </c>
      <c r="O236" s="15">
        <v>7287.3306028844354</v>
      </c>
      <c r="P236" s="15">
        <v>17447.603155575944</v>
      </c>
      <c r="Q236" s="15">
        <v>5391.1925055949769</v>
      </c>
      <c r="R236" s="15">
        <v>4076.2144930267182</v>
      </c>
      <c r="S236" s="15">
        <v>5576.3533717266964</v>
      </c>
      <c r="T236" s="15">
        <v>11475.73587614914</v>
      </c>
      <c r="U236" s="15">
        <v>6493.1026556928036</v>
      </c>
      <c r="V236" s="15">
        <v>398.26466373588426</v>
      </c>
      <c r="W236" s="15">
        <v>2138.15442279946</v>
      </c>
      <c r="X236" s="15">
        <v>3717.9031897094324</v>
      </c>
      <c r="Y236" s="15">
        <v>4412.693000000002</v>
      </c>
      <c r="AI236" s="15">
        <v>131.79667875000001</v>
      </c>
    </row>
    <row r="237" spans="1:35" x14ac:dyDescent="0.3">
      <c r="A237" t="s">
        <v>5805</v>
      </c>
      <c r="B237" s="15">
        <v>9668.6433014355953</v>
      </c>
      <c r="C237" s="15">
        <v>9669.8673335435142</v>
      </c>
      <c r="D237" s="15">
        <v>9644.163873822421</v>
      </c>
      <c r="E237" s="15">
        <v>6415.2097631805891</v>
      </c>
      <c r="F237" s="15">
        <v>17408.165945228218</v>
      </c>
      <c r="G237" s="15">
        <v>9836.655137771113</v>
      </c>
      <c r="H237" s="15">
        <v>7516.7089100618341</v>
      </c>
      <c r="I237" s="15">
        <v>5007.1069712589724</v>
      </c>
      <c r="J237" s="15">
        <v>8259.2002829891444</v>
      </c>
      <c r="K237" s="15">
        <v>17146.957590418508</v>
      </c>
      <c r="L237" s="15">
        <v>6019.8562523068886</v>
      </c>
      <c r="M237" s="15">
        <v>4163.5889888907495</v>
      </c>
      <c r="N237" s="15">
        <v>4496.0026910938932</v>
      </c>
      <c r="O237" s="15">
        <v>9318.3586658612749</v>
      </c>
      <c r="P237" s="15">
        <v>37131.842665463511</v>
      </c>
      <c r="Q237" s="15">
        <v>7119.2384976519825</v>
      </c>
      <c r="R237" s="15">
        <v>4865.0762642558793</v>
      </c>
      <c r="S237" s="15">
        <v>10093.048797447564</v>
      </c>
      <c r="T237" s="15">
        <v>14493.167632765144</v>
      </c>
      <c r="U237" s="15">
        <v>6529.8556968349376</v>
      </c>
      <c r="V237" s="15">
        <v>484.52191238005861</v>
      </c>
      <c r="W237" s="15">
        <v>3128.9704499452168</v>
      </c>
      <c r="X237" s="15">
        <v>7235.3660169821487</v>
      </c>
      <c r="Y237" s="15">
        <v>4785.6695000000027</v>
      </c>
      <c r="AI237" s="15">
        <v>147.60860062500001</v>
      </c>
    </row>
    <row r="238" spans="1:35" x14ac:dyDescent="0.3">
      <c r="A238" t="s">
        <v>5840</v>
      </c>
      <c r="B238" s="15">
        <v>4695.0055658853289</v>
      </c>
      <c r="C238" s="15">
        <v>8002.0603115943231</v>
      </c>
      <c r="D238" s="15">
        <v>6824.4252219431573</v>
      </c>
      <c r="E238" s="15">
        <v>2913.3331176278202</v>
      </c>
      <c r="F238" s="15">
        <v>16379.343612537939</v>
      </c>
      <c r="G238" s="15">
        <v>5994.4064360896982</v>
      </c>
      <c r="H238" s="15">
        <v>5007.8092501150786</v>
      </c>
      <c r="I238" s="15">
        <v>4886.8488231696747</v>
      </c>
      <c r="J238" s="15">
        <v>5977.9688553206761</v>
      </c>
      <c r="K238" s="15">
        <v>8698.30700050833</v>
      </c>
      <c r="L238" s="15">
        <v>3555.7864243008112</v>
      </c>
      <c r="M238" s="15">
        <v>3738.8854219283999</v>
      </c>
      <c r="N238" s="15">
        <v>2846.6084426776642</v>
      </c>
      <c r="O238" s="15">
        <v>6062.7310328931317</v>
      </c>
      <c r="P238" s="15">
        <v>15821.462211914795</v>
      </c>
      <c r="Q238" s="15">
        <v>5678.9368920064453</v>
      </c>
      <c r="R238" s="15">
        <v>6255.5683913784978</v>
      </c>
      <c r="S238" s="15">
        <v>6325.1156160317769</v>
      </c>
      <c r="T238" s="15">
        <v>9614.1311040822202</v>
      </c>
      <c r="U238" s="15">
        <v>6557.9505190151776</v>
      </c>
      <c r="V238" s="15">
        <v>355.50630794068672</v>
      </c>
      <c r="W238" s="15">
        <v>2422.8885027197498</v>
      </c>
      <c r="X238" s="15">
        <v>3702.5566861982747</v>
      </c>
      <c r="AI238" s="15">
        <v>215.12552700001572</v>
      </c>
    </row>
    <row r="239" spans="1:35" x14ac:dyDescent="0.3">
      <c r="A239" t="s">
        <v>8291</v>
      </c>
      <c r="B239" s="15">
        <v>12866.760518718169</v>
      </c>
      <c r="C239" s="15">
        <v>12873.767595880165</v>
      </c>
      <c r="D239" s="15">
        <v>10545.39372780624</v>
      </c>
      <c r="E239" s="15">
        <v>6352.7698186645193</v>
      </c>
      <c r="F239" s="15">
        <v>28494.212601698749</v>
      </c>
      <c r="G239" s="15">
        <v>14054.692181022479</v>
      </c>
      <c r="H239" s="15">
        <v>10771.924512975876</v>
      </c>
      <c r="I239" s="15">
        <v>8161.742173313356</v>
      </c>
      <c r="J239" s="15">
        <v>14490.302185892524</v>
      </c>
      <c r="K239" s="15">
        <v>19835.250096657004</v>
      </c>
      <c r="L239" s="15">
        <v>8538.8551783489547</v>
      </c>
      <c r="M239" s="15">
        <v>6296.0155184880223</v>
      </c>
      <c r="N239" s="15">
        <v>4843.3302553838903</v>
      </c>
      <c r="O239" s="15">
        <v>9454.9174033586823</v>
      </c>
      <c r="P239" s="15">
        <v>33072.124855907561</v>
      </c>
      <c r="Q239" s="15">
        <v>8491.6422443309275</v>
      </c>
      <c r="R239" s="15">
        <v>5446.4216220038306</v>
      </c>
      <c r="S239" s="15">
        <v>6770.4727224568187</v>
      </c>
      <c r="T239" s="15">
        <v>14807.718310914128</v>
      </c>
      <c r="U239" s="15">
        <v>12369.768657287186</v>
      </c>
      <c r="V239" s="15">
        <v>1032.6951201793852</v>
      </c>
      <c r="W239" s="15">
        <v>8281.7057628844323</v>
      </c>
      <c r="X239" s="15">
        <v>6893.2392896167366</v>
      </c>
      <c r="Y239" s="15">
        <v>7841.5199999999986</v>
      </c>
      <c r="AI239" s="15">
        <v>144.67319437499998</v>
      </c>
    </row>
    <row r="240" spans="1:35" x14ac:dyDescent="0.3">
      <c r="A240" t="s">
        <v>6543</v>
      </c>
      <c r="B240" s="15">
        <v>4743.314221593997</v>
      </c>
      <c r="C240" s="15">
        <v>5535.3647386532712</v>
      </c>
      <c r="D240" s="15">
        <v>4574.7585143812257</v>
      </c>
      <c r="E240" s="15">
        <v>3917.0086493296208</v>
      </c>
      <c r="F240" s="15">
        <v>13951.425034914564</v>
      </c>
      <c r="G240" s="15">
        <v>5871.2306078915817</v>
      </c>
      <c r="H240" s="15">
        <v>7492.2675345307307</v>
      </c>
      <c r="I240" s="15">
        <v>4319.2610029413036</v>
      </c>
      <c r="J240" s="15">
        <v>6726.2717063923346</v>
      </c>
      <c r="K240" s="15">
        <v>10839.187517651373</v>
      </c>
      <c r="L240" s="15">
        <v>3173.5636833036579</v>
      </c>
      <c r="M240" s="15">
        <v>3392.2062142142772</v>
      </c>
      <c r="N240" s="15">
        <v>2530.8050313326185</v>
      </c>
      <c r="O240" s="15">
        <v>5253.4885306067745</v>
      </c>
      <c r="P240" s="15">
        <v>13961.648264097183</v>
      </c>
      <c r="Q240" s="15">
        <v>5582.6456174609784</v>
      </c>
      <c r="R240" s="15">
        <v>3939.8757765219052</v>
      </c>
      <c r="S240" s="15">
        <v>6221.9642248116706</v>
      </c>
      <c r="T240" s="15">
        <v>10912.389479229649</v>
      </c>
      <c r="U240" s="15">
        <v>2662.2306099519728</v>
      </c>
      <c r="V240" s="15">
        <v>311.68125928583385</v>
      </c>
      <c r="W240" s="15">
        <v>3550.0668728430965</v>
      </c>
      <c r="X240" s="15">
        <v>4880.3194528689382</v>
      </c>
      <c r="Y240" s="15">
        <v>2300.1325000000002</v>
      </c>
      <c r="Z240" s="15">
        <v>33688.934324274443</v>
      </c>
      <c r="AA240" s="15">
        <v>29241.362260306978</v>
      </c>
      <c r="AC240" s="15">
        <v>12195.789908400004</v>
      </c>
      <c r="AD240" s="15">
        <v>14889.605577600005</v>
      </c>
      <c r="AE240" s="15">
        <v>11073.097079999494</v>
      </c>
      <c r="AI240" s="15">
        <v>169.53561937499995</v>
      </c>
    </row>
    <row r="241" spans="1:35" x14ac:dyDescent="0.3">
      <c r="A241" t="s">
        <v>10064</v>
      </c>
      <c r="B241" s="15">
        <v>5658.4154352313808</v>
      </c>
      <c r="C241" s="15">
        <v>5406.7556737635641</v>
      </c>
      <c r="D241" s="15">
        <v>4439.8019456842385</v>
      </c>
      <c r="E241" s="15">
        <v>3052.2634811303146</v>
      </c>
      <c r="F241" s="15">
        <v>9995.2095325125028</v>
      </c>
      <c r="G241" s="15">
        <v>5443.2818641545173</v>
      </c>
      <c r="H241" s="15">
        <v>7047.0505549710742</v>
      </c>
      <c r="I241" s="15">
        <v>4186.7515086918447</v>
      </c>
      <c r="J241" s="15">
        <v>4009.2316068010505</v>
      </c>
      <c r="K241" s="15">
        <v>8830.8907146584224</v>
      </c>
      <c r="L241" s="15">
        <v>3201.3841134067834</v>
      </c>
      <c r="M241" s="15">
        <v>3432.5471323296852</v>
      </c>
      <c r="N241" s="15">
        <v>1519.4636564713544</v>
      </c>
      <c r="O241" s="15">
        <v>0</v>
      </c>
      <c r="P241" s="15">
        <v>0</v>
      </c>
      <c r="Q241" s="15">
        <v>6414.6597056657674</v>
      </c>
      <c r="R241" s="15">
        <v>7169.5692426491332</v>
      </c>
      <c r="S241" s="15">
        <v>3393.192350361674</v>
      </c>
      <c r="T241" s="15">
        <v>6418.869926305927</v>
      </c>
      <c r="U241" s="15">
        <v>3306.215316435816</v>
      </c>
      <c r="V241" s="15">
        <v>572.58032114581601</v>
      </c>
      <c r="W241" s="15">
        <v>1916.6589504322649</v>
      </c>
      <c r="X241" s="15">
        <v>3924.7355632138269</v>
      </c>
      <c r="AI241" s="15">
        <v>80.906585625000005</v>
      </c>
    </row>
    <row r="242" spans="1:35" x14ac:dyDescent="0.3">
      <c r="A242" t="s">
        <v>7769</v>
      </c>
      <c r="B242" s="15">
        <v>5790.0968593227981</v>
      </c>
      <c r="C242" s="15">
        <v>7610.8694069738758</v>
      </c>
      <c r="D242" s="15">
        <v>5789.0012064286739</v>
      </c>
      <c r="E242" s="15">
        <v>5434.3579809517751</v>
      </c>
      <c r="F242" s="15">
        <v>20037.717079690301</v>
      </c>
      <c r="G242" s="15">
        <v>6570.2130045157228</v>
      </c>
      <c r="H242" s="15">
        <v>7399.4740555538683</v>
      </c>
      <c r="I242" s="15">
        <v>4180.5075498871174</v>
      </c>
      <c r="J242" s="15">
        <v>6981.2819728503528</v>
      </c>
      <c r="K242" s="15">
        <v>10730.965761203399</v>
      </c>
      <c r="L242" s="15">
        <v>4485.0162380896509</v>
      </c>
      <c r="M242" s="15">
        <v>3841.7570186277944</v>
      </c>
      <c r="N242" s="15">
        <v>2770.656845393416</v>
      </c>
      <c r="O242" s="15">
        <v>7227.1033646626493</v>
      </c>
      <c r="P242" s="15">
        <v>17726.023495184221</v>
      </c>
      <c r="Q242" s="15">
        <v>4465.7220977080369</v>
      </c>
      <c r="R242" s="15">
        <v>4039.9882337644872</v>
      </c>
      <c r="S242" s="15">
        <v>4668.1157858626693</v>
      </c>
      <c r="T242" s="15">
        <v>11473.52065833674</v>
      </c>
      <c r="U242" s="15">
        <v>4320.1381570979856</v>
      </c>
      <c r="V242" s="15">
        <v>682.39077123762104</v>
      </c>
      <c r="W242" s="15">
        <v>3900.6897462952893</v>
      </c>
      <c r="X242" s="15">
        <v>5583.6655205661009</v>
      </c>
      <c r="Y242" s="15">
        <v>3988.6449999999977</v>
      </c>
      <c r="Z242" s="15">
        <v>30798.38649099151</v>
      </c>
      <c r="AA242" s="15">
        <v>28933.87263125589</v>
      </c>
      <c r="AB242" s="15">
        <v>9803.7958683806701</v>
      </c>
      <c r="AC242" s="15">
        <v>11687.099995199987</v>
      </c>
      <c r="AD242" s="15">
        <v>24141.189414375</v>
      </c>
      <c r="AE242" s="15">
        <v>15924.036825000012</v>
      </c>
      <c r="AI242" s="15">
        <v>240.71675812500001</v>
      </c>
    </row>
    <row r="243" spans="1:35" x14ac:dyDescent="0.3">
      <c r="A243" t="s">
        <v>7804</v>
      </c>
      <c r="B243" s="15">
        <v>11393.891449294793</v>
      </c>
      <c r="C243" s="15">
        <v>10109.949261224257</v>
      </c>
      <c r="D243" s="15">
        <v>5251.2269776760468</v>
      </c>
      <c r="E243" s="15">
        <v>8238.1358286636605</v>
      </c>
      <c r="F243" s="15">
        <v>18974.088853010177</v>
      </c>
      <c r="G243" s="15">
        <v>9173.7082236315746</v>
      </c>
      <c r="H243" s="15">
        <v>8214.6695564905021</v>
      </c>
      <c r="I243" s="15">
        <v>5891.105740505649</v>
      </c>
      <c r="J243" s="15">
        <v>6865.1833106078329</v>
      </c>
      <c r="K243" s="15">
        <v>9498.8314009254009</v>
      </c>
      <c r="L243" s="15">
        <v>5759.0260486587849</v>
      </c>
      <c r="M243" s="15">
        <v>3964.7934099817107</v>
      </c>
      <c r="N243" s="15">
        <v>3960.9284076001218</v>
      </c>
      <c r="O243" s="15">
        <v>6583.474367011162</v>
      </c>
      <c r="P243" s="15">
        <v>19152.664111681297</v>
      </c>
      <c r="Q243" s="15">
        <v>6008.8697938269688</v>
      </c>
      <c r="R243" s="15">
        <v>5183.9711283722972</v>
      </c>
      <c r="S243" s="15">
        <v>4736.8468992395101</v>
      </c>
      <c r="T243" s="15">
        <v>7366.1867277021611</v>
      </c>
      <c r="U243" s="15">
        <v>5980.2073826386795</v>
      </c>
      <c r="V243" s="15">
        <v>505.34776289147408</v>
      </c>
      <c r="W243" s="15">
        <v>1746.7966538120641</v>
      </c>
      <c r="X243" s="15">
        <v>4728.0388904256106</v>
      </c>
      <c r="Y243" s="15">
        <v>4315.2720000000018</v>
      </c>
      <c r="AI243" s="15">
        <v>21.00046875</v>
      </c>
    </row>
    <row r="244" spans="1:35" x14ac:dyDescent="0.3">
      <c r="A244" t="s">
        <v>8326</v>
      </c>
      <c r="B244" s="15">
        <v>9553.0526172450463</v>
      </c>
      <c r="C244" s="15">
        <v>11644.380607126863</v>
      </c>
      <c r="D244" s="15">
        <v>8596.353541078759</v>
      </c>
      <c r="E244" s="15">
        <v>6593.7929862791734</v>
      </c>
      <c r="F244" s="15">
        <v>17673.56549816699</v>
      </c>
      <c r="G244" s="15">
        <v>11171.355725569498</v>
      </c>
      <c r="H244" s="15">
        <v>7795.8998611887082</v>
      </c>
      <c r="I244" s="15">
        <v>4632.2979917145894</v>
      </c>
      <c r="J244" s="15">
        <v>9012.0446343648073</v>
      </c>
      <c r="K244" s="15">
        <v>16809.879114776999</v>
      </c>
      <c r="L244" s="15">
        <v>5082.6169746042924</v>
      </c>
      <c r="M244" s="15">
        <v>4984.28438433052</v>
      </c>
      <c r="N244" s="15">
        <v>4778.890968703935</v>
      </c>
      <c r="O244" s="15">
        <v>7579.3500030194737</v>
      </c>
      <c r="P244" s="15">
        <v>27363.845780417607</v>
      </c>
      <c r="Q244" s="15">
        <v>6092.9953134343205</v>
      </c>
      <c r="R244" s="15">
        <v>5526.7020234672946</v>
      </c>
      <c r="S244" s="15">
        <v>5718.4508511902768</v>
      </c>
      <c r="T244" s="15">
        <v>16215.079680459072</v>
      </c>
      <c r="U244" s="15">
        <v>7588.9499789344763</v>
      </c>
      <c r="V244" s="15">
        <v>792.68708035176473</v>
      </c>
      <c r="W244" s="15">
        <v>5012.8682126558033</v>
      </c>
      <c r="X244" s="15">
        <v>6067.2928314346427</v>
      </c>
      <c r="Y244" s="15">
        <v>3349.9424999999983</v>
      </c>
      <c r="AI244" s="15">
        <v>48.775083000003562</v>
      </c>
    </row>
    <row r="245" spans="1:35" x14ac:dyDescent="0.3">
      <c r="A245" t="s">
        <v>7017</v>
      </c>
      <c r="B245" s="15">
        <v>4315.8833789379796</v>
      </c>
      <c r="C245" s="15">
        <v>5215.5323503797408</v>
      </c>
      <c r="D245" s="15">
        <v>5588.3743020938055</v>
      </c>
      <c r="E245" s="15">
        <v>4567.3369938658825</v>
      </c>
      <c r="F245" s="15">
        <v>10775.595961306481</v>
      </c>
      <c r="G245" s="15">
        <v>4511.3239532987127</v>
      </c>
      <c r="H245" s="15">
        <v>5034.5250946019796</v>
      </c>
      <c r="I245" s="15">
        <v>3911.2818707859537</v>
      </c>
      <c r="J245" s="15">
        <v>5599.4482936317199</v>
      </c>
      <c r="K245" s="15">
        <v>11017.404207925301</v>
      </c>
      <c r="L245" s="15">
        <v>3624.033848766308</v>
      </c>
      <c r="M245" s="15">
        <v>3196.7274390407406</v>
      </c>
      <c r="N245" s="15">
        <v>2246.6527303511425</v>
      </c>
      <c r="O245" s="15">
        <v>0</v>
      </c>
      <c r="P245" s="15">
        <v>14217.192165767645</v>
      </c>
      <c r="Q245" s="15">
        <v>4477.1992862987145</v>
      </c>
      <c r="R245" s="15">
        <v>3903.4853363921111</v>
      </c>
      <c r="S245" s="15">
        <v>7217.4250156257749</v>
      </c>
      <c r="T245" s="15">
        <v>10027.747710944463</v>
      </c>
      <c r="U245" s="15">
        <v>3264.7846366526928</v>
      </c>
      <c r="V245" s="15">
        <v>324.4448862309859</v>
      </c>
      <c r="W245" s="15">
        <v>5541.1922207816051</v>
      </c>
      <c r="X245" s="15">
        <v>6027.9996144520228</v>
      </c>
      <c r="Z245" s="15">
        <v>31232.468258362642</v>
      </c>
      <c r="AA245" s="15">
        <v>26329.926512719248</v>
      </c>
      <c r="AB245" s="15">
        <v>6638.2783431628814</v>
      </c>
      <c r="AC245" s="15">
        <v>13733.848312799992</v>
      </c>
      <c r="AD245" s="15">
        <v>20201.128380999999</v>
      </c>
      <c r="AE245" s="15">
        <v>12506.081399999999</v>
      </c>
      <c r="AI245" s="15">
        <v>210.19465687499996</v>
      </c>
    </row>
    <row r="246" spans="1:35" x14ac:dyDescent="0.3">
      <c r="A246" t="s">
        <v>74</v>
      </c>
      <c r="B246" s="15">
        <v>6207.255390913755</v>
      </c>
      <c r="C246" s="15">
        <v>7759.5612163396863</v>
      </c>
      <c r="D246" s="15">
        <v>8577.3529535080106</v>
      </c>
      <c r="E246" s="15">
        <v>4734.3102530332098</v>
      </c>
      <c r="F246" s="15">
        <v>14225.608276155335</v>
      </c>
      <c r="G246" s="15">
        <v>6468.7631852222439</v>
      </c>
      <c r="H246" s="15">
        <v>3937.4341234739354</v>
      </c>
      <c r="I246" s="15">
        <v>3896.6505173922496</v>
      </c>
      <c r="J246" s="15">
        <v>4736.1744480642183</v>
      </c>
      <c r="K246" s="15">
        <v>11951.145194386092</v>
      </c>
      <c r="L246" s="15">
        <v>3977.7776411437944</v>
      </c>
      <c r="M246" s="15">
        <v>3573.4463838665029</v>
      </c>
      <c r="N246" s="15">
        <v>2405.542528311516</v>
      </c>
      <c r="O246" s="15">
        <v>5503.8135764910485</v>
      </c>
      <c r="P246" s="15">
        <v>17672.769069211448</v>
      </c>
      <c r="Q246" s="15">
        <v>8111.8935334914413</v>
      </c>
      <c r="R246" s="15">
        <v>4464.2401233086175</v>
      </c>
      <c r="S246" s="15">
        <v>6196.0362151006057</v>
      </c>
      <c r="T246" s="15">
        <v>10740.314650972032</v>
      </c>
      <c r="U246" s="15">
        <v>3364.8451789010523</v>
      </c>
      <c r="V246" s="15">
        <v>614.25375672185726</v>
      </c>
      <c r="W246" s="15">
        <v>6599.3923431664334</v>
      </c>
      <c r="X246" s="15">
        <v>5287.0098722523853</v>
      </c>
      <c r="Y246" s="15">
        <v>2855.8550000000032</v>
      </c>
      <c r="AI246" s="15">
        <v>280.91558250002049</v>
      </c>
    </row>
    <row r="247" spans="1:35" x14ac:dyDescent="0.3">
      <c r="A247" t="s">
        <v>6068</v>
      </c>
      <c r="B247" s="15">
        <v>5609.3016989561811</v>
      </c>
      <c r="C247" s="15">
        <v>6206.8118465871903</v>
      </c>
      <c r="D247" s="15">
        <v>5540.6674179774709</v>
      </c>
      <c r="E247" s="15">
        <v>3892.8409065305486</v>
      </c>
      <c r="F247" s="15">
        <v>17164.808874612099</v>
      </c>
      <c r="G247" s="15">
        <v>4214.6265664764123</v>
      </c>
      <c r="H247" s="15">
        <v>5542.0190256422165</v>
      </c>
      <c r="I247" s="15">
        <v>4382.8911309985915</v>
      </c>
      <c r="J247" s="15">
        <v>5690.1974311942195</v>
      </c>
      <c r="K247" s="15">
        <v>10384.349303112649</v>
      </c>
      <c r="L247" s="15">
        <v>2950.8658739206171</v>
      </c>
      <c r="M247" s="15">
        <v>3792.7931039327214</v>
      </c>
      <c r="N247" s="15">
        <v>2050.1454228349116</v>
      </c>
      <c r="O247" s="15">
        <v>3767.2066401175252</v>
      </c>
      <c r="P247" s="15">
        <v>8105.9104215642838</v>
      </c>
      <c r="Q247" s="15">
        <v>4357.1805515963169</v>
      </c>
      <c r="R247" s="15">
        <v>1485.2646831790289</v>
      </c>
      <c r="S247" s="15">
        <v>5283.5187820078036</v>
      </c>
      <c r="T247" s="15">
        <v>3999.2241953990342</v>
      </c>
      <c r="U247" s="15">
        <v>6183.713622035003</v>
      </c>
      <c r="V247" s="15">
        <v>427.7351581156687</v>
      </c>
      <c r="W247" s="15">
        <v>5068.5323874196911</v>
      </c>
      <c r="X247" s="15">
        <v>6800.9216442512552</v>
      </c>
      <c r="Y247" s="15">
        <v>6621.7265000000025</v>
      </c>
      <c r="Z247" s="15">
        <v>21600.118261169748</v>
      </c>
      <c r="AA247" s="15">
        <v>14539.385589912283</v>
      </c>
      <c r="AB247" s="15">
        <v>9303.7500928030295</v>
      </c>
      <c r="AC247" s="15">
        <v>12079.310543999993</v>
      </c>
      <c r="AD247" s="15">
        <v>11664.873545999993</v>
      </c>
      <c r="AE247" s="15">
        <v>21337.962975000017</v>
      </c>
      <c r="AI247" s="15">
        <v>189.07098093750005</v>
      </c>
    </row>
    <row r="248" spans="1:35" x14ac:dyDescent="0.3">
      <c r="A248" t="s">
        <v>5874</v>
      </c>
      <c r="B248" s="15">
        <v>9780.0961464064512</v>
      </c>
      <c r="C248" s="15">
        <v>9327.3132623275651</v>
      </c>
      <c r="D248" s="15">
        <v>4642.692252338351</v>
      </c>
      <c r="E248" s="15">
        <v>5379.6077825705061</v>
      </c>
      <c r="F248" s="15">
        <v>14886.79161936486</v>
      </c>
      <c r="G248" s="15">
        <v>10837.121328906405</v>
      </c>
      <c r="H248" s="15">
        <v>6971.6750236560938</v>
      </c>
      <c r="I248" s="15">
        <v>4453.3391652886621</v>
      </c>
      <c r="J248" s="15">
        <v>7390.78989463365</v>
      </c>
      <c r="K248" s="15">
        <v>8490.0324751692006</v>
      </c>
      <c r="L248" s="15">
        <v>4447.122170708978</v>
      </c>
      <c r="M248" s="15">
        <v>4878.0410260870412</v>
      </c>
      <c r="N248" s="15">
        <v>3156.6992296314647</v>
      </c>
      <c r="O248" s="15">
        <v>3539.8371818798141</v>
      </c>
      <c r="P248" s="15">
        <v>17612.679155010639</v>
      </c>
      <c r="Q248" s="15">
        <v>5979.6505318216568</v>
      </c>
      <c r="R248" s="15">
        <v>3891.8821005319141</v>
      </c>
      <c r="S248" s="15">
        <v>7111.0501121667394</v>
      </c>
      <c r="T248" s="15">
        <v>11164.550745602473</v>
      </c>
      <c r="U248" s="15">
        <v>5863.0036624567783</v>
      </c>
      <c r="W248" s="15">
        <v>3196.3816661478659</v>
      </c>
      <c r="X248" s="15">
        <v>7249.5859690305133</v>
      </c>
      <c r="Y248" s="15">
        <v>1948.2214999999978</v>
      </c>
    </row>
    <row r="249" spans="1:35" x14ac:dyDescent="0.3">
      <c r="A249" t="s">
        <v>5908</v>
      </c>
      <c r="B249" s="15">
        <v>2582.536929949249</v>
      </c>
      <c r="C249" s="15">
        <v>2649.7718180735051</v>
      </c>
      <c r="D249" s="15">
        <v>1983.8079751286223</v>
      </c>
      <c r="E249" s="15">
        <v>1714.4655583916788</v>
      </c>
      <c r="F249" s="15">
        <v>2943.416932951538</v>
      </c>
      <c r="G249" s="15">
        <v>2018.1660253153409</v>
      </c>
      <c r="H249" s="15">
        <v>1814.9921720088237</v>
      </c>
      <c r="I249" s="15">
        <v>1409.73395482512</v>
      </c>
      <c r="J249" s="15">
        <v>1680.7276394343828</v>
      </c>
      <c r="K249" s="15">
        <v>3566.7639369205585</v>
      </c>
      <c r="L249" s="15">
        <v>816.88572869373354</v>
      </c>
      <c r="M249" s="15">
        <v>898.20373547430006</v>
      </c>
      <c r="N249" s="15">
        <v>736.98937042294949</v>
      </c>
      <c r="O249" s="15">
        <v>1081.5778870883428</v>
      </c>
      <c r="P249" s="15">
        <v>1821.3724195416448</v>
      </c>
      <c r="Q249" s="15">
        <v>2695.8582292563146</v>
      </c>
      <c r="R249" s="15">
        <v>3490.222756135468</v>
      </c>
      <c r="S249" s="15">
        <v>1357.5049272435313</v>
      </c>
      <c r="T249" s="15">
        <v>1175.9177078632931</v>
      </c>
      <c r="U249" s="15">
        <v>2509.8231939347079</v>
      </c>
      <c r="V249" s="15">
        <v>150.4896308052526</v>
      </c>
      <c r="X249" s="15">
        <v>1204.1612201871328</v>
      </c>
      <c r="Y249" s="15">
        <v>243.18600000000004</v>
      </c>
    </row>
    <row r="250" spans="1:35" x14ac:dyDescent="0.3">
      <c r="A250" t="s">
        <v>10094</v>
      </c>
      <c r="B250" s="15">
        <v>6529.8634174838589</v>
      </c>
      <c r="C250" s="15">
        <v>7690.6278178626362</v>
      </c>
      <c r="D250" s="15">
        <v>4375.0380755590586</v>
      </c>
      <c r="E250" s="15">
        <v>5957.6738511069925</v>
      </c>
      <c r="F250" s="15">
        <v>17845.10029405529</v>
      </c>
      <c r="G250" s="15">
        <v>7068.3935984326718</v>
      </c>
      <c r="H250" s="15">
        <v>7359.9633091995775</v>
      </c>
      <c r="I250" s="15">
        <v>3929.956029336206</v>
      </c>
      <c r="J250" s="15">
        <v>6118.6089341707584</v>
      </c>
      <c r="K250" s="15">
        <v>8570.1813145426258</v>
      </c>
      <c r="L250" s="15">
        <v>3501.5177867008551</v>
      </c>
      <c r="M250" s="15">
        <v>3821.959938975157</v>
      </c>
      <c r="N250" s="15">
        <v>3119.9004457213887</v>
      </c>
      <c r="O250" s="15">
        <v>4303.5643106987081</v>
      </c>
      <c r="P250" s="15">
        <v>14201.086336800587</v>
      </c>
      <c r="Q250" s="15">
        <v>9279.6042588196779</v>
      </c>
      <c r="R250" s="15">
        <v>6910.2090518665773</v>
      </c>
      <c r="S250" s="15">
        <v>7573.6842296632776</v>
      </c>
      <c r="T250" s="15">
        <v>12443.501728342375</v>
      </c>
      <c r="U250" s="15">
        <v>2832.5986425695805</v>
      </c>
      <c r="V250" s="15">
        <v>514.95770575602262</v>
      </c>
      <c r="W250" s="15">
        <v>2585.2225574725894</v>
      </c>
      <c r="X250" s="15">
        <v>5235.3695171309218</v>
      </c>
      <c r="Y250" s="15">
        <v>2153.7964999999972</v>
      </c>
      <c r="AI250" s="15">
        <v>222.632525625</v>
      </c>
    </row>
    <row r="251" spans="1:35" x14ac:dyDescent="0.3">
      <c r="A251" t="s">
        <v>9224</v>
      </c>
      <c r="B251" s="15">
        <v>7893.8597678197229</v>
      </c>
      <c r="C251" s="15">
        <v>7082.0078571220092</v>
      </c>
      <c r="D251" s="15">
        <v>5608.8454454729263</v>
      </c>
      <c r="E251" s="15">
        <v>4917.695602255274</v>
      </c>
      <c r="F251" s="15">
        <v>8128.8074843389868</v>
      </c>
      <c r="G251" s="15">
        <v>6338.1722654506566</v>
      </c>
      <c r="H251" s="15">
        <v>6893.0632983217392</v>
      </c>
      <c r="I251" s="15">
        <v>2765.3814879277852</v>
      </c>
      <c r="J251" s="15">
        <v>4490.0023728833867</v>
      </c>
      <c r="K251" s="15">
        <v>9289.1128603912748</v>
      </c>
      <c r="L251" s="15">
        <v>2782.7386597726791</v>
      </c>
      <c r="M251" s="15">
        <v>3960.8627019749879</v>
      </c>
      <c r="N251" s="15">
        <v>1492.4377974308691</v>
      </c>
      <c r="O251" s="15">
        <v>3227.8084337044002</v>
      </c>
      <c r="P251" s="15">
        <v>6794.6961766757095</v>
      </c>
      <c r="Q251" s="15">
        <v>5687.8614577192884</v>
      </c>
      <c r="R251" s="15">
        <v>4400.4478636952917</v>
      </c>
      <c r="S251" s="15">
        <v>5290.9453685547205</v>
      </c>
      <c r="T251" s="15">
        <v>7712.0007092231072</v>
      </c>
      <c r="U251" s="15">
        <v>7599.8326115575201</v>
      </c>
      <c r="V251" s="15">
        <v>230.20997210503401</v>
      </c>
      <c r="W251" s="15">
        <v>1379.5964540782702</v>
      </c>
      <c r="X251" s="15">
        <v>4023.0957764179593</v>
      </c>
      <c r="Y251" s="15">
        <v>2946.482</v>
      </c>
      <c r="Z251" s="15">
        <v>13709.624195549697</v>
      </c>
      <c r="AA251" s="15">
        <v>10079.896057565786</v>
      </c>
      <c r="AB251" s="15">
        <v>7306.4339159722213</v>
      </c>
      <c r="AC251" s="15">
        <v>8202.3882149999972</v>
      </c>
      <c r="AD251" s="15">
        <v>15399.704023999995</v>
      </c>
      <c r="AE251" s="15">
        <v>6169.1205</v>
      </c>
      <c r="AI251" s="15">
        <v>40.292500000000004</v>
      </c>
    </row>
    <row r="252" spans="1:35" x14ac:dyDescent="0.3">
      <c r="A252" t="s">
        <v>8828</v>
      </c>
      <c r="B252" s="15">
        <v>9993.1070850977976</v>
      </c>
      <c r="C252" s="15">
        <v>9770.2566676476999</v>
      </c>
      <c r="D252" s="15">
        <v>4969.099711593909</v>
      </c>
      <c r="E252" s="15">
        <v>7514.2912478716698</v>
      </c>
      <c r="F252" s="15">
        <v>18011.857893665045</v>
      </c>
      <c r="G252" s="15">
        <v>9014.2827633513753</v>
      </c>
      <c r="H252" s="15">
        <v>11099.602294804032</v>
      </c>
      <c r="I252" s="15">
        <v>6731.3258064098018</v>
      </c>
      <c r="J252" s="15">
        <v>10433.889403837373</v>
      </c>
      <c r="K252" s="15">
        <v>19577.070734638881</v>
      </c>
      <c r="L252" s="15">
        <v>4932.7192339324147</v>
      </c>
      <c r="M252" s="15">
        <v>7003.7810058647319</v>
      </c>
      <c r="N252" s="15">
        <v>3101.4333317798532</v>
      </c>
      <c r="O252" s="15">
        <v>5132.7296170765585</v>
      </c>
      <c r="P252" s="15">
        <v>16379.561532844968</v>
      </c>
      <c r="Q252" s="15">
        <v>6843.4962974437422</v>
      </c>
      <c r="R252" s="15">
        <v>3688.2348142066112</v>
      </c>
      <c r="S252" s="15">
        <v>8176.9514774993313</v>
      </c>
      <c r="T252" s="15">
        <v>15333.966627801376</v>
      </c>
      <c r="U252" s="15">
        <v>7396.0411225237931</v>
      </c>
      <c r="V252" s="15">
        <v>716.29594298851384</v>
      </c>
      <c r="W252" s="15">
        <v>7444.9475190069825</v>
      </c>
      <c r="X252" s="15">
        <v>5332.9777031895146</v>
      </c>
      <c r="Y252" s="15">
        <v>1908.8295000000012</v>
      </c>
      <c r="AI252" s="15">
        <v>304.989375</v>
      </c>
    </row>
    <row r="253" spans="1:35" x14ac:dyDescent="0.3">
      <c r="A253" t="s">
        <v>7838</v>
      </c>
      <c r="B253" s="15">
        <v>2662.3120126784484</v>
      </c>
      <c r="C253" s="15">
        <v>3325.0159342728102</v>
      </c>
      <c r="D253" s="15">
        <v>1467.6363186801684</v>
      </c>
      <c r="E253" s="15">
        <v>2157.4153294178345</v>
      </c>
      <c r="F253" s="15">
        <v>4080.3083541644273</v>
      </c>
      <c r="G253" s="15">
        <v>2172.2528278008681</v>
      </c>
      <c r="H253" s="15">
        <v>3706.9310855639951</v>
      </c>
      <c r="I253" s="15">
        <v>2285.6436917084802</v>
      </c>
      <c r="J253" s="15">
        <v>2356.3537979841522</v>
      </c>
      <c r="K253" s="15">
        <v>4192.5313066887356</v>
      </c>
      <c r="L253" s="15">
        <v>1435.8325651207917</v>
      </c>
      <c r="M253" s="15">
        <v>2114.1412204171365</v>
      </c>
      <c r="N253" s="15">
        <v>739.83147392584044</v>
      </c>
      <c r="O253" s="15">
        <v>0</v>
      </c>
      <c r="P253" s="15">
        <v>0</v>
      </c>
      <c r="Q253" s="15">
        <v>2207.0874656997435</v>
      </c>
      <c r="R253" s="15">
        <v>1727.5682892047598</v>
      </c>
      <c r="S253" s="15">
        <v>1338.2122482741843</v>
      </c>
      <c r="T253" s="15">
        <v>2353.7617426147362</v>
      </c>
      <c r="U253" s="15">
        <v>3420.5958826753108</v>
      </c>
      <c r="V253" s="15">
        <v>159.47253970467818</v>
      </c>
      <c r="X253" s="15">
        <v>1945.0221439265881</v>
      </c>
      <c r="AI253" s="15">
        <v>44.996516249999992</v>
      </c>
    </row>
    <row r="254" spans="1:35" x14ac:dyDescent="0.3">
      <c r="A254" t="s">
        <v>5940</v>
      </c>
      <c r="B254" s="15">
        <v>8867.8247780211841</v>
      </c>
      <c r="C254" s="15">
        <v>9607.5029352574074</v>
      </c>
      <c r="D254" s="15">
        <v>6411.1590345471004</v>
      </c>
      <c r="E254" s="15">
        <v>4617.7278702116291</v>
      </c>
      <c r="F254" s="15">
        <v>8591.3073098414534</v>
      </c>
      <c r="G254" s="15">
        <v>3357.0044608912071</v>
      </c>
      <c r="H254" s="15">
        <v>5658.9187217980943</v>
      </c>
      <c r="I254" s="15">
        <v>3356.2728116256826</v>
      </c>
      <c r="J254" s="15">
        <v>5229.6380925154835</v>
      </c>
      <c r="K254" s="15">
        <v>10271.265134097772</v>
      </c>
      <c r="L254" s="15">
        <v>2902.3959728880309</v>
      </c>
      <c r="M254" s="15">
        <v>3185.7730925999226</v>
      </c>
      <c r="N254" s="15">
        <v>3022.6754734881406</v>
      </c>
      <c r="O254" s="15">
        <v>2017.550566229572</v>
      </c>
      <c r="P254" s="15">
        <v>13859.91328259458</v>
      </c>
      <c r="Q254" s="15">
        <v>7616.8492241252334</v>
      </c>
      <c r="R254" s="15">
        <v>7281.0943018535399</v>
      </c>
      <c r="S254" s="15">
        <v>6094.1148680036895</v>
      </c>
      <c r="T254" s="15">
        <v>11147.052856131519</v>
      </c>
      <c r="U254" s="15">
        <v>8288.6749453906741</v>
      </c>
      <c r="X254" s="15">
        <v>2582.5993190132103</v>
      </c>
      <c r="Y254" s="15">
        <v>755.50599999999986</v>
      </c>
    </row>
    <row r="255" spans="1:35" x14ac:dyDescent="0.3">
      <c r="A255" t="s">
        <v>50</v>
      </c>
      <c r="B255" s="15">
        <v>14416.284910365483</v>
      </c>
      <c r="C255" s="15">
        <v>22571.203122229446</v>
      </c>
      <c r="D255" s="15">
        <v>15987.757346118235</v>
      </c>
      <c r="E255" s="15">
        <v>7623.0163512294266</v>
      </c>
      <c r="F255" s="15">
        <v>25423.815032906841</v>
      </c>
      <c r="G255" s="15">
        <v>17848.829564063275</v>
      </c>
      <c r="H255" s="15">
        <v>17047.127826653294</v>
      </c>
      <c r="I255" s="15">
        <v>8999.0723628940959</v>
      </c>
      <c r="J255" s="15">
        <v>17747.559779457981</v>
      </c>
      <c r="K255" s="15">
        <v>35973.365170709163</v>
      </c>
      <c r="L255" s="15">
        <v>8469.1437547981222</v>
      </c>
      <c r="M255" s="15">
        <v>9650.3176068523935</v>
      </c>
      <c r="N255" s="15">
        <v>17130.123101662961</v>
      </c>
      <c r="O255" s="15">
        <v>11430.26036910573</v>
      </c>
      <c r="P255" s="15">
        <v>68079.180727434737</v>
      </c>
      <c r="Q255" s="15">
        <v>19042.461113244892</v>
      </c>
      <c r="R255" s="15">
        <v>12159.314895838414</v>
      </c>
      <c r="S255" s="15">
        <v>17665.67944510467</v>
      </c>
      <c r="T255" s="15">
        <v>35604.556814400843</v>
      </c>
      <c r="U255" s="15">
        <v>9927.7927922674589</v>
      </c>
      <c r="V255" s="15">
        <v>1310.6882932411538</v>
      </c>
      <c r="W255" s="15">
        <v>6357.3239673706048</v>
      </c>
      <c r="X255" s="15">
        <v>13365.872102077015</v>
      </c>
      <c r="Y255" s="15">
        <v>1568.0000000000082</v>
      </c>
    </row>
    <row r="256" spans="1:35" x14ac:dyDescent="0.3">
      <c r="A256" t="s">
        <v>51</v>
      </c>
      <c r="B256" s="15">
        <v>15185.124983789081</v>
      </c>
      <c r="C256" s="15">
        <v>19612.183192616896</v>
      </c>
      <c r="D256" s="15">
        <v>22819.088974657134</v>
      </c>
      <c r="E256" s="15">
        <v>10228.047247987912</v>
      </c>
      <c r="F256" s="15">
        <v>28820.858117273016</v>
      </c>
      <c r="G256" s="15">
        <v>17860.521269279558</v>
      </c>
      <c r="H256" s="15">
        <v>16142.190783017839</v>
      </c>
      <c r="I256" s="15">
        <v>8519.7295251796004</v>
      </c>
      <c r="J256" s="15">
        <v>14298.433845274636</v>
      </c>
      <c r="K256" s="15">
        <v>29619.37812525453</v>
      </c>
      <c r="L256" s="15">
        <v>7859.2279042468199</v>
      </c>
      <c r="M256" s="15">
        <v>8714.7817971329932</v>
      </c>
      <c r="N256" s="15">
        <v>8978.7779626305819</v>
      </c>
      <c r="O256" s="15">
        <v>10585.027891751815</v>
      </c>
      <c r="P256" s="15">
        <v>44308.137752344068</v>
      </c>
      <c r="Q256" s="15">
        <v>15538.414503577424</v>
      </c>
      <c r="R256" s="15">
        <v>12620.272266496937</v>
      </c>
      <c r="S256" s="15">
        <v>14432.305552379707</v>
      </c>
      <c r="T256" s="15">
        <v>25291.817314011332</v>
      </c>
      <c r="U256" s="15">
        <v>23392.928569015046</v>
      </c>
      <c r="V256" s="15">
        <v>899.01866353766934</v>
      </c>
      <c r="W256" s="15">
        <v>5604.1409801451409</v>
      </c>
      <c r="X256" s="15">
        <v>12165.515072821274</v>
      </c>
      <c r="Y256" s="15">
        <v>5543.7240000000074</v>
      </c>
      <c r="Z256" s="15">
        <v>62373.946963304988</v>
      </c>
      <c r="AA256" s="15">
        <v>41964.849033854145</v>
      </c>
      <c r="AB256" s="15">
        <v>14913.022398737337</v>
      </c>
      <c r="AC256" s="15">
        <v>24236.002828800003</v>
      </c>
      <c r="AD256" s="15">
        <v>41417.106482264157</v>
      </c>
      <c r="AE256" s="15">
        <v>18151.811999999125</v>
      </c>
      <c r="AI256" s="15">
        <v>182.067740625</v>
      </c>
    </row>
    <row r="257" spans="1:35" x14ac:dyDescent="0.3">
      <c r="A257" t="s">
        <v>253</v>
      </c>
      <c r="B257" s="15">
        <v>11266.356971970041</v>
      </c>
      <c r="C257" s="15">
        <v>13696.149873359571</v>
      </c>
      <c r="D257" s="15">
        <v>11550.667860234727</v>
      </c>
      <c r="E257" s="15">
        <v>7191.8900702242399</v>
      </c>
      <c r="F257" s="15">
        <v>30666.031885369361</v>
      </c>
      <c r="G257" s="15">
        <v>10548.611098235111</v>
      </c>
      <c r="H257" s="15">
        <v>9540.6539808171183</v>
      </c>
      <c r="I257" s="15">
        <v>6720.6729488748369</v>
      </c>
      <c r="J257" s="15">
        <v>10089.846346286988</v>
      </c>
      <c r="K257" s="15">
        <v>22105.684417871424</v>
      </c>
      <c r="L257" s="15">
        <v>6069.3587700340659</v>
      </c>
      <c r="M257" s="15">
        <v>6675.9866589805633</v>
      </c>
      <c r="N257" s="15">
        <v>4891.138692646532</v>
      </c>
      <c r="O257" s="15">
        <v>8149.4058705478383</v>
      </c>
      <c r="P257" s="15">
        <v>32700.0253118113</v>
      </c>
      <c r="Q257" s="15">
        <v>8493.5240437812336</v>
      </c>
      <c r="R257" s="15">
        <v>4689.4209376880963</v>
      </c>
      <c r="S257" s="15">
        <v>10333.531109337979</v>
      </c>
      <c r="T257" s="15">
        <v>15918.485168718937</v>
      </c>
      <c r="U257" s="15">
        <v>10018.406597301217</v>
      </c>
      <c r="V257" s="15">
        <v>681.70599197367574</v>
      </c>
      <c r="W257" s="15">
        <v>6791.0324604199304</v>
      </c>
      <c r="X257" s="15">
        <v>6433.6934391729119</v>
      </c>
      <c r="Y257" s="15">
        <v>2968.6014999999984</v>
      </c>
      <c r="AI257" s="15">
        <v>263.28637125</v>
      </c>
    </row>
    <row r="258" spans="1:35" x14ac:dyDescent="0.3">
      <c r="A258" t="s">
        <v>100</v>
      </c>
      <c r="B258" s="15">
        <v>9353.079639278274</v>
      </c>
      <c r="C258" s="15">
        <v>11382.186786058397</v>
      </c>
      <c r="D258" s="15">
        <v>11368.562592252276</v>
      </c>
      <c r="E258" s="15">
        <v>8216.4837351313381</v>
      </c>
      <c r="F258" s="15">
        <v>18391.966891254731</v>
      </c>
      <c r="G258" s="15">
        <v>18705.786988913736</v>
      </c>
      <c r="H258" s="15">
        <v>13129.666450292192</v>
      </c>
      <c r="I258" s="15">
        <v>7852.5652951975244</v>
      </c>
      <c r="J258" s="15">
        <v>13423.054538250813</v>
      </c>
      <c r="K258" s="15">
        <v>22393.444759560476</v>
      </c>
      <c r="L258" s="15">
        <v>6417.486166172439</v>
      </c>
      <c r="M258" s="15">
        <v>7655.1526573151123</v>
      </c>
      <c r="N258" s="15">
        <v>6471.2896786363408</v>
      </c>
      <c r="O258" s="15">
        <v>9431.6586177074496</v>
      </c>
      <c r="P258" s="15">
        <v>31038.116338696516</v>
      </c>
      <c r="Q258" s="15">
        <v>9757.6711870393992</v>
      </c>
      <c r="R258" s="15">
        <v>7694.9565945554987</v>
      </c>
      <c r="S258" s="15">
        <v>6907.9243924339044</v>
      </c>
      <c r="T258" s="15">
        <v>18235.693313578613</v>
      </c>
      <c r="U258" s="15">
        <v>9089.2688399747331</v>
      </c>
      <c r="V258" s="15">
        <v>1018.4814353383013</v>
      </c>
      <c r="W258" s="15">
        <v>4206.9410819924287</v>
      </c>
      <c r="X258" s="15">
        <v>5375.4313499625014</v>
      </c>
      <c r="Y258" s="15">
        <v>2415.5159999999978</v>
      </c>
    </row>
    <row r="259" spans="1:35" x14ac:dyDescent="0.3">
      <c r="A259" t="s">
        <v>75</v>
      </c>
      <c r="B259" s="15">
        <v>12286.333422934169</v>
      </c>
      <c r="C259" s="15">
        <v>13475.409131252931</v>
      </c>
      <c r="D259" s="15">
        <v>13551.317783827299</v>
      </c>
      <c r="E259" s="15">
        <v>8751.5407778110948</v>
      </c>
      <c r="F259" s="15">
        <v>23727.501668140234</v>
      </c>
      <c r="G259" s="15">
        <v>16868.605192127343</v>
      </c>
      <c r="H259" s="15">
        <v>12186.648300944536</v>
      </c>
      <c r="I259" s="15">
        <v>6561.6016242947762</v>
      </c>
      <c r="J259" s="15">
        <v>14743.77909653045</v>
      </c>
      <c r="K259" s="15">
        <v>24352.895456702812</v>
      </c>
      <c r="L259" s="15">
        <v>6529.7838542827712</v>
      </c>
      <c r="M259" s="15">
        <v>7414.6625894393183</v>
      </c>
      <c r="N259" s="15">
        <v>7302.6082117668811</v>
      </c>
      <c r="O259" s="15">
        <v>12234.076066207788</v>
      </c>
      <c r="P259" s="15">
        <v>39514.368852569176</v>
      </c>
      <c r="Q259" s="15">
        <v>11779.15012548226</v>
      </c>
      <c r="R259" s="15">
        <v>7383.2253781222043</v>
      </c>
      <c r="S259" s="15">
        <v>10599.509472960461</v>
      </c>
      <c r="T259" s="15">
        <v>30003.894043073815</v>
      </c>
      <c r="U259" s="15">
        <v>11199.358465963795</v>
      </c>
      <c r="V259" s="15">
        <v>469.03084724290073</v>
      </c>
      <c r="W259" s="15">
        <v>8098.2193359200619</v>
      </c>
      <c r="X259" s="15">
        <v>7737.5912319769441</v>
      </c>
      <c r="Y259" s="15">
        <v>6191.9250000000038</v>
      </c>
    </row>
    <row r="260" spans="1:35" x14ac:dyDescent="0.3">
      <c r="A260" t="s">
        <v>178</v>
      </c>
      <c r="B260" s="15">
        <v>8685.3260352438538</v>
      </c>
      <c r="C260" s="15">
        <v>11324.484696740097</v>
      </c>
      <c r="D260" s="15">
        <v>8986.7215393013339</v>
      </c>
      <c r="E260" s="15">
        <v>6299.8641723822293</v>
      </c>
      <c r="F260" s="15">
        <v>18923.70707400563</v>
      </c>
      <c r="G260" s="15">
        <v>11198.297373914163</v>
      </c>
      <c r="H260" s="15">
        <v>10272.412804461346</v>
      </c>
      <c r="I260" s="15">
        <v>6394.7249092063175</v>
      </c>
      <c r="J260" s="15">
        <v>10835.405527681596</v>
      </c>
      <c r="K260" s="15">
        <v>18621.662634467189</v>
      </c>
      <c r="L260" s="15">
        <v>5218.9585898926689</v>
      </c>
      <c r="M260" s="15">
        <v>7495.4156707532338</v>
      </c>
      <c r="N260" s="15">
        <v>5069.8369612698079</v>
      </c>
      <c r="O260" s="15">
        <v>8654.457340685638</v>
      </c>
      <c r="P260" s="15">
        <v>21048.764565030971</v>
      </c>
      <c r="Q260" s="15">
        <v>9623.1267879646875</v>
      </c>
      <c r="R260" s="15">
        <v>5067.6667546166391</v>
      </c>
      <c r="S260" s="15">
        <v>7268.5938720026479</v>
      </c>
      <c r="T260" s="15">
        <v>9979.2795359946576</v>
      </c>
      <c r="U260" s="15">
        <v>10355.631875750829</v>
      </c>
      <c r="V260" s="15">
        <v>543.34174347408566</v>
      </c>
      <c r="W260" s="15">
        <v>3376.4123999200815</v>
      </c>
      <c r="X260" s="15">
        <v>4388.7146363741567</v>
      </c>
      <c r="Y260" s="15">
        <v>5328.4625000000005</v>
      </c>
    </row>
    <row r="261" spans="1:35" x14ac:dyDescent="0.3">
      <c r="A261" t="s">
        <v>76</v>
      </c>
      <c r="B261" s="15">
        <v>13163.821794109599</v>
      </c>
      <c r="C261" s="15">
        <v>13649.627268539218</v>
      </c>
      <c r="D261" s="15">
        <v>11825.270338502391</v>
      </c>
      <c r="E261" s="15">
        <v>9419.7205690461924</v>
      </c>
      <c r="F261" s="15">
        <v>22984.258762759633</v>
      </c>
      <c r="G261" s="15">
        <v>12213.007030647954</v>
      </c>
      <c r="H261" s="15">
        <v>15505.94670472191</v>
      </c>
      <c r="I261" s="15">
        <v>4950.3550307882906</v>
      </c>
      <c r="J261" s="15">
        <v>9515.212485148757</v>
      </c>
      <c r="K261" s="15">
        <v>20994.224319863115</v>
      </c>
      <c r="L261" s="15">
        <v>6163.5195709854324</v>
      </c>
      <c r="M261" s="15">
        <v>4930.0537601439273</v>
      </c>
      <c r="N261" s="15">
        <v>4256.5920776909861</v>
      </c>
      <c r="O261" s="15">
        <v>8145.6960528047393</v>
      </c>
      <c r="P261" s="15">
        <v>25646.700002820166</v>
      </c>
      <c r="Q261" s="15">
        <v>7012.9384300731172</v>
      </c>
      <c r="R261" s="15">
        <v>5712.3582365270622</v>
      </c>
      <c r="S261" s="15">
        <v>9172.4990781225224</v>
      </c>
      <c r="T261" s="15">
        <v>23480.061426447093</v>
      </c>
      <c r="U261" s="15">
        <v>7886.0229628991683</v>
      </c>
      <c r="V261" s="15">
        <v>955.59745006981484</v>
      </c>
      <c r="W261" s="15">
        <v>6085.0487987847137</v>
      </c>
      <c r="X261" s="15">
        <v>6821.4029088640891</v>
      </c>
      <c r="Y261" s="15">
        <v>2792.6944999999969</v>
      </c>
      <c r="AI261" s="15">
        <v>465.44693437500007</v>
      </c>
    </row>
    <row r="262" spans="1:35" x14ac:dyDescent="0.3">
      <c r="A262" t="s">
        <v>52</v>
      </c>
      <c r="B262" s="15">
        <v>10501.554022528857</v>
      </c>
      <c r="C262" s="15">
        <v>12857.293371820662</v>
      </c>
      <c r="D262" s="15">
        <v>12850.257895988867</v>
      </c>
      <c r="E262" s="15">
        <v>7584.6019595344487</v>
      </c>
      <c r="F262" s="15">
        <v>17774.963084172512</v>
      </c>
      <c r="G262" s="15">
        <v>12121.251009846685</v>
      </c>
      <c r="H262" s="15">
        <v>9779.6476567897207</v>
      </c>
      <c r="I262" s="15">
        <v>6215.5860315680266</v>
      </c>
      <c r="J262" s="15">
        <v>14093.269932007201</v>
      </c>
      <c r="K262" s="15">
        <v>29996.736438962842</v>
      </c>
      <c r="L262" s="15">
        <v>8149.4899906453848</v>
      </c>
      <c r="M262" s="15">
        <v>7407.6223726232774</v>
      </c>
      <c r="N262" s="15">
        <v>6338.5460511780702</v>
      </c>
      <c r="O262" s="15">
        <v>6557.2916385021454</v>
      </c>
      <c r="P262" s="15">
        <v>26331.268941976032</v>
      </c>
      <c r="Q262" s="15">
        <v>10473.723421971867</v>
      </c>
      <c r="R262" s="15">
        <v>5999.6976242344244</v>
      </c>
      <c r="S262" s="15">
        <v>10022.184119568958</v>
      </c>
      <c r="T262" s="15">
        <v>9756.8214080801117</v>
      </c>
      <c r="U262" s="15">
        <v>6284.8362220882655</v>
      </c>
      <c r="V262" s="15">
        <v>623.34907824744118</v>
      </c>
      <c r="W262" s="15">
        <v>4993.5079491269935</v>
      </c>
      <c r="X262" s="15">
        <v>7132.3938233876452</v>
      </c>
      <c r="AG262" s="15">
        <v>18063.326267139455</v>
      </c>
      <c r="AH262" s="15">
        <v>16814.433371600884</v>
      </c>
      <c r="AI262" s="15">
        <v>359.4417600000001</v>
      </c>
    </row>
    <row r="263" spans="1:35" x14ac:dyDescent="0.3">
      <c r="A263" t="s">
        <v>101</v>
      </c>
      <c r="B263" s="15">
        <v>8964.0500162652806</v>
      </c>
      <c r="C263" s="15">
        <v>10040.97751494873</v>
      </c>
      <c r="D263" s="15">
        <v>8972.8425519258726</v>
      </c>
      <c r="E263" s="15">
        <v>7352.3475855567121</v>
      </c>
      <c r="F263" s="15">
        <v>13665.47640000558</v>
      </c>
      <c r="G263" s="15">
        <v>8536.5556891006563</v>
      </c>
      <c r="H263" s="15">
        <v>10743.169211837914</v>
      </c>
      <c r="I263" s="15">
        <v>3778.3736294773967</v>
      </c>
      <c r="J263" s="15">
        <v>7384.7701617119255</v>
      </c>
      <c r="K263" s="15">
        <v>18702.356667798798</v>
      </c>
      <c r="L263" s="15">
        <v>4747.3702401006904</v>
      </c>
      <c r="M263" s="15">
        <v>5358.445554749158</v>
      </c>
      <c r="N263" s="15">
        <v>7126.1667444879031</v>
      </c>
      <c r="O263" s="15">
        <v>4657.3043766827332</v>
      </c>
      <c r="P263" s="15">
        <v>16854.041139001143</v>
      </c>
      <c r="Q263" s="15">
        <v>10761.759150528658</v>
      </c>
      <c r="R263" s="15">
        <v>5630.1891788532157</v>
      </c>
      <c r="S263" s="15">
        <v>8204.2535627684665</v>
      </c>
      <c r="T263" s="15">
        <v>19364.610582916077</v>
      </c>
      <c r="U263" s="15">
        <v>5951.584871526994</v>
      </c>
      <c r="V263" s="15">
        <v>528.90867968540988</v>
      </c>
      <c r="W263" s="15">
        <v>5697.0320210575328</v>
      </c>
      <c r="X263" s="15">
        <v>7576.226687411272</v>
      </c>
      <c r="Y263" s="15">
        <v>6209.3990000000058</v>
      </c>
      <c r="Z263" s="15">
        <v>16866.026702631567</v>
      </c>
      <c r="AA263" s="15">
        <v>22029.154290899114</v>
      </c>
      <c r="AB263" s="15">
        <v>8576.4704107907055</v>
      </c>
      <c r="AC263" s="15">
        <v>15942.294647999986</v>
      </c>
      <c r="AD263" s="15">
        <v>23518.147954528322</v>
      </c>
      <c r="AE263" s="15">
        <v>23452.676999998879</v>
      </c>
      <c r="AF263" s="15">
        <v>27687.519999999997</v>
      </c>
      <c r="AI263" s="15">
        <v>154.64165142857144</v>
      </c>
    </row>
    <row r="264" spans="1:35" x14ac:dyDescent="0.3">
      <c r="A264" t="s">
        <v>53</v>
      </c>
      <c r="B264" s="15">
        <v>14078.469509056427</v>
      </c>
      <c r="C264" s="15">
        <v>21200.818844341287</v>
      </c>
      <c r="D264" s="15">
        <v>18436.488506856313</v>
      </c>
      <c r="E264" s="15">
        <v>9317.2727223335551</v>
      </c>
      <c r="F264" s="15">
        <v>22165.956838783048</v>
      </c>
      <c r="G264" s="15">
        <v>18699.911928116846</v>
      </c>
      <c r="H264" s="15">
        <v>18515.004343723416</v>
      </c>
      <c r="I264" s="15">
        <v>8270.8855402571098</v>
      </c>
      <c r="J264" s="15">
        <v>13626.703964561519</v>
      </c>
      <c r="K264" s="15">
        <v>29670.957338752629</v>
      </c>
      <c r="L264" s="15">
        <v>8079.0190125097097</v>
      </c>
      <c r="M264" s="15">
        <v>9049.2656555153389</v>
      </c>
      <c r="N264" s="15">
        <v>5813.2554648532941</v>
      </c>
      <c r="O264" s="15">
        <v>9620.7369660659479</v>
      </c>
      <c r="P264" s="15">
        <v>34018.17519913811</v>
      </c>
      <c r="Q264" s="15">
        <v>13799.020079249605</v>
      </c>
      <c r="R264" s="15">
        <v>11307.239242700662</v>
      </c>
      <c r="S264" s="15">
        <v>17075.090937341978</v>
      </c>
      <c r="T264" s="15">
        <v>18574.28508273542</v>
      </c>
      <c r="U264" s="15">
        <v>16607.98392874578</v>
      </c>
      <c r="V264" s="15">
        <v>908.46417601000701</v>
      </c>
      <c r="W264" s="15">
        <v>3492.8209551295249</v>
      </c>
      <c r="X264" s="15">
        <v>11283.722972742376</v>
      </c>
      <c r="Z264" s="15">
        <v>49521.973657937888</v>
      </c>
      <c r="AA264" s="15">
        <v>36195.439662518293</v>
      </c>
      <c r="AB264" s="15">
        <v>7994.1337837436786</v>
      </c>
      <c r="AC264" s="15">
        <v>19119.861667199995</v>
      </c>
      <c r="AD264" s="15">
        <v>36793.813458679251</v>
      </c>
      <c r="AE264" s="15">
        <v>22573.880999998899</v>
      </c>
      <c r="AF264" s="15">
        <v>81544.609230769245</v>
      </c>
      <c r="AI264" s="15">
        <v>522.23047125000016</v>
      </c>
    </row>
    <row r="265" spans="1:35" x14ac:dyDescent="0.3">
      <c r="A265" t="s">
        <v>102</v>
      </c>
      <c r="B265" s="15">
        <v>6746.7653201974463</v>
      </c>
      <c r="C265" s="15">
        <v>8419.8521961562237</v>
      </c>
      <c r="D265" s="15">
        <v>5759.5138347502634</v>
      </c>
      <c r="E265" s="15">
        <v>5803.5215312281744</v>
      </c>
      <c r="F265" s="15">
        <v>11830.456520422147</v>
      </c>
      <c r="G265" s="15">
        <v>10667.711697681885</v>
      </c>
      <c r="H265" s="15">
        <v>9823.0113875945699</v>
      </c>
      <c r="I265" s="15">
        <v>3263.5699497225742</v>
      </c>
      <c r="J265" s="15">
        <v>5238.7851752156657</v>
      </c>
      <c r="K265" s="15">
        <v>10880.505678353302</v>
      </c>
      <c r="L265" s="15">
        <v>3438.9823832186776</v>
      </c>
      <c r="M265" s="15">
        <v>3765.6202647668929</v>
      </c>
      <c r="N265" s="15">
        <v>6780.0786019287852</v>
      </c>
      <c r="O265" s="15">
        <v>10647.32955859808</v>
      </c>
      <c r="P265" s="15">
        <v>26831.104519714143</v>
      </c>
      <c r="Q265" s="15">
        <v>7051.8663592614603</v>
      </c>
      <c r="R265" s="15">
        <v>3662.2642310805677</v>
      </c>
      <c r="S265" s="15">
        <v>6261.7872012407634</v>
      </c>
      <c r="T265" s="15">
        <v>10061.008880653126</v>
      </c>
      <c r="U265" s="15">
        <v>7364.4413457905848</v>
      </c>
      <c r="V265" s="15">
        <v>383.48688594527812</v>
      </c>
      <c r="W265" s="15">
        <v>3116.931454340518</v>
      </c>
      <c r="X265" s="15">
        <v>4460.3546320687155</v>
      </c>
      <c r="Y265" s="15">
        <v>3341.8959999999997</v>
      </c>
      <c r="AI265" s="15">
        <v>120.29053285714286</v>
      </c>
    </row>
    <row r="266" spans="1:35" x14ac:dyDescent="0.3">
      <c r="A266" t="s">
        <v>254</v>
      </c>
      <c r="B266" s="15">
        <v>9141.4949037529186</v>
      </c>
      <c r="C266" s="15">
        <v>10615.665004084052</v>
      </c>
      <c r="D266" s="15">
        <v>8313.3507859339807</v>
      </c>
      <c r="E266" s="15">
        <v>6685.5750245728741</v>
      </c>
      <c r="F266" s="15">
        <v>20583.717840410271</v>
      </c>
      <c r="G266" s="15">
        <v>14419.827847284843</v>
      </c>
      <c r="H266" s="15">
        <v>12406.928607597079</v>
      </c>
      <c r="I266" s="15">
        <v>4825.8027266460576</v>
      </c>
      <c r="J266" s="15">
        <v>7772.9753047817421</v>
      </c>
      <c r="K266" s="15">
        <v>18079.90499654134</v>
      </c>
      <c r="L266" s="15">
        <v>5022.71792779511</v>
      </c>
      <c r="M266" s="15">
        <v>6505.0067166439458</v>
      </c>
      <c r="N266" s="15">
        <v>5525.3078282077522</v>
      </c>
      <c r="O266" s="15">
        <v>10500.242760436657</v>
      </c>
      <c r="P266" s="15">
        <v>26233.756523308457</v>
      </c>
      <c r="Q266" s="15">
        <v>10136.424905334196</v>
      </c>
      <c r="R266" s="15">
        <v>5948.4009312791422</v>
      </c>
      <c r="S266" s="15">
        <v>7289.494216858996</v>
      </c>
      <c r="T266" s="15">
        <v>12391.280021686685</v>
      </c>
      <c r="U266" s="15">
        <v>9793.2775964942757</v>
      </c>
      <c r="V266" s="15">
        <v>588.93688620498631</v>
      </c>
      <c r="W266" s="15">
        <v>4448.3895473058074</v>
      </c>
      <c r="X266" s="15">
        <v>4039.053993706917</v>
      </c>
      <c r="Y266" s="15">
        <v>2817.5139999999974</v>
      </c>
      <c r="AI266" s="15">
        <v>179.42148187499998</v>
      </c>
    </row>
    <row r="267" spans="1:35" x14ac:dyDescent="0.3">
      <c r="A267" t="s">
        <v>255</v>
      </c>
      <c r="B267" s="15">
        <v>9938.6440062801448</v>
      </c>
      <c r="C267" s="15">
        <v>11984.60929151763</v>
      </c>
      <c r="D267" s="15">
        <v>9468.8533581342836</v>
      </c>
      <c r="E267" s="15">
        <v>8597.1224275206332</v>
      </c>
      <c r="F267" s="15">
        <v>25911.649788195326</v>
      </c>
      <c r="G267" s="15">
        <v>16624.843596466846</v>
      </c>
      <c r="H267" s="15">
        <v>11148.84716121267</v>
      </c>
      <c r="I267" s="15">
        <v>5277.6944986280587</v>
      </c>
      <c r="J267" s="15">
        <v>8782.1523746926632</v>
      </c>
      <c r="K267" s="15">
        <v>19128.981672714202</v>
      </c>
      <c r="L267" s="15">
        <v>4706.7595640297623</v>
      </c>
      <c r="M267" s="15">
        <v>5482.8283756826841</v>
      </c>
      <c r="N267" s="15">
        <v>8082.2252668038864</v>
      </c>
      <c r="O267" s="15">
        <v>12229.186278841684</v>
      </c>
      <c r="P267" s="15">
        <v>41332.123112830333</v>
      </c>
      <c r="Q267" s="15">
        <v>12862.037341270328</v>
      </c>
      <c r="R267" s="15">
        <v>7754.2736902545939</v>
      </c>
      <c r="S267" s="15">
        <v>8234.0690622016555</v>
      </c>
      <c r="T267" s="15">
        <v>17487.094406191496</v>
      </c>
      <c r="U267" s="15">
        <v>10062.629521368768</v>
      </c>
      <c r="V267" s="15">
        <v>576.17481586353074</v>
      </c>
      <c r="W267" s="15">
        <v>7809.573843926677</v>
      </c>
      <c r="X267" s="15">
        <v>7814.8841437372275</v>
      </c>
      <c r="Y267" s="15">
        <v>4685.7260000000006</v>
      </c>
      <c r="AI267" s="15">
        <v>281.12272499999995</v>
      </c>
    </row>
    <row r="268" spans="1:35" x14ac:dyDescent="0.3">
      <c r="A268" t="s">
        <v>54</v>
      </c>
      <c r="B268" s="15">
        <v>14454.554084638576</v>
      </c>
      <c r="C268" s="15">
        <v>20159.713501937571</v>
      </c>
      <c r="D268" s="15">
        <v>20662.543595719653</v>
      </c>
      <c r="E268" s="15">
        <v>7843.3280312109473</v>
      </c>
      <c r="F268" s="15">
        <v>20651.771394654821</v>
      </c>
      <c r="G268" s="15">
        <v>16742.131999947676</v>
      </c>
      <c r="H268" s="15">
        <v>12436.40429596088</v>
      </c>
      <c r="I268" s="15">
        <v>7189.2794781413177</v>
      </c>
      <c r="J268" s="15">
        <v>15453.8788705926</v>
      </c>
      <c r="K268" s="15">
        <v>27677.919225496156</v>
      </c>
      <c r="L268" s="15">
        <v>7646.3444315990419</v>
      </c>
      <c r="M268" s="15">
        <v>8695.7638088575277</v>
      </c>
      <c r="N268" s="15">
        <v>6162.0078275243395</v>
      </c>
      <c r="O268" s="15">
        <v>8591.5576556413507</v>
      </c>
      <c r="P268" s="15">
        <v>31097.615765486542</v>
      </c>
      <c r="Q268" s="15">
        <v>10411.952476916509</v>
      </c>
      <c r="R268" s="15">
        <v>9723.0604418807325</v>
      </c>
      <c r="S268" s="15">
        <v>12775.582771435658</v>
      </c>
      <c r="T268" s="15">
        <v>15913.635884400919</v>
      </c>
      <c r="U268" s="15">
        <v>10516.903279232693</v>
      </c>
      <c r="V268" s="15">
        <v>1003.1536102212424</v>
      </c>
      <c r="W268" s="15">
        <v>5220.5490474655526</v>
      </c>
      <c r="X268" s="15">
        <v>12424.06194566265</v>
      </c>
      <c r="Y268" s="15">
        <v>4961.0820000000003</v>
      </c>
      <c r="Z268" s="15">
        <v>48130.672200007262</v>
      </c>
      <c r="AA268" s="15">
        <v>34921.433779056984</v>
      </c>
      <c r="AB268" s="15">
        <v>8073.6264122032799</v>
      </c>
      <c r="AC268" s="15">
        <v>26735.174323199986</v>
      </c>
      <c r="AD268" s="15">
        <v>32272.25972773588</v>
      </c>
      <c r="AE268" s="15">
        <v>13972.805999999287</v>
      </c>
      <c r="AG268" s="15">
        <v>27972.526129327489</v>
      </c>
      <c r="AH268" s="15">
        <v>27928.418664473695</v>
      </c>
      <c r="AI268" s="15">
        <v>355.0157087500001</v>
      </c>
    </row>
    <row r="269" spans="1:35" x14ac:dyDescent="0.3">
      <c r="A269" t="s">
        <v>201</v>
      </c>
      <c r="B269" s="15">
        <v>10613.782626579063</v>
      </c>
      <c r="C269" s="15">
        <v>12328.888152007905</v>
      </c>
      <c r="D269" s="15">
        <v>12528.97972893555</v>
      </c>
      <c r="E269" s="15">
        <v>9106.7683270679663</v>
      </c>
      <c r="F269" s="15">
        <v>19193.696632267143</v>
      </c>
      <c r="G269" s="15">
        <v>11426.876022274382</v>
      </c>
      <c r="H269" s="15">
        <v>7708.86336303384</v>
      </c>
      <c r="I269" s="15">
        <v>3604.0375199917348</v>
      </c>
      <c r="J269" s="15">
        <v>6228.7357129231323</v>
      </c>
      <c r="K269" s="15">
        <v>11809.950013143438</v>
      </c>
      <c r="L269" s="15">
        <v>4143.5943268276505</v>
      </c>
      <c r="M269" s="15">
        <v>4068.4583032403216</v>
      </c>
      <c r="N269" s="15">
        <v>8199.8819139523075</v>
      </c>
      <c r="O269" s="15">
        <v>9666.1637330425419</v>
      </c>
      <c r="P269" s="15">
        <v>42228.080451601505</v>
      </c>
      <c r="Q269" s="15">
        <v>9144.606215196256</v>
      </c>
      <c r="R269" s="15">
        <v>5230.5657412272185</v>
      </c>
      <c r="S269" s="15">
        <v>12730.964778832275</v>
      </c>
      <c r="T269" s="15">
        <v>13016.764622491102</v>
      </c>
      <c r="U269" s="15">
        <v>11530.974138041445</v>
      </c>
      <c r="V269" s="15">
        <v>576.82771117247762</v>
      </c>
      <c r="W269" s="15">
        <v>4830.1580032020047</v>
      </c>
      <c r="X269" s="15">
        <v>6476.9519352870648</v>
      </c>
      <c r="Y269" s="15">
        <v>7652.5765000000047</v>
      </c>
      <c r="AG269" s="15">
        <v>16169.294650868418</v>
      </c>
      <c r="AH269" s="15">
        <v>20803.390324424367</v>
      </c>
    </row>
    <row r="270" spans="1:35" x14ac:dyDescent="0.3">
      <c r="A270" t="s">
        <v>103</v>
      </c>
      <c r="B270" s="15">
        <v>9053.2925162312949</v>
      </c>
      <c r="C270" s="15">
        <v>10455.537014737221</v>
      </c>
      <c r="D270" s="15">
        <v>11682.31334670196</v>
      </c>
      <c r="E270" s="15">
        <v>9325.7614355266433</v>
      </c>
      <c r="F270" s="15">
        <v>23135.861444394915</v>
      </c>
      <c r="G270" s="15">
        <v>12697.699444395796</v>
      </c>
      <c r="H270" s="15">
        <v>10676.913152264515</v>
      </c>
      <c r="I270" s="15">
        <v>5091.9605661786545</v>
      </c>
      <c r="J270" s="15">
        <v>9487.8459043549374</v>
      </c>
      <c r="K270" s="15">
        <v>21056.271976836808</v>
      </c>
      <c r="L270" s="15">
        <v>5861.5704647217253</v>
      </c>
      <c r="M270" s="15">
        <v>6345.1878682536171</v>
      </c>
      <c r="N270" s="15">
        <v>6164.5986699509158</v>
      </c>
      <c r="O270" s="15">
        <v>8527.0139969361389</v>
      </c>
      <c r="P270" s="15">
        <v>38430.380445241848</v>
      </c>
      <c r="Q270" s="15">
        <v>14107.608712052799</v>
      </c>
      <c r="R270" s="15">
        <v>6386.2871726427129</v>
      </c>
      <c r="S270" s="15">
        <v>13033.156563910981</v>
      </c>
      <c r="T270" s="15">
        <v>24503.739169008732</v>
      </c>
      <c r="U270" s="15">
        <v>6824.8495032386409</v>
      </c>
      <c r="V270" s="15">
        <v>457.49299052161734</v>
      </c>
      <c r="W270" s="15">
        <v>3889.500590023215</v>
      </c>
      <c r="X270" s="15">
        <v>7166.8550199238553</v>
      </c>
      <c r="Y270" s="15">
        <v>2929.9294999999993</v>
      </c>
      <c r="AI270" s="15">
        <v>170.959125</v>
      </c>
    </row>
    <row r="271" spans="1:35" x14ac:dyDescent="0.3">
      <c r="A271" t="s">
        <v>55</v>
      </c>
      <c r="B271" s="15">
        <v>10648.270394379</v>
      </c>
      <c r="C271" s="15">
        <v>10890.721131158805</v>
      </c>
      <c r="D271" s="15">
        <v>11552.137576003563</v>
      </c>
      <c r="E271" s="15">
        <v>6856.6770748292338</v>
      </c>
      <c r="F271" s="15">
        <v>15973.271298327927</v>
      </c>
      <c r="G271" s="15">
        <v>13504.02803953846</v>
      </c>
      <c r="H271" s="15">
        <v>10893.494450991318</v>
      </c>
      <c r="I271" s="15">
        <v>5959.6245196613481</v>
      </c>
      <c r="J271" s="15">
        <v>12191.265718430916</v>
      </c>
      <c r="K271" s="15">
        <v>25620.929531460071</v>
      </c>
      <c r="L271" s="15">
        <v>6068.426134760527</v>
      </c>
      <c r="M271" s="15">
        <v>6478.1057776295711</v>
      </c>
      <c r="N271" s="15">
        <v>8331.0921846030833</v>
      </c>
      <c r="O271" s="15">
        <v>9509.5260670295793</v>
      </c>
      <c r="P271" s="15">
        <v>32871.347649922296</v>
      </c>
      <c r="Q271" s="15">
        <v>12151.047177092585</v>
      </c>
      <c r="R271" s="15">
        <v>7902.6607221900167</v>
      </c>
      <c r="S271" s="15">
        <v>8805.7698723698159</v>
      </c>
      <c r="T271" s="15">
        <v>17009.088467658283</v>
      </c>
      <c r="U271" s="15">
        <v>5484.5650227504893</v>
      </c>
      <c r="V271" s="15">
        <v>673.08955853655368</v>
      </c>
      <c r="W271" s="15">
        <v>3976.9637619379087</v>
      </c>
      <c r="X271" s="15">
        <v>7337.3093880918623</v>
      </c>
      <c r="Y271" s="15">
        <v>4655.9040000000005</v>
      </c>
      <c r="AI271" s="15">
        <v>220.39189875000008</v>
      </c>
    </row>
    <row r="272" spans="1:35" x14ac:dyDescent="0.3">
      <c r="A272" t="s">
        <v>256</v>
      </c>
      <c r="B272" s="15">
        <v>15077.808230506147</v>
      </c>
      <c r="C272" s="15">
        <v>17239.982399800912</v>
      </c>
      <c r="D272" s="15">
        <v>13639.706468244123</v>
      </c>
      <c r="E272" s="15">
        <v>9573.1820900809907</v>
      </c>
      <c r="F272" s="15">
        <v>27287.928792504143</v>
      </c>
      <c r="G272" s="15">
        <v>19098.468305629056</v>
      </c>
      <c r="H272" s="15">
        <v>16504.826372428153</v>
      </c>
      <c r="I272" s="15">
        <v>6622.534810160736</v>
      </c>
      <c r="J272" s="15">
        <v>11599.616953415338</v>
      </c>
      <c r="K272" s="15">
        <v>25804.306906143785</v>
      </c>
      <c r="L272" s="15">
        <v>4914.7075000954246</v>
      </c>
      <c r="M272" s="15">
        <v>8106.0211759281601</v>
      </c>
      <c r="N272" s="15">
        <v>8013.7760391266702</v>
      </c>
      <c r="O272" s="15">
        <v>10456.158201108658</v>
      </c>
      <c r="P272" s="15">
        <v>38690.525612424397</v>
      </c>
      <c r="Q272" s="15">
        <v>13385.537645942841</v>
      </c>
      <c r="R272" s="15">
        <v>8945.7517415947186</v>
      </c>
      <c r="S272" s="15">
        <v>11600.141591474641</v>
      </c>
      <c r="T272" s="15">
        <v>11068.771506451365</v>
      </c>
      <c r="U272" s="15">
        <v>10772.757611601577</v>
      </c>
      <c r="V272" s="15">
        <v>728.34375957569023</v>
      </c>
      <c r="W272" s="15">
        <v>5035.2162390136591</v>
      </c>
      <c r="X272" s="15">
        <v>9810.522803580101</v>
      </c>
      <c r="Y272" s="15">
        <v>5992.60274999999</v>
      </c>
      <c r="Z272" s="15">
        <v>48682.450655714296</v>
      </c>
      <c r="AA272" s="15">
        <v>38357.132401193972</v>
      </c>
      <c r="AB272" s="15">
        <v>18210.501672051749</v>
      </c>
      <c r="AC272" s="15">
        <v>25369.648046400001</v>
      </c>
      <c r="AD272" s="15">
        <v>25307.689117168167</v>
      </c>
      <c r="AE272" s="15">
        <v>27964.914371681403</v>
      </c>
      <c r="AF272" s="15">
        <v>14925.775384615374</v>
      </c>
      <c r="AG272" s="15">
        <v>25763.445645000011</v>
      </c>
      <c r="AH272" s="15">
        <v>27668.962163847122</v>
      </c>
      <c r="AI272" s="15">
        <v>325.57529250002233</v>
      </c>
    </row>
    <row r="273" spans="1:35" x14ac:dyDescent="0.3">
      <c r="A273" t="s">
        <v>77</v>
      </c>
      <c r="B273" s="15">
        <v>8128.4318595927061</v>
      </c>
      <c r="C273" s="15">
        <v>10693.365634629859</v>
      </c>
      <c r="D273" s="15">
        <v>8789.3425261960256</v>
      </c>
      <c r="E273" s="15">
        <v>7557.8786597141807</v>
      </c>
      <c r="F273" s="15">
        <v>18029.995454792384</v>
      </c>
      <c r="G273" s="15">
        <v>8362.0379493011442</v>
      </c>
      <c r="H273" s="15">
        <v>9529.9283099908353</v>
      </c>
      <c r="I273" s="15">
        <v>5422.2641646968341</v>
      </c>
      <c r="J273" s="15">
        <v>7200.2024830768732</v>
      </c>
      <c r="K273" s="15">
        <v>15045.159047224668</v>
      </c>
      <c r="L273" s="15">
        <v>3663.0146214066544</v>
      </c>
      <c r="M273" s="15">
        <v>4817.6012964961456</v>
      </c>
      <c r="N273" s="15">
        <v>4672.8547069790993</v>
      </c>
      <c r="O273" s="15">
        <v>6044.754174070451</v>
      </c>
      <c r="P273" s="15">
        <v>21651.547116397083</v>
      </c>
      <c r="Q273" s="15">
        <v>7484.7528103972882</v>
      </c>
      <c r="R273" s="15">
        <v>5624.0323576959699</v>
      </c>
      <c r="S273" s="15">
        <v>9598.2889043086307</v>
      </c>
      <c r="T273" s="15">
        <v>13719.560974951071</v>
      </c>
      <c r="U273" s="15">
        <v>6548.5059167038253</v>
      </c>
      <c r="V273" s="15">
        <v>667.67086350043087</v>
      </c>
      <c r="W273" s="15">
        <v>5403.9710000758814</v>
      </c>
      <c r="X273" s="15">
        <v>5823.8284806504162</v>
      </c>
      <c r="Y273" s="15">
        <v>2427.9074999999975</v>
      </c>
      <c r="AI273" s="15">
        <v>227.44392937500001</v>
      </c>
    </row>
    <row r="274" spans="1:35" x14ac:dyDescent="0.3">
      <c r="A274" t="s">
        <v>257</v>
      </c>
      <c r="B274" s="15">
        <v>10425.677020774758</v>
      </c>
      <c r="C274" s="15">
        <v>13047.673489065122</v>
      </c>
      <c r="D274" s="15">
        <v>11096.173061775326</v>
      </c>
      <c r="E274" s="15">
        <v>7218.9444424202193</v>
      </c>
      <c r="F274" s="15">
        <v>18665.860400562975</v>
      </c>
      <c r="G274" s="15">
        <v>12972.830104913517</v>
      </c>
      <c r="H274" s="15">
        <v>16016.898246796669</v>
      </c>
      <c r="I274" s="15">
        <v>7265.9364908149182</v>
      </c>
      <c r="J274" s="15">
        <v>11809.343851027763</v>
      </c>
      <c r="K274" s="15">
        <v>26261.114334692906</v>
      </c>
      <c r="L274" s="15">
        <v>5278.7900024723895</v>
      </c>
      <c r="M274" s="15">
        <v>7884.7210656151383</v>
      </c>
      <c r="N274" s="15">
        <v>7212.924565918056</v>
      </c>
      <c r="O274" s="15">
        <v>10765.722481473123</v>
      </c>
      <c r="P274" s="15">
        <v>35712.926333009549</v>
      </c>
      <c r="Q274" s="15">
        <v>16480.382518288228</v>
      </c>
      <c r="R274" s="15">
        <v>7823.7229039479926</v>
      </c>
      <c r="S274" s="15">
        <v>13071.872855703274</v>
      </c>
      <c r="T274" s="15">
        <v>22781.664137762455</v>
      </c>
      <c r="U274" s="15">
        <v>9250.4643232073267</v>
      </c>
      <c r="V274" s="15">
        <v>465.97270029900761</v>
      </c>
      <c r="W274" s="15">
        <v>8990.6933069731422</v>
      </c>
      <c r="X274" s="15">
        <v>6636.0550688698959</v>
      </c>
      <c r="Y274" s="15">
        <v>5086.5360000000019</v>
      </c>
      <c r="AG274" s="15">
        <v>22477.532699692994</v>
      </c>
      <c r="AH274" s="15">
        <v>21732.715131578952</v>
      </c>
      <c r="AI274" s="15">
        <v>333.591414375</v>
      </c>
    </row>
    <row r="275" spans="1:35" x14ac:dyDescent="0.3">
      <c r="A275" t="s">
        <v>258</v>
      </c>
      <c r="B275" s="15">
        <v>8818.9833262078264</v>
      </c>
      <c r="C275" s="15">
        <v>9231.2242512294597</v>
      </c>
      <c r="D275" s="15">
        <v>9468.4123141447435</v>
      </c>
      <c r="E275" s="15">
        <v>6509.4895679102001</v>
      </c>
      <c r="F275" s="15">
        <v>17799.298468651359</v>
      </c>
      <c r="G275" s="15">
        <v>8460.0970021092089</v>
      </c>
      <c r="H275" s="15">
        <v>7554.5004069874494</v>
      </c>
      <c r="I275" s="15">
        <v>4647.5645988434944</v>
      </c>
      <c r="J275" s="15">
        <v>9392.2320853681722</v>
      </c>
      <c r="K275" s="15">
        <v>13501.863776300946</v>
      </c>
      <c r="L275" s="15">
        <v>5442.6981077267228</v>
      </c>
      <c r="M275" s="15">
        <v>4969.9689909789422</v>
      </c>
      <c r="N275" s="15">
        <v>3929.6448684604397</v>
      </c>
      <c r="O275" s="15">
        <v>5400.6537528183962</v>
      </c>
      <c r="P275" s="15">
        <v>20135.60710161844</v>
      </c>
      <c r="Q275" s="15">
        <v>11475.405037829802</v>
      </c>
      <c r="R275" s="15">
        <v>5621.3255188939447</v>
      </c>
      <c r="S275" s="15">
        <v>10033.04546036684</v>
      </c>
      <c r="T275" s="15">
        <v>10235.767512677921</v>
      </c>
      <c r="U275" s="15">
        <v>5219.4669725757421</v>
      </c>
      <c r="V275" s="15">
        <v>423.79796622024679</v>
      </c>
      <c r="W275" s="15">
        <v>2729.3376706233325</v>
      </c>
      <c r="X275" s="15">
        <v>4404.312074833887</v>
      </c>
      <c r="Y275" s="15">
        <v>1739.3224999999993</v>
      </c>
      <c r="AI275" s="15">
        <v>182.99797375000003</v>
      </c>
    </row>
    <row r="276" spans="1:35" x14ac:dyDescent="0.3">
      <c r="A276" t="s">
        <v>136</v>
      </c>
      <c r="B276" s="15">
        <v>7957.2789670863567</v>
      </c>
      <c r="C276" s="15">
        <v>9175.6638736645564</v>
      </c>
      <c r="D276" s="15">
        <v>10932.136233403935</v>
      </c>
      <c r="E276" s="15">
        <v>6684.7861096586448</v>
      </c>
      <c r="F276" s="15">
        <v>19431.787654233551</v>
      </c>
      <c r="G276" s="15">
        <v>8218.1156325460852</v>
      </c>
      <c r="H276" s="15">
        <v>8643.5574433320126</v>
      </c>
      <c r="I276" s="15">
        <v>5151.1676306299314</v>
      </c>
      <c r="J276" s="15">
        <v>6857.6948905241488</v>
      </c>
      <c r="K276" s="15">
        <v>13694.584920411264</v>
      </c>
      <c r="L276" s="15">
        <v>4825.9335177043486</v>
      </c>
      <c r="M276" s="15">
        <v>4697.6716481799413</v>
      </c>
      <c r="N276" s="15">
        <v>4795.1388526198898</v>
      </c>
      <c r="O276" s="15">
        <v>10792.691363584991</v>
      </c>
      <c r="P276" s="15">
        <v>32561.507681559411</v>
      </c>
      <c r="Q276" s="15">
        <v>9891.3723788794614</v>
      </c>
      <c r="R276" s="15">
        <v>5110.6535026838228</v>
      </c>
      <c r="S276" s="15">
        <v>6127.7393768774918</v>
      </c>
      <c r="T276" s="15">
        <v>17735.764461355648</v>
      </c>
      <c r="U276" s="15">
        <v>6978.1943186103126</v>
      </c>
      <c r="V276" s="15">
        <v>617.45597355934547</v>
      </c>
      <c r="W276" s="15">
        <v>4439.7999127245639</v>
      </c>
      <c r="X276" s="15">
        <v>6082.6076174431009</v>
      </c>
      <c r="Y276" s="15">
        <v>4179.3145000000031</v>
      </c>
      <c r="AI276" s="15">
        <v>330.43275749999998</v>
      </c>
    </row>
    <row r="277" spans="1:35" x14ac:dyDescent="0.3">
      <c r="A277" t="s">
        <v>259</v>
      </c>
      <c r="B277" s="15">
        <v>7793.3842682113927</v>
      </c>
      <c r="C277" s="15">
        <v>11040.677111108547</v>
      </c>
      <c r="D277" s="15">
        <v>10035.500214570957</v>
      </c>
      <c r="E277" s="15">
        <v>8299.2718697112177</v>
      </c>
      <c r="F277" s="15">
        <v>18621.939045362345</v>
      </c>
      <c r="G277" s="15">
        <v>11871.701863058022</v>
      </c>
      <c r="H277" s="15">
        <v>9617.8498544674567</v>
      </c>
      <c r="I277" s="15">
        <v>4436.8726139755327</v>
      </c>
      <c r="J277" s="15">
        <v>8089.883183388305</v>
      </c>
      <c r="K277" s="15">
        <v>16494.53417216361</v>
      </c>
      <c r="L277" s="15">
        <v>4273.785595729797</v>
      </c>
      <c r="M277" s="15">
        <v>4723.6925492888213</v>
      </c>
      <c r="N277" s="15">
        <v>4760.2856460202293</v>
      </c>
      <c r="O277" s="15">
        <v>7503.4060149427705</v>
      </c>
      <c r="P277" s="15">
        <v>27830.195151290704</v>
      </c>
      <c r="Q277" s="15">
        <v>9029.7986470310207</v>
      </c>
      <c r="R277" s="15">
        <v>5401.1812738138551</v>
      </c>
      <c r="S277" s="15">
        <v>10630.620817252839</v>
      </c>
      <c r="T277" s="15">
        <v>12570.830843405503</v>
      </c>
      <c r="U277" s="15">
        <v>4151.3779815256012</v>
      </c>
      <c r="V277" s="15">
        <v>819.2500278815121</v>
      </c>
      <c r="W277" s="15">
        <v>4823.6494119589543</v>
      </c>
      <c r="X277" s="15">
        <v>4700.5569072789549</v>
      </c>
      <c r="Y277" s="15">
        <v>2883.4595000000013</v>
      </c>
      <c r="AI277" s="15">
        <v>153.00162749999998</v>
      </c>
    </row>
    <row r="278" spans="1:35" x14ac:dyDescent="0.3">
      <c r="A278" t="s">
        <v>233</v>
      </c>
      <c r="B278" s="15">
        <v>7092.7472275927685</v>
      </c>
      <c r="C278" s="15">
        <v>9054.5181782114723</v>
      </c>
      <c r="D278" s="15">
        <v>8757.6303532995571</v>
      </c>
      <c r="E278" s="15">
        <v>4866.6338322041665</v>
      </c>
      <c r="F278" s="15">
        <v>12626.110529783811</v>
      </c>
      <c r="G278" s="15">
        <v>7320.1250187705127</v>
      </c>
      <c r="H278" s="15">
        <v>8287.6587292495569</v>
      </c>
      <c r="I278" s="15">
        <v>4234.217024409445</v>
      </c>
      <c r="J278" s="15">
        <v>8058.9931509901771</v>
      </c>
      <c r="K278" s="15">
        <v>7018.2386386183234</v>
      </c>
      <c r="L278" s="15">
        <v>2820.2681808374814</v>
      </c>
      <c r="M278" s="15">
        <v>2391.2216052659205</v>
      </c>
      <c r="N278" s="15">
        <v>3754.3755708376775</v>
      </c>
      <c r="O278" s="15">
        <v>3434.4235096495922</v>
      </c>
      <c r="P278" s="15">
        <v>17621.438383455617</v>
      </c>
      <c r="Q278" s="15">
        <v>9559.7618171142258</v>
      </c>
      <c r="R278" s="15">
        <v>4087.6933933068835</v>
      </c>
      <c r="S278" s="15">
        <v>4311.3187535461384</v>
      </c>
      <c r="T278" s="15">
        <v>14858.658130566628</v>
      </c>
      <c r="U278" s="15">
        <v>6272.4183879543971</v>
      </c>
      <c r="V278" s="15">
        <v>232.96486489927076</v>
      </c>
      <c r="W278" s="15">
        <v>4298.8375763270806</v>
      </c>
      <c r="X278" s="15">
        <v>5441.823746895192</v>
      </c>
    </row>
    <row r="279" spans="1:35" x14ac:dyDescent="0.3">
      <c r="A279" t="s">
        <v>179</v>
      </c>
      <c r="B279" s="15">
        <v>11602.160349760292</v>
      </c>
      <c r="C279" s="15">
        <v>13414.040270847865</v>
      </c>
      <c r="D279" s="15">
        <v>13388.64420317166</v>
      </c>
      <c r="E279" s="15">
        <v>7691.8374082451301</v>
      </c>
      <c r="F279" s="15">
        <v>26120.5750410168</v>
      </c>
      <c r="G279" s="15">
        <v>6329.6951102692083</v>
      </c>
      <c r="H279" s="15">
        <v>9022.6371811143672</v>
      </c>
      <c r="I279" s="15">
        <v>4742.7768589472507</v>
      </c>
      <c r="J279" s="15">
        <v>7035.9145471458623</v>
      </c>
      <c r="K279" s="15">
        <v>11374.99122585817</v>
      </c>
      <c r="L279" s="15">
        <v>5230.9877012833749</v>
      </c>
      <c r="M279" s="15">
        <v>5143.2106223652554</v>
      </c>
      <c r="N279" s="15">
        <v>5305.9601495655115</v>
      </c>
      <c r="O279" s="15">
        <v>7412.1084594269541</v>
      </c>
      <c r="P279" s="15">
        <v>41145.766863538549</v>
      </c>
      <c r="Q279" s="15">
        <v>11844.895807716031</v>
      </c>
      <c r="R279" s="15">
        <v>8619.4125185364028</v>
      </c>
      <c r="S279" s="15">
        <v>12808.333405640287</v>
      </c>
      <c r="T279" s="15">
        <v>11766.071816945923</v>
      </c>
      <c r="U279" s="15">
        <v>8522.0809755390201</v>
      </c>
      <c r="V279" s="15">
        <v>973.68022824729383</v>
      </c>
      <c r="W279" s="15">
        <v>6200.5689409050519</v>
      </c>
      <c r="X279" s="15">
        <v>7710.0378119326688</v>
      </c>
      <c r="Y279" s="15">
        <v>7680.377500000006</v>
      </c>
      <c r="AI279" s="15">
        <v>153.98267000000001</v>
      </c>
    </row>
    <row r="280" spans="1:35" x14ac:dyDescent="0.3">
      <c r="A280" t="s">
        <v>104</v>
      </c>
      <c r="B280" s="15">
        <v>11845.105585416379</v>
      </c>
      <c r="C280" s="15">
        <v>13223.324615783</v>
      </c>
      <c r="D280" s="15">
        <v>10843.00181613614</v>
      </c>
      <c r="E280" s="15">
        <v>8889.5142059709378</v>
      </c>
      <c r="F280" s="15">
        <v>29272.841413720402</v>
      </c>
      <c r="G280" s="15">
        <v>18839.273110646362</v>
      </c>
      <c r="H280" s="15">
        <v>16296.388491136973</v>
      </c>
      <c r="I280" s="15">
        <v>6458.6494624827874</v>
      </c>
      <c r="J280" s="15">
        <v>10342.017997138017</v>
      </c>
      <c r="K280" s="15">
        <v>23396.696623129759</v>
      </c>
      <c r="L280" s="15">
        <v>6181.9826094149748</v>
      </c>
      <c r="M280" s="15">
        <v>7033.9239801478161</v>
      </c>
      <c r="N280" s="15">
        <v>10919.341671313285</v>
      </c>
      <c r="O280" s="15">
        <v>12926.748812564774</v>
      </c>
      <c r="P280" s="15">
        <v>46677.193912971255</v>
      </c>
      <c r="Q280" s="15">
        <v>7591.9402834836428</v>
      </c>
      <c r="R280" s="15">
        <v>8254.383444633133</v>
      </c>
      <c r="S280" s="15">
        <v>11378.219324612417</v>
      </c>
      <c r="T280" s="15">
        <v>29951.397107096593</v>
      </c>
      <c r="U280" s="15">
        <v>13902.563273965499</v>
      </c>
      <c r="V280" s="15">
        <v>867.11623548134958</v>
      </c>
      <c r="W280" s="15">
        <v>7215.0430679964365</v>
      </c>
      <c r="X280" s="15">
        <v>8329.7841502465362</v>
      </c>
      <c r="Y280" s="15">
        <v>6973.2652777777676</v>
      </c>
      <c r="Z280" s="15">
        <v>47539.554816680822</v>
      </c>
      <c r="AA280" s="15">
        <v>57327.154604897609</v>
      </c>
      <c r="AB280" s="15">
        <v>15904.625694034068</v>
      </c>
      <c r="AC280" s="15">
        <v>33373.202788800008</v>
      </c>
      <c r="AD280" s="15">
        <v>48810.105422654895</v>
      </c>
      <c r="AE280" s="15">
        <v>24853.759964601755</v>
      </c>
      <c r="AI280" s="15">
        <v>335.92429687500004</v>
      </c>
    </row>
    <row r="281" spans="1:35" x14ac:dyDescent="0.3">
      <c r="A281" t="s">
        <v>234</v>
      </c>
      <c r="B281" s="15">
        <v>10212.914487914199</v>
      </c>
      <c r="C281" s="15">
        <v>10114.607358460473</v>
      </c>
      <c r="D281" s="15">
        <v>10214.552625721075</v>
      </c>
      <c r="E281" s="15">
        <v>8940.1434319757627</v>
      </c>
      <c r="F281" s="15">
        <v>19554.685797465158</v>
      </c>
      <c r="G281" s="15">
        <v>10458.395911752939</v>
      </c>
      <c r="H281" s="15">
        <v>8121.1646431750169</v>
      </c>
      <c r="I281" s="15">
        <v>4484.7379031269265</v>
      </c>
      <c r="J281" s="15">
        <v>7784.9235079006239</v>
      </c>
      <c r="K281" s="15">
        <v>13090.389206692113</v>
      </c>
      <c r="L281" s="15">
        <v>4533.2173957418327</v>
      </c>
      <c r="M281" s="15">
        <v>5343.9390211879181</v>
      </c>
      <c r="N281" s="15">
        <v>7222.4503181209338</v>
      </c>
      <c r="O281" s="15">
        <v>10555.29533069231</v>
      </c>
      <c r="P281" s="15">
        <v>39645.527304928539</v>
      </c>
      <c r="Q281" s="15">
        <v>7056.5073395099444</v>
      </c>
      <c r="R281" s="15">
        <v>5748.8677433940902</v>
      </c>
      <c r="S281" s="15">
        <v>7957.7972045148217</v>
      </c>
      <c r="T281" s="15">
        <v>8000.8563143937308</v>
      </c>
      <c r="U281" s="15">
        <v>8148.7081354894945</v>
      </c>
      <c r="V281" s="15">
        <v>431.94751849858909</v>
      </c>
      <c r="W281" s="15">
        <v>1678.7533672113163</v>
      </c>
      <c r="X281" s="15">
        <v>6008.7223151302587</v>
      </c>
      <c r="Y281" s="15">
        <v>9690.9469999999983</v>
      </c>
      <c r="AI281" s="15">
        <v>312.16099624999998</v>
      </c>
    </row>
    <row r="282" spans="1:35" x14ac:dyDescent="0.3">
      <c r="A282" t="s">
        <v>137</v>
      </c>
      <c r="B282" s="15">
        <v>6454.2656983858005</v>
      </c>
      <c r="C282" s="15">
        <v>9659.2796317812717</v>
      </c>
      <c r="D282" s="15">
        <v>9105.1330590483994</v>
      </c>
      <c r="E282" s="15">
        <v>7230.5095671721301</v>
      </c>
      <c r="F282" s="15">
        <v>20530.686067445993</v>
      </c>
      <c r="G282" s="15">
        <v>10277.689088697784</v>
      </c>
      <c r="H282" s="15">
        <v>11929.974371095312</v>
      </c>
      <c r="I282" s="15">
        <v>3164.7606155268782</v>
      </c>
      <c r="J282" s="15">
        <v>6458.032559621267</v>
      </c>
      <c r="K282" s="15">
        <v>11816.945144565745</v>
      </c>
      <c r="L282" s="15">
        <v>3184.403037343352</v>
      </c>
      <c r="M282" s="15">
        <v>3699.4085321105308</v>
      </c>
      <c r="N282" s="15">
        <v>3190.4305917954066</v>
      </c>
      <c r="O282" s="15">
        <v>6796.3241758626209</v>
      </c>
      <c r="P282" s="15">
        <v>22893.895740951008</v>
      </c>
      <c r="Q282" s="15">
        <v>8154.3872428193963</v>
      </c>
      <c r="R282" s="15">
        <v>3447.0779560420051</v>
      </c>
      <c r="S282" s="15">
        <v>8859.9178331013209</v>
      </c>
      <c r="T282" s="15">
        <v>21889.37892101099</v>
      </c>
      <c r="U282" s="15">
        <v>7761.8020616945987</v>
      </c>
      <c r="V282" s="15">
        <v>336.19056144413042</v>
      </c>
      <c r="W282" s="15">
        <v>4331.4673685688495</v>
      </c>
      <c r="X282" s="15">
        <v>7438.7821430985641</v>
      </c>
      <c r="Y282" s="15">
        <v>2824.0939999999991</v>
      </c>
      <c r="AI282" s="15">
        <v>127.93392375000001</v>
      </c>
    </row>
    <row r="283" spans="1:35" x14ac:dyDescent="0.3">
      <c r="A283" t="s">
        <v>235</v>
      </c>
      <c r="B283" s="15">
        <v>11015.086735883311</v>
      </c>
      <c r="C283" s="15">
        <v>11014.08736140222</v>
      </c>
      <c r="D283" s="15">
        <v>16718.624642834147</v>
      </c>
      <c r="E283" s="15">
        <v>8244.345412183322</v>
      </c>
      <c r="F283" s="15">
        <v>30859.572441773973</v>
      </c>
      <c r="G283" s="15">
        <v>13663.981853936595</v>
      </c>
      <c r="H283" s="15">
        <v>11788.075415102407</v>
      </c>
      <c r="I283" s="15">
        <v>7134.7148945077242</v>
      </c>
      <c r="J283" s="15">
        <v>10533.671461491287</v>
      </c>
      <c r="K283" s="15">
        <v>16544.67304796178</v>
      </c>
      <c r="L283" s="15">
        <v>4943.6566482839207</v>
      </c>
      <c r="M283" s="15">
        <v>5893.1276808558669</v>
      </c>
      <c r="N283" s="15">
        <v>5846.8868329538591</v>
      </c>
      <c r="O283" s="15">
        <v>0</v>
      </c>
      <c r="P283" s="15">
        <v>30083.331343718703</v>
      </c>
      <c r="Q283" s="15">
        <v>11630.280808858237</v>
      </c>
      <c r="R283" s="15">
        <v>7107.6320804100096</v>
      </c>
      <c r="S283" s="15">
        <v>13944.832150615583</v>
      </c>
      <c r="T283" s="15">
        <v>13193.786460637797</v>
      </c>
      <c r="U283" s="15">
        <v>9601.8142841643075</v>
      </c>
      <c r="V283" s="15">
        <v>872.68905889662096</v>
      </c>
      <c r="W283" s="15">
        <v>8535.5161866779581</v>
      </c>
      <c r="X283" s="15">
        <v>8590.3983553824437</v>
      </c>
    </row>
    <row r="284" spans="1:35" x14ac:dyDescent="0.3">
      <c r="A284" t="s">
        <v>202</v>
      </c>
      <c r="B284" s="15">
        <v>14533.809595529357</v>
      </c>
      <c r="C284" s="15">
        <v>16808.412241243346</v>
      </c>
      <c r="D284" s="15">
        <v>20376.753198406699</v>
      </c>
      <c r="E284" s="15">
        <v>10290.315940380608</v>
      </c>
      <c r="F284" s="15">
        <v>23622.082481920064</v>
      </c>
      <c r="G284" s="15">
        <v>14832.464005803598</v>
      </c>
      <c r="H284" s="15">
        <v>13344.249759780125</v>
      </c>
      <c r="I284" s="15">
        <v>5412.0612157821488</v>
      </c>
      <c r="J284" s="15">
        <v>9198.2873893397373</v>
      </c>
      <c r="K284" s="15">
        <v>18160.896095511445</v>
      </c>
      <c r="L284" s="15">
        <v>6233.5499976932624</v>
      </c>
      <c r="M284" s="15">
        <v>7651.2073068273494</v>
      </c>
      <c r="N284" s="15">
        <v>4443.8774551742081</v>
      </c>
      <c r="O284" s="15">
        <v>9746.4151459935401</v>
      </c>
      <c r="P284" s="15">
        <v>26928.365149599154</v>
      </c>
      <c r="Q284" s="15">
        <v>11699.867595513873</v>
      </c>
      <c r="R284" s="15">
        <v>8030.3573169749943</v>
      </c>
      <c r="S284" s="15">
        <v>14328.516482858489</v>
      </c>
      <c r="T284" s="15">
        <v>35968.287578077405</v>
      </c>
      <c r="U284" s="15">
        <v>17243.833984255045</v>
      </c>
      <c r="V284" s="15">
        <v>810.51830592286001</v>
      </c>
      <c r="W284" s="15">
        <v>7393.0612746343986</v>
      </c>
      <c r="X284" s="15">
        <v>9967.0944564337278</v>
      </c>
      <c r="Y284" s="15">
        <v>10230.9275</v>
      </c>
      <c r="Z284" s="15">
        <v>51108.165655238008</v>
      </c>
      <c r="AA284" s="15">
        <v>31520.08885921054</v>
      </c>
      <c r="AB284" s="15">
        <v>16505.813327196938</v>
      </c>
      <c r="AC284" s="15">
        <v>23742.711098399981</v>
      </c>
    </row>
    <row r="285" spans="1:35" x14ac:dyDescent="0.3">
      <c r="A285" t="s">
        <v>260</v>
      </c>
      <c r="B285" s="15">
        <v>6668.2993042741991</v>
      </c>
      <c r="C285" s="15">
        <v>9100.9533134179237</v>
      </c>
      <c r="D285" s="15">
        <v>7708.4877347893334</v>
      </c>
      <c r="E285" s="15">
        <v>7434.9489281780843</v>
      </c>
      <c r="F285" s="15">
        <v>19263.773410651313</v>
      </c>
      <c r="G285" s="15">
        <v>9213.8438812498971</v>
      </c>
      <c r="H285" s="15">
        <v>7783.5016918497658</v>
      </c>
      <c r="I285" s="15">
        <v>3201.5176206573537</v>
      </c>
      <c r="J285" s="15">
        <v>4890.8937758923375</v>
      </c>
      <c r="K285" s="15">
        <v>10973.30928011365</v>
      </c>
      <c r="L285" s="15">
        <v>3159.0923385203646</v>
      </c>
      <c r="M285" s="15">
        <v>3925.2108578599973</v>
      </c>
      <c r="N285" s="15">
        <v>5579.3333835344993</v>
      </c>
      <c r="O285" s="15">
        <v>5057.3350141413166</v>
      </c>
      <c r="P285" s="15">
        <v>22577.429075113738</v>
      </c>
      <c r="Q285" s="15">
        <v>13640.770358006117</v>
      </c>
      <c r="R285" s="15">
        <v>7309.3311974396947</v>
      </c>
      <c r="S285" s="15">
        <v>8097.8187188418669</v>
      </c>
      <c r="T285" s="15">
        <v>18691.749528931719</v>
      </c>
      <c r="U285" s="15">
        <v>6034.7744826992484</v>
      </c>
      <c r="V285" s="15">
        <v>414.14126443227542</v>
      </c>
      <c r="W285" s="15">
        <v>2326.1397554050463</v>
      </c>
      <c r="X285" s="15">
        <v>3918.2316384352303</v>
      </c>
      <c r="Y285" s="15">
        <v>2518.9869999999992</v>
      </c>
      <c r="AI285" s="15">
        <v>62.098552500000011</v>
      </c>
    </row>
    <row r="286" spans="1:35" x14ac:dyDescent="0.3">
      <c r="A286" t="s">
        <v>138</v>
      </c>
      <c r="B286" s="15">
        <v>9542.8111399183217</v>
      </c>
      <c r="C286" s="15">
        <v>10964.54502620108</v>
      </c>
      <c r="D286" s="15">
        <v>11802.49084600208</v>
      </c>
      <c r="E286" s="15">
        <v>7604.5358468122313</v>
      </c>
      <c r="F286" s="15">
        <v>24119.821777576384</v>
      </c>
      <c r="G286" s="15">
        <v>14472.54808154497</v>
      </c>
      <c r="H286" s="15">
        <v>11762.832582369696</v>
      </c>
      <c r="I286" s="15">
        <v>5821.2970731057176</v>
      </c>
      <c r="J286" s="15">
        <v>7855.810740386104</v>
      </c>
      <c r="K286" s="15">
        <v>10919.697598676476</v>
      </c>
      <c r="L286" s="15">
        <v>4282.5119662101933</v>
      </c>
      <c r="M286" s="15">
        <v>5741.3545905660703</v>
      </c>
      <c r="N286" s="15">
        <v>4557.5575014034712</v>
      </c>
      <c r="O286" s="15">
        <v>8732.2794328820037</v>
      </c>
      <c r="P286" s="15">
        <v>22960.409336459717</v>
      </c>
      <c r="Q286" s="15">
        <v>11829.719492230104</v>
      </c>
      <c r="R286" s="15">
        <v>6885.1941282375547</v>
      </c>
      <c r="S286" s="15">
        <v>8210.3299249387073</v>
      </c>
      <c r="T286" s="15">
        <v>26624.488546743592</v>
      </c>
      <c r="U286" s="15">
        <v>11662.758781535525</v>
      </c>
      <c r="V286" s="15">
        <v>670.54689600305278</v>
      </c>
      <c r="W286" s="15">
        <v>4172.3554271811054</v>
      </c>
      <c r="X286" s="15">
        <v>5688.0661253358703</v>
      </c>
      <c r="Y286" s="15">
        <v>2284.4829999999997</v>
      </c>
      <c r="AI286" s="15">
        <v>237.84687600001632</v>
      </c>
    </row>
    <row r="287" spans="1:35" x14ac:dyDescent="0.3">
      <c r="A287" t="s">
        <v>261</v>
      </c>
      <c r="B287" s="15">
        <v>21085.286636915807</v>
      </c>
      <c r="C287" s="15">
        <v>24262.483517299836</v>
      </c>
      <c r="D287" s="15">
        <v>18538.212238494696</v>
      </c>
      <c r="E287" s="15">
        <v>10727.995307458472</v>
      </c>
      <c r="F287" s="15">
        <v>32806.523484582824</v>
      </c>
      <c r="G287" s="15">
        <v>12569.659170378192</v>
      </c>
      <c r="H287" s="15">
        <v>14753.975055290852</v>
      </c>
      <c r="I287" s="15">
        <v>9095.6543478247186</v>
      </c>
      <c r="J287" s="15">
        <v>12159.073055506167</v>
      </c>
      <c r="K287" s="15">
        <v>17810.455496280443</v>
      </c>
      <c r="L287" s="15">
        <v>5515.1211691795124</v>
      </c>
      <c r="M287" s="15">
        <v>8191.4748287842531</v>
      </c>
      <c r="N287" s="15">
        <v>11201.850709957052</v>
      </c>
      <c r="O287" s="15">
        <v>12598.582602823284</v>
      </c>
      <c r="P287" s="15">
        <v>53109.946827825428</v>
      </c>
      <c r="Q287" s="15">
        <v>17699.531215734303</v>
      </c>
      <c r="R287" s="15">
        <v>10460.973583274943</v>
      </c>
      <c r="S287" s="15">
        <v>12891.948192631842</v>
      </c>
      <c r="T287" s="15">
        <v>32080.658913784337</v>
      </c>
      <c r="U287" s="15">
        <v>6792.7987932395799</v>
      </c>
      <c r="V287" s="15">
        <v>1451.9718180530238</v>
      </c>
      <c r="W287" s="15">
        <v>7003.153852190525</v>
      </c>
      <c r="X287" s="15">
        <v>8667.2255908215266</v>
      </c>
      <c r="Y287" s="15">
        <v>8612.8400000000074</v>
      </c>
      <c r="Z287" s="15">
        <v>68582.257592263602</v>
      </c>
      <c r="AA287" s="15">
        <v>45758.743885024982</v>
      </c>
      <c r="AB287" s="15">
        <v>6966.6081605429408</v>
      </c>
      <c r="AC287" s="15">
        <v>29427.009863999978</v>
      </c>
      <c r="AD287" s="15">
        <v>33719.661476814188</v>
      </c>
      <c r="AE287" s="15">
        <v>24232.689079646021</v>
      </c>
      <c r="AF287" s="15">
        <v>118569.76923076923</v>
      </c>
      <c r="AG287" s="15">
        <v>37114.057392733943</v>
      </c>
      <c r="AH287" s="15">
        <v>28965.756405153537</v>
      </c>
      <c r="AI287" s="15">
        <v>126.04709875000002</v>
      </c>
    </row>
    <row r="288" spans="1:35" x14ac:dyDescent="0.3">
      <c r="A288" t="s">
        <v>203</v>
      </c>
      <c r="B288" s="15">
        <v>7236.3763429975588</v>
      </c>
      <c r="C288" s="15">
        <v>10022.493911459422</v>
      </c>
      <c r="D288" s="15">
        <v>10280.429893845441</v>
      </c>
      <c r="E288" s="15">
        <v>5767.2131568703971</v>
      </c>
      <c r="F288" s="15">
        <v>15028.573639416772</v>
      </c>
      <c r="G288" s="15">
        <v>9280.3170695196459</v>
      </c>
      <c r="H288" s="15">
        <v>7737.9704176475752</v>
      </c>
      <c r="I288" s="15">
        <v>3790.8336928381996</v>
      </c>
      <c r="J288" s="15">
        <v>6501.216967925976</v>
      </c>
      <c r="K288" s="15">
        <v>10636.583346580166</v>
      </c>
      <c r="L288" s="15">
        <v>4541.6458459321875</v>
      </c>
      <c r="M288" s="15">
        <v>4937.906004251905</v>
      </c>
      <c r="N288" s="15">
        <v>4749.6188728302095</v>
      </c>
      <c r="O288" s="15">
        <v>7888.0910961674444</v>
      </c>
      <c r="P288" s="15">
        <v>22981.453547332938</v>
      </c>
      <c r="Q288" s="15">
        <v>8876.0214981816698</v>
      </c>
      <c r="R288" s="15">
        <v>5638.217066974792</v>
      </c>
      <c r="S288" s="15">
        <v>7515.7956734535392</v>
      </c>
      <c r="T288" s="15">
        <v>20663.791166205458</v>
      </c>
      <c r="U288" s="15">
        <v>6321.7824023389594</v>
      </c>
      <c r="V288" s="15">
        <v>554.32801737009845</v>
      </c>
      <c r="W288" s="15">
        <v>4125.8391884690609</v>
      </c>
      <c r="X288" s="15">
        <v>4580.7864648797859</v>
      </c>
      <c r="Y288" s="15">
        <v>3680.2755000000034</v>
      </c>
      <c r="AG288" s="15">
        <v>15531.13224504386</v>
      </c>
      <c r="AH288" s="15">
        <v>17649.739780231823</v>
      </c>
      <c r="AI288" s="15">
        <v>103.08747375000002</v>
      </c>
    </row>
    <row r="289" spans="1:35" x14ac:dyDescent="0.3">
      <c r="A289" t="s">
        <v>139</v>
      </c>
      <c r="B289" s="15">
        <v>7101.9163052652857</v>
      </c>
      <c r="C289" s="15">
        <v>9294.9966190102823</v>
      </c>
      <c r="D289" s="15">
        <v>11075.542492468205</v>
      </c>
      <c r="E289" s="15">
        <v>6744.4263246954379</v>
      </c>
      <c r="F289" s="15">
        <v>17991.97266738542</v>
      </c>
      <c r="G289" s="15">
        <v>11256.867657940273</v>
      </c>
      <c r="H289" s="15">
        <v>10434.955725529167</v>
      </c>
      <c r="I289" s="15">
        <v>4261.0517848728987</v>
      </c>
      <c r="J289" s="15">
        <v>8237.6219918820461</v>
      </c>
      <c r="K289" s="15">
        <v>14438.816298270145</v>
      </c>
      <c r="L289" s="15">
        <v>4190.2873881720288</v>
      </c>
      <c r="M289" s="15">
        <v>4916.2147659362445</v>
      </c>
      <c r="N289" s="15">
        <v>8240.3333687120685</v>
      </c>
      <c r="O289" s="15">
        <v>11495.263146510706</v>
      </c>
      <c r="P289" s="15">
        <v>28307.029997407444</v>
      </c>
      <c r="Q289" s="15">
        <v>8804.2790795630408</v>
      </c>
      <c r="R289" s="15">
        <v>5546.1583937928781</v>
      </c>
      <c r="S289" s="15">
        <v>4867.2583079000287</v>
      </c>
      <c r="T289" s="15">
        <v>18415.513333810268</v>
      </c>
      <c r="U289" s="15">
        <v>7515.1099558251535</v>
      </c>
      <c r="V289" s="15">
        <v>420.94875135203336</v>
      </c>
      <c r="W289" s="15">
        <v>4314.5761003137659</v>
      </c>
      <c r="X289" s="15">
        <v>6246.1801868886505</v>
      </c>
      <c r="Y289" s="15">
        <v>3943.3260000000009</v>
      </c>
      <c r="AI289" s="15">
        <v>215.10364125000001</v>
      </c>
    </row>
    <row r="290" spans="1:35" x14ac:dyDescent="0.3">
      <c r="A290" t="s">
        <v>140</v>
      </c>
      <c r="B290" s="15">
        <v>9249.2191869344388</v>
      </c>
      <c r="C290" s="15">
        <v>11193.007475094793</v>
      </c>
      <c r="D290" s="15">
        <v>9079.6370850458479</v>
      </c>
      <c r="E290" s="15">
        <v>6793.8499352233403</v>
      </c>
      <c r="F290" s="15">
        <v>19153.872751123246</v>
      </c>
      <c r="G290" s="15">
        <v>9491.5691786298867</v>
      </c>
      <c r="H290" s="15">
        <v>8685.7556140130946</v>
      </c>
      <c r="I290" s="15">
        <v>4027.3877408195494</v>
      </c>
      <c r="J290" s="15">
        <v>7386.5357180471419</v>
      </c>
      <c r="K290" s="15">
        <v>12216.649115665457</v>
      </c>
      <c r="L290" s="15">
        <v>3874.8231499870744</v>
      </c>
      <c r="M290" s="15">
        <v>4927.0253922175452</v>
      </c>
      <c r="N290" s="15">
        <v>4214.5815865748509</v>
      </c>
      <c r="O290" s="15">
        <v>7479.4229380088454</v>
      </c>
      <c r="P290" s="15">
        <v>20128.313891264199</v>
      </c>
      <c r="Q290" s="15">
        <v>7189.7724365353006</v>
      </c>
      <c r="R290" s="15">
        <v>6905.3082547668873</v>
      </c>
      <c r="S290" s="15">
        <v>7409.1139862341161</v>
      </c>
      <c r="T290" s="15">
        <v>15616.6817148641</v>
      </c>
      <c r="U290" s="15">
        <v>8224.6519360042221</v>
      </c>
      <c r="V290" s="15">
        <v>623.60838477553284</v>
      </c>
      <c r="W290" s="15">
        <v>3193.8521324612057</v>
      </c>
      <c r="X290" s="15">
        <v>4817.605846854326</v>
      </c>
      <c r="Y290" s="15">
        <v>4793.3590000000031</v>
      </c>
      <c r="AG290" s="15">
        <v>15078.455827446256</v>
      </c>
      <c r="AH290" s="15">
        <v>12839.144253472228</v>
      </c>
      <c r="AI290" s="15">
        <v>133.45133375000003</v>
      </c>
    </row>
    <row r="291" spans="1:35" x14ac:dyDescent="0.3">
      <c r="A291" t="s">
        <v>56</v>
      </c>
      <c r="B291" s="15">
        <v>10131.61085798312</v>
      </c>
      <c r="C291" s="15">
        <v>12077.7619405443</v>
      </c>
      <c r="D291" s="15">
        <v>9923.866121955627</v>
      </c>
      <c r="E291" s="15">
        <v>6581.9133280582555</v>
      </c>
      <c r="F291" s="15">
        <v>22231.548376025137</v>
      </c>
      <c r="G291" s="15">
        <v>8782.7148518591857</v>
      </c>
      <c r="H291" s="15">
        <v>9761.3917786514685</v>
      </c>
      <c r="I291" s="15">
        <v>5700.3762757018812</v>
      </c>
      <c r="J291" s="15">
        <v>9367.1913459528259</v>
      </c>
      <c r="K291" s="15">
        <v>17722.152642955018</v>
      </c>
      <c r="L291" s="15">
        <v>5341.7353671491792</v>
      </c>
      <c r="M291" s="15">
        <v>5534.0148948758406</v>
      </c>
      <c r="N291" s="15">
        <v>18319.781960217108</v>
      </c>
      <c r="O291" s="15">
        <v>9258.416203928693</v>
      </c>
      <c r="P291" s="15">
        <v>37294.327015466573</v>
      </c>
      <c r="Q291" s="15">
        <v>11294.193121914317</v>
      </c>
      <c r="R291" s="15">
        <v>6789.6449019070469</v>
      </c>
      <c r="S291" s="15">
        <v>8238.5502370870963</v>
      </c>
      <c r="T291" s="15">
        <v>10770.037724108815</v>
      </c>
      <c r="U291" s="15">
        <v>4406.0609763814782</v>
      </c>
      <c r="V291" s="15">
        <v>538.49416176910017</v>
      </c>
      <c r="W291" s="15">
        <v>4197.16442013913</v>
      </c>
      <c r="X291" s="15">
        <v>7072.0070232575463</v>
      </c>
      <c r="Y291" s="15">
        <v>8425.1174999999985</v>
      </c>
      <c r="AI291" s="15">
        <v>300.5335925</v>
      </c>
    </row>
    <row r="292" spans="1:35" x14ac:dyDescent="0.3">
      <c r="A292" t="s">
        <v>204</v>
      </c>
      <c r="B292" s="15">
        <v>12583.644086886001</v>
      </c>
      <c r="C292" s="15">
        <v>14592.160847111898</v>
      </c>
      <c r="D292" s="15">
        <v>15054.267296102187</v>
      </c>
      <c r="E292" s="15">
        <v>9882.3165180551641</v>
      </c>
      <c r="F292" s="15">
        <v>20480.468433516649</v>
      </c>
      <c r="G292" s="15">
        <v>15010.127624550789</v>
      </c>
      <c r="H292" s="15">
        <v>13729.867556705145</v>
      </c>
      <c r="I292" s="15">
        <v>5223.898889400959</v>
      </c>
      <c r="J292" s="15">
        <v>9592.6201100703584</v>
      </c>
      <c r="K292" s="15">
        <v>17244.13407870114</v>
      </c>
      <c r="L292" s="15">
        <v>5681.3104343765999</v>
      </c>
      <c r="M292" s="15">
        <v>6419.7788649719196</v>
      </c>
      <c r="N292" s="15">
        <v>6885.103107002411</v>
      </c>
      <c r="O292" s="15">
        <v>11601.942265576543</v>
      </c>
      <c r="P292" s="15">
        <v>34655.09604364285</v>
      </c>
      <c r="Q292" s="15">
        <v>13428.393057193365</v>
      </c>
      <c r="R292" s="15">
        <v>8803.2400657945709</v>
      </c>
      <c r="S292" s="15">
        <v>9024.6831861538067</v>
      </c>
      <c r="T292" s="15">
        <v>26526.789561647536</v>
      </c>
      <c r="U292" s="15">
        <v>15103.757586256312</v>
      </c>
      <c r="V292" s="15">
        <v>958.10756016595644</v>
      </c>
      <c r="W292" s="15">
        <v>5364.6035300736639</v>
      </c>
      <c r="X292" s="15">
        <v>9093.945203917674</v>
      </c>
      <c r="Y292" s="15">
        <v>7129.9730000000054</v>
      </c>
      <c r="AI292" s="15">
        <v>162.17580375</v>
      </c>
    </row>
    <row r="293" spans="1:35" x14ac:dyDescent="0.3">
      <c r="A293" t="s">
        <v>205</v>
      </c>
      <c r="B293" s="15">
        <v>9254.411339263359</v>
      </c>
      <c r="C293" s="15">
        <v>12465.081167288119</v>
      </c>
      <c r="D293" s="15">
        <v>11541.846871822654</v>
      </c>
      <c r="E293" s="15">
        <v>8245.4749058997131</v>
      </c>
      <c r="F293" s="15">
        <v>14992.447518405937</v>
      </c>
      <c r="G293" s="15">
        <v>12499.441146710942</v>
      </c>
      <c r="H293" s="15">
        <v>10018.563605108964</v>
      </c>
      <c r="I293" s="15">
        <v>4342.8569671081032</v>
      </c>
      <c r="J293" s="15">
        <v>7140.5387097663279</v>
      </c>
      <c r="K293" s="15">
        <v>11673.93292798159</v>
      </c>
      <c r="L293" s="15">
        <v>4383.1043285904079</v>
      </c>
      <c r="M293" s="15">
        <v>4771.4929947677711</v>
      </c>
      <c r="N293" s="15">
        <v>4787.2987892446909</v>
      </c>
      <c r="O293" s="15">
        <v>8954.1379486193327</v>
      </c>
      <c r="P293" s="15">
        <v>24620.007795025664</v>
      </c>
      <c r="Q293" s="15">
        <v>7241.4429591013632</v>
      </c>
      <c r="R293" s="15">
        <v>6109.9574178609328</v>
      </c>
      <c r="S293" s="15">
        <v>8424.4694643905641</v>
      </c>
      <c r="T293" s="15">
        <v>15335.646352549233</v>
      </c>
      <c r="U293" s="15">
        <v>7412.7154218784253</v>
      </c>
      <c r="V293" s="15">
        <v>617.64173198950073</v>
      </c>
      <c r="W293" s="15">
        <v>3888.8288553612701</v>
      </c>
      <c r="X293" s="15">
        <v>5507.4421684280878</v>
      </c>
      <c r="Y293" s="15">
        <v>1513.3495000000005</v>
      </c>
      <c r="AI293" s="15">
        <v>188.32963000000001</v>
      </c>
    </row>
    <row r="294" spans="1:35" x14ac:dyDescent="0.3">
      <c r="A294" t="s">
        <v>180</v>
      </c>
      <c r="B294" s="15">
        <v>6616.149081442667</v>
      </c>
      <c r="C294" s="15">
        <v>8961.4578155265226</v>
      </c>
      <c r="D294" s="15">
        <v>10802.750778394202</v>
      </c>
      <c r="E294" s="15">
        <v>5903.4248550444045</v>
      </c>
      <c r="F294" s="15">
        <v>14122.792093082531</v>
      </c>
      <c r="G294" s="15">
        <v>10343.567273402248</v>
      </c>
      <c r="H294" s="15">
        <v>8581.5350298015237</v>
      </c>
      <c r="I294" s="15">
        <v>3312.4713879287933</v>
      </c>
      <c r="J294" s="15">
        <v>6301.3973703617648</v>
      </c>
      <c r="K294" s="15">
        <v>11082.201705567259</v>
      </c>
      <c r="L294" s="15">
        <v>3560.3742608843172</v>
      </c>
      <c r="M294" s="15">
        <v>4595.4899534731503</v>
      </c>
      <c r="N294" s="15">
        <v>3954.9429332536824</v>
      </c>
      <c r="O294" s="15">
        <v>4275.7318724272991</v>
      </c>
      <c r="P294" s="15">
        <v>24998.659254478192</v>
      </c>
      <c r="Q294" s="15">
        <v>9645.0037808136494</v>
      </c>
      <c r="R294" s="15">
        <v>3070.0654535923768</v>
      </c>
      <c r="S294" s="15">
        <v>11329.285813428716</v>
      </c>
      <c r="T294" s="15">
        <v>17013.666369818457</v>
      </c>
      <c r="U294" s="15">
        <v>5571.4705393384183</v>
      </c>
      <c r="V294" s="15">
        <v>451.73185010109239</v>
      </c>
      <c r="W294" s="15">
        <v>3316.9487983847789</v>
      </c>
      <c r="X294" s="15">
        <v>5284.7091089841333</v>
      </c>
      <c r="Y294" s="15">
        <v>1993.3379999999997</v>
      </c>
    </row>
    <row r="295" spans="1:35" x14ac:dyDescent="0.3">
      <c r="A295" t="s">
        <v>141</v>
      </c>
      <c r="B295" s="15">
        <v>8291.7310781212509</v>
      </c>
      <c r="C295" s="15">
        <v>10243.0812741441</v>
      </c>
      <c r="D295" s="15">
        <v>9661.9732287754232</v>
      </c>
      <c r="E295" s="15">
        <v>7258.9794752236658</v>
      </c>
      <c r="F295" s="15">
        <v>20009.981680056713</v>
      </c>
      <c r="G295" s="15">
        <v>11048.689890035475</v>
      </c>
      <c r="H295" s="15">
        <v>9662.3220607816056</v>
      </c>
      <c r="I295" s="15">
        <v>4603.5470687846409</v>
      </c>
      <c r="J295" s="15">
        <v>6042.6969567393207</v>
      </c>
      <c r="K295" s="15">
        <v>11629.312665054562</v>
      </c>
      <c r="L295" s="15">
        <v>4188.7455086396267</v>
      </c>
      <c r="M295" s="15">
        <v>4129.6927566203312</v>
      </c>
      <c r="N295" s="15">
        <v>4644.3619611567847</v>
      </c>
      <c r="O295" s="15">
        <v>6921.5640724347759</v>
      </c>
      <c r="P295" s="15">
        <v>19010.565961924589</v>
      </c>
      <c r="Q295" s="15">
        <v>6984.0717822536735</v>
      </c>
      <c r="R295" s="15">
        <v>4251.2649780428337</v>
      </c>
      <c r="S295" s="15">
        <v>6884.4498639021886</v>
      </c>
      <c r="T295" s="15">
        <v>21450.591269943634</v>
      </c>
      <c r="U295" s="15">
        <v>6012.0366706428649</v>
      </c>
      <c r="V295" s="15">
        <v>707.63067537901213</v>
      </c>
      <c r="W295" s="15">
        <v>1218.6993338306625</v>
      </c>
      <c r="X295" s="15">
        <v>4800.1316740724005</v>
      </c>
      <c r="Y295" s="15">
        <v>852.63000000000011</v>
      </c>
      <c r="AI295" s="15">
        <v>232.17698906250004</v>
      </c>
    </row>
    <row r="296" spans="1:35" x14ac:dyDescent="0.3">
      <c r="A296" t="s">
        <v>262</v>
      </c>
      <c r="B296" s="15">
        <v>7902.3429753897462</v>
      </c>
      <c r="C296" s="15">
        <v>12591.153537540513</v>
      </c>
      <c r="D296" s="15">
        <v>9924.595205300142</v>
      </c>
      <c r="E296" s="15">
        <v>7143.0314378547218</v>
      </c>
      <c r="F296" s="15">
        <v>19714.498986563081</v>
      </c>
      <c r="G296" s="15">
        <v>12312.555376510732</v>
      </c>
      <c r="H296" s="15">
        <v>12935.784502824898</v>
      </c>
      <c r="I296" s="15">
        <v>7193.9688455001124</v>
      </c>
      <c r="J296" s="15">
        <v>15888.674609571257</v>
      </c>
      <c r="K296" s="15">
        <v>28485.191765648149</v>
      </c>
      <c r="L296" s="15">
        <v>6486.1866101855821</v>
      </c>
      <c r="M296" s="15">
        <v>9091.1788331806638</v>
      </c>
      <c r="N296" s="15">
        <v>4909.338498026882</v>
      </c>
      <c r="O296" s="15">
        <v>11481.546168057976</v>
      </c>
      <c r="P296" s="15">
        <v>24764.757877230528</v>
      </c>
      <c r="Q296" s="15">
        <v>10606.401715854805</v>
      </c>
      <c r="R296" s="15">
        <v>5891.6234119005903</v>
      </c>
      <c r="S296" s="15">
        <v>11491.459311972274</v>
      </c>
      <c r="T296" s="15">
        <v>17888.301201020433</v>
      </c>
      <c r="U296" s="15">
        <v>8050.318455733036</v>
      </c>
      <c r="V296" s="15">
        <v>596.37409491614017</v>
      </c>
      <c r="W296" s="15">
        <v>3818.0233090086854</v>
      </c>
      <c r="X296" s="15">
        <v>5490.0305381435073</v>
      </c>
      <c r="Y296" s="15">
        <v>3550.0830000000014</v>
      </c>
    </row>
    <row r="297" spans="1:35" x14ac:dyDescent="0.3">
      <c r="A297" t="s">
        <v>142</v>
      </c>
      <c r="B297" s="15">
        <v>9770.631126130811</v>
      </c>
      <c r="C297" s="15">
        <v>9835.4051983076242</v>
      </c>
      <c r="D297" s="15">
        <v>9753.2669494752263</v>
      </c>
      <c r="E297" s="15">
        <v>7127.0836971394046</v>
      </c>
      <c r="F297" s="15">
        <v>18272.440458347417</v>
      </c>
      <c r="G297" s="15">
        <v>13259.523881179668</v>
      </c>
      <c r="H297" s="15">
        <v>8135.1811782282857</v>
      </c>
      <c r="I297" s="15">
        <v>5046.963082305826</v>
      </c>
      <c r="J297" s="15">
        <v>6659.5414568994147</v>
      </c>
      <c r="K297" s="15">
        <v>12337.837680122437</v>
      </c>
      <c r="L297" s="15">
        <v>4216.2384620638877</v>
      </c>
      <c r="M297" s="15">
        <v>4027.5899960194411</v>
      </c>
      <c r="N297" s="15">
        <v>4676.9020904270583</v>
      </c>
      <c r="O297" s="15">
        <v>8337.4516817798612</v>
      </c>
      <c r="P297" s="15">
        <v>20779.310637748669</v>
      </c>
      <c r="Q297" s="15">
        <v>7940.9800897136829</v>
      </c>
      <c r="R297" s="15">
        <v>5077.1335299729835</v>
      </c>
      <c r="S297" s="15">
        <v>8367.2862705403149</v>
      </c>
      <c r="T297" s="15">
        <v>18637.860548443568</v>
      </c>
      <c r="U297" s="15">
        <v>6416.1065794008628</v>
      </c>
      <c r="V297" s="15">
        <v>803.94563437249712</v>
      </c>
      <c r="W297" s="15">
        <v>1985.771611350074</v>
      </c>
      <c r="X297" s="15">
        <v>5795.5966277008001</v>
      </c>
      <c r="Y297" s="15">
        <v>8315.6904999999952</v>
      </c>
      <c r="AG297" s="15">
        <v>17016.729353114035</v>
      </c>
      <c r="AH297" s="15">
        <v>15542.245009100869</v>
      </c>
      <c r="AI297" s="15">
        <v>173.46143125</v>
      </c>
    </row>
    <row r="298" spans="1:35" x14ac:dyDescent="0.3">
      <c r="A298" t="s">
        <v>206</v>
      </c>
      <c r="B298" s="15">
        <v>12468.661929581733</v>
      </c>
      <c r="C298" s="15">
        <v>12109.026562706247</v>
      </c>
      <c r="D298" s="15">
        <v>12977.552363049797</v>
      </c>
      <c r="E298" s="15">
        <v>8690.0643023949524</v>
      </c>
      <c r="F298" s="15">
        <v>23663.783495627871</v>
      </c>
      <c r="G298" s="15">
        <v>9863.1688887395176</v>
      </c>
      <c r="H298" s="15">
        <v>8167.4130652079148</v>
      </c>
      <c r="I298" s="15">
        <v>5157.4931629117991</v>
      </c>
      <c r="J298" s="15">
        <v>7261.2228507401869</v>
      </c>
      <c r="K298" s="15">
        <v>10729.485684903764</v>
      </c>
      <c r="L298" s="15">
        <v>4381.7137791993573</v>
      </c>
      <c r="M298" s="15">
        <v>5451.1194986592136</v>
      </c>
      <c r="N298" s="15">
        <v>7549.0971452032791</v>
      </c>
      <c r="O298" s="15">
        <v>7846.4858766112529</v>
      </c>
      <c r="P298" s="15">
        <v>29585.054272000627</v>
      </c>
      <c r="Q298" s="15">
        <v>7834.6972854877577</v>
      </c>
      <c r="R298" s="15">
        <v>5810.7043640720358</v>
      </c>
      <c r="S298" s="15">
        <v>8299.2028554379576</v>
      </c>
      <c r="T298" s="15">
        <v>12886.920781627081</v>
      </c>
      <c r="U298" s="15">
        <v>18373.116322231366</v>
      </c>
      <c r="V298" s="15">
        <v>616.85561280418494</v>
      </c>
      <c r="W298" s="15">
        <v>4563.7262150271872</v>
      </c>
      <c r="X298" s="15">
        <v>5543.1835351128457</v>
      </c>
      <c r="Y298" s="15">
        <v>4390.9894999999988</v>
      </c>
    </row>
    <row r="299" spans="1:35" x14ac:dyDescent="0.3">
      <c r="A299" t="s">
        <v>263</v>
      </c>
      <c r="B299" s="15">
        <v>14371.946062368159</v>
      </c>
      <c r="C299" s="15">
        <v>13254.387257713957</v>
      </c>
      <c r="D299" s="15">
        <v>13003.909309352559</v>
      </c>
      <c r="E299" s="15">
        <v>7288.8134756452773</v>
      </c>
      <c r="F299" s="15">
        <v>20759.55568611011</v>
      </c>
      <c r="G299" s="15">
        <v>10463.592256097136</v>
      </c>
      <c r="H299" s="15">
        <v>10859.577141299356</v>
      </c>
      <c r="I299" s="15">
        <v>5311.3798440964883</v>
      </c>
      <c r="J299" s="15">
        <v>7413.4902351099736</v>
      </c>
      <c r="K299" s="15">
        <v>13872.403340851652</v>
      </c>
      <c r="L299" s="15">
        <v>4316.4862606162242</v>
      </c>
      <c r="M299" s="15">
        <v>6657.0145878175526</v>
      </c>
      <c r="N299" s="15">
        <v>10517.036733077059</v>
      </c>
      <c r="O299" s="15">
        <v>12535.449673316642</v>
      </c>
      <c r="P299" s="15">
        <v>52644.580509556559</v>
      </c>
      <c r="Q299" s="15">
        <v>10745.355401016483</v>
      </c>
      <c r="R299" s="15">
        <v>5633.0527302758037</v>
      </c>
      <c r="S299" s="15">
        <v>9606.1027300576297</v>
      </c>
      <c r="T299" s="15">
        <v>16160.06100851577</v>
      </c>
      <c r="U299" s="15">
        <v>10375.311667676346</v>
      </c>
      <c r="V299" s="15">
        <v>622.65940046876619</v>
      </c>
      <c r="W299" s="15">
        <v>4869.692725723854</v>
      </c>
      <c r="X299" s="15">
        <v>7047.6253020335844</v>
      </c>
      <c r="Y299" s="15">
        <v>5761.5585000000037</v>
      </c>
      <c r="AI299" s="15">
        <v>104.947096875</v>
      </c>
    </row>
    <row r="300" spans="1:35" x14ac:dyDescent="0.3">
      <c r="A300" t="s">
        <v>143</v>
      </c>
      <c r="B300" s="15">
        <v>9184.0311869499747</v>
      </c>
      <c r="C300" s="15">
        <v>13639.06909173842</v>
      </c>
      <c r="D300" s="15">
        <v>10543.498659673098</v>
      </c>
      <c r="E300" s="15">
        <v>7950.452794082471</v>
      </c>
      <c r="F300" s="15">
        <v>22921.549980081563</v>
      </c>
      <c r="G300" s="15">
        <v>13481.603308044243</v>
      </c>
      <c r="H300" s="15">
        <v>12800.650478410722</v>
      </c>
      <c r="I300" s="15">
        <v>5329.7180341560861</v>
      </c>
      <c r="J300" s="15">
        <v>8116.7946188371334</v>
      </c>
      <c r="K300" s="15">
        <v>14918.620265246414</v>
      </c>
      <c r="L300" s="15">
        <v>4539.0927488254229</v>
      </c>
      <c r="M300" s="15">
        <v>6278.6073177083263</v>
      </c>
      <c r="N300" s="15">
        <v>5506.2547371077617</v>
      </c>
      <c r="O300" s="15">
        <v>12324.680715500421</v>
      </c>
      <c r="P300" s="15">
        <v>30303.691313809344</v>
      </c>
      <c r="Q300" s="15">
        <v>12392.481698490141</v>
      </c>
      <c r="R300" s="15">
        <v>8857.3996250056753</v>
      </c>
      <c r="S300" s="15">
        <v>9509.5021095550783</v>
      </c>
      <c r="T300" s="15">
        <v>25486.161469581271</v>
      </c>
      <c r="U300" s="15">
        <v>12725.91676479735</v>
      </c>
      <c r="V300" s="15">
        <v>607.22063674011611</v>
      </c>
      <c r="W300" s="15">
        <v>3549.9235755321633</v>
      </c>
      <c r="X300" s="15">
        <v>5912.0365680242403</v>
      </c>
      <c r="Y300" s="15">
        <v>3155.5689999999995</v>
      </c>
    </row>
    <row r="301" spans="1:35" x14ac:dyDescent="0.3">
      <c r="A301" t="s">
        <v>181</v>
      </c>
      <c r="B301" s="15">
        <v>15979.805489816366</v>
      </c>
      <c r="C301" s="15">
        <v>23550.536352864652</v>
      </c>
      <c r="D301" s="15">
        <v>13883.757118578633</v>
      </c>
      <c r="E301" s="15">
        <v>10821.963846058963</v>
      </c>
      <c r="F301" s="15">
        <v>29889.94635812486</v>
      </c>
      <c r="G301" s="15">
        <v>17999.89992020417</v>
      </c>
      <c r="H301" s="15">
        <v>16191.643439184019</v>
      </c>
      <c r="I301" s="15">
        <v>8051.0580612763324</v>
      </c>
      <c r="J301" s="15">
        <v>14453.120911762793</v>
      </c>
      <c r="K301" s="15">
        <v>26978.499630978567</v>
      </c>
      <c r="L301" s="15">
        <v>8175.606910897558</v>
      </c>
      <c r="M301" s="15">
        <v>10131.730046036353</v>
      </c>
      <c r="N301" s="15">
        <v>10689.552586187558</v>
      </c>
      <c r="O301" s="15">
        <v>13851.505858205619</v>
      </c>
      <c r="P301" s="15">
        <v>53166.359555805517</v>
      </c>
      <c r="Q301" s="15">
        <v>11894.225433046067</v>
      </c>
      <c r="R301" s="15">
        <v>7457.4781684231639</v>
      </c>
      <c r="S301" s="15">
        <v>12063.068164978142</v>
      </c>
      <c r="T301" s="15">
        <v>13077.405236374174</v>
      </c>
      <c r="U301" s="15">
        <v>12808.529547441718</v>
      </c>
      <c r="V301" s="15">
        <v>554.31196155609769</v>
      </c>
      <c r="W301" s="15">
        <v>6849.7229103887321</v>
      </c>
      <c r="X301" s="15">
        <v>9809.0786933145555</v>
      </c>
      <c r="Y301" s="15">
        <v>9685.6904999999952</v>
      </c>
      <c r="AI301" s="15">
        <v>182.37392812499999</v>
      </c>
    </row>
    <row r="302" spans="1:35" x14ac:dyDescent="0.3">
      <c r="A302" t="s">
        <v>207</v>
      </c>
      <c r="B302" s="15">
        <v>7894.6049203770208</v>
      </c>
      <c r="C302" s="15">
        <v>10750.526982462692</v>
      </c>
      <c r="D302" s="15">
        <v>7869.6513888649752</v>
      </c>
      <c r="E302" s="15">
        <v>6652.9731891703404</v>
      </c>
      <c r="F302" s="15">
        <v>13986.815200984451</v>
      </c>
      <c r="G302" s="15">
        <v>9222.0444896767494</v>
      </c>
      <c r="H302" s="15">
        <v>9675.1222627062598</v>
      </c>
      <c r="I302" s="15">
        <v>4353.5840419332108</v>
      </c>
      <c r="J302" s="15">
        <v>8264.7553137393752</v>
      </c>
      <c r="K302" s="15">
        <v>11833.658652910766</v>
      </c>
      <c r="L302" s="15">
        <v>3608.4293872570584</v>
      </c>
      <c r="M302" s="15">
        <v>4518.3869287179386</v>
      </c>
      <c r="N302" s="15">
        <v>10157.533834691825</v>
      </c>
      <c r="O302" s="15">
        <v>8574.8541384386135</v>
      </c>
      <c r="P302" s="15">
        <v>23123.669910425881</v>
      </c>
      <c r="Q302" s="15">
        <v>6948.8615066085149</v>
      </c>
      <c r="R302" s="15">
        <v>5212.8451913569561</v>
      </c>
      <c r="S302" s="15">
        <v>5285.641209418889</v>
      </c>
      <c r="T302" s="15">
        <v>15473.307547732909</v>
      </c>
      <c r="U302" s="15">
        <v>6283.865282171093</v>
      </c>
      <c r="V302" s="15">
        <v>573.44723249756066</v>
      </c>
      <c r="W302" s="15">
        <v>4514.1386940397524</v>
      </c>
      <c r="X302" s="15">
        <v>4292.9276563787616</v>
      </c>
      <c r="Y302" s="15">
        <v>4296.0850000000009</v>
      </c>
      <c r="AI302" s="15">
        <v>199.64660400001654</v>
      </c>
    </row>
    <row r="303" spans="1:35" x14ac:dyDescent="0.3">
      <c r="A303" t="s">
        <v>208</v>
      </c>
      <c r="B303" s="15">
        <v>10893.747018115084</v>
      </c>
      <c r="C303" s="15">
        <v>13364.641813709801</v>
      </c>
      <c r="D303" s="15">
        <v>13627.792814258404</v>
      </c>
      <c r="E303" s="15">
        <v>7504.0768852058654</v>
      </c>
      <c r="F303" s="15">
        <v>21925.797476161883</v>
      </c>
      <c r="G303" s="15">
        <v>7753.8650122921727</v>
      </c>
      <c r="H303" s="15">
        <v>7149.7645421663301</v>
      </c>
      <c r="I303" s="15">
        <v>4528.0361649222477</v>
      </c>
      <c r="J303" s="15">
        <v>8490.5954950154301</v>
      </c>
      <c r="K303" s="15">
        <v>13808.050243517459</v>
      </c>
      <c r="L303" s="15">
        <v>3443.7956511425705</v>
      </c>
      <c r="M303" s="15">
        <v>5325.0861730635334</v>
      </c>
      <c r="N303" s="15">
        <v>5158.9539620850001</v>
      </c>
      <c r="O303" s="15">
        <v>10344.965015898792</v>
      </c>
      <c r="P303" s="15">
        <v>25948.353838345174</v>
      </c>
      <c r="Q303" s="15">
        <v>10046.359529538673</v>
      </c>
      <c r="R303" s="15">
        <v>6921.9195030165192</v>
      </c>
      <c r="S303" s="15">
        <v>13217.38035299172</v>
      </c>
      <c r="T303" s="15">
        <v>25075.546567280446</v>
      </c>
      <c r="U303" s="15">
        <v>13208.980040846265</v>
      </c>
      <c r="V303" s="15">
        <v>641.8483010445425</v>
      </c>
      <c r="W303" s="15">
        <v>3552.3838207901799</v>
      </c>
      <c r="X303" s="15">
        <v>6369.8001229660949</v>
      </c>
      <c r="Y303" s="15">
        <v>4349.4589999999989</v>
      </c>
    </row>
    <row r="304" spans="1:35" x14ac:dyDescent="0.3">
      <c r="A304" t="s">
        <v>105</v>
      </c>
      <c r="B304" s="15">
        <v>7178.2671084233552</v>
      </c>
      <c r="C304" s="15">
        <v>8439.053597630058</v>
      </c>
      <c r="D304" s="15">
        <v>9133.3351277005168</v>
      </c>
      <c r="E304" s="15">
        <v>6057.3947456950364</v>
      </c>
      <c r="F304" s="15">
        <v>12422.307208301139</v>
      </c>
      <c r="G304" s="15">
        <v>14673.625064182259</v>
      </c>
      <c r="H304" s="15">
        <v>10496.330134163658</v>
      </c>
      <c r="I304" s="15">
        <v>4305.8380271925762</v>
      </c>
      <c r="J304" s="15">
        <v>6169.0766763501106</v>
      </c>
      <c r="K304" s="15">
        <v>13513.198089371717</v>
      </c>
      <c r="L304" s="15">
        <v>4393.6859089776181</v>
      </c>
      <c r="M304" s="15">
        <v>5028.6388736125218</v>
      </c>
      <c r="N304" s="15">
        <v>3839.6117604555493</v>
      </c>
      <c r="O304" s="15">
        <v>7676.7866390888112</v>
      </c>
      <c r="P304" s="15">
        <v>24350.675905238135</v>
      </c>
      <c r="Q304" s="15">
        <v>7709.8993153328165</v>
      </c>
      <c r="R304" s="15">
        <v>3222.6878829815023</v>
      </c>
      <c r="S304" s="15">
        <v>5326.5782628794905</v>
      </c>
      <c r="T304" s="15">
        <v>10477.372822854462</v>
      </c>
      <c r="U304" s="15">
        <v>9337.4160635157295</v>
      </c>
      <c r="V304" s="15">
        <v>436.38247677269396</v>
      </c>
      <c r="W304" s="15">
        <v>4038.5695826572596</v>
      </c>
      <c r="X304" s="15">
        <v>5013.1866787580739</v>
      </c>
      <c r="Y304" s="15">
        <v>3649.9464999999982</v>
      </c>
      <c r="AI304" s="15">
        <v>371.37162374999997</v>
      </c>
    </row>
    <row r="305" spans="1:35" x14ac:dyDescent="0.3">
      <c r="A305" t="s">
        <v>144</v>
      </c>
      <c r="B305" s="15">
        <v>6951.9873740979001</v>
      </c>
      <c r="C305" s="15">
        <v>8868.3884315465366</v>
      </c>
      <c r="D305" s="15">
        <v>9395.1193586145655</v>
      </c>
      <c r="E305" s="15">
        <v>6219.9137617740998</v>
      </c>
      <c r="F305" s="15">
        <v>14968.731801616495</v>
      </c>
      <c r="G305" s="15">
        <v>10416.188751608368</v>
      </c>
      <c r="H305" s="15">
        <v>7378.7845957168711</v>
      </c>
      <c r="I305" s="15">
        <v>3002.8893068185148</v>
      </c>
      <c r="J305" s="15">
        <v>5453.0530316500908</v>
      </c>
      <c r="K305" s="15">
        <v>10574.059124015854</v>
      </c>
      <c r="L305" s="15">
        <v>3681.4754691740227</v>
      </c>
      <c r="M305" s="15">
        <v>3551.3565987114039</v>
      </c>
      <c r="N305" s="15">
        <v>6440.8179665198704</v>
      </c>
      <c r="O305" s="15">
        <v>9173.9573739008247</v>
      </c>
      <c r="P305" s="15">
        <v>26569.919565469794</v>
      </c>
      <c r="Q305" s="15">
        <v>7102.7321652859155</v>
      </c>
      <c r="R305" s="15">
        <v>4199.7685281987997</v>
      </c>
      <c r="S305" s="15">
        <v>9425.8545119442588</v>
      </c>
      <c r="T305" s="15">
        <v>19910.58881779962</v>
      </c>
      <c r="U305" s="15">
        <v>3941.616623872862</v>
      </c>
      <c r="V305" s="15">
        <v>354.41698990809743</v>
      </c>
      <c r="W305" s="15">
        <v>1338.9300482442488</v>
      </c>
      <c r="X305" s="15">
        <v>4863.5754361659092</v>
      </c>
      <c r="Y305" s="15">
        <v>3701.4590000000026</v>
      </c>
      <c r="AI305" s="15">
        <v>360.17794125</v>
      </c>
    </row>
    <row r="306" spans="1:35" x14ac:dyDescent="0.3">
      <c r="A306" t="s">
        <v>209</v>
      </c>
      <c r="B306" s="15">
        <v>12344.229242702682</v>
      </c>
      <c r="C306" s="15">
        <v>12698.117858082001</v>
      </c>
      <c r="D306" s="15">
        <v>15010.594443926362</v>
      </c>
      <c r="E306" s="15">
        <v>6783.2245723196966</v>
      </c>
      <c r="G306" s="15">
        <v>9456.3794304677613</v>
      </c>
      <c r="H306" s="15">
        <v>8588.1609137296036</v>
      </c>
      <c r="I306" s="15">
        <v>4403.170382840447</v>
      </c>
      <c r="J306" s="15">
        <v>10209.252974402585</v>
      </c>
      <c r="K306" s="15">
        <v>14477.272520563904</v>
      </c>
      <c r="L306" s="15">
        <v>4004.3214642452681</v>
      </c>
      <c r="M306" s="15">
        <v>6337.9384901352105</v>
      </c>
      <c r="N306" s="15">
        <v>4739.2319608885564</v>
      </c>
      <c r="O306" s="15">
        <v>8285.8297518691561</v>
      </c>
      <c r="P306" s="15">
        <v>20998.833708870763</v>
      </c>
      <c r="Q306" s="15">
        <v>9931.4758121273553</v>
      </c>
      <c r="R306" s="15">
        <v>6996.0195221588037</v>
      </c>
      <c r="S306" s="15">
        <v>14378.297743205152</v>
      </c>
      <c r="T306" s="15">
        <v>26292.791641352389</v>
      </c>
      <c r="U306" s="15">
        <v>7609.0275910915225</v>
      </c>
      <c r="V306" s="15">
        <v>422.90170379754949</v>
      </c>
      <c r="W306" s="15">
        <v>4987.5323001635916</v>
      </c>
      <c r="X306" s="15">
        <v>5176.5636516137556</v>
      </c>
      <c r="Y306" s="15">
        <v>3328.3444999999983</v>
      </c>
    </row>
    <row r="307" spans="1:35" x14ac:dyDescent="0.3">
      <c r="A307" t="s">
        <v>264</v>
      </c>
      <c r="B307" s="15">
        <v>9286.5003997411422</v>
      </c>
      <c r="C307" s="15">
        <v>10435.246929514695</v>
      </c>
      <c r="D307" s="15">
        <v>10394.721730597621</v>
      </c>
      <c r="E307" s="15">
        <v>6803.1969063114275</v>
      </c>
      <c r="F307" s="15">
        <v>19402.030408573275</v>
      </c>
      <c r="G307" s="15">
        <v>12958.266127244227</v>
      </c>
      <c r="H307" s="15">
        <v>11329.445507943377</v>
      </c>
      <c r="I307" s="15">
        <v>6806.9889900698208</v>
      </c>
      <c r="J307" s="15">
        <v>11180.174036713965</v>
      </c>
      <c r="K307" s="15">
        <v>22748.767706290495</v>
      </c>
      <c r="L307" s="15">
        <v>5832.6204182131269</v>
      </c>
      <c r="M307" s="15">
        <v>7140.7247213042901</v>
      </c>
      <c r="N307" s="15">
        <v>3249.3609207266009</v>
      </c>
      <c r="O307" s="15">
        <v>7785.3154886881994</v>
      </c>
      <c r="P307" s="15">
        <v>20163.213669584817</v>
      </c>
      <c r="Q307" s="15">
        <v>10325.694172191856</v>
      </c>
      <c r="R307" s="15">
        <v>6716.3205690868217</v>
      </c>
      <c r="S307" s="15">
        <v>5387.9713664459259</v>
      </c>
      <c r="T307" s="15">
        <v>17007.447022641547</v>
      </c>
      <c r="U307" s="15">
        <v>5583.4512455463837</v>
      </c>
      <c r="V307" s="15">
        <v>738.53527861242981</v>
      </c>
      <c r="W307" s="15">
        <v>5729.6468149771054</v>
      </c>
      <c r="X307" s="15">
        <v>5977.2210579312705</v>
      </c>
      <c r="Y307" s="15">
        <v>5208.2565000000068</v>
      </c>
      <c r="AI307" s="15">
        <v>161.9465625</v>
      </c>
    </row>
    <row r="308" spans="1:35" x14ac:dyDescent="0.3">
      <c r="A308" t="s">
        <v>78</v>
      </c>
      <c r="B308" s="15">
        <v>12683.884138869322</v>
      </c>
      <c r="C308" s="15">
        <v>13243.700424082439</v>
      </c>
      <c r="D308" s="15">
        <v>12760.679588612104</v>
      </c>
      <c r="E308" s="15">
        <v>8180.4616343055986</v>
      </c>
      <c r="F308" s="15">
        <v>22745.111365118446</v>
      </c>
      <c r="G308" s="15">
        <v>15293.462149319215</v>
      </c>
      <c r="H308" s="15">
        <v>14438.286730866601</v>
      </c>
      <c r="I308" s="15">
        <v>6551.2226842388682</v>
      </c>
      <c r="J308" s="15">
        <v>9428.7031621951301</v>
      </c>
      <c r="K308" s="15">
        <v>19719.100667717801</v>
      </c>
      <c r="L308" s="15">
        <v>5834.7866881772334</v>
      </c>
      <c r="M308" s="15">
        <v>6947.5994041484882</v>
      </c>
      <c r="N308" s="15">
        <v>10053.650655690759</v>
      </c>
      <c r="O308" s="15">
        <v>9792.5793689524708</v>
      </c>
      <c r="P308" s="15">
        <v>44428.687230959535</v>
      </c>
      <c r="Q308" s="15">
        <v>12311.911589669962</v>
      </c>
      <c r="R308" s="15">
        <v>5806.9376143470799</v>
      </c>
      <c r="S308" s="15">
        <v>8870.295784870068</v>
      </c>
      <c r="T308" s="15">
        <v>20518.333114335561</v>
      </c>
      <c r="U308" s="15">
        <v>7927.6758093439439</v>
      </c>
      <c r="V308" s="15">
        <v>725.21116931585289</v>
      </c>
      <c r="W308" s="15">
        <v>6124.6843470546728</v>
      </c>
      <c r="X308" s="15">
        <v>6505.7964174002364</v>
      </c>
      <c r="Y308" s="15">
        <v>4918.558500000001</v>
      </c>
      <c r="AI308" s="15">
        <v>309.9388560000213</v>
      </c>
    </row>
  </sheetData>
  <autoFilter ref="A2:AI30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07"/>
  <sheetViews>
    <sheetView workbookViewId="0">
      <selection sqref="A1:AI1048576"/>
    </sheetView>
  </sheetViews>
  <sheetFormatPr defaultRowHeight="14.4" x14ac:dyDescent="0.3"/>
  <cols>
    <col min="1" max="1" width="32" customWidth="1"/>
    <col min="2" max="2" width="15.109375" style="15" customWidth="1"/>
    <col min="3" max="3" width="14.6640625" style="15" customWidth="1"/>
    <col min="4" max="4" width="12.6640625" style="15" customWidth="1"/>
    <col min="5" max="5" width="18.33203125" style="15" customWidth="1"/>
    <col min="6" max="6" width="25.88671875" style="15" customWidth="1"/>
    <col min="7" max="7" width="17.6640625" style="15" customWidth="1"/>
    <col min="8" max="8" width="17.33203125" style="15" customWidth="1"/>
    <col min="9" max="9" width="19.88671875" style="15" customWidth="1"/>
    <col min="10" max="10" width="22.44140625" style="15" customWidth="1"/>
    <col min="11" max="11" width="19.33203125" style="15" customWidth="1"/>
    <col min="12" max="12" width="21.5546875" style="15" customWidth="1"/>
    <col min="13" max="13" width="20.44140625" style="15" customWidth="1"/>
    <col min="14" max="14" width="24.88671875" style="15" customWidth="1"/>
    <col min="15" max="15" width="12.6640625" style="15" customWidth="1"/>
    <col min="16" max="16" width="13" style="15" customWidth="1"/>
    <col min="17" max="17" width="17.6640625" style="15" customWidth="1"/>
    <col min="18" max="18" width="17.33203125" style="15" customWidth="1"/>
    <col min="19" max="19" width="12.6640625" style="15" customWidth="1"/>
    <col min="20" max="20" width="16.44140625" style="15" customWidth="1"/>
    <col min="21" max="21" width="12.6640625" style="15" customWidth="1"/>
    <col min="22" max="22" width="21.44140625" style="15" customWidth="1"/>
    <col min="23" max="23" width="12.6640625" style="15" customWidth="1"/>
    <col min="24" max="24" width="17.6640625" style="15" customWidth="1"/>
    <col min="25" max="25" width="15.5546875" style="15" customWidth="1"/>
    <col min="26" max="26" width="18.109375" style="15" customWidth="1"/>
    <col min="27" max="27" width="17.6640625" style="15" customWidth="1"/>
    <col min="28" max="28" width="12.6640625" style="15" customWidth="1"/>
    <col min="29" max="29" width="16.88671875" style="15" customWidth="1"/>
    <col min="30" max="30" width="20.6640625" style="15" customWidth="1"/>
    <col min="31" max="31" width="20.33203125" style="15" customWidth="1"/>
    <col min="32" max="32" width="17.44140625" style="15" customWidth="1"/>
    <col min="33" max="33" width="17.6640625" style="15" customWidth="1"/>
    <col min="34" max="34" width="17.33203125" style="15" customWidth="1"/>
    <col min="35" max="35" width="23.88671875" style="15" customWidth="1"/>
  </cols>
  <sheetData>
    <row r="1" spans="1:35" x14ac:dyDescent="0.3">
      <c r="A1" s="95" t="s">
        <v>1</v>
      </c>
      <c r="B1" s="166" t="s">
        <v>4</v>
      </c>
      <c r="C1" s="166" t="s">
        <v>2</v>
      </c>
      <c r="D1" s="166" t="s">
        <v>3</v>
      </c>
      <c r="E1" s="166" t="s">
        <v>7</v>
      </c>
      <c r="F1" s="166" t="s">
        <v>5</v>
      </c>
      <c r="G1" s="166" t="s">
        <v>6</v>
      </c>
      <c r="H1" s="166" t="s">
        <v>8</v>
      </c>
      <c r="I1" s="166" t="s">
        <v>21</v>
      </c>
      <c r="J1" s="166" t="s">
        <v>22</v>
      </c>
      <c r="K1" s="166" t="s">
        <v>23</v>
      </c>
      <c r="L1" s="166" t="s">
        <v>24</v>
      </c>
      <c r="M1" s="166" t="s">
        <v>25</v>
      </c>
      <c r="N1" s="166" t="s">
        <v>5061</v>
      </c>
      <c r="O1" s="166" t="s">
        <v>14</v>
      </c>
      <c r="P1" s="166" t="s">
        <v>15</v>
      </c>
      <c r="Q1" s="166" t="s">
        <v>26</v>
      </c>
      <c r="R1" s="166" t="s">
        <v>27</v>
      </c>
      <c r="S1" s="166" t="s">
        <v>28</v>
      </c>
      <c r="T1" s="166" t="s">
        <v>29</v>
      </c>
      <c r="U1" s="166" t="s">
        <v>30</v>
      </c>
      <c r="V1" s="166" t="s">
        <v>5079</v>
      </c>
      <c r="W1" s="166" t="s">
        <v>5085</v>
      </c>
      <c r="X1" s="166" t="s">
        <v>31</v>
      </c>
      <c r="Y1" s="166" t="s">
        <v>5063</v>
      </c>
      <c r="Z1" s="166" t="s">
        <v>5065</v>
      </c>
      <c r="AA1" s="166" t="s">
        <v>5067</v>
      </c>
      <c r="AB1" s="166" t="s">
        <v>5069</v>
      </c>
      <c r="AC1" s="166" t="s">
        <v>5071</v>
      </c>
      <c r="AD1" s="166" t="s">
        <v>5073</v>
      </c>
      <c r="AE1" s="166" t="s">
        <v>5075</v>
      </c>
      <c r="AF1" s="166" t="s">
        <v>5087</v>
      </c>
      <c r="AG1" s="166" t="s">
        <v>5081</v>
      </c>
      <c r="AH1" s="166" t="s">
        <v>5083</v>
      </c>
      <c r="AI1" s="166" t="s">
        <v>5077</v>
      </c>
    </row>
    <row r="2" spans="1:35" x14ac:dyDescent="0.3">
      <c r="A2" t="s">
        <v>236</v>
      </c>
      <c r="B2" s="15">
        <v>19247.430570920875</v>
      </c>
      <c r="C2" s="15">
        <v>25375.545407116457</v>
      </c>
      <c r="D2" s="15">
        <v>20660.891797472716</v>
      </c>
      <c r="E2" s="15">
        <v>2983.6896257613607</v>
      </c>
      <c r="F2" s="15">
        <v>3873.1919052446574</v>
      </c>
      <c r="G2" s="15">
        <v>2386.5440927367167</v>
      </c>
      <c r="H2" s="15">
        <v>8435.4449187337923</v>
      </c>
      <c r="I2" s="15">
        <v>2376.7615037997944</v>
      </c>
      <c r="J2" s="15">
        <v>3461.6098561172616</v>
      </c>
      <c r="K2" s="15">
        <v>1930.5327855207984</v>
      </c>
      <c r="L2" s="15">
        <v>5176.6199791214858</v>
      </c>
      <c r="M2" s="15">
        <v>1915.9608040835076</v>
      </c>
      <c r="N2" s="15">
        <v>2314.1936953907275</v>
      </c>
      <c r="O2" s="15">
        <v>2161.9521550598715</v>
      </c>
      <c r="P2" s="15">
        <v>1870.9201341864268</v>
      </c>
      <c r="Q2" s="15">
        <v>1022.8919557169583</v>
      </c>
      <c r="R2" s="15">
        <v>1299.4538971212048</v>
      </c>
      <c r="S2" s="15">
        <v>1550.7441504384012</v>
      </c>
      <c r="T2" s="15">
        <v>759.78107410098039</v>
      </c>
      <c r="U2" s="15">
        <v>2072.686031010453</v>
      </c>
      <c r="V2" s="15">
        <v>751.52701468545195</v>
      </c>
      <c r="W2" s="15">
        <v>302.54694326794669</v>
      </c>
      <c r="X2" s="15">
        <v>3523.3624487815855</v>
      </c>
      <c r="Y2" s="15">
        <v>407.60787237177055</v>
      </c>
      <c r="Z2" s="15">
        <v>697.00946175572767</v>
      </c>
      <c r="AA2" s="15">
        <v>929.34594900763693</v>
      </c>
      <c r="AB2" s="15">
        <v>2152.1695661229483</v>
      </c>
      <c r="AC2" s="15">
        <v>611.41180855765583</v>
      </c>
      <c r="AD2" s="15">
        <v>0</v>
      </c>
      <c r="AE2" s="15">
        <v>0</v>
      </c>
      <c r="AF2" s="15">
        <v>0</v>
      </c>
      <c r="AG2" s="15">
        <v>0</v>
      </c>
      <c r="AH2" s="15">
        <v>0</v>
      </c>
      <c r="AI2" s="15">
        <v>652.17259579483289</v>
      </c>
    </row>
    <row r="3" spans="1:35" x14ac:dyDescent="0.3">
      <c r="A3" t="s">
        <v>154</v>
      </c>
      <c r="B3" s="15">
        <v>13426.086639065006</v>
      </c>
      <c r="C3" s="15">
        <v>24666.999051891398</v>
      </c>
      <c r="D3" s="15">
        <v>13439.287559484894</v>
      </c>
      <c r="E3" s="15">
        <v>2983.1751074632339</v>
      </c>
      <c r="F3" s="15">
        <v>5627.6982415731072</v>
      </c>
      <c r="G3" s="15">
        <v>1809.1440968511711</v>
      </c>
      <c r="H3" s="15">
        <v>4041.8844327971597</v>
      </c>
      <c r="I3" s="15">
        <v>2762.2825135483627</v>
      </c>
      <c r="J3" s="15">
        <v>2599.8008220142065</v>
      </c>
      <c r="K3" s="15">
        <v>2196.9249832823716</v>
      </c>
      <c r="L3" s="15">
        <v>4751.1596759915583</v>
      </c>
      <c r="M3" s="15">
        <v>2269.0244759481338</v>
      </c>
      <c r="N3" s="15">
        <v>2358.0003128009407</v>
      </c>
      <c r="O3" s="15">
        <v>1054.5839967548702</v>
      </c>
      <c r="P3" s="15">
        <v>1169.5306521621844</v>
      </c>
      <c r="Q3" s="15">
        <v>703.93106753516747</v>
      </c>
      <c r="R3" s="15">
        <v>591.23459135279245</v>
      </c>
      <c r="S3" s="15">
        <v>1943.4047906058809</v>
      </c>
      <c r="T3" s="15">
        <v>511.54074380286016</v>
      </c>
      <c r="U3" s="15">
        <v>972.2649401091752</v>
      </c>
      <c r="V3" s="15">
        <v>663.3340840185549</v>
      </c>
      <c r="W3" s="15">
        <v>404.93850302136241</v>
      </c>
      <c r="X3" s="15">
        <v>2398.6910537852591</v>
      </c>
      <c r="Y3" s="15">
        <v>375.0298708232113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600.04779331713803</v>
      </c>
    </row>
    <row r="4" spans="1:35" x14ac:dyDescent="0.3">
      <c r="A4" t="s">
        <v>57</v>
      </c>
      <c r="B4" s="15">
        <v>15572.077811227346</v>
      </c>
      <c r="C4" s="15">
        <v>19259.001240910882</v>
      </c>
      <c r="D4" s="15">
        <v>10960.869024087469</v>
      </c>
      <c r="E4" s="15">
        <v>3810.6382691561921</v>
      </c>
      <c r="F4" s="15">
        <v>4621.6859397813969</v>
      </c>
      <c r="G4" s="15">
        <v>2352.5806844243584</v>
      </c>
      <c r="H4" s="15">
        <v>4530.5761754443811</v>
      </c>
      <c r="I4" s="15">
        <v>1865.3895520819956</v>
      </c>
      <c r="J4" s="15">
        <v>3006.2204160020401</v>
      </c>
      <c r="K4" s="15">
        <v>1621.7939859108142</v>
      </c>
      <c r="L4" s="15">
        <v>3663.9786705541619</v>
      </c>
      <c r="M4" s="15">
        <v>1520.3376882477653</v>
      </c>
      <c r="N4" s="15">
        <v>1928.6741733965703</v>
      </c>
      <c r="O4" s="15">
        <v>1813.355530112234</v>
      </c>
      <c r="P4" s="15">
        <v>1520.6390435873586</v>
      </c>
      <c r="Q4" s="15">
        <v>1495.6265504011217</v>
      </c>
      <c r="R4" s="15">
        <v>840.17868678588104</v>
      </c>
      <c r="S4" s="15">
        <v>2131.3858651629389</v>
      </c>
      <c r="T4" s="15">
        <v>949.87203039781105</v>
      </c>
      <c r="U4" s="15">
        <v>3119.027764789766</v>
      </c>
      <c r="V4" s="15">
        <v>728.2754040169342</v>
      </c>
      <c r="W4" s="15">
        <v>253.03803347843549</v>
      </c>
      <c r="X4" s="15">
        <v>3990.7483104530711</v>
      </c>
      <c r="Y4" s="15">
        <v>401.80711945761885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687.0901742725282</v>
      </c>
      <c r="AH4" s="15">
        <v>1832.2404647267419</v>
      </c>
      <c r="AI4" s="15">
        <v>642.89139113219017</v>
      </c>
    </row>
    <row r="5" spans="1:35" x14ac:dyDescent="0.3">
      <c r="A5" t="s">
        <v>79</v>
      </c>
      <c r="B5" s="15">
        <v>13952.207842596828</v>
      </c>
      <c r="C5" s="15">
        <v>21884.843972928909</v>
      </c>
      <c r="D5" s="15">
        <v>20220.319373672901</v>
      </c>
      <c r="E5" s="15">
        <v>4998.2186565134789</v>
      </c>
      <c r="F5" s="15">
        <v>5586.0214571338229</v>
      </c>
      <c r="G5" s="15">
        <v>2335.6534765063584</v>
      </c>
      <c r="H5" s="15">
        <v>4986.2511749942314</v>
      </c>
      <c r="I5" s="15">
        <v>2011.5341853600873</v>
      </c>
      <c r="J5" s="15">
        <v>2953.27525191216</v>
      </c>
      <c r="K5" s="15">
        <v>1607.2327680348619</v>
      </c>
      <c r="L5" s="15">
        <v>4884.2283950426508</v>
      </c>
      <c r="M5" s="15">
        <v>2725.5939160084872</v>
      </c>
      <c r="N5" s="15">
        <v>2730.5803666415068</v>
      </c>
      <c r="O5" s="15">
        <v>1391.8181006884174</v>
      </c>
      <c r="P5" s="15">
        <v>1692.2018868215152</v>
      </c>
      <c r="Q5" s="15">
        <v>971.65977035018989</v>
      </c>
      <c r="R5" s="15">
        <v>1271.7443694453066</v>
      </c>
      <c r="S5" s="15">
        <v>3360.6682686298573</v>
      </c>
      <c r="T5" s="15">
        <v>743.57951839587565</v>
      </c>
      <c r="U5" s="15">
        <v>1281.5178126860249</v>
      </c>
      <c r="V5" s="15">
        <v>426.34152912317165</v>
      </c>
      <c r="W5" s="15">
        <v>385.85154998305291</v>
      </c>
      <c r="X5" s="15">
        <v>2401.4746248622168</v>
      </c>
      <c r="Y5" s="15">
        <v>398.91605064156414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638.26568102650276</v>
      </c>
    </row>
    <row r="6" spans="1:35" x14ac:dyDescent="0.3">
      <c r="A6" t="s">
        <v>145</v>
      </c>
      <c r="B6" s="15">
        <v>15122.810166933448</v>
      </c>
      <c r="C6" s="15">
        <v>21796.675691055272</v>
      </c>
      <c r="D6" s="15">
        <v>23601.208908042172</v>
      </c>
      <c r="E6" s="15">
        <v>4830.4328040910896</v>
      </c>
      <c r="F6" s="15">
        <v>5599.7835776543134</v>
      </c>
      <c r="G6" s="15">
        <v>2030.2779713725333</v>
      </c>
      <c r="H6" s="15">
        <v>4040.5646069987588</v>
      </c>
      <c r="I6" s="15">
        <v>2594.8753798709276</v>
      </c>
      <c r="J6" s="15">
        <v>2454.6203769770846</v>
      </c>
      <c r="K6" s="15">
        <v>2212.935649559864</v>
      </c>
      <c r="L6" s="15">
        <v>5826.4221944835226</v>
      </c>
      <c r="M6" s="15">
        <v>2125.499860058901</v>
      </c>
      <c r="N6" s="15">
        <v>2070.6815130913901</v>
      </c>
      <c r="O6" s="15">
        <v>1788.6984615118715</v>
      </c>
      <c r="P6" s="15">
        <v>1538.0702417870905</v>
      </c>
      <c r="Q6" s="15">
        <v>1043.232073287659</v>
      </c>
      <c r="R6" s="15">
        <v>924.44145193195902</v>
      </c>
      <c r="S6" s="15">
        <v>2091.3041541770563</v>
      </c>
      <c r="T6" s="15">
        <v>554.70695818179922</v>
      </c>
      <c r="U6" s="15">
        <v>2221.1426189715062</v>
      </c>
      <c r="V6" s="15">
        <v>733.89245700266486</v>
      </c>
      <c r="W6" s="15">
        <v>265.04302497343559</v>
      </c>
      <c r="X6" s="15">
        <v>4121.1612553233517</v>
      </c>
      <c r="Y6" s="15">
        <v>420.87022623808741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F6" s="15">
        <v>0</v>
      </c>
      <c r="AG6" s="15">
        <v>1199.4801447785489</v>
      </c>
      <c r="AH6" s="15">
        <v>1919.1682316456786</v>
      </c>
      <c r="AI6" s="15">
        <v>0</v>
      </c>
    </row>
    <row r="7" spans="1:35" x14ac:dyDescent="0.3">
      <c r="A7" t="s">
        <v>114</v>
      </c>
      <c r="B7" s="15">
        <v>9090.7368637718864</v>
      </c>
      <c r="C7" s="15">
        <v>14596.178800923182</v>
      </c>
      <c r="D7" s="15">
        <v>12240.835986684649</v>
      </c>
      <c r="E7" s="15">
        <v>2858.6760983196323</v>
      </c>
      <c r="F7" s="15">
        <v>7699.9880367050264</v>
      </c>
      <c r="G7" s="15">
        <v>1450.5043573165087</v>
      </c>
      <c r="H7" s="15">
        <v>2337.7400182317688</v>
      </c>
      <c r="I7" s="15">
        <v>2729.8123489359095</v>
      </c>
      <c r="J7" s="15">
        <v>2384.0376729877307</v>
      </c>
      <c r="K7" s="15">
        <v>2076.1640997994705</v>
      </c>
      <c r="L7" s="15">
        <v>5787.2068444952374</v>
      </c>
      <c r="M7" s="15">
        <v>1974.8223819583343</v>
      </c>
      <c r="N7" s="15">
        <v>2783.6902242438546</v>
      </c>
      <c r="O7" s="15">
        <v>1419.0172873313459</v>
      </c>
      <c r="P7" s="15">
        <v>1605.374094132422</v>
      </c>
      <c r="Q7" s="15">
        <v>1313.3606747144661</v>
      </c>
      <c r="R7" s="15">
        <v>1024.6125810727485</v>
      </c>
      <c r="S7" s="15">
        <v>1113.8259460307106</v>
      </c>
      <c r="T7" s="15">
        <v>403.03449581008636</v>
      </c>
      <c r="U7" s="15">
        <v>1685.141338094835</v>
      </c>
      <c r="V7" s="15">
        <v>495.62980532201016</v>
      </c>
      <c r="W7" s="15">
        <v>241.28425110852686</v>
      </c>
      <c r="X7" s="15">
        <v>3285.8506811183433</v>
      </c>
      <c r="Y7" s="15">
        <v>466.4751108913037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0</v>
      </c>
    </row>
    <row r="8" spans="1:35" x14ac:dyDescent="0.3">
      <c r="A8" t="s">
        <v>115</v>
      </c>
      <c r="B8" s="15">
        <v>8258.7893959007561</v>
      </c>
      <c r="C8" s="15">
        <v>19196.953292227019</v>
      </c>
      <c r="D8" s="15">
        <v>15534.118210656781</v>
      </c>
      <c r="E8" s="15">
        <v>2067.673621980206</v>
      </c>
      <c r="F8" s="15">
        <v>5891.3359401346988</v>
      </c>
      <c r="G8" s="15">
        <v>1961.7334700330498</v>
      </c>
      <c r="H8" s="15">
        <v>3648.186159137776</v>
      </c>
      <c r="I8" s="15">
        <v>1162.6829417366439</v>
      </c>
      <c r="J8" s="15">
        <v>1900.4804285114801</v>
      </c>
      <c r="K8" s="15">
        <v>1028.5193516259599</v>
      </c>
      <c r="L8" s="15">
        <v>2173.0002209238069</v>
      </c>
      <c r="M8" s="15">
        <v>1233.9573489829447</v>
      </c>
      <c r="N8" s="15">
        <v>1330.3874293749989</v>
      </c>
      <c r="O8" s="15">
        <v>1224.4472774278429</v>
      </c>
      <c r="P8" s="15">
        <v>1095.8056643491536</v>
      </c>
      <c r="Q8" s="15">
        <v>1522.5317783216262</v>
      </c>
      <c r="R8" s="15">
        <v>898.44611487230895</v>
      </c>
      <c r="S8" s="15">
        <v>1286.2116131190419</v>
      </c>
      <c r="T8" s="15">
        <v>353.40653004765528</v>
      </c>
      <c r="U8" s="15">
        <v>1313.0034276076083</v>
      </c>
      <c r="V8" s="15">
        <v>304.22003092933295</v>
      </c>
      <c r="W8" s="15">
        <v>303.60647792577794</v>
      </c>
      <c r="X8" s="15">
        <v>1937.1913498908516</v>
      </c>
      <c r="Y8" s="15">
        <v>409.03533570330484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F8" s="15">
        <v>0</v>
      </c>
      <c r="AG8" s="15">
        <v>0</v>
      </c>
      <c r="AH8" s="15">
        <v>0</v>
      </c>
      <c r="AI8" s="15">
        <v>0</v>
      </c>
    </row>
    <row r="9" spans="1:35" x14ac:dyDescent="0.3">
      <c r="A9" t="s">
        <v>155</v>
      </c>
      <c r="B9" s="15">
        <v>13749.523400271248</v>
      </c>
      <c r="C9" s="15">
        <v>18062.068709423995</v>
      </c>
      <c r="D9" s="15">
        <v>17734.861552651</v>
      </c>
      <c r="E9" s="15">
        <v>2622.8236975468467</v>
      </c>
      <c r="F9" s="15">
        <v>5357.1416734503509</v>
      </c>
      <c r="G9" s="15">
        <v>1550.4960506207192</v>
      </c>
      <c r="H9" s="15">
        <v>3648.1418412245216</v>
      </c>
      <c r="I9" s="15">
        <v>3241.2030544085633</v>
      </c>
      <c r="J9" s="15">
        <v>2797.2698324275193</v>
      </c>
      <c r="K9" s="15">
        <v>1418.8694415250507</v>
      </c>
      <c r="L9" s="15">
        <v>4468.4576729100281</v>
      </c>
      <c r="M9" s="15">
        <v>2214.4541867189796</v>
      </c>
      <c r="N9" s="15">
        <v>2643.7735848640923</v>
      </c>
      <c r="O9" s="15">
        <v>1432.5635142104693</v>
      </c>
      <c r="P9" s="15">
        <v>1825.1950609073324</v>
      </c>
      <c r="Q9" s="15">
        <v>1082.6492987263314</v>
      </c>
      <c r="R9" s="15">
        <v>949.3875764741947</v>
      </c>
      <c r="S9" s="15">
        <v>1309.419054613978</v>
      </c>
      <c r="T9" s="15">
        <v>557.57358635556579</v>
      </c>
      <c r="U9" s="15">
        <v>1640.2228850818974</v>
      </c>
      <c r="V9" s="15">
        <v>955.5192508109493</v>
      </c>
      <c r="W9" s="15">
        <v>165.45301252009915</v>
      </c>
      <c r="X9" s="15">
        <v>3513.0406166713583</v>
      </c>
      <c r="Y9" s="15">
        <v>408.77828911698373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1635.1131564679351</v>
      </c>
    </row>
    <row r="10" spans="1:35" x14ac:dyDescent="0.3">
      <c r="A10" t="s">
        <v>182</v>
      </c>
      <c r="B10" s="15">
        <v>10339.89995681286</v>
      </c>
      <c r="C10" s="15">
        <v>12114.578443764434</v>
      </c>
      <c r="D10" s="15">
        <v>8017.7418479059133</v>
      </c>
      <c r="E10" s="15">
        <v>2769.5234887541242</v>
      </c>
      <c r="F10" s="15">
        <v>4650.1352526855162</v>
      </c>
      <c r="G10" s="15">
        <v>1257.1101800278739</v>
      </c>
      <c r="H10" s="15">
        <v>3480.8550088567276</v>
      </c>
      <c r="I10" s="15">
        <v>1360.6059851692585</v>
      </c>
      <c r="J10" s="15">
        <v>1419.3277261723292</v>
      </c>
      <c r="K10" s="15">
        <v>513.84050130742162</v>
      </c>
      <c r="L10" s="15">
        <v>2893.1322482149772</v>
      </c>
      <c r="M10" s="15">
        <v>963.70361525693659</v>
      </c>
      <c r="N10" s="15">
        <v>1854.6367425238373</v>
      </c>
      <c r="O10" s="15">
        <v>1199.5002103690952</v>
      </c>
      <c r="P10" s="15">
        <v>1361.0102656580923</v>
      </c>
      <c r="Q10" s="15">
        <v>772.78215440530016</v>
      </c>
      <c r="R10" s="15">
        <v>537.89519039301683</v>
      </c>
      <c r="S10" s="15">
        <v>494.53610796562037</v>
      </c>
      <c r="T10" s="15">
        <v>349.29834235217334</v>
      </c>
      <c r="U10" s="15">
        <v>832.81780699707997</v>
      </c>
      <c r="V10" s="15">
        <v>300.68361356994086</v>
      </c>
      <c r="W10" s="15">
        <v>209.11408284914546</v>
      </c>
      <c r="X10" s="15">
        <v>1471.5809793540639</v>
      </c>
      <c r="Y10" s="15">
        <v>404.28048883353398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F10" s="15">
        <v>0</v>
      </c>
      <c r="AG10" s="15">
        <v>0</v>
      </c>
      <c r="AH10" s="15">
        <v>0</v>
      </c>
      <c r="AI10" s="15">
        <v>1455.4097598007222</v>
      </c>
    </row>
    <row r="11" spans="1:35" x14ac:dyDescent="0.3">
      <c r="A11" t="s">
        <v>210</v>
      </c>
      <c r="B11" s="15">
        <v>6811.4289735756929</v>
      </c>
      <c r="C11" s="15">
        <v>14228.606365525122</v>
      </c>
      <c r="D11" s="15">
        <v>4401.0865603146667</v>
      </c>
      <c r="E11" s="15">
        <v>1291.1127612918324</v>
      </c>
      <c r="F11" s="15">
        <v>2314.5162994986017</v>
      </c>
      <c r="G11" s="15">
        <v>1667.1088611304035</v>
      </c>
      <c r="H11" s="15">
        <v>2750.9031575266299</v>
      </c>
      <c r="I11" s="15">
        <v>1002.1163744005244</v>
      </c>
      <c r="J11" s="15">
        <v>1424.6202995114359</v>
      </c>
      <c r="K11" s="15">
        <v>885.96250232731643</v>
      </c>
      <c r="L11" s="15">
        <v>1480.8461778257572</v>
      </c>
      <c r="M11" s="15">
        <v>809.95344460610363</v>
      </c>
      <c r="N11" s="15">
        <v>967.17765989244776</v>
      </c>
      <c r="O11" s="15">
        <v>926.6857722175248</v>
      </c>
      <c r="P11" s="15">
        <v>716.59072073849541</v>
      </c>
      <c r="Q11" s="15">
        <v>1024.4447581755535</v>
      </c>
      <c r="R11" s="15">
        <v>566.88642744892275</v>
      </c>
      <c r="S11" s="15">
        <v>566.07658969542422</v>
      </c>
      <c r="T11" s="15">
        <v>399.82846801295443</v>
      </c>
      <c r="U11" s="15">
        <v>828.34833072128299</v>
      </c>
      <c r="V11" s="15">
        <v>245.84360374060424</v>
      </c>
      <c r="W11" s="15">
        <v>250.1241747233818</v>
      </c>
      <c r="X11" s="15">
        <v>1208.7406926502742</v>
      </c>
      <c r="Y11" s="15">
        <v>462.76443057054922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0</v>
      </c>
      <c r="AG11" s="15">
        <v>0</v>
      </c>
      <c r="AH11" s="15">
        <v>0</v>
      </c>
      <c r="AI11" s="15">
        <v>0</v>
      </c>
    </row>
    <row r="12" spans="1:35" x14ac:dyDescent="0.3">
      <c r="A12" t="s">
        <v>116</v>
      </c>
      <c r="B12" s="15">
        <v>11261.741567888355</v>
      </c>
      <c r="C12" s="15">
        <v>14943.069279108027</v>
      </c>
      <c r="D12" s="15">
        <v>5504.4806274063012</v>
      </c>
      <c r="E12" s="15">
        <v>2873.0772402739453</v>
      </c>
      <c r="F12" s="15">
        <v>5759.3158106872888</v>
      </c>
      <c r="G12" s="15">
        <v>1984.0705185142813</v>
      </c>
      <c r="H12" s="15">
        <v>2522.0398879621835</v>
      </c>
      <c r="I12" s="15">
        <v>2398.2411263384688</v>
      </c>
      <c r="J12" s="15">
        <v>2247.5027670856739</v>
      </c>
      <c r="K12" s="15">
        <v>1947.9796835226505</v>
      </c>
      <c r="L12" s="15">
        <v>4585.9009704465661</v>
      </c>
      <c r="M12" s="15">
        <v>1933.2760100075416</v>
      </c>
      <c r="N12" s="15">
        <v>2238.4543526148377</v>
      </c>
      <c r="O12" s="15">
        <v>1400.2421393619134</v>
      </c>
      <c r="P12" s="15">
        <v>1757.0375736096623</v>
      </c>
      <c r="Q12" s="15">
        <v>1820.9934122558004</v>
      </c>
      <c r="R12" s="15">
        <v>903.40192659963077</v>
      </c>
      <c r="S12" s="15">
        <v>774.56484328192789</v>
      </c>
      <c r="T12" s="15">
        <v>355.35591376375186</v>
      </c>
      <c r="U12" s="15">
        <v>736.21190467258782</v>
      </c>
      <c r="V12" s="15">
        <v>526.96732003449904</v>
      </c>
      <c r="W12" s="15">
        <v>166.47026168504465</v>
      </c>
      <c r="X12" s="15">
        <v>1906.747703945317</v>
      </c>
      <c r="Y12" s="15">
        <v>411.29156685619438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987.09976045486633</v>
      </c>
    </row>
    <row r="13" spans="1:35" x14ac:dyDescent="0.3">
      <c r="A13" t="s">
        <v>211</v>
      </c>
      <c r="B13" s="15">
        <v>9054.2183412477498</v>
      </c>
      <c r="C13" s="15">
        <v>21824.142098457396</v>
      </c>
      <c r="D13" s="15">
        <v>8413.1575927590875</v>
      </c>
      <c r="E13" s="15">
        <v>2530.5422793674129</v>
      </c>
      <c r="F13" s="15">
        <v>4064.8784648941714</v>
      </c>
      <c r="G13" s="15">
        <v>2984.9609880915864</v>
      </c>
      <c r="H13" s="15">
        <v>4784.3493558364016</v>
      </c>
      <c r="I13" s="15">
        <v>1647.4075074158725</v>
      </c>
      <c r="J13" s="15">
        <v>1330.950034204202</v>
      </c>
      <c r="K13" s="15">
        <v>1224.9901162074857</v>
      </c>
      <c r="L13" s="15">
        <v>3131.557499759143</v>
      </c>
      <c r="M13" s="15">
        <v>1327.5975152263579</v>
      </c>
      <c r="N13" s="15">
        <v>2697.2539049020361</v>
      </c>
      <c r="O13" s="15">
        <v>1194.5126709543554</v>
      </c>
      <c r="P13" s="15">
        <v>1521.6372500046209</v>
      </c>
      <c r="Q13" s="15">
        <v>340.43306347746591</v>
      </c>
      <c r="R13" s="15">
        <v>523.3993264804252</v>
      </c>
      <c r="S13" s="15">
        <v>604.9772882746372</v>
      </c>
      <c r="T13" s="15">
        <v>351.10016931606157</v>
      </c>
      <c r="U13" s="15">
        <v>727.39502670804427</v>
      </c>
      <c r="V13" s="15">
        <v>347.95083330657144</v>
      </c>
      <c r="W13" s="15">
        <v>255.90894864211782</v>
      </c>
      <c r="X13" s="15">
        <v>990.31378775838198</v>
      </c>
      <c r="Y13" s="15">
        <v>406.3659367084046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0</v>
      </c>
    </row>
    <row r="14" spans="1:35" x14ac:dyDescent="0.3">
      <c r="A14" t="s">
        <v>117</v>
      </c>
      <c r="B14" s="15">
        <v>18039.290487646213</v>
      </c>
      <c r="C14" s="15">
        <v>16983.596589901714</v>
      </c>
      <c r="D14" s="15">
        <v>13365.013802350622</v>
      </c>
      <c r="E14" s="15">
        <v>3140.2045262931179</v>
      </c>
      <c r="F14" s="15">
        <v>3646.9635384696776</v>
      </c>
      <c r="G14" s="15">
        <v>1954.1210829254385</v>
      </c>
      <c r="H14" s="15">
        <v>3328.5681878935179</v>
      </c>
      <c r="I14" s="15">
        <v>2281.0231795093587</v>
      </c>
      <c r="J14" s="15">
        <v>2173.0685218394524</v>
      </c>
      <c r="K14" s="15">
        <v>1750.6680742398455</v>
      </c>
      <c r="L14" s="15">
        <v>4473.6369630094969</v>
      </c>
      <c r="M14" s="15">
        <v>1863.5850004142787</v>
      </c>
      <c r="N14" s="15">
        <v>4559.2107770161301</v>
      </c>
      <c r="O14" s="15">
        <v>1735.5787271546524</v>
      </c>
      <c r="P14" s="15">
        <v>2188.6642228536784</v>
      </c>
      <c r="Q14" s="15">
        <v>1262.9479697949394</v>
      </c>
      <c r="R14" s="15">
        <v>975.23766731819944</v>
      </c>
      <c r="S14" s="15">
        <v>1478.1483896341056</v>
      </c>
      <c r="T14" s="15">
        <v>349.99183574783973</v>
      </c>
      <c r="U14" s="15">
        <v>725.09882637573287</v>
      </c>
      <c r="V14" s="15">
        <v>554.45755229149961</v>
      </c>
      <c r="W14" s="15">
        <v>255.10110944699318</v>
      </c>
      <c r="X14" s="15">
        <v>3214.7398246468247</v>
      </c>
      <c r="Y14" s="15">
        <v>405.08314322666638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</row>
    <row r="15" spans="1:35" x14ac:dyDescent="0.3">
      <c r="A15" t="s">
        <v>183</v>
      </c>
      <c r="B15" s="15">
        <v>16046.44876599439</v>
      </c>
      <c r="C15" s="15">
        <v>17703.205014341616</v>
      </c>
      <c r="D15" s="15">
        <v>12431.608102702783</v>
      </c>
      <c r="E15" s="15">
        <v>2997.103159625633</v>
      </c>
      <c r="F15" s="15">
        <v>6816.6671863113252</v>
      </c>
      <c r="G15" s="15">
        <v>1409.2838560747853</v>
      </c>
      <c r="H15" s="15">
        <v>2744.2209671045935</v>
      </c>
      <c r="I15" s="15">
        <v>2284.5102602431534</v>
      </c>
      <c r="J15" s="15">
        <v>2174.4357738293397</v>
      </c>
      <c r="K15" s="15">
        <v>1658.1389332392223</v>
      </c>
      <c r="L15" s="15">
        <v>5119.0831744510178</v>
      </c>
      <c r="M15" s="15">
        <v>1858.8751448606599</v>
      </c>
      <c r="N15" s="15">
        <v>1066.6692726591832</v>
      </c>
      <c r="O15" s="15">
        <v>1194.5043703892966</v>
      </c>
      <c r="P15" s="15">
        <v>1423.7401676113086</v>
      </c>
      <c r="Q15" s="15">
        <v>955.9752300366622</v>
      </c>
      <c r="R15" s="15">
        <v>401.26590450663957</v>
      </c>
      <c r="S15" s="15">
        <v>777.85282003307134</v>
      </c>
      <c r="T15" s="15">
        <v>356.86437621588937</v>
      </c>
      <c r="U15" s="15">
        <v>850.85719329251413</v>
      </c>
      <c r="V15" s="15">
        <v>526.62277740192019</v>
      </c>
      <c r="W15" s="15">
        <v>167.17691698308016</v>
      </c>
      <c r="X15" s="15">
        <v>1307.6766378466502</v>
      </c>
      <c r="Y15" s="15">
        <v>413.03747247209418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660.85995595535076</v>
      </c>
    </row>
    <row r="16" spans="1:35" x14ac:dyDescent="0.3">
      <c r="A16" t="s">
        <v>58</v>
      </c>
      <c r="B16" s="15">
        <v>9909.0306850297347</v>
      </c>
      <c r="C16" s="15">
        <v>16956.79679857779</v>
      </c>
      <c r="D16" s="15">
        <v>7943.8420148643872</v>
      </c>
      <c r="E16" s="15">
        <v>2902.2978424208413</v>
      </c>
      <c r="F16" s="15">
        <v>8218.869059213921</v>
      </c>
      <c r="G16" s="15">
        <v>2346.4448864090064</v>
      </c>
      <c r="H16" s="15">
        <v>4182.5229815555231</v>
      </c>
      <c r="I16" s="15">
        <v>2345.2426089266451</v>
      </c>
      <c r="J16" s="15">
        <v>1932.2602937354438</v>
      </c>
      <c r="K16" s="15">
        <v>1577.4882466485826</v>
      </c>
      <c r="L16" s="15">
        <v>4503.5310693460642</v>
      </c>
      <c r="M16" s="15">
        <v>1770.0530234068278</v>
      </c>
      <c r="N16" s="15">
        <v>1681.1846795022684</v>
      </c>
      <c r="O16" s="15">
        <v>711.14713081687125</v>
      </c>
      <c r="P16" s="15">
        <v>770.86024577416276</v>
      </c>
      <c r="Q16" s="15">
        <v>1008.3100485405739</v>
      </c>
      <c r="R16" s="15">
        <v>744.61052074260169</v>
      </c>
      <c r="S16" s="15">
        <v>855.82118786104741</v>
      </c>
      <c r="T16" s="15">
        <v>346.25591492013342</v>
      </c>
      <c r="U16" s="15">
        <v>1038.9681243407938</v>
      </c>
      <c r="V16" s="15">
        <v>463.37777966019007</v>
      </c>
      <c r="W16" s="15">
        <v>26.951053562938622</v>
      </c>
      <c r="X16" s="15">
        <v>1802.6147052207873</v>
      </c>
      <c r="Y16" s="15">
        <v>400.75916078719149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F16" s="15">
        <v>0</v>
      </c>
      <c r="AG16" s="15">
        <v>456.86544329739837</v>
      </c>
      <c r="AH16" s="15">
        <v>2055.8944948382923</v>
      </c>
      <c r="AI16" s="15">
        <v>0</v>
      </c>
    </row>
    <row r="17" spans="1:35" x14ac:dyDescent="0.3">
      <c r="A17" t="s">
        <v>184</v>
      </c>
      <c r="B17" s="15">
        <v>11075.133664539198</v>
      </c>
      <c r="C17" s="15">
        <v>18656.335628506029</v>
      </c>
      <c r="D17" s="15">
        <v>20548.485201512838</v>
      </c>
      <c r="E17" s="15">
        <v>3018.234781576833</v>
      </c>
      <c r="F17" s="15">
        <v>7249.8029650922081</v>
      </c>
      <c r="G17" s="15">
        <v>1579.1251376814196</v>
      </c>
      <c r="H17" s="15">
        <v>2118.0489002481149</v>
      </c>
      <c r="I17" s="15">
        <v>1485.1104207898816</v>
      </c>
      <c r="J17" s="15">
        <v>1413.5424724923619</v>
      </c>
      <c r="K17" s="15">
        <v>1095.8653349016838</v>
      </c>
      <c r="L17" s="15">
        <v>2878.8232367216087</v>
      </c>
      <c r="M17" s="15">
        <v>1214.6419579552328</v>
      </c>
      <c r="N17" s="15">
        <v>2552.6908141000004</v>
      </c>
      <c r="O17" s="15">
        <v>1426.1247418836281</v>
      </c>
      <c r="P17" s="15">
        <v>1812.8533738935726</v>
      </c>
      <c r="Q17" s="15">
        <v>836.87190175186902</v>
      </c>
      <c r="R17" s="15">
        <v>807.68103676413239</v>
      </c>
      <c r="S17" s="15">
        <v>1125.5594906650711</v>
      </c>
      <c r="T17" s="15">
        <v>347.87458412971603</v>
      </c>
      <c r="U17" s="15">
        <v>1668.9122120574923</v>
      </c>
      <c r="V17" s="15">
        <v>299.45801151212538</v>
      </c>
      <c r="W17" s="15">
        <v>298.85406258134464</v>
      </c>
      <c r="X17" s="15">
        <v>2531.7539178329334</v>
      </c>
      <c r="Y17" s="15">
        <v>402.6326205205047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0</v>
      </c>
      <c r="AG17" s="15">
        <v>0</v>
      </c>
      <c r="AH17" s="15">
        <v>0</v>
      </c>
      <c r="AI17" s="15">
        <v>1771.5835302902208</v>
      </c>
    </row>
    <row r="18" spans="1:35" x14ac:dyDescent="0.3">
      <c r="A18" t="s">
        <v>185</v>
      </c>
      <c r="B18" s="15">
        <v>11754.006446869127</v>
      </c>
      <c r="C18" s="15">
        <v>16190.262557294571</v>
      </c>
      <c r="D18" s="15">
        <v>10803.039233870906</v>
      </c>
      <c r="E18" s="15">
        <v>3022.9674518813645</v>
      </c>
      <c r="F18" s="15">
        <v>6033.8656637801696</v>
      </c>
      <c r="G18" s="15">
        <v>2054.0337795316168</v>
      </c>
      <c r="H18" s="15">
        <v>3532.264234895355</v>
      </c>
      <c r="I18" s="15">
        <v>2754.3011410196264</v>
      </c>
      <c r="J18" s="15">
        <v>2625.8140237053099</v>
      </c>
      <c r="K18" s="15">
        <v>1505.0090815750389</v>
      </c>
      <c r="L18" s="15">
        <v>6003.1896788245022</v>
      </c>
      <c r="M18" s="15">
        <v>2279.8291442053091</v>
      </c>
      <c r="N18" s="15">
        <v>2207.665146809597</v>
      </c>
      <c r="O18" s="15">
        <v>3524.9724024058924</v>
      </c>
      <c r="P18" s="15">
        <v>3861.9053519189747</v>
      </c>
      <c r="Q18" s="15">
        <v>1567.8697064841963</v>
      </c>
      <c r="R18" s="15">
        <v>1635.1305751369939</v>
      </c>
      <c r="S18" s="15">
        <v>1200.7636570147185</v>
      </c>
      <c r="T18" s="15">
        <v>434.49263937209372</v>
      </c>
      <c r="U18" s="15">
        <v>2653.9755836646123</v>
      </c>
      <c r="V18" s="15">
        <v>867.47662374636786</v>
      </c>
      <c r="W18" s="15">
        <v>203.54270345585064</v>
      </c>
      <c r="X18" s="15">
        <v>2337.4094766220969</v>
      </c>
      <c r="Y18" s="15">
        <v>502.88499927325671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573.28889917151264</v>
      </c>
      <c r="AH18" s="15">
        <v>1146.5777983430253</v>
      </c>
      <c r="AI18" s="15">
        <v>603.46199912790803</v>
      </c>
    </row>
    <row r="19" spans="1:35" x14ac:dyDescent="0.3">
      <c r="A19" t="s">
        <v>186</v>
      </c>
      <c r="B19" s="15">
        <v>11393.098295645827</v>
      </c>
      <c r="C19" s="15">
        <v>15812.889559786967</v>
      </c>
      <c r="D19" s="15">
        <v>14486.474301957025</v>
      </c>
      <c r="E19" s="15">
        <v>3506.2985680090496</v>
      </c>
      <c r="F19" s="15">
        <v>4950.5285365563632</v>
      </c>
      <c r="G19" s="15">
        <v>3467.3001026805841</v>
      </c>
      <c r="H19" s="15">
        <v>4464.2354904681615</v>
      </c>
      <c r="I19" s="15">
        <v>1877.6672266015039</v>
      </c>
      <c r="J19" s="15">
        <v>1988.1298847400005</v>
      </c>
      <c r="K19" s="15">
        <v>1351.8808108024955</v>
      </c>
      <c r="L19" s="15">
        <v>3691.9866922633678</v>
      </c>
      <c r="M19" s="15">
        <v>1498.0755653460074</v>
      </c>
      <c r="N19" s="15">
        <v>2503.2263658804445</v>
      </c>
      <c r="O19" s="15">
        <v>1550.8323725035509</v>
      </c>
      <c r="P19" s="15">
        <v>1709.0038130997136</v>
      </c>
      <c r="Q19" s="15">
        <v>835.49757826796497</v>
      </c>
      <c r="R19" s="15">
        <v>685.73951217159834</v>
      </c>
      <c r="S19" s="15">
        <v>745.62294243485121</v>
      </c>
      <c r="T19" s="15">
        <v>540.03966201042726</v>
      </c>
      <c r="U19" s="15">
        <v>1786.6048202507718</v>
      </c>
      <c r="V19" s="15">
        <v>423.14324690149857</v>
      </c>
      <c r="W19" s="15">
        <v>160.25003900199445</v>
      </c>
      <c r="X19" s="15">
        <v>2201.3346926524746</v>
      </c>
      <c r="Y19" s="15">
        <v>395.92350587274728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950.21641409459346</v>
      </c>
    </row>
    <row r="20" spans="1:35" x14ac:dyDescent="0.3">
      <c r="A20" t="s">
        <v>187</v>
      </c>
      <c r="B20" s="15">
        <v>8355.4207927075404</v>
      </c>
      <c r="C20" s="15">
        <v>20617.420876808897</v>
      </c>
      <c r="D20" s="15">
        <v>17277.817748463502</v>
      </c>
      <c r="E20" s="15">
        <v>2740.6060675383233</v>
      </c>
      <c r="F20" s="15">
        <v>5645.8984514328404</v>
      </c>
      <c r="G20" s="15">
        <v>1944.7901838489072</v>
      </c>
      <c r="H20" s="15">
        <v>2966.9741621136063</v>
      </c>
      <c r="I20" s="15">
        <v>1235.8528832066388</v>
      </c>
      <c r="J20" s="15">
        <v>1334.7251453519423</v>
      </c>
      <c r="K20" s="15">
        <v>1100.1932860123693</v>
      </c>
      <c r="L20" s="15">
        <v>3227.7106984743605</v>
      </c>
      <c r="M20" s="15">
        <v>1135.5695999909638</v>
      </c>
      <c r="N20" s="15">
        <v>1852.469090958899</v>
      </c>
      <c r="O20" s="15">
        <v>1327.1661039035248</v>
      </c>
      <c r="P20" s="15">
        <v>1714.3906005011359</v>
      </c>
      <c r="Q20" s="15">
        <v>1135.0656638944031</v>
      </c>
      <c r="R20" s="15">
        <v>885.51650887730614</v>
      </c>
      <c r="S20" s="15">
        <v>759.23012307907447</v>
      </c>
      <c r="T20" s="15">
        <v>348.32062994308785</v>
      </c>
      <c r="U20" s="15">
        <v>2127.6181996813038</v>
      </c>
      <c r="V20" s="15">
        <v>297.32229697109642</v>
      </c>
      <c r="W20" s="15">
        <v>253.88300544752272</v>
      </c>
      <c r="X20" s="15">
        <v>1742.8125963471864</v>
      </c>
      <c r="Y20" s="15">
        <v>403.1488772489443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1290.0764071966221</v>
      </c>
    </row>
    <row r="21" spans="1:35" x14ac:dyDescent="0.3">
      <c r="A21" t="s">
        <v>156</v>
      </c>
      <c r="B21" s="15">
        <v>10094.698497271587</v>
      </c>
      <c r="C21" s="15">
        <v>19115.963767412781</v>
      </c>
      <c r="D21" s="15">
        <v>17082.82755141945</v>
      </c>
      <c r="E21" s="15">
        <v>2374.1409497434256</v>
      </c>
      <c r="F21" s="15">
        <v>3976.9793050797098</v>
      </c>
      <c r="G21" s="15">
        <v>2737.7266314884414</v>
      </c>
      <c r="H21" s="15">
        <v>2682.2644088493716</v>
      </c>
      <c r="I21" s="15">
        <v>2257.0540352831663</v>
      </c>
      <c r="J21" s="15">
        <v>1628.7803626997202</v>
      </c>
      <c r="K21" s="15">
        <v>1601.8444086940069</v>
      </c>
      <c r="L21" s="15">
        <v>3829.1794393730834</v>
      </c>
      <c r="M21" s="15">
        <v>1663.3697058509683</v>
      </c>
      <c r="N21" s="15">
        <v>2344.7201291320193</v>
      </c>
      <c r="O21" s="15">
        <v>1931.6359046015968</v>
      </c>
      <c r="P21" s="15">
        <v>1839.7952348551789</v>
      </c>
      <c r="Q21" s="15">
        <v>652.42657599078314</v>
      </c>
      <c r="R21" s="15">
        <v>587.82004424276226</v>
      </c>
      <c r="S21" s="15">
        <v>1875.2791299844766</v>
      </c>
      <c r="T21" s="15">
        <v>741.08661648191332</v>
      </c>
      <c r="U21" s="15">
        <v>947.23115009021365</v>
      </c>
      <c r="V21" s="15">
        <v>539.21605343540489</v>
      </c>
      <c r="W21" s="15">
        <v>205.64756028716187</v>
      </c>
      <c r="X21" s="15">
        <v>1946.5451042357552</v>
      </c>
      <c r="Y21" s="15">
        <v>397.57865691089768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F21" s="15">
        <v>0</v>
      </c>
      <c r="AG21" s="15">
        <v>0</v>
      </c>
      <c r="AH21" s="15">
        <v>0</v>
      </c>
      <c r="AI21" s="15">
        <v>954.18877658615452</v>
      </c>
    </row>
    <row r="22" spans="1:35" x14ac:dyDescent="0.3">
      <c r="A22" t="s">
        <v>237</v>
      </c>
      <c r="B22" s="15">
        <v>9768.9627462481167</v>
      </c>
      <c r="C22" s="15">
        <v>15120.085014649714</v>
      </c>
      <c r="D22" s="15">
        <v>12348.643441612134</v>
      </c>
      <c r="E22" s="15">
        <v>2437.9945762834886</v>
      </c>
      <c r="F22" s="15">
        <v>4087.6678131346175</v>
      </c>
      <c r="G22" s="15">
        <v>2407.3430647198506</v>
      </c>
      <c r="H22" s="15">
        <v>2805.5461801639881</v>
      </c>
      <c r="I22" s="15">
        <v>1222.6843540254865</v>
      </c>
      <c r="J22" s="15">
        <v>1271.726772527308</v>
      </c>
      <c r="K22" s="15">
        <v>786.98866501654982</v>
      </c>
      <c r="L22" s="15">
        <v>1668.0641437893116</v>
      </c>
      <c r="M22" s="15">
        <v>734.57013799467518</v>
      </c>
      <c r="N22" s="15">
        <v>1377.9853459479216</v>
      </c>
      <c r="O22" s="15">
        <v>1069.693331090456</v>
      </c>
      <c r="P22" s="15">
        <v>1569.5350819803984</v>
      </c>
      <c r="Q22" s="15">
        <v>679.30857221907206</v>
      </c>
      <c r="R22" s="15">
        <v>307.75894509114124</v>
      </c>
      <c r="S22" s="15">
        <v>1352.0426173201463</v>
      </c>
      <c r="T22" s="15">
        <v>484.7381075107582</v>
      </c>
      <c r="U22" s="15">
        <v>1110.5620131753076</v>
      </c>
      <c r="V22" s="15">
        <v>259.87151108302191</v>
      </c>
      <c r="W22" s="15">
        <v>143.83999194646583</v>
      </c>
      <c r="X22" s="15">
        <v>2363.2759640370541</v>
      </c>
      <c r="Y22" s="15">
        <v>355.37984421609832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0</v>
      </c>
      <c r="AG22" s="15">
        <v>0</v>
      </c>
      <c r="AH22" s="15">
        <v>0</v>
      </c>
      <c r="AI22" s="15">
        <v>284.30387537287868</v>
      </c>
    </row>
    <row r="23" spans="1:35" x14ac:dyDescent="0.3">
      <c r="A23" t="s">
        <v>212</v>
      </c>
      <c r="B23" s="15">
        <v>14848.822731429957</v>
      </c>
      <c r="C23" s="15">
        <v>22144.234520245005</v>
      </c>
      <c r="D23" s="15">
        <v>14571.435245404798</v>
      </c>
      <c r="E23" s="15">
        <v>2297.9656589105412</v>
      </c>
      <c r="F23" s="15">
        <v>7719.516006635944</v>
      </c>
      <c r="G23" s="15">
        <v>2115.128093605123</v>
      </c>
      <c r="H23" s="15">
        <v>3698.1857183898032</v>
      </c>
      <c r="I23" s="15">
        <v>2156.1240464973453</v>
      </c>
      <c r="J23" s="15">
        <v>1938.6481894434187</v>
      </c>
      <c r="K23" s="15">
        <v>1456.4524761469359</v>
      </c>
      <c r="L23" s="15">
        <v>4020.1245249257818</v>
      </c>
      <c r="M23" s="15">
        <v>1680.8340685811027</v>
      </c>
      <c r="N23" s="15">
        <v>1929.2213125751537</v>
      </c>
      <c r="O23" s="15">
        <v>1317.3512349163748</v>
      </c>
      <c r="P23" s="15">
        <v>1369.5279022337481</v>
      </c>
      <c r="Q23" s="15">
        <v>731.35026122167199</v>
      </c>
      <c r="R23" s="15">
        <v>533.82430637732932</v>
      </c>
      <c r="S23" s="15">
        <v>1293.8936575930177</v>
      </c>
      <c r="T23" s="15">
        <v>358.65978038328996</v>
      </c>
      <c r="U23" s="15">
        <v>1079.7062459582537</v>
      </c>
      <c r="V23" s="15">
        <v>493.2668128743291</v>
      </c>
      <c r="W23" s="15">
        <v>128.13975650002016</v>
      </c>
      <c r="X23" s="15">
        <v>3172.6921404076847</v>
      </c>
      <c r="Y23" s="15">
        <v>438.45938922162583</v>
      </c>
      <c r="Z23" s="15">
        <v>1249.6092592816337</v>
      </c>
      <c r="AA23" s="15">
        <v>1249.6092592816337</v>
      </c>
      <c r="AB23" s="15">
        <v>1736.2991813176386</v>
      </c>
      <c r="AC23" s="15">
        <v>657.68908383243877</v>
      </c>
      <c r="AD23" s="15">
        <v>123.86477745510931</v>
      </c>
      <c r="AE23" s="15">
        <v>123.86477745510931</v>
      </c>
      <c r="AF23" s="15">
        <v>85.499580898217047</v>
      </c>
      <c r="AG23" s="15">
        <v>0</v>
      </c>
      <c r="AH23" s="15">
        <v>0</v>
      </c>
      <c r="AI23" s="15">
        <v>0</v>
      </c>
    </row>
    <row r="24" spans="1:35" x14ac:dyDescent="0.3">
      <c r="A24" t="s">
        <v>32</v>
      </c>
      <c r="B24" s="15">
        <v>9268.2719672239109</v>
      </c>
      <c r="C24" s="15">
        <v>11642.534145525324</v>
      </c>
      <c r="D24" s="15">
        <v>19820.04785820832</v>
      </c>
      <c r="E24" s="15">
        <v>1199.1129904555598</v>
      </c>
      <c r="F24" s="15">
        <v>6102.3106347614839</v>
      </c>
      <c r="G24" s="15">
        <v>1424.349221996107</v>
      </c>
      <c r="H24" s="15">
        <v>4052.3578344115872</v>
      </c>
      <c r="I24" s="15">
        <v>2364.3174145143516</v>
      </c>
      <c r="J24" s="15">
        <v>1557.426137603537</v>
      </c>
      <c r="K24" s="15">
        <v>1456.1740217427946</v>
      </c>
      <c r="L24" s="15">
        <v>4143.8541336833141</v>
      </c>
      <c r="M24" s="15">
        <v>1787.0193357760706</v>
      </c>
      <c r="N24" s="15">
        <v>2881.2809770662038</v>
      </c>
      <c r="O24" s="15">
        <v>1488.7565548167845</v>
      </c>
      <c r="P24" s="15">
        <v>1958.9300844077329</v>
      </c>
      <c r="Q24" s="15">
        <v>533.34954575476002</v>
      </c>
      <c r="R24" s="15">
        <v>328.09853072180579</v>
      </c>
      <c r="S24" s="15">
        <v>981.64352551985996</v>
      </c>
      <c r="T24" s="15">
        <v>309.91293086655548</v>
      </c>
      <c r="U24" s="15">
        <v>1672.6963200193675</v>
      </c>
      <c r="V24" s="15">
        <v>594.34707860257822</v>
      </c>
      <c r="W24" s="15">
        <v>281.2137810949888</v>
      </c>
      <c r="X24" s="15">
        <v>3482.5423722804135</v>
      </c>
      <c r="Y24" s="15">
        <v>378.86666365104588</v>
      </c>
      <c r="Z24" s="15">
        <v>1295.7239896865769</v>
      </c>
      <c r="AA24" s="15">
        <v>1295.7239896865769</v>
      </c>
      <c r="AB24" s="15">
        <v>1500.3119880581417</v>
      </c>
      <c r="AC24" s="15">
        <v>568.29999547656882</v>
      </c>
      <c r="AD24" s="15">
        <v>100.39966586752716</v>
      </c>
      <c r="AE24" s="15">
        <v>100.39966586752715</v>
      </c>
      <c r="AF24" s="15">
        <v>0</v>
      </c>
      <c r="AG24" s="15">
        <v>647.86199484328847</v>
      </c>
      <c r="AH24" s="15">
        <v>1511.6779879676731</v>
      </c>
      <c r="AI24" s="15">
        <v>606.18666184167341</v>
      </c>
    </row>
    <row r="25" spans="1:35" x14ac:dyDescent="0.3">
      <c r="A25" t="s">
        <v>157</v>
      </c>
      <c r="B25" s="15">
        <v>15015.456358699148</v>
      </c>
      <c r="C25" s="15">
        <v>27045.384581272938</v>
      </c>
      <c r="D25" s="15">
        <v>18204.961866087709</v>
      </c>
      <c r="E25" s="15">
        <v>3687.3632838493359</v>
      </c>
      <c r="F25" s="15">
        <v>6790.9723689810917</v>
      </c>
      <c r="G25" s="15">
        <v>3718.4307031907451</v>
      </c>
      <c r="H25" s="15">
        <v>4869.2305725767465</v>
      </c>
      <c r="I25" s="15">
        <v>3884.9938421808242</v>
      </c>
      <c r="J25" s="15">
        <v>3503.9610814347106</v>
      </c>
      <c r="K25" s="15">
        <v>3010.2762917321415</v>
      </c>
      <c r="L25" s="15">
        <v>8514.169859426258</v>
      </c>
      <c r="M25" s="15">
        <v>3089.3807292148913</v>
      </c>
      <c r="N25" s="15">
        <v>2793.4570332191938</v>
      </c>
      <c r="O25" s="15">
        <v>1793.2949870264151</v>
      </c>
      <c r="P25" s="15">
        <v>2661.8773748320464</v>
      </c>
      <c r="Q25" s="15">
        <v>1259.6663724563191</v>
      </c>
      <c r="R25" s="15">
        <v>1124.6927943091857</v>
      </c>
      <c r="S25" s="15">
        <v>1064.5159862571272</v>
      </c>
      <c r="T25" s="15">
        <v>712.20100809551036</v>
      </c>
      <c r="U25" s="15">
        <v>2174.7193538986808</v>
      </c>
      <c r="V25" s="15">
        <v>819.10948053506729</v>
      </c>
      <c r="W25" s="15">
        <v>387.55952951531708</v>
      </c>
      <c r="X25" s="15">
        <v>5227.6807133814154</v>
      </c>
      <c r="Y25" s="15">
        <v>939.85470276533624</v>
      </c>
      <c r="Z25" s="15">
        <v>1785.723935254139</v>
      </c>
      <c r="AA25" s="15">
        <v>1488.1032793784491</v>
      </c>
      <c r="AB25" s="15">
        <v>2067.6803460837396</v>
      </c>
      <c r="AC25" s="15">
        <v>783.21225230444691</v>
      </c>
      <c r="AD25" s="15">
        <v>147.50497418400417</v>
      </c>
      <c r="AE25" s="15">
        <v>147.50497418400417</v>
      </c>
      <c r="AF25" s="15">
        <v>0</v>
      </c>
      <c r="AG25" s="15">
        <v>1190.4826235027595</v>
      </c>
      <c r="AH25" s="15">
        <v>1785.723935254139</v>
      </c>
      <c r="AI25" s="15">
        <v>1670.8528049161532</v>
      </c>
    </row>
    <row r="26" spans="1:35" x14ac:dyDescent="0.3">
      <c r="A26" t="s">
        <v>59</v>
      </c>
      <c r="B26" s="15">
        <v>11140.909004868498</v>
      </c>
      <c r="C26" s="15">
        <v>23027.508956399477</v>
      </c>
      <c r="D26" s="15">
        <v>17912.782622537401</v>
      </c>
      <c r="E26" s="15">
        <v>2980.1799381423093</v>
      </c>
      <c r="F26" s="15">
        <v>6986.3792067629474</v>
      </c>
      <c r="G26" s="15">
        <v>1789.9276675381509</v>
      </c>
      <c r="H26" s="15">
        <v>5132.6699721026216</v>
      </c>
      <c r="I26" s="15">
        <v>2004.248437752721</v>
      </c>
      <c r="J26" s="15">
        <v>1453.4661153273701</v>
      </c>
      <c r="K26" s="15">
        <v>1373.509395736171</v>
      </c>
      <c r="L26" s="15">
        <v>3480.8744304789207</v>
      </c>
      <c r="M26" s="15">
        <v>1446.0218690206032</v>
      </c>
      <c r="N26" s="15">
        <v>3262.6017764224875</v>
      </c>
      <c r="O26" s="15">
        <v>1492.3416238182633</v>
      </c>
      <c r="P26" s="15">
        <v>2948.1053460304379</v>
      </c>
      <c r="Q26" s="15">
        <v>748.65222734472059</v>
      </c>
      <c r="R26" s="15">
        <v>579.54836062310426</v>
      </c>
      <c r="S26" s="15">
        <v>1160.4752853770913</v>
      </c>
      <c r="T26" s="15">
        <v>317.62117575538349</v>
      </c>
      <c r="U26" s="15">
        <v>626.78715817468628</v>
      </c>
      <c r="V26" s="15">
        <v>558.31847300751019</v>
      </c>
      <c r="W26" s="15">
        <v>231.50686971290833</v>
      </c>
      <c r="X26" s="15">
        <v>2949.7596229874971</v>
      </c>
      <c r="Y26" s="15">
        <v>367.6171015687309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588.18736250996949</v>
      </c>
    </row>
    <row r="27" spans="1:35" x14ac:dyDescent="0.3">
      <c r="A27" t="s">
        <v>118</v>
      </c>
      <c r="B27" s="15">
        <v>9933.8676331990901</v>
      </c>
      <c r="C27" s="15">
        <v>11816.784630179483</v>
      </c>
      <c r="D27" s="15">
        <v>15742.843370060555</v>
      </c>
      <c r="E27" s="15">
        <v>3250.568621393681</v>
      </c>
      <c r="F27" s="15">
        <v>5637.2867276453808</v>
      </c>
      <c r="G27" s="15">
        <v>2586.8556848304738</v>
      </c>
      <c r="H27" s="15">
        <v>3503.2998386416766</v>
      </c>
      <c r="I27" s="15">
        <v>1944.8376242183222</v>
      </c>
      <c r="J27" s="15">
        <v>1848.8542336469909</v>
      </c>
      <c r="K27" s="15">
        <v>1438.4360176032365</v>
      </c>
      <c r="L27" s="15">
        <v>4296.7124448516624</v>
      </c>
      <c r="M27" s="15">
        <v>1590.3940664725258</v>
      </c>
      <c r="N27" s="15">
        <v>3190.3676885598029</v>
      </c>
      <c r="O27" s="15">
        <v>1720.3754877550327</v>
      </c>
      <c r="P27" s="15">
        <v>2409.352154321848</v>
      </c>
      <c r="Q27" s="15">
        <v>974.95457683071277</v>
      </c>
      <c r="R27" s="15">
        <v>432.58267805435531</v>
      </c>
      <c r="S27" s="15">
        <v>765.89486312055328</v>
      </c>
      <c r="T27" s="15">
        <v>324.57788435863046</v>
      </c>
      <c r="U27" s="15">
        <v>1458.5343009518322</v>
      </c>
      <c r="V27" s="15">
        <v>610.46187741061874</v>
      </c>
      <c r="W27" s="15">
        <v>135.05295072561074</v>
      </c>
      <c r="X27" s="15">
        <v>1890.3656413109129</v>
      </c>
      <c r="Y27" s="15">
        <v>375.66884763730383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601.07015621968617</v>
      </c>
    </row>
    <row r="28" spans="1:35" x14ac:dyDescent="0.3">
      <c r="A28" t="s">
        <v>60</v>
      </c>
      <c r="B28" s="15">
        <v>11503.223372547565</v>
      </c>
      <c r="C28" s="15">
        <v>22688.337546770887</v>
      </c>
      <c r="D28" s="15">
        <v>13245.416515167193</v>
      </c>
      <c r="E28" s="15">
        <v>2531.2574764240576</v>
      </c>
      <c r="F28" s="15">
        <v>7576.415595809598</v>
      </c>
      <c r="G28" s="15">
        <v>2897.4340660193761</v>
      </c>
      <c r="H28" s="15">
        <v>3622.8445118249829</v>
      </c>
      <c r="I28" s="15">
        <v>1832.0400702074301</v>
      </c>
      <c r="J28" s="15">
        <v>2858.0919101708705</v>
      </c>
      <c r="K28" s="15">
        <v>1659.3132790222787</v>
      </c>
      <c r="L28" s="15">
        <v>4473.3293514912129</v>
      </c>
      <c r="M28" s="15">
        <v>1500.8927263274927</v>
      </c>
      <c r="N28" s="15">
        <v>1201.3032614704211</v>
      </c>
      <c r="O28" s="15">
        <v>1070.0224847352997</v>
      </c>
      <c r="P28" s="15">
        <v>813.56212120947782</v>
      </c>
      <c r="Q28" s="15">
        <v>766.22530267517936</v>
      </c>
      <c r="R28" s="15">
        <v>584.45191950347271</v>
      </c>
      <c r="S28" s="15">
        <v>2262.3843471492423</v>
      </c>
      <c r="T28" s="15">
        <v>573.93262649585097</v>
      </c>
      <c r="U28" s="15">
        <v>1464.2855866609691</v>
      </c>
      <c r="V28" s="15">
        <v>402.3629575415377</v>
      </c>
      <c r="W28" s="15">
        <v>122.9705352591</v>
      </c>
      <c r="X28" s="15">
        <v>1711.2785864799307</v>
      </c>
      <c r="Y28" s="15">
        <v>420.771720304876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1009.8521287317025</v>
      </c>
    </row>
    <row r="29" spans="1:35" x14ac:dyDescent="0.3">
      <c r="A29" t="s">
        <v>146</v>
      </c>
      <c r="B29" s="15">
        <v>13483.42091992397</v>
      </c>
      <c r="C29" s="15">
        <v>9493.5463242858114</v>
      </c>
      <c r="D29" s="15">
        <v>10887.377961900496</v>
      </c>
      <c r="E29" s="15">
        <v>1902.1891687908358</v>
      </c>
      <c r="F29" s="15">
        <v>3964.702454636606</v>
      </c>
      <c r="G29" s="15">
        <v>2729.2753276644676</v>
      </c>
      <c r="H29" s="15">
        <v>4313.29345822082</v>
      </c>
      <c r="I29" s="15">
        <v>1615.9244134313151</v>
      </c>
      <c r="J29" s="15">
        <v>2379.3961822250535</v>
      </c>
      <c r="K29" s="15">
        <v>1361.9622922868177</v>
      </c>
      <c r="L29" s="15">
        <v>3926.3554624856424</v>
      </c>
      <c r="M29" s="15">
        <v>1393.86857516178</v>
      </c>
      <c r="N29" s="15">
        <v>1723.1374509179891</v>
      </c>
      <c r="O29" s="15">
        <v>1597.2959004484178</v>
      </c>
      <c r="P29" s="15">
        <v>1499.9916464632845</v>
      </c>
      <c r="Q29" s="15">
        <v>772.78602528518684</v>
      </c>
      <c r="R29" s="15">
        <v>711.45065541064764</v>
      </c>
      <c r="S29" s="15">
        <v>1364.7367516672493</v>
      </c>
      <c r="T29" s="15">
        <v>540.62322784407991</v>
      </c>
      <c r="U29" s="15">
        <v>816.48376052698268</v>
      </c>
      <c r="V29" s="15">
        <v>411.21451531395371</v>
      </c>
      <c r="W29" s="15">
        <v>303.40695081718701</v>
      </c>
      <c r="X29" s="15">
        <v>2203.7134507427299</v>
      </c>
      <c r="Y29" s="15">
        <v>396.35134006164213</v>
      </c>
      <c r="Z29" s="15">
        <v>1129.6013191756801</v>
      </c>
      <c r="AA29" s="15">
        <v>1807.3621106810881</v>
      </c>
      <c r="AB29" s="15">
        <v>1831.1431910847866</v>
      </c>
      <c r="AC29" s="15">
        <v>634.16214409862732</v>
      </c>
      <c r="AD29" s="15">
        <v>111.9692535674139</v>
      </c>
      <c r="AE29" s="15">
        <v>111.9692535674139</v>
      </c>
      <c r="AF29" s="15">
        <v>77.288511312020219</v>
      </c>
      <c r="AG29" s="15">
        <v>0</v>
      </c>
      <c r="AH29" s="15">
        <v>0</v>
      </c>
      <c r="AI29" s="15">
        <v>0</v>
      </c>
    </row>
    <row r="30" spans="1:35" x14ac:dyDescent="0.3">
      <c r="A30" t="s">
        <v>33</v>
      </c>
      <c r="B30" s="15">
        <v>10972.090851959172</v>
      </c>
      <c r="C30" s="15">
        <v>11977.904233407213</v>
      </c>
      <c r="D30" s="15">
        <v>13375.132322275316</v>
      </c>
      <c r="E30" s="15">
        <v>3888.1692312889686</v>
      </c>
      <c r="F30" s="15">
        <v>3888.9876424724434</v>
      </c>
      <c r="G30" s="15">
        <v>1974.0077745402673</v>
      </c>
      <c r="H30" s="15">
        <v>3646.6356307660849</v>
      </c>
      <c r="I30" s="15">
        <v>2777.8921595080028</v>
      </c>
      <c r="J30" s="15">
        <v>1886.7446821023086</v>
      </c>
      <c r="K30" s="15">
        <v>1695.5433693631005</v>
      </c>
      <c r="L30" s="15">
        <v>5485.912464226878</v>
      </c>
      <c r="M30" s="15">
        <v>2175.643829868774</v>
      </c>
      <c r="N30" s="15">
        <v>2441.9343686917591</v>
      </c>
      <c r="O30" s="15">
        <v>1351.1968639162444</v>
      </c>
      <c r="P30" s="15">
        <v>1588.5361071238221</v>
      </c>
      <c r="Q30" s="15">
        <v>685.62396895568349</v>
      </c>
      <c r="R30" s="15">
        <v>950.37998680965393</v>
      </c>
      <c r="S30" s="15">
        <v>1188.537641200706</v>
      </c>
      <c r="T30" s="15">
        <v>353.55363126094335</v>
      </c>
      <c r="U30" s="15">
        <v>1641.9374368455274</v>
      </c>
      <c r="V30" s="15">
        <v>1071.6071433618004</v>
      </c>
      <c r="W30" s="15">
        <v>119.59033418519756</v>
      </c>
      <c r="X30" s="15">
        <v>1676.9245149390581</v>
      </c>
      <c r="Y30" s="15">
        <v>409.20559173720301</v>
      </c>
      <c r="Z30" s="15">
        <v>932.98874916082298</v>
      </c>
      <c r="AA30" s="15">
        <v>1399.4831237412343</v>
      </c>
      <c r="AB30" s="15">
        <v>1080.3027621862159</v>
      </c>
      <c r="AC30" s="15">
        <v>613.80838760580457</v>
      </c>
      <c r="AD30" s="15">
        <v>115.60057966575985</v>
      </c>
      <c r="AE30" s="15">
        <v>115.60057966575985</v>
      </c>
      <c r="AF30" s="15">
        <v>79.795090388754588</v>
      </c>
      <c r="AG30" s="15">
        <v>0</v>
      </c>
      <c r="AH30" s="15">
        <v>0</v>
      </c>
      <c r="AI30" s="15">
        <v>654.72894677952479</v>
      </c>
    </row>
    <row r="31" spans="1:35" x14ac:dyDescent="0.3">
      <c r="A31" t="s">
        <v>119</v>
      </c>
      <c r="B31" s="15">
        <v>17382.183219166443</v>
      </c>
      <c r="C31" s="15">
        <v>16600.543724851192</v>
      </c>
      <c r="D31" s="15">
        <v>17521.492353723188</v>
      </c>
      <c r="E31" s="15">
        <v>2690.3508459560508</v>
      </c>
      <c r="F31" s="15">
        <v>3889.5545652001006</v>
      </c>
      <c r="G31" s="15">
        <v>2377.0220168533774</v>
      </c>
      <c r="H31" s="15">
        <v>2968.9013631073076</v>
      </c>
      <c r="I31" s="15">
        <v>1141.6358923182568</v>
      </c>
      <c r="J31" s="15">
        <v>1223.6133419180258</v>
      </c>
      <c r="K31" s="15">
        <v>999.93047219322818</v>
      </c>
      <c r="L31" s="15">
        <v>2538.1687293736077</v>
      </c>
      <c r="M31" s="15">
        <v>979.40910799829248</v>
      </c>
      <c r="N31" s="15">
        <v>1323.0879546734764</v>
      </c>
      <c r="O31" s="15">
        <v>421.66003061593887</v>
      </c>
      <c r="P31" s="15">
        <v>549.10850298448599</v>
      </c>
      <c r="Q31" s="15">
        <v>1216.3768608598118</v>
      </c>
      <c r="R31" s="15">
        <v>1040.1091431433124</v>
      </c>
      <c r="S31" s="15">
        <v>704.63884214610277</v>
      </c>
      <c r="T31" s="15">
        <v>373.27281398788034</v>
      </c>
      <c r="U31" s="15">
        <v>889.97916298036284</v>
      </c>
      <c r="V31" s="15">
        <v>318.62118092136774</v>
      </c>
      <c r="W31" s="15">
        <v>232.97148720250516</v>
      </c>
      <c r="X31" s="15">
        <v>2115.2126125979889</v>
      </c>
      <c r="Y31" s="15">
        <v>432.02871989338001</v>
      </c>
      <c r="Z31" s="15">
        <v>985.02548135690654</v>
      </c>
      <c r="AA31" s="15">
        <v>1231.2818516961331</v>
      </c>
      <c r="AB31" s="15">
        <v>1140.5558205185234</v>
      </c>
      <c r="AC31" s="15">
        <v>648.04307984007005</v>
      </c>
      <c r="AD31" s="15">
        <v>114.48761077174571</v>
      </c>
      <c r="AE31" s="15">
        <v>114.48761077174569</v>
      </c>
      <c r="AF31" s="15">
        <v>84.245600379209108</v>
      </c>
      <c r="AG31" s="15">
        <v>0</v>
      </c>
      <c r="AH31" s="15">
        <v>0</v>
      </c>
      <c r="AI31" s="15">
        <v>0</v>
      </c>
    </row>
    <row r="32" spans="1:35" x14ac:dyDescent="0.3">
      <c r="A32" t="s">
        <v>188</v>
      </c>
      <c r="B32" s="15">
        <v>13510.948094802374</v>
      </c>
      <c r="C32" s="15">
        <v>21686.141309416504</v>
      </c>
      <c r="D32" s="15">
        <v>16060.145572869751</v>
      </c>
      <c r="E32" s="15">
        <v>8613.1391427205108</v>
      </c>
      <c r="F32" s="15">
        <v>10669.099879195372</v>
      </c>
      <c r="G32" s="15">
        <v>2448.9167148937654</v>
      </c>
      <c r="H32" s="15">
        <v>3365.5351573685202</v>
      </c>
      <c r="I32" s="15">
        <v>1858.1233998147825</v>
      </c>
      <c r="J32" s="15">
        <v>1779.1766824900692</v>
      </c>
      <c r="K32" s="15">
        <v>1386.325269259673</v>
      </c>
      <c r="L32" s="15">
        <v>4213.9770969350448</v>
      </c>
      <c r="M32" s="15">
        <v>1770.706902220795</v>
      </c>
      <c r="N32" s="15">
        <v>2436.3688922726192</v>
      </c>
      <c r="O32" s="15">
        <v>2773.2779296504032</v>
      </c>
      <c r="P32" s="15">
        <v>2151.9515795266311</v>
      </c>
      <c r="Q32" s="15">
        <v>1009.0540691172008</v>
      </c>
      <c r="R32" s="15">
        <v>874.58323669391348</v>
      </c>
      <c r="S32" s="15">
        <v>1315.2209410731759</v>
      </c>
      <c r="T32" s="15">
        <v>361.37729148902019</v>
      </c>
      <c r="U32" s="15">
        <v>1401.1735260280298</v>
      </c>
      <c r="V32" s="15">
        <v>444.40205116560634</v>
      </c>
      <c r="W32" s="15">
        <v>320.17860721625573</v>
      </c>
      <c r="X32" s="15">
        <v>2251.9158997417653</v>
      </c>
      <c r="Y32" s="15">
        <v>418.26075403821784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</row>
    <row r="33" spans="1:35" x14ac:dyDescent="0.3">
      <c r="A33" t="s">
        <v>120</v>
      </c>
      <c r="B33" s="15">
        <v>13791.531781346803</v>
      </c>
      <c r="C33" s="15">
        <v>23120.465494470212</v>
      </c>
      <c r="D33" s="15">
        <v>12612.587928411813</v>
      </c>
      <c r="E33" s="15">
        <v>1875.3263044174478</v>
      </c>
      <c r="F33" s="15">
        <v>4194.479834213691</v>
      </c>
      <c r="G33" s="15">
        <v>1991.5003647116162</v>
      </c>
      <c r="H33" s="15">
        <v>2618.3402032856116</v>
      </c>
      <c r="I33" s="15">
        <v>1799.1592052841852</v>
      </c>
      <c r="J33" s="15">
        <v>1700.8728728167682</v>
      </c>
      <c r="K33" s="15">
        <v>1277.8184926561348</v>
      </c>
      <c r="L33" s="15">
        <v>3118.3310472172175</v>
      </c>
      <c r="M33" s="15">
        <v>1333.6935994698033</v>
      </c>
      <c r="N33" s="15">
        <v>2953.3985030081963</v>
      </c>
      <c r="O33" s="15">
        <v>1526.0347588972336</v>
      </c>
      <c r="P33" s="15">
        <v>1964.9572847106306</v>
      </c>
      <c r="Q33" s="15">
        <v>1703.1809667298976</v>
      </c>
      <c r="R33" s="15">
        <v>804.37072872551448</v>
      </c>
      <c r="S33" s="15">
        <v>724.45297698341699</v>
      </c>
      <c r="T33" s="15">
        <v>332.36552349059991</v>
      </c>
      <c r="U33" s="15">
        <v>860.7266884377517</v>
      </c>
      <c r="V33" s="15">
        <v>439.98040219024739</v>
      </c>
      <c r="W33" s="15">
        <v>198.97692942767688</v>
      </c>
      <c r="X33" s="15">
        <v>1401.7823699071139</v>
      </c>
      <c r="Y33" s="15">
        <v>384.68231885486102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1230.9834203355556</v>
      </c>
    </row>
    <row r="34" spans="1:35" x14ac:dyDescent="0.3">
      <c r="A34" t="s">
        <v>158</v>
      </c>
      <c r="B34" s="15">
        <v>9547.9833673681496</v>
      </c>
      <c r="C34" s="15">
        <v>16299.091184675708</v>
      </c>
      <c r="D34" s="15">
        <v>10662.531854240637</v>
      </c>
      <c r="E34" s="15">
        <v>2399.1084510275991</v>
      </c>
      <c r="F34" s="15">
        <v>5675.6306098088626</v>
      </c>
      <c r="G34" s="15">
        <v>3131.3334932834578</v>
      </c>
      <c r="H34" s="15">
        <v>2540.8523052016612</v>
      </c>
      <c r="I34" s="15">
        <v>2047.4337420653626</v>
      </c>
      <c r="J34" s="15">
        <v>2360.6076185857528</v>
      </c>
      <c r="K34" s="15">
        <v>1349.1502231463962</v>
      </c>
      <c r="L34" s="15">
        <v>3472.6737682744611</v>
      </c>
      <c r="M34" s="15">
        <v>1134.9640131935962</v>
      </c>
      <c r="N34" s="15">
        <v>2025.346422401356</v>
      </c>
      <c r="O34" s="15">
        <v>1182.7860998055744</v>
      </c>
      <c r="P34" s="15">
        <v>840.331327033359</v>
      </c>
      <c r="Q34" s="15">
        <v>732.73163215640864</v>
      </c>
      <c r="R34" s="15">
        <v>701.93096620293124</v>
      </c>
      <c r="S34" s="15">
        <v>563.73324133272354</v>
      </c>
      <c r="T34" s="15">
        <v>350.15493926058457</v>
      </c>
      <c r="U34" s="15">
        <v>1410.3462831329105</v>
      </c>
      <c r="V34" s="15">
        <v>385.00832441846688</v>
      </c>
      <c r="W34" s="15">
        <v>209.62690084784421</v>
      </c>
      <c r="X34" s="15">
        <v>2162.9362393909032</v>
      </c>
      <c r="Y34" s="15">
        <v>405.27192044049144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F34" s="15">
        <v>0</v>
      </c>
      <c r="AG34" s="15">
        <v>0</v>
      </c>
      <c r="AH34" s="15">
        <v>0</v>
      </c>
      <c r="AI34" s="15">
        <v>648.43507270478631</v>
      </c>
    </row>
    <row r="35" spans="1:35" x14ac:dyDescent="0.3">
      <c r="A35" t="s">
        <v>213</v>
      </c>
      <c r="B35" s="15">
        <v>8775.9230679072807</v>
      </c>
      <c r="C35" s="15">
        <v>16457.150903044476</v>
      </c>
      <c r="D35" s="15">
        <v>9172.5978007875474</v>
      </c>
      <c r="E35" s="15">
        <v>2185.5669847417225</v>
      </c>
      <c r="F35" s="15">
        <v>5195.427773095882</v>
      </c>
      <c r="G35" s="15">
        <v>2750.7085687788895</v>
      </c>
      <c r="H35" s="15">
        <v>4558.48254902996</v>
      </c>
      <c r="I35" s="15">
        <v>1872.8865995817348</v>
      </c>
      <c r="J35" s="15">
        <v>1761.9354951701259</v>
      </c>
      <c r="K35" s="15">
        <v>1535.3395852601891</v>
      </c>
      <c r="L35" s="15">
        <v>4007.1224703112457</v>
      </c>
      <c r="M35" s="15">
        <v>1564.6003175667613</v>
      </c>
      <c r="N35" s="15">
        <v>2861.1603432876559</v>
      </c>
      <c r="O35" s="15">
        <v>1738.4669897365275</v>
      </c>
      <c r="P35" s="15">
        <v>2185.267386800017</v>
      </c>
      <c r="Q35" s="15">
        <v>1325.9206240080352</v>
      </c>
      <c r="R35" s="15">
        <v>1239.7362827774159</v>
      </c>
      <c r="S35" s="15">
        <v>814.40707153615472</v>
      </c>
      <c r="T35" s="15">
        <v>127.02952728313781</v>
      </c>
      <c r="U35" s="15">
        <v>1328.2175415611107</v>
      </c>
      <c r="V35" s="15">
        <v>641.63892515264183</v>
      </c>
      <c r="W35" s="15">
        <v>71.803640028754785</v>
      </c>
      <c r="X35" s="15">
        <v>3764.5480035103483</v>
      </c>
      <c r="Y35" s="15">
        <v>399.46392227401827</v>
      </c>
      <c r="Z35" s="15">
        <v>1366.1666141771425</v>
      </c>
      <c r="AA35" s="15">
        <v>1593.8610498733328</v>
      </c>
      <c r="AB35" s="15">
        <v>1581.8771322051125</v>
      </c>
      <c r="AC35" s="15">
        <v>599.19588341102747</v>
      </c>
      <c r="AD35" s="15">
        <v>105.85793940261483</v>
      </c>
      <c r="AE35" s="15">
        <v>105.85793940261483</v>
      </c>
      <c r="AF35" s="15">
        <v>0</v>
      </c>
      <c r="AG35" s="15">
        <v>455.38887139238091</v>
      </c>
      <c r="AH35" s="15">
        <v>2049.249921265714</v>
      </c>
      <c r="AI35" s="15">
        <v>639.14227563842928</v>
      </c>
    </row>
    <row r="36" spans="1:35" x14ac:dyDescent="0.3">
      <c r="A36" t="s">
        <v>147</v>
      </c>
      <c r="B36" s="15">
        <v>12830.855454284956</v>
      </c>
      <c r="C36" s="15">
        <v>20663.848031478199</v>
      </c>
      <c r="D36" s="15">
        <v>18027.276977366495</v>
      </c>
      <c r="E36" s="15">
        <v>3608.3269353823771</v>
      </c>
      <c r="F36" s="15">
        <v>7548.8080964182964</v>
      </c>
      <c r="G36" s="15">
        <v>1693.3283852604295</v>
      </c>
      <c r="H36" s="15">
        <v>5187.9243096924802</v>
      </c>
      <c r="I36" s="15">
        <v>2670.5726275002794</v>
      </c>
      <c r="J36" s="15">
        <v>2456.0106508231579</v>
      </c>
      <c r="K36" s="15">
        <v>2374.7491414558713</v>
      </c>
      <c r="L36" s="15">
        <v>5837.9286292210863</v>
      </c>
      <c r="M36" s="15">
        <v>2410.4655931972161</v>
      </c>
      <c r="N36" s="15">
        <v>2568.6008414475941</v>
      </c>
      <c r="O36" s="15">
        <v>1735.2754710893314</v>
      </c>
      <c r="P36" s="15">
        <v>1632.2506201204392</v>
      </c>
      <c r="Q36" s="15">
        <v>1554.1483055017732</v>
      </c>
      <c r="R36" s="15">
        <v>771.01902948269765</v>
      </c>
      <c r="S36" s="15">
        <v>1192.3327513750755</v>
      </c>
      <c r="T36" s="15">
        <v>303.28269586753959</v>
      </c>
      <c r="U36" s="15">
        <v>1674.3732167687083</v>
      </c>
      <c r="V36" s="15">
        <v>598.9306710925805</v>
      </c>
      <c r="W36" s="15">
        <v>300.03574570923553</v>
      </c>
      <c r="X36" s="15">
        <v>3366.9995587516669</v>
      </c>
      <c r="Y36" s="15">
        <v>351.02163873557828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561.63462197692525</v>
      </c>
    </row>
    <row r="37" spans="1:35" x14ac:dyDescent="0.3">
      <c r="A37" t="s">
        <v>159</v>
      </c>
      <c r="B37" s="15">
        <v>17753.360163568181</v>
      </c>
      <c r="C37" s="15">
        <v>17368.891673863549</v>
      </c>
      <c r="D37" s="15">
        <v>21263.015153870536</v>
      </c>
      <c r="E37" s="15">
        <v>4838.3260141653009</v>
      </c>
      <c r="F37" s="15">
        <v>6164.1595612382735</v>
      </c>
      <c r="G37" s="15">
        <v>2571.9247285427091</v>
      </c>
      <c r="H37" s="15">
        <v>5153.000220351365</v>
      </c>
      <c r="I37" s="15">
        <v>3068.6804486940027</v>
      </c>
      <c r="J37" s="15">
        <v>4424.5807893550791</v>
      </c>
      <c r="K37" s="15">
        <v>2433.169277387668</v>
      </c>
      <c r="L37" s="15">
        <v>5838.2803388081957</v>
      </c>
      <c r="M37" s="15">
        <v>2179.375659460748</v>
      </c>
      <c r="N37" s="15">
        <v>3538.9176304011294</v>
      </c>
      <c r="O37" s="15">
        <v>1971.7093584050194</v>
      </c>
      <c r="P37" s="15">
        <v>1705.0299717974833</v>
      </c>
      <c r="Q37" s="15">
        <v>1136.9356482259668</v>
      </c>
      <c r="R37" s="15">
        <v>610.67338529876997</v>
      </c>
      <c r="S37" s="15">
        <v>1667.4931673800359</v>
      </c>
      <c r="T37" s="15">
        <v>509.45473856117582</v>
      </c>
      <c r="U37" s="15">
        <v>2037.4454537032359</v>
      </c>
      <c r="V37" s="15">
        <v>796.02302900183702</v>
      </c>
      <c r="W37" s="15">
        <v>554.46155380796574</v>
      </c>
      <c r="X37" s="15">
        <v>1957.1428372878011</v>
      </c>
      <c r="Y37" s="15">
        <v>373.50054146713768</v>
      </c>
      <c r="Z37" s="15">
        <v>1277.3718518176106</v>
      </c>
      <c r="AA37" s="15">
        <v>1277.3718518176106</v>
      </c>
      <c r="AB37" s="15">
        <v>986.04142947324328</v>
      </c>
      <c r="AC37" s="15">
        <v>1120.501624401413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597.60086634742026</v>
      </c>
    </row>
    <row r="38" spans="1:35" x14ac:dyDescent="0.3">
      <c r="A38" t="s">
        <v>34</v>
      </c>
      <c r="B38" s="15">
        <v>20133.79346163728</v>
      </c>
      <c r="C38" s="15">
        <v>29339.046720505779</v>
      </c>
      <c r="D38" s="15">
        <v>24776.880608857278</v>
      </c>
      <c r="E38" s="15">
        <v>2480.1407308454154</v>
      </c>
      <c r="F38" s="15">
        <v>12099.912225886763</v>
      </c>
      <c r="G38" s="15">
        <v>2177.0041908356443</v>
      </c>
      <c r="H38" s="15">
        <v>3436.9462919837483</v>
      </c>
      <c r="I38" s="15">
        <v>5103.456700457662</v>
      </c>
      <c r="J38" s="15">
        <v>4251.1937490051087</v>
      </c>
      <c r="K38" s="15">
        <v>4087.7764937229686</v>
      </c>
      <c r="L38" s="15">
        <v>11194.82254840645</v>
      </c>
      <c r="M38" s="15">
        <v>4534.088272499569</v>
      </c>
      <c r="N38" s="15">
        <v>2326.5976299609879</v>
      </c>
      <c r="O38" s="15">
        <v>1057.5219359949997</v>
      </c>
      <c r="P38" s="15">
        <v>1415.2131790521316</v>
      </c>
      <c r="Q38" s="15">
        <v>1390.0340853379655</v>
      </c>
      <c r="R38" s="15">
        <v>959.27409973776116</v>
      </c>
      <c r="S38" s="15">
        <v>929.77506347459519</v>
      </c>
      <c r="T38" s="15">
        <v>673.4173299239867</v>
      </c>
      <c r="U38" s="15">
        <v>1916.8202224559227</v>
      </c>
      <c r="V38" s="15">
        <v>1879.1750088146441</v>
      </c>
      <c r="W38" s="15">
        <v>366.45455508510196</v>
      </c>
      <c r="X38" s="15">
        <v>7335.5093020605509</v>
      </c>
      <c r="Y38" s="15">
        <v>493.70771988562075</v>
      </c>
      <c r="Z38" s="15">
        <v>2251.3072026784307</v>
      </c>
      <c r="AA38" s="15">
        <v>2532.7206030132347</v>
      </c>
      <c r="AB38" s="15">
        <v>977.54128537352904</v>
      </c>
      <c r="AC38" s="15">
        <v>246.85385994281037</v>
      </c>
      <c r="AD38" s="15">
        <v>139.47243086768785</v>
      </c>
      <c r="AE38" s="15">
        <v>139.47243086768785</v>
      </c>
      <c r="AF38" s="15">
        <v>96.273005377696037</v>
      </c>
      <c r="AG38" s="15">
        <v>0</v>
      </c>
      <c r="AH38" s="15">
        <v>0</v>
      </c>
      <c r="AI38" s="15">
        <v>2369.7970554509793</v>
      </c>
    </row>
    <row r="39" spans="1:35" x14ac:dyDescent="0.3">
      <c r="A39" t="s">
        <v>214</v>
      </c>
      <c r="B39" s="15">
        <v>8597.2810527697729</v>
      </c>
      <c r="C39" s="15">
        <v>20230.564972608612</v>
      </c>
      <c r="D39" s="15">
        <v>12592.143975828305</v>
      </c>
      <c r="E39" s="15">
        <v>2407.5257133089249</v>
      </c>
      <c r="F39" s="15">
        <v>4794.5250453522976</v>
      </c>
      <c r="G39" s="15">
        <v>2010.5434157365626</v>
      </c>
      <c r="H39" s="15">
        <v>2057.0143093631441</v>
      </c>
      <c r="I39" s="15">
        <v>2018.2538330647401</v>
      </c>
      <c r="J39" s="15">
        <v>2176.2131934636118</v>
      </c>
      <c r="K39" s="15">
        <v>1637.5259287788051</v>
      </c>
      <c r="L39" s="15">
        <v>4451.7240587346942</v>
      </c>
      <c r="M39" s="15">
        <v>1889.4690247184305</v>
      </c>
      <c r="N39" s="15">
        <v>2171.4202313406909</v>
      </c>
      <c r="O39" s="15">
        <v>1158.4381061442323</v>
      </c>
      <c r="P39" s="15">
        <v>1519.9941619384836</v>
      </c>
      <c r="Q39" s="15">
        <v>782.29477432369993</v>
      </c>
      <c r="R39" s="15">
        <v>616.20821728161445</v>
      </c>
      <c r="S39" s="15">
        <v>614.95787933650467</v>
      </c>
      <c r="T39" s="15">
        <v>360.09732819162321</v>
      </c>
      <c r="U39" s="15">
        <v>636.63040371840805</v>
      </c>
      <c r="V39" s="15">
        <v>445.4328929453672</v>
      </c>
      <c r="W39" s="15">
        <v>243.60750963889322</v>
      </c>
      <c r="X39" s="15">
        <v>2394.8139442003085</v>
      </c>
      <c r="Y39" s="15">
        <v>416.77931503660096</v>
      </c>
      <c r="Z39" s="15">
        <v>0</v>
      </c>
      <c r="AA39" s="15">
        <v>0</v>
      </c>
      <c r="AB39" s="15">
        <v>0</v>
      </c>
      <c r="AC39" s="15">
        <v>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2000.5407121756846</v>
      </c>
    </row>
    <row r="40" spans="1:35" x14ac:dyDescent="0.3">
      <c r="A40" t="s">
        <v>189</v>
      </c>
      <c r="B40" s="15">
        <v>10114.309943078497</v>
      </c>
      <c r="C40" s="15">
        <v>22433.851582116527</v>
      </c>
      <c r="D40" s="15">
        <v>14196.386165648037</v>
      </c>
      <c r="E40" s="15">
        <v>3050.7471951540206</v>
      </c>
      <c r="F40" s="15">
        <v>6096.088401013194</v>
      </c>
      <c r="G40" s="15">
        <v>1850.420990269012</v>
      </c>
      <c r="H40" s="15">
        <v>2716.3621845891007</v>
      </c>
      <c r="I40" s="15">
        <v>1943.2074247114824</v>
      </c>
      <c r="J40" s="15">
        <v>1829.6816495196886</v>
      </c>
      <c r="K40" s="15">
        <v>1584.0531541047167</v>
      </c>
      <c r="L40" s="15">
        <v>4278.1033465132659</v>
      </c>
      <c r="M40" s="15">
        <v>1566.2625347889466</v>
      </c>
      <c r="N40" s="15">
        <v>3020.473655102875</v>
      </c>
      <c r="O40" s="15">
        <v>3983.9192381591197</v>
      </c>
      <c r="P40" s="15">
        <v>4004.9534510517988</v>
      </c>
      <c r="Q40" s="15">
        <v>1859.5620267130266</v>
      </c>
      <c r="R40" s="15">
        <v>863.58221717324648</v>
      </c>
      <c r="S40" s="15">
        <v>740.4239519651793</v>
      </c>
      <c r="T40" s="15">
        <v>339.69270914531523</v>
      </c>
      <c r="U40" s="15">
        <v>2354.0626111198785</v>
      </c>
      <c r="V40" s="15">
        <v>457.05182220072794</v>
      </c>
      <c r="W40" s="15">
        <v>203.36348820071103</v>
      </c>
      <c r="X40" s="15">
        <v>3296.2773998545408</v>
      </c>
      <c r="Y40" s="15">
        <v>393.16285780707784</v>
      </c>
      <c r="Z40" s="15">
        <v>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0</v>
      </c>
      <c r="AG40" s="15">
        <v>0</v>
      </c>
      <c r="AH40" s="15">
        <v>0</v>
      </c>
      <c r="AI40" s="15">
        <v>0</v>
      </c>
    </row>
    <row r="41" spans="1:35" x14ac:dyDescent="0.3">
      <c r="A41" t="s">
        <v>121</v>
      </c>
      <c r="B41" s="15">
        <v>14143.240821892474</v>
      </c>
      <c r="C41" s="15">
        <v>17147.556913172306</v>
      </c>
      <c r="D41" s="15">
        <v>16503.660898090009</v>
      </c>
      <c r="E41" s="15">
        <v>2562.4935235034091</v>
      </c>
      <c r="F41" s="15">
        <v>5701.0798871334973</v>
      </c>
      <c r="G41" s="15">
        <v>1544.254517738867</v>
      </c>
      <c r="H41" s="15">
        <v>4793.3774227784215</v>
      </c>
      <c r="I41" s="15">
        <v>2529.1086380685056</v>
      </c>
      <c r="J41" s="15">
        <v>2310.5801349321132</v>
      </c>
      <c r="K41" s="15">
        <v>1840.9525087228371</v>
      </c>
      <c r="L41" s="15">
        <v>4786.3543828546153</v>
      </c>
      <c r="M41" s="15">
        <v>1812.046083529202</v>
      </c>
      <c r="N41" s="15">
        <v>2020.3962679354406</v>
      </c>
      <c r="O41" s="15">
        <v>2129.9149774718908</v>
      </c>
      <c r="P41" s="15">
        <v>1762.8848040625612</v>
      </c>
      <c r="Q41" s="15">
        <v>1802.5802471101595</v>
      </c>
      <c r="R41" s="15">
        <v>851.3145785900266</v>
      </c>
      <c r="S41" s="15">
        <v>1485.6274018531838</v>
      </c>
      <c r="T41" s="15">
        <v>351.76269531409991</v>
      </c>
      <c r="U41" s="15">
        <v>1002.5643949201057</v>
      </c>
      <c r="V41" s="15">
        <v>562.35210984097284</v>
      </c>
      <c r="W41" s="15">
        <v>393.79915166963332</v>
      </c>
      <c r="X41" s="15">
        <v>1892.353018310112</v>
      </c>
      <c r="Y41" s="15">
        <v>407.13274920613424</v>
      </c>
      <c r="Z41" s="15">
        <v>0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0</v>
      </c>
      <c r="AG41" s="15">
        <v>696.19700114248951</v>
      </c>
      <c r="AH41" s="15">
        <v>1392.394002284979</v>
      </c>
      <c r="AI41" s="15">
        <v>1302.8247974596295</v>
      </c>
    </row>
    <row r="42" spans="1:35" x14ac:dyDescent="0.3">
      <c r="A42" t="s">
        <v>215</v>
      </c>
      <c r="B42" s="15">
        <v>16746.448846806346</v>
      </c>
      <c r="C42" s="15">
        <v>13371.097411861645</v>
      </c>
      <c r="D42" s="15">
        <v>15618.136260829131</v>
      </c>
      <c r="E42" s="15">
        <v>2633.3539703582524</v>
      </c>
      <c r="F42" s="15">
        <v>4174.8073366420322</v>
      </c>
      <c r="G42" s="15">
        <v>2991.0909111032165</v>
      </c>
      <c r="H42" s="15">
        <v>1905.269022481423</v>
      </c>
      <c r="I42" s="15">
        <v>1661.0316792185663</v>
      </c>
      <c r="J42" s="15">
        <v>2323.7931177531759</v>
      </c>
      <c r="K42" s="15">
        <v>1319.6256158091571</v>
      </c>
      <c r="L42" s="15">
        <v>3254.834580072431</v>
      </c>
      <c r="M42" s="15">
        <v>1354.9184562732178</v>
      </c>
      <c r="N42" s="15">
        <v>2080.3723183570969</v>
      </c>
      <c r="O42" s="15">
        <v>1355.2813646584523</v>
      </c>
      <c r="P42" s="15">
        <v>1062.9586603520168</v>
      </c>
      <c r="Q42" s="15">
        <v>1046.8092372090789</v>
      </c>
      <c r="R42" s="15">
        <v>574.84688221153795</v>
      </c>
      <c r="S42" s="15">
        <v>922.96675074778648</v>
      </c>
      <c r="T42" s="15">
        <v>676.46123007721383</v>
      </c>
      <c r="U42" s="15">
        <v>618.75879682491927</v>
      </c>
      <c r="V42" s="15">
        <v>347.0311433805449</v>
      </c>
      <c r="W42" s="15">
        <v>310.19594227923739</v>
      </c>
      <c r="X42" s="15">
        <v>3354.725113108243</v>
      </c>
      <c r="Y42" s="15">
        <v>362.90838523455682</v>
      </c>
      <c r="Z42" s="15">
        <v>1241.1466775021843</v>
      </c>
      <c r="AA42" s="15">
        <v>1654.8622366695788</v>
      </c>
      <c r="AB42" s="15">
        <v>1437.117205528845</v>
      </c>
      <c r="AC42" s="15">
        <v>181.45419261727841</v>
      </c>
      <c r="AD42" s="15">
        <v>102.52161882876229</v>
      </c>
      <c r="AE42" s="15">
        <v>102.52161882876229</v>
      </c>
      <c r="AF42" s="15">
        <v>0</v>
      </c>
      <c r="AG42" s="15">
        <v>0</v>
      </c>
      <c r="AH42" s="15">
        <v>0</v>
      </c>
      <c r="AI42" s="15">
        <v>580.65341637529093</v>
      </c>
    </row>
    <row r="43" spans="1:35" x14ac:dyDescent="0.3">
      <c r="A43" t="s">
        <v>238</v>
      </c>
      <c r="B43" s="15">
        <v>11817.163840712994</v>
      </c>
      <c r="C43" s="15">
        <v>23681.547869870625</v>
      </c>
      <c r="D43" s="15">
        <v>24745.180034048073</v>
      </c>
      <c r="E43" s="15">
        <v>1986.7211772796334</v>
      </c>
      <c r="F43" s="15">
        <v>7867.8174080068156</v>
      </c>
      <c r="G43" s="15">
        <v>1570.1689691976137</v>
      </c>
      <c r="H43" s="15">
        <v>3129.1608853584935</v>
      </c>
      <c r="I43" s="15">
        <v>1797.6426967415343</v>
      </c>
      <c r="J43" s="15">
        <v>2267.9068541389738</v>
      </c>
      <c r="K43" s="15">
        <v>1543.6752138512791</v>
      </c>
      <c r="L43" s="15">
        <v>3606.6694289834463</v>
      </c>
      <c r="M43" s="15">
        <v>1559.4058810881656</v>
      </c>
      <c r="N43" s="15">
        <v>1964.2635799743414</v>
      </c>
      <c r="O43" s="15">
        <v>1373.1216638092499</v>
      </c>
      <c r="P43" s="15">
        <v>1770.7349764679129</v>
      </c>
      <c r="Q43" s="15">
        <v>635.64314584838814</v>
      </c>
      <c r="R43" s="15">
        <v>355.38889007544196</v>
      </c>
      <c r="S43" s="15">
        <v>1028.4958618432563</v>
      </c>
      <c r="T43" s="15">
        <v>357.66569717551761</v>
      </c>
      <c r="U43" s="15">
        <v>1239.8249572230038</v>
      </c>
      <c r="V43" s="15">
        <v>398.44124251323575</v>
      </c>
      <c r="W43" s="15">
        <v>400.4075759178466</v>
      </c>
      <c r="X43" s="15">
        <v>3987.3101796233627</v>
      </c>
      <c r="Y43" s="15">
        <v>413.96492728647871</v>
      </c>
      <c r="Z43" s="15">
        <v>0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662.34388365836594</v>
      </c>
    </row>
    <row r="44" spans="1:35" x14ac:dyDescent="0.3">
      <c r="A44" t="s">
        <v>80</v>
      </c>
      <c r="B44" s="15">
        <v>17442.237757063744</v>
      </c>
      <c r="C44" s="15">
        <v>25429.45804347386</v>
      </c>
      <c r="D44" s="15">
        <v>14159.300563608191</v>
      </c>
      <c r="E44" s="15">
        <v>3231.2541648667093</v>
      </c>
      <c r="F44" s="15">
        <v>4729.4894977206986</v>
      </c>
      <c r="G44" s="15">
        <v>3600.9045427015594</v>
      </c>
      <c r="H44" s="15">
        <v>2943.2229194014008</v>
      </c>
      <c r="I44" s="15">
        <v>2150.880007179202</v>
      </c>
      <c r="J44" s="15">
        <v>1766.7355516817502</v>
      </c>
      <c r="K44" s="15">
        <v>1738.8781400039848</v>
      </c>
      <c r="L44" s="15">
        <v>4764.5425507912441</v>
      </c>
      <c r="M44" s="15">
        <v>1802.5081688915745</v>
      </c>
      <c r="N44" s="15">
        <v>3167.110161593921</v>
      </c>
      <c r="O44" s="15">
        <v>2070.7000030882159</v>
      </c>
      <c r="P44" s="15">
        <v>1668.9776236169719</v>
      </c>
      <c r="Q44" s="15">
        <v>853.50586406083494</v>
      </c>
      <c r="R44" s="15">
        <v>859.77635156025826</v>
      </c>
      <c r="S44" s="15">
        <v>966.16904929637337</v>
      </c>
      <c r="T44" s="15">
        <v>560.84884912873861</v>
      </c>
      <c r="U44" s="15">
        <v>2090.8477989880025</v>
      </c>
      <c r="V44" s="15">
        <v>395.76027660294039</v>
      </c>
      <c r="W44" s="15">
        <v>499.78869216714202</v>
      </c>
      <c r="X44" s="15">
        <v>3694.0367012995507</v>
      </c>
      <c r="Y44" s="15">
        <v>411.17950815889924</v>
      </c>
      <c r="Z44" s="15">
        <v>0</v>
      </c>
      <c r="AA44" s="15">
        <v>0</v>
      </c>
      <c r="AB44" s="15">
        <v>0</v>
      </c>
      <c r="AC44" s="15">
        <v>0</v>
      </c>
      <c r="AD44" s="15">
        <v>0</v>
      </c>
      <c r="AE44" s="15">
        <v>0</v>
      </c>
      <c r="AF44" s="15">
        <v>0</v>
      </c>
      <c r="AG44" s="15">
        <v>0</v>
      </c>
      <c r="AH44" s="15">
        <v>0</v>
      </c>
      <c r="AI44" s="15">
        <v>657.88721305423871</v>
      </c>
    </row>
    <row r="45" spans="1:35" x14ac:dyDescent="0.3">
      <c r="A45" t="s">
        <v>148</v>
      </c>
      <c r="B45" s="15">
        <v>9741.4398972319141</v>
      </c>
      <c r="C45" s="15">
        <v>20662.897628672785</v>
      </c>
      <c r="D45" s="15">
        <v>20821.105142614371</v>
      </c>
      <c r="E45" s="15">
        <v>3013.5127919170618</v>
      </c>
      <c r="F45" s="15">
        <v>5788.8121233252123</v>
      </c>
      <c r="G45" s="15">
        <v>1244.1107856538329</v>
      </c>
      <c r="H45" s="15">
        <v>2907.4258256985177</v>
      </c>
      <c r="I45" s="15">
        <v>2627.9563227712833</v>
      </c>
      <c r="J45" s="15">
        <v>2432.6062829567322</v>
      </c>
      <c r="K45" s="15">
        <v>2115.8456040254032</v>
      </c>
      <c r="L45" s="15">
        <v>5703.5139161434336</v>
      </c>
      <c r="M45" s="15">
        <v>2143.3853518215301</v>
      </c>
      <c r="N45" s="15">
        <v>4293.8431680576305</v>
      </c>
      <c r="O45" s="15">
        <v>1890.0625355178556</v>
      </c>
      <c r="P45" s="15">
        <v>2184.9628698950605</v>
      </c>
      <c r="Q45" s="15">
        <v>1135.2376970901557</v>
      </c>
      <c r="R45" s="15">
        <v>678.95658379868098</v>
      </c>
      <c r="S45" s="15">
        <v>1718.3945356369393</v>
      </c>
      <c r="T45" s="15">
        <v>584.65705827108638</v>
      </c>
      <c r="U45" s="15">
        <v>1131.5943063311349</v>
      </c>
      <c r="V45" s="15">
        <v>661.70405696920045</v>
      </c>
      <c r="W45" s="15">
        <v>221.71104354158314</v>
      </c>
      <c r="X45" s="15">
        <v>4821.2775597017444</v>
      </c>
      <c r="Y45" s="15">
        <v>428.63420694361173</v>
      </c>
      <c r="Z45" s="15">
        <v>1221.6074897892934</v>
      </c>
      <c r="AA45" s="15">
        <v>1221.6074897892934</v>
      </c>
      <c r="AB45" s="15">
        <v>848.69572974835114</v>
      </c>
      <c r="AC45" s="15">
        <v>428.63420694361173</v>
      </c>
      <c r="AD45" s="15">
        <v>121.08916346157031</v>
      </c>
      <c r="AE45" s="15">
        <v>121.08916346157031</v>
      </c>
      <c r="AF45" s="15">
        <v>0</v>
      </c>
      <c r="AG45" s="15">
        <v>0</v>
      </c>
      <c r="AH45" s="15">
        <v>0</v>
      </c>
      <c r="AI45" s="15">
        <v>1371.6294622195576</v>
      </c>
    </row>
    <row r="46" spans="1:35" x14ac:dyDescent="0.3">
      <c r="A46" t="s">
        <v>160</v>
      </c>
      <c r="B46" s="15">
        <v>15556.765618162395</v>
      </c>
      <c r="C46" s="15">
        <v>23471.681191932312</v>
      </c>
      <c r="D46" s="15">
        <v>14124.535804627792</v>
      </c>
      <c r="E46" s="15">
        <v>2783.2495976094924</v>
      </c>
      <c r="F46" s="15">
        <v>5424.5442478871782</v>
      </c>
      <c r="G46" s="15">
        <v>1348.8431129969556</v>
      </c>
      <c r="H46" s="15">
        <v>2845.8225575869201</v>
      </c>
      <c r="I46" s="15">
        <v>2419.1985982260885</v>
      </c>
      <c r="J46" s="15">
        <v>2018.7099653029688</v>
      </c>
      <c r="K46" s="15">
        <v>1927.5074361157658</v>
      </c>
      <c r="L46" s="15">
        <v>5308.399290979336</v>
      </c>
      <c r="M46" s="15">
        <v>1966.5477577654603</v>
      </c>
      <c r="N46" s="15">
        <v>2500.7494923387844</v>
      </c>
      <c r="O46" s="15">
        <v>1191.3804823431867</v>
      </c>
      <c r="P46" s="15">
        <v>1452.5168560444788</v>
      </c>
      <c r="Q46" s="15">
        <v>1148.8699098801858</v>
      </c>
      <c r="R46" s="15">
        <v>1007.4571892379578</v>
      </c>
      <c r="S46" s="15">
        <v>1692.2894981763543</v>
      </c>
      <c r="T46" s="15">
        <v>374.78708783707015</v>
      </c>
      <c r="U46" s="15">
        <v>1033.4840703377542</v>
      </c>
      <c r="V46" s="15">
        <v>748.27283161915057</v>
      </c>
      <c r="W46" s="15">
        <v>224.37340414782932</v>
      </c>
      <c r="X46" s="15">
        <v>2666.8877500258195</v>
      </c>
      <c r="Y46" s="15">
        <v>433.7813516632757</v>
      </c>
      <c r="Z46" s="15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0</v>
      </c>
      <c r="AG46" s="15">
        <v>741.76611134420136</v>
      </c>
      <c r="AH46" s="15">
        <v>2472.5537044806715</v>
      </c>
      <c r="AI46" s="15">
        <v>347.02508133062054</v>
      </c>
    </row>
    <row r="47" spans="1:35" x14ac:dyDescent="0.3">
      <c r="A47" t="s">
        <v>216</v>
      </c>
      <c r="B47" s="15">
        <v>11934.123249981489</v>
      </c>
      <c r="C47" s="15">
        <v>20743.033999157786</v>
      </c>
      <c r="D47" s="15">
        <v>12750.098901931569</v>
      </c>
      <c r="E47" s="15">
        <v>2951.9231705677821</v>
      </c>
      <c r="F47" s="15">
        <v>4371.9319725602918</v>
      </c>
      <c r="G47" s="15">
        <v>2807.3508902685521</v>
      </c>
      <c r="H47" s="15">
        <v>2537.4090600304494</v>
      </c>
      <c r="I47" s="15">
        <v>2822.8013629722873</v>
      </c>
      <c r="J47" s="15">
        <v>2751.1773859385466</v>
      </c>
      <c r="K47" s="15">
        <v>2134.9242460981659</v>
      </c>
      <c r="L47" s="15">
        <v>5782.8912119691859</v>
      </c>
      <c r="M47" s="15">
        <v>2405.9696815293937</v>
      </c>
      <c r="N47" s="15">
        <v>2634.3055959867261</v>
      </c>
      <c r="O47" s="15">
        <v>1398.0470586493443</v>
      </c>
      <c r="P47" s="15">
        <v>1904.822563331835</v>
      </c>
      <c r="Q47" s="15">
        <v>532.48950568227724</v>
      </c>
      <c r="R47" s="15">
        <v>587.33868378053444</v>
      </c>
      <c r="S47" s="15">
        <v>899.99003499253263</v>
      </c>
      <c r="T47" s="15">
        <v>501.47819975549589</v>
      </c>
      <c r="U47" s="15">
        <v>1144.4385852694743</v>
      </c>
      <c r="V47" s="15">
        <v>692.51225868524125</v>
      </c>
      <c r="W47" s="15">
        <v>228.33591445733293</v>
      </c>
      <c r="X47" s="15">
        <v>2115.390434179873</v>
      </c>
      <c r="Y47" s="15">
        <v>441.44207724955618</v>
      </c>
      <c r="Z47" s="15">
        <v>1258.1099201612351</v>
      </c>
      <c r="AA47" s="15">
        <v>2264.5978562902233</v>
      </c>
      <c r="AB47" s="15">
        <v>1165.4070839388285</v>
      </c>
      <c r="AC47" s="15">
        <v>662.16311587433427</v>
      </c>
      <c r="AD47" s="15">
        <v>124.70738682299962</v>
      </c>
      <c r="AE47" s="15">
        <v>124.70738682299962</v>
      </c>
      <c r="AF47" s="15">
        <v>86.081205063663447</v>
      </c>
      <c r="AG47" s="15">
        <v>0</v>
      </c>
      <c r="AH47" s="15">
        <v>0</v>
      </c>
      <c r="AI47" s="15">
        <v>0</v>
      </c>
    </row>
    <row r="48" spans="1:35" x14ac:dyDescent="0.3">
      <c r="A48" t="s">
        <v>122</v>
      </c>
      <c r="B48" s="15">
        <v>9326.4244510630033</v>
      </c>
      <c r="C48" s="15">
        <v>19789.184355174279</v>
      </c>
      <c r="D48" s="15">
        <v>8931.5791261654704</v>
      </c>
      <c r="E48" s="15">
        <v>2502.0657176172408</v>
      </c>
      <c r="F48" s="15">
        <v>5703.1541898389723</v>
      </c>
      <c r="G48" s="15">
        <v>1544.6509223506175</v>
      </c>
      <c r="H48" s="15">
        <v>3261.76682377202</v>
      </c>
      <c r="I48" s="15">
        <v>1569.4923951329504</v>
      </c>
      <c r="J48" s="15">
        <v>1637.7046359696833</v>
      </c>
      <c r="K48" s="15">
        <v>1355.6928343013988</v>
      </c>
      <c r="L48" s="15">
        <v>3922.2038481121499</v>
      </c>
      <c r="M48" s="15">
        <v>1438.9728537110218</v>
      </c>
      <c r="N48" s="15">
        <v>2469.8939741778263</v>
      </c>
      <c r="O48" s="15">
        <v>1335.5345899944239</v>
      </c>
      <c r="P48" s="15">
        <v>1803.0429630127494</v>
      </c>
      <c r="Q48" s="15">
        <v>1146.5765019452056</v>
      </c>
      <c r="R48" s="15">
        <v>1152.27782356738</v>
      </c>
      <c r="S48" s="15">
        <v>1486.0087570939634</v>
      </c>
      <c r="T48" s="15">
        <v>351.85299153992446</v>
      </c>
      <c r="U48" s="15">
        <v>838.90875297713467</v>
      </c>
      <c r="V48" s="15">
        <v>386.87539579042624</v>
      </c>
      <c r="W48" s="15">
        <v>192.21598611903283</v>
      </c>
      <c r="X48" s="15">
        <v>2549.3052396295452</v>
      </c>
      <c r="Y48" s="15">
        <v>407.23725872676442</v>
      </c>
      <c r="Z48" s="15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696.37571242276715</v>
      </c>
      <c r="AH48" s="15">
        <v>1857.0018997940458</v>
      </c>
      <c r="AI48" s="15">
        <v>0</v>
      </c>
    </row>
    <row r="49" spans="1:35" x14ac:dyDescent="0.3">
      <c r="A49" t="s">
        <v>217</v>
      </c>
      <c r="B49" s="15">
        <v>19921.027756366631</v>
      </c>
      <c r="C49" s="15">
        <v>32528.036360148944</v>
      </c>
      <c r="D49" s="15">
        <v>15808.368941614313</v>
      </c>
      <c r="E49" s="15">
        <v>4636.564931451263</v>
      </c>
      <c r="F49" s="15">
        <v>5805.0266220100712</v>
      </c>
      <c r="G49" s="15">
        <v>3449.7971922440356</v>
      </c>
      <c r="H49" s="15">
        <v>5608.7947102788548</v>
      </c>
      <c r="I49" s="15">
        <v>1894.2295461198885</v>
      </c>
      <c r="J49" s="15">
        <v>2654.9351652599617</v>
      </c>
      <c r="K49" s="15">
        <v>1435.2388629351517</v>
      </c>
      <c r="L49" s="15">
        <v>3237.0451878300983</v>
      </c>
      <c r="M49" s="15">
        <v>1391.8178085190862</v>
      </c>
      <c r="N49" s="15">
        <v>1693.3094999787097</v>
      </c>
      <c r="O49" s="15">
        <v>0</v>
      </c>
      <c r="P49" s="15">
        <v>1171.3638690030707</v>
      </c>
      <c r="Q49" s="15">
        <v>2111.7813071916421</v>
      </c>
      <c r="R49" s="15">
        <v>980.71306966466352</v>
      </c>
      <c r="S49" s="15">
        <v>1403.984633535413</v>
      </c>
      <c r="T49" s="15">
        <v>609.01098430348338</v>
      </c>
      <c r="U49" s="15">
        <v>761.26373037935412</v>
      </c>
      <c r="V49" s="15">
        <v>429.74565424640957</v>
      </c>
      <c r="W49" s="15">
        <v>260.97281548781962</v>
      </c>
      <c r="X49" s="15">
        <v>3607.1845617212916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535.78678970980934</v>
      </c>
    </row>
    <row r="50" spans="1:35" x14ac:dyDescent="0.3">
      <c r="A50" t="s">
        <v>81</v>
      </c>
      <c r="B50" s="15">
        <v>15342.204244019871</v>
      </c>
      <c r="C50" s="15">
        <v>17364.380959228813</v>
      </c>
      <c r="D50" s="15">
        <v>7560.5675712654656</v>
      </c>
      <c r="E50" s="15">
        <v>4608.9903909954201</v>
      </c>
      <c r="F50" s="15">
        <v>2989.0904357577269</v>
      </c>
      <c r="G50" s="15">
        <v>1156.4310693174452</v>
      </c>
      <c r="H50" s="15">
        <v>3723.887334840827</v>
      </c>
      <c r="I50" s="15">
        <v>1042.8796981699959</v>
      </c>
      <c r="J50" s="15">
        <v>1306.2391940593432</v>
      </c>
      <c r="K50" s="15">
        <v>802.62890237381328</v>
      </c>
      <c r="L50" s="15">
        <v>2168.9307953822022</v>
      </c>
      <c r="M50" s="15">
        <v>557.9954220772031</v>
      </c>
      <c r="N50" s="15">
        <v>1877.5818825696676</v>
      </c>
      <c r="O50" s="15">
        <v>1842.9188324299203</v>
      </c>
      <c r="P50" s="15">
        <v>1189.6996289343292</v>
      </c>
      <c r="Q50" s="15">
        <v>653.8168422911034</v>
      </c>
      <c r="R50" s="15">
        <v>589.07263944387341</v>
      </c>
      <c r="S50" s="15">
        <v>2041.7333384038755</v>
      </c>
      <c r="T50" s="15">
        <v>344.23994621542556</v>
      </c>
      <c r="U50" s="15">
        <v>1245.0808239851908</v>
      </c>
      <c r="V50" s="15">
        <v>251.50632644500851</v>
      </c>
      <c r="W50" s="15">
        <v>250.90868764949565</v>
      </c>
      <c r="X50" s="15">
        <v>2938.7891704687254</v>
      </c>
      <c r="Y50" s="15">
        <v>398.42586367526104</v>
      </c>
      <c r="Z50" s="15">
        <v>0</v>
      </c>
      <c r="AA50" s="15">
        <v>0</v>
      </c>
      <c r="AB50" s="15">
        <v>0</v>
      </c>
      <c r="AC50" s="15">
        <v>0</v>
      </c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</row>
    <row r="51" spans="1:35" x14ac:dyDescent="0.3">
      <c r="A51" t="s">
        <v>161</v>
      </c>
      <c r="B51" s="15">
        <v>15692.616951354008</v>
      </c>
      <c r="C51" s="15">
        <v>18011.597094852426</v>
      </c>
      <c r="D51" s="15">
        <v>10851.436044514814</v>
      </c>
      <c r="E51" s="15">
        <v>2797.8823885172437</v>
      </c>
      <c r="F51" s="15">
        <v>3112.1113679904352</v>
      </c>
      <c r="G51" s="15">
        <v>2001.1096989817534</v>
      </c>
      <c r="H51" s="15">
        <v>3710.8057239306127</v>
      </c>
      <c r="I51" s="15">
        <v>1906.7372992059763</v>
      </c>
      <c r="J51" s="15">
        <v>3001.4571366049913</v>
      </c>
      <c r="K51" s="15">
        <v>1623.8275117462838</v>
      </c>
      <c r="L51" s="15">
        <v>4850.8450544087646</v>
      </c>
      <c r="M51" s="15">
        <v>1631.9165745842074</v>
      </c>
      <c r="N51" s="15">
        <v>2790.7266790836952</v>
      </c>
      <c r="O51" s="15">
        <v>1892.8407040741586</v>
      </c>
      <c r="P51" s="15">
        <v>1396.5041048138628</v>
      </c>
      <c r="Q51" s="15">
        <v>558.04162988291966</v>
      </c>
      <c r="R51" s="15">
        <v>715.36353148715432</v>
      </c>
      <c r="S51" s="15">
        <v>1030.6295702985419</v>
      </c>
      <c r="T51" s="15">
        <v>358.40770728031401</v>
      </c>
      <c r="U51" s="15">
        <v>1369.9553857560618</v>
      </c>
      <c r="V51" s="15">
        <v>487.41788895181605</v>
      </c>
      <c r="W51" s="15">
        <v>261.23524729140945</v>
      </c>
      <c r="X51" s="15">
        <v>1715.7109691103924</v>
      </c>
      <c r="Y51" s="15">
        <v>414.82373527814121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</row>
    <row r="52" spans="1:35" x14ac:dyDescent="0.3">
      <c r="A52" t="s">
        <v>35</v>
      </c>
      <c r="B52" s="15">
        <v>7904.728831784415</v>
      </c>
      <c r="C52" s="15">
        <v>12743.00346843435</v>
      </c>
      <c r="D52" s="15">
        <v>20980.896472712506</v>
      </c>
      <c r="E52" s="15">
        <v>3341.9543407071446</v>
      </c>
      <c r="F52" s="15">
        <v>11161.268441095785</v>
      </c>
      <c r="G52" s="15">
        <v>2257.8692020441058</v>
      </c>
      <c r="H52" s="15">
        <v>2202.5325519693024</v>
      </c>
      <c r="I52" s="15">
        <v>2388.401219357655</v>
      </c>
      <c r="J52" s="15">
        <v>2057.608543003234</v>
      </c>
      <c r="K52" s="15">
        <v>1759.8393513708731</v>
      </c>
      <c r="L52" s="15">
        <v>5000.9381846836177</v>
      </c>
      <c r="M52" s="15">
        <v>1792.5281386126424</v>
      </c>
      <c r="N52" s="15">
        <v>4191.52811151285</v>
      </c>
      <c r="O52" s="15">
        <v>1702.2713847607952</v>
      </c>
      <c r="P52" s="15">
        <v>2441.2834212436569</v>
      </c>
      <c r="Q52" s="15">
        <v>747.71417097043172</v>
      </c>
      <c r="R52" s="15">
        <v>895.20419395206591</v>
      </c>
      <c r="S52" s="15">
        <v>845.89209852250269</v>
      </c>
      <c r="T52" s="15">
        <v>385.57149729540612</v>
      </c>
      <c r="U52" s="15">
        <v>1800.6724439663938</v>
      </c>
      <c r="V52" s="15">
        <v>418.37185036393902</v>
      </c>
      <c r="W52" s="15">
        <v>230.82969557413062</v>
      </c>
      <c r="X52" s="15">
        <v>3770.0324179995278</v>
      </c>
      <c r="Y52" s="15">
        <v>446.26330705486833</v>
      </c>
      <c r="Z52" s="15">
        <v>2034.9606801701998</v>
      </c>
      <c r="AA52" s="15">
        <v>2034.9606801701993</v>
      </c>
      <c r="AB52" s="15">
        <v>883.60134796863917</v>
      </c>
      <c r="AC52" s="15">
        <v>446.26330705486833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357.01064564389463</v>
      </c>
    </row>
    <row r="53" spans="1:35" x14ac:dyDescent="0.3">
      <c r="A53" t="s">
        <v>61</v>
      </c>
      <c r="B53" s="15">
        <v>10943.971415528713</v>
      </c>
      <c r="C53" s="15">
        <v>20273.893896849419</v>
      </c>
      <c r="D53" s="15">
        <v>8043.017265081472</v>
      </c>
      <c r="E53" s="15">
        <v>2218.7421809990756</v>
      </c>
      <c r="F53" s="15">
        <v>4333.7435586733391</v>
      </c>
      <c r="G53" s="15">
        <v>2416.6287133485116</v>
      </c>
      <c r="H53" s="15">
        <v>3756.8990918342733</v>
      </c>
      <c r="I53" s="15">
        <v>1987.7953926450296</v>
      </c>
      <c r="J53" s="15">
        <v>1886.5246084469982</v>
      </c>
      <c r="K53" s="15">
        <v>1607.0324441781358</v>
      </c>
      <c r="L53" s="15">
        <v>4441.2843914239684</v>
      </c>
      <c r="M53" s="15">
        <v>1874.7445172269647</v>
      </c>
      <c r="N53" s="15">
        <v>2203.0670596175792</v>
      </c>
      <c r="O53" s="15">
        <v>1037.2180317768318</v>
      </c>
      <c r="P53" s="15">
        <v>1428.6210626360137</v>
      </c>
      <c r="Q53" s="15">
        <v>801.90120958309569</v>
      </c>
      <c r="R53" s="15">
        <v>561.83435060708769</v>
      </c>
      <c r="S53" s="15">
        <v>528.58409313118636</v>
      </c>
      <c r="T53" s="15">
        <v>518.32401368147964</v>
      </c>
      <c r="U53" s="15">
        <v>1524.7618071091915</v>
      </c>
      <c r="V53" s="15">
        <v>624.62983686871871</v>
      </c>
      <c r="W53" s="15">
        <v>196.55652205039979</v>
      </c>
      <c r="X53" s="15">
        <v>3504.3871364887132</v>
      </c>
      <c r="Y53" s="15">
        <v>380.00294258172994</v>
      </c>
      <c r="Z53" s="15">
        <v>1299.6100636295166</v>
      </c>
      <c r="AA53" s="15">
        <v>1516.2117409011025</v>
      </c>
      <c r="AB53" s="15">
        <v>1254.009710519709</v>
      </c>
      <c r="AC53" s="15">
        <v>380.00294258172994</v>
      </c>
      <c r="AD53" s="15">
        <v>0</v>
      </c>
      <c r="AE53" s="15">
        <v>0</v>
      </c>
      <c r="AF53" s="15">
        <v>0</v>
      </c>
      <c r="AG53" s="15">
        <v>0</v>
      </c>
      <c r="AH53" s="15">
        <v>0</v>
      </c>
      <c r="AI53" s="15">
        <v>0</v>
      </c>
    </row>
    <row r="54" spans="1:35" x14ac:dyDescent="0.3">
      <c r="A54" t="s">
        <v>82</v>
      </c>
      <c r="B54" s="15">
        <v>14155.337409971484</v>
      </c>
      <c r="C54" s="15">
        <v>20492.13942009299</v>
      </c>
      <c r="D54" s="15">
        <v>9762.8718900883669</v>
      </c>
      <c r="E54" s="15">
        <v>1254.4605076429841</v>
      </c>
      <c r="F54" s="15">
        <v>3258.6854157634407</v>
      </c>
      <c r="G54" s="15">
        <v>1964.6189396541693</v>
      </c>
      <c r="H54" s="15">
        <v>3959.9859576549161</v>
      </c>
      <c r="I54" s="15">
        <v>903.91205152620842</v>
      </c>
      <c r="J54" s="15">
        <v>1538.8293249343449</v>
      </c>
      <c r="K54" s="15">
        <v>942.60168653183575</v>
      </c>
      <c r="L54" s="15">
        <v>2392.6484806111621</v>
      </c>
      <c r="M54" s="15">
        <v>773.99632977047031</v>
      </c>
      <c r="N54" s="15">
        <v>1366.3550046724165</v>
      </c>
      <c r="O54" s="15">
        <v>507.44510754749075</v>
      </c>
      <c r="P54" s="15">
        <v>627.58660572285976</v>
      </c>
      <c r="Q54" s="15">
        <v>1242.7518023123337</v>
      </c>
      <c r="R54" s="15">
        <v>602.13289848231545</v>
      </c>
      <c r="S54" s="15">
        <v>1280.6269186862635</v>
      </c>
      <c r="T54" s="15">
        <v>351.8720488932841</v>
      </c>
      <c r="U54" s="15">
        <v>622.08860495890212</v>
      </c>
      <c r="V54" s="15">
        <v>300.35374543842249</v>
      </c>
      <c r="W54" s="15">
        <v>164.83820808976475</v>
      </c>
      <c r="X54" s="15">
        <v>1806.6023251048707</v>
      </c>
      <c r="Y54" s="15">
        <v>407.25931584870847</v>
      </c>
      <c r="Z54" s="15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0</v>
      </c>
    </row>
    <row r="55" spans="1:35" x14ac:dyDescent="0.3">
      <c r="A55" t="s">
        <v>36</v>
      </c>
      <c r="B55" s="15">
        <v>16995.006262022351</v>
      </c>
      <c r="C55" s="15">
        <v>23489.120128217161</v>
      </c>
      <c r="D55" s="15">
        <v>19233.365790894401</v>
      </c>
      <c r="E55" s="15">
        <v>1921.049364542758</v>
      </c>
      <c r="F55" s="15">
        <v>3480.741919269653</v>
      </c>
      <c r="G55" s="15">
        <v>1718.0399208259807</v>
      </c>
      <c r="H55" s="15">
        <v>3182.4147081696656</v>
      </c>
      <c r="I55" s="15">
        <v>1932.0698772016688</v>
      </c>
      <c r="J55" s="15">
        <v>2329.6783733955276</v>
      </c>
      <c r="K55" s="15">
        <v>1441.9470773711641</v>
      </c>
      <c r="L55" s="15">
        <v>4207.6123989393891</v>
      </c>
      <c r="M55" s="15">
        <v>1733.79732050495</v>
      </c>
      <c r="N55" s="15">
        <v>1185.1884666512788</v>
      </c>
      <c r="O55" s="15">
        <v>1266.9722711200372</v>
      </c>
      <c r="P55" s="15">
        <v>912.96246974344842</v>
      </c>
      <c r="Q55" s="15">
        <v>1439.3369559519488</v>
      </c>
      <c r="R55" s="15">
        <v>808.55761297482013</v>
      </c>
      <c r="S55" s="15">
        <v>1123.1255795721497</v>
      </c>
      <c r="T55" s="15">
        <v>334.09554165961003</v>
      </c>
      <c r="U55" s="15">
        <v>952.21096219535866</v>
      </c>
      <c r="V55" s="15">
        <v>577.61020295606772</v>
      </c>
      <c r="W55" s="15">
        <v>417.52275591083793</v>
      </c>
      <c r="X55" s="15">
        <v>1965.5180998330998</v>
      </c>
      <c r="Y55" s="15">
        <v>386.68465469862275</v>
      </c>
      <c r="Z55" s="15">
        <v>0</v>
      </c>
      <c r="AA55" s="15">
        <v>0</v>
      </c>
      <c r="AB55" s="15">
        <v>0</v>
      </c>
      <c r="AC55" s="15">
        <v>0</v>
      </c>
      <c r="AD55" s="15">
        <v>0</v>
      </c>
      <c r="AE55" s="15">
        <v>0</v>
      </c>
      <c r="AF55" s="15">
        <v>0</v>
      </c>
      <c r="AG55" s="15">
        <v>0</v>
      </c>
      <c r="AH55" s="15">
        <v>0</v>
      </c>
      <c r="AI55" s="15">
        <v>1856.0863425533892</v>
      </c>
    </row>
    <row r="56" spans="1:35" x14ac:dyDescent="0.3">
      <c r="A56" t="s">
        <v>62</v>
      </c>
      <c r="B56" s="15">
        <v>8827.5805990137451</v>
      </c>
      <c r="C56" s="15">
        <v>16815.294399926741</v>
      </c>
      <c r="D56" s="15">
        <v>9381.9806745294645</v>
      </c>
      <c r="E56" s="15">
        <v>1904.4146623508213</v>
      </c>
      <c r="F56" s="15">
        <v>6661.4702157410138</v>
      </c>
      <c r="G56" s="15">
        <v>1714.8728218725098</v>
      </c>
      <c r="H56" s="15">
        <v>3323.8586581204759</v>
      </c>
      <c r="I56" s="15">
        <v>1769.0571777975704</v>
      </c>
      <c r="J56" s="15">
        <v>1704.7391064514111</v>
      </c>
      <c r="K56" s="15">
        <v>1548.3903542401692</v>
      </c>
      <c r="L56" s="15">
        <v>3983.6876183452996</v>
      </c>
      <c r="M56" s="15">
        <v>1461.5299363450347</v>
      </c>
      <c r="N56" s="15">
        <v>2503.4413300490514</v>
      </c>
      <c r="O56" s="15">
        <v>1913.2041093997339</v>
      </c>
      <c r="P56" s="15">
        <v>1570.5190797515488</v>
      </c>
      <c r="Q56" s="15">
        <v>498.9303766000279</v>
      </c>
      <c r="R56" s="15">
        <v>506.68577105495046</v>
      </c>
      <c r="S56" s="15">
        <v>1404.9672594537985</v>
      </c>
      <c r="T56" s="15">
        <v>357.36857648283853</v>
      </c>
      <c r="U56" s="15">
        <v>1586.2366791801921</v>
      </c>
      <c r="V56" s="15">
        <v>431.71695799069767</v>
      </c>
      <c r="W56" s="15">
        <v>120.88074823739532</v>
      </c>
      <c r="X56" s="15">
        <v>2320.8276419504709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  <c r="AD56" s="15">
        <v>0</v>
      </c>
      <c r="AE56" s="15">
        <v>0</v>
      </c>
      <c r="AF56" s="15">
        <v>0</v>
      </c>
      <c r="AG56" s="15">
        <v>0</v>
      </c>
      <c r="AH56" s="15">
        <v>0</v>
      </c>
      <c r="AI56" s="15">
        <v>496.34524511505356</v>
      </c>
    </row>
    <row r="57" spans="1:35" x14ac:dyDescent="0.3">
      <c r="A57" t="s">
        <v>83</v>
      </c>
      <c r="B57" s="15">
        <v>13341.442199626734</v>
      </c>
      <c r="C57" s="15">
        <v>18021.285945998348</v>
      </c>
      <c r="D57" s="15">
        <v>4328.2434277474613</v>
      </c>
      <c r="E57" s="15">
        <v>1417.5739345518289</v>
      </c>
      <c r="F57" s="15">
        <v>4851.5096529957109</v>
      </c>
      <c r="G57" s="15">
        <v>2827.6413676172328</v>
      </c>
      <c r="H57" s="15">
        <v>4532.1946282270092</v>
      </c>
      <c r="I57" s="15">
        <v>1687.2305648718711</v>
      </c>
      <c r="J57" s="15">
        <v>1196.2283779008308</v>
      </c>
      <c r="K57" s="15">
        <v>1396.9791740634319</v>
      </c>
      <c r="L57" s="15">
        <v>3276.8766104202155</v>
      </c>
      <c r="M57" s="15">
        <v>988.35602904597988</v>
      </c>
      <c r="N57" s="15">
        <v>1125.0128509783353</v>
      </c>
      <c r="O57" s="15">
        <v>1191.9939411648986</v>
      </c>
      <c r="P57" s="15">
        <v>1125.5902741695988</v>
      </c>
      <c r="Q57" s="15">
        <v>774.61321107995059</v>
      </c>
      <c r="R57" s="15">
        <v>333.36565575611246</v>
      </c>
      <c r="S57" s="15">
        <v>803.19565904749254</v>
      </c>
      <c r="T57" s="15">
        <v>332.59575816776106</v>
      </c>
      <c r="U57" s="15">
        <v>820.90330357957225</v>
      </c>
      <c r="V57" s="15">
        <v>406.60216384802965</v>
      </c>
      <c r="W57" s="15">
        <v>285.72824247687578</v>
      </c>
      <c r="X57" s="15">
        <v>2168.0316087972578</v>
      </c>
      <c r="Y57" s="15">
        <v>384.94879417564943</v>
      </c>
      <c r="Z57" s="15">
        <v>0</v>
      </c>
      <c r="AA57" s="15">
        <v>0</v>
      </c>
      <c r="AB57" s="15">
        <v>0</v>
      </c>
      <c r="AC57" s="15">
        <v>0</v>
      </c>
      <c r="AD57" s="15">
        <v>0</v>
      </c>
      <c r="AE57" s="15">
        <v>0</v>
      </c>
      <c r="AF57" s="15">
        <v>0</v>
      </c>
      <c r="AG57" s="15">
        <v>0</v>
      </c>
      <c r="AH57" s="15">
        <v>0</v>
      </c>
      <c r="AI57" s="15">
        <v>1077.8566236918184</v>
      </c>
    </row>
    <row r="58" spans="1:35" x14ac:dyDescent="0.3">
      <c r="A58" t="s">
        <v>239</v>
      </c>
      <c r="B58" s="15">
        <v>22651.855268494797</v>
      </c>
      <c r="C58" s="15">
        <v>21677.929940551327</v>
      </c>
      <c r="D58" s="15">
        <v>15394.57901363231</v>
      </c>
      <c r="E58" s="15">
        <v>2790.5520764152084</v>
      </c>
      <c r="F58" s="15">
        <v>6099.3853141607988</v>
      </c>
      <c r="G58" s="15">
        <v>1354.2817404679215</v>
      </c>
      <c r="H58" s="15">
        <v>2382.3512205690727</v>
      </c>
      <c r="I58" s="15">
        <v>1896.2993079264609</v>
      </c>
      <c r="J58" s="15">
        <v>1721.9782702605064</v>
      </c>
      <c r="K58" s="15">
        <v>1446.723065251429</v>
      </c>
      <c r="L58" s="15">
        <v>4123.9283582748449</v>
      </c>
      <c r="M58" s="15">
        <v>1553.5368928281318</v>
      </c>
      <c r="N58" s="15">
        <v>2068.7693414448067</v>
      </c>
      <c r="O58" s="15">
        <v>1379.3247377590956</v>
      </c>
      <c r="P58" s="15">
        <v>1431.1528538921339</v>
      </c>
      <c r="Q58" s="15">
        <v>1141.3073808960246</v>
      </c>
      <c r="R58" s="15">
        <v>878.68255712945233</v>
      </c>
      <c r="S58" s="15">
        <v>1285.2501740218156</v>
      </c>
      <c r="T58" s="15">
        <v>376.29825494911853</v>
      </c>
      <c r="U58" s="15">
        <v>1149.80022345564</v>
      </c>
      <c r="V58" s="15">
        <v>457.3069070562205</v>
      </c>
      <c r="W58" s="15">
        <v>225.2780930236477</v>
      </c>
      <c r="X58" s="15">
        <v>2959.8645146229278</v>
      </c>
      <c r="Y58" s="15">
        <v>435.53038767259096</v>
      </c>
      <c r="Z58" s="15">
        <v>1737.7662468136377</v>
      </c>
      <c r="AA58" s="15">
        <v>2482.5232097337685</v>
      </c>
      <c r="AB58" s="15">
        <v>2299.60044691128</v>
      </c>
      <c r="AC58" s="15">
        <v>653.29558150888647</v>
      </c>
      <c r="AD58" s="15">
        <v>0</v>
      </c>
      <c r="AE58" s="15">
        <v>0</v>
      </c>
      <c r="AF58" s="15">
        <v>0</v>
      </c>
      <c r="AG58" s="15">
        <v>0</v>
      </c>
      <c r="AH58" s="15">
        <v>0</v>
      </c>
      <c r="AI58" s="15">
        <v>696.84862027614554</v>
      </c>
    </row>
    <row r="59" spans="1:35" x14ac:dyDescent="0.3">
      <c r="A59" t="s">
        <v>240</v>
      </c>
      <c r="B59" s="15">
        <v>16706.560291206632</v>
      </c>
      <c r="C59" s="15">
        <v>10327.784472002368</v>
      </c>
      <c r="D59" s="15">
        <v>18068.440438087218</v>
      </c>
      <c r="E59" s="15">
        <v>3145.1712825352438</v>
      </c>
      <c r="F59" s="15">
        <v>2570.958573369136</v>
      </c>
      <c r="G59" s="15">
        <v>1229.4814385622406</v>
      </c>
      <c r="H59" s="15">
        <v>2478.9303357665112</v>
      </c>
      <c r="I59" s="15">
        <v>1379.3362271826263</v>
      </c>
      <c r="J59" s="15">
        <v>1309.0547267148859</v>
      </c>
      <c r="K59" s="15">
        <v>954.68176022142779</v>
      </c>
      <c r="L59" s="15">
        <v>3014.8885573362541</v>
      </c>
      <c r="M59" s="15">
        <v>1153.2690097849863</v>
      </c>
      <c r="N59" s="15">
        <v>2031.3429460085254</v>
      </c>
      <c r="O59" s="15">
        <v>1351.0654689072762</v>
      </c>
      <c r="P59" s="15">
        <v>1730.8425783264859</v>
      </c>
      <c r="Q59" s="15">
        <v>875.30616967909953</v>
      </c>
      <c r="R59" s="15">
        <v>384.12645684618639</v>
      </c>
      <c r="S59" s="15">
        <v>1243.3202712844397</v>
      </c>
      <c r="T59" s="15">
        <v>539.3190809451346</v>
      </c>
      <c r="U59" s="15">
        <v>674.14885118141819</v>
      </c>
      <c r="V59" s="15">
        <v>291.60397521776889</v>
      </c>
      <c r="W59" s="15">
        <v>249.00014019442708</v>
      </c>
      <c r="X59" s="15">
        <v>551.97172800543103</v>
      </c>
      <c r="Y59" s="15">
        <v>395.3952206342629</v>
      </c>
      <c r="Z59" s="15">
        <v>0</v>
      </c>
      <c r="AA59" s="15">
        <v>0</v>
      </c>
      <c r="AB59" s="15">
        <v>0</v>
      </c>
      <c r="AC59" s="15">
        <v>0</v>
      </c>
      <c r="AD59" s="15">
        <v>0</v>
      </c>
      <c r="AE59" s="15">
        <v>0</v>
      </c>
      <c r="AF59" s="15">
        <v>0</v>
      </c>
      <c r="AG59" s="15">
        <v>0</v>
      </c>
      <c r="AH59" s="15">
        <v>0</v>
      </c>
      <c r="AI59" s="15">
        <v>0</v>
      </c>
    </row>
    <row r="60" spans="1:35" x14ac:dyDescent="0.3">
      <c r="A60" t="s">
        <v>123</v>
      </c>
      <c r="B60" s="15">
        <v>12812.81980539442</v>
      </c>
      <c r="C60" s="15">
        <v>21899.285327838104</v>
      </c>
      <c r="D60" s="15">
        <v>10899.710002461674</v>
      </c>
      <c r="E60" s="15">
        <v>2021.2971164819178</v>
      </c>
      <c r="F60" s="15">
        <v>5606.1346684887758</v>
      </c>
      <c r="G60" s="15">
        <v>2248.9265360040595</v>
      </c>
      <c r="H60" s="15">
        <v>3001.3199608367868</v>
      </c>
      <c r="I60" s="15">
        <v>1732.6334728321792</v>
      </c>
      <c r="J60" s="15">
        <v>2516.3042224847427</v>
      </c>
      <c r="K60" s="15">
        <v>1135.7578575203038</v>
      </c>
      <c r="L60" s="15">
        <v>3282.4900787484394</v>
      </c>
      <c r="M60" s="15">
        <v>1397.379647419559</v>
      </c>
      <c r="N60" s="15">
        <v>3215.6999580394145</v>
      </c>
      <c r="O60" s="15">
        <v>0</v>
      </c>
      <c r="P60" s="15">
        <v>2590.5878689318533</v>
      </c>
      <c r="Q60" s="15">
        <v>1223.0737226423471</v>
      </c>
      <c r="R60" s="15">
        <v>1045.8355486632745</v>
      </c>
      <c r="S60" s="15">
        <v>927.67676601055973</v>
      </c>
      <c r="T60" s="15">
        <v>375.32789783803491</v>
      </c>
      <c r="U60" s="15">
        <v>1126.2008971586872</v>
      </c>
      <c r="V60" s="15">
        <v>529.43388366910312</v>
      </c>
      <c r="W60" s="15">
        <v>224.69717032028194</v>
      </c>
      <c r="X60" s="15">
        <v>3577.7784335579354</v>
      </c>
      <c r="Y60" s="15">
        <v>0</v>
      </c>
      <c r="Z60" s="15">
        <v>0</v>
      </c>
      <c r="AA60" s="15">
        <v>0</v>
      </c>
      <c r="AB60" s="15">
        <v>0</v>
      </c>
      <c r="AC60" s="15">
        <v>0</v>
      </c>
      <c r="AD60" s="15">
        <v>0</v>
      </c>
      <c r="AE60" s="15">
        <v>0</v>
      </c>
      <c r="AF60" s="15">
        <v>0</v>
      </c>
      <c r="AG60" s="15">
        <v>0</v>
      </c>
      <c r="AH60" s="15">
        <v>0</v>
      </c>
      <c r="AI60" s="15">
        <v>1737.6291566575696</v>
      </c>
    </row>
    <row r="61" spans="1:35" x14ac:dyDescent="0.3">
      <c r="A61" t="s">
        <v>218</v>
      </c>
      <c r="B61" s="15">
        <v>12202.541026515599</v>
      </c>
      <c r="C61" s="15">
        <v>17628.507169766606</v>
      </c>
      <c r="D61" s="15">
        <v>15264.930398085915</v>
      </c>
      <c r="E61" s="15">
        <v>4185.6233509491385</v>
      </c>
      <c r="F61" s="15">
        <v>6876.6957422131572</v>
      </c>
      <c r="G61" s="15">
        <v>2515.261819188383</v>
      </c>
      <c r="H61" s="15">
        <v>5995.6023193001993</v>
      </c>
      <c r="I61" s="15">
        <v>2252.1366502297346</v>
      </c>
      <c r="J61" s="15">
        <v>2046.7916204138426</v>
      </c>
      <c r="K61" s="15">
        <v>1773.7858328657271</v>
      </c>
      <c r="L61" s="15">
        <v>4891.9801820679277</v>
      </c>
      <c r="M61" s="15">
        <v>1840.2652122883405</v>
      </c>
      <c r="N61" s="15">
        <v>2085.669706602835</v>
      </c>
      <c r="O61" s="15">
        <v>1263.8599952266818</v>
      </c>
      <c r="P61" s="15">
        <v>1555.9826317848544</v>
      </c>
      <c r="Q61" s="15">
        <v>1007.9304941538418</v>
      </c>
      <c r="R61" s="15">
        <v>861.76177784660899</v>
      </c>
      <c r="S61" s="15">
        <v>2051.517133652284</v>
      </c>
      <c r="T61" s="15">
        <v>585.96364156668733</v>
      </c>
      <c r="U61" s="15">
        <v>1314.5518645117761</v>
      </c>
      <c r="V61" s="15">
        <v>542.36004213925412</v>
      </c>
      <c r="W61" s="15">
        <v>318.8647455666229</v>
      </c>
      <c r="X61" s="15">
        <v>3283.8021086039284</v>
      </c>
      <c r="Y61" s="15">
        <v>429.59211258554785</v>
      </c>
      <c r="Z61" s="15">
        <v>0</v>
      </c>
      <c r="AA61" s="15">
        <v>0</v>
      </c>
      <c r="AB61" s="15">
        <v>0</v>
      </c>
      <c r="AC61" s="15">
        <v>0</v>
      </c>
      <c r="AD61" s="15">
        <v>0</v>
      </c>
      <c r="AE61" s="15">
        <v>0</v>
      </c>
      <c r="AF61" s="15">
        <v>0</v>
      </c>
      <c r="AG61" s="15">
        <v>734.60251252128683</v>
      </c>
      <c r="AH61" s="15">
        <v>1714.0725292163361</v>
      </c>
      <c r="AI61" s="15">
        <v>687.3473801368765</v>
      </c>
    </row>
    <row r="62" spans="1:35" x14ac:dyDescent="0.3">
      <c r="A62" t="s">
        <v>219</v>
      </c>
      <c r="B62" s="15">
        <v>12793.700537612949</v>
      </c>
      <c r="C62" s="15">
        <v>20729.431819567559</v>
      </c>
      <c r="D62" s="15">
        <v>8066.6914521581366</v>
      </c>
      <c r="E62" s="15">
        <v>2588.0071401397759</v>
      </c>
      <c r="F62" s="15">
        <v>3907.7280138663991</v>
      </c>
      <c r="G62" s="15">
        <v>1116.1526810682487</v>
      </c>
      <c r="H62" s="15">
        <v>2432.1841525825125</v>
      </c>
      <c r="I62" s="15">
        <v>1571.0342714861079</v>
      </c>
      <c r="J62" s="15">
        <v>2247.7140419645834</v>
      </c>
      <c r="K62" s="15">
        <v>1351.8403753400974</v>
      </c>
      <c r="L62" s="15">
        <v>3013.916072007642</v>
      </c>
      <c r="M62" s="15">
        <v>1345.7637128726833</v>
      </c>
      <c r="N62" s="15">
        <v>6258.9623414365724</v>
      </c>
      <c r="O62" s="15">
        <v>0</v>
      </c>
      <c r="P62" s="15">
        <v>4475.0278599314179</v>
      </c>
      <c r="Q62" s="15">
        <v>1921.7445053197246</v>
      </c>
      <c r="R62" s="15">
        <v>907.59294424021311</v>
      </c>
      <c r="S62" s="15">
        <v>707.93117745374821</v>
      </c>
      <c r="T62" s="15">
        <v>375.01688370327315</v>
      </c>
      <c r="U62" s="15">
        <v>663.00727992679379</v>
      </c>
      <c r="V62" s="15">
        <v>415.05774889034137</v>
      </c>
      <c r="W62" s="15">
        <v>517.49291619817996</v>
      </c>
      <c r="X62" s="15">
        <v>1819.5263616714367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  <c r="AD62" s="15">
        <v>0</v>
      </c>
      <c r="AE62" s="15">
        <v>0</v>
      </c>
      <c r="AF62" s="15">
        <v>0</v>
      </c>
      <c r="AG62" s="15">
        <v>0</v>
      </c>
      <c r="AH62" s="15">
        <v>0</v>
      </c>
      <c r="AI62" s="15">
        <v>694.47571056161701</v>
      </c>
    </row>
    <row r="63" spans="1:35" x14ac:dyDescent="0.3">
      <c r="A63" t="s">
        <v>149</v>
      </c>
      <c r="B63" s="15">
        <v>17272.116200566838</v>
      </c>
      <c r="C63" s="15">
        <v>31195.226656718496</v>
      </c>
      <c r="D63" s="15">
        <v>14399.268175492627</v>
      </c>
      <c r="E63" s="15">
        <v>3632.8797550433592</v>
      </c>
      <c r="F63" s="15">
        <v>6802.3824860475142</v>
      </c>
      <c r="G63" s="15">
        <v>2012.0803971071139</v>
      </c>
      <c r="H63" s="15">
        <v>4946.6396086885825</v>
      </c>
      <c r="I63" s="15">
        <v>2572.7189856385048</v>
      </c>
      <c r="J63" s="15">
        <v>4130.6529767151642</v>
      </c>
      <c r="K63" s="15">
        <v>2154.5234076421257</v>
      </c>
      <c r="L63" s="15">
        <v>6318.1151159885103</v>
      </c>
      <c r="M63" s="15">
        <v>2066.5896255587795</v>
      </c>
      <c r="N63" s="15">
        <v>2162.8795460500464</v>
      </c>
      <c r="O63" s="15">
        <v>3975.3842653679953</v>
      </c>
      <c r="P63" s="15">
        <v>4390.0819249610586</v>
      </c>
      <c r="Q63" s="15">
        <v>1824.8445981296456</v>
      </c>
      <c r="R63" s="15">
        <v>1075.221251419129</v>
      </c>
      <c r="S63" s="15">
        <v>852.81193960832218</v>
      </c>
      <c r="T63" s="15">
        <v>335.80016671828207</v>
      </c>
      <c r="U63" s="15">
        <v>1775.1935896825848</v>
      </c>
      <c r="V63" s="15">
        <v>578.12818054796833</v>
      </c>
      <c r="W63" s="15">
        <v>384.9653531648824</v>
      </c>
      <c r="X63" s="15">
        <v>2793.6708314479301</v>
      </c>
      <c r="Y63" s="15">
        <v>388.65760036838202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1399.1673613261753</v>
      </c>
    </row>
    <row r="64" spans="1:35" x14ac:dyDescent="0.3">
      <c r="A64" t="s">
        <v>241</v>
      </c>
      <c r="B64" s="15">
        <v>20336.265086361542</v>
      </c>
      <c r="C64" s="15">
        <v>28823.803674830884</v>
      </c>
      <c r="D64" s="15">
        <v>23871.837189815127</v>
      </c>
      <c r="E64" s="15">
        <v>2719.6940609779135</v>
      </c>
      <c r="F64" s="15">
        <v>4954.0862063366767</v>
      </c>
      <c r="G64" s="15">
        <v>3246.3006619013836</v>
      </c>
      <c r="H64" s="15">
        <v>2148.7440104361813</v>
      </c>
      <c r="I64" s="15">
        <v>2934.9961399620124</v>
      </c>
      <c r="J64" s="15">
        <v>2439.227369483729</v>
      </c>
      <c r="K64" s="15">
        <v>2263.9919607130851</v>
      </c>
      <c r="L64" s="15">
        <v>4873.2775849511127</v>
      </c>
      <c r="M64" s="15">
        <v>2393.7584516010447</v>
      </c>
      <c r="N64" s="15">
        <v>3490.0770879753813</v>
      </c>
      <c r="O64" s="15">
        <v>1950.2114085919836</v>
      </c>
      <c r="P64" s="15">
        <v>2463.8751244745908</v>
      </c>
      <c r="Q64" s="15">
        <v>1056.2519661608821</v>
      </c>
      <c r="R64" s="15">
        <v>874.71393510947007</v>
      </c>
      <c r="S64" s="15">
        <v>917.81936963686667</v>
      </c>
      <c r="T64" s="15">
        <v>614.05548506912874</v>
      </c>
      <c r="U64" s="15">
        <v>1806.3765643987385</v>
      </c>
      <c r="V64" s="15">
        <v>669.65361733161944</v>
      </c>
      <c r="W64" s="15">
        <v>435.44367150521606</v>
      </c>
      <c r="X64" s="15">
        <v>3441.2317652994284</v>
      </c>
      <c r="Y64" s="15">
        <v>450.1873057691559</v>
      </c>
      <c r="Z64" s="15">
        <v>1026.4270571536756</v>
      </c>
      <c r="AA64" s="15">
        <v>1026.4270571536756</v>
      </c>
      <c r="AB64" s="15">
        <v>1485.6181090382145</v>
      </c>
      <c r="AC64" s="15">
        <v>675.28095865373382</v>
      </c>
      <c r="AD64" s="15">
        <v>127.17791387978654</v>
      </c>
      <c r="AE64" s="15">
        <v>127.17791387978654</v>
      </c>
      <c r="AF64" s="15">
        <v>87.786524624985404</v>
      </c>
      <c r="AG64" s="15">
        <v>0</v>
      </c>
      <c r="AH64" s="15">
        <v>0</v>
      </c>
      <c r="AI64" s="15">
        <v>540.2247669229871</v>
      </c>
    </row>
    <row r="65" spans="1:35" x14ac:dyDescent="0.3">
      <c r="A65" t="s">
        <v>220</v>
      </c>
      <c r="B65" s="15">
        <v>11952.715954986652</v>
      </c>
      <c r="C65" s="15">
        <v>15535.968596763409</v>
      </c>
      <c r="D65" s="15">
        <v>15912.396436615843</v>
      </c>
      <c r="E65" s="15">
        <v>2622.3259296573256</v>
      </c>
      <c r="F65" s="15">
        <v>4903.299751995607</v>
      </c>
      <c r="G65" s="15">
        <v>2691.8112790085638</v>
      </c>
      <c r="H65" s="15">
        <v>3430.1464021763263</v>
      </c>
      <c r="I65" s="15">
        <v>1751.201319845939</v>
      </c>
      <c r="J65" s="15">
        <v>1656.5648317724731</v>
      </c>
      <c r="K65" s="15">
        <v>1498.1979159198036</v>
      </c>
      <c r="L65" s="15">
        <v>3929.8654253480404</v>
      </c>
      <c r="M65" s="15">
        <v>1612.9766294953922</v>
      </c>
      <c r="N65" s="15">
        <v>1478.1622630393849</v>
      </c>
      <c r="O65" s="15">
        <v>1804.274485454707</v>
      </c>
      <c r="P65" s="15">
        <v>1819.1946524933167</v>
      </c>
      <c r="Q65" s="15">
        <v>613.64515577366831</v>
      </c>
      <c r="R65" s="15">
        <v>675.24413111878471</v>
      </c>
      <c r="S65" s="15">
        <v>1042.9196759988047</v>
      </c>
      <c r="T65" s="15">
        <v>271.12074961587564</v>
      </c>
      <c r="U65" s="15">
        <v>878.15840284387389</v>
      </c>
      <c r="V65" s="15">
        <v>452.9336422435029</v>
      </c>
      <c r="W65" s="15">
        <v>681.31877055593282</v>
      </c>
      <c r="X65" s="15">
        <v>3255.1541573377776</v>
      </c>
      <c r="Y65" s="15">
        <v>426.29048681741455</v>
      </c>
      <c r="Z65" s="15">
        <v>0</v>
      </c>
      <c r="AA65" s="15">
        <v>0</v>
      </c>
      <c r="AB65" s="15">
        <v>0</v>
      </c>
      <c r="AC65" s="15">
        <v>0</v>
      </c>
      <c r="AD65" s="15">
        <v>0</v>
      </c>
      <c r="AE65" s="15">
        <v>0</v>
      </c>
      <c r="AF65" s="15">
        <v>0</v>
      </c>
      <c r="AG65" s="15">
        <v>0</v>
      </c>
      <c r="AH65" s="15">
        <v>0</v>
      </c>
      <c r="AI65" s="15">
        <v>1023.097168361795</v>
      </c>
    </row>
    <row r="66" spans="1:35" x14ac:dyDescent="0.3">
      <c r="A66" t="s">
        <v>37</v>
      </c>
      <c r="B66" s="15">
        <v>20253.064347457886</v>
      </c>
      <c r="C66" s="15">
        <v>21482.792252731102</v>
      </c>
      <c r="D66" s="15">
        <v>27830.453895049992</v>
      </c>
      <c r="E66" s="15">
        <v>2666.4476722533423</v>
      </c>
      <c r="F66" s="15">
        <v>8896.1994940068671</v>
      </c>
      <c r="G66" s="15">
        <v>2406.3110503327839</v>
      </c>
      <c r="H66" s="15">
        <v>4317.8895433402886</v>
      </c>
      <c r="I66" s="15">
        <v>2007.6871504152455</v>
      </c>
      <c r="J66" s="15">
        <v>1824.3617783126847</v>
      </c>
      <c r="K66" s="15">
        <v>1567.8197715313927</v>
      </c>
      <c r="L66" s="15">
        <v>4618.6074782804544</v>
      </c>
      <c r="M66" s="15">
        <v>1601.8740202191746</v>
      </c>
      <c r="N66" s="15">
        <v>4060.0232046655829</v>
      </c>
      <c r="O66" s="15">
        <v>5809.8440164061221</v>
      </c>
      <c r="P66" s="15">
        <v>3395.5869747128559</v>
      </c>
      <c r="Q66" s="15">
        <v>633.97659640421091</v>
      </c>
      <c r="R66" s="15">
        <v>815.03168526091952</v>
      </c>
      <c r="S66" s="15">
        <v>1212.047467879313</v>
      </c>
      <c r="T66" s="15">
        <v>774.16658683558092</v>
      </c>
      <c r="U66" s="15">
        <v>2885.1516249370989</v>
      </c>
      <c r="V66" s="15">
        <v>498.98933841125233</v>
      </c>
      <c r="W66" s="15">
        <v>408.55638911814196</v>
      </c>
      <c r="X66" s="15">
        <v>4896.2442002211228</v>
      </c>
      <c r="Y66" s="15">
        <v>378.38054097535718</v>
      </c>
      <c r="Z66" s="15">
        <v>1506.9005044343601</v>
      </c>
      <c r="AA66" s="15">
        <v>1725.415266847629</v>
      </c>
      <c r="AB66" s="15">
        <v>1248.6557852186788</v>
      </c>
      <c r="AC66" s="15">
        <v>567.57081146303585</v>
      </c>
      <c r="AD66" s="15">
        <v>100.27084335846966</v>
      </c>
      <c r="AE66" s="15">
        <v>100.27084335846965</v>
      </c>
      <c r="AF66" s="15">
        <v>0</v>
      </c>
      <c r="AG66" s="15">
        <v>0</v>
      </c>
      <c r="AH66" s="15">
        <v>0</v>
      </c>
      <c r="AI66" s="15">
        <v>605.4088655605716</v>
      </c>
    </row>
    <row r="67" spans="1:35" x14ac:dyDescent="0.3">
      <c r="A67" t="s">
        <v>84</v>
      </c>
      <c r="B67" s="15">
        <v>13224.224631872379</v>
      </c>
      <c r="C67" s="15">
        <v>20683.337116268249</v>
      </c>
      <c r="D67" s="15">
        <v>16115.204166082565</v>
      </c>
      <c r="E67" s="15">
        <v>3812.4129168605887</v>
      </c>
      <c r="F67" s="15">
        <v>7846.547901603165</v>
      </c>
      <c r="G67" s="15">
        <v>1525.6087137893353</v>
      </c>
      <c r="H67" s="15">
        <v>2194.897640692961</v>
      </c>
      <c r="I67" s="15">
        <v>2368.454234418271</v>
      </c>
      <c r="J67" s="15">
        <v>3474.6512724090744</v>
      </c>
      <c r="K67" s="15">
        <v>1870.6102624982207</v>
      </c>
      <c r="L67" s="15">
        <v>5432.442048673136</v>
      </c>
      <c r="M67" s="15">
        <v>1977.5999587460358</v>
      </c>
      <c r="N67" s="15">
        <v>2883.8951958527637</v>
      </c>
      <c r="O67" s="15">
        <v>1865.4819969825828</v>
      </c>
      <c r="P67" s="15">
        <v>1512.1344475325616</v>
      </c>
      <c r="Q67" s="15">
        <v>1321.1819727444024</v>
      </c>
      <c r="R67" s="15">
        <v>968.33719442336542</v>
      </c>
      <c r="S67" s="15">
        <v>492.0118268238345</v>
      </c>
      <c r="T67" s="15">
        <v>548.62385594744353</v>
      </c>
      <c r="U67" s="15">
        <v>2122.6997065708456</v>
      </c>
      <c r="V67" s="15">
        <v>545.506674947742</v>
      </c>
      <c r="W67" s="15">
        <v>298.54549639075509</v>
      </c>
      <c r="X67" s="15">
        <v>2170.3624095985379</v>
      </c>
      <c r="Y67" s="15">
        <v>402.21690318727531</v>
      </c>
      <c r="Z67" s="15">
        <v>0</v>
      </c>
      <c r="AA67" s="15">
        <v>0</v>
      </c>
      <c r="AB67" s="15">
        <v>0</v>
      </c>
      <c r="AC67" s="15">
        <v>0</v>
      </c>
      <c r="AD67" s="15">
        <v>0</v>
      </c>
      <c r="AE67" s="15">
        <v>0</v>
      </c>
      <c r="AF67" s="15">
        <v>0</v>
      </c>
      <c r="AG67" s="15">
        <v>1146.3181740837347</v>
      </c>
      <c r="AH67" s="15">
        <v>2063.3727133507223</v>
      </c>
      <c r="AI67" s="15">
        <v>965.32056764946071</v>
      </c>
    </row>
    <row r="68" spans="1:35" x14ac:dyDescent="0.3">
      <c r="A68" t="s">
        <v>85</v>
      </c>
      <c r="B68" s="15">
        <v>17841.143447696988</v>
      </c>
      <c r="C68" s="15">
        <v>24364.063534003264</v>
      </c>
      <c r="D68" s="15">
        <v>26026.262639371467</v>
      </c>
      <c r="E68" s="15">
        <v>3286.4334467193312</v>
      </c>
      <c r="F68" s="15">
        <v>12706.447730297683</v>
      </c>
      <c r="G68" s="15">
        <v>2112.7776041278103</v>
      </c>
      <c r="H68" s="15">
        <v>5415.7444991381499</v>
      </c>
      <c r="I68" s="15">
        <v>2531.9169422601308</v>
      </c>
      <c r="J68" s="15">
        <v>2199.2771018092458</v>
      </c>
      <c r="K68" s="15">
        <v>1676.9953246694417</v>
      </c>
      <c r="L68" s="15">
        <v>3993.7584530763829</v>
      </c>
      <c r="M68" s="15">
        <v>1657.1770853272392</v>
      </c>
      <c r="N68" s="15">
        <v>4783.7507008884777</v>
      </c>
      <c r="O68" s="15">
        <v>1655.3157037315627</v>
      </c>
      <c r="P68" s="15">
        <v>2387.167149937527</v>
      </c>
      <c r="Q68" s="15">
        <v>924.23070877087741</v>
      </c>
      <c r="R68" s="15">
        <v>850.97986832925699</v>
      </c>
      <c r="S68" s="15">
        <v>1198.6202545805941</v>
      </c>
      <c r="T68" s="15">
        <v>649.95065599620023</v>
      </c>
      <c r="U68" s="15">
        <v>2000.4377501769845</v>
      </c>
      <c r="V68" s="15">
        <v>465.34539891911237</v>
      </c>
      <c r="W68" s="15">
        <v>374.35668680104595</v>
      </c>
      <c r="X68" s="15">
        <v>3925.9822643867515</v>
      </c>
      <c r="Y68" s="15">
        <v>1226.3219924456612</v>
      </c>
      <c r="Z68" s="15">
        <v>1409.1753609621123</v>
      </c>
      <c r="AA68" s="15">
        <v>1494.5799282931496</v>
      </c>
      <c r="AB68" s="15">
        <v>1445.3080625252433</v>
      </c>
      <c r="AC68" s="15">
        <v>429.21269735598139</v>
      </c>
      <c r="AD68" s="15">
        <v>116.06261714217864</v>
      </c>
      <c r="AE68" s="15">
        <v>116.06261714217862</v>
      </c>
      <c r="AF68" s="15">
        <v>85.404567331037114</v>
      </c>
      <c r="AG68" s="15">
        <v>2496.4411989072382</v>
      </c>
      <c r="AH68" s="15">
        <v>2995.7294386886861</v>
      </c>
      <c r="AI68" s="15">
        <v>525.5665681909976</v>
      </c>
    </row>
    <row r="69" spans="1:35" x14ac:dyDescent="0.3">
      <c r="A69" t="s">
        <v>86</v>
      </c>
      <c r="B69" s="15">
        <v>9303.3347699273636</v>
      </c>
      <c r="C69" s="15">
        <v>16411.331132304258</v>
      </c>
      <c r="D69" s="15">
        <v>7431.7205854698886</v>
      </c>
      <c r="E69" s="15">
        <v>2528.9027575891791</v>
      </c>
      <c r="F69" s="15">
        <v>3711.1074437271823</v>
      </c>
      <c r="G69" s="15">
        <v>2286.3116225724211</v>
      </c>
      <c r="H69" s="15">
        <v>4844.9891472360923</v>
      </c>
      <c r="I69" s="15">
        <v>771.9962558199278</v>
      </c>
      <c r="J69" s="15">
        <v>1341.5240955333138</v>
      </c>
      <c r="K69" s="15">
        <v>669.49295933397377</v>
      </c>
      <c r="L69" s="15">
        <v>1503.3816817939919</v>
      </c>
      <c r="M69" s="15">
        <v>566.30630753811351</v>
      </c>
      <c r="N69" s="15">
        <v>2122.3063481948948</v>
      </c>
      <c r="O69" s="15">
        <v>1319.6567256163105</v>
      </c>
      <c r="P69" s="15">
        <v>1560.7835278261261</v>
      </c>
      <c r="Q69" s="15">
        <v>1846.9141583026321</v>
      </c>
      <c r="R69" s="15">
        <v>940.10166205689222</v>
      </c>
      <c r="S69" s="15">
        <v>1424.8934433418897</v>
      </c>
      <c r="T69" s="15">
        <v>337.38227871948283</v>
      </c>
      <c r="U69" s="15">
        <v>665.78331622305348</v>
      </c>
      <c r="V69" s="15">
        <v>165.95771812011597</v>
      </c>
      <c r="W69" s="15">
        <v>289.84027358742605</v>
      </c>
      <c r="X69" s="15">
        <v>3391.0042921296167</v>
      </c>
      <c r="Y69" s="15">
        <v>780.97749703583997</v>
      </c>
      <c r="Z69" s="15">
        <v>0</v>
      </c>
      <c r="AA69" s="15">
        <v>0</v>
      </c>
      <c r="AB69" s="15">
        <v>0</v>
      </c>
      <c r="AC69" s="15">
        <v>0</v>
      </c>
      <c r="AD69" s="15">
        <v>0</v>
      </c>
      <c r="AE69" s="15">
        <v>0</v>
      </c>
      <c r="AF69" s="15">
        <v>0</v>
      </c>
      <c r="AG69" s="15">
        <v>0</v>
      </c>
      <c r="AH69" s="15">
        <v>0</v>
      </c>
      <c r="AI69" s="15">
        <v>0</v>
      </c>
    </row>
    <row r="70" spans="1:35" x14ac:dyDescent="0.3">
      <c r="A70" t="s">
        <v>221</v>
      </c>
      <c r="B70" s="15">
        <v>16681.097159727542</v>
      </c>
      <c r="C70" s="15">
        <v>17946.95627294551</v>
      </c>
      <c r="D70" s="15">
        <v>12149.377256718904</v>
      </c>
      <c r="E70" s="15">
        <v>3259.545684685555</v>
      </c>
      <c r="F70" s="15">
        <v>11554.071782726907</v>
      </c>
      <c r="G70" s="15">
        <v>3570.0446144621083</v>
      </c>
      <c r="H70" s="15">
        <v>4050.8096984390463</v>
      </c>
      <c r="I70" s="15">
        <v>2648.0198906985488</v>
      </c>
      <c r="J70" s="15">
        <v>2175.1096903617904</v>
      </c>
      <c r="K70" s="15">
        <v>1996.8731395265145</v>
      </c>
      <c r="L70" s="15">
        <v>5105.674366117426</v>
      </c>
      <c r="M70" s="15">
        <v>2171.8753265099513</v>
      </c>
      <c r="N70" s="15">
        <v>3423.8051631610974</v>
      </c>
      <c r="O70" s="15">
        <v>1499.1276453274197</v>
      </c>
      <c r="P70" s="15">
        <v>1727.8433748503271</v>
      </c>
      <c r="Q70" s="15">
        <v>867.27156427171099</v>
      </c>
      <c r="R70" s="15">
        <v>614.76015783884463</v>
      </c>
      <c r="S70" s="15">
        <v>986.71200080034043</v>
      </c>
      <c r="T70" s="15">
        <v>630.23889912978905</v>
      </c>
      <c r="U70" s="15">
        <v>1219.8172241221723</v>
      </c>
      <c r="V70" s="15">
        <v>493.81805237900437</v>
      </c>
      <c r="W70" s="15">
        <v>374.03107686624941</v>
      </c>
      <c r="X70" s="15">
        <v>2482.1432302970866</v>
      </c>
      <c r="Y70" s="15">
        <v>462.05197883415616</v>
      </c>
      <c r="Z70" s="15">
        <v>0</v>
      </c>
      <c r="AA70" s="15">
        <v>0</v>
      </c>
      <c r="AB70" s="15">
        <v>0</v>
      </c>
      <c r="AC70" s="15">
        <v>0</v>
      </c>
      <c r="AD70" s="15">
        <v>0</v>
      </c>
      <c r="AE70" s="15">
        <v>0</v>
      </c>
      <c r="AF70" s="15">
        <v>0</v>
      </c>
      <c r="AG70" s="15">
        <v>0</v>
      </c>
      <c r="AH70" s="15">
        <v>0</v>
      </c>
      <c r="AI70" s="15">
        <v>1108.9247492019747</v>
      </c>
    </row>
    <row r="71" spans="1:35" x14ac:dyDescent="0.3">
      <c r="A71" t="s">
        <v>87</v>
      </c>
      <c r="B71" s="15">
        <v>11710.758511413309</v>
      </c>
      <c r="C71" s="15">
        <v>20483.89910547348</v>
      </c>
      <c r="D71" s="15">
        <v>8441.5688150390906</v>
      </c>
      <c r="E71" s="15">
        <v>2530.320861564684</v>
      </c>
      <c r="F71" s="15">
        <v>6114.0794167127951</v>
      </c>
      <c r="G71" s="15">
        <v>1902.3990393435474</v>
      </c>
      <c r="H71" s="15">
        <v>4757.5750436651233</v>
      </c>
      <c r="I71" s="15">
        <v>1712.5140606031002</v>
      </c>
      <c r="J71" s="15">
        <v>1861.9770033707628</v>
      </c>
      <c r="K71" s="15">
        <v>1470.5733867562371</v>
      </c>
      <c r="L71" s="15">
        <v>3357.0007923739522</v>
      </c>
      <c r="M71" s="15">
        <v>1446.1229845092846</v>
      </c>
      <c r="N71" s="15">
        <v>1475.8972646648481</v>
      </c>
      <c r="O71" s="15">
        <v>867.3977377769761</v>
      </c>
      <c r="P71" s="15">
        <v>1356.4057827160304</v>
      </c>
      <c r="Q71" s="15">
        <v>832.20098938116121</v>
      </c>
      <c r="R71" s="15">
        <v>866.21465379728465</v>
      </c>
      <c r="S71" s="15">
        <v>742.68096825118892</v>
      </c>
      <c r="T71" s="15">
        <v>340.72818615108309</v>
      </c>
      <c r="U71" s="15">
        <v>812.38433272133238</v>
      </c>
      <c r="V71" s="15">
        <v>379.57277681761275</v>
      </c>
      <c r="W71" s="15">
        <v>141.77289689966943</v>
      </c>
      <c r="X71" s="15">
        <v>3217.5940634336657</v>
      </c>
      <c r="Y71" s="15">
        <v>394.36132656375361</v>
      </c>
      <c r="Z71" s="15">
        <v>0</v>
      </c>
      <c r="AA71" s="15">
        <v>0</v>
      </c>
      <c r="AB71" s="15">
        <v>0</v>
      </c>
      <c r="AC71" s="15">
        <v>0</v>
      </c>
      <c r="AD71" s="15">
        <v>0</v>
      </c>
      <c r="AE71" s="15">
        <v>0</v>
      </c>
      <c r="AF71" s="15">
        <v>0</v>
      </c>
      <c r="AG71" s="15">
        <v>0</v>
      </c>
      <c r="AH71" s="15">
        <v>0</v>
      </c>
      <c r="AI71" s="15">
        <v>0</v>
      </c>
    </row>
    <row r="72" spans="1:35" x14ac:dyDescent="0.3">
      <c r="A72" t="s">
        <v>63</v>
      </c>
      <c r="B72" s="15">
        <v>8421.4440227130908</v>
      </c>
      <c r="C72" s="15">
        <v>13597.039303166299</v>
      </c>
      <c r="D72" s="15">
        <v>8257.7183969667003</v>
      </c>
      <c r="E72" s="15">
        <v>3037.0626750158958</v>
      </c>
      <c r="F72" s="15">
        <v>3479.7119001167371</v>
      </c>
      <c r="G72" s="15">
        <v>1973.9679795576235</v>
      </c>
      <c r="H72" s="15">
        <v>3977.8073651077234</v>
      </c>
      <c r="I72" s="15">
        <v>1607.7363581430147</v>
      </c>
      <c r="J72" s="15">
        <v>1477.5093039360879</v>
      </c>
      <c r="K72" s="15">
        <v>1239.4587500165926</v>
      </c>
      <c r="L72" s="15">
        <v>3010.157949755549</v>
      </c>
      <c r="M72" s="15">
        <v>1125.3949908329921</v>
      </c>
      <c r="N72" s="15">
        <v>1794.3303462604022</v>
      </c>
      <c r="O72" s="15">
        <v>975.73106286383768</v>
      </c>
      <c r="P72" s="15">
        <v>1081.9177732069563</v>
      </c>
      <c r="Q72" s="15">
        <v>589.0395743310944</v>
      </c>
      <c r="R72" s="15">
        <v>708.7297969721817</v>
      </c>
      <c r="S72" s="15">
        <v>1989.2105805606338</v>
      </c>
      <c r="T72" s="15">
        <v>558.14517498271118</v>
      </c>
      <c r="U72" s="15">
        <v>1569.2718079609219</v>
      </c>
      <c r="V72" s="15">
        <v>342.70277422875409</v>
      </c>
      <c r="W72" s="15">
        <v>119.58792330549657</v>
      </c>
      <c r="X72" s="15">
        <v>1991.1542679368567</v>
      </c>
      <c r="Y72" s="15">
        <v>409.19734236269142</v>
      </c>
      <c r="Z72" s="15">
        <v>932.96994058693667</v>
      </c>
      <c r="AA72" s="15">
        <v>1399.4549108804049</v>
      </c>
      <c r="AB72" s="15">
        <v>1080.2809838375056</v>
      </c>
      <c r="AC72" s="15">
        <v>204.59867118134571</v>
      </c>
      <c r="AD72" s="15">
        <v>108.43729572611323</v>
      </c>
      <c r="AE72" s="15">
        <v>108.43729572611322</v>
      </c>
      <c r="AF72" s="15">
        <v>79.793481760724831</v>
      </c>
      <c r="AG72" s="15">
        <v>0</v>
      </c>
      <c r="AH72" s="15">
        <v>0</v>
      </c>
      <c r="AI72" s="15">
        <v>0</v>
      </c>
    </row>
    <row r="73" spans="1:35" x14ac:dyDescent="0.3">
      <c r="A73" t="s">
        <v>222</v>
      </c>
      <c r="B73" s="15">
        <v>14517.998065856675</v>
      </c>
      <c r="C73" s="15">
        <v>15784.020407271128</v>
      </c>
      <c r="D73" s="15">
        <v>15415.97830946161</v>
      </c>
      <c r="E73" s="15">
        <v>3784.7171848888274</v>
      </c>
      <c r="F73" s="15">
        <v>5996.5648903433375</v>
      </c>
      <c r="G73" s="15">
        <v>1502.3381117716765</v>
      </c>
      <c r="H73" s="15">
        <v>2616.2541874635367</v>
      </c>
      <c r="I73" s="15">
        <v>1735.3114111899206</v>
      </c>
      <c r="J73" s="15">
        <v>1886.7640363691901</v>
      </c>
      <c r="K73" s="15">
        <v>1572.9693822213756</v>
      </c>
      <c r="L73" s="15">
        <v>3906.1989739508281</v>
      </c>
      <c r="M73" s="15">
        <v>1505.3351953834037</v>
      </c>
      <c r="N73" s="15">
        <v>2055.0003297741314</v>
      </c>
      <c r="O73" s="15">
        <v>1132.6977996586825</v>
      </c>
      <c r="P73" s="15">
        <v>1473.3663035249824</v>
      </c>
      <c r="Q73" s="15">
        <v>1005.4216489473437</v>
      </c>
      <c r="R73" s="15">
        <v>430.38120664399406</v>
      </c>
      <c r="S73" s="15">
        <v>1021.705803237727</v>
      </c>
      <c r="T73" s="15">
        <v>653.76383850471143</v>
      </c>
      <c r="U73" s="15">
        <v>610.40602892172785</v>
      </c>
      <c r="V73" s="15">
        <v>422.08927531821604</v>
      </c>
      <c r="W73" s="15">
        <v>341.5676289498179</v>
      </c>
      <c r="X73" s="15">
        <v>3374.3165356563468</v>
      </c>
      <c r="Y73" s="15">
        <v>399.61114823026372</v>
      </c>
      <c r="Z73" s="15">
        <v>0</v>
      </c>
      <c r="AA73" s="15">
        <v>0</v>
      </c>
      <c r="AB73" s="15">
        <v>0</v>
      </c>
      <c r="AC73" s="15">
        <v>0</v>
      </c>
      <c r="AD73" s="15">
        <v>0</v>
      </c>
      <c r="AE73" s="15">
        <v>0</v>
      </c>
      <c r="AF73" s="15">
        <v>0</v>
      </c>
      <c r="AG73" s="15">
        <v>0</v>
      </c>
      <c r="AH73" s="15">
        <v>0</v>
      </c>
      <c r="AI73" s="15">
        <v>799.22229646052756</v>
      </c>
    </row>
    <row r="74" spans="1:35" x14ac:dyDescent="0.3">
      <c r="A74" t="s">
        <v>242</v>
      </c>
      <c r="B74" s="15">
        <v>18633.565244501409</v>
      </c>
      <c r="C74" s="15">
        <v>19009.878944253047</v>
      </c>
      <c r="D74" s="15">
        <v>15388.775339038739</v>
      </c>
      <c r="E74" s="15">
        <v>3247.2022196116736</v>
      </c>
      <c r="F74" s="15">
        <v>9191.0617469668396</v>
      </c>
      <c r="G74" s="15">
        <v>2445.2421460179867</v>
      </c>
      <c r="H74" s="15">
        <v>3929.5103931482895</v>
      </c>
      <c r="I74" s="15">
        <v>1270.6488862954268</v>
      </c>
      <c r="J74" s="15">
        <v>1470.6951694623979</v>
      </c>
      <c r="K74" s="15">
        <v>1091.9018942380915</v>
      </c>
      <c r="L74" s="15">
        <v>2751.1584349946174</v>
      </c>
      <c r="M74" s="15">
        <v>1037.2963586972116</v>
      </c>
      <c r="N74" s="15">
        <v>2379.464923473523</v>
      </c>
      <c r="O74" s="15">
        <v>1857.6322912874471</v>
      </c>
      <c r="P74" s="15">
        <v>1410.1383614055903</v>
      </c>
      <c r="Q74" s="15">
        <v>727.41255470996214</v>
      </c>
      <c r="R74" s="15">
        <v>661.53092387574566</v>
      </c>
      <c r="S74" s="15">
        <v>1694.2333178238202</v>
      </c>
      <c r="T74" s="15">
        <v>569.65162889300325</v>
      </c>
      <c r="U74" s="15">
        <v>1250.8113112423348</v>
      </c>
      <c r="V74" s="15">
        <v>391.53108657418665</v>
      </c>
      <c r="W74" s="15">
        <v>263.00448188810026</v>
      </c>
      <c r="X74" s="15">
        <v>2362.1331473745058</v>
      </c>
      <c r="Y74" s="15">
        <v>417.63315901246574</v>
      </c>
      <c r="Z74" s="15">
        <v>1190.2545031855273</v>
      </c>
      <c r="AA74" s="15">
        <v>1428.3054038226328</v>
      </c>
      <c r="AB74" s="15">
        <v>826.91365484468201</v>
      </c>
      <c r="AC74" s="15">
        <v>626.4497385186985</v>
      </c>
      <c r="AD74" s="15">
        <v>117.98136742102155</v>
      </c>
      <c r="AE74" s="15">
        <v>117.98136742102155</v>
      </c>
      <c r="AF74" s="15">
        <v>0</v>
      </c>
      <c r="AG74" s="15">
        <v>0</v>
      </c>
      <c r="AH74" s="15">
        <v>0</v>
      </c>
      <c r="AI74" s="15">
        <v>0</v>
      </c>
    </row>
    <row r="75" spans="1:35" x14ac:dyDescent="0.3">
      <c r="A75" t="s">
        <v>88</v>
      </c>
      <c r="B75" s="15">
        <v>17793.365288102996</v>
      </c>
      <c r="C75" s="15">
        <v>30075.380937742728</v>
      </c>
      <c r="D75" s="15">
        <v>11840.257694682257</v>
      </c>
      <c r="E75" s="15">
        <v>4307.0234828356824</v>
      </c>
      <c r="F75" s="15">
        <v>6136.7757442176089</v>
      </c>
      <c r="G75" s="15">
        <v>2192.0220795694818</v>
      </c>
      <c r="H75" s="15">
        <v>8205.7692213734426</v>
      </c>
      <c r="I75" s="15">
        <v>2154.9885390460754</v>
      </c>
      <c r="J75" s="15">
        <v>2281.7659354390867</v>
      </c>
      <c r="K75" s="15">
        <v>1879.5089814716564</v>
      </c>
      <c r="L75" s="15">
        <v>4717.2324240320659</v>
      </c>
      <c r="M75" s="15">
        <v>1764.77316573963</v>
      </c>
      <c r="N75" s="15">
        <v>1586.9894512637679</v>
      </c>
      <c r="O75" s="15">
        <v>1368.1962026500228</v>
      </c>
      <c r="P75" s="15">
        <v>1081.9246624077398</v>
      </c>
      <c r="Q75" s="15">
        <v>928.7921083416295</v>
      </c>
      <c r="R75" s="15">
        <v>978.77602806647258</v>
      </c>
      <c r="S75" s="15">
        <v>997.06559869306295</v>
      </c>
      <c r="T75" s="15">
        <v>392.60096947513102</v>
      </c>
      <c r="U75" s="15">
        <v>2075.468666756552</v>
      </c>
      <c r="V75" s="15">
        <v>482.79922461496147</v>
      </c>
      <c r="W75" s="15">
        <v>235.03802252431896</v>
      </c>
      <c r="X75" s="15">
        <v>2902.7025382027055</v>
      </c>
      <c r="Y75" s="15">
        <v>0</v>
      </c>
      <c r="Z75" s="15">
        <v>1376.8297887843139</v>
      </c>
      <c r="AA75" s="15">
        <v>1462.0296519516601</v>
      </c>
      <c r="AB75" s="15">
        <v>899.71055504717538</v>
      </c>
      <c r="AC75" s="15">
        <v>1635.8373728130462</v>
      </c>
      <c r="AD75" s="15">
        <v>256.73558767760306</v>
      </c>
      <c r="AE75" s="15">
        <v>128.36779383880153</v>
      </c>
      <c r="AF75" s="15">
        <v>88.607857694040007</v>
      </c>
      <c r="AG75" s="15">
        <v>1036.0303361149292</v>
      </c>
      <c r="AH75" s="15">
        <v>2590.075840287323</v>
      </c>
      <c r="AI75" s="15">
        <v>1090.5582485420307</v>
      </c>
    </row>
    <row r="76" spans="1:35" x14ac:dyDescent="0.3">
      <c r="A76" t="s">
        <v>89</v>
      </c>
      <c r="B76" s="15">
        <v>12062.753333249468</v>
      </c>
      <c r="C76" s="15">
        <v>22490.865587314845</v>
      </c>
      <c r="D76" s="15">
        <v>14167.316581958856</v>
      </c>
      <c r="E76" s="15">
        <v>2322.9268789491557</v>
      </c>
      <c r="F76" s="15">
        <v>7329.8548559843366</v>
      </c>
      <c r="G76" s="15">
        <v>1860.4240674138923</v>
      </c>
      <c r="H76" s="15">
        <v>3792.3880735726602</v>
      </c>
      <c r="I76" s="15">
        <v>2802.0130725115328</v>
      </c>
      <c r="J76" s="15">
        <v>2673.4918618014008</v>
      </c>
      <c r="K76" s="15">
        <v>2259.19655615891</v>
      </c>
      <c r="L76" s="15">
        <v>6153.6881272124629</v>
      </c>
      <c r="M76" s="15">
        <v>2436.1181027853872</v>
      </c>
      <c r="N76" s="15">
        <v>2912.6975060413401</v>
      </c>
      <c r="O76" s="15">
        <v>1453.74554770246</v>
      </c>
      <c r="P76" s="15">
        <v>1995.9835739843702</v>
      </c>
      <c r="Q76" s="15">
        <v>1085.8258627288176</v>
      </c>
      <c r="R76" s="15">
        <v>928.47656349480656</v>
      </c>
      <c r="S76" s="15">
        <v>1309.9907651302115</v>
      </c>
      <c r="T76" s="15">
        <v>333.21028073084642</v>
      </c>
      <c r="U76" s="15">
        <v>1497.3251330295268</v>
      </c>
      <c r="V76" s="15">
        <v>682.13620838273687</v>
      </c>
      <c r="W76" s="15">
        <v>199.48265938429435</v>
      </c>
      <c r="X76" s="15">
        <v>3306.64924419708</v>
      </c>
      <c r="Y76" s="15">
        <v>385.66004714218337</v>
      </c>
      <c r="Z76" s="15">
        <v>1978.4360418394008</v>
      </c>
      <c r="AA76" s="15">
        <v>1978.4360418394008</v>
      </c>
      <c r="AB76" s="15">
        <v>1527.213786683046</v>
      </c>
      <c r="AC76" s="15">
        <v>385.66004714218337</v>
      </c>
      <c r="AD76" s="15">
        <v>0</v>
      </c>
      <c r="AE76" s="15">
        <v>0</v>
      </c>
      <c r="AF76" s="15">
        <v>0</v>
      </c>
      <c r="AG76" s="15">
        <v>1099.1311343552225</v>
      </c>
      <c r="AH76" s="15">
        <v>2198.2622687104449</v>
      </c>
      <c r="AI76" s="15">
        <v>1542.6401885687337</v>
      </c>
    </row>
    <row r="77" spans="1:35" x14ac:dyDescent="0.3">
      <c r="A77" t="s">
        <v>243</v>
      </c>
      <c r="B77" s="15">
        <v>10179.04819629056</v>
      </c>
      <c r="C77" s="15">
        <v>24518.869213983446</v>
      </c>
      <c r="D77" s="15">
        <v>15611.544499648186</v>
      </c>
      <c r="E77" s="15">
        <v>1627.8766209580422</v>
      </c>
      <c r="F77" s="15">
        <v>3874.2921340574103</v>
      </c>
      <c r="G77" s="15">
        <v>1395.2951527483576</v>
      </c>
      <c r="H77" s="15">
        <v>3895.9816631494045</v>
      </c>
      <c r="I77" s="15">
        <v>1415.2417732526021</v>
      </c>
      <c r="J77" s="15">
        <v>2066.5086155416684</v>
      </c>
      <c r="K77" s="15">
        <v>1170.3631166737957</v>
      </c>
      <c r="L77" s="15">
        <v>3122.7112197178717</v>
      </c>
      <c r="M77" s="15">
        <v>1291.107950502887</v>
      </c>
      <c r="N77" s="15">
        <v>1418.5339339183508</v>
      </c>
      <c r="O77" s="15">
        <v>1091.0607759311931</v>
      </c>
      <c r="P77" s="15">
        <v>1312.6038230851311</v>
      </c>
      <c r="Q77" s="15">
        <v>1103.8421055746894</v>
      </c>
      <c r="R77" s="15">
        <v>752.54919688828829</v>
      </c>
      <c r="S77" s="15">
        <v>729.4072439731699</v>
      </c>
      <c r="T77" s="15">
        <v>721.951468347797</v>
      </c>
      <c r="U77" s="15">
        <v>660.36869824731423</v>
      </c>
      <c r="V77" s="15">
        <v>438.14785330925173</v>
      </c>
      <c r="W77" s="15">
        <v>200.33765933631867</v>
      </c>
      <c r="X77" s="15">
        <v>2309.1602222583501</v>
      </c>
      <c r="Y77" s="15">
        <v>387.31301949989103</v>
      </c>
      <c r="Z77" s="15">
        <v>0</v>
      </c>
      <c r="AA77" s="15">
        <v>0</v>
      </c>
      <c r="AB77" s="15">
        <v>0</v>
      </c>
      <c r="AC77" s="15">
        <v>0</v>
      </c>
      <c r="AD77" s="15">
        <v>0</v>
      </c>
      <c r="AE77" s="15">
        <v>0</v>
      </c>
      <c r="AF77" s="15">
        <v>0</v>
      </c>
      <c r="AG77" s="15">
        <v>0</v>
      </c>
      <c r="AH77" s="15">
        <v>0</v>
      </c>
      <c r="AI77" s="15">
        <v>929.55124679973846</v>
      </c>
    </row>
    <row r="78" spans="1:35" x14ac:dyDescent="0.3">
      <c r="A78" t="s">
        <v>64</v>
      </c>
      <c r="B78" s="15">
        <v>20632.511303817635</v>
      </c>
      <c r="C78" s="15">
        <v>34509.43138630133</v>
      </c>
      <c r="D78" s="15">
        <v>16402.928540430563</v>
      </c>
      <c r="E78" s="15">
        <v>4294.8412227630033</v>
      </c>
      <c r="F78" s="15">
        <v>7424.7109810954771</v>
      </c>
      <c r="G78" s="15">
        <v>2568.3577859508109</v>
      </c>
      <c r="H78" s="15">
        <v>6122.7634336765886</v>
      </c>
      <c r="I78" s="15">
        <v>2443.0775261404424</v>
      </c>
      <c r="J78" s="15">
        <v>2067.799045900585</v>
      </c>
      <c r="K78" s="15">
        <v>2085.5677003440669</v>
      </c>
      <c r="L78" s="15">
        <v>6137.4956724873246</v>
      </c>
      <c r="M78" s="15">
        <v>2226.8172571859182</v>
      </c>
      <c r="N78" s="15">
        <v>5247.3760527395061</v>
      </c>
      <c r="O78" s="15">
        <v>2212.9846970811832</v>
      </c>
      <c r="P78" s="15">
        <v>2791.2531853620776</v>
      </c>
      <c r="Q78" s="15">
        <v>995.83186770270754</v>
      </c>
      <c r="R78" s="15">
        <v>389.56087969759216</v>
      </c>
      <c r="S78" s="15">
        <v>847.15996153636297</v>
      </c>
      <c r="T78" s="15">
        <v>388.66120099159303</v>
      </c>
      <c r="U78" s="15">
        <v>1815.1017893530995</v>
      </c>
      <c r="V78" s="15">
        <v>657.89005376181126</v>
      </c>
      <c r="W78" s="15">
        <v>384.50018697634744</v>
      </c>
      <c r="X78" s="15">
        <v>2766.9618603001031</v>
      </c>
      <c r="Y78" s="15">
        <v>449.83935299952901</v>
      </c>
      <c r="Z78" s="15">
        <v>0</v>
      </c>
      <c r="AA78" s="15">
        <v>0</v>
      </c>
      <c r="AB78" s="15">
        <v>0</v>
      </c>
      <c r="AC78" s="15">
        <v>0</v>
      </c>
      <c r="AD78" s="15">
        <v>0</v>
      </c>
      <c r="AE78" s="15">
        <v>0</v>
      </c>
      <c r="AF78" s="15">
        <v>0</v>
      </c>
      <c r="AG78" s="15">
        <v>1282.0421560486577</v>
      </c>
      <c r="AH78" s="15">
        <v>4102.5348993557045</v>
      </c>
      <c r="AI78" s="15">
        <v>0</v>
      </c>
    </row>
    <row r="79" spans="1:35" x14ac:dyDescent="0.3">
      <c r="A79" t="s">
        <v>124</v>
      </c>
      <c r="B79" s="15">
        <v>15684.382223747292</v>
      </c>
      <c r="C79" s="15">
        <v>22769.387270857744</v>
      </c>
      <c r="D79" s="15">
        <v>25029.511909373447</v>
      </c>
      <c r="E79" s="15">
        <v>5788.2277942145465</v>
      </c>
      <c r="F79" s="15">
        <v>5327.5084968281508</v>
      </c>
      <c r="G79" s="15">
        <v>2859.5522694415895</v>
      </c>
      <c r="H79" s="15">
        <v>2465.0888923505927</v>
      </c>
      <c r="I79" s="15">
        <v>1715.6903997358688</v>
      </c>
      <c r="J79" s="15">
        <v>1974.9794108455271</v>
      </c>
      <c r="K79" s="15">
        <v>1240.7368319923473</v>
      </c>
      <c r="L79" s="15">
        <v>5409.5347598213712</v>
      </c>
      <c r="M79" s="15">
        <v>2382.8578197119455</v>
      </c>
      <c r="N79" s="15">
        <v>3739.8241254837012</v>
      </c>
      <c r="O79" s="15">
        <v>1829.7693722383015</v>
      </c>
      <c r="P79" s="15">
        <v>2281.7842596940809</v>
      </c>
      <c r="Q79" s="15">
        <v>1153.28311339533</v>
      </c>
      <c r="R79" s="15">
        <v>986.15844272749291</v>
      </c>
      <c r="S79" s="15">
        <v>1125.53140644007</v>
      </c>
      <c r="T79" s="15">
        <v>558.72071272286621</v>
      </c>
      <c r="U79" s="15">
        <v>2452.5955039795904</v>
      </c>
      <c r="V79" s="15">
        <v>463.38182277693727</v>
      </c>
      <c r="W79" s="15">
        <v>193.34030528239944</v>
      </c>
      <c r="X79" s="15">
        <v>3720.9816381044848</v>
      </c>
      <c r="Y79" s="15">
        <v>409.61929085254116</v>
      </c>
      <c r="Z79" s="15">
        <v>1400.8979747156909</v>
      </c>
      <c r="AA79" s="15">
        <v>1867.8639662875878</v>
      </c>
      <c r="AB79" s="15">
        <v>2162.7898557014173</v>
      </c>
      <c r="AC79" s="15">
        <v>614.42893627881176</v>
      </c>
      <c r="AD79" s="15">
        <v>0</v>
      </c>
      <c r="AE79" s="15">
        <v>0</v>
      </c>
      <c r="AF79" s="15">
        <v>79.875761716245535</v>
      </c>
      <c r="AG79" s="15">
        <v>0</v>
      </c>
      <c r="AH79" s="15">
        <v>0</v>
      </c>
      <c r="AI79" s="15">
        <v>327.69543268203296</v>
      </c>
    </row>
    <row r="80" spans="1:35" x14ac:dyDescent="0.3">
      <c r="A80" t="s">
        <v>223</v>
      </c>
      <c r="B80" s="15">
        <v>7330.572471196132</v>
      </c>
      <c r="C80" s="15">
        <v>9721.9178276024468</v>
      </c>
      <c r="D80" s="15">
        <v>7816.9466046315756</v>
      </c>
      <c r="E80" s="15">
        <v>2066.5358352119752</v>
      </c>
      <c r="F80" s="15">
        <v>4488.8138466179453</v>
      </c>
      <c r="G80" s="15">
        <v>1748.1481310915765</v>
      </c>
      <c r="H80" s="15">
        <v>5956.1345554262089</v>
      </c>
      <c r="I80" s="15">
        <v>1065.477145592311</v>
      </c>
      <c r="J80" s="15">
        <v>1537.604743040401</v>
      </c>
      <c r="K80" s="15">
        <v>873.35373137356999</v>
      </c>
      <c r="L80" s="15">
        <v>2472.2897839342545</v>
      </c>
      <c r="M80" s="15">
        <v>871.29563373866108</v>
      </c>
      <c r="N80" s="15">
        <v>1639.2747662048982</v>
      </c>
      <c r="O80" s="15">
        <v>876.5437827076787</v>
      </c>
      <c r="P80" s="15">
        <v>1269.4346212117778</v>
      </c>
      <c r="Q80" s="15">
        <v>662.39872379541305</v>
      </c>
      <c r="R80" s="15">
        <v>1086.2639317048904</v>
      </c>
      <c r="S80" s="15">
        <v>711.17563774275277</v>
      </c>
      <c r="T80" s="15">
        <v>336.70477307108769</v>
      </c>
      <c r="U80" s="15">
        <v>920.9986916217099</v>
      </c>
      <c r="V80" s="15">
        <v>373.03019632722885</v>
      </c>
      <c r="W80" s="15">
        <v>166.60300354587133</v>
      </c>
      <c r="X80" s="15">
        <v>2892.862035627878</v>
      </c>
      <c r="Y80" s="15">
        <v>411.61952698176975</v>
      </c>
      <c r="Z80" s="15">
        <v>0</v>
      </c>
      <c r="AA80" s="15">
        <v>0</v>
      </c>
      <c r="AB80" s="15">
        <v>0</v>
      </c>
      <c r="AC80" s="15">
        <v>0</v>
      </c>
      <c r="AD80" s="15">
        <v>0</v>
      </c>
      <c r="AE80" s="15">
        <v>0</v>
      </c>
      <c r="AF80" s="15">
        <v>0</v>
      </c>
      <c r="AG80" s="15">
        <v>0</v>
      </c>
      <c r="AH80" s="15">
        <v>0</v>
      </c>
      <c r="AI80" s="15">
        <v>0</v>
      </c>
    </row>
    <row r="81" spans="1:35" x14ac:dyDescent="0.3">
      <c r="A81" t="s">
        <v>38</v>
      </c>
      <c r="B81" s="15">
        <v>8549.2054200858311</v>
      </c>
      <c r="C81" s="15">
        <v>12825.014680735561</v>
      </c>
      <c r="D81" s="15">
        <v>18342.72095602523</v>
      </c>
      <c r="E81" s="15">
        <v>2928.5755776303413</v>
      </c>
      <c r="F81" s="15">
        <v>6222.9120812688889</v>
      </c>
      <c r="G81" s="15">
        <v>1289.4938768962822</v>
      </c>
      <c r="H81" s="15">
        <v>3182.3688732278729</v>
      </c>
      <c r="I81" s="15">
        <v>2597.4416780639535</v>
      </c>
      <c r="J81" s="15">
        <v>1580.298694768454</v>
      </c>
      <c r="K81" s="15">
        <v>1552.4104608976468</v>
      </c>
      <c r="L81" s="15">
        <v>4688.6445234470466</v>
      </c>
      <c r="M81" s="15">
        <v>1873.0733135459984</v>
      </c>
      <c r="N81" s="15">
        <v>1955.2865829123559</v>
      </c>
      <c r="O81" s="15">
        <v>1329.9266323223599</v>
      </c>
      <c r="P81" s="15">
        <v>1799.7759851197507</v>
      </c>
      <c r="Q81" s="15">
        <v>1098.3195153432396</v>
      </c>
      <c r="R81" s="15">
        <v>1155.7547627946419</v>
      </c>
      <c r="S81" s="15">
        <v>1263.8864651264332</v>
      </c>
      <c r="T81" s="15">
        <v>565.64388103763599</v>
      </c>
      <c r="U81" s="15">
        <v>1623.5306409547984</v>
      </c>
      <c r="V81" s="15">
        <v>958.98201972106529</v>
      </c>
      <c r="W81" s="15">
        <v>214.50095122193343</v>
      </c>
      <c r="X81" s="15">
        <v>3011.9292580471774</v>
      </c>
      <c r="Y81" s="15">
        <v>414.69492744694719</v>
      </c>
      <c r="Z81" s="15">
        <v>945.50443457903964</v>
      </c>
      <c r="AA81" s="15">
        <v>1418.2566518685592</v>
      </c>
      <c r="AB81" s="15">
        <v>821.09595634495543</v>
      </c>
      <c r="AC81" s="15">
        <v>414.69492744694719</v>
      </c>
      <c r="AD81" s="15">
        <v>151.3636485181357</v>
      </c>
      <c r="AE81" s="15">
        <v>151.3636485181357</v>
      </c>
      <c r="AF81" s="15">
        <v>80.865510852154699</v>
      </c>
      <c r="AG81" s="15">
        <v>472.75221728951982</v>
      </c>
      <c r="AH81" s="15">
        <v>945.50443457903953</v>
      </c>
      <c r="AI81" s="15">
        <v>1078.2068113620626</v>
      </c>
    </row>
    <row r="82" spans="1:35" x14ac:dyDescent="0.3">
      <c r="A82" t="s">
        <v>125</v>
      </c>
      <c r="B82" s="15">
        <v>20309.426345885833</v>
      </c>
      <c r="C82" s="15">
        <v>24952.216724388873</v>
      </c>
      <c r="D82" s="15">
        <v>12375.596130262928</v>
      </c>
      <c r="E82" s="15">
        <v>3889.8992830154702</v>
      </c>
      <c r="F82" s="15">
        <v>6734.0663953594076</v>
      </c>
      <c r="G82" s="15">
        <v>1668.8596290552739</v>
      </c>
      <c r="H82" s="15">
        <v>3499.8533929133077</v>
      </c>
      <c r="I82" s="15">
        <v>2218.6197415004535</v>
      </c>
      <c r="J82" s="15">
        <v>2052.3057579035922</v>
      </c>
      <c r="K82" s="15">
        <v>1681.5091714584744</v>
      </c>
      <c r="L82" s="15">
        <v>4237.5967050721347</v>
      </c>
      <c r="M82" s="15">
        <v>1554.9037514055733</v>
      </c>
      <c r="N82" s="15">
        <v>2544.2079633567419</v>
      </c>
      <c r="O82" s="15">
        <v>1573.8230669999248</v>
      </c>
      <c r="P82" s="15">
        <v>1935.9299677941488</v>
      </c>
      <c r="Q82" s="15">
        <v>825.85012489764017</v>
      </c>
      <c r="R82" s="15">
        <v>631.81714403463582</v>
      </c>
      <c r="S82" s="15">
        <v>1778.9656459735663</v>
      </c>
      <c r="T82" s="15">
        <v>579.89902217106555</v>
      </c>
      <c r="U82" s="15">
        <v>750.17286252023257</v>
      </c>
      <c r="V82" s="15">
        <v>514.23139769532065</v>
      </c>
      <c r="W82" s="15">
        <v>257.17069685810901</v>
      </c>
      <c r="X82" s="15">
        <v>2594.1461568441591</v>
      </c>
      <c r="Y82" s="15">
        <v>439.9840835895792</v>
      </c>
      <c r="Z82" s="15">
        <v>1504.7455658763608</v>
      </c>
      <c r="AA82" s="15">
        <v>1504.7455658763608</v>
      </c>
      <c r="AB82" s="15">
        <v>1161.5579806764893</v>
      </c>
      <c r="AC82" s="15">
        <v>659.97612538436886</v>
      </c>
      <c r="AD82" s="15">
        <v>0</v>
      </c>
      <c r="AE82" s="15">
        <v>0</v>
      </c>
      <c r="AF82" s="15">
        <v>0</v>
      </c>
      <c r="AG82" s="15">
        <v>0</v>
      </c>
      <c r="AH82" s="15">
        <v>0</v>
      </c>
      <c r="AI82" s="15">
        <v>2111.9236012299802</v>
      </c>
    </row>
    <row r="83" spans="1:35" x14ac:dyDescent="0.3">
      <c r="A83" t="s">
        <v>224</v>
      </c>
      <c r="B83" s="15">
        <v>13750.801220551895</v>
      </c>
      <c r="C83" s="15">
        <v>21640.484147377014</v>
      </c>
      <c r="D83" s="15">
        <v>14698.180386029142</v>
      </c>
      <c r="E83" s="15">
        <v>3757.3300897798404</v>
      </c>
      <c r="F83" s="15">
        <v>6807.8693981371744</v>
      </c>
      <c r="G83" s="15">
        <v>2221.46790408894</v>
      </c>
      <c r="H83" s="15">
        <v>2456.5891735107461</v>
      </c>
      <c r="I83" s="15">
        <v>2023.2284024195742</v>
      </c>
      <c r="J83" s="15">
        <v>2135.8495146636328</v>
      </c>
      <c r="K83" s="15">
        <v>1856.8213788698738</v>
      </c>
      <c r="L83" s="15">
        <v>4448.3143993084441</v>
      </c>
      <c r="M83" s="15">
        <v>1639.4823903287088</v>
      </c>
      <c r="N83" s="15">
        <v>4199.6917684772625</v>
      </c>
      <c r="O83" s="15">
        <v>1907.5338095294794</v>
      </c>
      <c r="P83" s="15">
        <v>2432.2208626743127</v>
      </c>
      <c r="Q83" s="15">
        <v>2076.6850122274263</v>
      </c>
      <c r="R83" s="15">
        <v>964.41431985993802</v>
      </c>
      <c r="S83" s="15">
        <v>937.63113137304697</v>
      </c>
      <c r="T83" s="15">
        <v>379.3553254536701</v>
      </c>
      <c r="U83" s="15">
        <v>1159.1412722195475</v>
      </c>
      <c r="V83" s="15">
        <v>513.16150072219557</v>
      </c>
      <c r="W83" s="15">
        <v>424.68916498271113</v>
      </c>
      <c r="X83" s="15">
        <v>1052.0085182719833</v>
      </c>
      <c r="Y83" s="15">
        <v>439.06866371952566</v>
      </c>
      <c r="Z83" s="15">
        <v>0</v>
      </c>
      <c r="AA83" s="15">
        <v>0</v>
      </c>
      <c r="AB83" s="15">
        <v>0</v>
      </c>
      <c r="AC83" s="15">
        <v>0</v>
      </c>
      <c r="AD83" s="15">
        <v>0</v>
      </c>
      <c r="AE83" s="15">
        <v>0</v>
      </c>
      <c r="AF83" s="15">
        <v>0</v>
      </c>
      <c r="AG83" s="15">
        <v>750.80741496038877</v>
      </c>
      <c r="AH83" s="15">
        <v>2002.1531065610368</v>
      </c>
      <c r="AI83" s="15">
        <v>1405.0197239024822</v>
      </c>
    </row>
    <row r="84" spans="1:35" x14ac:dyDescent="0.3">
      <c r="A84" t="s">
        <v>190</v>
      </c>
      <c r="B84" s="15">
        <v>11050.742427510022</v>
      </c>
      <c r="C84" s="15">
        <v>20952.829570045935</v>
      </c>
      <c r="D84" s="15">
        <v>10659.216306928702</v>
      </c>
      <c r="E84" s="15">
        <v>3507.4189253505451</v>
      </c>
      <c r="F84" s="15">
        <v>5514.0047163542531</v>
      </c>
      <c r="G84" s="15">
        <v>2354.373417802406</v>
      </c>
      <c r="H84" s="15">
        <v>3865.6787627818503</v>
      </c>
      <c r="I84" s="15">
        <v>2150.4408949568933</v>
      </c>
      <c r="J84" s="15">
        <v>1993.6884368561807</v>
      </c>
      <c r="K84" s="15">
        <v>869.08324871028037</v>
      </c>
      <c r="L84" s="15">
        <v>4133.7673549766005</v>
      </c>
      <c r="M84" s="15">
        <v>1330.4116855256689</v>
      </c>
      <c r="N84" s="15">
        <v>3281.6601108707564</v>
      </c>
      <c r="O84" s="15">
        <v>1894.698487929008</v>
      </c>
      <c r="P84" s="15">
        <v>1937.2487332362336</v>
      </c>
      <c r="Q84" s="15">
        <v>1952.2405295102824</v>
      </c>
      <c r="R84" s="15">
        <v>921.99547085398081</v>
      </c>
      <c r="S84" s="15">
        <v>941.61708656560302</v>
      </c>
      <c r="T84" s="15">
        <v>380.96799943464345</v>
      </c>
      <c r="U84" s="15">
        <v>1690.9864326757613</v>
      </c>
      <c r="V84" s="15">
        <v>465.73778866069682</v>
      </c>
      <c r="W84" s="15">
        <v>327.28414071801399</v>
      </c>
      <c r="X84" s="15">
        <v>3740.8941055596233</v>
      </c>
      <c r="Y84" s="15">
        <v>440.93518453083732</v>
      </c>
      <c r="Z84" s="15">
        <v>1256.6652759128863</v>
      </c>
      <c r="AA84" s="15">
        <v>1256.6652759128863</v>
      </c>
      <c r="AB84" s="15">
        <v>2328.1377743228209</v>
      </c>
      <c r="AC84" s="15">
        <v>220.46759226541866</v>
      </c>
      <c r="AD84" s="15">
        <v>0</v>
      </c>
      <c r="AE84" s="15">
        <v>0</v>
      </c>
      <c r="AF84" s="15">
        <v>85.982360983513274</v>
      </c>
      <c r="AG84" s="15">
        <v>502.66611036515462</v>
      </c>
      <c r="AH84" s="15">
        <v>2261.9974966431955</v>
      </c>
      <c r="AI84" s="15">
        <v>705.49629524933971</v>
      </c>
    </row>
    <row r="85" spans="1:35" x14ac:dyDescent="0.3">
      <c r="A85" t="s">
        <v>162</v>
      </c>
      <c r="B85" s="15">
        <v>14074.208676112075</v>
      </c>
      <c r="C85" s="15">
        <v>17962.248740355015</v>
      </c>
      <c r="D85" s="15">
        <v>8233.9943736953392</v>
      </c>
      <c r="E85" s="15">
        <v>2217.6110420258583</v>
      </c>
      <c r="F85" s="15">
        <v>5282.2439015797836</v>
      </c>
      <c r="G85" s="15">
        <v>1751.2791200455631</v>
      </c>
      <c r="H85" s="15">
        <v>3676.7991076788726</v>
      </c>
      <c r="I85" s="15">
        <v>2593.7601149637685</v>
      </c>
      <c r="J85" s="15">
        <v>1970.2946105770695</v>
      </c>
      <c r="K85" s="15">
        <v>1001.5153867892019</v>
      </c>
      <c r="L85" s="15">
        <v>4068.260256859342</v>
      </c>
      <c r="M85" s="15">
        <v>1337.9586620222676</v>
      </c>
      <c r="N85" s="15">
        <v>4710.839456417787</v>
      </c>
      <c r="O85" s="15">
        <v>0</v>
      </c>
      <c r="P85" s="15">
        <v>2260.9072576082676</v>
      </c>
      <c r="Q85" s="15">
        <v>396.4243738935748</v>
      </c>
      <c r="R85" s="15">
        <v>258.72128823635012</v>
      </c>
      <c r="S85" s="15">
        <v>861.17228798670817</v>
      </c>
      <c r="T85" s="15">
        <v>364.95541720196974</v>
      </c>
      <c r="U85" s="15">
        <v>870.14833268062239</v>
      </c>
      <c r="V85" s="15">
        <v>533.28265534431341</v>
      </c>
      <c r="W85" s="15">
        <v>218.48748790245241</v>
      </c>
      <c r="X85" s="15">
        <v>2884.1615609433447</v>
      </c>
      <c r="Y85" s="15">
        <v>0</v>
      </c>
      <c r="Z85" s="15">
        <v>0</v>
      </c>
      <c r="AA85" s="15">
        <v>0</v>
      </c>
      <c r="AB85" s="15">
        <v>0</v>
      </c>
      <c r="AC85" s="15">
        <v>0</v>
      </c>
      <c r="AD85" s="15">
        <v>0</v>
      </c>
      <c r="AE85" s="15">
        <v>0</v>
      </c>
      <c r="AF85" s="15">
        <v>0</v>
      </c>
      <c r="AG85" s="15">
        <v>0</v>
      </c>
      <c r="AH85" s="15">
        <v>0</v>
      </c>
      <c r="AI85" s="15">
        <v>1182.7258890804576</v>
      </c>
    </row>
    <row r="86" spans="1:35" x14ac:dyDescent="0.3">
      <c r="A86" t="s">
        <v>150</v>
      </c>
      <c r="B86" s="15">
        <v>8684.084012850637</v>
      </c>
      <c r="C86" s="15">
        <v>6559.5626661706328</v>
      </c>
      <c r="D86" s="15">
        <v>8487.3202528913353</v>
      </c>
      <c r="E86" s="15">
        <v>2020.8863642014389</v>
      </c>
      <c r="F86" s="15">
        <v>2471.2075416101297</v>
      </c>
      <c r="G86" s="15">
        <v>1575.8865596424821</v>
      </c>
      <c r="H86" s="15">
        <v>4285.7956833692251</v>
      </c>
      <c r="I86" s="15">
        <v>665.93180233806788</v>
      </c>
      <c r="J86" s="15">
        <v>0</v>
      </c>
      <c r="K86" s="15">
        <v>0</v>
      </c>
      <c r="L86" s="15">
        <v>0</v>
      </c>
      <c r="M86" s="15">
        <v>44.376448586169758</v>
      </c>
      <c r="N86" s="15">
        <v>2149.4545332316056</v>
      </c>
      <c r="O86" s="15">
        <v>1936.0294721512264</v>
      </c>
      <c r="P86" s="15">
        <v>1617.8873953493066</v>
      </c>
      <c r="Q86" s="15">
        <v>841.44208186409685</v>
      </c>
      <c r="R86" s="15">
        <v>465.62012435167401</v>
      </c>
      <c r="S86" s="15">
        <v>944.35363179733406</v>
      </c>
      <c r="T86" s="15">
        <v>328.40472444069093</v>
      </c>
      <c r="U86" s="15">
        <v>1457.6760627662616</v>
      </c>
      <c r="V86" s="15">
        <v>0</v>
      </c>
      <c r="W86" s="15">
        <v>153.84469006640006</v>
      </c>
      <c r="X86" s="15">
        <v>3504.5041196101506</v>
      </c>
      <c r="Y86" s="15">
        <v>380.09806069524416</v>
      </c>
      <c r="Z86" s="15">
        <v>866.62357838515675</v>
      </c>
      <c r="AA86" s="15">
        <v>1291.3831612120919</v>
      </c>
      <c r="AB86" s="15">
        <v>1003.4588802354444</v>
      </c>
      <c r="AC86" s="15">
        <v>190.04903034762208</v>
      </c>
      <c r="AD86" s="15">
        <v>0</v>
      </c>
      <c r="AE86" s="15">
        <v>0</v>
      </c>
      <c r="AF86" s="15">
        <v>74.119121835572614</v>
      </c>
      <c r="AG86" s="15">
        <v>0</v>
      </c>
      <c r="AH86" s="15">
        <v>0</v>
      </c>
      <c r="AI86" s="15">
        <v>0</v>
      </c>
    </row>
    <row r="87" spans="1:35" x14ac:dyDescent="0.3">
      <c r="A87" t="s">
        <v>225</v>
      </c>
      <c r="B87" s="15">
        <v>9815.2785260304099</v>
      </c>
      <c r="C87" s="15">
        <v>13180.148259929838</v>
      </c>
      <c r="D87" s="15">
        <v>9052.222394679402</v>
      </c>
      <c r="E87" s="15">
        <v>2418.1891230856613</v>
      </c>
      <c r="F87" s="15">
        <v>4606.7622617495308</v>
      </c>
      <c r="G87" s="15">
        <v>1587.8458138775927</v>
      </c>
      <c r="H87" s="15">
        <v>3352.9794479969892</v>
      </c>
      <c r="I87" s="15">
        <v>1832.3229969265021</v>
      </c>
      <c r="J87" s="15">
        <v>1804.589069911108</v>
      </c>
      <c r="K87" s="15">
        <v>1393.603668441473</v>
      </c>
      <c r="L87" s="15">
        <v>3181.5523821433444</v>
      </c>
      <c r="M87" s="15">
        <v>1555.9256337277991</v>
      </c>
      <c r="N87" s="15">
        <v>2778.6255179574273</v>
      </c>
      <c r="O87" s="15">
        <v>0</v>
      </c>
      <c r="P87" s="15">
        <v>2160.315930006675</v>
      </c>
      <c r="Q87" s="15">
        <v>532.70071135229023</v>
      </c>
      <c r="R87" s="15">
        <v>556.98097953180513</v>
      </c>
      <c r="S87" s="15">
        <v>1170.2670637212786</v>
      </c>
      <c r="T87" s="15">
        <v>342.43550639384938</v>
      </c>
      <c r="U87" s="15">
        <v>639.45016627946814</v>
      </c>
      <c r="V87" s="15">
        <v>436.94017090290993</v>
      </c>
      <c r="W87" s="15">
        <v>499.10602994873716</v>
      </c>
      <c r="X87" s="15">
        <v>2844.9776301376537</v>
      </c>
      <c r="Y87" s="15">
        <v>0</v>
      </c>
      <c r="Z87" s="15">
        <v>0</v>
      </c>
      <c r="AA87" s="15">
        <v>0</v>
      </c>
      <c r="AB87" s="15">
        <v>0</v>
      </c>
      <c r="AC87" s="15">
        <v>0</v>
      </c>
      <c r="AD87" s="15">
        <v>0</v>
      </c>
      <c r="AE87" s="15">
        <v>0</v>
      </c>
      <c r="AF87" s="15">
        <v>0</v>
      </c>
      <c r="AG87" s="15">
        <v>477.23285732150168</v>
      </c>
      <c r="AH87" s="15">
        <v>2147.5478579467572</v>
      </c>
      <c r="AI87" s="15">
        <v>0</v>
      </c>
    </row>
    <row r="88" spans="1:35" x14ac:dyDescent="0.3">
      <c r="A88" t="s">
        <v>163</v>
      </c>
      <c r="B88" s="15">
        <v>9551.5300210120276</v>
      </c>
      <c r="C88" s="15">
        <v>11407.185433654855</v>
      </c>
      <c r="D88" s="15">
        <v>13721.461595540863</v>
      </c>
      <c r="E88" s="15">
        <v>3755.835421833192</v>
      </c>
      <c r="F88" s="15">
        <v>3649.2480857570208</v>
      </c>
      <c r="G88" s="15">
        <v>1910.7539073605997</v>
      </c>
      <c r="H88" s="15">
        <v>2984.9666196001517</v>
      </c>
      <c r="I88" s="15">
        <v>2236.6835609529335</v>
      </c>
      <c r="J88" s="15">
        <v>2841.8077525638596</v>
      </c>
      <c r="K88" s="15">
        <v>1672.9086537529749</v>
      </c>
      <c r="L88" s="15">
        <v>3600.6887370475019</v>
      </c>
      <c r="M88" s="15">
        <v>1471.3743263717877</v>
      </c>
      <c r="N88" s="15">
        <v>2301.1397984170885</v>
      </c>
      <c r="O88" s="15">
        <v>1657.4461062211419</v>
      </c>
      <c r="P88" s="15">
        <v>1293.9893709785185</v>
      </c>
      <c r="Q88" s="15">
        <v>1060.3137931098145</v>
      </c>
      <c r="R88" s="15">
        <v>513.73879833290539</v>
      </c>
      <c r="S88" s="15">
        <v>1092.6287800864532</v>
      </c>
      <c r="T88" s="15">
        <v>300.21665320232006</v>
      </c>
      <c r="U88" s="15">
        <v>1085.8530570107066</v>
      </c>
      <c r="V88" s="15">
        <v>519.03776125111767</v>
      </c>
      <c r="W88" s="15">
        <v>422.35340505488438</v>
      </c>
      <c r="X88" s="15">
        <v>2920.1629091577524</v>
      </c>
      <c r="Y88" s="15">
        <v>347.47297824342604</v>
      </c>
      <c r="Z88" s="15">
        <v>0</v>
      </c>
      <c r="AA88" s="15">
        <v>0</v>
      </c>
      <c r="AB88" s="15">
        <v>0</v>
      </c>
      <c r="AC88" s="15">
        <v>0</v>
      </c>
      <c r="AD88" s="15">
        <v>0</v>
      </c>
      <c r="AE88" s="15">
        <v>0</v>
      </c>
      <c r="AF88" s="15">
        <v>0</v>
      </c>
      <c r="AG88" s="15">
        <v>0</v>
      </c>
      <c r="AH88" s="15">
        <v>0</v>
      </c>
      <c r="AI88" s="15">
        <v>694.9459564868522</v>
      </c>
    </row>
    <row r="89" spans="1:35" x14ac:dyDescent="0.3">
      <c r="A89" t="s">
        <v>151</v>
      </c>
      <c r="B89" s="15">
        <v>21481.313664844925</v>
      </c>
      <c r="C89" s="15">
        <v>32484.282789001551</v>
      </c>
      <c r="D89" s="15">
        <v>11388.982531659676</v>
      </c>
      <c r="E89" s="15">
        <v>4218.9772927956319</v>
      </c>
      <c r="F89" s="15">
        <v>9388.352616239652</v>
      </c>
      <c r="G89" s="15">
        <v>3719.410458453026</v>
      </c>
      <c r="H89" s="15">
        <v>5920.902221101187</v>
      </c>
      <c r="I89" s="15">
        <v>2264.1367004296981</v>
      </c>
      <c r="J89" s="15">
        <v>2434.5521667676117</v>
      </c>
      <c r="K89" s="15">
        <v>2014.618727910012</v>
      </c>
      <c r="L89" s="15">
        <v>5752.1856005336194</v>
      </c>
      <c r="M89" s="15">
        <v>2102.4278186648121</v>
      </c>
      <c r="N89" s="15">
        <v>2447.3996879058591</v>
      </c>
      <c r="O89" s="15">
        <v>2072.379484101803</v>
      </c>
      <c r="P89" s="15">
        <v>2119.0977427863399</v>
      </c>
      <c r="Q89" s="15">
        <v>767.87828819675383</v>
      </c>
      <c r="R89" s="15">
        <v>825.21433294595829</v>
      </c>
      <c r="S89" s="15">
        <v>585.57090146641269</v>
      </c>
      <c r="T89" s="15">
        <v>366.95068639490881</v>
      </c>
      <c r="U89" s="15">
        <v>1802.9000737805418</v>
      </c>
      <c r="V89" s="15">
        <v>499.03594503937262</v>
      </c>
      <c r="W89" s="15">
        <v>388.82332568812393</v>
      </c>
      <c r="X89" s="15">
        <v>5511.0556790050205</v>
      </c>
      <c r="Y89" s="15">
        <v>424.71144258670006</v>
      </c>
      <c r="Z89" s="15">
        <v>2245.6617526771765</v>
      </c>
      <c r="AA89" s="15">
        <v>2169.2136930115707</v>
      </c>
      <c r="AB89" s="15">
        <v>1681.8573126433323</v>
      </c>
      <c r="AC89" s="15">
        <v>424.71144258670006</v>
      </c>
      <c r="AD89" s="15">
        <v>119.98098253074276</v>
      </c>
      <c r="AE89" s="15">
        <v>119.98098253074276</v>
      </c>
      <c r="AF89" s="15">
        <v>82.818731304406512</v>
      </c>
      <c r="AG89" s="15">
        <v>0</v>
      </c>
      <c r="AH89" s="15">
        <v>0</v>
      </c>
      <c r="AI89" s="15">
        <v>2038.6149244161606</v>
      </c>
    </row>
    <row r="90" spans="1:35" x14ac:dyDescent="0.3">
      <c r="A90" t="s">
        <v>90</v>
      </c>
      <c r="B90" s="15">
        <v>14708.899955547195</v>
      </c>
      <c r="C90" s="15">
        <v>19579.601922728765</v>
      </c>
      <c r="D90" s="15">
        <v>11062.814632907131</v>
      </c>
      <c r="E90" s="15">
        <v>3839.765295651267</v>
      </c>
      <c r="F90" s="15">
        <v>4917.2785420832579</v>
      </c>
      <c r="G90" s="15">
        <v>1896.8794455936215</v>
      </c>
      <c r="H90" s="15">
        <v>4026.5434334325628</v>
      </c>
      <c r="I90" s="15">
        <v>2243.6969561685751</v>
      </c>
      <c r="J90" s="15">
        <v>3212.9771869704559</v>
      </c>
      <c r="K90" s="15">
        <v>1623.5935387346728</v>
      </c>
      <c r="L90" s="15">
        <v>3905.1376438747216</v>
      </c>
      <c r="M90" s="15">
        <v>1684.4438899381585</v>
      </c>
      <c r="N90" s="15">
        <v>2275.7441524405235</v>
      </c>
      <c r="O90" s="15">
        <v>1947.801064209785</v>
      </c>
      <c r="P90" s="15">
        <v>1400.4428162275465</v>
      </c>
      <c r="Q90" s="15">
        <v>1066.0116453159842</v>
      </c>
      <c r="R90" s="15">
        <v>1353.2567603670086</v>
      </c>
      <c r="S90" s="15">
        <v>646.15405244024009</v>
      </c>
      <c r="T90" s="15">
        <v>536.34816828144687</v>
      </c>
      <c r="U90" s="15">
        <v>879.8233332329454</v>
      </c>
      <c r="V90" s="15">
        <v>459.57252322503001</v>
      </c>
      <c r="W90" s="15">
        <v>203.39156161552668</v>
      </c>
      <c r="X90" s="15">
        <v>1590.1700825001255</v>
      </c>
      <c r="Y90" s="15">
        <v>393.21713217114876</v>
      </c>
      <c r="Z90" s="15">
        <v>0</v>
      </c>
      <c r="AA90" s="15">
        <v>0</v>
      </c>
      <c r="AB90" s="15">
        <v>0</v>
      </c>
      <c r="AC90" s="15">
        <v>0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786.43426434229752</v>
      </c>
    </row>
    <row r="91" spans="1:35" x14ac:dyDescent="0.3">
      <c r="A91" t="s">
        <v>65</v>
      </c>
      <c r="B91" s="15">
        <v>13346.30456271028</v>
      </c>
      <c r="C91" s="15">
        <v>18664.887002963795</v>
      </c>
      <c r="D91" s="15">
        <v>10730.390741328276</v>
      </c>
      <c r="E91" s="15">
        <v>2798.9358799544539</v>
      </c>
      <c r="F91" s="15">
        <v>7339.1229935932433</v>
      </c>
      <c r="G91" s="15">
        <v>2275.0161628569722</v>
      </c>
      <c r="H91" s="15">
        <v>3932.8726589635207</v>
      </c>
      <c r="I91" s="15">
        <v>2534.0803707953733</v>
      </c>
      <c r="J91" s="15">
        <v>2204.8448963997371</v>
      </c>
      <c r="K91" s="15">
        <v>2656.1803048647012</v>
      </c>
      <c r="L91" s="15">
        <v>5113.2363694250362</v>
      </c>
      <c r="M91" s="15">
        <v>1827.5416218724611</v>
      </c>
      <c r="N91" s="15">
        <v>3457.4068287457249</v>
      </c>
      <c r="O91" s="15">
        <v>1589.5191417025294</v>
      </c>
      <c r="P91" s="15">
        <v>2384.4717559278165</v>
      </c>
      <c r="Q91" s="15">
        <v>802.48130581217083</v>
      </c>
      <c r="R91" s="15">
        <v>635.88487403062072</v>
      </c>
      <c r="S91" s="15">
        <v>500.17538209269537</v>
      </c>
      <c r="T91" s="15">
        <v>315.81895990106119</v>
      </c>
      <c r="U91" s="15">
        <v>1463.2687750917139</v>
      </c>
      <c r="V91" s="15">
        <v>1278.9123529000794</v>
      </c>
      <c r="W91" s="15">
        <v>112.83385211624099</v>
      </c>
      <c r="X91" s="15">
        <v>2914.1827742459777</v>
      </c>
      <c r="Y91" s="15">
        <v>386.0867480453071</v>
      </c>
      <c r="Z91" s="15">
        <v>1540.4861247007752</v>
      </c>
      <c r="AA91" s="15">
        <v>1320.4166783149503</v>
      </c>
      <c r="AB91" s="15">
        <v>679.5126765597405</v>
      </c>
      <c r="AC91" s="15">
        <v>579.13012206796066</v>
      </c>
      <c r="AD91" s="15">
        <v>109.06950632279926</v>
      </c>
      <c r="AE91" s="15">
        <v>109.06950632279926</v>
      </c>
      <c r="AF91" s="15">
        <v>75.286915868834882</v>
      </c>
      <c r="AG91" s="15">
        <v>660.20833915747517</v>
      </c>
      <c r="AH91" s="15">
        <v>1980.6250174724255</v>
      </c>
      <c r="AI91" s="15">
        <v>617.73879687249132</v>
      </c>
    </row>
    <row r="92" spans="1:35" x14ac:dyDescent="0.3">
      <c r="A92" t="s">
        <v>152</v>
      </c>
      <c r="B92" s="15">
        <v>12930.901242309335</v>
      </c>
      <c r="C92" s="15">
        <v>17046.144435794711</v>
      </c>
      <c r="D92" s="15">
        <v>19074.702580628476</v>
      </c>
      <c r="E92" s="15">
        <v>3672.0345772091832</v>
      </c>
      <c r="F92" s="15">
        <v>6107.7338473864547</v>
      </c>
      <c r="G92" s="15">
        <v>2181.6484759476684</v>
      </c>
      <c r="H92" s="15">
        <v>6187.4427080592941</v>
      </c>
      <c r="I92" s="15">
        <v>3466.7135970930467</v>
      </c>
      <c r="J92" s="15">
        <v>2842.836301784213</v>
      </c>
      <c r="K92" s="15">
        <v>2552.2664125229412</v>
      </c>
      <c r="L92" s="15">
        <v>6746.987603761253</v>
      </c>
      <c r="M92" s="15">
        <v>2495.16999459417</v>
      </c>
      <c r="N92" s="15">
        <v>2573.2959842749246</v>
      </c>
      <c r="O92" s="15">
        <v>4237.3456458108794</v>
      </c>
      <c r="P92" s="15">
        <v>3587.6901657738094</v>
      </c>
      <c r="Q92" s="15">
        <v>1061.0888757653852</v>
      </c>
      <c r="R92" s="15">
        <v>811.78669451203677</v>
      </c>
      <c r="S92" s="15">
        <v>1828.5551824990489</v>
      </c>
      <c r="T92" s="15">
        <v>616.86743805817173</v>
      </c>
      <c r="U92" s="15">
        <v>2065.6466446706008</v>
      </c>
      <c r="V92" s="15">
        <v>675.54672697902788</v>
      </c>
      <c r="W92" s="15">
        <v>183.04772401322947</v>
      </c>
      <c r="X92" s="15">
        <v>3736.9322878846569</v>
      </c>
      <c r="Y92" s="15">
        <v>452.24885488135754</v>
      </c>
      <c r="Z92" s="15">
        <v>2062.2547782589909</v>
      </c>
      <c r="AA92" s="15">
        <v>2577.8184728237379</v>
      </c>
      <c r="AB92" s="15">
        <v>2387.8739537735678</v>
      </c>
      <c r="AC92" s="15">
        <v>271.34931292881453</v>
      </c>
      <c r="AD92" s="15">
        <v>127.7603015039835</v>
      </c>
      <c r="AE92" s="15">
        <v>127.7603015039835</v>
      </c>
      <c r="AF92" s="15">
        <v>88.188526701864731</v>
      </c>
      <c r="AG92" s="15">
        <v>1288.909236411869</v>
      </c>
      <c r="AH92" s="15">
        <v>2062.2547782589904</v>
      </c>
      <c r="AI92" s="15">
        <v>1447.1963356203441</v>
      </c>
    </row>
    <row r="93" spans="1:35" x14ac:dyDescent="0.3">
      <c r="A93" t="s">
        <v>126</v>
      </c>
      <c r="B93" s="15">
        <v>11324.551991619726</v>
      </c>
      <c r="C93" s="15">
        <v>13505.971058206107</v>
      </c>
      <c r="D93" s="15">
        <v>14846.196698766542</v>
      </c>
      <c r="E93" s="15">
        <v>3544.0053894209332</v>
      </c>
      <c r="F93" s="15">
        <v>14169.672262929218</v>
      </c>
      <c r="G93" s="15">
        <v>1852.5288464528651</v>
      </c>
      <c r="H93" s="15">
        <v>2130.188390140831</v>
      </c>
      <c r="I93" s="15">
        <v>2094.5346580577675</v>
      </c>
      <c r="J93" s="15">
        <v>3116.8932153573883</v>
      </c>
      <c r="K93" s="15">
        <v>1678.2895461702235</v>
      </c>
      <c r="L93" s="15">
        <v>4838.2847047650139</v>
      </c>
      <c r="M93" s="15">
        <v>1717.6063329193551</v>
      </c>
      <c r="N93" s="15">
        <v>6874.332589987891</v>
      </c>
      <c r="O93" s="15">
        <v>0</v>
      </c>
      <c r="P93" s="15">
        <v>2485.0162854606324</v>
      </c>
      <c r="Q93" s="15">
        <v>621.49827500956258</v>
      </c>
      <c r="R93" s="15">
        <v>701.35286672984819</v>
      </c>
      <c r="S93" s="15">
        <v>1166.1945038538963</v>
      </c>
      <c r="T93" s="15">
        <v>643.72080665037606</v>
      </c>
      <c r="U93" s="15">
        <v>1790.0127134853017</v>
      </c>
      <c r="V93" s="15">
        <v>644.08711211698289</v>
      </c>
      <c r="W93" s="15">
        <v>142.73703015445554</v>
      </c>
      <c r="X93" s="15">
        <v>3733.3853156566579</v>
      </c>
      <c r="Y93" s="15">
        <v>488.40728880908648</v>
      </c>
      <c r="Z93" s="15">
        <v>1113.5686184847173</v>
      </c>
      <c r="AA93" s="15">
        <v>1113.5686184847173</v>
      </c>
      <c r="AB93" s="15">
        <v>1934.0928636839826</v>
      </c>
      <c r="AC93" s="15">
        <v>732.61093321362978</v>
      </c>
      <c r="AD93" s="15">
        <v>0</v>
      </c>
      <c r="AE93" s="15">
        <v>0</v>
      </c>
      <c r="AF93" s="15">
        <v>95.239421317771871</v>
      </c>
      <c r="AG93" s="15">
        <v>0</v>
      </c>
      <c r="AH93" s="15">
        <v>0</v>
      </c>
      <c r="AI93" s="15">
        <v>781.45166209453839</v>
      </c>
    </row>
    <row r="94" spans="1:35" x14ac:dyDescent="0.3">
      <c r="A94" t="s">
        <v>244</v>
      </c>
      <c r="B94" s="15">
        <v>11751.7099775767</v>
      </c>
      <c r="C94" s="15">
        <v>15498.038370195221</v>
      </c>
      <c r="D94" s="15">
        <v>7821.4021354242323</v>
      </c>
      <c r="E94" s="15">
        <v>3343.6243500424935</v>
      </c>
      <c r="F94" s="15">
        <v>4080.4311920547852</v>
      </c>
      <c r="G94" s="15">
        <v>1812.3918610716194</v>
      </c>
      <c r="H94" s="15">
        <v>5619.312194956583</v>
      </c>
      <c r="I94" s="15">
        <v>2016.1482721914203</v>
      </c>
      <c r="J94" s="15">
        <v>2788.3422386574516</v>
      </c>
      <c r="K94" s="15">
        <v>1558.9710994936895</v>
      </c>
      <c r="L94" s="15">
        <v>3926.2371512073682</v>
      </c>
      <c r="M94" s="15">
        <v>1441.591905700451</v>
      </c>
      <c r="N94" s="15">
        <v>2662.7026498188152</v>
      </c>
      <c r="O94" s="15">
        <v>1705.5166264101827</v>
      </c>
      <c r="P94" s="15">
        <v>2262.1244802099181</v>
      </c>
      <c r="Q94" s="15">
        <v>1094.4513534222722</v>
      </c>
      <c r="R94" s="15">
        <v>499.70291015366502</v>
      </c>
      <c r="S94" s="15">
        <v>728.7504073383858</v>
      </c>
      <c r="T94" s="15">
        <v>352.44352193695238</v>
      </c>
      <c r="U94" s="15">
        <v>623.09893490589673</v>
      </c>
      <c r="V94" s="15">
        <v>435.96529406263636</v>
      </c>
      <c r="W94" s="15">
        <v>238.42967427332019</v>
      </c>
      <c r="X94" s="15">
        <v>2455.6828727551551</v>
      </c>
      <c r="Y94" s="15">
        <v>407.92074298258376</v>
      </c>
      <c r="Z94" s="15">
        <v>0</v>
      </c>
      <c r="AA94" s="15">
        <v>0</v>
      </c>
      <c r="AB94" s="15">
        <v>0</v>
      </c>
      <c r="AC94" s="15">
        <v>0</v>
      </c>
      <c r="AD94" s="15">
        <v>0</v>
      </c>
      <c r="AE94" s="15">
        <v>0</v>
      </c>
      <c r="AF94" s="15">
        <v>0</v>
      </c>
      <c r="AG94" s="15">
        <v>0</v>
      </c>
      <c r="AH94" s="15">
        <v>0</v>
      </c>
      <c r="AI94" s="15">
        <v>979.00978315820112</v>
      </c>
    </row>
    <row r="95" spans="1:35" x14ac:dyDescent="0.3">
      <c r="A95" t="s">
        <v>127</v>
      </c>
      <c r="B95" s="15">
        <v>7162.2558787817943</v>
      </c>
      <c r="C95" s="15">
        <v>19644.684405127806</v>
      </c>
      <c r="D95" s="15">
        <v>12663.928486682147</v>
      </c>
      <c r="E95" s="15">
        <v>2482.6619219208387</v>
      </c>
      <c r="F95" s="15">
        <v>4137.7698698680651</v>
      </c>
      <c r="G95" s="15">
        <v>1321.0028901825751</v>
      </c>
      <c r="H95" s="15">
        <v>3972.7855208593528</v>
      </c>
      <c r="I95" s="15">
        <v>2059.5311214147346</v>
      </c>
      <c r="J95" s="15">
        <v>3064.4785236387406</v>
      </c>
      <c r="K95" s="15">
        <v>1477.4324951686131</v>
      </c>
      <c r="L95" s="15">
        <v>3468.9016971062492</v>
      </c>
      <c r="M95" s="15">
        <v>1667.1409944846132</v>
      </c>
      <c r="N95" s="15">
        <v>3962.444621491285</v>
      </c>
      <c r="O95" s="15">
        <v>1791.2317869014221</v>
      </c>
      <c r="P95" s="15">
        <v>2411.6857489854669</v>
      </c>
      <c r="Q95" s="15">
        <v>1664.8847982588534</v>
      </c>
      <c r="R95" s="15">
        <v>786.2843846774166</v>
      </c>
      <c r="S95" s="15">
        <v>708.16359036047095</v>
      </c>
      <c r="T95" s="15">
        <v>324.89225650946338</v>
      </c>
      <c r="U95" s="15">
        <v>841.37317585639391</v>
      </c>
      <c r="V95" s="15">
        <v>719.16254696105182</v>
      </c>
      <c r="W95" s="15">
        <v>177.4874364264661</v>
      </c>
      <c r="X95" s="15">
        <v>2105.7831440428185</v>
      </c>
      <c r="Y95" s="15">
        <v>376.03270429336044</v>
      </c>
      <c r="Z95" s="15">
        <v>0</v>
      </c>
      <c r="AA95" s="15">
        <v>0</v>
      </c>
      <c r="AB95" s="15">
        <v>0</v>
      </c>
      <c r="AC95" s="15">
        <v>0</v>
      </c>
      <c r="AD95" s="15">
        <v>0</v>
      </c>
      <c r="AE95" s="15">
        <v>0</v>
      </c>
      <c r="AF95" s="15">
        <v>0</v>
      </c>
      <c r="AG95" s="15">
        <v>0</v>
      </c>
      <c r="AH95" s="15">
        <v>0</v>
      </c>
      <c r="AI95" s="15">
        <v>0</v>
      </c>
    </row>
    <row r="96" spans="1:35" x14ac:dyDescent="0.3">
      <c r="A96" t="s">
        <v>226</v>
      </c>
      <c r="B96" s="15">
        <v>6251.4634903696906</v>
      </c>
      <c r="C96" s="15">
        <v>11019.122810438559</v>
      </c>
      <c r="D96" s="15">
        <v>10414.306246070859</v>
      </c>
      <c r="E96" s="15">
        <v>1612.6661276400175</v>
      </c>
      <c r="F96" s="15">
        <v>5243.6401156399052</v>
      </c>
      <c r="G96" s="15">
        <v>1872.9990128170082</v>
      </c>
      <c r="H96" s="15">
        <v>3620.7819846652174</v>
      </c>
      <c r="I96" s="15">
        <v>1237.9886717178751</v>
      </c>
      <c r="J96" s="15">
        <v>1791.4629861396509</v>
      </c>
      <c r="K96" s="15">
        <v>1020.7534006417734</v>
      </c>
      <c r="L96" s="15">
        <v>2836.7742614830568</v>
      </c>
      <c r="M96" s="15">
        <v>1015.9971324189277</v>
      </c>
      <c r="N96" s="15">
        <v>4365.0894281913797</v>
      </c>
      <c r="O96" s="15">
        <v>1386.8889871024778</v>
      </c>
      <c r="P96" s="15">
        <v>2029.858797472496</v>
      </c>
      <c r="Q96" s="15">
        <v>1093.1651576671409</v>
      </c>
      <c r="R96" s="15">
        <v>1262.4494797210825</v>
      </c>
      <c r="S96" s="15">
        <v>927.08403666123786</v>
      </c>
      <c r="T96" s="15">
        <v>529.59590660912102</v>
      </c>
      <c r="U96" s="15">
        <v>799.82959502550523</v>
      </c>
      <c r="V96" s="15">
        <v>279.06675797309799</v>
      </c>
      <c r="W96" s="15">
        <v>157.15098475076371</v>
      </c>
      <c r="X96" s="15">
        <v>3163.5978350814648</v>
      </c>
      <c r="Y96" s="15">
        <v>388.26679370170154</v>
      </c>
      <c r="Z96" s="15">
        <v>0</v>
      </c>
      <c r="AA96" s="15">
        <v>0</v>
      </c>
      <c r="AB96" s="15">
        <v>0</v>
      </c>
      <c r="AC96" s="15">
        <v>0</v>
      </c>
      <c r="AD96" s="15">
        <v>0</v>
      </c>
      <c r="AE96" s="15">
        <v>0</v>
      </c>
      <c r="AF96" s="15">
        <v>0</v>
      </c>
      <c r="AG96" s="15">
        <v>0</v>
      </c>
      <c r="AH96" s="15">
        <v>0</v>
      </c>
      <c r="AI96" s="15">
        <v>0</v>
      </c>
    </row>
    <row r="97" spans="1:35" x14ac:dyDescent="0.3">
      <c r="A97" t="s">
        <v>66</v>
      </c>
      <c r="B97" s="15">
        <v>16295.593155219116</v>
      </c>
      <c r="C97" s="15">
        <v>21665.307761167976</v>
      </c>
      <c r="D97" s="15">
        <v>9222.4968648670983</v>
      </c>
      <c r="E97" s="15">
        <v>2711.4006224651439</v>
      </c>
      <c r="F97" s="15">
        <v>4552.1416974143895</v>
      </c>
      <c r="G97" s="15">
        <v>2503.2574923693078</v>
      </c>
      <c r="H97" s="15">
        <v>4190.1665486403108</v>
      </c>
      <c r="I97" s="15">
        <v>2469.4243409944143</v>
      </c>
      <c r="J97" s="15">
        <v>1621.1223730420427</v>
      </c>
      <c r="K97" s="15">
        <v>1551.8732328010328</v>
      </c>
      <c r="L97" s="15">
        <v>4387.427670983986</v>
      </c>
      <c r="M97" s="15">
        <v>1873.0903161761175</v>
      </c>
      <c r="N97" s="15">
        <v>3216.1279274789044</v>
      </c>
      <c r="O97" s="15">
        <v>1608.9543098282654</v>
      </c>
      <c r="P97" s="15">
        <v>1968.4562750223083</v>
      </c>
      <c r="Q97" s="15">
        <v>663.01105413606945</v>
      </c>
      <c r="R97" s="15">
        <v>585.05630769333254</v>
      </c>
      <c r="S97" s="15">
        <v>1362.5262979134714</v>
      </c>
      <c r="T97" s="15">
        <v>737.60227090995738</v>
      </c>
      <c r="U97" s="15">
        <v>674.68448063383983</v>
      </c>
      <c r="V97" s="15">
        <v>536.680836867827</v>
      </c>
      <c r="W97" s="15">
        <v>338.23258640573283</v>
      </c>
      <c r="X97" s="15">
        <v>2491.3862111851349</v>
      </c>
      <c r="Y97" s="15">
        <v>395.70937280577112</v>
      </c>
      <c r="Z97" s="15">
        <v>0</v>
      </c>
      <c r="AA97" s="15">
        <v>0</v>
      </c>
      <c r="AB97" s="15">
        <v>0</v>
      </c>
      <c r="AC97" s="15">
        <v>0</v>
      </c>
      <c r="AD97" s="15">
        <v>0</v>
      </c>
      <c r="AE97" s="15">
        <v>0</v>
      </c>
      <c r="AF97" s="15">
        <v>0</v>
      </c>
      <c r="AG97" s="15">
        <v>0</v>
      </c>
      <c r="AH97" s="15">
        <v>0</v>
      </c>
      <c r="AI97" s="15">
        <v>1266.2699929784676</v>
      </c>
    </row>
    <row r="98" spans="1:35" x14ac:dyDescent="0.3">
      <c r="A98" t="s">
        <v>67</v>
      </c>
      <c r="B98" s="15">
        <v>8667.9722502495133</v>
      </c>
      <c r="C98" s="15">
        <v>16265.739168907452</v>
      </c>
      <c r="D98" s="15">
        <v>11152.832776445042</v>
      </c>
      <c r="E98" s="15">
        <v>3038.8477094899517</v>
      </c>
      <c r="F98" s="15">
        <v>4606.8808473468234</v>
      </c>
      <c r="G98" s="15">
        <v>1997.2445797905</v>
      </c>
      <c r="H98" s="15">
        <v>5746.1289404903464</v>
      </c>
      <c r="I98" s="15">
        <v>1989.0577531611282</v>
      </c>
      <c r="J98" s="15">
        <v>1833.5933266471193</v>
      </c>
      <c r="K98" s="15">
        <v>1649.7308452624773</v>
      </c>
      <c r="L98" s="15">
        <v>4400.4193132873525</v>
      </c>
      <c r="M98" s="15">
        <v>1825.0653822415238</v>
      </c>
      <c r="N98" s="15">
        <v>3695.1583109445928</v>
      </c>
      <c r="O98" s="15">
        <v>1640.0942680841542</v>
      </c>
      <c r="P98" s="15">
        <v>2186.735504482835</v>
      </c>
      <c r="Q98" s="15">
        <v>983.95422551762545</v>
      </c>
      <c r="R98" s="15">
        <v>453.85720126580014</v>
      </c>
      <c r="S98" s="15">
        <v>1379.2244487169835</v>
      </c>
      <c r="T98" s="15">
        <v>294.72575865738543</v>
      </c>
      <c r="U98" s="15">
        <v>1187.089861258914</v>
      </c>
      <c r="V98" s="15">
        <v>532.99652534972779</v>
      </c>
      <c r="W98" s="15">
        <v>368.3219188776759</v>
      </c>
      <c r="X98" s="15">
        <v>3217.4228653431246</v>
      </c>
      <c r="Y98" s="15">
        <v>341.11777622382579</v>
      </c>
      <c r="Z98" s="15">
        <v>0</v>
      </c>
      <c r="AA98" s="15">
        <v>0</v>
      </c>
      <c r="AB98" s="15">
        <v>0</v>
      </c>
      <c r="AC98" s="15">
        <v>0</v>
      </c>
      <c r="AD98" s="15">
        <v>0</v>
      </c>
      <c r="AE98" s="15">
        <v>0</v>
      </c>
      <c r="AF98" s="15">
        <v>0</v>
      </c>
      <c r="AG98" s="15">
        <v>0</v>
      </c>
      <c r="AH98" s="15">
        <v>0</v>
      </c>
      <c r="AI98" s="15">
        <v>545.78844195812121</v>
      </c>
    </row>
    <row r="99" spans="1:35" x14ac:dyDescent="0.3">
      <c r="A99" t="s">
        <v>191</v>
      </c>
      <c r="B99" s="15">
        <v>17042.463033824923</v>
      </c>
      <c r="C99" s="15">
        <v>18559.116309100657</v>
      </c>
      <c r="D99" s="15">
        <v>7588.1686608006776</v>
      </c>
      <c r="E99" s="15">
        <v>4452.041280934488</v>
      </c>
      <c r="F99" s="15">
        <v>6480.7785824728417</v>
      </c>
      <c r="G99" s="15">
        <v>2287.9851637642951</v>
      </c>
      <c r="H99" s="15">
        <v>2470.4304549559488</v>
      </c>
      <c r="I99" s="15">
        <v>1517.6606009550887</v>
      </c>
      <c r="J99" s="15">
        <v>1764.4737612040501</v>
      </c>
      <c r="K99" s="15">
        <v>1259.98013813801</v>
      </c>
      <c r="L99" s="15">
        <v>3260.1907704350565</v>
      </c>
      <c r="M99" s="15">
        <v>1059.1440272156967</v>
      </c>
      <c r="N99" s="15">
        <v>2449.3228095832615</v>
      </c>
      <c r="O99" s="15">
        <v>1469.8026723378048</v>
      </c>
      <c r="P99" s="15">
        <v>1963.4289928357282</v>
      </c>
      <c r="Q99" s="15">
        <v>649.21683515105792</v>
      </c>
      <c r="R99" s="15">
        <v>1027.5870524505879</v>
      </c>
      <c r="S99" s="15">
        <v>1769.8029191941844</v>
      </c>
      <c r="T99" s="15">
        <v>570.1154116504382</v>
      </c>
      <c r="U99" s="15">
        <v>1039.7082745457953</v>
      </c>
      <c r="V99" s="15">
        <v>357.88953169038689</v>
      </c>
      <c r="W99" s="15">
        <v>263.21860739506116</v>
      </c>
      <c r="X99" s="15">
        <v>2036.3653119948206</v>
      </c>
      <c r="Y99" s="15">
        <v>417.97317569680217</v>
      </c>
      <c r="Z99" s="15">
        <v>0</v>
      </c>
      <c r="AA99" s="15">
        <v>0</v>
      </c>
      <c r="AB99" s="15">
        <v>0</v>
      </c>
      <c r="AC99" s="15">
        <v>0</v>
      </c>
      <c r="AD99" s="15">
        <v>0</v>
      </c>
      <c r="AE99" s="15">
        <v>0</v>
      </c>
      <c r="AF99" s="15">
        <v>0</v>
      </c>
      <c r="AG99" s="15">
        <v>0</v>
      </c>
      <c r="AH99" s="15">
        <v>0</v>
      </c>
      <c r="AI99" s="15">
        <v>1003.1356216723251</v>
      </c>
    </row>
    <row r="100" spans="1:35" x14ac:dyDescent="0.3">
      <c r="A100" t="s">
        <v>164</v>
      </c>
      <c r="B100" s="15">
        <v>8763.2805641890991</v>
      </c>
      <c r="C100" s="15">
        <v>15497.760472991855</v>
      </c>
      <c r="D100" s="15">
        <v>13867.498169871769</v>
      </c>
      <c r="E100" s="15">
        <v>3377.6527092133933</v>
      </c>
      <c r="F100" s="15">
        <v>8390.3794185108582</v>
      </c>
      <c r="G100" s="15">
        <v>2817.4212235417976</v>
      </c>
      <c r="H100" s="15">
        <v>3646.1587617764653</v>
      </c>
      <c r="I100" s="15">
        <v>2809.0336058998278</v>
      </c>
      <c r="J100" s="15">
        <v>2322.0403425654354</v>
      </c>
      <c r="K100" s="15">
        <v>2230.1857005838597</v>
      </c>
      <c r="L100" s="15">
        <v>6198.6540134560328</v>
      </c>
      <c r="M100" s="15">
        <v>2270.8963325534223</v>
      </c>
      <c r="N100" s="15">
        <v>2803.7146288585782</v>
      </c>
      <c r="O100" s="15">
        <v>1536.1614847208366</v>
      </c>
      <c r="P100" s="15">
        <v>1913.8088546495439</v>
      </c>
      <c r="Q100" s="15">
        <v>1151.9676815105918</v>
      </c>
      <c r="R100" s="15">
        <v>898.70254393110065</v>
      </c>
      <c r="S100" s="15">
        <v>976.95287924948127</v>
      </c>
      <c r="T100" s="15">
        <v>334.68640151861615</v>
      </c>
      <c r="U100" s="15">
        <v>1060.7267676491592</v>
      </c>
      <c r="V100" s="15">
        <v>641.85732565076898</v>
      </c>
      <c r="W100" s="15">
        <v>303.693131451336</v>
      </c>
      <c r="X100" s="15">
        <v>2919.7092435658246</v>
      </c>
      <c r="Y100" s="15">
        <v>409.15208009610774</v>
      </c>
      <c r="Z100" s="15">
        <v>1865.7334852382517</v>
      </c>
      <c r="AA100" s="15">
        <v>1865.7334852382512</v>
      </c>
      <c r="AB100" s="15">
        <v>1080.1614914537245</v>
      </c>
      <c r="AC100" s="15">
        <v>613.72812014416172</v>
      </c>
      <c r="AD100" s="15">
        <v>115.58546262715045</v>
      </c>
      <c r="AE100" s="15">
        <v>115.58546262715045</v>
      </c>
      <c r="AF100" s="15">
        <v>79.784655618741013</v>
      </c>
      <c r="AG100" s="15">
        <v>699.65005696434434</v>
      </c>
      <c r="AH100" s="15">
        <v>1399.3001139286887</v>
      </c>
      <c r="AI100" s="15">
        <v>654.64332815377247</v>
      </c>
    </row>
    <row r="101" spans="1:35" x14ac:dyDescent="0.3">
      <c r="A101" t="s">
        <v>192</v>
      </c>
      <c r="B101" s="15">
        <v>15652.581570682318</v>
      </c>
      <c r="C101" s="15">
        <v>21676.945252528036</v>
      </c>
      <c r="D101" s="15">
        <v>28374.666369450359</v>
      </c>
      <c r="E101" s="15">
        <v>3725.4827044294657</v>
      </c>
      <c r="F101" s="15">
        <v>7163.5486029091753</v>
      </c>
      <c r="G101" s="15">
        <v>2725.6532079420754</v>
      </c>
      <c r="H101" s="15">
        <v>3773.1944233674294</v>
      </c>
      <c r="I101" s="15">
        <v>2979.6453531201369</v>
      </c>
      <c r="J101" s="15">
        <v>2731.4738612690721</v>
      </c>
      <c r="K101" s="15">
        <v>2131.9465685883561</v>
      </c>
      <c r="L101" s="15">
        <v>5758.9191250442482</v>
      </c>
      <c r="M101" s="15">
        <v>2093.3185965091925</v>
      </c>
      <c r="N101" s="15">
        <v>6965.3818146400408</v>
      </c>
      <c r="O101" s="15">
        <v>2486.8300381010363</v>
      </c>
      <c r="P101" s="15">
        <v>3046.4946746635301</v>
      </c>
      <c r="Q101" s="15">
        <v>934.30305070013424</v>
      </c>
      <c r="R101" s="15">
        <v>759.85983432436808</v>
      </c>
      <c r="S101" s="15">
        <v>986.15978034065506</v>
      </c>
      <c r="T101" s="15">
        <v>304.79057421367406</v>
      </c>
      <c r="U101" s="15">
        <v>3427.1301255623198</v>
      </c>
      <c r="V101" s="15">
        <v>566.63178221147461</v>
      </c>
      <c r="W101" s="15">
        <v>341.2137533659448</v>
      </c>
      <c r="X101" s="15">
        <v>2908.210062288807</v>
      </c>
      <c r="Y101" s="15">
        <v>352.7668683028636</v>
      </c>
      <c r="Z101" s="15">
        <v>1206.4626895957933</v>
      </c>
      <c r="AA101" s="15">
        <v>1206.4626895957933</v>
      </c>
      <c r="AB101" s="15">
        <v>1862.6090646391197</v>
      </c>
      <c r="AC101" s="15">
        <v>529.15030245429523</v>
      </c>
      <c r="AD101" s="15">
        <v>99.656640295558958</v>
      </c>
      <c r="AE101" s="15">
        <v>99.656640295558958</v>
      </c>
      <c r="AF101" s="15">
        <v>0</v>
      </c>
      <c r="AG101" s="15">
        <v>0</v>
      </c>
      <c r="AH101" s="15">
        <v>0</v>
      </c>
      <c r="AI101" s="15">
        <v>1128.8539785691635</v>
      </c>
    </row>
    <row r="102" spans="1:35" x14ac:dyDescent="0.3">
      <c r="A102" t="s">
        <v>91</v>
      </c>
      <c r="B102" s="15">
        <v>18344.870432598629</v>
      </c>
      <c r="C102" s="15">
        <v>26541.444094049206</v>
      </c>
      <c r="D102" s="15">
        <v>14213.968439584749</v>
      </c>
      <c r="E102" s="15">
        <v>2723.8644770677142</v>
      </c>
      <c r="F102" s="15">
        <v>5144.4850041786622</v>
      </c>
      <c r="G102" s="15">
        <v>2572.294767506422</v>
      </c>
      <c r="H102" s="15">
        <v>3529.797208597076</v>
      </c>
      <c r="I102" s="15">
        <v>2145.3908407144745</v>
      </c>
      <c r="J102" s="15">
        <v>2033.9609714783792</v>
      </c>
      <c r="K102" s="15">
        <v>1681.5875294569162</v>
      </c>
      <c r="L102" s="15">
        <v>4845.004164252382</v>
      </c>
      <c r="M102" s="15">
        <v>2062.811481712115</v>
      </c>
      <c r="N102" s="15">
        <v>2505.6040952994522</v>
      </c>
      <c r="O102" s="15">
        <v>2511.8759453502639</v>
      </c>
      <c r="P102" s="15">
        <v>2219.3986713140575</v>
      </c>
      <c r="Q102" s="15">
        <v>1851.241073331385</v>
      </c>
      <c r="R102" s="15">
        <v>874.29589708321305</v>
      </c>
      <c r="S102" s="15">
        <v>1420.2604440064104</v>
      </c>
      <c r="T102" s="15">
        <v>361.25856292677958</v>
      </c>
      <c r="U102" s="15">
        <v>868.65123203748215</v>
      </c>
      <c r="V102" s="15">
        <v>491.29492064695148</v>
      </c>
      <c r="W102" s="15">
        <v>498.50754820538543</v>
      </c>
      <c r="X102" s="15">
        <v>2420.9341196134883</v>
      </c>
      <c r="Y102" s="15">
        <v>418.12333672080973</v>
      </c>
      <c r="Z102" s="15">
        <v>0</v>
      </c>
      <c r="AA102" s="15">
        <v>0</v>
      </c>
      <c r="AB102" s="15">
        <v>0</v>
      </c>
      <c r="AC102" s="15">
        <v>0</v>
      </c>
      <c r="AD102" s="15">
        <v>0</v>
      </c>
      <c r="AE102" s="15">
        <v>0</v>
      </c>
      <c r="AF102" s="15">
        <v>0</v>
      </c>
      <c r="AG102" s="15">
        <v>0</v>
      </c>
      <c r="AH102" s="15">
        <v>0</v>
      </c>
      <c r="AI102" s="15">
        <v>668.99733875329548</v>
      </c>
    </row>
    <row r="103" spans="1:35" x14ac:dyDescent="0.3">
      <c r="A103" t="s">
        <v>128</v>
      </c>
      <c r="B103" s="15">
        <v>12093.843362818719</v>
      </c>
      <c r="C103" s="15">
        <v>15694.182101748296</v>
      </c>
      <c r="D103" s="15">
        <v>5777.1848867466442</v>
      </c>
      <c r="E103" s="15">
        <v>2032.3665116977165</v>
      </c>
      <c r="F103" s="15">
        <v>5509.5386784883203</v>
      </c>
      <c r="G103" s="15">
        <v>1747.9296189455968</v>
      </c>
      <c r="H103" s="15">
        <v>4566.7267649607229</v>
      </c>
      <c r="I103" s="15">
        <v>1812.8426027686949</v>
      </c>
      <c r="J103" s="15">
        <v>1690.3931105569422</v>
      </c>
      <c r="K103" s="15">
        <v>1500.6701623830697</v>
      </c>
      <c r="L103" s="15">
        <v>3147.2961853623178</v>
      </c>
      <c r="M103" s="15">
        <v>1252.722234779995</v>
      </c>
      <c r="N103" s="15">
        <v>2273.9214939242743</v>
      </c>
      <c r="O103" s="15">
        <v>2222.5812249005517</v>
      </c>
      <c r="P103" s="15">
        <v>1651.1502612457059</v>
      </c>
      <c r="Q103" s="15">
        <v>870.91586629322887</v>
      </c>
      <c r="R103" s="15">
        <v>523.43469682807029</v>
      </c>
      <c r="S103" s="15">
        <v>641.6550097907425</v>
      </c>
      <c r="T103" s="15">
        <v>339.90798801913019</v>
      </c>
      <c r="U103" s="15">
        <v>600.93686539261751</v>
      </c>
      <c r="V103" s="15">
        <v>459.80030208027603</v>
      </c>
      <c r="W103" s="15">
        <v>247.75122159148992</v>
      </c>
      <c r="X103" s="15">
        <v>1592.5318697933324</v>
      </c>
      <c r="Y103" s="15">
        <v>393.41202317028967</v>
      </c>
      <c r="Z103" s="15">
        <v>0</v>
      </c>
      <c r="AA103" s="15">
        <v>0</v>
      </c>
      <c r="AB103" s="15">
        <v>0</v>
      </c>
      <c r="AC103" s="15">
        <v>0</v>
      </c>
      <c r="AD103" s="15">
        <v>0</v>
      </c>
      <c r="AE103" s="15">
        <v>0</v>
      </c>
      <c r="AF103" s="15">
        <v>0</v>
      </c>
      <c r="AG103" s="15">
        <v>0</v>
      </c>
      <c r="AH103" s="15">
        <v>0</v>
      </c>
      <c r="AI103" s="15">
        <v>0</v>
      </c>
    </row>
    <row r="104" spans="1:35" x14ac:dyDescent="0.3">
      <c r="A104" t="s">
        <v>245</v>
      </c>
      <c r="B104" s="15">
        <v>10936.575449833912</v>
      </c>
      <c r="C104" s="15">
        <v>12327.249374331548</v>
      </c>
      <c r="D104" s="15">
        <v>8724.1669618973137</v>
      </c>
      <c r="E104" s="15">
        <v>2464.6673468357353</v>
      </c>
      <c r="F104" s="15">
        <v>2212.9018739651492</v>
      </c>
      <c r="G104" s="15">
        <v>1525.4735440864756</v>
      </c>
      <c r="H104" s="15">
        <v>3126.5571662874404</v>
      </c>
      <c r="I104" s="15">
        <v>1724.7543616701428</v>
      </c>
      <c r="J104" s="15">
        <v>1613.0485148813161</v>
      </c>
      <c r="K104" s="15">
        <v>1381.995377238901</v>
      </c>
      <c r="L104" s="15">
        <v>3984.1081719237145</v>
      </c>
      <c r="M104" s="15">
        <v>1414.3709691974987</v>
      </c>
      <c r="N104" s="15">
        <v>3566.3423812778333</v>
      </c>
      <c r="O104" s="15">
        <v>1665.83480611816</v>
      </c>
      <c r="P104" s="15">
        <v>2149.8599604308606</v>
      </c>
      <c r="Q104" s="15">
        <v>751.87787784594411</v>
      </c>
      <c r="R104" s="15">
        <v>744.23643378118186</v>
      </c>
      <c r="S104" s="15">
        <v>757.40787026123246</v>
      </c>
      <c r="T104" s="15">
        <v>347.48461431339695</v>
      </c>
      <c r="U104" s="15">
        <v>1042.6549335734742</v>
      </c>
      <c r="V104" s="15">
        <v>454.96755780327589</v>
      </c>
      <c r="W104" s="15">
        <v>298.51904510893394</v>
      </c>
      <c r="X104" s="15">
        <v>4291.274114263826</v>
      </c>
      <c r="Y104" s="15">
        <v>402.1812665664317</v>
      </c>
      <c r="Z104" s="15">
        <v>0</v>
      </c>
      <c r="AA104" s="15">
        <v>0</v>
      </c>
      <c r="AB104" s="15">
        <v>0</v>
      </c>
      <c r="AC104" s="15">
        <v>0</v>
      </c>
      <c r="AD104" s="15">
        <v>0</v>
      </c>
      <c r="AE104" s="15">
        <v>0</v>
      </c>
      <c r="AF104" s="15">
        <v>0</v>
      </c>
      <c r="AG104" s="15">
        <v>0</v>
      </c>
      <c r="AH104" s="15">
        <v>0</v>
      </c>
      <c r="AI104" s="15">
        <v>643.49002650629086</v>
      </c>
    </row>
    <row r="105" spans="1:35" x14ac:dyDescent="0.3">
      <c r="A105" t="s">
        <v>193</v>
      </c>
      <c r="B105" s="15">
        <v>12888.173813326335</v>
      </c>
      <c r="C105" s="15">
        <v>10968.808951651452</v>
      </c>
      <c r="D105" s="15">
        <v>13969.69929683977</v>
      </c>
      <c r="E105" s="15">
        <v>3318.3242450932648</v>
      </c>
      <c r="F105" s="15">
        <v>4218.2230809083667</v>
      </c>
      <c r="G105" s="15">
        <v>1672.7828968656711</v>
      </c>
      <c r="H105" s="15">
        <v>4381.250676937475</v>
      </c>
      <c r="I105" s="15">
        <v>1618.1311212697774</v>
      </c>
      <c r="J105" s="15">
        <v>1295.3651564464978</v>
      </c>
      <c r="K105" s="15">
        <v>1354.3182291957721</v>
      </c>
      <c r="L105" s="15">
        <v>4079.9068587212278</v>
      </c>
      <c r="M105" s="15">
        <v>1484.5378920353705</v>
      </c>
      <c r="N105" s="15">
        <v>2002.2116553186963</v>
      </c>
      <c r="O105" s="15">
        <v>2198.0471845373158</v>
      </c>
      <c r="P105" s="15">
        <v>1635.6736665227802</v>
      </c>
      <c r="Q105" s="15">
        <v>678.84589779529028</v>
      </c>
      <c r="R105" s="15">
        <v>413.26188336401066</v>
      </c>
      <c r="S105" s="15">
        <v>465.13046668418752</v>
      </c>
      <c r="T105" s="15">
        <v>291.4761365114328</v>
      </c>
      <c r="U105" s="15">
        <v>635.07387382265313</v>
      </c>
      <c r="V105" s="15">
        <v>430.12971533805199</v>
      </c>
      <c r="W105" s="15">
        <v>364.26083147942092</v>
      </c>
      <c r="X105" s="15">
        <v>2246.7952189422949</v>
      </c>
      <c r="Y105" s="15">
        <v>337.35663948082504</v>
      </c>
      <c r="Z105" s="15">
        <v>0</v>
      </c>
      <c r="AA105" s="15">
        <v>0</v>
      </c>
      <c r="AB105" s="15">
        <v>0</v>
      </c>
      <c r="AC105" s="15">
        <v>0</v>
      </c>
      <c r="AD105" s="15">
        <v>0</v>
      </c>
      <c r="AE105" s="15">
        <v>0</v>
      </c>
      <c r="AF105" s="15">
        <v>0</v>
      </c>
      <c r="AG105" s="15">
        <v>0</v>
      </c>
      <c r="AH105" s="15">
        <v>0</v>
      </c>
      <c r="AI105" s="15">
        <v>1079.5412463386401</v>
      </c>
    </row>
    <row r="106" spans="1:35" x14ac:dyDescent="0.3">
      <c r="A106" t="s">
        <v>92</v>
      </c>
      <c r="B106" s="15">
        <v>16441.81450356017</v>
      </c>
      <c r="C106" s="15">
        <v>17658.341574724294</v>
      </c>
      <c r="D106" s="15">
        <v>7913.010476876505</v>
      </c>
      <c r="E106" s="15">
        <v>2991.8216089718562</v>
      </c>
      <c r="F106" s="15">
        <v>6182.1012163932537</v>
      </c>
      <c r="G106" s="15">
        <v>3048.3387787965125</v>
      </c>
      <c r="H106" s="15">
        <v>8672.3454028648157</v>
      </c>
      <c r="I106" s="15">
        <v>1792.8003817747062</v>
      </c>
      <c r="J106" s="15">
        <v>3178.1189465420193</v>
      </c>
      <c r="K106" s="15">
        <v>1851.4107801113864</v>
      </c>
      <c r="L106" s="15">
        <v>4041.9245791707085</v>
      </c>
      <c r="M106" s="15">
        <v>1488.7838597902269</v>
      </c>
      <c r="N106" s="15">
        <v>3142.833094482181</v>
      </c>
      <c r="O106" s="15">
        <v>4498.2483947920027</v>
      </c>
      <c r="P106" s="15">
        <v>4458.7760857081157</v>
      </c>
      <c r="Q106" s="15">
        <v>1323.4188073403081</v>
      </c>
      <c r="R106" s="15">
        <v>875.76693841168515</v>
      </c>
      <c r="S106" s="15">
        <v>1158.0537548903892</v>
      </c>
      <c r="T106" s="15">
        <v>344.48560655028274</v>
      </c>
      <c r="U106" s="15">
        <v>981.82384968758265</v>
      </c>
      <c r="V106" s="15">
        <v>580.62171821626089</v>
      </c>
      <c r="W106" s="15">
        <v>592.38366890287341</v>
      </c>
      <c r="X106" s="15">
        <v>2433.3283064541383</v>
      </c>
      <c r="Y106" s="15">
        <v>398.71019276653095</v>
      </c>
      <c r="Z106" s="15">
        <v>0</v>
      </c>
      <c r="AA106" s="15">
        <v>0</v>
      </c>
      <c r="AB106" s="15">
        <v>0</v>
      </c>
      <c r="AC106" s="15">
        <v>0</v>
      </c>
      <c r="AD106" s="15">
        <v>0</v>
      </c>
      <c r="AE106" s="15">
        <v>0</v>
      </c>
      <c r="AF106" s="15">
        <v>0</v>
      </c>
      <c r="AG106" s="15">
        <v>681.79442963076792</v>
      </c>
      <c r="AH106" s="15">
        <v>1363.5888592615358</v>
      </c>
      <c r="AI106" s="15">
        <v>637.93630842644961</v>
      </c>
    </row>
    <row r="107" spans="1:35" x14ac:dyDescent="0.3">
      <c r="A107" t="s">
        <v>246</v>
      </c>
      <c r="B107" s="15">
        <v>12029.395266576088</v>
      </c>
      <c r="C107" s="15">
        <v>19377.114662425996</v>
      </c>
      <c r="D107" s="15">
        <v>12530.447305737644</v>
      </c>
      <c r="E107" s="15">
        <v>2748.6518229720778</v>
      </c>
      <c r="F107" s="15">
        <v>5622.5120272927634</v>
      </c>
      <c r="G107" s="15">
        <v>2106.3734178995383</v>
      </c>
      <c r="H107" s="15">
        <v>4440.057812412012</v>
      </c>
      <c r="I107" s="15">
        <v>2072.026979125606</v>
      </c>
      <c r="J107" s="15">
        <v>2044.4457479889627</v>
      </c>
      <c r="K107" s="15">
        <v>1552.4590325817528</v>
      </c>
      <c r="L107" s="15">
        <v>4595.1371874821925</v>
      </c>
      <c r="M107" s="15">
        <v>1568.2792104412613</v>
      </c>
      <c r="N107" s="15">
        <v>3113.036314328253</v>
      </c>
      <c r="O107" s="15">
        <v>1490.2191223186869</v>
      </c>
      <c r="P107" s="15">
        <v>1835.7651124079484</v>
      </c>
      <c r="Q107" s="15">
        <v>781.43352216571463</v>
      </c>
      <c r="R107" s="15">
        <v>615.52981487587056</v>
      </c>
      <c r="S107" s="15">
        <v>784.03552510313375</v>
      </c>
      <c r="T107" s="15">
        <v>567.86112106235203</v>
      </c>
      <c r="U107" s="15">
        <v>1079.3108184414573</v>
      </c>
      <c r="V107" s="15">
        <v>478.76854048512081</v>
      </c>
      <c r="W107" s="15">
        <v>402.68597459498534</v>
      </c>
      <c r="X107" s="15">
        <v>2748.9640633245681</v>
      </c>
      <c r="Y107" s="15">
        <v>416.32046998706159</v>
      </c>
      <c r="Z107" s="15">
        <v>0</v>
      </c>
      <c r="AA107" s="15">
        <v>0</v>
      </c>
      <c r="AB107" s="15">
        <v>0</v>
      </c>
      <c r="AC107" s="15">
        <v>0</v>
      </c>
      <c r="AD107" s="15">
        <v>0</v>
      </c>
      <c r="AE107" s="15">
        <v>0</v>
      </c>
      <c r="AF107" s="15">
        <v>0</v>
      </c>
      <c r="AG107" s="15">
        <v>0</v>
      </c>
      <c r="AH107" s="15">
        <v>0</v>
      </c>
      <c r="AI107" s="15">
        <v>999.16912796894781</v>
      </c>
    </row>
    <row r="108" spans="1:35" x14ac:dyDescent="0.3">
      <c r="A108" t="s">
        <v>68</v>
      </c>
      <c r="B108" s="15">
        <v>9414.959813993768</v>
      </c>
      <c r="C108" s="15">
        <v>19052.591488739916</v>
      </c>
      <c r="D108" s="15">
        <v>16916.98586998793</v>
      </c>
      <c r="E108" s="15">
        <v>2504.2680111528966</v>
      </c>
      <c r="F108" s="15">
        <v>4429.6913528201012</v>
      </c>
      <c r="G108" s="15">
        <v>2036.6235085277206</v>
      </c>
      <c r="H108" s="15">
        <v>3800.3285984801287</v>
      </c>
      <c r="I108" s="15">
        <v>2325.4420414595597</v>
      </c>
      <c r="J108" s="15">
        <v>1877.6223649624571</v>
      </c>
      <c r="K108" s="15">
        <v>1662.0651184328408</v>
      </c>
      <c r="L108" s="15">
        <v>4463.1017196958392</v>
      </c>
      <c r="M108" s="15">
        <v>1684.1038845346084</v>
      </c>
      <c r="N108" s="15">
        <v>2682.8927135758986</v>
      </c>
      <c r="O108" s="15">
        <v>1435.8407065754279</v>
      </c>
      <c r="P108" s="15">
        <v>1857.6969051992153</v>
      </c>
      <c r="Q108" s="15">
        <v>621.11079625620562</v>
      </c>
      <c r="R108" s="15">
        <v>289.01980020217479</v>
      </c>
      <c r="S108" s="15">
        <v>1468.8485389104953</v>
      </c>
      <c r="T108" s="15">
        <v>347.78984314022142</v>
      </c>
      <c r="U108" s="15">
        <v>686.32139184499727</v>
      </c>
      <c r="V108" s="15">
        <v>621.41269716170927</v>
      </c>
      <c r="W108" s="15">
        <v>325.85171067362182</v>
      </c>
      <c r="X108" s="15">
        <v>2928.841317926217</v>
      </c>
      <c r="Y108" s="15">
        <v>402.53454067155263</v>
      </c>
      <c r="Z108" s="15">
        <v>0</v>
      </c>
      <c r="AA108" s="15">
        <v>0</v>
      </c>
      <c r="AB108" s="15">
        <v>0</v>
      </c>
      <c r="AC108" s="15">
        <v>0</v>
      </c>
      <c r="AD108" s="15">
        <v>0</v>
      </c>
      <c r="AE108" s="15">
        <v>0</v>
      </c>
      <c r="AF108" s="15">
        <v>0</v>
      </c>
      <c r="AG108" s="15">
        <v>0</v>
      </c>
      <c r="AH108" s="15">
        <v>0</v>
      </c>
      <c r="AI108" s="15">
        <v>644.05526507448417</v>
      </c>
    </row>
    <row r="109" spans="1:35" x14ac:dyDescent="0.3">
      <c r="A109" t="s">
        <v>247</v>
      </c>
      <c r="B109" s="15">
        <v>13616.50215327934</v>
      </c>
      <c r="C109" s="15">
        <v>17533.051170135594</v>
      </c>
      <c r="D109" s="15">
        <v>14026.899518824577</v>
      </c>
      <c r="E109" s="15">
        <v>1728.2588363189932</v>
      </c>
      <c r="F109" s="15">
        <v>4391.7511792146279</v>
      </c>
      <c r="G109" s="15">
        <v>2201.8406976960005</v>
      </c>
      <c r="H109" s="15">
        <v>4919.830268089876</v>
      </c>
      <c r="I109" s="15">
        <v>2266.5501902420733</v>
      </c>
      <c r="J109" s="15">
        <v>3619.8184716738715</v>
      </c>
      <c r="K109" s="15">
        <v>2119.0927182897403</v>
      </c>
      <c r="L109" s="15">
        <v>4683.8028712367241</v>
      </c>
      <c r="M109" s="15">
        <v>1743.7203964848693</v>
      </c>
      <c r="N109" s="15">
        <v>2949.1494390466587</v>
      </c>
      <c r="O109" s="15">
        <v>2034.4359042950998</v>
      </c>
      <c r="P109" s="15">
        <v>1761.8543250744765</v>
      </c>
      <c r="Q109" s="15">
        <v>1280.3508001556934</v>
      </c>
      <c r="R109" s="15">
        <v>1168.5885350060612</v>
      </c>
      <c r="S109" s="15">
        <v>1337.902162995342</v>
      </c>
      <c r="T109" s="15">
        <v>329.84661687201464</v>
      </c>
      <c r="U109" s="15">
        <v>1956.5554530892073</v>
      </c>
      <c r="V109" s="15">
        <v>567.87829004296509</v>
      </c>
      <c r="W109" s="15">
        <v>403.33674852463361</v>
      </c>
      <c r="X109" s="15">
        <v>2268.459024830453</v>
      </c>
      <c r="Y109" s="15">
        <v>381.76691767594292</v>
      </c>
      <c r="Z109" s="15">
        <v>0</v>
      </c>
      <c r="AA109" s="15">
        <v>0</v>
      </c>
      <c r="AB109" s="15">
        <v>0</v>
      </c>
      <c r="AC109" s="15">
        <v>0</v>
      </c>
      <c r="AD109" s="15">
        <v>0</v>
      </c>
      <c r="AE109" s="15">
        <v>0</v>
      </c>
      <c r="AF109" s="15">
        <v>0</v>
      </c>
      <c r="AG109" s="15">
        <v>0</v>
      </c>
      <c r="AH109" s="15">
        <v>0</v>
      </c>
      <c r="AI109" s="15">
        <v>1527.0676707037717</v>
      </c>
    </row>
    <row r="110" spans="1:35" x14ac:dyDescent="0.3">
      <c r="A110" t="s">
        <v>165</v>
      </c>
      <c r="B110" s="15">
        <v>15272.254780487065</v>
      </c>
      <c r="C110" s="15">
        <v>20650.71300251245</v>
      </c>
      <c r="D110" s="15">
        <v>9791.9978862443422</v>
      </c>
      <c r="E110" s="15">
        <v>1539.4903935070815</v>
      </c>
      <c r="F110" s="15">
        <v>4787.1325706182297</v>
      </c>
      <c r="G110" s="15">
        <v>2018.1100076009297</v>
      </c>
      <c r="H110" s="15">
        <v>5280.2148208770859</v>
      </c>
      <c r="I110" s="15">
        <v>2619.7140529684575</v>
      </c>
      <c r="J110" s="15">
        <v>3576.1208992185989</v>
      </c>
      <c r="K110" s="15">
        <v>2185.3147293071934</v>
      </c>
      <c r="L110" s="15">
        <v>5368.8634972266427</v>
      </c>
      <c r="M110" s="15">
        <v>1997.9247456152325</v>
      </c>
      <c r="N110" s="15">
        <v>2433.6766899250224</v>
      </c>
      <c r="O110" s="15">
        <v>2181.4649628460038</v>
      </c>
      <c r="P110" s="15">
        <v>1767.5630443970194</v>
      </c>
      <c r="Q110" s="15">
        <v>595.98546728903511</v>
      </c>
      <c r="R110" s="15">
        <v>680.47223395081846</v>
      </c>
      <c r="S110" s="15">
        <v>763.3982844796875</v>
      </c>
      <c r="T110" s="15">
        <v>567.68448141218153</v>
      </c>
      <c r="U110" s="15">
        <v>1596.0923652607889</v>
      </c>
      <c r="V110" s="15">
        <v>533.24467874586321</v>
      </c>
      <c r="W110" s="15">
        <v>355.7392305623622</v>
      </c>
      <c r="X110" s="15">
        <v>3370.730656127022</v>
      </c>
      <c r="Y110" s="15">
        <v>416.19096877725912</v>
      </c>
      <c r="Z110" s="15">
        <v>0</v>
      </c>
      <c r="AA110" s="15">
        <v>0</v>
      </c>
      <c r="AB110" s="15">
        <v>0</v>
      </c>
      <c r="AC110" s="15">
        <v>0</v>
      </c>
      <c r="AD110" s="15">
        <v>0</v>
      </c>
      <c r="AE110" s="15">
        <v>0</v>
      </c>
      <c r="AF110" s="15">
        <v>0</v>
      </c>
      <c r="AG110" s="15">
        <v>0</v>
      </c>
      <c r="AH110" s="15">
        <v>0</v>
      </c>
      <c r="AI110" s="15">
        <v>665.90555004361454</v>
      </c>
    </row>
    <row r="111" spans="1:35" x14ac:dyDescent="0.3">
      <c r="A111" t="s">
        <v>194</v>
      </c>
      <c r="B111" s="15">
        <v>19325.189360318298</v>
      </c>
      <c r="C111" s="15">
        <v>15297.930627056572</v>
      </c>
      <c r="D111" s="15">
        <v>25022.97347017748</v>
      </c>
      <c r="E111" s="15">
        <v>5351.202679524642</v>
      </c>
      <c r="F111" s="15">
        <v>6951.7178701577932</v>
      </c>
      <c r="G111" s="15">
        <v>2518.2560499714109</v>
      </c>
      <c r="H111" s="15">
        <v>5588.1805941893917</v>
      </c>
      <c r="I111" s="15">
        <v>4020.0304428275836</v>
      </c>
      <c r="J111" s="15">
        <v>3001.5373990909611</v>
      </c>
      <c r="K111" s="15">
        <v>1705.5644282681046</v>
      </c>
      <c r="L111" s="15">
        <v>7076.4238406835329</v>
      </c>
      <c r="M111" s="15">
        <v>2615.0768877916166</v>
      </c>
      <c r="N111" s="15">
        <v>3639.6955180569953</v>
      </c>
      <c r="O111" s="15">
        <v>0</v>
      </c>
      <c r="P111" s="15">
        <v>1927.4569432724836</v>
      </c>
      <c r="Q111" s="15">
        <v>1348.6347296372453</v>
      </c>
      <c r="R111" s="15">
        <v>1204.6377328791502</v>
      </c>
      <c r="S111" s="15">
        <v>2273.9640021379951</v>
      </c>
      <c r="T111" s="15">
        <v>315.97055288633447</v>
      </c>
      <c r="U111" s="15">
        <v>1402.4850350915428</v>
      </c>
      <c r="V111" s="15">
        <v>772.55531594025649</v>
      </c>
      <c r="W111" s="15">
        <v>518.29776166453428</v>
      </c>
      <c r="X111" s="15">
        <v>4231.9574513896559</v>
      </c>
      <c r="Y111" s="15">
        <v>0</v>
      </c>
      <c r="Z111" s="15">
        <v>0</v>
      </c>
      <c r="AA111" s="15">
        <v>0</v>
      </c>
      <c r="AB111" s="15">
        <v>0</v>
      </c>
      <c r="AC111" s="15">
        <v>0</v>
      </c>
      <c r="AD111" s="15">
        <v>0</v>
      </c>
      <c r="AE111" s="15">
        <v>0</v>
      </c>
      <c r="AF111" s="15">
        <v>0</v>
      </c>
      <c r="AG111" s="15">
        <v>0</v>
      </c>
      <c r="AH111" s="15">
        <v>0</v>
      </c>
      <c r="AI111" s="15">
        <v>1170.2613069864242</v>
      </c>
    </row>
    <row r="112" spans="1:35" x14ac:dyDescent="0.3">
      <c r="A112" t="s">
        <v>39</v>
      </c>
      <c r="B112" s="15">
        <v>11802.559410165928</v>
      </c>
      <c r="C112" s="15">
        <v>13222.822727276747</v>
      </c>
      <c r="D112" s="15">
        <v>15693.806411772101</v>
      </c>
      <c r="E112" s="15">
        <v>2673.550509690956</v>
      </c>
      <c r="F112" s="15">
        <v>2083.0562577098644</v>
      </c>
      <c r="G112" s="15">
        <v>1423.2813850443429</v>
      </c>
      <c r="H112" s="15">
        <v>3373.7390777557289</v>
      </c>
      <c r="I112" s="15">
        <v>2749.8349089691674</v>
      </c>
      <c r="J112" s="15">
        <v>2639.0994906620867</v>
      </c>
      <c r="K112" s="15">
        <v>1568.6571136936386</v>
      </c>
      <c r="L112" s="15">
        <v>4923.9402883981875</v>
      </c>
      <c r="M112" s="15">
        <v>1974.9709177896198</v>
      </c>
      <c r="N112" s="15">
        <v>4592.207261760308</v>
      </c>
      <c r="O112" s="15">
        <v>1352.2971425398039</v>
      </c>
      <c r="P112" s="15">
        <v>1740.5336262112958</v>
      </c>
      <c r="Q112" s="15">
        <v>928.85247458606079</v>
      </c>
      <c r="R112" s="15">
        <v>1123.2546533918248</v>
      </c>
      <c r="S112" s="15">
        <v>1153.825200497113</v>
      </c>
      <c r="T112" s="15">
        <v>516.3867028063529</v>
      </c>
      <c r="U112" s="15">
        <v>1671.4422968402109</v>
      </c>
      <c r="V112" s="15">
        <v>991.41325364672775</v>
      </c>
      <c r="W112" s="15">
        <v>366.18404566674843</v>
      </c>
      <c r="X112" s="15">
        <v>2622.8204377143788</v>
      </c>
      <c r="Y112" s="15">
        <v>0</v>
      </c>
      <c r="Z112" s="15">
        <v>0</v>
      </c>
      <c r="AA112" s="15">
        <v>0</v>
      </c>
      <c r="AB112" s="15">
        <v>0</v>
      </c>
      <c r="AC112" s="15">
        <v>0</v>
      </c>
      <c r="AD112" s="15">
        <v>0</v>
      </c>
      <c r="AE112" s="15">
        <v>0</v>
      </c>
      <c r="AF112" s="15">
        <v>0</v>
      </c>
      <c r="AG112" s="15">
        <v>0</v>
      </c>
      <c r="AH112" s="15">
        <v>0</v>
      </c>
      <c r="AI112" s="15">
        <v>1211.4644054107987</v>
      </c>
    </row>
    <row r="113" spans="1:35" x14ac:dyDescent="0.3">
      <c r="A113" t="s">
        <v>69</v>
      </c>
      <c r="B113" s="15">
        <v>12776.766417979459</v>
      </c>
      <c r="C113" s="15">
        <v>24635.809057882576</v>
      </c>
      <c r="D113" s="15">
        <v>14504.724552608543</v>
      </c>
      <c r="E113" s="15">
        <v>3092.64271001628</v>
      </c>
      <c r="F113" s="15">
        <v>5970.0088703691363</v>
      </c>
      <c r="G113" s="15">
        <v>3346.007362095404</v>
      </c>
      <c r="H113" s="15">
        <v>4814.1137330674137</v>
      </c>
      <c r="I113" s="15">
        <v>2124.4079313320512</v>
      </c>
      <c r="J113" s="15">
        <v>1745.0096556875994</v>
      </c>
      <c r="K113" s="15">
        <v>1602.0170960101714</v>
      </c>
      <c r="L113" s="15">
        <v>4633.5891016664873</v>
      </c>
      <c r="M113" s="15">
        <v>1742.414845790666</v>
      </c>
      <c r="N113" s="15">
        <v>1947.9608583405916</v>
      </c>
      <c r="O113" s="15">
        <v>1280.5386841365505</v>
      </c>
      <c r="P113" s="15">
        <v>1650.484438013603</v>
      </c>
      <c r="Q113" s="15">
        <v>708.56844542683928</v>
      </c>
      <c r="R113" s="15">
        <v>321.01505296345431</v>
      </c>
      <c r="S113" s="15">
        <v>1841.9443396944623</v>
      </c>
      <c r="T113" s="15">
        <v>320.27367870718757</v>
      </c>
      <c r="U113" s="15">
        <v>912.81705302829812</v>
      </c>
      <c r="V113" s="15">
        <v>683.45439249580693</v>
      </c>
      <c r="W113" s="15">
        <v>316.8448227719544</v>
      </c>
      <c r="X113" s="15">
        <v>2364.9838774905752</v>
      </c>
      <c r="Y113" s="15">
        <v>370.68712813331899</v>
      </c>
      <c r="Z113" s="15">
        <v>0</v>
      </c>
      <c r="AA113" s="15">
        <v>0</v>
      </c>
      <c r="AB113" s="15">
        <v>0</v>
      </c>
      <c r="AC113" s="15">
        <v>0</v>
      </c>
      <c r="AD113" s="15">
        <v>0</v>
      </c>
      <c r="AE113" s="15">
        <v>0</v>
      </c>
      <c r="AF113" s="15">
        <v>0</v>
      </c>
      <c r="AG113" s="15">
        <v>0</v>
      </c>
      <c r="AH113" s="15">
        <v>0</v>
      </c>
      <c r="AI113" s="15">
        <v>593.09940501331039</v>
      </c>
    </row>
    <row r="114" spans="1:35" x14ac:dyDescent="0.3">
      <c r="A114" t="s">
        <v>195</v>
      </c>
      <c r="B114" s="15">
        <v>17832.795460894682</v>
      </c>
      <c r="C114" s="15">
        <v>14647.938704063283</v>
      </c>
      <c r="D114" s="15">
        <v>16655.932828272507</v>
      </c>
      <c r="E114" s="15">
        <v>2532.3596929820292</v>
      </c>
      <c r="F114" s="15">
        <v>3799.7889768585692</v>
      </c>
      <c r="G114" s="15">
        <v>2753.1602677520032</v>
      </c>
      <c r="H114" s="15">
        <v>3799.6890218677263</v>
      </c>
      <c r="I114" s="15">
        <v>2503.6726106103756</v>
      </c>
      <c r="J114" s="15">
        <v>2370.5325628088335</v>
      </c>
      <c r="K114" s="15">
        <v>2170.6225811248369</v>
      </c>
      <c r="L114" s="15">
        <v>5512.5177449362109</v>
      </c>
      <c r="M114" s="15">
        <v>2072.7666450905208</v>
      </c>
      <c r="N114" s="15">
        <v>4415.0119454910682</v>
      </c>
      <c r="O114" s="15">
        <v>1588.0848944976703</v>
      </c>
      <c r="P114" s="15">
        <v>1723.8237720611044</v>
      </c>
      <c r="Q114" s="15">
        <v>1891.0484717397676</v>
      </c>
      <c r="R114" s="15">
        <v>836.0235434024745</v>
      </c>
      <c r="S114" s="15">
        <v>1161.2770836023371</v>
      </c>
      <c r="T114" s="15">
        <v>345.44444834994641</v>
      </c>
      <c r="U114" s="15">
        <v>2616.8216602435177</v>
      </c>
      <c r="V114" s="15">
        <v>639.71194138878968</v>
      </c>
      <c r="W114" s="15">
        <v>386.72585956769177</v>
      </c>
      <c r="X114" s="15">
        <v>3097.0054362484775</v>
      </c>
      <c r="Y114" s="15">
        <v>399.81996336799352</v>
      </c>
      <c r="Z114" s="15">
        <v>0</v>
      </c>
      <c r="AA114" s="15">
        <v>0</v>
      </c>
      <c r="AB114" s="15">
        <v>0</v>
      </c>
      <c r="AC114" s="15">
        <v>0</v>
      </c>
      <c r="AD114" s="15">
        <v>0</v>
      </c>
      <c r="AE114" s="15">
        <v>0</v>
      </c>
      <c r="AF114" s="15">
        <v>0</v>
      </c>
      <c r="AG114" s="15">
        <v>0</v>
      </c>
      <c r="AH114" s="15">
        <v>0</v>
      </c>
      <c r="AI114" s="15">
        <v>1279.4238827775794</v>
      </c>
    </row>
    <row r="115" spans="1:35" x14ac:dyDescent="0.3">
      <c r="A115" t="s">
        <v>166</v>
      </c>
      <c r="B115" s="15">
        <v>9400.4895940850911</v>
      </c>
      <c r="C115" s="15">
        <v>19412.763344259558</v>
      </c>
      <c r="D115" s="15">
        <v>11490.746421187983</v>
      </c>
      <c r="E115" s="15">
        <v>3096.7243242183249</v>
      </c>
      <c r="F115" s="15">
        <v>6040.680538067686</v>
      </c>
      <c r="G115" s="15">
        <v>3525.3405179346773</v>
      </c>
      <c r="H115" s="15">
        <v>4922.9976436291336</v>
      </c>
      <c r="I115" s="15">
        <v>1551.4316136020834</v>
      </c>
      <c r="J115" s="15">
        <v>2609.235044490219</v>
      </c>
      <c r="K115" s="15">
        <v>1506.9497263932019</v>
      </c>
      <c r="L115" s="15">
        <v>4108.5363015895855</v>
      </c>
      <c r="M115" s="15">
        <v>1455.9263851830135</v>
      </c>
      <c r="N115" s="15">
        <v>2402.2231847873463</v>
      </c>
      <c r="O115" s="15">
        <v>1284.9428413642581</v>
      </c>
      <c r="P115" s="15">
        <v>1558.6775318804534</v>
      </c>
      <c r="Q115" s="15">
        <v>674.47422641159585</v>
      </c>
      <c r="R115" s="15">
        <v>535.59412607617321</v>
      </c>
      <c r="S115" s="15">
        <v>656.56070622340371</v>
      </c>
      <c r="T115" s="15">
        <v>549.07958509425055</v>
      </c>
      <c r="U115" s="15">
        <v>900.70789710292206</v>
      </c>
      <c r="V115" s="15">
        <v>417.6466785449303</v>
      </c>
      <c r="W115" s="15">
        <v>253.5065019890794</v>
      </c>
      <c r="X115" s="15">
        <v>2230.1326256760617</v>
      </c>
      <c r="Y115" s="15">
        <v>402.5510154649931</v>
      </c>
      <c r="Z115" s="15">
        <v>0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s="15">
        <v>0</v>
      </c>
      <c r="AG115" s="15">
        <v>0</v>
      </c>
      <c r="AH115" s="15">
        <v>0</v>
      </c>
      <c r="AI115" s="15">
        <v>644.08162474398887</v>
      </c>
    </row>
    <row r="116" spans="1:35" x14ac:dyDescent="0.3">
      <c r="A116" t="s">
        <v>167</v>
      </c>
      <c r="B116" s="15">
        <v>11884.65374183446</v>
      </c>
      <c r="C116" s="15">
        <v>21117.832482947309</v>
      </c>
      <c r="D116" s="15">
        <v>11188.235601042488</v>
      </c>
      <c r="E116" s="15">
        <v>2547.3001964871382</v>
      </c>
      <c r="F116" s="15">
        <v>4976.3133422567134</v>
      </c>
      <c r="G116" s="15">
        <v>2124.7895956482057</v>
      </c>
      <c r="H116" s="15">
        <v>5000.0901337802607</v>
      </c>
      <c r="I116" s="15">
        <v>2811.6304687802967</v>
      </c>
      <c r="J116" s="15">
        <v>2679.0176524585881</v>
      </c>
      <c r="K116" s="15">
        <v>2208.8539840891985</v>
      </c>
      <c r="L116" s="15">
        <v>6267.5224518136974</v>
      </c>
      <c r="M116" s="15">
        <v>2328.0363951570207</v>
      </c>
      <c r="N116" s="15">
        <v>2626.390360760025</v>
      </c>
      <c r="O116" s="15">
        <v>1978.1494671724374</v>
      </c>
      <c r="P116" s="15">
        <v>1560.7125749849724</v>
      </c>
      <c r="Q116" s="15">
        <v>480.01263222223957</v>
      </c>
      <c r="R116" s="15">
        <v>529.45642045321415</v>
      </c>
      <c r="S116" s="15">
        <v>1452.075519153535</v>
      </c>
      <c r="T116" s="15">
        <v>524.4821962851081</v>
      </c>
      <c r="U116" s="15">
        <v>1089.3550928152376</v>
      </c>
      <c r="V116" s="15">
        <v>626.75224518136963</v>
      </c>
      <c r="W116" s="15">
        <v>340.13744861509571</v>
      </c>
      <c r="X116" s="15">
        <v>2545.2110223365339</v>
      </c>
      <c r="Y116" s="15">
        <v>397.93793344848865</v>
      </c>
      <c r="Z116" s="15">
        <v>0</v>
      </c>
      <c r="AA116" s="15">
        <v>0</v>
      </c>
      <c r="AB116" s="15">
        <v>0</v>
      </c>
      <c r="AC116" s="15">
        <v>0</v>
      </c>
      <c r="AD116" s="15">
        <v>0</v>
      </c>
      <c r="AE116" s="15">
        <v>0</v>
      </c>
      <c r="AF116" s="15">
        <v>0</v>
      </c>
      <c r="AG116" s="15">
        <v>0</v>
      </c>
      <c r="AH116" s="15">
        <v>0</v>
      </c>
      <c r="AI116" s="15">
        <v>955.05104027637276</v>
      </c>
    </row>
    <row r="117" spans="1:35" x14ac:dyDescent="0.3">
      <c r="A117" t="s">
        <v>93</v>
      </c>
      <c r="B117" s="15">
        <v>10981.288250214844</v>
      </c>
      <c r="C117" s="15">
        <v>16065.588656596594</v>
      </c>
      <c r="D117" s="15">
        <v>8280.6312030427125</v>
      </c>
      <c r="E117" s="15">
        <v>2023.9304550490758</v>
      </c>
      <c r="F117" s="15">
        <v>6852.405772963848</v>
      </c>
      <c r="G117" s="15">
        <v>3207.7740842947051</v>
      </c>
      <c r="H117" s="15">
        <v>4440.6072096830603</v>
      </c>
      <c r="I117" s="15">
        <v>2857.5822199185213</v>
      </c>
      <c r="J117" s="15">
        <v>2836.5125849249334</v>
      </c>
      <c r="K117" s="15">
        <v>2432.0378678312791</v>
      </c>
      <c r="L117" s="15">
        <v>5135.0748340283608</v>
      </c>
      <c r="M117" s="15">
        <v>2470.3368595191314</v>
      </c>
      <c r="N117" s="15">
        <v>4662.3054379899741</v>
      </c>
      <c r="O117" s="15">
        <v>0</v>
      </c>
      <c r="P117" s="15">
        <v>2976.3194732814004</v>
      </c>
      <c r="Q117" s="15">
        <v>1670.8324341220525</v>
      </c>
      <c r="R117" s="15">
        <v>911.91040913134248</v>
      </c>
      <c r="S117" s="15">
        <v>781.85990348126597</v>
      </c>
      <c r="T117" s="15">
        <v>566.28536219219279</v>
      </c>
      <c r="U117" s="15">
        <v>855.2403563899685</v>
      </c>
      <c r="V117" s="15">
        <v>617.558267053436</v>
      </c>
      <c r="W117" s="15">
        <v>168.03812342176687</v>
      </c>
      <c r="X117" s="15">
        <v>1949.6158803918895</v>
      </c>
      <c r="Y117" s="15">
        <v>0</v>
      </c>
      <c r="Z117" s="15">
        <v>0</v>
      </c>
      <c r="AA117" s="15">
        <v>0</v>
      </c>
      <c r="AB117" s="15">
        <v>0</v>
      </c>
      <c r="AC117" s="15">
        <v>0</v>
      </c>
      <c r="AD117" s="15">
        <v>0</v>
      </c>
      <c r="AE117" s="15">
        <v>0</v>
      </c>
      <c r="AF117" s="15">
        <v>0</v>
      </c>
      <c r="AG117" s="15">
        <v>0</v>
      </c>
      <c r="AH117" s="15">
        <v>0</v>
      </c>
      <c r="AI117" s="15">
        <v>664.26435447764538</v>
      </c>
    </row>
    <row r="118" spans="1:35" x14ac:dyDescent="0.3">
      <c r="A118" t="s">
        <v>168</v>
      </c>
      <c r="B118" s="15">
        <v>11561.181430132658</v>
      </c>
      <c r="C118" s="15">
        <v>12576.273696446713</v>
      </c>
      <c r="D118" s="15">
        <v>12197.616096255681</v>
      </c>
      <c r="E118" s="15">
        <v>2392.221591399566</v>
      </c>
      <c r="F118" s="15">
        <v>3890.0093601186468</v>
      </c>
      <c r="G118" s="15">
        <v>2455.6097275286606</v>
      </c>
      <c r="H118" s="15">
        <v>4106.617898915616</v>
      </c>
      <c r="I118" s="15">
        <v>1995.3651931189422</v>
      </c>
      <c r="J118" s="15">
        <v>1670.9384902619011</v>
      </c>
      <c r="K118" s="15">
        <v>1644.5915809198998</v>
      </c>
      <c r="L118" s="15">
        <v>4506.1964870913544</v>
      </c>
      <c r="M118" s="15">
        <v>1704.7714218154674</v>
      </c>
      <c r="N118" s="15">
        <v>1946.365775006881</v>
      </c>
      <c r="O118" s="15">
        <v>1750.1736604232701</v>
      </c>
      <c r="P118" s="15">
        <v>1712.0630018916668</v>
      </c>
      <c r="Q118" s="15">
        <v>521.688249185161</v>
      </c>
      <c r="R118" s="15">
        <v>336.77377845273907</v>
      </c>
      <c r="S118" s="15">
        <v>1479.5102079947408</v>
      </c>
      <c r="T118" s="15">
        <v>335.99600991127772</v>
      </c>
      <c r="U118" s="15">
        <v>1478.7324394532795</v>
      </c>
      <c r="V118" s="15">
        <v>456.93901810850849</v>
      </c>
      <c r="W118" s="15">
        <v>227.30285624206229</v>
      </c>
      <c r="X118" s="15">
        <v>2810.8555088411058</v>
      </c>
      <c r="Y118" s="15">
        <v>388.88427073064554</v>
      </c>
      <c r="Z118" s="15">
        <v>0</v>
      </c>
      <c r="AA118" s="15">
        <v>0</v>
      </c>
      <c r="AB118" s="15">
        <v>0</v>
      </c>
      <c r="AC118" s="15">
        <v>0</v>
      </c>
      <c r="AD118" s="15">
        <v>0</v>
      </c>
      <c r="AE118" s="15">
        <v>0</v>
      </c>
      <c r="AF118" s="15">
        <v>0</v>
      </c>
      <c r="AG118" s="15">
        <v>0</v>
      </c>
      <c r="AH118" s="15">
        <v>0</v>
      </c>
      <c r="AI118" s="15">
        <v>933.32224975354927</v>
      </c>
    </row>
    <row r="119" spans="1:35" x14ac:dyDescent="0.3">
      <c r="A119" t="s">
        <v>227</v>
      </c>
      <c r="B119" s="15">
        <v>18854.944833346988</v>
      </c>
      <c r="C119" s="15">
        <v>22457.003975500611</v>
      </c>
      <c r="D119" s="15">
        <v>16810.038888699826</v>
      </c>
      <c r="E119" s="15">
        <v>3240.0013134896099</v>
      </c>
      <c r="F119" s="15">
        <v>7425.6585949557648</v>
      </c>
      <c r="G119" s="15">
        <v>3117.154793758868</v>
      </c>
      <c r="H119" s="15">
        <v>5729.0049373937491</v>
      </c>
      <c r="I119" s="15">
        <v>2928.1446312174803</v>
      </c>
      <c r="J119" s="15">
        <v>2329.9486472084254</v>
      </c>
      <c r="K119" s="15">
        <v>2031.8088177141137</v>
      </c>
      <c r="L119" s="15">
        <v>5489.2625914167593</v>
      </c>
      <c r="M119" s="15">
        <v>2057.7296350957231</v>
      </c>
      <c r="N119" s="15">
        <v>4089.8410304446415</v>
      </c>
      <c r="O119" s="15">
        <v>2069.4293036415079</v>
      </c>
      <c r="P119" s="15">
        <v>2791.3795402857195</v>
      </c>
      <c r="Q119" s="15">
        <v>1163.7135834591929</v>
      </c>
      <c r="R119" s="15">
        <v>724.16913929944587</v>
      </c>
      <c r="S119" s="15">
        <v>2140.0307517626238</v>
      </c>
      <c r="T119" s="15">
        <v>752.00628170148582</v>
      </c>
      <c r="U119" s="15">
        <v>1208.2933549870975</v>
      </c>
      <c r="V119" s="15">
        <v>559.76862438884746</v>
      </c>
      <c r="W119" s="15">
        <v>208.67770880369824</v>
      </c>
      <c r="X119" s="15">
        <v>3161.3311284403662</v>
      </c>
      <c r="Y119" s="15">
        <v>403.4368464063765</v>
      </c>
      <c r="Z119" s="15">
        <v>0</v>
      </c>
      <c r="AA119" s="15">
        <v>0</v>
      </c>
      <c r="AB119" s="15">
        <v>0</v>
      </c>
      <c r="AC119" s="15">
        <v>0</v>
      </c>
      <c r="AD119" s="15">
        <v>0</v>
      </c>
      <c r="AE119" s="15">
        <v>0</v>
      </c>
      <c r="AF119" s="15">
        <v>0</v>
      </c>
      <c r="AG119" s="15">
        <v>1379.7540147098077</v>
      </c>
      <c r="AH119" s="15">
        <v>2989.4670318712497</v>
      </c>
      <c r="AI119" s="15">
        <v>0</v>
      </c>
    </row>
    <row r="120" spans="1:35" x14ac:dyDescent="0.3">
      <c r="A120" t="s">
        <v>228</v>
      </c>
      <c r="B120" s="15">
        <v>8991.5842739816489</v>
      </c>
      <c r="C120" s="15">
        <v>18987.226754286959</v>
      </c>
      <c r="D120" s="15">
        <v>10017.927904484282</v>
      </c>
      <c r="E120" s="15">
        <v>1913.050985151355</v>
      </c>
      <c r="F120" s="15">
        <v>4348.4015551145822</v>
      </c>
      <c r="G120" s="15">
        <v>2386.8722477253964</v>
      </c>
      <c r="H120" s="15">
        <v>4027.1972329188966</v>
      </c>
      <c r="I120" s="15">
        <v>1494.6065195195526</v>
      </c>
      <c r="J120" s="15">
        <v>2344.8199019245494</v>
      </c>
      <c r="K120" s="15">
        <v>1180.017173067821</v>
      </c>
      <c r="L120" s="15">
        <v>3276.7754845941131</v>
      </c>
      <c r="M120" s="15">
        <v>1234.9214717426353</v>
      </c>
      <c r="N120" s="15">
        <v>2109.2322657863187</v>
      </c>
      <c r="O120" s="15">
        <v>1230.1964890683826</v>
      </c>
      <c r="P120" s="15">
        <v>1758.638551356783</v>
      </c>
      <c r="Q120" s="15">
        <v>1061.4201079440832</v>
      </c>
      <c r="R120" s="15">
        <v>793.60808996745106</v>
      </c>
      <c r="S120" s="15">
        <v>2032.4040475029728</v>
      </c>
      <c r="T120" s="15">
        <v>515.59010941443353</v>
      </c>
      <c r="U120" s="15">
        <v>644.48763676804197</v>
      </c>
      <c r="V120" s="15">
        <v>359.09868324319046</v>
      </c>
      <c r="W120" s="15">
        <v>238.04462712884131</v>
      </c>
      <c r="X120" s="15">
        <v>2379.8792733675023</v>
      </c>
      <c r="Y120" s="15">
        <v>377.99861394020053</v>
      </c>
      <c r="Z120" s="15">
        <v>0</v>
      </c>
      <c r="AA120" s="15">
        <v>0</v>
      </c>
      <c r="AB120" s="15">
        <v>0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0</v>
      </c>
    </row>
    <row r="121" spans="1:35" x14ac:dyDescent="0.3">
      <c r="A121" t="s">
        <v>229</v>
      </c>
      <c r="B121" s="15">
        <v>8141.885466620276</v>
      </c>
      <c r="C121" s="15">
        <v>22020.999046425135</v>
      </c>
      <c r="D121" s="15">
        <v>22233.101174755444</v>
      </c>
      <c r="E121" s="15">
        <v>2296.9077632074291</v>
      </c>
      <c r="F121" s="15">
        <v>4476.3027555322506</v>
      </c>
      <c r="G121" s="15">
        <v>1643.1447396740502</v>
      </c>
      <c r="H121" s="15">
        <v>3595.0956593228548</v>
      </c>
      <c r="I121" s="15">
        <v>2448.0748602908793</v>
      </c>
      <c r="J121" s="15">
        <v>2287.7545261363211</v>
      </c>
      <c r="K121" s="15">
        <v>1896.8465833419323</v>
      </c>
      <c r="L121" s="15">
        <v>5441.0909256030764</v>
      </c>
      <c r="M121" s="15">
        <v>2003.4494352913007</v>
      </c>
      <c r="N121" s="15">
        <v>2979.8871798162641</v>
      </c>
      <c r="O121" s="15">
        <v>1564.1865128182303</v>
      </c>
      <c r="P121" s="15">
        <v>2009.2742225183692</v>
      </c>
      <c r="Q121" s="15">
        <v>1637.4124093870942</v>
      </c>
      <c r="R121" s="15">
        <v>1046.4276481899001</v>
      </c>
      <c r="S121" s="15">
        <v>883.0562350116395</v>
      </c>
      <c r="T121" s="15">
        <v>319.53118502776937</v>
      </c>
      <c r="U121" s="15">
        <v>910.70086010518787</v>
      </c>
      <c r="V121" s="15">
        <v>760.45833242285971</v>
      </c>
      <c r="W121" s="15">
        <v>440.92714739509046</v>
      </c>
      <c r="X121" s="15">
        <v>2587.3150120998553</v>
      </c>
      <c r="Y121" s="15">
        <v>369.82776044880717</v>
      </c>
      <c r="Z121" s="15">
        <v>0</v>
      </c>
      <c r="AA121" s="15">
        <v>0</v>
      </c>
      <c r="AB121" s="15">
        <v>0</v>
      </c>
      <c r="AC121" s="15">
        <v>0</v>
      </c>
      <c r="AD121" s="15">
        <v>0</v>
      </c>
      <c r="AE121" s="15">
        <v>0</v>
      </c>
      <c r="AF121" s="15">
        <v>0</v>
      </c>
      <c r="AG121" s="15">
        <v>0</v>
      </c>
      <c r="AH121" s="15">
        <v>0</v>
      </c>
      <c r="AI121" s="15">
        <v>0</v>
      </c>
    </row>
    <row r="122" spans="1:35" x14ac:dyDescent="0.3">
      <c r="A122" t="s">
        <v>129</v>
      </c>
      <c r="B122" s="15">
        <v>15523.157471128776</v>
      </c>
      <c r="C122" s="15">
        <v>19646.869940001034</v>
      </c>
      <c r="D122" s="15">
        <v>12778.097331429672</v>
      </c>
      <c r="E122" s="15">
        <v>3021.8332611062501</v>
      </c>
      <c r="F122" s="15">
        <v>5357.1880956411842</v>
      </c>
      <c r="G122" s="15">
        <v>1903.5878603565952</v>
      </c>
      <c r="H122" s="15">
        <v>3022.9043773904932</v>
      </c>
      <c r="I122" s="15">
        <v>1636.4514590664003</v>
      </c>
      <c r="J122" s="15">
        <v>1250.3140385968115</v>
      </c>
      <c r="K122" s="15">
        <v>755.67253853341106</v>
      </c>
      <c r="L122" s="15">
        <v>2814.3580368483877</v>
      </c>
      <c r="M122" s="15">
        <v>1135.7045961828148</v>
      </c>
      <c r="N122" s="15">
        <v>2823.4625252644519</v>
      </c>
      <c r="O122" s="15">
        <v>1490.7796444093572</v>
      </c>
      <c r="P122" s="15">
        <v>1902.3025208155036</v>
      </c>
      <c r="Q122" s="15">
        <v>2026.4448981592636</v>
      </c>
      <c r="R122" s="15">
        <v>895.88166014081492</v>
      </c>
      <c r="S122" s="15">
        <v>1455.3256954009153</v>
      </c>
      <c r="T122" s="15">
        <v>370.1777878343683</v>
      </c>
      <c r="U122" s="15">
        <v>1110.7475867599535</v>
      </c>
      <c r="V122" s="15">
        <v>412.37976943354101</v>
      </c>
      <c r="W122" s="15">
        <v>231.03978251120731</v>
      </c>
      <c r="X122" s="15">
        <v>1858.6009764183909</v>
      </c>
      <c r="Y122" s="15">
        <v>428.44651369718554</v>
      </c>
      <c r="Z122" s="15">
        <v>0</v>
      </c>
      <c r="AA122" s="15">
        <v>0</v>
      </c>
      <c r="AB122" s="15">
        <v>0</v>
      </c>
      <c r="AC122" s="15">
        <v>0</v>
      </c>
      <c r="AD122" s="15">
        <v>0</v>
      </c>
      <c r="AE122" s="15">
        <v>0</v>
      </c>
      <c r="AF122" s="15">
        <v>0</v>
      </c>
      <c r="AG122" s="15">
        <v>0</v>
      </c>
      <c r="AH122" s="15">
        <v>0</v>
      </c>
      <c r="AI122" s="15">
        <v>1028.2716328732454</v>
      </c>
    </row>
    <row r="123" spans="1:35" x14ac:dyDescent="0.3">
      <c r="A123" t="s">
        <v>130</v>
      </c>
      <c r="B123" s="15">
        <v>8980.6314710127517</v>
      </c>
      <c r="C123" s="15">
        <v>16521.231358105844</v>
      </c>
      <c r="D123" s="15">
        <v>15746.323143724985</v>
      </c>
      <c r="E123" s="15">
        <v>5728.5662211022973</v>
      </c>
      <c r="F123" s="15">
        <v>2276.7451525410047</v>
      </c>
      <c r="G123" s="15">
        <v>1804.6282913667517</v>
      </c>
      <c r="H123" s="15">
        <v>5233.877280185282</v>
      </c>
      <c r="I123" s="15">
        <v>1511.0015733684615</v>
      </c>
      <c r="J123" s="15">
        <v>1280.4439017102436</v>
      </c>
      <c r="K123" s="15">
        <v>1143.5888131858467</v>
      </c>
      <c r="L123" s="15">
        <v>2961.399957847741</v>
      </c>
      <c r="M123" s="15">
        <v>999.24131163759148</v>
      </c>
      <c r="N123" s="15">
        <v>2860.3946430324377</v>
      </c>
      <c r="O123" s="15">
        <v>1526.9348061280587</v>
      </c>
      <c r="P123" s="15">
        <v>1802.9211592853665</v>
      </c>
      <c r="Q123" s="15">
        <v>1526.7451247856825</v>
      </c>
      <c r="R123" s="15">
        <v>833.27013705845479</v>
      </c>
      <c r="S123" s="15">
        <v>1192.9059622036473</v>
      </c>
      <c r="T123" s="15">
        <v>327.76935962599816</v>
      </c>
      <c r="U123" s="15">
        <v>1320.1821429380484</v>
      </c>
      <c r="V123" s="15">
        <v>362.76556729439903</v>
      </c>
      <c r="W123" s="15">
        <v>315.44007237154801</v>
      </c>
      <c r="X123" s="15">
        <v>1798.1791257259622</v>
      </c>
      <c r="Y123" s="15">
        <v>379.36268475231265</v>
      </c>
      <c r="Z123" s="15">
        <v>0</v>
      </c>
      <c r="AA123" s="15">
        <v>0</v>
      </c>
      <c r="AB123" s="15">
        <v>0</v>
      </c>
      <c r="AC123" s="15">
        <v>0</v>
      </c>
      <c r="AD123" s="15">
        <v>0</v>
      </c>
      <c r="AE123" s="15">
        <v>0</v>
      </c>
      <c r="AF123" s="15">
        <v>0</v>
      </c>
      <c r="AG123" s="15">
        <v>0</v>
      </c>
      <c r="AH123" s="15">
        <v>0</v>
      </c>
      <c r="AI123" s="15">
        <v>1517.450739009251</v>
      </c>
    </row>
    <row r="124" spans="1:35" x14ac:dyDescent="0.3">
      <c r="A124" t="s">
        <v>169</v>
      </c>
      <c r="B124" s="15">
        <v>11643.999930110247</v>
      </c>
      <c r="C124" s="15">
        <v>18507.531562151664</v>
      </c>
      <c r="D124" s="15">
        <v>11715.441886424782</v>
      </c>
      <c r="E124" s="15">
        <v>4685.0026265406432</v>
      </c>
      <c r="F124" s="15">
        <v>9345.4014368546887</v>
      </c>
      <c r="G124" s="15">
        <v>1291.2331908287911</v>
      </c>
      <c r="H124" s="15">
        <v>3325.9791741254871</v>
      </c>
      <c r="I124" s="15">
        <v>2830.1655610527819</v>
      </c>
      <c r="J124" s="15">
        <v>2288.3625362147486</v>
      </c>
      <c r="K124" s="15">
        <v>1845.1824034242591</v>
      </c>
      <c r="L124" s="15">
        <v>5084.2696189773314</v>
      </c>
      <c r="M124" s="15">
        <v>2000.1760642947675</v>
      </c>
      <c r="N124" s="15">
        <v>2056.5468331177321</v>
      </c>
      <c r="O124" s="15">
        <v>1280.8518337711548</v>
      </c>
      <c r="P124" s="15">
        <v>1569.4535599734415</v>
      </c>
      <c r="Q124" s="15">
        <v>893.3157748095955</v>
      </c>
      <c r="R124" s="15">
        <v>732.50855398681063</v>
      </c>
      <c r="S124" s="15">
        <v>1539.6590652180253</v>
      </c>
      <c r="T124" s="15">
        <v>339.67800292585662</v>
      </c>
      <c r="U124" s="15">
        <v>1666.207807750611</v>
      </c>
      <c r="V124" s="15">
        <v>716.31363697689812</v>
      </c>
      <c r="W124" s="15">
        <v>541.80302483803348</v>
      </c>
      <c r="X124" s="15">
        <v>4689.0513557931208</v>
      </c>
      <c r="Y124" s="15">
        <v>415.25428230544821</v>
      </c>
      <c r="Z124" s="15">
        <v>0</v>
      </c>
      <c r="AA124" s="15">
        <v>0</v>
      </c>
      <c r="AB124" s="15">
        <v>0</v>
      </c>
      <c r="AC124" s="15">
        <v>0</v>
      </c>
      <c r="AD124" s="15">
        <v>0</v>
      </c>
      <c r="AE124" s="15">
        <v>0</v>
      </c>
      <c r="AF124" s="15">
        <v>0</v>
      </c>
      <c r="AG124" s="15">
        <v>0</v>
      </c>
      <c r="AH124" s="15">
        <v>0</v>
      </c>
      <c r="AI124" s="15">
        <v>996.61027753307565</v>
      </c>
    </row>
    <row r="125" spans="1:35" x14ac:dyDescent="0.3">
      <c r="A125" t="s">
        <v>40</v>
      </c>
      <c r="B125" s="15">
        <v>13447.226245784255</v>
      </c>
      <c r="C125" s="15">
        <v>23747.673227730658</v>
      </c>
      <c r="D125" s="15">
        <v>12330.820439266727</v>
      </c>
      <c r="E125" s="15">
        <v>3537.1303784857796</v>
      </c>
      <c r="F125" s="15">
        <v>5114.7799940028117</v>
      </c>
      <c r="G125" s="15">
        <v>2573.9653030884829</v>
      </c>
      <c r="H125" s="15">
        <v>5167.102044542743</v>
      </c>
      <c r="I125" s="15">
        <v>2828.9853738499069</v>
      </c>
      <c r="J125" s="15">
        <v>2161.0804195338678</v>
      </c>
      <c r="K125" s="15">
        <v>1854.6369594059076</v>
      </c>
      <c r="L125" s="15">
        <v>6233.2137499146002</v>
      </c>
      <c r="M125" s="15">
        <v>2336.6189020705096</v>
      </c>
      <c r="N125" s="15">
        <v>3637.5807274231302</v>
      </c>
      <c r="O125" s="15">
        <v>1809.1047932871886</v>
      </c>
      <c r="P125" s="15">
        <v>2401.8217627624476</v>
      </c>
      <c r="Q125" s="15">
        <v>1245.2448326020824</v>
      </c>
      <c r="R125" s="15">
        <v>961.56745553348173</v>
      </c>
      <c r="S125" s="15">
        <v>953.67920745589674</v>
      </c>
      <c r="T125" s="15">
        <v>544.78837356081794</v>
      </c>
      <c r="U125" s="15">
        <v>2107.8597078205403</v>
      </c>
      <c r="V125" s="15">
        <v>833.75786642830462</v>
      </c>
      <c r="W125" s="15">
        <v>341.39139464890695</v>
      </c>
      <c r="X125" s="15">
        <v>2791.0419020843078</v>
      </c>
      <c r="Y125" s="15">
        <v>399.40496595367881</v>
      </c>
      <c r="Z125" s="15">
        <v>0</v>
      </c>
      <c r="AA125" s="15">
        <v>0</v>
      </c>
      <c r="AB125" s="15">
        <v>0</v>
      </c>
      <c r="AC125" s="15">
        <v>0</v>
      </c>
      <c r="AD125" s="15">
        <v>0</v>
      </c>
      <c r="AE125" s="15">
        <v>0</v>
      </c>
      <c r="AF125" s="15">
        <v>0</v>
      </c>
      <c r="AG125" s="15">
        <v>0</v>
      </c>
      <c r="AH125" s="15">
        <v>0</v>
      </c>
      <c r="AI125" s="15">
        <v>319.52397276294312</v>
      </c>
    </row>
    <row r="126" spans="1:35" x14ac:dyDescent="0.3">
      <c r="A126" t="s">
        <v>94</v>
      </c>
      <c r="B126" s="15">
        <v>16093.599260981087</v>
      </c>
      <c r="C126" s="15">
        <v>19303.219729184984</v>
      </c>
      <c r="D126" s="15">
        <v>11409.696706205534</v>
      </c>
      <c r="E126" s="15">
        <v>2214.42971006589</v>
      </c>
      <c r="F126" s="15">
        <v>3173.4871618609027</v>
      </c>
      <c r="G126" s="15">
        <v>1879.4099716948899</v>
      </c>
      <c r="H126" s="15">
        <v>3197.4926797302892</v>
      </c>
      <c r="I126" s="15">
        <v>2304.7412178212044</v>
      </c>
      <c r="J126" s="15">
        <v>3634.6680580212346</v>
      </c>
      <c r="K126" s="15">
        <v>2003.4561058833947</v>
      </c>
      <c r="L126" s="15">
        <v>3733.0166554596904</v>
      </c>
      <c r="M126" s="15">
        <v>1755.7868422265508</v>
      </c>
      <c r="N126" s="15">
        <v>1788.2524544992455</v>
      </c>
      <c r="O126" s="15">
        <v>2032.9606851149322</v>
      </c>
      <c r="P126" s="15">
        <v>1595.5738044639038</v>
      </c>
      <c r="Q126" s="15">
        <v>1702.3824963056686</v>
      </c>
      <c r="R126" s="15">
        <v>884.50286986585991</v>
      </c>
      <c r="S126" s="15">
        <v>689.92069858977402</v>
      </c>
      <c r="T126" s="15">
        <v>365.47607822290905</v>
      </c>
      <c r="U126" s="15">
        <v>1396.9730883462471</v>
      </c>
      <c r="V126" s="15">
        <v>541.974797711924</v>
      </c>
      <c r="W126" s="15">
        <v>199.65822791807074</v>
      </c>
      <c r="X126" s="15">
        <v>4015.1608038100158</v>
      </c>
      <c r="Y126" s="15">
        <v>423.00472016540402</v>
      </c>
      <c r="Z126" s="15">
        <v>0</v>
      </c>
      <c r="AA126" s="15">
        <v>0</v>
      </c>
      <c r="AB126" s="15">
        <v>0</v>
      </c>
      <c r="AC126" s="15">
        <v>0</v>
      </c>
      <c r="AD126" s="15">
        <v>0</v>
      </c>
      <c r="AE126" s="15">
        <v>0</v>
      </c>
      <c r="AF126" s="15">
        <v>0</v>
      </c>
      <c r="AG126" s="15">
        <v>0</v>
      </c>
      <c r="AH126" s="15">
        <v>0</v>
      </c>
      <c r="AI126" s="15">
        <v>0</v>
      </c>
    </row>
    <row r="127" spans="1:35" x14ac:dyDescent="0.3">
      <c r="A127" t="s">
        <v>95</v>
      </c>
      <c r="B127" s="15">
        <v>13684.368927607513</v>
      </c>
      <c r="C127" s="15">
        <v>22158.695804249746</v>
      </c>
      <c r="D127" s="15">
        <v>12884.033851891727</v>
      </c>
      <c r="E127" s="15">
        <v>1891.1758386333995</v>
      </c>
      <c r="F127" s="15">
        <v>4167.0508920654274</v>
      </c>
      <c r="G127" s="15">
        <v>1913.2793430587549</v>
      </c>
      <c r="H127" s="15">
        <v>2854.0044914018767</v>
      </c>
      <c r="I127" s="15">
        <v>2620.7879602650169</v>
      </c>
      <c r="J127" s="15">
        <v>2291.7895766182833</v>
      </c>
      <c r="K127" s="15">
        <v>1170.3068809744791</v>
      </c>
      <c r="L127" s="15">
        <v>4221.769345242863</v>
      </c>
      <c r="M127" s="15">
        <v>1552.4519130395104</v>
      </c>
      <c r="N127" s="15">
        <v>2238.8394037948769</v>
      </c>
      <c r="O127" s="15">
        <v>1089.4571736764012</v>
      </c>
      <c r="P127" s="15">
        <v>1345.268398225847</v>
      </c>
      <c r="Q127" s="15">
        <v>1739.7913927690777</v>
      </c>
      <c r="R127" s="15">
        <v>863.11728836076293</v>
      </c>
      <c r="S127" s="15">
        <v>1334.7569538991222</v>
      </c>
      <c r="T127" s="15">
        <v>535.98542286550469</v>
      </c>
      <c r="U127" s="15">
        <v>879.22828714191087</v>
      </c>
      <c r="V127" s="15">
        <v>574.69111505923786</v>
      </c>
      <c r="W127" s="15">
        <v>424.28904716937581</v>
      </c>
      <c r="X127" s="15">
        <v>2412.7203052743389</v>
      </c>
      <c r="Y127" s="15">
        <v>392.95118978409425</v>
      </c>
      <c r="Z127" s="15">
        <v>0</v>
      </c>
      <c r="AA127" s="15">
        <v>0</v>
      </c>
      <c r="AB127" s="15">
        <v>0</v>
      </c>
      <c r="AC127" s="15">
        <v>0</v>
      </c>
      <c r="AD127" s="15">
        <v>0</v>
      </c>
      <c r="AE127" s="15">
        <v>0</v>
      </c>
      <c r="AF127" s="15">
        <v>0</v>
      </c>
      <c r="AG127" s="15">
        <v>0</v>
      </c>
      <c r="AH127" s="15">
        <v>0</v>
      </c>
      <c r="AI127" s="15">
        <v>314.36095182727541</v>
      </c>
    </row>
    <row r="128" spans="1:35" x14ac:dyDescent="0.3">
      <c r="A128" t="s">
        <v>70</v>
      </c>
      <c r="B128" s="15">
        <v>10930.22260009176</v>
      </c>
      <c r="C128" s="15">
        <v>18051.00451824021</v>
      </c>
      <c r="D128" s="15">
        <v>12703.579305533051</v>
      </c>
      <c r="E128" s="15">
        <v>2716.4528173135964</v>
      </c>
      <c r="F128" s="15">
        <v>6349.4488165096564</v>
      </c>
      <c r="G128" s="15">
        <v>2252.1709495002983</v>
      </c>
      <c r="H128" s="15">
        <v>3056.8748993473728</v>
      </c>
      <c r="I128" s="15">
        <v>2262.1720502154149</v>
      </c>
      <c r="J128" s="15">
        <v>1970.0245120180662</v>
      </c>
      <c r="K128" s="15">
        <v>1591.0404935731185</v>
      </c>
      <c r="L128" s="15">
        <v>4591.8515302578671</v>
      </c>
      <c r="M128" s="15">
        <v>1705.3800007872881</v>
      </c>
      <c r="N128" s="15">
        <v>2378.1463527387864</v>
      </c>
      <c r="O128" s="15">
        <v>3108.9960203819232</v>
      </c>
      <c r="P128" s="15">
        <v>3903.3142117940688</v>
      </c>
      <c r="Q128" s="15">
        <v>722.00254008745674</v>
      </c>
      <c r="R128" s="15">
        <v>1088.3890182085559</v>
      </c>
      <c r="S128" s="15">
        <v>1232.1548409883569</v>
      </c>
      <c r="T128" s="15">
        <v>979.33855464180351</v>
      </c>
      <c r="U128" s="15">
        <v>860.67164807974689</v>
      </c>
      <c r="V128" s="15">
        <v>411.10293804926442</v>
      </c>
      <c r="W128" s="15">
        <v>372.06017948832846</v>
      </c>
      <c r="X128" s="15">
        <v>3301.90186686773</v>
      </c>
      <c r="Y128" s="15">
        <v>384.65771981217733</v>
      </c>
      <c r="Z128" s="15">
        <v>0</v>
      </c>
      <c r="AA128" s="15">
        <v>0</v>
      </c>
      <c r="AB128" s="15">
        <v>0</v>
      </c>
      <c r="AC128" s="15">
        <v>0</v>
      </c>
      <c r="AD128" s="15">
        <v>0</v>
      </c>
      <c r="AE128" s="15">
        <v>0</v>
      </c>
      <c r="AF128" s="15">
        <v>0</v>
      </c>
      <c r="AG128" s="15">
        <v>0</v>
      </c>
      <c r="AH128" s="15">
        <v>0</v>
      </c>
      <c r="AI128" s="15">
        <v>1077.0416154740965</v>
      </c>
    </row>
    <row r="129" spans="1:35" x14ac:dyDescent="0.3">
      <c r="A129" t="s">
        <v>170</v>
      </c>
      <c r="B129" s="15">
        <v>14856.720563834866</v>
      </c>
      <c r="C129" s="15">
        <v>14533.611677877629</v>
      </c>
      <c r="D129" s="15">
        <v>7991.811645285532</v>
      </c>
      <c r="E129" s="15">
        <v>2655.848143035606</v>
      </c>
      <c r="F129" s="15">
        <v>6004.0253204415685</v>
      </c>
      <c r="G129" s="15">
        <v>2445.3708222803052</v>
      </c>
      <c r="H129" s="15">
        <v>3017.5515792553865</v>
      </c>
      <c r="I129" s="15">
        <v>1353.2897835867489</v>
      </c>
      <c r="J129" s="15">
        <v>1294.6194724654463</v>
      </c>
      <c r="K129" s="15">
        <v>1051.2248154374674</v>
      </c>
      <c r="L129" s="15">
        <v>2255.8056916276473</v>
      </c>
      <c r="M129" s="15">
        <v>1039.3164849623518</v>
      </c>
      <c r="N129" s="15">
        <v>2310.9906377318425</v>
      </c>
      <c r="O129" s="15">
        <v>1992.8542642259004</v>
      </c>
      <c r="P129" s="15">
        <v>1477.9883986432471</v>
      </c>
      <c r="Q129" s="15">
        <v>1039.0260378775927</v>
      </c>
      <c r="R129" s="15">
        <v>572.56801975475992</v>
      </c>
      <c r="S129" s="15">
        <v>984.90606441751299</v>
      </c>
      <c r="T129" s="15">
        <v>528.22643148156408</v>
      </c>
      <c r="U129" s="15">
        <v>797.76132613784603</v>
      </c>
      <c r="V129" s="15">
        <v>326.75297035379009</v>
      </c>
      <c r="W129" s="15">
        <v>69.61048464722225</v>
      </c>
      <c r="X129" s="15">
        <v>2073.792185178721</v>
      </c>
      <c r="Y129" s="15">
        <v>387.26277967856601</v>
      </c>
      <c r="Z129" s="15">
        <v>0</v>
      </c>
      <c r="AA129" s="15">
        <v>0</v>
      </c>
      <c r="AB129" s="15">
        <v>0</v>
      </c>
      <c r="AC129" s="15">
        <v>0</v>
      </c>
      <c r="AD129" s="15">
        <v>0</v>
      </c>
      <c r="AE129" s="15">
        <v>0</v>
      </c>
      <c r="AF129" s="15">
        <v>0</v>
      </c>
      <c r="AG129" s="15">
        <v>0</v>
      </c>
      <c r="AH129" s="15">
        <v>0</v>
      </c>
      <c r="AI129" s="15">
        <v>929.43067122855848</v>
      </c>
    </row>
    <row r="130" spans="1:35" x14ac:dyDescent="0.3">
      <c r="A130" t="s">
        <v>96</v>
      </c>
      <c r="B130" s="15">
        <v>11539.340887932784</v>
      </c>
      <c r="C130" s="15">
        <v>22736.725526539645</v>
      </c>
      <c r="D130" s="15">
        <v>17682.829329474342</v>
      </c>
      <c r="E130" s="15">
        <v>2169.793788707158</v>
      </c>
      <c r="F130" s="15">
        <v>5513.5078877035194</v>
      </c>
      <c r="G130" s="15">
        <v>2274.7126350045819</v>
      </c>
      <c r="H130" s="15">
        <v>3509.4228347794187</v>
      </c>
      <c r="I130" s="15">
        <v>2449.7875167232019</v>
      </c>
      <c r="J130" s="15">
        <v>3864.6159075665778</v>
      </c>
      <c r="K130" s="15">
        <v>1996.9703843768946</v>
      </c>
      <c r="L130" s="15">
        <v>5372.0250486191826</v>
      </c>
      <c r="M130" s="15">
        <v>1987.5141793457965</v>
      </c>
      <c r="N130" s="15">
        <v>1947.0776454509091</v>
      </c>
      <c r="O130" s="15">
        <v>1110.9690025107502</v>
      </c>
      <c r="P130" s="15">
        <v>1583.9593722567342</v>
      </c>
      <c r="Q130" s="15">
        <v>1340.8898734097406</v>
      </c>
      <c r="R130" s="15">
        <v>753.25427504863103</v>
      </c>
      <c r="S130" s="15">
        <v>1314.5025584181992</v>
      </c>
      <c r="T130" s="15">
        <v>491.36242523497509</v>
      </c>
      <c r="U130" s="15">
        <v>806.02890503171307</v>
      </c>
      <c r="V130" s="15">
        <v>639.41957829331432</v>
      </c>
      <c r="W130" s="15">
        <v>275.31065504826222</v>
      </c>
      <c r="X130" s="15">
        <v>2407.4597418220956</v>
      </c>
      <c r="Y130" s="15">
        <v>360.23638213707846</v>
      </c>
      <c r="Z130" s="15">
        <v>0</v>
      </c>
      <c r="AA130" s="15">
        <v>0</v>
      </c>
      <c r="AB130" s="15">
        <v>0</v>
      </c>
      <c r="AC130" s="15">
        <v>0</v>
      </c>
      <c r="AD130" s="15">
        <v>0</v>
      </c>
      <c r="AE130" s="15">
        <v>0</v>
      </c>
      <c r="AF130" s="15">
        <v>0</v>
      </c>
      <c r="AG130" s="15">
        <v>0</v>
      </c>
      <c r="AH130" s="15">
        <v>0</v>
      </c>
      <c r="AI130" s="15">
        <v>432.28365856449415</v>
      </c>
    </row>
    <row r="131" spans="1:35" x14ac:dyDescent="0.3">
      <c r="A131" t="s">
        <v>106</v>
      </c>
      <c r="B131" s="15">
        <v>13857.122545337636</v>
      </c>
      <c r="C131" s="15">
        <v>14041.014446020561</v>
      </c>
      <c r="D131" s="15">
        <v>10301.091778738743</v>
      </c>
      <c r="E131" s="15">
        <v>3558.7476952663651</v>
      </c>
      <c r="F131" s="15">
        <v>2743.4951684225407</v>
      </c>
      <c r="G131" s="15">
        <v>2293.7547067134046</v>
      </c>
      <c r="H131" s="15">
        <v>3808.2988051171651</v>
      </c>
      <c r="I131" s="15">
        <v>1617.5769742134323</v>
      </c>
      <c r="J131" s="15">
        <v>1688.7793513176443</v>
      </c>
      <c r="K131" s="15">
        <v>1222.9767302617543</v>
      </c>
      <c r="L131" s="15">
        <v>3711.9258490366369</v>
      </c>
      <c r="M131" s="15">
        <v>1319.0558663542329</v>
      </c>
      <c r="N131" s="15">
        <v>2900.0032820573829</v>
      </c>
      <c r="O131" s="15">
        <v>1485.5538595827888</v>
      </c>
      <c r="P131" s="15">
        <v>1935.2943212919242</v>
      </c>
      <c r="Q131" s="15">
        <v>498.51457972550082</v>
      </c>
      <c r="R131" s="15">
        <v>521.23665880139777</v>
      </c>
      <c r="S131" s="15">
        <v>798.70066751698596</v>
      </c>
      <c r="T131" s="15">
        <v>534.36061826764887</v>
      </c>
      <c r="U131" s="15">
        <v>1789.3637272268959</v>
      </c>
      <c r="V131" s="15">
        <v>501.94247958608872</v>
      </c>
      <c r="W131" s="15">
        <v>246.71084996631365</v>
      </c>
      <c r="X131" s="15">
        <v>3195.1944300520117</v>
      </c>
      <c r="Y131" s="15">
        <v>391.75998406719117</v>
      </c>
      <c r="Z131" s="15">
        <v>1116.5159545914948</v>
      </c>
      <c r="AA131" s="15">
        <v>1116.5159545914948</v>
      </c>
      <c r="AB131" s="15">
        <v>775.68476845303849</v>
      </c>
      <c r="AC131" s="15">
        <v>195.87999203359558</v>
      </c>
      <c r="AD131" s="15">
        <v>0</v>
      </c>
      <c r="AE131" s="15">
        <v>0</v>
      </c>
      <c r="AF131" s="15">
        <v>0</v>
      </c>
      <c r="AG131" s="15">
        <v>0</v>
      </c>
      <c r="AH131" s="15">
        <v>0</v>
      </c>
      <c r="AI131" s="15">
        <v>1096.9279553881354</v>
      </c>
    </row>
    <row r="132" spans="1:35" x14ac:dyDescent="0.3">
      <c r="A132" t="s">
        <v>196</v>
      </c>
      <c r="B132" s="15">
        <v>17869.268102023823</v>
      </c>
      <c r="C132" s="15">
        <v>22636.195237849013</v>
      </c>
      <c r="D132" s="15">
        <v>15338.508789590809</v>
      </c>
      <c r="E132" s="15">
        <v>4976.3752705870229</v>
      </c>
      <c r="F132" s="15">
        <v>5670.499166235204</v>
      </c>
      <c r="G132" s="15">
        <v>3959.2519951689105</v>
      </c>
      <c r="H132" s="15">
        <v>6370.0359095029307</v>
      </c>
      <c r="I132" s="15">
        <v>3256.1722970956639</v>
      </c>
      <c r="J132" s="15">
        <v>3205.5867757057349</v>
      </c>
      <c r="K132" s="15">
        <v>2131.4809771655041</v>
      </c>
      <c r="L132" s="15">
        <v>6704.5498923908026</v>
      </c>
      <c r="M132" s="15">
        <v>2493.4528597961594</v>
      </c>
      <c r="N132" s="15">
        <v>4099.0018791644325</v>
      </c>
      <c r="O132" s="15">
        <v>0</v>
      </c>
      <c r="P132" s="15">
        <v>1927.7610758480887</v>
      </c>
      <c r="Q132" s="15">
        <v>1201.2585098939028</v>
      </c>
      <c r="R132" s="15">
        <v>582.02874221797003</v>
      </c>
      <c r="S132" s="15">
        <v>2759.1744702101801</v>
      </c>
      <c r="T132" s="15">
        <v>536.95448385885095</v>
      </c>
      <c r="U132" s="15">
        <v>3335.2982877522832</v>
      </c>
      <c r="V132" s="15">
        <v>782.40251955239466</v>
      </c>
      <c r="W132" s="15">
        <v>425.05616125116887</v>
      </c>
      <c r="X132" s="15">
        <v>2824.9159649348339</v>
      </c>
      <c r="Y132" s="15">
        <v>0</v>
      </c>
      <c r="Z132" s="15">
        <v>0</v>
      </c>
      <c r="AA132" s="15">
        <v>0</v>
      </c>
      <c r="AB132" s="15">
        <v>0</v>
      </c>
      <c r="AC132" s="15">
        <v>0</v>
      </c>
      <c r="AD132" s="15">
        <v>0</v>
      </c>
      <c r="AE132" s="15">
        <v>0</v>
      </c>
      <c r="AF132" s="15">
        <v>0</v>
      </c>
      <c r="AG132" s="15">
        <v>0</v>
      </c>
      <c r="AH132" s="15">
        <v>0</v>
      </c>
      <c r="AI132" s="15">
        <v>1259.7172641849875</v>
      </c>
    </row>
    <row r="133" spans="1:35" x14ac:dyDescent="0.3">
      <c r="A133" t="s">
        <v>97</v>
      </c>
      <c r="B133" s="15">
        <v>11677.491942904629</v>
      </c>
      <c r="C133" s="15">
        <v>23162.71651127352</v>
      </c>
      <c r="D133" s="15">
        <v>11447.334330557398</v>
      </c>
      <c r="E133" s="15">
        <v>2965.6674616794821</v>
      </c>
      <c r="F133" s="15">
        <v>4592.6032119910988</v>
      </c>
      <c r="G133" s="15">
        <v>2019.6237327367037</v>
      </c>
      <c r="H133" s="15">
        <v>4952.7584670284914</v>
      </c>
      <c r="I133" s="15">
        <v>2650.7187266010637</v>
      </c>
      <c r="J133" s="15">
        <v>2399.3385416636311</v>
      </c>
      <c r="K133" s="15">
        <v>1893.4845688776666</v>
      </c>
      <c r="L133" s="15">
        <v>5326.4856574178066</v>
      </c>
      <c r="M133" s="15">
        <v>2009.2451939381754</v>
      </c>
      <c r="N133" s="15">
        <v>4622.4415110368673</v>
      </c>
      <c r="O133" s="15">
        <v>2097.4627737256669</v>
      </c>
      <c r="P133" s="15">
        <v>2741.9301156573611</v>
      </c>
      <c r="Q133" s="15">
        <v>1887.995918551522</v>
      </c>
      <c r="R133" s="15">
        <v>961.01277528680987</v>
      </c>
      <c r="S133" s="15">
        <v>751.74550739725214</v>
      </c>
      <c r="T133" s="15">
        <v>344.88682776648125</v>
      </c>
      <c r="U133" s="15">
        <v>1549.7952648187079</v>
      </c>
      <c r="V133" s="15">
        <v>656.14319808003904</v>
      </c>
      <c r="W133" s="15">
        <v>431.00874106580807</v>
      </c>
      <c r="X133" s="15">
        <v>3812.9154847516543</v>
      </c>
      <c r="Y133" s="15">
        <v>399.17456917416814</v>
      </c>
      <c r="Z133" s="15">
        <v>0</v>
      </c>
      <c r="AA133" s="15">
        <v>0</v>
      </c>
      <c r="AB133" s="15">
        <v>0</v>
      </c>
      <c r="AC133" s="15">
        <v>0</v>
      </c>
      <c r="AD133" s="15">
        <v>0</v>
      </c>
      <c r="AE133" s="15">
        <v>0</v>
      </c>
      <c r="AF133" s="15">
        <v>0</v>
      </c>
      <c r="AG133" s="15">
        <v>0</v>
      </c>
      <c r="AH133" s="15">
        <v>0</v>
      </c>
      <c r="AI133" s="15">
        <v>958.01896601800365</v>
      </c>
    </row>
    <row r="134" spans="1:35" x14ac:dyDescent="0.3">
      <c r="A134" t="s">
        <v>71</v>
      </c>
      <c r="B134" s="15">
        <v>10625.432321153534</v>
      </c>
      <c r="C134" s="15">
        <v>13107.213802614464</v>
      </c>
      <c r="D134" s="15">
        <v>18456.779443898748</v>
      </c>
      <c r="E134" s="15">
        <v>3323.3087733773518</v>
      </c>
      <c r="F134" s="15">
        <v>6464.5922080087057</v>
      </c>
      <c r="G134" s="15">
        <v>3240.733175918615</v>
      </c>
      <c r="H134" s="15">
        <v>6766.5316752382578</v>
      </c>
      <c r="I134" s="15">
        <v>1609.5061017717996</v>
      </c>
      <c r="J134" s="15">
        <v>1187.4729938903029</v>
      </c>
      <c r="K134" s="15">
        <v>1338.8017518418562</v>
      </c>
      <c r="L134" s="15">
        <v>3094.3410025977469</v>
      </c>
      <c r="M134" s="15">
        <v>1352.4446766393867</v>
      </c>
      <c r="N134" s="15">
        <v>2011.4338467937785</v>
      </c>
      <c r="O134" s="15">
        <v>1455.8436856311953</v>
      </c>
      <c r="P134" s="15">
        <v>1367.7032109524139</v>
      </c>
      <c r="Q134" s="15">
        <v>1444.8934433594934</v>
      </c>
      <c r="R134" s="15">
        <v>621.8301512979607</v>
      </c>
      <c r="S134" s="15">
        <v>2439.0318318953209</v>
      </c>
      <c r="T134" s="15">
        <v>669.22136375253956</v>
      </c>
      <c r="U134" s="15">
        <v>612.13649420497848</v>
      </c>
      <c r="V134" s="15">
        <v>547.51211358509806</v>
      </c>
      <c r="W134" s="15">
        <v>532.97162794562496</v>
      </c>
      <c r="X134" s="15">
        <v>2998.5712607624523</v>
      </c>
      <c r="Y134" s="15">
        <v>359.02433677711355</v>
      </c>
      <c r="Z134" s="15">
        <v>0</v>
      </c>
      <c r="AA134" s="15">
        <v>0</v>
      </c>
      <c r="AB134" s="15">
        <v>0</v>
      </c>
      <c r="AC134" s="15">
        <v>0</v>
      </c>
      <c r="AD134" s="15">
        <v>0</v>
      </c>
      <c r="AE134" s="15">
        <v>0</v>
      </c>
      <c r="AF134" s="15">
        <v>0</v>
      </c>
      <c r="AG134" s="15">
        <v>0</v>
      </c>
      <c r="AH134" s="15">
        <v>0</v>
      </c>
      <c r="AI134" s="15">
        <v>1148.8778776867632</v>
      </c>
    </row>
    <row r="135" spans="1:35" x14ac:dyDescent="0.3">
      <c r="A135" t="s">
        <v>197</v>
      </c>
      <c r="B135" s="15">
        <v>14185.498876107715</v>
      </c>
      <c r="C135" s="15">
        <v>22783.407969830976</v>
      </c>
      <c r="D135" s="15">
        <v>26232.901065429218</v>
      </c>
      <c r="E135" s="15">
        <v>5820.1838854464313</v>
      </c>
      <c r="F135" s="15">
        <v>4502.8265554997379</v>
      </c>
      <c r="G135" s="15">
        <v>1637.7130362893784</v>
      </c>
      <c r="H135" s="15">
        <v>8425.5560527889829</v>
      </c>
      <c r="I135" s="15">
        <v>2189.351896245088</v>
      </c>
      <c r="J135" s="15">
        <v>3538.2222592874737</v>
      </c>
      <c r="K135" s="15">
        <v>1805.4073909771678</v>
      </c>
      <c r="L135" s="15">
        <v>3619.5773345243106</v>
      </c>
      <c r="M135" s="15">
        <v>2074.3132473677024</v>
      </c>
      <c r="N135" s="15">
        <v>4608.7810902449464</v>
      </c>
      <c r="O135" s="15">
        <v>0</v>
      </c>
      <c r="P135" s="15">
        <v>1998.5051090788309</v>
      </c>
      <c r="Q135" s="15">
        <v>1294.1245070776761</v>
      </c>
      <c r="R135" s="15">
        <v>1350.8801228061416</v>
      </c>
      <c r="S135" s="15">
        <v>1011.1503323408501</v>
      </c>
      <c r="T135" s="15">
        <v>277.82918974161061</v>
      </c>
      <c r="U135" s="15">
        <v>2267.8129174221167</v>
      </c>
      <c r="V135" s="15">
        <v>582.8303314892006</v>
      </c>
      <c r="W135" s="15">
        <v>673.18913046766409</v>
      </c>
      <c r="X135" s="15">
        <v>4020.8057737605318</v>
      </c>
      <c r="Y135" s="15">
        <v>0</v>
      </c>
      <c r="Z135" s="15">
        <v>0</v>
      </c>
      <c r="AA135" s="15">
        <v>0</v>
      </c>
      <c r="AB135" s="15">
        <v>0</v>
      </c>
      <c r="AC135" s="15">
        <v>0</v>
      </c>
      <c r="AD135" s="15">
        <v>0</v>
      </c>
      <c r="AE135" s="15">
        <v>0</v>
      </c>
      <c r="AF135" s="15">
        <v>0</v>
      </c>
      <c r="AG135" s="15">
        <v>0</v>
      </c>
      <c r="AH135" s="15">
        <v>0</v>
      </c>
      <c r="AI135" s="15">
        <v>1543.4954985645034</v>
      </c>
    </row>
    <row r="136" spans="1:35" x14ac:dyDescent="0.3">
      <c r="A136" t="s">
        <v>171</v>
      </c>
      <c r="B136" s="15">
        <v>12205.283178981594</v>
      </c>
      <c r="C136" s="15">
        <v>19102.349478951441</v>
      </c>
      <c r="D136" s="15">
        <v>9713.6475399951159</v>
      </c>
      <c r="E136" s="15">
        <v>4459.9204080409054</v>
      </c>
      <c r="F136" s="15">
        <v>5259.988137117206</v>
      </c>
      <c r="G136" s="15">
        <v>3358.2271451028391</v>
      </c>
      <c r="H136" s="15">
        <v>4600.1608514089939</v>
      </c>
      <c r="I136" s="15">
        <v>2969.1656379920209</v>
      </c>
      <c r="J136" s="15">
        <v>2849.2697740204435</v>
      </c>
      <c r="K136" s="15">
        <v>2400.5460733985069</v>
      </c>
      <c r="L136" s="15">
        <v>5191.8680847558526</v>
      </c>
      <c r="M136" s="15">
        <v>2240.4182321933781</v>
      </c>
      <c r="N136" s="15">
        <v>2437.9206658853564</v>
      </c>
      <c r="O136" s="15">
        <v>2105.5496721490881</v>
      </c>
      <c r="P136" s="15">
        <v>1693.6290870646608</v>
      </c>
      <c r="Q136" s="15">
        <v>659.37010414873987</v>
      </c>
      <c r="R136" s="15">
        <v>492.38453955152914</v>
      </c>
      <c r="S136" s="15">
        <v>838.5852754618312</v>
      </c>
      <c r="T136" s="15">
        <v>395.00486738395648</v>
      </c>
      <c r="U136" s="15">
        <v>926.9356118298283</v>
      </c>
      <c r="V136" s="15">
        <v>488.61279168588362</v>
      </c>
      <c r="W136" s="15">
        <v>390.77593795883888</v>
      </c>
      <c r="X136" s="15">
        <v>1665.9696027165944</v>
      </c>
      <c r="Y136" s="15">
        <v>457.1815594721719</v>
      </c>
      <c r="Z136" s="15">
        <v>0</v>
      </c>
      <c r="AA136" s="15">
        <v>0</v>
      </c>
      <c r="AB136" s="15">
        <v>0</v>
      </c>
      <c r="AC136" s="15">
        <v>0</v>
      </c>
      <c r="AD136" s="15">
        <v>0</v>
      </c>
      <c r="AE136" s="15">
        <v>0</v>
      </c>
      <c r="AF136" s="15">
        <v>0</v>
      </c>
      <c r="AG136" s="15">
        <v>0</v>
      </c>
      <c r="AH136" s="15">
        <v>0</v>
      </c>
      <c r="AI136" s="15">
        <v>1097.2357427332124</v>
      </c>
    </row>
    <row r="137" spans="1:35" x14ac:dyDescent="0.3">
      <c r="A137" t="s">
        <v>248</v>
      </c>
      <c r="B137" s="15">
        <v>11822.88294059098</v>
      </c>
      <c r="C137" s="15">
        <v>17870.601893478233</v>
      </c>
      <c r="D137" s="15">
        <v>19985.051970396071</v>
      </c>
      <c r="E137" s="15">
        <v>3529.6564825744658</v>
      </c>
      <c r="F137" s="15">
        <v>2845.5704288560687</v>
      </c>
      <c r="G137" s="15">
        <v>3423.3695156696394</v>
      </c>
      <c r="H137" s="15">
        <v>5620.2196701610137</v>
      </c>
      <c r="I137" s="15">
        <v>3426.593206012873</v>
      </c>
      <c r="J137" s="15">
        <v>3202.0726550488857</v>
      </c>
      <c r="K137" s="15">
        <v>2758.1515319013406</v>
      </c>
      <c r="L137" s="15">
        <v>5845.3091076561595</v>
      </c>
      <c r="M137" s="15">
        <v>2515.9954984714336</v>
      </c>
      <c r="N137" s="15">
        <v>3606.7406075464769</v>
      </c>
      <c r="O137" s="15">
        <v>5421.2990130991702</v>
      </c>
      <c r="P137" s="15">
        <v>5044.6961294720786</v>
      </c>
      <c r="Q137" s="15">
        <v>457.47958547349509</v>
      </c>
      <c r="R137" s="15">
        <v>408.46052937198272</v>
      </c>
      <c r="S137" s="15">
        <v>1406.1926906025708</v>
      </c>
      <c r="T137" s="15">
        <v>517.30748566702357</v>
      </c>
      <c r="U137" s="15">
        <v>2001.532445460203</v>
      </c>
      <c r="V137" s="15">
        <v>687.40455848348995</v>
      </c>
      <c r="W137" s="15">
        <v>153.50454899100279</v>
      </c>
      <c r="X137" s="15">
        <v>5066.8827041872692</v>
      </c>
      <c r="Y137" s="15">
        <v>379.25768743916683</v>
      </c>
      <c r="Z137" s="15">
        <v>1439.2829238316381</v>
      </c>
      <c r="AA137" s="15">
        <v>1439.2829238316381</v>
      </c>
      <c r="AB137" s="15">
        <v>1501.8604422591009</v>
      </c>
      <c r="AC137" s="15">
        <v>568.88653115875024</v>
      </c>
      <c r="AD137" s="15">
        <v>107.14029670156464</v>
      </c>
      <c r="AE137" s="15">
        <v>107.14029670156464</v>
      </c>
      <c r="AF137" s="15">
        <v>73.955249050637534</v>
      </c>
      <c r="AG137" s="15">
        <v>0</v>
      </c>
      <c r="AH137" s="15">
        <v>0</v>
      </c>
      <c r="AI137" s="15">
        <v>910.21844985400048</v>
      </c>
    </row>
    <row r="138" spans="1:35" x14ac:dyDescent="0.3">
      <c r="A138" t="s">
        <v>230</v>
      </c>
      <c r="B138" s="15">
        <v>6129.6718758205334</v>
      </c>
      <c r="C138" s="15">
        <v>12000.436481351313</v>
      </c>
      <c r="D138" s="15">
        <v>12298.024586149313</v>
      </c>
      <c r="E138" s="15">
        <v>1957.0868671255791</v>
      </c>
      <c r="F138" s="15">
        <v>5140.1456729899273</v>
      </c>
      <c r="G138" s="15">
        <v>2735.1182615051257</v>
      </c>
      <c r="H138" s="15">
        <v>3480.196423818345</v>
      </c>
      <c r="I138" s="15">
        <v>2553.5962204617999</v>
      </c>
      <c r="J138" s="15">
        <v>3518.548773002884</v>
      </c>
      <c r="K138" s="15">
        <v>1646.451456376052</v>
      </c>
      <c r="L138" s="15">
        <v>4840.5877611553515</v>
      </c>
      <c r="M138" s="15">
        <v>1992.1811283939553</v>
      </c>
      <c r="N138" s="15">
        <v>3068.1879347630847</v>
      </c>
      <c r="O138" s="15">
        <v>1875.1692280906423</v>
      </c>
      <c r="P138" s="15">
        <v>1438.9578002296041</v>
      </c>
      <c r="Q138" s="15">
        <v>311.93864591599191</v>
      </c>
      <c r="R138" s="15">
        <v>322.4576154738873</v>
      </c>
      <c r="S138" s="15">
        <v>946.98652488910363</v>
      </c>
      <c r="T138" s="15">
        <v>473.63289478381591</v>
      </c>
      <c r="U138" s="15">
        <v>568.76906193575383</v>
      </c>
      <c r="V138" s="15">
        <v>397.95216690267546</v>
      </c>
      <c r="W138" s="15">
        <v>527.71715419210943</v>
      </c>
      <c r="X138" s="15">
        <v>3593.9502362054964</v>
      </c>
      <c r="Y138" s="15">
        <v>372.35290470425781</v>
      </c>
      <c r="Z138" s="15">
        <v>0</v>
      </c>
      <c r="AA138" s="15">
        <v>0</v>
      </c>
      <c r="AB138" s="15">
        <v>0</v>
      </c>
      <c r="AC138" s="15">
        <v>0</v>
      </c>
      <c r="AD138" s="15">
        <v>0</v>
      </c>
      <c r="AE138" s="15">
        <v>0</v>
      </c>
      <c r="AF138" s="15">
        <v>0</v>
      </c>
      <c r="AG138" s="15">
        <v>0</v>
      </c>
      <c r="AH138" s="15">
        <v>0</v>
      </c>
      <c r="AI138" s="15">
        <v>297.88232376340625</v>
      </c>
    </row>
    <row r="139" spans="1:35" x14ac:dyDescent="0.3">
      <c r="A139" t="s">
        <v>41</v>
      </c>
      <c r="B139" s="15">
        <v>9700.0086420942589</v>
      </c>
      <c r="C139" s="15">
        <v>12953.426963660399</v>
      </c>
      <c r="D139" s="15">
        <v>15782.22592796258</v>
      </c>
      <c r="E139" s="15">
        <v>3610.9580516258688</v>
      </c>
      <c r="F139" s="15">
        <v>3856.1983110496635</v>
      </c>
      <c r="G139" s="15">
        <v>2451.2462550972391</v>
      </c>
      <c r="H139" s="15">
        <v>4022.7111473106902</v>
      </c>
      <c r="I139" s="15">
        <v>2492.1035714020281</v>
      </c>
      <c r="J139" s="15">
        <v>2509.545020107611</v>
      </c>
      <c r="K139" s="15">
        <v>2023.8825810129458</v>
      </c>
      <c r="L139" s="15">
        <v>5569.700194379292</v>
      </c>
      <c r="M139" s="15">
        <v>2062.2344958462149</v>
      </c>
      <c r="N139" s="15">
        <v>3273.4033841360651</v>
      </c>
      <c r="O139" s="15">
        <v>1644.699704457885</v>
      </c>
      <c r="P139" s="15">
        <v>2000.4667134137387</v>
      </c>
      <c r="Q139" s="15">
        <v>1020.854738049381</v>
      </c>
      <c r="R139" s="15">
        <v>895.19921809314224</v>
      </c>
      <c r="S139" s="15">
        <v>2118.220582575183</v>
      </c>
      <c r="T139" s="15">
        <v>333.02567252205591</v>
      </c>
      <c r="U139" s="15">
        <v>2034.1932716842016</v>
      </c>
      <c r="V139" s="15">
        <v>493.85317467463449</v>
      </c>
      <c r="W139" s="15">
        <v>199.3721401759646</v>
      </c>
      <c r="X139" s="15">
        <v>1063.0611166849887</v>
      </c>
      <c r="Y139" s="15">
        <v>385.44638023386102</v>
      </c>
      <c r="Z139" s="15">
        <v>1243.0645762542017</v>
      </c>
      <c r="AA139" s="15">
        <v>1243.0645762542017</v>
      </c>
      <c r="AB139" s="15">
        <v>1526.3676657260896</v>
      </c>
      <c r="AC139" s="15">
        <v>578.16957035079156</v>
      </c>
      <c r="AD139" s="15">
        <v>108.88860241606574</v>
      </c>
      <c r="AE139" s="15">
        <v>108.88860241606574</v>
      </c>
      <c r="AF139" s="15">
        <v>75.162044145602906</v>
      </c>
      <c r="AG139" s="15">
        <v>0</v>
      </c>
      <c r="AH139" s="15">
        <v>0</v>
      </c>
      <c r="AI139" s="15">
        <v>308.35710418708885</v>
      </c>
    </row>
    <row r="140" spans="1:35" x14ac:dyDescent="0.3">
      <c r="A140" t="s">
        <v>42</v>
      </c>
      <c r="B140" s="15">
        <v>17784.998064996376</v>
      </c>
      <c r="C140" s="15">
        <v>20640.262557043989</v>
      </c>
      <c r="D140" s="15">
        <v>17770.424505517138</v>
      </c>
      <c r="E140" s="15">
        <v>2092.2287357638643</v>
      </c>
      <c r="F140" s="15">
        <v>3498.9230032404394</v>
      </c>
      <c r="G140" s="15">
        <v>2494.3254938515342</v>
      </c>
      <c r="H140" s="15">
        <v>5087.8864055644481</v>
      </c>
      <c r="I140" s="15">
        <v>1810.7241830550515</v>
      </c>
      <c r="J140" s="15">
        <v>1813.3937814947362</v>
      </c>
      <c r="K140" s="15">
        <v>962.7124304214401</v>
      </c>
      <c r="L140" s="15">
        <v>2114.9663500604888</v>
      </c>
      <c r="M140" s="15">
        <v>939.23837517593756</v>
      </c>
      <c r="N140" s="15">
        <v>2454.1894621376546</v>
      </c>
      <c r="O140" s="15">
        <v>0</v>
      </c>
      <c r="P140" s="15">
        <v>1674.2984972753063</v>
      </c>
      <c r="Q140" s="15">
        <v>1370.6086609815281</v>
      </c>
      <c r="R140" s="15">
        <v>769.94901205248846</v>
      </c>
      <c r="S140" s="15">
        <v>1290.4286526723797</v>
      </c>
      <c r="T140" s="15">
        <v>502.25272713514795</v>
      </c>
      <c r="U140" s="15">
        <v>2083.2073341401024</v>
      </c>
      <c r="V140" s="15">
        <v>430.35767950088274</v>
      </c>
      <c r="W140" s="15">
        <v>281.87277318325204</v>
      </c>
      <c r="X140" s="15">
        <v>3358.1707268860332</v>
      </c>
      <c r="Y140" s="15">
        <v>0</v>
      </c>
      <c r="Z140" s="15">
        <v>0</v>
      </c>
      <c r="AA140" s="15">
        <v>0</v>
      </c>
      <c r="AB140" s="15">
        <v>0</v>
      </c>
      <c r="AC140" s="15">
        <v>0</v>
      </c>
      <c r="AD140" s="15">
        <v>0</v>
      </c>
      <c r="AE140" s="15">
        <v>0</v>
      </c>
      <c r="AF140" s="15">
        <v>0</v>
      </c>
      <c r="AG140" s="15">
        <v>0</v>
      </c>
      <c r="AH140" s="15">
        <v>0</v>
      </c>
      <c r="AI140" s="15">
        <v>441.86456932710968</v>
      </c>
    </row>
    <row r="141" spans="1:35" x14ac:dyDescent="0.3">
      <c r="A141" t="s">
        <v>172</v>
      </c>
      <c r="B141" s="15">
        <v>11577.778977990827</v>
      </c>
      <c r="C141" s="15">
        <v>14237.275579627154</v>
      </c>
      <c r="D141" s="15">
        <v>14339.635227867187</v>
      </c>
      <c r="E141" s="15">
        <v>4470.1709834071899</v>
      </c>
      <c r="F141" s="15">
        <v>2982.6484797986977</v>
      </c>
      <c r="G141" s="15">
        <v>2190.2473666261453</v>
      </c>
      <c r="H141" s="15">
        <v>4475.6126843725333</v>
      </c>
      <c r="I141" s="15">
        <v>1521.4399548308361</v>
      </c>
      <c r="J141" s="15">
        <v>2316.1519273174385</v>
      </c>
      <c r="K141" s="15">
        <v>1378.0921335109097</v>
      </c>
      <c r="L141" s="15">
        <v>3046.9798213478894</v>
      </c>
      <c r="M141" s="15">
        <v>1168.1766551765818</v>
      </c>
      <c r="N141" s="15">
        <v>1679.4729143723046</v>
      </c>
      <c r="O141" s="15">
        <v>1707.3523138385829</v>
      </c>
      <c r="P141" s="15">
        <v>1473.7318915730341</v>
      </c>
      <c r="Q141" s="15">
        <v>569.96226823305108</v>
      </c>
      <c r="R141" s="15">
        <v>440.85232204162492</v>
      </c>
      <c r="S141" s="15">
        <v>1134.4082916519189</v>
      </c>
      <c r="T141" s="15">
        <v>257.62354159212981</v>
      </c>
      <c r="U141" s="15">
        <v>984.72424318056585</v>
      </c>
      <c r="V141" s="15">
        <v>413.71836106375014</v>
      </c>
      <c r="W141" s="15">
        <v>315.02230519917265</v>
      </c>
      <c r="X141" s="15">
        <v>3074.7846769653274</v>
      </c>
      <c r="Y141" s="15">
        <v>298.17539536126139</v>
      </c>
      <c r="Z141" s="15">
        <v>0</v>
      </c>
      <c r="AA141" s="15">
        <v>0</v>
      </c>
      <c r="AB141" s="15">
        <v>0</v>
      </c>
      <c r="AC141" s="15">
        <v>0</v>
      </c>
      <c r="AD141" s="15">
        <v>0</v>
      </c>
      <c r="AE141" s="15">
        <v>0</v>
      </c>
      <c r="AF141" s="15">
        <v>0</v>
      </c>
      <c r="AG141" s="15">
        <v>0</v>
      </c>
      <c r="AH141" s="15">
        <v>0</v>
      </c>
      <c r="AI141" s="15">
        <v>477.0806325780182</v>
      </c>
    </row>
    <row r="142" spans="1:35" x14ac:dyDescent="0.3">
      <c r="A142" t="s">
        <v>107</v>
      </c>
      <c r="B142" s="15">
        <v>12046.226664984046</v>
      </c>
      <c r="C142" s="15">
        <v>11382.695644511587</v>
      </c>
      <c r="D142" s="15">
        <v>12466.888407049322</v>
      </c>
      <c r="E142" s="15">
        <v>1973.3042923151686</v>
      </c>
      <c r="F142" s="15">
        <v>2148.643481712611</v>
      </c>
      <c r="G142" s="15">
        <v>2260.7030351202666</v>
      </c>
      <c r="H142" s="15">
        <v>2975.4854580544047</v>
      </c>
      <c r="I142" s="15">
        <v>1935.4439160440515</v>
      </c>
      <c r="J142" s="15">
        <v>2185.0717870136618</v>
      </c>
      <c r="K142" s="15">
        <v>1189.2454362040933</v>
      </c>
      <c r="L142" s="15">
        <v>3121.4671925654966</v>
      </c>
      <c r="M142" s="15">
        <v>1462.0549560016455</v>
      </c>
      <c r="N142" s="15">
        <v>3123.7048034562245</v>
      </c>
      <c r="O142" s="15">
        <v>1648.4926954170987</v>
      </c>
      <c r="P142" s="15">
        <v>1978.9430717598029</v>
      </c>
      <c r="Q142" s="15">
        <v>815.29590414563734</v>
      </c>
      <c r="R142" s="15">
        <v>786.3859714374322</v>
      </c>
      <c r="S142" s="15">
        <v>656.69404421084005</v>
      </c>
      <c r="T142" s="15">
        <v>488.33620079246879</v>
      </c>
      <c r="U142" s="15">
        <v>1245.9017439573252</v>
      </c>
      <c r="V142" s="15">
        <v>496.7496177416059</v>
      </c>
      <c r="W142" s="15">
        <v>467.12364954836772</v>
      </c>
      <c r="X142" s="15">
        <v>2372.9415973991813</v>
      </c>
      <c r="Y142" s="15">
        <v>358.01774251647271</v>
      </c>
      <c r="Z142" s="15">
        <v>0</v>
      </c>
      <c r="AA142" s="15">
        <v>0</v>
      </c>
      <c r="AB142" s="15">
        <v>0</v>
      </c>
      <c r="AC142" s="15">
        <v>0</v>
      </c>
      <c r="AD142" s="15">
        <v>0</v>
      </c>
      <c r="AE142" s="15">
        <v>0</v>
      </c>
      <c r="AF142" s="15">
        <v>0</v>
      </c>
      <c r="AG142" s="15">
        <v>0</v>
      </c>
      <c r="AH142" s="15">
        <v>0</v>
      </c>
      <c r="AI142" s="15">
        <v>1718.4851640790691</v>
      </c>
    </row>
    <row r="143" spans="1:35" x14ac:dyDescent="0.3">
      <c r="A143" t="s">
        <v>108</v>
      </c>
      <c r="B143" s="15">
        <v>10334.511420799929</v>
      </c>
      <c r="C143" s="15">
        <v>13730.52791619792</v>
      </c>
      <c r="D143" s="15">
        <v>9928.2885487033582</v>
      </c>
      <c r="E143" s="15">
        <v>2678.4772778462861</v>
      </c>
      <c r="F143" s="15">
        <v>4181.5948524901542</v>
      </c>
      <c r="G143" s="15">
        <v>1756.2420933050544</v>
      </c>
      <c r="H143" s="15">
        <v>3914.5979634237137</v>
      </c>
      <c r="I143" s="15">
        <v>1708.1512092335099</v>
      </c>
      <c r="J143" s="15">
        <v>907.71543685040058</v>
      </c>
      <c r="K143" s="15">
        <v>930.1886769069107</v>
      </c>
      <c r="L143" s="15">
        <v>2189.5224622957958</v>
      </c>
      <c r="M143" s="15">
        <v>900.40932177030061</v>
      </c>
      <c r="N143" s="15">
        <v>2334.2575268572709</v>
      </c>
      <c r="O143" s="15">
        <v>949.60999547426547</v>
      </c>
      <c r="P143" s="15">
        <v>1485.8233528719852</v>
      </c>
      <c r="Q143" s="15">
        <v>1352.4636320428181</v>
      </c>
      <c r="R143" s="15">
        <v>546.94132384444924</v>
      </c>
      <c r="S143" s="15">
        <v>696.67044175181536</v>
      </c>
      <c r="T143" s="15">
        <v>504.58435287374283</v>
      </c>
      <c r="U143" s="15">
        <v>944.24601225090089</v>
      </c>
      <c r="V143" s="15">
        <v>395.36255654971598</v>
      </c>
      <c r="W143" s="15">
        <v>274.58045155464487</v>
      </c>
      <c r="X143" s="15">
        <v>2662.0153982987194</v>
      </c>
      <c r="Y143" s="15">
        <v>369.92987747341846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 s="15">
        <v>0</v>
      </c>
      <c r="AI143" s="15">
        <v>591.88780395746949</v>
      </c>
    </row>
    <row r="144" spans="1:35" x14ac:dyDescent="0.3">
      <c r="A144" t="s">
        <v>72</v>
      </c>
      <c r="B144" s="15">
        <v>13272.520780583051</v>
      </c>
      <c r="C144" s="15">
        <v>22833.574547290296</v>
      </c>
      <c r="D144" s="15">
        <v>15164.817726755689</v>
      </c>
      <c r="E144" s="15">
        <v>2566.9475382543783</v>
      </c>
      <c r="F144" s="15">
        <v>6499.5553461647178</v>
      </c>
      <c r="G144" s="15">
        <v>2191.423448881807</v>
      </c>
      <c r="H144" s="15">
        <v>6526.4094332940149</v>
      </c>
      <c r="I144" s="15">
        <v>2361.427145627752</v>
      </c>
      <c r="J144" s="15">
        <v>3105.9783678093563</v>
      </c>
      <c r="K144" s="15">
        <v>1708.0498805544828</v>
      </c>
      <c r="L144" s="15">
        <v>4940.3940535246775</v>
      </c>
      <c r="M144" s="15">
        <v>1783.0897288633619</v>
      </c>
      <c r="N144" s="15">
        <v>3016.7534976700827</v>
      </c>
      <c r="O144" s="15">
        <v>1534.1480098704142</v>
      </c>
      <c r="P144" s="15">
        <v>1950.1697951557142</v>
      </c>
      <c r="Q144" s="15">
        <v>435.18780714774101</v>
      </c>
      <c r="R144" s="15">
        <v>420.78622009856224</v>
      </c>
      <c r="S144" s="15">
        <v>561.12048187101118</v>
      </c>
      <c r="T144" s="15">
        <v>374.22469805986378</v>
      </c>
      <c r="U144" s="15">
        <v>1564.6837057190489</v>
      </c>
      <c r="V144" s="15">
        <v>454.7869594477512</v>
      </c>
      <c r="W144" s="15">
        <v>467.67258996543751</v>
      </c>
      <c r="X144" s="15">
        <v>3267.5360210227</v>
      </c>
      <c r="Y144" s="15">
        <v>433.13043756928687</v>
      </c>
      <c r="Z144" s="15">
        <v>1975.0747953159484</v>
      </c>
      <c r="AA144" s="15">
        <v>1481.3060964869612</v>
      </c>
      <c r="AB144" s="15">
        <v>1715.196532774376</v>
      </c>
      <c r="AC144" s="15">
        <v>216.56521878464343</v>
      </c>
      <c r="AD144" s="15">
        <v>0</v>
      </c>
      <c r="AE144" s="15">
        <v>0</v>
      </c>
      <c r="AF144" s="15">
        <v>84.460435326010938</v>
      </c>
      <c r="AG144" s="15">
        <v>0</v>
      </c>
      <c r="AH144" s="15">
        <v>0</v>
      </c>
      <c r="AI144" s="15">
        <v>693.00870011085897</v>
      </c>
    </row>
    <row r="145" spans="1:35" x14ac:dyDescent="0.3">
      <c r="A145" t="s">
        <v>73</v>
      </c>
      <c r="B145" s="15">
        <v>9330.0361731474459</v>
      </c>
      <c r="C145" s="15">
        <v>11686.87557945289</v>
      </c>
      <c r="D145" s="15">
        <v>6588.7654461393622</v>
      </c>
      <c r="E145" s="15">
        <v>2165.6959188546207</v>
      </c>
      <c r="F145" s="15">
        <v>4715.6699324018264</v>
      </c>
      <c r="G145" s="15">
        <v>1440.7314854118906</v>
      </c>
      <c r="H145" s="15">
        <v>2667.8154636773179</v>
      </c>
      <c r="I145" s="15">
        <v>2650.1871491863089</v>
      </c>
      <c r="J145" s="15">
        <v>2150.1753376179722</v>
      </c>
      <c r="K145" s="15">
        <v>1026.3702888161713</v>
      </c>
      <c r="L145" s="15">
        <v>4768.7464879888848</v>
      </c>
      <c r="M145" s="15">
        <v>1813.9918835475953</v>
      </c>
      <c r="N145" s="15">
        <v>2352.9967603215878</v>
      </c>
      <c r="O145" s="15">
        <v>1285.5256730454014</v>
      </c>
      <c r="P145" s="15">
        <v>1615.2901212956826</v>
      </c>
      <c r="Q145" s="15">
        <v>616.70358901425323</v>
      </c>
      <c r="R145" s="15">
        <v>631.17030362372225</v>
      </c>
      <c r="S145" s="15">
        <v>662.11566004000372</v>
      </c>
      <c r="T145" s="15">
        <v>331.10573304850999</v>
      </c>
      <c r="U145" s="15">
        <v>993.50881125956278</v>
      </c>
      <c r="V145" s="15">
        <v>771.23875898162771</v>
      </c>
      <c r="W145" s="15">
        <v>267.10728696158742</v>
      </c>
      <c r="X145" s="15">
        <v>3212.9519281003572</v>
      </c>
      <c r="Y145" s="15">
        <v>383.22422806540516</v>
      </c>
      <c r="Z145" s="15">
        <v>0</v>
      </c>
      <c r="AA145" s="15">
        <v>0</v>
      </c>
      <c r="AB145" s="15">
        <v>0</v>
      </c>
      <c r="AC145" s="15">
        <v>0</v>
      </c>
      <c r="AD145" s="15">
        <v>0</v>
      </c>
      <c r="AE145" s="15">
        <v>0</v>
      </c>
      <c r="AF145" s="15">
        <v>0</v>
      </c>
      <c r="AG145" s="15">
        <v>0</v>
      </c>
      <c r="AH145" s="15">
        <v>0</v>
      </c>
      <c r="AI145" s="15">
        <v>0</v>
      </c>
    </row>
    <row r="146" spans="1:35" x14ac:dyDescent="0.3">
      <c r="A146" t="s">
        <v>43</v>
      </c>
      <c r="B146" s="15">
        <v>9116.1966430481461</v>
      </c>
      <c r="C146" s="15">
        <v>13459.120460924298</v>
      </c>
      <c r="D146" s="15">
        <v>16292.907045907312</v>
      </c>
      <c r="E146" s="15">
        <v>2267.7022878974735</v>
      </c>
      <c r="F146" s="15">
        <v>3943.3759247851694</v>
      </c>
      <c r="G146" s="15">
        <v>1738.0494917627268</v>
      </c>
      <c r="H146" s="15">
        <v>5266.5717845986337</v>
      </c>
      <c r="I146" s="15">
        <v>3326.1210196711127</v>
      </c>
      <c r="J146" s="15">
        <v>2940.5337840850175</v>
      </c>
      <c r="K146" s="15">
        <v>1793.7246228913095</v>
      </c>
      <c r="L146" s="15">
        <v>5520.7065866882176</v>
      </c>
      <c r="M146" s="15">
        <v>2174.4833957777578</v>
      </c>
      <c r="N146" s="15">
        <v>4699.3752274727549</v>
      </c>
      <c r="O146" s="15">
        <v>1680.8962598077219</v>
      </c>
      <c r="P146" s="15">
        <v>2106.9834580377947</v>
      </c>
      <c r="Q146" s="15">
        <v>1325.9549813561205</v>
      </c>
      <c r="R146" s="15">
        <v>1186.2251832316422</v>
      </c>
      <c r="S146" s="15">
        <v>1461.4475571115204</v>
      </c>
      <c r="T146" s="15">
        <v>537.63454059742821</v>
      </c>
      <c r="U146" s="15">
        <v>1218.940481523128</v>
      </c>
      <c r="V146" s="15">
        <v>1000.181559212591</v>
      </c>
      <c r="W146" s="15">
        <v>115.1933244058639</v>
      </c>
      <c r="X146" s="15">
        <v>3802.8578062199317</v>
      </c>
      <c r="Y146" s="15">
        <v>394.16022037934619</v>
      </c>
      <c r="Z146" s="15">
        <v>0</v>
      </c>
      <c r="AA146" s="15">
        <v>0</v>
      </c>
      <c r="AB146" s="15">
        <v>0</v>
      </c>
      <c r="AC146" s="15">
        <v>0</v>
      </c>
      <c r="AD146" s="15">
        <v>0</v>
      </c>
      <c r="AE146" s="15">
        <v>0</v>
      </c>
      <c r="AF146" s="15">
        <v>0</v>
      </c>
      <c r="AG146" s="15">
        <v>0</v>
      </c>
      <c r="AH146" s="15">
        <v>0</v>
      </c>
      <c r="AI146" s="15">
        <v>630.65635260695376</v>
      </c>
    </row>
    <row r="147" spans="1:35" x14ac:dyDescent="0.3">
      <c r="A147" t="s">
        <v>198</v>
      </c>
      <c r="B147" s="15">
        <v>18413.76333191364</v>
      </c>
      <c r="C147" s="15">
        <v>24439.870064052597</v>
      </c>
      <c r="D147" s="15">
        <v>20760.505865231062</v>
      </c>
      <c r="E147" s="15">
        <v>5695.7631222154996</v>
      </c>
      <c r="F147" s="15">
        <v>11658.035944689735</v>
      </c>
      <c r="G147" s="15">
        <v>2600.4885904034359</v>
      </c>
      <c r="H147" s="15">
        <v>3995.4987053749469</v>
      </c>
      <c r="I147" s="15">
        <v>2592.7192243813174</v>
      </c>
      <c r="J147" s="15">
        <v>2335.2056321481914</v>
      </c>
      <c r="K147" s="15">
        <v>1817.0093641729177</v>
      </c>
      <c r="L147" s="15">
        <v>5333.7720026849311</v>
      </c>
      <c r="M147" s="15">
        <v>1976.4858246269378</v>
      </c>
      <c r="N147" s="15">
        <v>2602.737617409839</v>
      </c>
      <c r="O147" s="15">
        <v>1433.0391170797773</v>
      </c>
      <c r="P147" s="15">
        <v>1825.801015197947</v>
      </c>
      <c r="Q147" s="15">
        <v>1493.865074752945</v>
      </c>
      <c r="R147" s="15">
        <v>1010.222039876042</v>
      </c>
      <c r="S147" s="15">
        <v>833.67341987341854</v>
      </c>
      <c r="T147" s="15">
        <v>353.30169700582888</v>
      </c>
      <c r="U147" s="15">
        <v>3682.2705804832053</v>
      </c>
      <c r="V147" s="15">
        <v>518.80963897702031</v>
      </c>
      <c r="W147" s="15">
        <v>165.50794197119126</v>
      </c>
      <c r="X147" s="15">
        <v>4964.2159741328269</v>
      </c>
      <c r="Y147" s="15">
        <v>408.91400116415383</v>
      </c>
      <c r="Z147" s="15">
        <v>1398.485883981406</v>
      </c>
      <c r="AA147" s="15">
        <v>1864.6478453085415</v>
      </c>
      <c r="AB147" s="15">
        <v>1619.2994446100492</v>
      </c>
      <c r="AC147" s="15">
        <v>817.82800232830766</v>
      </c>
      <c r="AD147" s="15">
        <v>0</v>
      </c>
      <c r="AE147" s="15">
        <v>0</v>
      </c>
      <c r="AF147" s="15">
        <v>79.738230227010007</v>
      </c>
      <c r="AG147" s="15">
        <v>0</v>
      </c>
      <c r="AH147" s="15">
        <v>0</v>
      </c>
      <c r="AI147" s="15">
        <v>1308.5248037252923</v>
      </c>
    </row>
    <row r="148" spans="1:35" x14ac:dyDescent="0.3">
      <c r="A148" t="s">
        <v>131</v>
      </c>
      <c r="B148" s="15">
        <v>13341.296502844452</v>
      </c>
      <c r="C148" s="15">
        <v>25558.730750063609</v>
      </c>
      <c r="D148" s="15">
        <v>11191.124594817658</v>
      </c>
      <c r="E148" s="15">
        <v>2548.3847663453921</v>
      </c>
      <c r="F148" s="15">
        <v>5905.729964264885</v>
      </c>
      <c r="G148" s="15">
        <v>2553.8164084198929</v>
      </c>
      <c r="H148" s="15">
        <v>3533.1650902875922</v>
      </c>
      <c r="I148" s="15">
        <v>2086.4590316617123</v>
      </c>
      <c r="J148" s="15">
        <v>1767.8814160746551</v>
      </c>
      <c r="K148" s="15">
        <v>1376.567028359493</v>
      </c>
      <c r="L148" s="15">
        <v>4047.163741381165</v>
      </c>
      <c r="M148" s="15">
        <v>1322.72292431661</v>
      </c>
      <c r="N148" s="15">
        <v>2555.233358526285</v>
      </c>
      <c r="O148" s="15">
        <v>1401.3636552213468</v>
      </c>
      <c r="P148" s="15">
        <v>1693.0192187869629</v>
      </c>
      <c r="Q148" s="15">
        <v>1329.8076748485687</v>
      </c>
      <c r="R148" s="15">
        <v>1037.4436362297567</v>
      </c>
      <c r="S148" s="15">
        <v>770.34854117492978</v>
      </c>
      <c r="T148" s="15">
        <v>408.08163064079667</v>
      </c>
      <c r="U148" s="15">
        <v>805.2999771325907</v>
      </c>
      <c r="V148" s="15">
        <v>404.42117619928496</v>
      </c>
      <c r="W148" s="15">
        <v>138.03455619765373</v>
      </c>
      <c r="X148" s="15">
        <v>3837.1008881086027</v>
      </c>
      <c r="Y148" s="15">
        <v>472.31670213055173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1322.4867659655447</v>
      </c>
    </row>
    <row r="149" spans="1:35" x14ac:dyDescent="0.3">
      <c r="A149" t="s">
        <v>109</v>
      </c>
      <c r="B149" s="15">
        <v>14785.115925076443</v>
      </c>
      <c r="C149" s="15">
        <v>14280.908529873057</v>
      </c>
      <c r="D149" s="15">
        <v>15119.70972007457</v>
      </c>
      <c r="E149" s="15">
        <v>3697.9464389922614</v>
      </c>
      <c r="F149" s="15">
        <v>4789.3243118831406</v>
      </c>
      <c r="G149" s="15">
        <v>2699.3125392108759</v>
      </c>
      <c r="H149" s="15">
        <v>3537.0412326336245</v>
      </c>
      <c r="I149" s="15">
        <v>1660.9312223825643</v>
      </c>
      <c r="J149" s="15">
        <v>1150.6797420994442</v>
      </c>
      <c r="K149" s="15">
        <v>1441.2828454485511</v>
      </c>
      <c r="L149" s="15">
        <v>2769.548938811869</v>
      </c>
      <c r="M149" s="15">
        <v>1016.7516983148242</v>
      </c>
      <c r="N149" s="15">
        <v>2645.0389577010174</v>
      </c>
      <c r="O149" s="15">
        <v>2299.9228305706856</v>
      </c>
      <c r="P149" s="15">
        <v>1519.9795386378451</v>
      </c>
      <c r="Q149" s="15">
        <v>1284.8472281554311</v>
      </c>
      <c r="R149" s="15">
        <v>667.56505257125264</v>
      </c>
      <c r="S149" s="15">
        <v>1003.9016297514605</v>
      </c>
      <c r="T149" s="15">
        <v>435.46567752615431</v>
      </c>
      <c r="U149" s="15">
        <v>1224.3481475900307</v>
      </c>
      <c r="V149" s="15">
        <v>375.12622514166526</v>
      </c>
      <c r="W149" s="15">
        <v>308.80071597300054</v>
      </c>
      <c r="X149" s="15">
        <v>2912.2565325466126</v>
      </c>
      <c r="Y149" s="15">
        <v>319.25636182269375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510.81017891631006</v>
      </c>
    </row>
    <row r="150" spans="1:35" x14ac:dyDescent="0.3">
      <c r="A150" t="s">
        <v>173</v>
      </c>
      <c r="B150" s="15">
        <v>16449.45301312947</v>
      </c>
      <c r="C150" s="15">
        <v>15642.479886416344</v>
      </c>
      <c r="D150" s="15">
        <v>14174.363527255993</v>
      </c>
      <c r="E150" s="15">
        <v>2808.2368037720671</v>
      </c>
      <c r="F150" s="15">
        <v>3112.7420655074902</v>
      </c>
      <c r="G150" s="15">
        <v>2678.7904596743829</v>
      </c>
      <c r="H150" s="15">
        <v>3071.1169450914049</v>
      </c>
      <c r="I150" s="15">
        <v>1934.0120200800461</v>
      </c>
      <c r="J150" s="15">
        <v>2516.0829212255294</v>
      </c>
      <c r="K150" s="15">
        <v>1525.6384672128975</v>
      </c>
      <c r="L150" s="15">
        <v>3296.9429488440883</v>
      </c>
      <c r="M150" s="15">
        <v>1413.6980148789876</v>
      </c>
      <c r="N150" s="15">
        <v>2556.832747053425</v>
      </c>
      <c r="O150" s="15">
        <v>1916.506128316272</v>
      </c>
      <c r="P150" s="15">
        <v>1606.262824280501</v>
      </c>
      <c r="Q150" s="15">
        <v>1187.0939714923584</v>
      </c>
      <c r="R150" s="15">
        <v>575.16579939421661</v>
      </c>
      <c r="S150" s="15">
        <v>1480.0258936728421</v>
      </c>
      <c r="T150" s="15">
        <v>530.6230303508363</v>
      </c>
      <c r="U150" s="15">
        <v>1215.6869280398562</v>
      </c>
      <c r="V150" s="15">
        <v>527.60812676929731</v>
      </c>
      <c r="W150" s="15">
        <v>113.69104151028732</v>
      </c>
      <c r="X150" s="15">
        <v>1451.8219569423172</v>
      </c>
      <c r="Y150" s="15">
        <v>389.01981697275386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622.43170715640622</v>
      </c>
    </row>
    <row r="151" spans="1:35" x14ac:dyDescent="0.3">
      <c r="A151" t="s">
        <v>249</v>
      </c>
      <c r="B151" s="15">
        <v>10096.681295808372</v>
      </c>
      <c r="C151" s="15">
        <v>22164.371743223506</v>
      </c>
      <c r="D151" s="15">
        <v>8982.7946214687454</v>
      </c>
      <c r="E151" s="15">
        <v>3477.8165364167749</v>
      </c>
      <c r="F151" s="15">
        <v>7585.8588501907661</v>
      </c>
      <c r="G151" s="15">
        <v>1925.4016149279305</v>
      </c>
      <c r="H151" s="15">
        <v>5775.4065854077853</v>
      </c>
      <c r="I151" s="15">
        <v>1821.4283312030705</v>
      </c>
      <c r="J151" s="15">
        <v>2311.9587177591293</v>
      </c>
      <c r="K151" s="15">
        <v>1291.6834528006873</v>
      </c>
      <c r="L151" s="15">
        <v>3594.6617525797424</v>
      </c>
      <c r="M151" s="15">
        <v>1283.900423884623</v>
      </c>
      <c r="N151" s="15">
        <v>4076.1119387337253</v>
      </c>
      <c r="O151" s="15">
        <v>1495.5389409483739</v>
      </c>
      <c r="P151" s="15">
        <v>2105.6086690614216</v>
      </c>
      <c r="Q151" s="15">
        <v>668.74179224953309</v>
      </c>
      <c r="R151" s="15">
        <v>573.15023197274218</v>
      </c>
      <c r="S151" s="15">
        <v>813.72565141673272</v>
      </c>
      <c r="T151" s="15">
        <v>344.84805043485323</v>
      </c>
      <c r="U151" s="15">
        <v>1530.662353492665</v>
      </c>
      <c r="V151" s="15">
        <v>371.68952195307531</v>
      </c>
      <c r="W151" s="15">
        <v>305.53377616652796</v>
      </c>
      <c r="X151" s="15">
        <v>2891.2954598959222</v>
      </c>
      <c r="Y151" s="15">
        <v>399.12968800330236</v>
      </c>
      <c r="Z151" s="15">
        <v>0</v>
      </c>
      <c r="AA151" s="15">
        <v>0</v>
      </c>
      <c r="AB151" s="15">
        <v>0</v>
      </c>
      <c r="AC151" s="15">
        <v>0</v>
      </c>
      <c r="AD151" s="15">
        <v>0</v>
      </c>
      <c r="AE151" s="15">
        <v>0</v>
      </c>
      <c r="AF151" s="15">
        <v>0</v>
      </c>
      <c r="AG151" s="15">
        <v>0</v>
      </c>
      <c r="AH151" s="15">
        <v>0</v>
      </c>
      <c r="AI151" s="15">
        <v>0</v>
      </c>
    </row>
    <row r="152" spans="1:35" x14ac:dyDescent="0.3">
      <c r="A152" t="s">
        <v>110</v>
      </c>
      <c r="B152" s="15">
        <v>10339.565150036065</v>
      </c>
      <c r="C152" s="15">
        <v>16043.095963756297</v>
      </c>
      <c r="D152" s="15">
        <v>13188.883488584082</v>
      </c>
      <c r="E152" s="15">
        <v>1785.4504305603195</v>
      </c>
      <c r="F152" s="15">
        <v>2786.24054967949</v>
      </c>
      <c r="G152" s="15">
        <v>2356.9214759245101</v>
      </c>
      <c r="H152" s="15">
        <v>3965.5524970525789</v>
      </c>
      <c r="I152" s="15">
        <v>1325.7199660364668</v>
      </c>
      <c r="J152" s="15">
        <v>1290.0465534551681</v>
      </c>
      <c r="K152" s="15">
        <v>809.26800168161151</v>
      </c>
      <c r="L152" s="15">
        <v>1597.9522121557929</v>
      </c>
      <c r="M152" s="15">
        <v>732.81392005401244</v>
      </c>
      <c r="N152" s="15">
        <v>1397.5310872413372</v>
      </c>
      <c r="O152" s="15">
        <v>1661.0964739049027</v>
      </c>
      <c r="P152" s="15">
        <v>1208.4078326888553</v>
      </c>
      <c r="Q152" s="15">
        <v>944.5329153304408</v>
      </c>
      <c r="R152" s="15">
        <v>947.47345693150248</v>
      </c>
      <c r="S152" s="15">
        <v>973.31926995135882</v>
      </c>
      <c r="T152" s="15">
        <v>267.43452034917277</v>
      </c>
      <c r="U152" s="15">
        <v>1176.9904671617242</v>
      </c>
      <c r="V152" s="15">
        <v>361.76399960427744</v>
      </c>
      <c r="W152" s="15">
        <v>313.01291516562611</v>
      </c>
      <c r="X152" s="15">
        <v>856.47143264601993</v>
      </c>
      <c r="Y152" s="15">
        <v>309.53069484857969</v>
      </c>
      <c r="Z152" s="15">
        <v>0</v>
      </c>
      <c r="AA152" s="15">
        <v>0</v>
      </c>
      <c r="AB152" s="15">
        <v>0</v>
      </c>
      <c r="AC152" s="15">
        <v>0</v>
      </c>
      <c r="AD152" s="15">
        <v>0</v>
      </c>
      <c r="AE152" s="15">
        <v>0</v>
      </c>
      <c r="AF152" s="15">
        <v>0</v>
      </c>
      <c r="AG152" s="15">
        <v>0</v>
      </c>
      <c r="AH152" s="15">
        <v>0</v>
      </c>
      <c r="AI152" s="15">
        <v>495.24911175772752</v>
      </c>
    </row>
    <row r="153" spans="1:35" x14ac:dyDescent="0.3">
      <c r="A153" t="s">
        <v>111</v>
      </c>
      <c r="B153" s="15">
        <v>9326.8986801776591</v>
      </c>
      <c r="C153" s="15">
        <v>11288.987669499797</v>
      </c>
      <c r="D153" s="15">
        <v>10970.141228858887</v>
      </c>
      <c r="E153" s="15">
        <v>2398.3303505442013</v>
      </c>
      <c r="F153" s="15">
        <v>3062.2878847143916</v>
      </c>
      <c r="G153" s="15">
        <v>2588.7760901125012</v>
      </c>
      <c r="H153" s="15">
        <v>3690.7282070036767</v>
      </c>
      <c r="I153" s="15">
        <v>1993.8627911073461</v>
      </c>
      <c r="J153" s="15">
        <v>2004.3495540980441</v>
      </c>
      <c r="K153" s="15">
        <v>1167.9345234457878</v>
      </c>
      <c r="L153" s="15">
        <v>2436.0673881676626</v>
      </c>
      <c r="M153" s="15">
        <v>1148.5684574848638</v>
      </c>
      <c r="N153" s="15">
        <v>2405.8318306397368</v>
      </c>
      <c r="O153" s="15">
        <v>2085.4114665589882</v>
      </c>
      <c r="P153" s="15">
        <v>1615.8800491506477</v>
      </c>
      <c r="Q153" s="15">
        <v>616.11646213233371</v>
      </c>
      <c r="R153" s="15">
        <v>762.70150685632655</v>
      </c>
      <c r="S153" s="15">
        <v>1366.9533831232716</v>
      </c>
      <c r="T153" s="15">
        <v>417.63342246167383</v>
      </c>
      <c r="U153" s="15">
        <v>1174.2112720971547</v>
      </c>
      <c r="V153" s="15">
        <v>524.33814953490935</v>
      </c>
      <c r="W153" s="15">
        <v>199.93740826061068</v>
      </c>
      <c r="X153" s="15">
        <v>1294.5411364867718</v>
      </c>
      <c r="Y153" s="15">
        <v>306.18286104228281</v>
      </c>
      <c r="Z153" s="15">
        <v>0</v>
      </c>
      <c r="AA153" s="15">
        <v>0</v>
      </c>
      <c r="AB153" s="15">
        <v>0</v>
      </c>
      <c r="AC153" s="15">
        <v>0</v>
      </c>
      <c r="AD153" s="15">
        <v>0</v>
      </c>
      <c r="AE153" s="15">
        <v>0</v>
      </c>
      <c r="AF153" s="15">
        <v>0</v>
      </c>
      <c r="AG153" s="15">
        <v>0</v>
      </c>
      <c r="AH153" s="15">
        <v>0</v>
      </c>
      <c r="AI153" s="15">
        <v>489.89257766765257</v>
      </c>
    </row>
    <row r="154" spans="1:35" x14ac:dyDescent="0.3">
      <c r="A154" t="s">
        <v>112</v>
      </c>
      <c r="B154" s="15">
        <v>15255.959509705037</v>
      </c>
      <c r="C154" s="15">
        <v>15960.417339932557</v>
      </c>
      <c r="D154" s="15">
        <v>16685.854575889702</v>
      </c>
      <c r="E154" s="15">
        <v>2552.0449599913877</v>
      </c>
      <c r="F154" s="15">
        <v>6575.1394642035493</v>
      </c>
      <c r="G154" s="15">
        <v>2599.4020717152548</v>
      </c>
      <c r="H154" s="15">
        <v>2379.1555477760553</v>
      </c>
      <c r="I154" s="15">
        <v>2627.5492487485299</v>
      </c>
      <c r="J154" s="15">
        <v>1469.0977326746704</v>
      </c>
      <c r="K154" s="15">
        <v>721.75936436418681</v>
      </c>
      <c r="L154" s="15">
        <v>3163.9892431564122</v>
      </c>
      <c r="M154" s="15">
        <v>1397.4970670097348</v>
      </c>
      <c r="N154" s="15">
        <v>2630.8365102998609</v>
      </c>
      <c r="O154" s="15">
        <v>1835.5246687246356</v>
      </c>
      <c r="P154" s="15">
        <v>2294.7140166762315</v>
      </c>
      <c r="Q154" s="15">
        <v>1212.4858778238679</v>
      </c>
      <c r="R154" s="15">
        <v>607.52702545542274</v>
      </c>
      <c r="S154" s="15">
        <v>670.19044877767635</v>
      </c>
      <c r="T154" s="15">
        <v>355.02424754378438</v>
      </c>
      <c r="U154" s="15">
        <v>1270.7320434365201</v>
      </c>
      <c r="V154" s="15">
        <v>654.88413717928984</v>
      </c>
      <c r="W154" s="15">
        <v>120.0877735470729</v>
      </c>
      <c r="X154" s="15">
        <v>2493.3878866848195</v>
      </c>
      <c r="Y154" s="15">
        <v>410.9076939164172</v>
      </c>
      <c r="Z154" s="15">
        <v>0</v>
      </c>
      <c r="AA154" s="15">
        <v>0</v>
      </c>
      <c r="AB154" s="15">
        <v>0</v>
      </c>
      <c r="AC154" s="15">
        <v>0</v>
      </c>
      <c r="AD154" s="15">
        <v>0</v>
      </c>
      <c r="AE154" s="15">
        <v>0</v>
      </c>
      <c r="AF154" s="15">
        <v>0</v>
      </c>
      <c r="AG154" s="15">
        <v>0</v>
      </c>
      <c r="AH154" s="15">
        <v>0</v>
      </c>
      <c r="AI154" s="15">
        <v>0</v>
      </c>
    </row>
    <row r="155" spans="1:35" x14ac:dyDescent="0.3">
      <c r="A155" t="s">
        <v>174</v>
      </c>
      <c r="B155" s="15">
        <v>14632.979622765162</v>
      </c>
      <c r="C155" s="15">
        <v>16456.376867503473</v>
      </c>
      <c r="D155" s="15">
        <v>11254.076875731462</v>
      </c>
      <c r="E155" s="15">
        <v>3099.8668865755953</v>
      </c>
      <c r="F155" s="15">
        <v>6748.3447359023012</v>
      </c>
      <c r="G155" s="15">
        <v>2636.0222148342505</v>
      </c>
      <c r="H155" s="15">
        <v>4111.7713748326169</v>
      </c>
      <c r="I155" s="15">
        <v>2504.8494108009327</v>
      </c>
      <c r="J155" s="15">
        <v>1625.2200190480967</v>
      </c>
      <c r="K155" s="15">
        <v>1688.2711483817588</v>
      </c>
      <c r="L155" s="15">
        <v>4486.3303564336375</v>
      </c>
      <c r="M155" s="15">
        <v>1866.622070168236</v>
      </c>
      <c r="N155" s="15">
        <v>2075.6167226448497</v>
      </c>
      <c r="O155" s="15">
        <v>1335.7580161981034</v>
      </c>
      <c r="P155" s="15">
        <v>1598.1036242647388</v>
      </c>
      <c r="Q155" s="15">
        <v>1053.7916021500139</v>
      </c>
      <c r="R155" s="15">
        <v>536.81643331282078</v>
      </c>
      <c r="S155" s="15">
        <v>719.13560799442371</v>
      </c>
      <c r="T155" s="15">
        <v>601.41077210569836</v>
      </c>
      <c r="U155" s="15">
        <v>908.28899599540955</v>
      </c>
      <c r="V155" s="15">
        <v>633.8181707492239</v>
      </c>
      <c r="W155" s="15">
        <v>128.85798984449437</v>
      </c>
      <c r="X155" s="15">
        <v>2049.3821618381862</v>
      </c>
      <c r="Y155" s="15">
        <v>440.91698834728624</v>
      </c>
      <c r="Z155" s="15">
        <v>0</v>
      </c>
      <c r="AA155" s="15">
        <v>0</v>
      </c>
      <c r="AB155" s="15">
        <v>0</v>
      </c>
      <c r="AC155" s="15">
        <v>0</v>
      </c>
      <c r="AD155" s="15">
        <v>0</v>
      </c>
      <c r="AE155" s="15">
        <v>0</v>
      </c>
      <c r="AF155" s="15">
        <v>0</v>
      </c>
      <c r="AG155" s="15">
        <v>502.64536671590628</v>
      </c>
      <c r="AH155" s="15">
        <v>1759.258783505672</v>
      </c>
      <c r="AI155" s="15">
        <v>705.46718135565777</v>
      </c>
    </row>
    <row r="156" spans="1:35" x14ac:dyDescent="0.3">
      <c r="A156" t="s">
        <v>250</v>
      </c>
      <c r="B156" s="15">
        <v>6061.3561160014269</v>
      </c>
      <c r="C156" s="15">
        <v>14212.088601222009</v>
      </c>
      <c r="D156" s="15">
        <v>11835.209387301535</v>
      </c>
      <c r="E156" s="15">
        <v>1222.4238824560375</v>
      </c>
      <c r="F156" s="15">
        <v>4110.9285208809888</v>
      </c>
      <c r="G156" s="15">
        <v>1587.7305590154715</v>
      </c>
      <c r="H156" s="15">
        <v>3773.674252352776</v>
      </c>
      <c r="I156" s="15">
        <v>2213.6387458522036</v>
      </c>
      <c r="J156" s="15">
        <v>1917.0336673055365</v>
      </c>
      <c r="K156" s="15">
        <v>1692.5250641766888</v>
      </c>
      <c r="L156" s="15">
        <v>4500.44603367119</v>
      </c>
      <c r="M156" s="15">
        <v>1644.0140528360744</v>
      </c>
      <c r="N156" s="15">
        <v>2087.8496041071107</v>
      </c>
      <c r="O156" s="15">
        <v>1644.0140528360741</v>
      </c>
      <c r="P156" s="15">
        <v>1843.2397531851911</v>
      </c>
      <c r="Q156" s="15">
        <v>683.08506944813735</v>
      </c>
      <c r="R156" s="15">
        <v>437.76050749357478</v>
      </c>
      <c r="S156" s="15">
        <v>887.84978030023399</v>
      </c>
      <c r="T156" s="15">
        <v>308.7551661015907</v>
      </c>
      <c r="U156" s="15">
        <v>736.15236362184828</v>
      </c>
      <c r="V156" s="15">
        <v>658.87423321737037</v>
      </c>
      <c r="W156" s="15">
        <v>104.4371496448957</v>
      </c>
      <c r="X156" s="15">
        <v>2725.1931674661246</v>
      </c>
      <c r="Y156" s="15">
        <v>357.35551632128556</v>
      </c>
      <c r="Z156" s="15">
        <v>0</v>
      </c>
      <c r="AA156" s="15">
        <v>0</v>
      </c>
      <c r="AB156" s="15">
        <v>0</v>
      </c>
      <c r="AC156" s="15">
        <v>0</v>
      </c>
      <c r="AD156" s="15">
        <v>0</v>
      </c>
      <c r="AE156" s="15">
        <v>0</v>
      </c>
      <c r="AF156" s="15">
        <v>0</v>
      </c>
      <c r="AG156" s="15">
        <v>0</v>
      </c>
      <c r="AH156" s="15">
        <v>0</v>
      </c>
      <c r="AI156" s="15">
        <v>0</v>
      </c>
    </row>
    <row r="157" spans="1:35" x14ac:dyDescent="0.3">
      <c r="A157" t="s">
        <v>199</v>
      </c>
      <c r="B157" s="15">
        <v>10634.682479007764</v>
      </c>
      <c r="C157" s="15">
        <v>13110.458495644085</v>
      </c>
      <c r="D157" s="15">
        <v>7683.6952813121934</v>
      </c>
      <c r="E157" s="15">
        <v>3223.1795578741253</v>
      </c>
      <c r="F157" s="15">
        <v>3279.5222137069713</v>
      </c>
      <c r="G157" s="15">
        <v>2337.9182273304773</v>
      </c>
      <c r="H157" s="15">
        <v>3180.5558641812827</v>
      </c>
      <c r="I157" s="15">
        <v>1488.2054024577817</v>
      </c>
      <c r="J157" s="15">
        <v>1141.5211893852306</v>
      </c>
      <c r="K157" s="15">
        <v>1143.9371072463632</v>
      </c>
      <c r="L157" s="15">
        <v>3477.196064416084</v>
      </c>
      <c r="M157" s="15">
        <v>955.1503829549888</v>
      </c>
      <c r="N157" s="15">
        <v>3509.9835211028858</v>
      </c>
      <c r="O157" s="15">
        <v>1814.1817481491955</v>
      </c>
      <c r="P157" s="15">
        <v>1334.2769215913229</v>
      </c>
      <c r="Q157" s="15">
        <v>856.44288177156443</v>
      </c>
      <c r="R157" s="15">
        <v>422.7856256982335</v>
      </c>
      <c r="S157" s="15">
        <v>616.57675127338291</v>
      </c>
      <c r="T157" s="15">
        <v>470.75885179786985</v>
      </c>
      <c r="U157" s="15">
        <v>1139.795533770136</v>
      </c>
      <c r="V157" s="15">
        <v>330.03163638688636</v>
      </c>
      <c r="W157" s="15">
        <v>139.69182204192654</v>
      </c>
      <c r="X157" s="15">
        <v>1651.1072925227338</v>
      </c>
      <c r="Y157" s="15">
        <v>345.13112301896615</v>
      </c>
      <c r="Z157" s="15">
        <v>0</v>
      </c>
      <c r="AA157" s="15">
        <v>0</v>
      </c>
      <c r="AB157" s="15">
        <v>0</v>
      </c>
      <c r="AC157" s="15">
        <v>0</v>
      </c>
      <c r="AD157" s="15">
        <v>0</v>
      </c>
      <c r="AE157" s="15">
        <v>0</v>
      </c>
      <c r="AF157" s="15">
        <v>0</v>
      </c>
      <c r="AG157" s="15">
        <v>0</v>
      </c>
      <c r="AH157" s="15">
        <v>0</v>
      </c>
      <c r="AI157" s="15">
        <v>966.3671444531052</v>
      </c>
    </row>
    <row r="158" spans="1:35" x14ac:dyDescent="0.3">
      <c r="A158" t="s">
        <v>231</v>
      </c>
      <c r="B158" s="15">
        <v>7219.6088282944411</v>
      </c>
      <c r="C158" s="15">
        <v>9009.2568470952901</v>
      </c>
      <c r="D158" s="15">
        <v>14039.28920671479</v>
      </c>
      <c r="E158" s="15">
        <v>3066.3504824751399</v>
      </c>
      <c r="F158" s="15">
        <v>3915.9060423909095</v>
      </c>
      <c r="G158" s="15">
        <v>3028.8568039180632</v>
      </c>
      <c r="H158" s="15">
        <v>5616.6735094679434</v>
      </c>
      <c r="I158" s="15">
        <v>1848.1823719259412</v>
      </c>
      <c r="J158" s="15">
        <v>2372.6421406580625</v>
      </c>
      <c r="K158" s="15">
        <v>1389.675338968919</v>
      </c>
      <c r="L158" s="15">
        <v>3785.1298985080944</v>
      </c>
      <c r="M158" s="15">
        <v>1601.3113438362736</v>
      </c>
      <c r="N158" s="15">
        <v>2924.958658518935</v>
      </c>
      <c r="O158" s="15">
        <v>2315.724026222018</v>
      </c>
      <c r="P158" s="15">
        <v>1877.0931602109158</v>
      </c>
      <c r="Q158" s="15">
        <v>1009.9953771951484</v>
      </c>
      <c r="R158" s="15">
        <v>477.02800670208427</v>
      </c>
      <c r="S158" s="15">
        <v>946.97889335524223</v>
      </c>
      <c r="T158" s="15">
        <v>410.77411688235031</v>
      </c>
      <c r="U158" s="15">
        <v>460.01280318019803</v>
      </c>
      <c r="V158" s="15">
        <v>447.96664139479185</v>
      </c>
      <c r="W158" s="15">
        <v>88.012269544623805</v>
      </c>
      <c r="X158" s="15">
        <v>2051.46135205467</v>
      </c>
      <c r="Y158" s="15">
        <v>301.15404463515421</v>
      </c>
      <c r="Z158" s="15">
        <v>0</v>
      </c>
      <c r="AA158" s="15">
        <v>0</v>
      </c>
      <c r="AB158" s="15">
        <v>0</v>
      </c>
      <c r="AC158" s="15">
        <v>0</v>
      </c>
      <c r="AD158" s="15">
        <v>0</v>
      </c>
      <c r="AE158" s="15">
        <v>0</v>
      </c>
      <c r="AF158" s="15">
        <v>0</v>
      </c>
      <c r="AG158" s="15">
        <v>0</v>
      </c>
      <c r="AH158" s="15">
        <v>0</v>
      </c>
      <c r="AI158" s="15">
        <v>0</v>
      </c>
    </row>
    <row r="159" spans="1:35" x14ac:dyDescent="0.3">
      <c r="A159" t="s">
        <v>200</v>
      </c>
      <c r="B159" s="15">
        <v>10675.242181016951</v>
      </c>
      <c r="C159" s="15">
        <v>13619.347867994467</v>
      </c>
      <c r="D159" s="15">
        <v>17795.784615699755</v>
      </c>
      <c r="E159" s="15">
        <v>3911.850018769002</v>
      </c>
      <c r="F159" s="15">
        <v>4137.9331969858922</v>
      </c>
      <c r="G159" s="15">
        <v>1658.0686475632051</v>
      </c>
      <c r="H159" s="15">
        <v>2645.1261823978602</v>
      </c>
      <c r="I159" s="15">
        <v>2722.5866975125045</v>
      </c>
      <c r="J159" s="15">
        <v>2343.4625986564884</v>
      </c>
      <c r="K159" s="15">
        <v>1974.3970861078353</v>
      </c>
      <c r="L159" s="15">
        <v>4925.887126222472</v>
      </c>
      <c r="M159" s="15">
        <v>2049.4134587552689</v>
      </c>
      <c r="N159" s="15">
        <v>3518.6250979867768</v>
      </c>
      <c r="O159" s="15">
        <v>1839.4992230137655</v>
      </c>
      <c r="P159" s="15">
        <v>2423.6492726768656</v>
      </c>
      <c r="Q159" s="15">
        <v>1058.6897102197993</v>
      </c>
      <c r="R159" s="15">
        <v>1063.9540170722505</v>
      </c>
      <c r="S159" s="15">
        <v>1466.9555077233142</v>
      </c>
      <c r="T159" s="15">
        <v>324.88293717986375</v>
      </c>
      <c r="U159" s="15">
        <v>974.83682249860738</v>
      </c>
      <c r="V159" s="15">
        <v>801.39671280623224</v>
      </c>
      <c r="W159" s="15">
        <v>109.89240554492497</v>
      </c>
      <c r="X159" s="15">
        <v>6616.4816696954658</v>
      </c>
      <c r="Y159" s="15">
        <v>376.02191803224974</v>
      </c>
      <c r="Z159" s="15">
        <v>0</v>
      </c>
      <c r="AA159" s="15">
        <v>0</v>
      </c>
      <c r="AB159" s="15">
        <v>0</v>
      </c>
      <c r="AC159" s="15">
        <v>0</v>
      </c>
      <c r="AD159" s="15">
        <v>0</v>
      </c>
      <c r="AE159" s="15">
        <v>0</v>
      </c>
      <c r="AF159" s="15">
        <v>0</v>
      </c>
      <c r="AG159" s="15">
        <v>0</v>
      </c>
      <c r="AH159" s="15">
        <v>0</v>
      </c>
      <c r="AI159" s="15">
        <v>1203.270137703199</v>
      </c>
    </row>
    <row r="160" spans="1:35" x14ac:dyDescent="0.3">
      <c r="A160" t="s">
        <v>44</v>
      </c>
      <c r="B160" s="15">
        <v>10099.848444680818</v>
      </c>
      <c r="C160" s="15">
        <v>11154.368957018842</v>
      </c>
      <c r="D160" s="15">
        <v>9428.4978942566813</v>
      </c>
      <c r="E160" s="15">
        <v>5049.4154304580252</v>
      </c>
      <c r="F160" s="15">
        <v>3841.8797379281564</v>
      </c>
      <c r="G160" s="15">
        <v>1424.5042618666093</v>
      </c>
      <c r="H160" s="15">
        <v>4460.7201794965722</v>
      </c>
      <c r="I160" s="15">
        <v>1877.2581437215044</v>
      </c>
      <c r="J160" s="15">
        <v>1693.7948977026952</v>
      </c>
      <c r="K160" s="15">
        <v>1514.3638109370468</v>
      </c>
      <c r="L160" s="15">
        <v>3967.3566937348455</v>
      </c>
      <c r="M160" s="15">
        <v>1542.4929219174292</v>
      </c>
      <c r="N160" s="15">
        <v>6622.3415543576448</v>
      </c>
      <c r="O160" s="15">
        <v>2316.3794871490463</v>
      </c>
      <c r="P160" s="15">
        <v>1971.5338672120697</v>
      </c>
      <c r="Q160" s="15">
        <v>1223.7603333342545</v>
      </c>
      <c r="R160" s="15">
        <v>632.47297999576915</v>
      </c>
      <c r="S160" s="15">
        <v>1170.382225125747</v>
      </c>
      <c r="T160" s="15">
        <v>523.79668774391575</v>
      </c>
      <c r="U160" s="15">
        <v>995.55932036371075</v>
      </c>
      <c r="V160" s="15">
        <v>465.61838994831214</v>
      </c>
      <c r="W160" s="15">
        <v>112.22843254630452</v>
      </c>
      <c r="X160" s="15">
        <v>3589.7737808138736</v>
      </c>
      <c r="Y160" s="15">
        <v>384.01516696768016</v>
      </c>
      <c r="Z160" s="15">
        <v>0</v>
      </c>
      <c r="AA160" s="15">
        <v>0</v>
      </c>
      <c r="AB160" s="15">
        <v>0</v>
      </c>
      <c r="AC160" s="15">
        <v>0</v>
      </c>
      <c r="AD160" s="15">
        <v>0</v>
      </c>
      <c r="AE160" s="15">
        <v>0</v>
      </c>
      <c r="AF160" s="15">
        <v>0</v>
      </c>
      <c r="AG160" s="15">
        <v>0</v>
      </c>
      <c r="AH160" s="15">
        <v>0</v>
      </c>
      <c r="AI160" s="15">
        <v>921.63640072243231</v>
      </c>
    </row>
    <row r="161" spans="1:35" x14ac:dyDescent="0.3">
      <c r="A161" t="s">
        <v>45</v>
      </c>
      <c r="B161" s="15">
        <v>15031.261944903861</v>
      </c>
      <c r="C161" s="15">
        <v>29081.529352517962</v>
      </c>
      <c r="D161" s="15">
        <v>23887.63969953754</v>
      </c>
      <c r="E161" s="15">
        <v>2765.1767488220967</v>
      </c>
      <c r="F161" s="15">
        <v>5284.0963236367443</v>
      </c>
      <c r="G161" s="15">
        <v>2776.4664759972229</v>
      </c>
      <c r="H161" s="15">
        <v>5516.44294094627</v>
      </c>
      <c r="I161" s="15">
        <v>4200.3833159600745</v>
      </c>
      <c r="J161" s="15">
        <v>2754.7942318664004</v>
      </c>
      <c r="K161" s="15">
        <v>2482.9335694439301</v>
      </c>
      <c r="L161" s="15">
        <v>7686.0865812804341</v>
      </c>
      <c r="M161" s="15">
        <v>2762.2535158928226</v>
      </c>
      <c r="N161" s="15">
        <v>2143.0321405642235</v>
      </c>
      <c r="O161" s="15">
        <v>2135.5728565378008</v>
      </c>
      <c r="P161" s="15">
        <v>1744.8676553700238</v>
      </c>
      <c r="Q161" s="15">
        <v>824.15008378424704</v>
      </c>
      <c r="R161" s="15">
        <v>536.46364308950126</v>
      </c>
      <c r="S161" s="15">
        <v>2206.9400604662801</v>
      </c>
      <c r="T161" s="15">
        <v>549.97099524545649</v>
      </c>
      <c r="U161" s="15">
        <v>1451.536351087715</v>
      </c>
      <c r="V161" s="15">
        <v>1474.2166065734605</v>
      </c>
      <c r="W161" s="15">
        <v>253.9180603048579</v>
      </c>
      <c r="X161" s="15">
        <v>3988.4993291554656</v>
      </c>
      <c r="Y161" s="15">
        <v>403.20454196880968</v>
      </c>
      <c r="Z161" s="15">
        <v>0</v>
      </c>
      <c r="AA161" s="15">
        <v>0</v>
      </c>
      <c r="AB161" s="15">
        <v>0</v>
      </c>
      <c r="AC161" s="15">
        <v>0</v>
      </c>
      <c r="AD161" s="15">
        <v>0</v>
      </c>
      <c r="AE161" s="15">
        <v>0</v>
      </c>
      <c r="AF161" s="15">
        <v>0</v>
      </c>
      <c r="AG161" s="15">
        <v>0</v>
      </c>
      <c r="AH161" s="15">
        <v>0</v>
      </c>
      <c r="AI161" s="15">
        <v>645.12726715009558</v>
      </c>
    </row>
    <row r="162" spans="1:35" x14ac:dyDescent="0.3">
      <c r="A162" t="s">
        <v>132</v>
      </c>
      <c r="B162" s="15">
        <v>9643.6433200933261</v>
      </c>
      <c r="C162" s="15">
        <v>9775.2076742745976</v>
      </c>
      <c r="D162" s="15">
        <v>7139.7987326675948</v>
      </c>
      <c r="E162" s="15">
        <v>2915.807664725211</v>
      </c>
      <c r="F162" s="15">
        <v>2424.9105479087366</v>
      </c>
      <c r="G162" s="15">
        <v>1917.8522091394568</v>
      </c>
      <c r="H162" s="15">
        <v>3497.1268183676334</v>
      </c>
      <c r="I162" s="15">
        <v>1639.2327426730856</v>
      </c>
      <c r="J162" s="15">
        <v>2274.0455409792953</v>
      </c>
      <c r="K162" s="15">
        <v>1200.617178873938</v>
      </c>
      <c r="L162" s="15">
        <v>2521.1506246376948</v>
      </c>
      <c r="M162" s="15">
        <v>1206.9200554355325</v>
      </c>
      <c r="N162" s="15">
        <v>2925.1811734578382</v>
      </c>
      <c r="O162" s="15">
        <v>2485.434324121994</v>
      </c>
      <c r="P162" s="15">
        <v>2055.0609835187774</v>
      </c>
      <c r="Q162" s="15">
        <v>1170.5573060417196</v>
      </c>
      <c r="R162" s="15">
        <v>675.86230206633593</v>
      </c>
      <c r="S162" s="15">
        <v>1016.3792486119527</v>
      </c>
      <c r="T162" s="15">
        <v>279.26591534448306</v>
      </c>
      <c r="U162" s="15">
        <v>1124.8210479152795</v>
      </c>
      <c r="V162" s="15">
        <v>377.76856314683403</v>
      </c>
      <c r="W162" s="15">
        <v>58.099592920336626</v>
      </c>
      <c r="X162" s="15">
        <v>612.83353645039347</v>
      </c>
      <c r="Y162" s="15">
        <v>323.2244390561147</v>
      </c>
      <c r="Z162" s="15">
        <v>0</v>
      </c>
      <c r="AA162" s="15">
        <v>0</v>
      </c>
      <c r="AB162" s="15">
        <v>0</v>
      </c>
      <c r="AC162" s="15">
        <v>0</v>
      </c>
      <c r="AD162" s="15">
        <v>0</v>
      </c>
      <c r="AE162" s="15">
        <v>0</v>
      </c>
      <c r="AF162" s="15">
        <v>0</v>
      </c>
      <c r="AG162" s="15">
        <v>0</v>
      </c>
      <c r="AH162" s="15">
        <v>0</v>
      </c>
      <c r="AI162" s="15">
        <v>1034.3182049795671</v>
      </c>
    </row>
    <row r="163" spans="1:35" x14ac:dyDescent="0.3">
      <c r="A163" t="s">
        <v>46</v>
      </c>
      <c r="B163" s="15">
        <v>9674.9623254182643</v>
      </c>
      <c r="C163" s="15">
        <v>16969.532295837231</v>
      </c>
      <c r="D163" s="15">
        <v>8583.7548852575983</v>
      </c>
      <c r="E163" s="15">
        <v>3268.8107048640836</v>
      </c>
      <c r="F163" s="15">
        <v>5607.512371084159</v>
      </c>
      <c r="G163" s="15">
        <v>1476.4191603166882</v>
      </c>
      <c r="H163" s="15">
        <v>4163.4008275104925</v>
      </c>
      <c r="I163" s="15">
        <v>2566.8985374923277</v>
      </c>
      <c r="J163" s="15">
        <v>1616.8405186304888</v>
      </c>
      <c r="K163" s="15">
        <v>1610.0286717268395</v>
      </c>
      <c r="L163" s="15">
        <v>5077.2587456843667</v>
      </c>
      <c r="M163" s="15">
        <v>1829.6620783202197</v>
      </c>
      <c r="N163" s="15">
        <v>4242.8074999873197</v>
      </c>
      <c r="O163" s="15">
        <v>2079.3649233882802</v>
      </c>
      <c r="P163" s="15">
        <v>2729.9936147854191</v>
      </c>
      <c r="Q163" s="15">
        <v>730.61923646570619</v>
      </c>
      <c r="R163" s="15">
        <v>780.83227935546438</v>
      </c>
      <c r="S163" s="15">
        <v>1858.8557079072884</v>
      </c>
      <c r="T163" s="15">
        <v>530.93481009015625</v>
      </c>
      <c r="U163" s="15">
        <v>1492.7675928854469</v>
      </c>
      <c r="V163" s="15">
        <v>695.78150515847108</v>
      </c>
      <c r="W163" s="15">
        <v>69.967398910341345</v>
      </c>
      <c r="X163" s="15">
        <v>3562.4013064113706</v>
      </c>
      <c r="Y163" s="15">
        <v>389.24839449424945</v>
      </c>
      <c r="Z163" s="15">
        <v>0</v>
      </c>
      <c r="AA163" s="15">
        <v>0</v>
      </c>
      <c r="AB163" s="15">
        <v>0</v>
      </c>
      <c r="AC163" s="15">
        <v>0</v>
      </c>
      <c r="AD163" s="15">
        <v>0</v>
      </c>
      <c r="AE163" s="15">
        <v>0</v>
      </c>
      <c r="AF163" s="15">
        <v>0</v>
      </c>
      <c r="AG163" s="15">
        <v>0</v>
      </c>
      <c r="AH163" s="15">
        <v>0</v>
      </c>
      <c r="AI163" s="15">
        <v>467.09807339309941</v>
      </c>
    </row>
    <row r="164" spans="1:35" x14ac:dyDescent="0.3">
      <c r="A164" t="s">
        <v>8647</v>
      </c>
      <c r="B164" s="15">
        <v>9782.3470733137274</v>
      </c>
      <c r="C164" s="15">
        <v>13782.257785323649</v>
      </c>
      <c r="D164" s="15">
        <v>12674.938128943091</v>
      </c>
      <c r="E164" s="15">
        <v>2967.8676957467392</v>
      </c>
      <c r="F164" s="15">
        <v>5656.3734080091763</v>
      </c>
      <c r="G164" s="15">
        <v>2428.1619318856247</v>
      </c>
      <c r="H164" s="15">
        <v>3495.0659926993267</v>
      </c>
      <c r="I164" s="15">
        <v>2032.3777050541403</v>
      </c>
      <c r="J164" s="15">
        <v>1876.2057038606783</v>
      </c>
      <c r="K164" s="15">
        <v>1515.2025151446883</v>
      </c>
      <c r="L164" s="15">
        <v>3360.3108868971781</v>
      </c>
      <c r="M164" s="15">
        <v>1490.8729219801553</v>
      </c>
      <c r="N164" s="15">
        <v>3132.8634578414226</v>
      </c>
      <c r="O164" s="15">
        <v>2389.6115201812595</v>
      </c>
      <c r="P164" s="15">
        <v>1618.6032860939526</v>
      </c>
      <c r="Q164" s="15">
        <v>493.27393465274588</v>
      </c>
      <c r="R164" s="15">
        <v>506.63807737692571</v>
      </c>
      <c r="S164" s="15">
        <v>472.45671233238846</v>
      </c>
      <c r="T164" s="15">
        <v>467.4023250200384</v>
      </c>
      <c r="U164" s="15">
        <v>1192.4927353883679</v>
      </c>
      <c r="V164" s="15">
        <v>473.31338814804104</v>
      </c>
      <c r="W164" s="15">
        <v>262.31413475281477</v>
      </c>
      <c r="X164" s="15">
        <v>2962.0423002003022</v>
      </c>
      <c r="Y164" s="15">
        <v>342.6703262610252</v>
      </c>
      <c r="Z164" s="15">
        <v>1231.0431470927331</v>
      </c>
      <c r="AA164" s="15">
        <v>1359.5445194406175</v>
      </c>
      <c r="AB164" s="15">
        <v>904.64966132910649</v>
      </c>
      <c r="AC164" s="15">
        <v>514.00548939153782</v>
      </c>
      <c r="AD164" s="15">
        <v>0</v>
      </c>
      <c r="AE164" s="15">
        <v>0</v>
      </c>
      <c r="AF164" s="15">
        <v>66.820713620899909</v>
      </c>
      <c r="AG164" s="15">
        <v>0</v>
      </c>
      <c r="AH164" s="15">
        <v>0</v>
      </c>
      <c r="AI164" s="15">
        <v>548.27252201764031</v>
      </c>
    </row>
    <row r="165" spans="1:35" x14ac:dyDescent="0.3">
      <c r="A165" t="s">
        <v>5281</v>
      </c>
      <c r="B165" s="15">
        <v>8826.5485353566091</v>
      </c>
      <c r="C165" s="15">
        <v>16817.153368373074</v>
      </c>
      <c r="D165" s="15">
        <v>14437.999726187569</v>
      </c>
      <c r="E165" s="15">
        <v>2526.6219092822985</v>
      </c>
      <c r="F165" s="15">
        <v>4727.4398088576845</v>
      </c>
      <c r="G165" s="15">
        <v>2480.4160223295053</v>
      </c>
      <c r="H165" s="15">
        <v>3531.5999505055574</v>
      </c>
      <c r="I165" s="15">
        <v>2289.4666940511047</v>
      </c>
      <c r="J165" s="15">
        <v>1508.9547513769282</v>
      </c>
      <c r="K165" s="15">
        <v>1415.4053325274278</v>
      </c>
      <c r="L165" s="15">
        <v>3563.8915646827936</v>
      </c>
      <c r="M165" s="15">
        <v>1691.9405650479343</v>
      </c>
      <c r="N165" s="15">
        <v>3531.0748836083662</v>
      </c>
      <c r="O165" s="15">
        <v>1826.1826684297248</v>
      </c>
      <c r="P165" s="15">
        <v>2225.5835548928867</v>
      </c>
      <c r="Q165" s="15">
        <v>586.49972416216281</v>
      </c>
      <c r="R165" s="15">
        <v>628.33005363836594</v>
      </c>
      <c r="S165" s="15">
        <v>2298.3053201538169</v>
      </c>
      <c r="T165" s="15">
        <v>636.3810793952922</v>
      </c>
      <c r="U165" s="15">
        <v>783.22478830966236</v>
      </c>
      <c r="V165" s="15">
        <v>520.6913397142448</v>
      </c>
      <c r="W165" s="15">
        <v>102.30053380268103</v>
      </c>
      <c r="X165" s="15">
        <v>2273.8897094344434</v>
      </c>
      <c r="Y165" s="15">
        <v>350.04459812722342</v>
      </c>
      <c r="Z165" s="15">
        <v>0</v>
      </c>
      <c r="AA165" s="15">
        <v>0</v>
      </c>
      <c r="AB165" s="15">
        <v>0</v>
      </c>
      <c r="AC165" s="15">
        <v>0</v>
      </c>
      <c r="AD165" s="15">
        <v>0</v>
      </c>
      <c r="AE165" s="15">
        <v>0</v>
      </c>
      <c r="AF165" s="15">
        <v>0</v>
      </c>
      <c r="AG165" s="15">
        <v>0</v>
      </c>
      <c r="AH165" s="15">
        <v>0</v>
      </c>
      <c r="AI165" s="15">
        <v>420.05351775266814</v>
      </c>
    </row>
    <row r="166" spans="1:35" x14ac:dyDescent="0.3">
      <c r="A166" t="s">
        <v>7224</v>
      </c>
      <c r="B166" s="15">
        <v>7710.1977793574561</v>
      </c>
      <c r="C166" s="15">
        <v>14465.43004935094</v>
      </c>
      <c r="D166" s="15">
        <v>9314.7520650985316</v>
      </c>
      <c r="E166" s="15">
        <v>2275.3305691665546</v>
      </c>
      <c r="F166" s="15">
        <v>3610.5709407613977</v>
      </c>
      <c r="G166" s="15">
        <v>968.88688420127653</v>
      </c>
      <c r="H166" s="15">
        <v>2647.2550776791927</v>
      </c>
      <c r="I166" s="15">
        <v>1717.9145969147028</v>
      </c>
      <c r="J166" s="15">
        <v>1782.2559675856655</v>
      </c>
      <c r="K166" s="15">
        <v>1295.9293634166086</v>
      </c>
      <c r="L166" s="15">
        <v>3340.6510442880908</v>
      </c>
      <c r="M166" s="15">
        <v>1166.8542966437628</v>
      </c>
      <c r="N166" s="15">
        <v>3166.0662275284667</v>
      </c>
      <c r="O166" s="15">
        <v>1475.4574806058311</v>
      </c>
      <c r="P166" s="15">
        <v>1623.7564934937816</v>
      </c>
      <c r="Q166" s="15">
        <v>1052.6091311597122</v>
      </c>
      <c r="R166" s="15">
        <v>728.94065065029633</v>
      </c>
      <c r="S166" s="15">
        <v>911.60737128688288</v>
      </c>
      <c r="T166" s="15">
        <v>271.17533785225226</v>
      </c>
      <c r="U166" s="15">
        <v>1059.2786634853605</v>
      </c>
      <c r="V166" s="15">
        <v>535.52421320648796</v>
      </c>
      <c r="W166" s="15">
        <v>56.416396966368467</v>
      </c>
      <c r="X166" s="15">
        <v>831.1021928619956</v>
      </c>
      <c r="Y166" s="15">
        <v>313.86034473640314</v>
      </c>
      <c r="Z166" s="15">
        <v>0</v>
      </c>
      <c r="AA166" s="15">
        <v>0</v>
      </c>
      <c r="AB166" s="15">
        <v>0</v>
      </c>
      <c r="AC166" s="15">
        <v>0</v>
      </c>
      <c r="AD166" s="15">
        <v>0</v>
      </c>
      <c r="AE166" s="15">
        <v>0</v>
      </c>
      <c r="AF166" s="15">
        <v>0</v>
      </c>
      <c r="AG166" s="15">
        <v>0</v>
      </c>
      <c r="AH166" s="15">
        <v>0</v>
      </c>
      <c r="AI166" s="15">
        <v>502.17655157824504</v>
      </c>
    </row>
    <row r="167" spans="1:35" x14ac:dyDescent="0.3">
      <c r="A167" t="s">
        <v>7258</v>
      </c>
      <c r="B167" s="15">
        <v>7727.8419932531551</v>
      </c>
      <c r="C167" s="15">
        <v>13152.100842475107</v>
      </c>
      <c r="D167" s="15">
        <v>7659.0430322146876</v>
      </c>
      <c r="E167" s="15">
        <v>3041.6296005540748</v>
      </c>
      <c r="F167" s="15">
        <v>2711.0161371377731</v>
      </c>
      <c r="G167" s="15">
        <v>1509.8680430219893</v>
      </c>
      <c r="H167" s="15">
        <v>1563.9243426918681</v>
      </c>
      <c r="I167" s="15">
        <v>1763.319347806618</v>
      </c>
      <c r="J167" s="15">
        <v>2247.4013559321261</v>
      </c>
      <c r="K167" s="15">
        <v>1491.6115618669908</v>
      </c>
      <c r="L167" s="15">
        <v>4105.9254003868809</v>
      </c>
      <c r="M167" s="15">
        <v>1426.7154765113319</v>
      </c>
      <c r="N167" s="15">
        <v>1874.8550373629371</v>
      </c>
      <c r="O167" s="15">
        <v>1043.7572585334328</v>
      </c>
      <c r="P167" s="15">
        <v>1115.6421530812395</v>
      </c>
      <c r="Q167" s="15">
        <v>545.26974574655833</v>
      </c>
      <c r="R167" s="15">
        <v>547.97969216800334</v>
      </c>
      <c r="S167" s="15">
        <v>1273.5321893201724</v>
      </c>
      <c r="T167" s="15">
        <v>389.09125461590656</v>
      </c>
      <c r="U167" s="15">
        <v>942.06295334972992</v>
      </c>
      <c r="V167" s="15">
        <v>640.04655611762485</v>
      </c>
      <c r="W167" s="15">
        <v>51.275038868921712</v>
      </c>
      <c r="X167" s="15">
        <v>1484.4801239158194</v>
      </c>
      <c r="Y167" s="15">
        <v>285.25751804685234</v>
      </c>
      <c r="Z167" s="15">
        <v>0</v>
      </c>
      <c r="AA167" s="15">
        <v>0</v>
      </c>
      <c r="AB167" s="15">
        <v>0</v>
      </c>
      <c r="AC167" s="15">
        <v>0</v>
      </c>
      <c r="AD167" s="15">
        <v>0</v>
      </c>
      <c r="AE167" s="15">
        <v>0</v>
      </c>
      <c r="AF167" s="15">
        <v>0</v>
      </c>
      <c r="AG167" s="15">
        <v>0</v>
      </c>
      <c r="AH167" s="15">
        <v>0</v>
      </c>
      <c r="AI167" s="15">
        <v>0</v>
      </c>
    </row>
    <row r="168" spans="1:35" x14ac:dyDescent="0.3">
      <c r="A168" t="s">
        <v>133</v>
      </c>
      <c r="B168" s="15">
        <v>10645.878439986262</v>
      </c>
      <c r="C168" s="15">
        <v>12565.035948556746</v>
      </c>
      <c r="D168" s="15">
        <v>11028.820113085152</v>
      </c>
      <c r="E168" s="15">
        <v>2076.5081843915168</v>
      </c>
      <c r="F168" s="15">
        <v>4008.4084225999113</v>
      </c>
      <c r="G168" s="15">
        <v>1565.3719111384539</v>
      </c>
      <c r="H168" s="15">
        <v>2109.017653401198</v>
      </c>
      <c r="I168" s="15">
        <v>2123.9519752992032</v>
      </c>
      <c r="J168" s="15">
        <v>2233.6828160741793</v>
      </c>
      <c r="K168" s="15">
        <v>1610.6301915244815</v>
      </c>
      <c r="L168" s="15">
        <v>4097.8322281111359</v>
      </c>
      <c r="M168" s="15">
        <v>1748.5905432042232</v>
      </c>
      <c r="N168" s="15">
        <v>3394.8263436440702</v>
      </c>
      <c r="O168" s="15">
        <v>1750.047550218663</v>
      </c>
      <c r="P168" s="15">
        <v>1973.1517493047136</v>
      </c>
      <c r="Q168" s="15">
        <v>1612.7246391077388</v>
      </c>
      <c r="R168" s="15">
        <v>761.65041679825651</v>
      </c>
      <c r="S168" s="15">
        <v>594.09461013771227</v>
      </c>
      <c r="T168" s="15">
        <v>314.71351511893528</v>
      </c>
      <c r="U168" s="15">
        <v>1396.9054750938853</v>
      </c>
      <c r="V168" s="15">
        <v>466.69755931265718</v>
      </c>
      <c r="W168" s="15">
        <v>65.474252711375726</v>
      </c>
      <c r="X168" s="15">
        <v>1599.7937018545877</v>
      </c>
      <c r="Y168" s="15">
        <v>364.25175360987879</v>
      </c>
      <c r="Z168" s="15">
        <v>0</v>
      </c>
      <c r="AA168" s="15">
        <v>0</v>
      </c>
      <c r="AB168" s="15">
        <v>0</v>
      </c>
      <c r="AC168" s="15">
        <v>0</v>
      </c>
      <c r="AD168" s="15">
        <v>0</v>
      </c>
      <c r="AE168" s="15">
        <v>0</v>
      </c>
      <c r="AF168" s="15">
        <v>0</v>
      </c>
      <c r="AG168" s="15">
        <v>0</v>
      </c>
      <c r="AH168" s="15">
        <v>0</v>
      </c>
      <c r="AI168" s="15">
        <v>1019.9049101076606</v>
      </c>
    </row>
    <row r="169" spans="1:35" x14ac:dyDescent="0.3">
      <c r="A169" t="s">
        <v>9673</v>
      </c>
      <c r="B169" s="15">
        <v>11219.254361058076</v>
      </c>
      <c r="C169" s="15">
        <v>10114.833780161507</v>
      </c>
      <c r="D169" s="15">
        <v>4542.3426217057968</v>
      </c>
      <c r="E169" s="15">
        <v>3826.8618623745247</v>
      </c>
      <c r="F169" s="15">
        <v>4264.3340217973191</v>
      </c>
      <c r="G169" s="15">
        <v>1576.5680999537562</v>
      </c>
      <c r="H169" s="15">
        <v>3199.8493287950319</v>
      </c>
      <c r="I169" s="15">
        <v>2231.6641217334827</v>
      </c>
      <c r="J169" s="15">
        <v>3123.3843856755811</v>
      </c>
      <c r="K169" s="15">
        <v>1636.6278370948521</v>
      </c>
      <c r="L169" s="15">
        <v>3786.1732441570221</v>
      </c>
      <c r="M169" s="15">
        <v>1619.2030985415711</v>
      </c>
      <c r="N169" s="15">
        <v>4320.0375743000941</v>
      </c>
      <c r="O169" s="15">
        <v>2021.6404112987268</v>
      </c>
      <c r="P169" s="15">
        <v>2825.217449899495</v>
      </c>
      <c r="Q169" s="15">
        <v>994.69305400962469</v>
      </c>
      <c r="R169" s="15">
        <v>548.13778619203504</v>
      </c>
      <c r="S169" s="15">
        <v>1410.4769750203568</v>
      </c>
      <c r="T169" s="15">
        <v>320.31859808584255</v>
      </c>
      <c r="U169" s="15">
        <v>1158.5597442340954</v>
      </c>
      <c r="V169" s="15">
        <v>685.86736858658423</v>
      </c>
      <c r="W169" s="15">
        <v>66.640356488345148</v>
      </c>
      <c r="X169" s="15">
        <v>1072.1775297040008</v>
      </c>
      <c r="Y169" s="15">
        <v>370.73911815491044</v>
      </c>
      <c r="Z169" s="15">
        <v>0</v>
      </c>
      <c r="AA169" s="15">
        <v>0</v>
      </c>
      <c r="AB169" s="15">
        <v>0</v>
      </c>
      <c r="AC169" s="15">
        <v>0</v>
      </c>
      <c r="AD169" s="15">
        <v>0</v>
      </c>
      <c r="AE169" s="15">
        <v>0</v>
      </c>
      <c r="AF169" s="15">
        <v>0</v>
      </c>
      <c r="AG169" s="15">
        <v>0</v>
      </c>
      <c r="AH169" s="15">
        <v>0</v>
      </c>
      <c r="AI169" s="15">
        <v>0</v>
      </c>
    </row>
    <row r="170" spans="1:35" x14ac:dyDescent="0.3">
      <c r="A170" t="s">
        <v>47</v>
      </c>
      <c r="B170" s="15">
        <v>10204.179505060698</v>
      </c>
      <c r="C170" s="15">
        <v>13745.751603767034</v>
      </c>
      <c r="D170" s="15">
        <v>16944.493962202741</v>
      </c>
      <c r="E170" s="15">
        <v>2366.5076017222241</v>
      </c>
      <c r="F170" s="15">
        <v>2613.0188102349557</v>
      </c>
      <c r="G170" s="15">
        <v>1385.6868462622956</v>
      </c>
      <c r="H170" s="15">
        <v>2923.3617290314473</v>
      </c>
      <c r="I170" s="15">
        <v>2461.5205310960055</v>
      </c>
      <c r="J170" s="15">
        <v>2165.4622021967743</v>
      </c>
      <c r="K170" s="15">
        <v>1842.6304705186772</v>
      </c>
      <c r="L170" s="15">
        <v>4699.6300761988505</v>
      </c>
      <c r="M170" s="15">
        <v>2171.502543067616</v>
      </c>
      <c r="N170" s="15">
        <v>2151.6673696674193</v>
      </c>
      <c r="O170" s="15">
        <v>2090.2844462231897</v>
      </c>
      <c r="P170" s="15">
        <v>1246.10599640906</v>
      </c>
      <c r="Q170" s="15">
        <v>547.05897995110183</v>
      </c>
      <c r="R170" s="15">
        <v>482.73751229943548</v>
      </c>
      <c r="S170" s="15">
        <v>830.38361728477446</v>
      </c>
      <c r="T170" s="15">
        <v>445.35269988260399</v>
      </c>
      <c r="U170" s="15">
        <v>1491.3111852740424</v>
      </c>
      <c r="V170" s="15">
        <v>1008.0839156067005</v>
      </c>
      <c r="W170" s="15">
        <v>95.421060513703083</v>
      </c>
      <c r="X170" s="15">
        <v>1354.342374716306</v>
      </c>
      <c r="Y170" s="15">
        <v>326.50491193739293</v>
      </c>
      <c r="Z170" s="15">
        <v>1300.3058117906673</v>
      </c>
      <c r="AA170" s="15">
        <v>1239.0861408024061</v>
      </c>
      <c r="AB170" s="15">
        <v>1292.959451272076</v>
      </c>
      <c r="AC170" s="15">
        <v>326.50491193739293</v>
      </c>
      <c r="AD170" s="15">
        <v>92.2376376223135</v>
      </c>
      <c r="AE170" s="15">
        <v>92.2376376223135</v>
      </c>
      <c r="AF170" s="15">
        <v>63.66845782779162</v>
      </c>
      <c r="AG170" s="15">
        <v>0</v>
      </c>
      <c r="AH170" s="15">
        <v>0</v>
      </c>
      <c r="AI170" s="15">
        <v>0</v>
      </c>
    </row>
    <row r="171" spans="1:35" x14ac:dyDescent="0.3">
      <c r="A171" t="s">
        <v>153</v>
      </c>
      <c r="B171" s="15">
        <v>19481.218763284214</v>
      </c>
      <c r="C171" s="15">
        <v>25666.938064083955</v>
      </c>
      <c r="D171" s="15">
        <v>8466.5677965210361</v>
      </c>
      <c r="E171" s="15">
        <v>3108.4896397780744</v>
      </c>
      <c r="F171" s="15">
        <v>5520.2069781813816</v>
      </c>
      <c r="G171" s="15">
        <v>3613.988949186667</v>
      </c>
      <c r="H171" s="15">
        <v>4442.2131452133199</v>
      </c>
      <c r="I171" s="15">
        <v>2994.5867386187592</v>
      </c>
      <c r="J171" s="15">
        <v>2637.9779463263667</v>
      </c>
      <c r="K171" s="15">
        <v>2267.5727755020794</v>
      </c>
      <c r="L171" s="15">
        <v>5457.8473472172209</v>
      </c>
      <c r="M171" s="15">
        <v>2340.0865410657129</v>
      </c>
      <c r="N171" s="15">
        <v>4127.8764567426506</v>
      </c>
      <c r="O171" s="15">
        <v>3383.7549842464218</v>
      </c>
      <c r="P171" s="15">
        <v>3071.1842322278339</v>
      </c>
      <c r="Q171" s="15">
        <v>1776.7528128514223</v>
      </c>
      <c r="R171" s="15">
        <v>969.7198542497573</v>
      </c>
      <c r="S171" s="15">
        <v>608.69622082715819</v>
      </c>
      <c r="T171" s="15">
        <v>381.44227364980208</v>
      </c>
      <c r="U171" s="15">
        <v>1478.9717786190247</v>
      </c>
      <c r="V171" s="15">
        <v>612.55920681608848</v>
      </c>
      <c r="W171" s="15">
        <v>178.69069474508962</v>
      </c>
      <c r="X171" s="15">
        <v>3371.1726870253351</v>
      </c>
      <c r="Y171" s="15">
        <v>441.48411302060435</v>
      </c>
      <c r="Z171" s="15">
        <v>0</v>
      </c>
      <c r="AA171" s="15">
        <v>0</v>
      </c>
      <c r="AB171" s="15">
        <v>0</v>
      </c>
      <c r="AC171" s="15">
        <v>0</v>
      </c>
      <c r="AD171" s="15">
        <v>0</v>
      </c>
      <c r="AE171" s="15">
        <v>0</v>
      </c>
      <c r="AF171" s="15">
        <v>0</v>
      </c>
      <c r="AG171" s="15">
        <v>0</v>
      </c>
      <c r="AH171" s="15">
        <v>0</v>
      </c>
      <c r="AI171" s="15">
        <v>0</v>
      </c>
    </row>
    <row r="172" spans="1:35" x14ac:dyDescent="0.3">
      <c r="A172" t="s">
        <v>98</v>
      </c>
      <c r="B172" s="15">
        <v>12262.377608517303</v>
      </c>
      <c r="C172" s="15">
        <v>15930.754753178444</v>
      </c>
      <c r="D172" s="15">
        <v>7834.7929072216693</v>
      </c>
      <c r="E172" s="15">
        <v>3159.2617388618783</v>
      </c>
      <c r="F172" s="15">
        <v>5258.0756615672562</v>
      </c>
      <c r="G172" s="15">
        <v>1918.6552125733533</v>
      </c>
      <c r="H172" s="15">
        <v>2810.1604250651922</v>
      </c>
      <c r="I172" s="15">
        <v>1824.7203209091849</v>
      </c>
      <c r="J172" s="15">
        <v>2458.4303363152176</v>
      </c>
      <c r="K172" s="15">
        <v>1377.1275721959637</v>
      </c>
      <c r="L172" s="15">
        <v>3673.7129972203984</v>
      </c>
      <c r="M172" s="15">
        <v>1232.8078272604359</v>
      </c>
      <c r="N172" s="15">
        <v>2091.6286044997232</v>
      </c>
      <c r="O172" s="15">
        <v>1011.2020986982325</v>
      </c>
      <c r="P172" s="15">
        <v>1534.3283144026038</v>
      </c>
      <c r="Q172" s="15">
        <v>940.40042662300095</v>
      </c>
      <c r="R172" s="15">
        <v>518.21916912490008</v>
      </c>
      <c r="S172" s="15">
        <v>886.68579174414322</v>
      </c>
      <c r="T172" s="15">
        <v>302.83487461881208</v>
      </c>
      <c r="U172" s="15">
        <v>863.11444299632501</v>
      </c>
      <c r="V172" s="15">
        <v>604.61823925630881</v>
      </c>
      <c r="W172" s="15">
        <v>63.002973047142916</v>
      </c>
      <c r="X172" s="15">
        <v>751.47913331334848</v>
      </c>
      <c r="Y172" s="15">
        <v>350.50332710510656</v>
      </c>
      <c r="Z172" s="15">
        <v>0</v>
      </c>
      <c r="AA172" s="15">
        <v>0</v>
      </c>
      <c r="AB172" s="15">
        <v>0</v>
      </c>
      <c r="AC172" s="15">
        <v>0</v>
      </c>
      <c r="AD172" s="15">
        <v>0</v>
      </c>
      <c r="AE172" s="15">
        <v>0</v>
      </c>
      <c r="AF172" s="15">
        <v>0</v>
      </c>
      <c r="AG172" s="15">
        <v>0</v>
      </c>
      <c r="AH172" s="15">
        <v>0</v>
      </c>
      <c r="AI172" s="15">
        <v>1402.0133084204265</v>
      </c>
    </row>
    <row r="173" spans="1:35" x14ac:dyDescent="0.3">
      <c r="A173" t="s">
        <v>251</v>
      </c>
      <c r="B173" s="15">
        <v>6991.8985020768196</v>
      </c>
      <c r="C173" s="15">
        <v>14451.004687414226</v>
      </c>
      <c r="D173" s="15">
        <v>11951.193880987026</v>
      </c>
      <c r="E173" s="15">
        <v>1384.0231815515874</v>
      </c>
      <c r="F173" s="15">
        <v>5412.7849773123526</v>
      </c>
      <c r="G173" s="15">
        <v>1410.30821893338</v>
      </c>
      <c r="H173" s="15">
        <v>3612.8397336606363</v>
      </c>
      <c r="I173" s="15">
        <v>1771.5342105993368</v>
      </c>
      <c r="J173" s="15">
        <v>1463.4581106980338</v>
      </c>
      <c r="K173" s="15">
        <v>1319.8567667666234</v>
      </c>
      <c r="L173" s="15">
        <v>2998.1370763607038</v>
      </c>
      <c r="M173" s="15">
        <v>1037.3892510791991</v>
      </c>
      <c r="N173" s="15">
        <v>2005.2004620301241</v>
      </c>
      <c r="O173" s="15">
        <v>1754.1397005672682</v>
      </c>
      <c r="P173" s="15">
        <v>1255.6903519816592</v>
      </c>
      <c r="Q173" s="15">
        <v>738.88013169553392</v>
      </c>
      <c r="R173" s="15">
        <v>514.29767994815995</v>
      </c>
      <c r="S173" s="15">
        <v>960.37022610387339</v>
      </c>
      <c r="T173" s="15">
        <v>333.97459261571606</v>
      </c>
      <c r="U173" s="15">
        <v>590.44697942188236</v>
      </c>
      <c r="V173" s="15">
        <v>410.70370909050729</v>
      </c>
      <c r="W173" s="15">
        <v>69.481403961429365</v>
      </c>
      <c r="X173" s="15">
        <v>1117.8871780609386</v>
      </c>
      <c r="Y173" s="15">
        <v>386.54466737930107</v>
      </c>
      <c r="Z173" s="15">
        <v>0</v>
      </c>
      <c r="AA173" s="15">
        <v>0</v>
      </c>
      <c r="AB173" s="15">
        <v>0</v>
      </c>
      <c r="AC173" s="15">
        <v>0</v>
      </c>
      <c r="AD173" s="15">
        <v>0</v>
      </c>
      <c r="AE173" s="15">
        <v>0</v>
      </c>
      <c r="AF173" s="15">
        <v>0</v>
      </c>
      <c r="AG173" s="15">
        <v>0</v>
      </c>
      <c r="AH173" s="15">
        <v>0</v>
      </c>
      <c r="AI173" s="15">
        <v>309.23573390344086</v>
      </c>
    </row>
    <row r="174" spans="1:35" x14ac:dyDescent="0.3">
      <c r="A174" t="s">
        <v>48</v>
      </c>
      <c r="B174" s="15">
        <v>7618.2715869294898</v>
      </c>
      <c r="C174" s="15">
        <v>12720.926022664322</v>
      </c>
      <c r="D174" s="15">
        <v>5799.5399223958593</v>
      </c>
      <c r="E174" s="15">
        <v>3854.7708892816195</v>
      </c>
      <c r="F174" s="15">
        <v>8238.8977440323633</v>
      </c>
      <c r="G174" s="15">
        <v>1238.9699913154657</v>
      </c>
      <c r="H174" s="15">
        <v>2356.2704714728934</v>
      </c>
      <c r="I174" s="15">
        <v>1418.2921323760813</v>
      </c>
      <c r="J174" s="15">
        <v>1252.7280052694898</v>
      </c>
      <c r="K174" s="15">
        <v>1663.5029933253577</v>
      </c>
      <c r="L174" s="15">
        <v>2510.6035667802807</v>
      </c>
      <c r="M174" s="15">
        <v>979.62674868552494</v>
      </c>
      <c r="N174" s="15">
        <v>5753.0960391419894</v>
      </c>
      <c r="O174" s="15">
        <v>2179.0073529087986</v>
      </c>
      <c r="P174" s="15">
        <v>2596.2401842492081</v>
      </c>
      <c r="Q174" s="15">
        <v>546.20251316792996</v>
      </c>
      <c r="R174" s="15">
        <v>613.77588782647103</v>
      </c>
      <c r="S174" s="15">
        <v>260.37275387820097</v>
      </c>
      <c r="T174" s="15">
        <v>306.23280039161523</v>
      </c>
      <c r="U174" s="15">
        <v>970.54833131450198</v>
      </c>
      <c r="V174" s="15">
        <v>868.06516614677014</v>
      </c>
      <c r="W174" s="15">
        <v>67.29259886356094</v>
      </c>
      <c r="X174" s="15">
        <v>1832.9043896300104</v>
      </c>
      <c r="Y174" s="15">
        <v>374.36772664011647</v>
      </c>
      <c r="Z174" s="15">
        <v>0</v>
      </c>
      <c r="AA174" s="15">
        <v>0</v>
      </c>
      <c r="AB174" s="15">
        <v>0</v>
      </c>
      <c r="AC174" s="15">
        <v>0</v>
      </c>
      <c r="AD174" s="15">
        <v>0</v>
      </c>
      <c r="AE174" s="15">
        <v>0</v>
      </c>
      <c r="AF174" s="15">
        <v>0</v>
      </c>
      <c r="AG174" s="15">
        <v>0</v>
      </c>
      <c r="AH174" s="15">
        <v>0</v>
      </c>
      <c r="AI174" s="15">
        <v>299.49418131209319</v>
      </c>
    </row>
    <row r="175" spans="1:35" x14ac:dyDescent="0.3">
      <c r="A175" t="s">
        <v>134</v>
      </c>
      <c r="B175" s="15">
        <v>10442.704066113745</v>
      </c>
      <c r="C175" s="15">
        <v>16223.565410929328</v>
      </c>
      <c r="D175" s="15">
        <v>7956.2795673465062</v>
      </c>
      <c r="E175" s="15">
        <v>2243.9112089630589</v>
      </c>
      <c r="F175" s="15">
        <v>4072.3624662325892</v>
      </c>
      <c r="G175" s="15">
        <v>1982.2386132246802</v>
      </c>
      <c r="H175" s="15">
        <v>2395.4594373000655</v>
      </c>
      <c r="I175" s="15">
        <v>1973.0785456959156</v>
      </c>
      <c r="J175" s="15">
        <v>2769.6990851141518</v>
      </c>
      <c r="K175" s="15">
        <v>1349.3797255151371</v>
      </c>
      <c r="L175" s="15">
        <v>3465.5588817159769</v>
      </c>
      <c r="M175" s="15">
        <v>1492.8874501324508</v>
      </c>
      <c r="N175" s="15">
        <v>2708.3266326714283</v>
      </c>
      <c r="O175" s="15">
        <v>1940.7129737609471</v>
      </c>
      <c r="P175" s="15">
        <v>2265.5900354478017</v>
      </c>
      <c r="Q175" s="15">
        <v>1297.370897657373</v>
      </c>
      <c r="R175" s="15">
        <v>498.71478767718895</v>
      </c>
      <c r="S175" s="15">
        <v>2228.3390941641587</v>
      </c>
      <c r="T175" s="15">
        <v>351.74659310456434</v>
      </c>
      <c r="U175" s="15">
        <v>910.91782647160039</v>
      </c>
      <c r="V175" s="15">
        <v>391.84733317493414</v>
      </c>
      <c r="W175" s="15">
        <v>73.178761702020196</v>
      </c>
      <c r="X175" s="15">
        <v>1296.251333848302</v>
      </c>
      <c r="Y175" s="15">
        <v>407.11411238954207</v>
      </c>
      <c r="Z175" s="15">
        <v>0</v>
      </c>
      <c r="AA175" s="15">
        <v>0</v>
      </c>
      <c r="AB175" s="15">
        <v>0</v>
      </c>
      <c r="AC175" s="15">
        <v>0</v>
      </c>
      <c r="AD175" s="15">
        <v>0</v>
      </c>
      <c r="AE175" s="15">
        <v>0</v>
      </c>
      <c r="AF175" s="15">
        <v>0</v>
      </c>
      <c r="AG175" s="15">
        <v>0</v>
      </c>
      <c r="AH175" s="15">
        <v>0</v>
      </c>
      <c r="AI175" s="15">
        <v>1302.7651596465348</v>
      </c>
    </row>
    <row r="176" spans="1:35" x14ac:dyDescent="0.3">
      <c r="A176" t="s">
        <v>135</v>
      </c>
      <c r="B176" s="15">
        <v>7251.4321748425818</v>
      </c>
      <c r="C176" s="15">
        <v>9155.8480591539192</v>
      </c>
      <c r="D176" s="15">
        <v>9008.0381258365614</v>
      </c>
      <c r="E176" s="15">
        <v>2511.1249326387292</v>
      </c>
      <c r="F176" s="15">
        <v>4256.5733704902796</v>
      </c>
      <c r="G176" s="15">
        <v>2117.3595011189777</v>
      </c>
      <c r="H176" s="15">
        <v>3330.3736398674459</v>
      </c>
      <c r="I176" s="15">
        <v>1799.4074532710058</v>
      </c>
      <c r="J176" s="15">
        <v>2171.5119180273914</v>
      </c>
      <c r="K176" s="15">
        <v>1049.976683556351</v>
      </c>
      <c r="L176" s="15">
        <v>2666.5230290169807</v>
      </c>
      <c r="M176" s="15">
        <v>1179.8457833920647</v>
      </c>
      <c r="N176" s="15">
        <v>2641.864339174756</v>
      </c>
      <c r="O176" s="15">
        <v>1355.5510361109712</v>
      </c>
      <c r="P176" s="15">
        <v>1618.5770610946952</v>
      </c>
      <c r="Q176" s="15">
        <v>466.5810921126722</v>
      </c>
      <c r="R176" s="15">
        <v>637.06450462969599</v>
      </c>
      <c r="S176" s="15">
        <v>668.29884509651322</v>
      </c>
      <c r="T176" s="15">
        <v>334.19777292049622</v>
      </c>
      <c r="U176" s="15">
        <v>659.49907734889609</v>
      </c>
      <c r="V176" s="15">
        <v>326.36501261767216</v>
      </c>
      <c r="W176" s="15">
        <v>69.527835280624089</v>
      </c>
      <c r="X176" s="15">
        <v>1217.6557744834749</v>
      </c>
      <c r="Y176" s="15">
        <v>386.80297791724104</v>
      </c>
      <c r="Z176" s="15">
        <v>0</v>
      </c>
      <c r="AA176" s="15">
        <v>0</v>
      </c>
      <c r="AB176" s="15">
        <v>0</v>
      </c>
      <c r="AC176" s="15">
        <v>0</v>
      </c>
      <c r="AD176" s="15">
        <v>0</v>
      </c>
      <c r="AE176" s="15">
        <v>0</v>
      </c>
      <c r="AF176" s="15">
        <v>0</v>
      </c>
      <c r="AG176" s="15">
        <v>0</v>
      </c>
      <c r="AH176" s="15">
        <v>0</v>
      </c>
      <c r="AI176" s="15">
        <v>0</v>
      </c>
    </row>
    <row r="177" spans="1:35" x14ac:dyDescent="0.3">
      <c r="A177" t="s">
        <v>252</v>
      </c>
      <c r="B177" s="15">
        <v>9725.5178218611181</v>
      </c>
      <c r="C177" s="15">
        <v>20802.563000015791</v>
      </c>
      <c r="D177" s="15">
        <v>16291.689161432507</v>
      </c>
      <c r="E177" s="15">
        <v>3786.7761572935124</v>
      </c>
      <c r="F177" s="15">
        <v>5644.0013755245318</v>
      </c>
      <c r="G177" s="15">
        <v>2404.9148421249051</v>
      </c>
      <c r="H177" s="15">
        <v>4579.1997725812671</v>
      </c>
      <c r="I177" s="15">
        <v>2755.8243456910322</v>
      </c>
      <c r="J177" s="15">
        <v>2361.4742765708988</v>
      </c>
      <c r="K177" s="15">
        <v>2242.8871742403512</v>
      </c>
      <c r="L177" s="15">
        <v>3985.812930377323</v>
      </c>
      <c r="M177" s="15">
        <v>1542.0836608483191</v>
      </c>
      <c r="N177" s="15">
        <v>4383.5479786315354</v>
      </c>
      <c r="O177" s="15">
        <v>6329.6853154510136</v>
      </c>
      <c r="P177" s="15">
        <v>4661.3419329015696</v>
      </c>
      <c r="Q177" s="15">
        <v>726.30368953542336</v>
      </c>
      <c r="R177" s="15">
        <v>581.31374995906492</v>
      </c>
      <c r="S177" s="15">
        <v>1169.3974581862867</v>
      </c>
      <c r="T177" s="15">
        <v>615.61487185105943</v>
      </c>
      <c r="U177" s="15">
        <v>1170.0744540131022</v>
      </c>
      <c r="V177" s="15">
        <v>1743.2642540503789</v>
      </c>
      <c r="W177" s="15">
        <v>81.126666580079132</v>
      </c>
      <c r="X177" s="15">
        <v>2883.099561132381</v>
      </c>
      <c r="Y177" s="15">
        <v>451.33055121045413</v>
      </c>
      <c r="Z177" s="15">
        <v>0</v>
      </c>
      <c r="AA177" s="15">
        <v>0</v>
      </c>
      <c r="AB177" s="15">
        <v>0</v>
      </c>
      <c r="AC177" s="15">
        <v>0</v>
      </c>
      <c r="AD177" s="15">
        <v>0</v>
      </c>
      <c r="AE177" s="15">
        <v>0</v>
      </c>
      <c r="AF177" s="15">
        <v>0</v>
      </c>
      <c r="AG177" s="15">
        <v>0</v>
      </c>
      <c r="AH177" s="15">
        <v>0</v>
      </c>
      <c r="AI177" s="15">
        <v>361.06444096836327</v>
      </c>
    </row>
    <row r="178" spans="1:35" x14ac:dyDescent="0.3">
      <c r="A178" t="s">
        <v>232</v>
      </c>
      <c r="B178" s="15">
        <v>9042.0913059198465</v>
      </c>
      <c r="C178" s="15">
        <v>20475.87064622781</v>
      </c>
      <c r="D178" s="15">
        <v>8298.2866057278279</v>
      </c>
      <c r="E178" s="15">
        <v>2925.8752926442639</v>
      </c>
      <c r="F178" s="15">
        <v>4595.3359134079392</v>
      </c>
      <c r="G178" s="15">
        <v>2388.1965235952944</v>
      </c>
      <c r="H178" s="15">
        <v>3576.6024210103651</v>
      </c>
      <c r="I178" s="15">
        <v>2932.2667193194375</v>
      </c>
      <c r="J178" s="15">
        <v>3774.7366479407438</v>
      </c>
      <c r="K178" s="15">
        <v>1971.8549953328213</v>
      </c>
      <c r="L178" s="15">
        <v>5272.9270070181292</v>
      </c>
      <c r="M178" s="15">
        <v>2177.1795772727696</v>
      </c>
      <c r="N178" s="15">
        <v>4690.7079833265443</v>
      </c>
      <c r="O178" s="15">
        <v>2393.5892898524717</v>
      </c>
      <c r="P178" s="15">
        <v>3150.5738866933325</v>
      </c>
      <c r="Q178" s="15">
        <v>1768.6276002706645</v>
      </c>
      <c r="R178" s="15">
        <v>961.70998253001108</v>
      </c>
      <c r="S178" s="15">
        <v>1457.6447461067539</v>
      </c>
      <c r="T178" s="15">
        <v>345.13704045936845</v>
      </c>
      <c r="U178" s="15">
        <v>983.68051172592004</v>
      </c>
      <c r="V178" s="15">
        <v>589.20964661755613</v>
      </c>
      <c r="W178" s="15">
        <v>71.803684053902174</v>
      </c>
      <c r="X178" s="15">
        <v>1856.7094491378989</v>
      </c>
      <c r="Y178" s="15">
        <v>399.46416719834309</v>
      </c>
      <c r="Z178" s="15">
        <v>0</v>
      </c>
      <c r="AA178" s="15">
        <v>0</v>
      </c>
      <c r="AB178" s="15">
        <v>0</v>
      </c>
      <c r="AC178" s="15">
        <v>0</v>
      </c>
      <c r="AD178" s="15">
        <v>0</v>
      </c>
      <c r="AE178" s="15">
        <v>0</v>
      </c>
      <c r="AF178" s="15">
        <v>0</v>
      </c>
      <c r="AG178" s="15">
        <v>0</v>
      </c>
      <c r="AH178" s="15">
        <v>0</v>
      </c>
      <c r="AI178" s="15">
        <v>639.14266751734897</v>
      </c>
    </row>
    <row r="179" spans="1:35" x14ac:dyDescent="0.3">
      <c r="A179" t="s">
        <v>9721</v>
      </c>
      <c r="B179" s="15">
        <v>9984.8598547455222</v>
      </c>
      <c r="C179" s="15">
        <v>9322.9514365247742</v>
      </c>
      <c r="D179" s="15">
        <v>10207.861180083266</v>
      </c>
      <c r="E179" s="15">
        <v>2095.7216673456314</v>
      </c>
      <c r="F179" s="15">
        <v>5455.332558148385</v>
      </c>
      <c r="G179" s="15">
        <v>1255.7089953423254</v>
      </c>
      <c r="H179" s="15">
        <v>2631.9224263542346</v>
      </c>
      <c r="I179" s="15">
        <v>2054.9084862137438</v>
      </c>
      <c r="J179" s="15">
        <v>1202.6694517592889</v>
      </c>
      <c r="K179" s="15">
        <v>1236.5338369657054</v>
      </c>
      <c r="L179" s="15">
        <v>3722.8833866533982</v>
      </c>
      <c r="M179" s="15">
        <v>1366.4499329394105</v>
      </c>
      <c r="N179" s="15">
        <v>2393.3764193937145</v>
      </c>
      <c r="O179" s="15">
        <v>1111.8073480755806</v>
      </c>
      <c r="P179" s="15">
        <v>1505.5138108909525</v>
      </c>
      <c r="Q179" s="15">
        <v>848.80861621276551</v>
      </c>
      <c r="R179" s="15">
        <v>757.85855308696227</v>
      </c>
      <c r="S179" s="15">
        <v>1283.8560168125928</v>
      </c>
      <c r="T179" s="15">
        <v>655.82560025724126</v>
      </c>
      <c r="U179" s="15">
        <v>537.43219119792707</v>
      </c>
      <c r="V179" s="15">
        <v>540.95056888171064</v>
      </c>
      <c r="W179" s="15">
        <v>63.242838866008114</v>
      </c>
      <c r="X179" s="15">
        <v>1107.5852948550405</v>
      </c>
      <c r="Y179" s="15">
        <v>351.83776837834836</v>
      </c>
      <c r="Z179" s="15">
        <v>0</v>
      </c>
      <c r="AA179" s="15">
        <v>0</v>
      </c>
      <c r="AB179" s="15">
        <v>0</v>
      </c>
      <c r="AC179" s="15">
        <v>0</v>
      </c>
      <c r="AD179" s="15">
        <v>0</v>
      </c>
      <c r="AE179" s="15">
        <v>0</v>
      </c>
      <c r="AF179" s="15">
        <v>0</v>
      </c>
      <c r="AG179" s="15">
        <v>401.09505595131714</v>
      </c>
      <c r="AH179" s="15">
        <v>1002.7376398782928</v>
      </c>
      <c r="AI179" s="15">
        <v>703.67553675669683</v>
      </c>
    </row>
    <row r="180" spans="1:35" x14ac:dyDescent="0.3">
      <c r="A180" t="s">
        <v>5010</v>
      </c>
      <c r="B180" s="15">
        <v>7380.4801292220482</v>
      </c>
      <c r="C180" s="15">
        <v>16986.737883258</v>
      </c>
      <c r="D180" s="15">
        <v>8902.8905473018258</v>
      </c>
      <c r="E180" s="15">
        <v>2888.9144004950331</v>
      </c>
      <c r="F180" s="15">
        <v>5535.5295668524286</v>
      </c>
      <c r="G180" s="15">
        <v>1499.2512154715459</v>
      </c>
      <c r="H180" s="15">
        <v>4259.9999933415729</v>
      </c>
      <c r="I180" s="15">
        <v>2273.581068123473</v>
      </c>
      <c r="J180" s="15">
        <v>1681.3709089934323</v>
      </c>
      <c r="K180" s="15">
        <v>1555.8733448193707</v>
      </c>
      <c r="L180" s="15">
        <v>4402.2964440586193</v>
      </c>
      <c r="M180" s="15">
        <v>1633.8399417747523</v>
      </c>
      <c r="N180" s="15">
        <v>5298.5664496166819</v>
      </c>
      <c r="O180" s="15">
        <v>0</v>
      </c>
      <c r="P180" s="15">
        <v>0</v>
      </c>
      <c r="Q180" s="15">
        <v>946.1725802886931</v>
      </c>
      <c r="R180" s="15">
        <v>754.56645671900378</v>
      </c>
      <c r="S180" s="15">
        <v>2163.4989527770913</v>
      </c>
      <c r="T180" s="15">
        <v>341.51148172091104</v>
      </c>
      <c r="U180" s="15">
        <v>814.25191243643155</v>
      </c>
      <c r="V180" s="15">
        <v>380.44537170876947</v>
      </c>
      <c r="W180" s="15">
        <v>115.51704922793549</v>
      </c>
      <c r="X180" s="15">
        <v>2232.4732045829933</v>
      </c>
      <c r="Y180" s="15">
        <v>0</v>
      </c>
      <c r="Z180" s="15">
        <v>0</v>
      </c>
      <c r="AA180" s="15">
        <v>0</v>
      </c>
      <c r="AB180" s="15">
        <v>0</v>
      </c>
      <c r="AC180" s="15">
        <v>0</v>
      </c>
      <c r="AD180" s="15">
        <v>0</v>
      </c>
      <c r="AE180" s="15">
        <v>0</v>
      </c>
      <c r="AF180" s="15">
        <v>0</v>
      </c>
      <c r="AG180" s="15">
        <v>0</v>
      </c>
      <c r="AH180" s="15">
        <v>0</v>
      </c>
      <c r="AI180" s="15">
        <v>0</v>
      </c>
    </row>
    <row r="181" spans="1:35" x14ac:dyDescent="0.3">
      <c r="A181" t="s">
        <v>113</v>
      </c>
      <c r="B181" s="15">
        <v>5958.7049595614626</v>
      </c>
      <c r="C181" s="15">
        <v>12645.943655463581</v>
      </c>
      <c r="D181" s="15">
        <v>10934.035947146573</v>
      </c>
      <c r="E181" s="15">
        <v>3219.0617559788525</v>
      </c>
      <c r="F181" s="15">
        <v>2952.9747939770468</v>
      </c>
      <c r="G181" s="15">
        <v>1317.1489145415337</v>
      </c>
      <c r="H181" s="15">
        <v>3713.4077831652871</v>
      </c>
      <c r="I181" s="15">
        <v>1565.7058755792816</v>
      </c>
      <c r="J181" s="15">
        <v>1817.4920473209352</v>
      </c>
      <c r="K181" s="15">
        <v>1041.3743204280113</v>
      </c>
      <c r="L181" s="15">
        <v>3086.2028013038876</v>
      </c>
      <c r="M181" s="15">
        <v>1279.5055440502931</v>
      </c>
      <c r="N181" s="15">
        <v>3339.9264994678838</v>
      </c>
      <c r="O181" s="15">
        <v>1856.150312604831</v>
      </c>
      <c r="P181" s="15">
        <v>2346.436760620642</v>
      </c>
      <c r="Q181" s="15">
        <v>865.88978446149429</v>
      </c>
      <c r="R181" s="15">
        <v>662.44951011545334</v>
      </c>
      <c r="S181" s="15">
        <v>695.01840664341353</v>
      </c>
      <c r="T181" s="15">
        <v>503.38781715736951</v>
      </c>
      <c r="U181" s="15">
        <v>1337.8158630465282</v>
      </c>
      <c r="V181" s="15">
        <v>569.72503133188343</v>
      </c>
      <c r="W181" s="15">
        <v>66.33721417451406</v>
      </c>
      <c r="X181" s="15">
        <v>1710.9280940920567</v>
      </c>
      <c r="Y181" s="15">
        <v>369.05265187490431</v>
      </c>
      <c r="Z181" s="15">
        <v>0</v>
      </c>
      <c r="AA181" s="15">
        <v>0</v>
      </c>
      <c r="AB181" s="15">
        <v>0</v>
      </c>
      <c r="AC181" s="15">
        <v>0</v>
      </c>
      <c r="AD181" s="15">
        <v>0</v>
      </c>
      <c r="AE181" s="15">
        <v>0</v>
      </c>
      <c r="AF181" s="15">
        <v>0</v>
      </c>
      <c r="AG181" s="15">
        <v>0</v>
      </c>
      <c r="AH181" s="15">
        <v>0</v>
      </c>
      <c r="AI181" s="15">
        <v>738.10530374980874</v>
      </c>
    </row>
    <row r="182" spans="1:35" x14ac:dyDescent="0.3">
      <c r="A182" t="s">
        <v>99</v>
      </c>
      <c r="B182" s="15">
        <v>19345.528284816883</v>
      </c>
      <c r="C182" s="15">
        <v>28306.924727830592</v>
      </c>
      <c r="D182" s="15">
        <v>12801.640259383123</v>
      </c>
      <c r="E182" s="15">
        <v>4072.7424857162468</v>
      </c>
      <c r="F182" s="15">
        <v>8248.7616759468292</v>
      </c>
      <c r="G182" s="15">
        <v>2540.3856956583659</v>
      </c>
      <c r="H182" s="15">
        <v>4443.8145788592828</v>
      </c>
      <c r="I182" s="15">
        <v>2480.0487699440514</v>
      </c>
      <c r="J182" s="15">
        <v>2748.2464047441808</v>
      </c>
      <c r="K182" s="15">
        <v>2270.076268458236</v>
      </c>
      <c r="L182" s="15">
        <v>6569.1827871460209</v>
      </c>
      <c r="M182" s="15">
        <v>2802.8513225156353</v>
      </c>
      <c r="N182" s="15">
        <v>3908.8271708590246</v>
      </c>
      <c r="O182" s="15">
        <v>1270.2934093720401</v>
      </c>
      <c r="P182" s="15">
        <v>1842.0863420580299</v>
      </c>
      <c r="Q182" s="15">
        <v>1780.9449240008578</v>
      </c>
      <c r="R182" s="15">
        <v>841.09674445754774</v>
      </c>
      <c r="S182" s="15">
        <v>1003.8053208004833</v>
      </c>
      <c r="T182" s="15">
        <v>548.66377782883569</v>
      </c>
      <c r="U182" s="15">
        <v>1837.2593880008847</v>
      </c>
      <c r="V182" s="15">
        <v>455.04098142879053</v>
      </c>
      <c r="W182" s="15">
        <v>389.07260931447303</v>
      </c>
      <c r="X182" s="15">
        <v>4738.4598994308535</v>
      </c>
      <c r="Y182" s="15">
        <v>402.24617142876508</v>
      </c>
      <c r="Z182" s="15">
        <v>0</v>
      </c>
      <c r="AA182" s="15">
        <v>0</v>
      </c>
      <c r="AB182" s="15">
        <v>0</v>
      </c>
      <c r="AC182" s="15">
        <v>0</v>
      </c>
      <c r="AD182" s="15">
        <v>0</v>
      </c>
      <c r="AE182" s="15">
        <v>0</v>
      </c>
      <c r="AF182" s="15">
        <v>0</v>
      </c>
      <c r="AG182" s="15">
        <v>0</v>
      </c>
      <c r="AH182" s="15">
        <v>0</v>
      </c>
      <c r="AI182" s="15">
        <v>0</v>
      </c>
    </row>
    <row r="183" spans="1:35" x14ac:dyDescent="0.3">
      <c r="A183" t="s">
        <v>175</v>
      </c>
      <c r="B183" s="15">
        <v>6967.6717554039651</v>
      </c>
      <c r="C183" s="15">
        <v>16219.002389221656</v>
      </c>
      <c r="D183" s="15">
        <v>14062.022187975363</v>
      </c>
      <c r="E183" s="15">
        <v>3674.9632586924708</v>
      </c>
      <c r="F183" s="15">
        <v>5172.2049791242816</v>
      </c>
      <c r="G183" s="15">
        <v>2421.6437218586329</v>
      </c>
      <c r="H183" s="15">
        <v>4529.1562043062268</v>
      </c>
      <c r="I183" s="15">
        <v>2484.0977273241588</v>
      </c>
      <c r="J183" s="15">
        <v>3581.9026545219849</v>
      </c>
      <c r="K183" s="15">
        <v>1876.2051807482874</v>
      </c>
      <c r="L183" s="15">
        <v>4877.9266686029459</v>
      </c>
      <c r="M183" s="15">
        <v>2081.8691159650602</v>
      </c>
      <c r="N183" s="15">
        <v>1986.3268956833615</v>
      </c>
      <c r="O183" s="15">
        <v>1993.9785453596019</v>
      </c>
      <c r="P183" s="15">
        <v>1730.7204362284285</v>
      </c>
      <c r="Q183" s="15">
        <v>747.79365484550112</v>
      </c>
      <c r="R183" s="15">
        <v>716.35985077013697</v>
      </c>
      <c r="S183" s="15">
        <v>505.9394846735392</v>
      </c>
      <c r="T183" s="15">
        <v>357.3527200146641</v>
      </c>
      <c r="U183" s="15">
        <v>1439.3373445035088</v>
      </c>
      <c r="V183" s="15">
        <v>485.98315511253526</v>
      </c>
      <c r="W183" s="15">
        <v>74.34508266508783</v>
      </c>
      <c r="X183" s="15">
        <v>1748.7121530347224</v>
      </c>
      <c r="Y183" s="15">
        <v>413.60268520215766</v>
      </c>
      <c r="Z183" s="15">
        <v>0</v>
      </c>
      <c r="AA183" s="15">
        <v>0</v>
      </c>
      <c r="AB183" s="15">
        <v>0</v>
      </c>
      <c r="AC183" s="15">
        <v>0</v>
      </c>
      <c r="AD183" s="15">
        <v>0</v>
      </c>
      <c r="AE183" s="15">
        <v>0</v>
      </c>
      <c r="AF183" s="15">
        <v>0</v>
      </c>
      <c r="AG183" s="15">
        <v>0</v>
      </c>
      <c r="AH183" s="15">
        <v>0</v>
      </c>
      <c r="AI183" s="15">
        <v>330.88214816172604</v>
      </c>
    </row>
    <row r="184" spans="1:35" x14ac:dyDescent="0.3">
      <c r="A184" t="s">
        <v>10382</v>
      </c>
      <c r="B184" s="15">
        <v>10146.873381403682</v>
      </c>
      <c r="C184" s="15">
        <v>12138.083668021673</v>
      </c>
      <c r="D184" s="15">
        <v>10539.762684077221</v>
      </c>
      <c r="E184" s="15">
        <v>2459.9529829545031</v>
      </c>
      <c r="F184" s="15">
        <v>3869.3759927813771</v>
      </c>
      <c r="G184" s="15">
        <v>1329.8924985686667</v>
      </c>
      <c r="H184" s="15">
        <v>1350.7808624205309</v>
      </c>
      <c r="I184" s="15">
        <v>1346.2937324079085</v>
      </c>
      <c r="J184" s="15">
        <v>1281.0756186037556</v>
      </c>
      <c r="K184" s="15">
        <v>1273.2618232369471</v>
      </c>
      <c r="L184" s="15">
        <v>2730.9601628547962</v>
      </c>
      <c r="M184" s="15">
        <v>1284.4796482685035</v>
      </c>
      <c r="N184" s="15">
        <v>1296.6258450268099</v>
      </c>
      <c r="O184" s="15">
        <v>1685.9230557771027</v>
      </c>
      <c r="P184" s="15">
        <v>1532.5869922423092</v>
      </c>
      <c r="Q184" s="15">
        <v>415.13689047815404</v>
      </c>
      <c r="R184" s="15">
        <v>189.54256087802409</v>
      </c>
      <c r="S184" s="15">
        <v>564.60473848482434</v>
      </c>
      <c r="T184" s="15">
        <v>422.09967842877529</v>
      </c>
      <c r="U184" s="15">
        <v>527.62459803596914</v>
      </c>
      <c r="V184" s="15">
        <v>396.49209163260139</v>
      </c>
      <c r="W184" s="15">
        <v>194.88069830683375</v>
      </c>
      <c r="X184" s="15">
        <v>978.50379999397899</v>
      </c>
      <c r="Y184" s="15">
        <v>309.4572422498353</v>
      </c>
      <c r="Z184" s="15">
        <v>0</v>
      </c>
      <c r="AA184" s="15">
        <v>0</v>
      </c>
      <c r="AB184" s="15">
        <v>0</v>
      </c>
      <c r="AC184" s="15">
        <v>0</v>
      </c>
      <c r="AD184" s="15">
        <v>0</v>
      </c>
      <c r="AE184" s="15">
        <v>0</v>
      </c>
      <c r="AF184" s="15">
        <v>0</v>
      </c>
      <c r="AG184" s="15">
        <v>0</v>
      </c>
      <c r="AH184" s="15">
        <v>0</v>
      </c>
      <c r="AI184" s="15">
        <v>0</v>
      </c>
    </row>
    <row r="185" spans="1:35" x14ac:dyDescent="0.3">
      <c r="A185" t="s">
        <v>8190</v>
      </c>
      <c r="B185" s="15">
        <v>10110.957264187808</v>
      </c>
      <c r="C185" s="15">
        <v>13141.720322444844</v>
      </c>
      <c r="D185" s="15">
        <v>9328.7284536874085</v>
      </c>
      <c r="E185" s="15">
        <v>1746.7278460387361</v>
      </c>
      <c r="F185" s="15">
        <v>4091.5506884844353</v>
      </c>
      <c r="G185" s="15">
        <v>2239.3789400353744</v>
      </c>
      <c r="H185" s="15">
        <v>2928.2927389063229</v>
      </c>
      <c r="I185" s="15">
        <v>1054.2344772508513</v>
      </c>
      <c r="J185" s="15">
        <v>1532.5672915797447</v>
      </c>
      <c r="K185" s="15">
        <v>824.11926830494372</v>
      </c>
      <c r="L185" s="15">
        <v>2265.3563902897126</v>
      </c>
      <c r="M185" s="15">
        <v>722.86857636874447</v>
      </c>
      <c r="N185" s="15">
        <v>3738.0937275435213</v>
      </c>
      <c r="O185" s="15">
        <v>0</v>
      </c>
      <c r="P185" s="15">
        <v>2294.1974964775995</v>
      </c>
      <c r="Q185" s="15">
        <v>781.98261671129319</v>
      </c>
      <c r="R185" s="15">
        <v>354.27514835049959</v>
      </c>
      <c r="S185" s="15">
        <v>500.42387438770038</v>
      </c>
      <c r="T185" s="15">
        <v>353.45696094091403</v>
      </c>
      <c r="U185" s="15">
        <v>1423.646092678682</v>
      </c>
      <c r="V185" s="15">
        <v>258.24040115040742</v>
      </c>
      <c r="W185" s="15">
        <v>73.534593436492258</v>
      </c>
      <c r="X185" s="15">
        <v>877.09690307560163</v>
      </c>
      <c r="Y185" s="15">
        <v>0</v>
      </c>
      <c r="Z185" s="15">
        <v>0</v>
      </c>
      <c r="AA185" s="15">
        <v>0</v>
      </c>
      <c r="AB185" s="15">
        <v>0</v>
      </c>
      <c r="AC185" s="15">
        <v>0</v>
      </c>
      <c r="AD185" s="15">
        <v>0</v>
      </c>
      <c r="AE185" s="15">
        <v>0</v>
      </c>
      <c r="AF185" s="15">
        <v>0</v>
      </c>
      <c r="AG185" s="15">
        <v>0</v>
      </c>
      <c r="AH185" s="15">
        <v>0</v>
      </c>
      <c r="AI185" s="15">
        <v>654.54992766835937</v>
      </c>
    </row>
    <row r="186" spans="1:35" x14ac:dyDescent="0.3">
      <c r="A186" t="s">
        <v>10415</v>
      </c>
      <c r="B186" s="15">
        <v>16975.46748394972</v>
      </c>
      <c r="C186" s="15">
        <v>16935.824825034822</v>
      </c>
      <c r="D186" s="15">
        <v>10502.255792759617</v>
      </c>
      <c r="E186" s="15">
        <v>3047.0845847045589</v>
      </c>
      <c r="F186" s="15">
        <v>5711.1142840042994</v>
      </c>
      <c r="G186" s="15">
        <v>1721.2922361737831</v>
      </c>
      <c r="H186" s="15">
        <v>3958.1957577389703</v>
      </c>
      <c r="I186" s="15">
        <v>3068.7777078720446</v>
      </c>
      <c r="J186" s="15">
        <v>2825.129682401438</v>
      </c>
      <c r="K186" s="15">
        <v>2531.7016479780759</v>
      </c>
      <c r="L186" s="15">
        <v>5834.3083887291268</v>
      </c>
      <c r="M186" s="15">
        <v>2474.0436100855468</v>
      </c>
      <c r="N186" s="15">
        <v>3380.7019841540014</v>
      </c>
      <c r="O186" s="15">
        <v>1696.4022316974047</v>
      </c>
      <c r="P186" s="15">
        <v>2024.0825658589035</v>
      </c>
      <c r="Q186" s="15">
        <v>547.46592414787017</v>
      </c>
      <c r="R186" s="15">
        <v>748.75527227564794</v>
      </c>
      <c r="S186" s="15">
        <v>975.27714787718594</v>
      </c>
      <c r="T186" s="15">
        <v>394.58649298332415</v>
      </c>
      <c r="U186" s="15">
        <v>925.9538362542703</v>
      </c>
      <c r="V186" s="15">
        <v>682.1916364512042</v>
      </c>
      <c r="W186" s="15">
        <v>82.091345039065416</v>
      </c>
      <c r="X186" s="15">
        <v>1322.5954672218827</v>
      </c>
      <c r="Y186" s="15">
        <v>456.69732984181036</v>
      </c>
      <c r="Z186" s="15">
        <v>0</v>
      </c>
      <c r="AA186" s="15">
        <v>0</v>
      </c>
      <c r="AB186" s="15">
        <v>0</v>
      </c>
      <c r="AC186" s="15">
        <v>0</v>
      </c>
      <c r="AD186" s="15">
        <v>0</v>
      </c>
      <c r="AE186" s="15">
        <v>0</v>
      </c>
      <c r="AF186" s="15">
        <v>0</v>
      </c>
      <c r="AG186" s="15">
        <v>0</v>
      </c>
      <c r="AH186" s="15">
        <v>0</v>
      </c>
      <c r="AI186" s="15">
        <v>730.71572774689662</v>
      </c>
    </row>
    <row r="187" spans="1:35" x14ac:dyDescent="0.3">
      <c r="A187" t="s">
        <v>176</v>
      </c>
      <c r="B187" s="15">
        <v>11064.549962485587</v>
      </c>
      <c r="C187" s="15">
        <v>15056.276173806273</v>
      </c>
      <c r="D187" s="15">
        <v>6521.3610054579731</v>
      </c>
      <c r="E187" s="15">
        <v>2029.9370404800509</v>
      </c>
      <c r="F187" s="15">
        <v>5988.333580080538</v>
      </c>
      <c r="G187" s="15">
        <v>1793.9607216571226</v>
      </c>
      <c r="H187" s="15">
        <v>3325.2964076356998</v>
      </c>
      <c r="I187" s="15">
        <v>1504.1076491913161</v>
      </c>
      <c r="J187" s="15">
        <v>1406.9750073190307</v>
      </c>
      <c r="K187" s="15">
        <v>1125.6186271840008</v>
      </c>
      <c r="L187" s="15">
        <v>3268.3299476907209</v>
      </c>
      <c r="M187" s="15">
        <v>1184.5161535677921</v>
      </c>
      <c r="N187" s="15">
        <v>2820.3225338861434</v>
      </c>
      <c r="O187" s="15">
        <v>1410.064713621131</v>
      </c>
      <c r="P187" s="15">
        <v>1725.0216497915046</v>
      </c>
      <c r="Q187" s="15">
        <v>841.65530735657353</v>
      </c>
      <c r="R187" s="15">
        <v>473.1112775091442</v>
      </c>
      <c r="S187" s="15">
        <v>727.33617417885387</v>
      </c>
      <c r="T187" s="15">
        <v>526.79492450814098</v>
      </c>
      <c r="U187" s="15">
        <v>783.04744093860404</v>
      </c>
      <c r="V187" s="15">
        <v>400.69628605366302</v>
      </c>
      <c r="W187" s="15">
        <v>112.87083334861013</v>
      </c>
      <c r="X187" s="15">
        <v>1734.8700886294498</v>
      </c>
      <c r="Y187" s="15">
        <v>386.21328776256678</v>
      </c>
      <c r="Z187" s="15">
        <v>0</v>
      </c>
      <c r="AA187" s="15">
        <v>0</v>
      </c>
      <c r="AB187" s="15">
        <v>0</v>
      </c>
      <c r="AC187" s="15">
        <v>0</v>
      </c>
      <c r="AD187" s="15">
        <v>0</v>
      </c>
      <c r="AE187" s="15">
        <v>0</v>
      </c>
      <c r="AF187" s="15">
        <v>0</v>
      </c>
      <c r="AG187" s="15">
        <v>0</v>
      </c>
      <c r="AH187" s="15">
        <v>0</v>
      </c>
      <c r="AI187" s="15">
        <v>617.9412604201068</v>
      </c>
    </row>
    <row r="188" spans="1:35" x14ac:dyDescent="0.3">
      <c r="A188" t="s">
        <v>6914</v>
      </c>
      <c r="B188" s="15">
        <v>10084.187202498313</v>
      </c>
      <c r="C188" s="15">
        <v>11509.939799677944</v>
      </c>
      <c r="D188" s="15">
        <v>17657.607942023329</v>
      </c>
      <c r="E188" s="15">
        <v>4953.2786893329367</v>
      </c>
      <c r="F188" s="15">
        <v>7485.8946016058926</v>
      </c>
      <c r="G188" s="15">
        <v>1941.4803345674272</v>
      </c>
      <c r="H188" s="15">
        <v>3045.4706345082286</v>
      </c>
      <c r="I188" s="15">
        <v>1934.9569299449061</v>
      </c>
      <c r="J188" s="15">
        <v>1789.9071095147274</v>
      </c>
      <c r="K188" s="15">
        <v>1705.1028494219513</v>
      </c>
      <c r="L188" s="15">
        <v>4216.2298994089533</v>
      </c>
      <c r="M188" s="15">
        <v>1605.4290640866634</v>
      </c>
      <c r="N188" s="15">
        <v>3605.1403781521844</v>
      </c>
      <c r="O188" s="15">
        <v>1690.1373917585199</v>
      </c>
      <c r="P188" s="15">
        <v>2269.1854844282007</v>
      </c>
      <c r="Q188" s="15">
        <v>1222.8505694599758</v>
      </c>
      <c r="R188" s="15">
        <v>551.03582576120664</v>
      </c>
      <c r="S188" s="15">
        <v>1132.3862965329531</v>
      </c>
      <c r="T188" s="15">
        <v>523.40728853641087</v>
      </c>
      <c r="U188" s="15">
        <v>1731.580197595714</v>
      </c>
      <c r="V188" s="15">
        <v>448.48406779833579</v>
      </c>
      <c r="W188" s="15">
        <v>155.31458946855739</v>
      </c>
      <c r="X188" s="15">
        <v>3019.1851511763048</v>
      </c>
      <c r="Y188" s="15">
        <v>383.72968367772052</v>
      </c>
      <c r="Z188" s="15">
        <v>1818.8787006323953</v>
      </c>
      <c r="AA188" s="15">
        <v>2618.9550911004426</v>
      </c>
      <c r="AB188" s="15">
        <v>1519.5695473637732</v>
      </c>
      <c r="AC188" s="15">
        <v>851.87989776453958</v>
      </c>
      <c r="AD188" s="15">
        <v>0</v>
      </c>
      <c r="AE188" s="15">
        <v>0</v>
      </c>
      <c r="AF188" s="15">
        <v>74.827288317155492</v>
      </c>
      <c r="AG188" s="15">
        <v>0</v>
      </c>
      <c r="AH188" s="15">
        <v>0</v>
      </c>
      <c r="AI188" s="15">
        <v>613.96749388435285</v>
      </c>
    </row>
    <row r="189" spans="1:35" x14ac:dyDescent="0.3">
      <c r="A189" t="s">
        <v>7635</v>
      </c>
      <c r="B189" s="15">
        <v>14694.489506245051</v>
      </c>
      <c r="C189" s="15">
        <v>19879.72086849231</v>
      </c>
      <c r="D189" s="15">
        <v>10417.214662145758</v>
      </c>
      <c r="E189" s="15">
        <v>3348.8140409164503</v>
      </c>
      <c r="F189" s="15">
        <v>6423.3475413133947</v>
      </c>
      <c r="G189" s="15">
        <v>2037.8402032243505</v>
      </c>
      <c r="H189" s="15">
        <v>4286.8947691731692</v>
      </c>
      <c r="I189" s="15">
        <v>2358.6750495343736</v>
      </c>
      <c r="J189" s="15">
        <v>2139.4340823632642</v>
      </c>
      <c r="K189" s="15">
        <v>1703.7041266884648</v>
      </c>
      <c r="L189" s="15">
        <v>3841.303556606782</v>
      </c>
      <c r="M189" s="15">
        <v>1414.6317008315784</v>
      </c>
      <c r="N189" s="15">
        <v>3735.8110410223576</v>
      </c>
      <c r="O189" s="15">
        <v>1911.2491845230404</v>
      </c>
      <c r="P189" s="15">
        <v>2566.4494389245674</v>
      </c>
      <c r="Q189" s="15">
        <v>2030.7309250001831</v>
      </c>
      <c r="R189" s="15">
        <v>1007.4535238312593</v>
      </c>
      <c r="S189" s="15">
        <v>1557.9639230930259</v>
      </c>
      <c r="T189" s="15">
        <v>396.28492810844892</v>
      </c>
      <c r="U189" s="15">
        <v>881.77983135242255</v>
      </c>
      <c r="V189" s="15">
        <v>622.06184461468035</v>
      </c>
      <c r="W189" s="15">
        <v>82.444694244784387</v>
      </c>
      <c r="X189" s="15">
        <v>3195.9645590968439</v>
      </c>
      <c r="Y189" s="15">
        <v>458.66311123663075</v>
      </c>
      <c r="Z189" s="15">
        <v>0</v>
      </c>
      <c r="AA189" s="15">
        <v>0</v>
      </c>
      <c r="AB189" s="15">
        <v>0</v>
      </c>
      <c r="AC189" s="15">
        <v>0</v>
      </c>
      <c r="AD189" s="15">
        <v>0</v>
      </c>
      <c r="AE189" s="15">
        <v>0</v>
      </c>
      <c r="AF189" s="15">
        <v>0</v>
      </c>
      <c r="AG189" s="15">
        <v>0</v>
      </c>
      <c r="AH189" s="15">
        <v>0</v>
      </c>
      <c r="AI189" s="15">
        <v>0</v>
      </c>
    </row>
    <row r="190" spans="1:35" x14ac:dyDescent="0.3">
      <c r="A190" t="s">
        <v>5375</v>
      </c>
      <c r="B190" s="15">
        <v>9938.8027945690264</v>
      </c>
      <c r="C190" s="15">
        <v>13459.725460655962</v>
      </c>
      <c r="D190" s="15">
        <v>11986.794529178482</v>
      </c>
      <c r="E190" s="15">
        <v>2554.21387411862</v>
      </c>
      <c r="F190" s="15">
        <v>4018.1436136817442</v>
      </c>
      <c r="G190" s="15">
        <v>1864.3171658060921</v>
      </c>
      <c r="H190" s="15">
        <v>2943.2915182581046</v>
      </c>
      <c r="I190" s="15">
        <v>2606.7462265058307</v>
      </c>
      <c r="J190" s="15">
        <v>1864.8456602969093</v>
      </c>
      <c r="K190" s="15">
        <v>1709.5739788948713</v>
      </c>
      <c r="L190" s="15">
        <v>5047.1223873024674</v>
      </c>
      <c r="M190" s="15">
        <v>2085.8620563565842</v>
      </c>
      <c r="N190" s="15">
        <v>4671.8912988223883</v>
      </c>
      <c r="O190" s="15">
        <v>1926.6795157224999</v>
      </c>
      <c r="P190" s="15">
        <v>2283.3075981258194</v>
      </c>
      <c r="Q190" s="15">
        <v>625.94887492366934</v>
      </c>
      <c r="R190" s="15">
        <v>772.44754777814501</v>
      </c>
      <c r="S190" s="15">
        <v>1415.4139453061218</v>
      </c>
      <c r="T190" s="15">
        <v>576.6931883795238</v>
      </c>
      <c r="U190" s="15">
        <v>2057.9575472414454</v>
      </c>
      <c r="V190" s="15">
        <v>496.78482136799153</v>
      </c>
      <c r="W190" s="15">
        <v>123.56201195301746</v>
      </c>
      <c r="X190" s="15">
        <v>3952.2932001259442</v>
      </c>
      <c r="Y190" s="15">
        <v>422.79559265360979</v>
      </c>
      <c r="Z190" s="15">
        <v>1445.9609268753454</v>
      </c>
      <c r="AA190" s="15">
        <v>1445.9609268753454</v>
      </c>
      <c r="AB190" s="15">
        <v>1488.2404861407065</v>
      </c>
      <c r="AC190" s="15">
        <v>591.91382971505368</v>
      </c>
      <c r="AD190" s="15">
        <v>169.11823706144392</v>
      </c>
      <c r="AE190" s="15">
        <v>169.11823706144392</v>
      </c>
      <c r="AF190" s="15">
        <v>0</v>
      </c>
      <c r="AG190" s="15">
        <v>0</v>
      </c>
      <c r="AH190" s="15">
        <v>0</v>
      </c>
      <c r="AI190" s="15">
        <v>676.47294824577568</v>
      </c>
    </row>
    <row r="191" spans="1:35" x14ac:dyDescent="0.3">
      <c r="A191" t="s">
        <v>5410</v>
      </c>
      <c r="B191" s="15">
        <v>10556.289798686479</v>
      </c>
      <c r="C191" s="15">
        <v>14245.760051677828</v>
      </c>
      <c r="D191" s="15">
        <v>11926.122804103314</v>
      </c>
      <c r="E191" s="15">
        <v>2905.3677187178532</v>
      </c>
      <c r="F191" s="15">
        <v>3816.6961720595482</v>
      </c>
      <c r="G191" s="15">
        <v>1165.6409984903682</v>
      </c>
      <c r="H191" s="15">
        <v>2208.3927134189612</v>
      </c>
      <c r="I191" s="15">
        <v>2204.1759242771359</v>
      </c>
      <c r="J191" s="15">
        <v>1414.2307583751358</v>
      </c>
      <c r="K191" s="15">
        <v>1379.9944465331705</v>
      </c>
      <c r="L191" s="15">
        <v>4379.9387217176845</v>
      </c>
      <c r="M191" s="15">
        <v>1733.6023359976909</v>
      </c>
      <c r="N191" s="15">
        <v>2858.3806397089393</v>
      </c>
      <c r="O191" s="15">
        <v>1357.203705219018</v>
      </c>
      <c r="P191" s="15">
        <v>1818.2393180586191</v>
      </c>
      <c r="Q191" s="15">
        <v>753.80125897206585</v>
      </c>
      <c r="R191" s="15">
        <v>661.43349681779034</v>
      </c>
      <c r="S191" s="15">
        <v>1344.4529380520689</v>
      </c>
      <c r="T191" s="15">
        <v>547.78098947144269</v>
      </c>
      <c r="U191" s="15">
        <v>1086.3252027274575</v>
      </c>
      <c r="V191" s="15">
        <v>587.33848761142588</v>
      </c>
      <c r="W191" s="15">
        <v>72.187414118395779</v>
      </c>
      <c r="X191" s="15">
        <v>2332.4867938784005</v>
      </c>
      <c r="Y191" s="15">
        <v>401.59896588815445</v>
      </c>
      <c r="Z191" s="15">
        <v>0</v>
      </c>
      <c r="AA191" s="15">
        <v>0</v>
      </c>
      <c r="AB191" s="15">
        <v>0</v>
      </c>
      <c r="AC191" s="15">
        <v>0</v>
      </c>
      <c r="AD191" s="15">
        <v>0</v>
      </c>
      <c r="AE191" s="15">
        <v>0</v>
      </c>
      <c r="AF191" s="15">
        <v>0</v>
      </c>
      <c r="AG191" s="15">
        <v>0</v>
      </c>
      <c r="AH191" s="15">
        <v>0</v>
      </c>
      <c r="AI191" s="15">
        <v>642.55834542104719</v>
      </c>
    </row>
    <row r="192" spans="1:35" x14ac:dyDescent="0.3">
      <c r="A192" t="s">
        <v>9756</v>
      </c>
      <c r="B192" s="15">
        <v>3189.1294535657025</v>
      </c>
      <c r="C192" s="15">
        <v>4628.8234168563595</v>
      </c>
      <c r="D192" s="15">
        <v>5964.3802916135237</v>
      </c>
      <c r="E192" s="15">
        <v>1736.6577379176581</v>
      </c>
      <c r="F192" s="15">
        <v>2135.0520716368214</v>
      </c>
      <c r="G192" s="15">
        <v>647.03722732902122</v>
      </c>
      <c r="H192" s="15">
        <v>1638.8336503480357</v>
      </c>
      <c r="I192" s="15">
        <v>752.06603493241244</v>
      </c>
      <c r="J192" s="15">
        <v>699.87184090999551</v>
      </c>
      <c r="K192" s="15">
        <v>430.04173357120203</v>
      </c>
      <c r="L192" s="15">
        <v>789.85078888729083</v>
      </c>
      <c r="M192" s="15">
        <v>611.92088820146466</v>
      </c>
      <c r="N192" s="15">
        <v>862.43167219044744</v>
      </c>
      <c r="O192" s="15">
        <v>894.66612330449641</v>
      </c>
      <c r="P192" s="15">
        <v>834.89363117248524</v>
      </c>
      <c r="Q192" s="15">
        <v>408.05399539406937</v>
      </c>
      <c r="R192" s="15">
        <v>184.86777923686324</v>
      </c>
      <c r="S192" s="15">
        <v>953.05103972630013</v>
      </c>
      <c r="T192" s="15">
        <v>291.17742595736888</v>
      </c>
      <c r="U192" s="15">
        <v>667.10370683048234</v>
      </c>
      <c r="V192" s="15">
        <v>134.7549487797574</v>
      </c>
      <c r="W192" s="15">
        <v>115.38225713340019</v>
      </c>
      <c r="X192" s="15">
        <v>1034.0641138837939</v>
      </c>
      <c r="Y192" s="15">
        <v>213.47318618575432</v>
      </c>
      <c r="Z192" s="15">
        <v>0</v>
      </c>
      <c r="AA192" s="15">
        <v>0</v>
      </c>
      <c r="AB192" s="15">
        <v>0</v>
      </c>
      <c r="AC192" s="15">
        <v>0</v>
      </c>
      <c r="AD192" s="15">
        <v>0</v>
      </c>
      <c r="AE192" s="15">
        <v>0</v>
      </c>
      <c r="AF192" s="15">
        <v>0</v>
      </c>
      <c r="AG192" s="15">
        <v>0</v>
      </c>
      <c r="AH192" s="15">
        <v>0</v>
      </c>
      <c r="AI192" s="15">
        <v>0</v>
      </c>
    </row>
    <row r="193" spans="1:35" x14ac:dyDescent="0.3">
      <c r="A193" t="s">
        <v>49</v>
      </c>
      <c r="B193" s="15">
        <v>27295.681106991211</v>
      </c>
      <c r="C193" s="15">
        <v>24571.683252544182</v>
      </c>
      <c r="D193" s="15">
        <v>16719.896054328063</v>
      </c>
      <c r="E193" s="15">
        <v>3637.520786889108</v>
      </c>
      <c r="F193" s="15">
        <v>10464.810806760477</v>
      </c>
      <c r="G193" s="15">
        <v>1787.440368370369</v>
      </c>
      <c r="H193" s="15">
        <v>3309.8194239686986</v>
      </c>
      <c r="I193" s="15">
        <v>4102.6261307801333</v>
      </c>
      <c r="J193" s="15">
        <v>3856.2260853198482</v>
      </c>
      <c r="K193" s="15">
        <v>2088.5167384383399</v>
      </c>
      <c r="L193" s="15">
        <v>9226.6297775468738</v>
      </c>
      <c r="M193" s="15">
        <v>2813.3346242158709</v>
      </c>
      <c r="N193" s="15">
        <v>5345.2050382773969</v>
      </c>
      <c r="O193" s="15">
        <v>2048.9358338853854</v>
      </c>
      <c r="P193" s="15">
        <v>2580.7225214827408</v>
      </c>
      <c r="Q193" s="15">
        <v>1015.6721603753692</v>
      </c>
      <c r="R193" s="15">
        <v>1100.6581866677495</v>
      </c>
      <c r="S193" s="15">
        <v>1762.8360222969106</v>
      </c>
      <c r="T193" s="15">
        <v>410.78560400904342</v>
      </c>
      <c r="U193" s="15">
        <v>2336.8185691023714</v>
      </c>
      <c r="V193" s="15">
        <v>1072.7257164877365</v>
      </c>
      <c r="W193" s="15">
        <v>245.92459915934924</v>
      </c>
      <c r="X193" s="15">
        <v>3957.1395626935978</v>
      </c>
      <c r="Y193" s="15">
        <v>950.8926018727858</v>
      </c>
      <c r="Z193" s="15">
        <v>0</v>
      </c>
      <c r="AA193" s="15">
        <v>0</v>
      </c>
      <c r="AB193" s="15">
        <v>0</v>
      </c>
      <c r="AC193" s="15">
        <v>0</v>
      </c>
      <c r="AD193" s="15">
        <v>0</v>
      </c>
      <c r="AE193" s="15">
        <v>0</v>
      </c>
      <c r="AF193" s="15">
        <v>0</v>
      </c>
      <c r="AG193" s="15">
        <v>1626.0263492024637</v>
      </c>
      <c r="AH193" s="15">
        <v>2710.0439153374391</v>
      </c>
      <c r="AI193" s="15">
        <v>1521.4281629964571</v>
      </c>
    </row>
    <row r="194" spans="1:35" x14ac:dyDescent="0.3">
      <c r="A194" t="s">
        <v>9789</v>
      </c>
      <c r="B194" s="15">
        <v>8143.1288106058191</v>
      </c>
      <c r="C194" s="15">
        <v>11888.081102414842</v>
      </c>
      <c r="D194" s="15">
        <v>8414.6100140674407</v>
      </c>
      <c r="E194" s="15">
        <v>3452.6668189005386</v>
      </c>
      <c r="F194" s="15">
        <v>4876.9618971277796</v>
      </c>
      <c r="G194" s="15">
        <v>1785.5417525513694</v>
      </c>
      <c r="H194" s="15">
        <v>2537.5569016551572</v>
      </c>
      <c r="I194" s="15">
        <v>912.53993908072653</v>
      </c>
      <c r="J194" s="15">
        <v>1575.8578930658934</v>
      </c>
      <c r="K194" s="15">
        <v>952.73703345097795</v>
      </c>
      <c r="L194" s="15">
        <v>1769.3311210512347</v>
      </c>
      <c r="M194" s="15">
        <v>711.94984848556976</v>
      </c>
      <c r="N194" s="15">
        <v>1354.1808021453585</v>
      </c>
      <c r="O194" s="15">
        <v>1168.8787867861008</v>
      </c>
      <c r="P194" s="15">
        <v>1065.2888976876823</v>
      </c>
      <c r="Q194" s="15">
        <v>654.09239134281404</v>
      </c>
      <c r="R194" s="15">
        <v>656.5964726314528</v>
      </c>
      <c r="S194" s="15">
        <v>1002.8186592237504</v>
      </c>
      <c r="T194" s="15">
        <v>347.40833036060008</v>
      </c>
      <c r="U194" s="15">
        <v>402.62991246268331</v>
      </c>
      <c r="V194" s="15">
        <v>281.70914497184464</v>
      </c>
      <c r="W194" s="15">
        <v>77.033448063645949</v>
      </c>
      <c r="X194" s="15">
        <v>1756.5471271039748</v>
      </c>
      <c r="Y194" s="15">
        <v>263.58750406722311</v>
      </c>
      <c r="Z194" s="15">
        <v>0</v>
      </c>
      <c r="AA194" s="15">
        <v>0</v>
      </c>
      <c r="AB194" s="15">
        <v>0</v>
      </c>
      <c r="AC194" s="15">
        <v>0</v>
      </c>
      <c r="AD194" s="15">
        <v>0</v>
      </c>
      <c r="AE194" s="15">
        <v>0</v>
      </c>
      <c r="AF194" s="15">
        <v>0</v>
      </c>
      <c r="AG194" s="15">
        <v>0</v>
      </c>
      <c r="AH194" s="15">
        <v>0</v>
      </c>
      <c r="AI194" s="15">
        <v>0</v>
      </c>
    </row>
    <row r="195" spans="1:35" x14ac:dyDescent="0.3">
      <c r="A195" t="s">
        <v>9820</v>
      </c>
      <c r="B195" s="15">
        <v>17466.838054837415</v>
      </c>
      <c r="C195" s="15">
        <v>23058.458725789373</v>
      </c>
      <c r="D195" s="15">
        <v>21584.184048208983</v>
      </c>
      <c r="E195" s="15">
        <v>4885.2927598701908</v>
      </c>
      <c r="F195" s="15">
        <v>11378.322200152477</v>
      </c>
      <c r="G195" s="15">
        <v>3333.345812967314</v>
      </c>
      <c r="H195" s="15">
        <v>4082.9371564729618</v>
      </c>
      <c r="I195" s="15">
        <v>2606.7480689557055</v>
      </c>
      <c r="J195" s="15">
        <v>2747.2510637587493</v>
      </c>
      <c r="K195" s="15">
        <v>2437.926641091582</v>
      </c>
      <c r="L195" s="15">
        <v>5739.323452656653</v>
      </c>
      <c r="M195" s="15">
        <v>2420.6209319987011</v>
      </c>
      <c r="N195" s="15">
        <v>5470.0563006869952</v>
      </c>
      <c r="O195" s="15">
        <v>2531.4742853489061</v>
      </c>
      <c r="P195" s="15">
        <v>3389.0145275318278</v>
      </c>
      <c r="Q195" s="15">
        <v>1996.449530806048</v>
      </c>
      <c r="R195" s="15">
        <v>865.28545464407125</v>
      </c>
      <c r="S195" s="15">
        <v>795.45752354901811</v>
      </c>
      <c r="T195" s="15">
        <v>791.94797415255971</v>
      </c>
      <c r="U195" s="15">
        <v>1102.4825862667815</v>
      </c>
      <c r="V195" s="15">
        <v>668.62966949769134</v>
      </c>
      <c r="W195" s="15">
        <v>195.92967147814701</v>
      </c>
      <c r="X195" s="15">
        <v>4232.7586100183253</v>
      </c>
      <c r="Y195" s="15">
        <v>871.33640187934441</v>
      </c>
      <c r="Z195" s="15">
        <v>827.76958178537711</v>
      </c>
      <c r="AA195" s="15">
        <v>1281.590624430869</v>
      </c>
      <c r="AB195" s="15">
        <v>1597.4500701121312</v>
      </c>
      <c r="AC195" s="15">
        <v>484.07577882185802</v>
      </c>
      <c r="AD195" s="15">
        <v>0</v>
      </c>
      <c r="AE195" s="15">
        <v>0</v>
      </c>
      <c r="AF195" s="15">
        <v>0</v>
      </c>
      <c r="AG195" s="15">
        <v>0</v>
      </c>
      <c r="AH195" s="15">
        <v>0</v>
      </c>
      <c r="AI195" s="15">
        <v>1549.0424922299455</v>
      </c>
    </row>
    <row r="196" spans="1:35" x14ac:dyDescent="0.3">
      <c r="A196" t="s">
        <v>8710</v>
      </c>
      <c r="B196" s="15">
        <v>15163.222974570988</v>
      </c>
      <c r="C196" s="15">
        <v>10960.867734980855</v>
      </c>
      <c r="D196" s="15">
        <v>13406.57260947653</v>
      </c>
      <c r="E196" s="15">
        <v>3674.1307237653787</v>
      </c>
      <c r="F196" s="15">
        <v>6915.4633951473761</v>
      </c>
      <c r="G196" s="15">
        <v>1980.5401001782777</v>
      </c>
      <c r="H196" s="15">
        <v>2382.5732186054915</v>
      </c>
      <c r="I196" s="15">
        <v>2062.7698310611231</v>
      </c>
      <c r="J196" s="15">
        <v>1961.5494002053338</v>
      </c>
      <c r="K196" s="15">
        <v>1839.629106379037</v>
      </c>
      <c r="L196" s="15">
        <v>4004.6638567944601</v>
      </c>
      <c r="M196" s="15">
        <v>1671.3715046187572</v>
      </c>
      <c r="N196" s="15">
        <v>2969.1959407697163</v>
      </c>
      <c r="O196" s="15">
        <v>1487.7314358803935</v>
      </c>
      <c r="P196" s="15">
        <v>1959.0806092088517</v>
      </c>
      <c r="Q196" s="15">
        <v>381.61811595629968</v>
      </c>
      <c r="R196" s="15">
        <v>328.91892353138144</v>
      </c>
      <c r="S196" s="15">
        <v>1216.6391937666251</v>
      </c>
      <c r="T196" s="15">
        <v>310.6878515573556</v>
      </c>
      <c r="U196" s="15">
        <v>1272.3768981872145</v>
      </c>
      <c r="V196" s="15">
        <v>555.47797420859729</v>
      </c>
      <c r="W196" s="15">
        <v>68.271566402731878</v>
      </c>
      <c r="X196" s="15">
        <v>1195.6544702965227</v>
      </c>
      <c r="Y196" s="15">
        <v>379.81399945886994</v>
      </c>
      <c r="Z196" s="15">
        <v>863.12731377028194</v>
      </c>
      <c r="AA196" s="15">
        <v>1079.6212934618379</v>
      </c>
      <c r="AB196" s="15">
        <v>1002.7089585714167</v>
      </c>
      <c r="AC196" s="15">
        <v>569.72099918830497</v>
      </c>
      <c r="AD196" s="15">
        <v>0</v>
      </c>
      <c r="AE196" s="15">
        <v>0</v>
      </c>
      <c r="AF196" s="15">
        <v>0</v>
      </c>
      <c r="AG196" s="15">
        <v>0</v>
      </c>
      <c r="AH196" s="15">
        <v>0</v>
      </c>
      <c r="AI196" s="15">
        <v>0</v>
      </c>
    </row>
    <row r="197" spans="1:35" x14ac:dyDescent="0.3">
      <c r="A197" t="s">
        <v>10450</v>
      </c>
      <c r="B197" s="15">
        <v>15445.336469150499</v>
      </c>
      <c r="C197" s="15">
        <v>18934.873190674261</v>
      </c>
      <c r="D197" s="15">
        <v>16331.249380327454</v>
      </c>
      <c r="E197" s="15">
        <v>2752.1698476793172</v>
      </c>
      <c r="F197" s="15">
        <v>5629.708332064235</v>
      </c>
      <c r="G197" s="15">
        <v>3061.9960795377979</v>
      </c>
      <c r="H197" s="15">
        <v>3609.1160651607452</v>
      </c>
      <c r="I197" s="15">
        <v>1782.8816598166443</v>
      </c>
      <c r="J197" s="15">
        <v>2307.4915660311049</v>
      </c>
      <c r="K197" s="15">
        <v>1214.9190080747273</v>
      </c>
      <c r="L197" s="15">
        <v>3084.714585607474</v>
      </c>
      <c r="M197" s="15">
        <v>1472.9512146275688</v>
      </c>
      <c r="N197" s="15">
        <v>2604.2911315652291</v>
      </c>
      <c r="O197" s="15">
        <v>1652.1981432507062</v>
      </c>
      <c r="P197" s="15">
        <v>2184.3114092679953</v>
      </c>
      <c r="Q197" s="15">
        <v>1118.4174639438991</v>
      </c>
      <c r="R197" s="15">
        <v>510.64531991475076</v>
      </c>
      <c r="S197" s="15">
        <v>1901.3722167029855</v>
      </c>
      <c r="T197" s="15">
        <v>568.58793172548576</v>
      </c>
      <c r="U197" s="15">
        <v>1733.0676877923072</v>
      </c>
      <c r="V197" s="15">
        <v>356.93065728735132</v>
      </c>
      <c r="W197" s="15">
        <v>121.82538346537625</v>
      </c>
      <c r="X197" s="15">
        <v>2537.8030266457163</v>
      </c>
      <c r="Y197" s="15">
        <v>416.85332237938837</v>
      </c>
      <c r="Z197" s="15">
        <v>0</v>
      </c>
      <c r="AA197" s="15">
        <v>0</v>
      </c>
      <c r="AB197" s="15">
        <v>0</v>
      </c>
      <c r="AC197" s="15">
        <v>0</v>
      </c>
      <c r="AD197" s="15">
        <v>0</v>
      </c>
      <c r="AE197" s="15">
        <v>0</v>
      </c>
      <c r="AF197" s="15">
        <v>0</v>
      </c>
      <c r="AG197" s="15">
        <v>0</v>
      </c>
      <c r="AH197" s="15">
        <v>0</v>
      </c>
      <c r="AI197" s="15">
        <v>1333.930631614043</v>
      </c>
    </row>
    <row r="198" spans="1:35" x14ac:dyDescent="0.3">
      <c r="A198" t="s">
        <v>7669</v>
      </c>
      <c r="B198" s="15">
        <v>11474.032836749175</v>
      </c>
      <c r="C198" s="15">
        <v>16684.531599645135</v>
      </c>
      <c r="D198" s="15">
        <v>13382.781779446452</v>
      </c>
      <c r="E198" s="15">
        <v>3746.3414889079804</v>
      </c>
      <c r="F198" s="15">
        <v>4158.5429939895721</v>
      </c>
      <c r="G198" s="15">
        <v>3015.0896834234186</v>
      </c>
      <c r="H198" s="15">
        <v>3906.4110935470139</v>
      </c>
      <c r="I198" s="15">
        <v>1745.4219350621092</v>
      </c>
      <c r="J198" s="15">
        <v>2971.038369840011</v>
      </c>
      <c r="K198" s="15">
        <v>1431.2222287391091</v>
      </c>
      <c r="L198" s="15">
        <v>3046.4700573693508</v>
      </c>
      <c r="M198" s="15">
        <v>1438.9435825806952</v>
      </c>
      <c r="N198" s="15">
        <v>3920.0719503436653</v>
      </c>
      <c r="O198" s="15">
        <v>2379.7608506631746</v>
      </c>
      <c r="P198" s="15">
        <v>1982.8040698329198</v>
      </c>
      <c r="Q198" s="15">
        <v>675.61846113877584</v>
      </c>
      <c r="R198" s="15">
        <v>582.46725646015477</v>
      </c>
      <c r="S198" s="15">
        <v>550.78990736646858</v>
      </c>
      <c r="T198" s="15">
        <v>540.09880204734952</v>
      </c>
      <c r="U198" s="15">
        <v>2013.4915017674282</v>
      </c>
      <c r="V198" s="15">
        <v>462.78627191557166</v>
      </c>
      <c r="W198" s="15">
        <v>115.72131590787235</v>
      </c>
      <c r="X198" s="15">
        <v>1979.8343183553868</v>
      </c>
      <c r="Y198" s="15">
        <v>395.96686367107736</v>
      </c>
      <c r="Z198" s="15">
        <v>0</v>
      </c>
      <c r="AA198" s="15">
        <v>0</v>
      </c>
      <c r="AB198" s="15">
        <v>0</v>
      </c>
      <c r="AC198" s="15">
        <v>0</v>
      </c>
      <c r="AD198" s="15">
        <v>0</v>
      </c>
      <c r="AE198" s="15">
        <v>0</v>
      </c>
      <c r="AF198" s="15">
        <v>0</v>
      </c>
      <c r="AG198" s="15">
        <v>0</v>
      </c>
      <c r="AH198" s="15">
        <v>0</v>
      </c>
      <c r="AI198" s="15">
        <v>0</v>
      </c>
    </row>
    <row r="199" spans="1:35" x14ac:dyDescent="0.3">
      <c r="A199" t="s">
        <v>8223</v>
      </c>
      <c r="B199" s="15">
        <v>13814.112558602099</v>
      </c>
      <c r="C199" s="15">
        <v>13476.536037178952</v>
      </c>
      <c r="D199" s="15">
        <v>16235.108947134253</v>
      </c>
      <c r="E199" s="15">
        <v>2412.2098762785513</v>
      </c>
      <c r="F199" s="15">
        <v>5438.3987899869971</v>
      </c>
      <c r="G199" s="15">
        <v>3072.1955173305769</v>
      </c>
      <c r="H199" s="15">
        <v>4715.8859921939847</v>
      </c>
      <c r="I199" s="15">
        <v>1964.2728537394394</v>
      </c>
      <c r="J199" s="15">
        <v>3347.2940948983642</v>
      </c>
      <c r="K199" s="15">
        <v>1723.888349813805</v>
      </c>
      <c r="L199" s="15">
        <v>4368.0133325330071</v>
      </c>
      <c r="M199" s="15">
        <v>1610.5448081629183</v>
      </c>
      <c r="N199" s="15">
        <v>2801.1747978111139</v>
      </c>
      <c r="O199" s="15">
        <v>2751.1948966034347</v>
      </c>
      <c r="P199" s="15">
        <v>2298.4480927765549</v>
      </c>
      <c r="Q199" s="15">
        <v>1514.6628637958866</v>
      </c>
      <c r="R199" s="15">
        <v>724.39488612300852</v>
      </c>
      <c r="S199" s="15">
        <v>1591.201122549068</v>
      </c>
      <c r="T199" s="15">
        <v>779.60281046956561</v>
      </c>
      <c r="U199" s="15">
        <v>2126.7598128957839</v>
      </c>
      <c r="V199" s="15">
        <v>0</v>
      </c>
      <c r="W199" s="15">
        <v>216.33559748679335</v>
      </c>
      <c r="X199" s="15">
        <v>3314.1484281978746</v>
      </c>
      <c r="Y199" s="15">
        <v>418.24185111028203</v>
      </c>
      <c r="Z199" s="15">
        <v>0</v>
      </c>
      <c r="AA199" s="15">
        <v>0</v>
      </c>
      <c r="AB199" s="15">
        <v>0</v>
      </c>
      <c r="AC199" s="15">
        <v>0</v>
      </c>
      <c r="AD199" s="15">
        <v>0</v>
      </c>
      <c r="AE199" s="15">
        <v>0</v>
      </c>
      <c r="AF199" s="15">
        <v>0</v>
      </c>
      <c r="AG199" s="15">
        <v>0</v>
      </c>
      <c r="AH199" s="15">
        <v>0</v>
      </c>
      <c r="AI199" s="15">
        <v>0</v>
      </c>
    </row>
    <row r="200" spans="1:35" x14ac:dyDescent="0.3">
      <c r="A200" t="s">
        <v>6334</v>
      </c>
      <c r="B200" s="15">
        <v>10286.077126336735</v>
      </c>
      <c r="C200" s="15">
        <v>10395.76534279829</v>
      </c>
      <c r="D200" s="15">
        <v>9521.6698468486411</v>
      </c>
      <c r="E200" s="15">
        <v>3239.8109951492952</v>
      </c>
      <c r="F200" s="15">
        <v>4902.0715822251395</v>
      </c>
      <c r="G200" s="15">
        <v>1416.9873991523457</v>
      </c>
      <c r="H200" s="15">
        <v>3824.1133533181805</v>
      </c>
      <c r="I200" s="15">
        <v>2474.592570590431</v>
      </c>
      <c r="J200" s="15">
        <v>2491.6476789324033</v>
      </c>
      <c r="K200" s="15">
        <v>2135.2807189913092</v>
      </c>
      <c r="L200" s="15">
        <v>5521.709109610817</v>
      </c>
      <c r="M200" s="15">
        <v>2054.2453975874646</v>
      </c>
      <c r="N200" s="15">
        <v>4114.8982391929076</v>
      </c>
      <c r="O200" s="15">
        <v>1919.2179376203605</v>
      </c>
      <c r="P200" s="15">
        <v>2631.3864947950806</v>
      </c>
      <c r="Q200" s="15">
        <v>454.64584392273377</v>
      </c>
      <c r="R200" s="15">
        <v>485.45811147977702</v>
      </c>
      <c r="S200" s="15">
        <v>958.57247051315426</v>
      </c>
      <c r="T200" s="15">
        <v>308.31112980625585</v>
      </c>
      <c r="U200" s="15">
        <v>977.13521274170944</v>
      </c>
      <c r="V200" s="15">
        <v>697.28067254471068</v>
      </c>
      <c r="W200" s="15">
        <v>110.15150083848199</v>
      </c>
      <c r="X200" s="15">
        <v>3900.2488645906301</v>
      </c>
      <c r="Y200" s="15">
        <v>376.90847164578952</v>
      </c>
      <c r="Z200" s="15">
        <v>1289.0269730286002</v>
      </c>
      <c r="AA200" s="15">
        <v>1289.0269730286002</v>
      </c>
      <c r="AB200" s="15">
        <v>1243.7979564311056</v>
      </c>
      <c r="AC200" s="15">
        <v>376.90847164578952</v>
      </c>
      <c r="AD200" s="15">
        <v>0</v>
      </c>
      <c r="AE200" s="15">
        <v>0</v>
      </c>
      <c r="AF200" s="15">
        <v>0</v>
      </c>
      <c r="AG200" s="15">
        <v>0</v>
      </c>
      <c r="AH200" s="15">
        <v>0</v>
      </c>
      <c r="AI200" s="15">
        <v>603.05355463326339</v>
      </c>
    </row>
    <row r="201" spans="1:35" x14ac:dyDescent="0.3">
      <c r="A201" t="s">
        <v>5458</v>
      </c>
      <c r="B201" s="15">
        <v>11137.606596731734</v>
      </c>
      <c r="C201" s="15">
        <v>15010.336308869353</v>
      </c>
      <c r="D201" s="15">
        <v>13265.477689536745</v>
      </c>
      <c r="E201" s="15">
        <v>2450.2644545583603</v>
      </c>
      <c r="F201" s="15">
        <v>4732.1799243055048</v>
      </c>
      <c r="G201" s="15">
        <v>1311.414938492748</v>
      </c>
      <c r="H201" s="15">
        <v>2619.9503586136479</v>
      </c>
      <c r="I201" s="15">
        <v>1868.6017434452028</v>
      </c>
      <c r="J201" s="15">
        <v>1251.767772218768</v>
      </c>
      <c r="K201" s="15">
        <v>1201.8904004206981</v>
      </c>
      <c r="L201" s="15">
        <v>3167.4702090320447</v>
      </c>
      <c r="M201" s="15">
        <v>1659.2196218351628</v>
      </c>
      <c r="N201" s="15">
        <v>2420.8522311887768</v>
      </c>
      <c r="O201" s="15">
        <v>1482.7462816176628</v>
      </c>
      <c r="P201" s="15">
        <v>1647.0845086966633</v>
      </c>
      <c r="Q201" s="15">
        <v>1186.5672490847967</v>
      </c>
      <c r="R201" s="15">
        <v>608.19541611089323</v>
      </c>
      <c r="S201" s="15">
        <v>1999.7226693061077</v>
      </c>
      <c r="T201" s="15">
        <v>561.09472274281939</v>
      </c>
      <c r="U201" s="15">
        <v>980.0646458466033</v>
      </c>
      <c r="V201" s="15">
        <v>483.347726702942</v>
      </c>
      <c r="W201" s="15">
        <v>73.941918191364934</v>
      </c>
      <c r="X201" s="15">
        <v>2270.70591608531</v>
      </c>
      <c r="Y201" s="15">
        <v>411.35976740675903</v>
      </c>
      <c r="Z201" s="15">
        <v>0</v>
      </c>
      <c r="AA201" s="15">
        <v>0</v>
      </c>
      <c r="AB201" s="15">
        <v>0</v>
      </c>
      <c r="AC201" s="15">
        <v>0</v>
      </c>
      <c r="AD201" s="15">
        <v>0</v>
      </c>
      <c r="AE201" s="15">
        <v>0</v>
      </c>
      <c r="AF201" s="15">
        <v>0</v>
      </c>
      <c r="AG201" s="15">
        <v>0</v>
      </c>
      <c r="AH201" s="15">
        <v>0</v>
      </c>
      <c r="AI201" s="15">
        <v>329.08781392540726</v>
      </c>
    </row>
    <row r="202" spans="1:35" x14ac:dyDescent="0.3">
      <c r="A202" t="s">
        <v>10483</v>
      </c>
      <c r="B202" s="15">
        <v>11968.469274184732</v>
      </c>
      <c r="C202" s="15">
        <v>16413.237428668606</v>
      </c>
      <c r="D202" s="15">
        <v>10788.445455773093</v>
      </c>
      <c r="E202" s="15">
        <v>3804.7882361849397</v>
      </c>
      <c r="F202" s="15">
        <v>5066.1139653479449</v>
      </c>
      <c r="G202" s="15">
        <v>3235.2922369504518</v>
      </c>
      <c r="H202" s="15">
        <v>2777.449165640126</v>
      </c>
      <c r="I202" s="15">
        <v>2601.2709756217228</v>
      </c>
      <c r="J202" s="15">
        <v>3480.9507006573622</v>
      </c>
      <c r="K202" s="15">
        <v>1997.9707861774534</v>
      </c>
      <c r="L202" s="15">
        <v>3614.4056795963029</v>
      </c>
      <c r="M202" s="15">
        <v>1732.7124988309952</v>
      </c>
      <c r="N202" s="15">
        <v>3630.3718280667199</v>
      </c>
      <c r="O202" s="15">
        <v>3583.0239394992745</v>
      </c>
      <c r="P202" s="15">
        <v>2638.9290637381564</v>
      </c>
      <c r="Q202" s="15">
        <v>2341.6283680821011</v>
      </c>
      <c r="R202" s="15">
        <v>1032.6244162453654</v>
      </c>
      <c r="S202" s="15">
        <v>1605.2035338051762</v>
      </c>
      <c r="T202" s="15">
        <v>600.76762796275477</v>
      </c>
      <c r="U202" s="15">
        <v>1926.9489533262843</v>
      </c>
      <c r="V202" s="15">
        <v>517.52343317905945</v>
      </c>
      <c r="W202" s="15">
        <v>337.16101114771908</v>
      </c>
      <c r="X202" s="15">
        <v>2371.358437647707</v>
      </c>
      <c r="Y202" s="15">
        <v>440.44547504600797</v>
      </c>
      <c r="Z202" s="15">
        <v>1998.5213430212609</v>
      </c>
      <c r="AA202" s="15">
        <v>1830.0509488161629</v>
      </c>
      <c r="AB202" s="15">
        <v>1162.7760541214609</v>
      </c>
      <c r="AC202" s="15">
        <v>220.22273752300399</v>
      </c>
      <c r="AD202" s="15">
        <v>132.13364251380239</v>
      </c>
      <c r="AE202" s="15">
        <v>132.13364251380239</v>
      </c>
      <c r="AF202" s="15">
        <v>0</v>
      </c>
      <c r="AG202" s="15">
        <v>0</v>
      </c>
      <c r="AH202" s="15">
        <v>0</v>
      </c>
      <c r="AI202" s="15">
        <v>1057.0691401104191</v>
      </c>
    </row>
    <row r="203" spans="1:35" x14ac:dyDescent="0.3">
      <c r="A203" t="s">
        <v>6369</v>
      </c>
      <c r="B203" s="15">
        <v>14150.086526539944</v>
      </c>
      <c r="C203" s="15">
        <v>20376.117944496476</v>
      </c>
      <c r="D203" s="15">
        <v>11852.19237162529</v>
      </c>
      <c r="E203" s="15">
        <v>3746.2264510090636</v>
      </c>
      <c r="F203" s="15">
        <v>7699.2160541050098</v>
      </c>
      <c r="G203" s="15">
        <v>2974.2173890715708</v>
      </c>
      <c r="H203" s="15">
        <v>7015.2533428869765</v>
      </c>
      <c r="I203" s="15">
        <v>2508.2131275153451</v>
      </c>
      <c r="J203" s="15">
        <v>4501.2093312180241</v>
      </c>
      <c r="K203" s="15">
        <v>4232.0557186875512</v>
      </c>
      <c r="L203" s="15">
        <v>4865.8728261845708</v>
      </c>
      <c r="M203" s="15">
        <v>2449.0879621977751</v>
      </c>
      <c r="N203" s="15">
        <v>3248.9686503895064</v>
      </c>
      <c r="O203" s="15">
        <v>1984.5997305214869</v>
      </c>
      <c r="P203" s="15">
        <v>2559.9913787993692</v>
      </c>
      <c r="Q203" s="15">
        <v>1820.2854150728572</v>
      </c>
      <c r="R203" s="15">
        <v>842.67937787920209</v>
      </c>
      <c r="S203" s="15">
        <v>930.84234628173158</v>
      </c>
      <c r="T203" s="15">
        <v>636.26607884153429</v>
      </c>
      <c r="U203" s="15">
        <v>2620.3993386307325</v>
      </c>
      <c r="V203" s="15">
        <v>702.62154050957554</v>
      </c>
      <c r="W203" s="15">
        <v>346.23790104115011</v>
      </c>
      <c r="X203" s="15">
        <v>3058.182120883504</v>
      </c>
      <c r="Y203" s="15">
        <v>466.47073228851491</v>
      </c>
      <c r="Z203" s="15">
        <v>0</v>
      </c>
      <c r="AA203" s="15">
        <v>0</v>
      </c>
      <c r="AB203" s="15">
        <v>0</v>
      </c>
      <c r="AC203" s="15">
        <v>0</v>
      </c>
      <c r="AD203" s="15">
        <v>0</v>
      </c>
      <c r="AE203" s="15">
        <v>0</v>
      </c>
      <c r="AF203" s="15">
        <v>0</v>
      </c>
      <c r="AG203" s="15">
        <v>0</v>
      </c>
      <c r="AH203" s="15">
        <v>0</v>
      </c>
      <c r="AI203" s="15">
        <v>1492.7063433232477</v>
      </c>
    </row>
    <row r="204" spans="1:35" x14ac:dyDescent="0.3">
      <c r="A204" t="s">
        <v>8744</v>
      </c>
      <c r="B204" s="15">
        <v>9147.0288156480929</v>
      </c>
      <c r="C204" s="15">
        <v>13016.098167914141</v>
      </c>
      <c r="D204" s="15">
        <v>8495.5121872839227</v>
      </c>
      <c r="E204" s="15">
        <v>3979.7171427458807</v>
      </c>
      <c r="F204" s="15">
        <v>8231.6747792748429</v>
      </c>
      <c r="G204" s="15">
        <v>2676.6886500418859</v>
      </c>
      <c r="H204" s="15">
        <v>4599.972877322195</v>
      </c>
      <c r="I204" s="15">
        <v>2366.7322188329367</v>
      </c>
      <c r="J204" s="15">
        <v>2249.927103532219</v>
      </c>
      <c r="K204" s="15">
        <v>1750.4766594381524</v>
      </c>
      <c r="L204" s="15">
        <v>4608.7732627215646</v>
      </c>
      <c r="M204" s="15">
        <v>1684.0737514247305</v>
      </c>
      <c r="N204" s="15">
        <v>2932.6998616598967</v>
      </c>
      <c r="O204" s="15">
        <v>1516.4092659588275</v>
      </c>
      <c r="P204" s="15">
        <v>2041.2322497757507</v>
      </c>
      <c r="Q204" s="15">
        <v>1058.1034808747986</v>
      </c>
      <c r="R204" s="15">
        <v>492.36441948678248</v>
      </c>
      <c r="S204" s="15">
        <v>976.27132573261258</v>
      </c>
      <c r="T204" s="15">
        <v>623.57016544101316</v>
      </c>
      <c r="U204" s="15">
        <v>926.89773492056747</v>
      </c>
      <c r="V204" s="15">
        <v>742.88967657012211</v>
      </c>
      <c r="W204" s="15">
        <v>133.60585106314963</v>
      </c>
      <c r="X204" s="15">
        <v>3152.5952059246533</v>
      </c>
      <c r="Y204" s="15">
        <v>457.16287788930589</v>
      </c>
      <c r="Z204" s="15">
        <v>0</v>
      </c>
      <c r="AA204" s="15">
        <v>0</v>
      </c>
      <c r="AB204" s="15">
        <v>0</v>
      </c>
      <c r="AC204" s="15">
        <v>0</v>
      </c>
      <c r="AD204" s="15">
        <v>0</v>
      </c>
      <c r="AE204" s="15">
        <v>0</v>
      </c>
      <c r="AF204" s="15">
        <v>0</v>
      </c>
      <c r="AG204" s="15">
        <v>260.58284039690437</v>
      </c>
      <c r="AH204" s="15">
        <v>781.74852119071295</v>
      </c>
      <c r="AI204" s="15">
        <v>1097.1909069343342</v>
      </c>
    </row>
    <row r="205" spans="1:35" x14ac:dyDescent="0.3">
      <c r="A205" t="s">
        <v>8256</v>
      </c>
      <c r="B205" s="15">
        <v>6525.6275396217616</v>
      </c>
      <c r="C205" s="15">
        <v>9289.4522350666211</v>
      </c>
      <c r="D205" s="15">
        <v>9923.641513284143</v>
      </c>
      <c r="E205" s="15">
        <v>2143.0244428042297</v>
      </c>
      <c r="F205" s="15">
        <v>4888.084345004323</v>
      </c>
      <c r="G205" s="15">
        <v>1556.4956725748214</v>
      </c>
      <c r="H205" s="15">
        <v>2324.3117361502527</v>
      </c>
      <c r="I205" s="15">
        <v>1424.1719250210629</v>
      </c>
      <c r="J205" s="15">
        <v>1286.2093814067748</v>
      </c>
      <c r="K205" s="15">
        <v>1023.1595451830744</v>
      </c>
      <c r="L205" s="15">
        <v>3054.3478661201361</v>
      </c>
      <c r="M205" s="15">
        <v>1171.6478414436842</v>
      </c>
      <c r="N205" s="15">
        <v>4222.5184499931602</v>
      </c>
      <c r="O205" s="15">
        <v>1875.6515296007901</v>
      </c>
      <c r="P205" s="15">
        <v>2082.5953450222219</v>
      </c>
      <c r="Q205" s="15">
        <v>415.57926966102292</v>
      </c>
      <c r="R205" s="15">
        <v>404.86555714601684</v>
      </c>
      <c r="S205" s="15">
        <v>1140.634463110772</v>
      </c>
      <c r="T205" s="15">
        <v>324.7946530864981</v>
      </c>
      <c r="U205" s="15">
        <v>1029.0802810466305</v>
      </c>
      <c r="V205" s="15">
        <v>279.59030466792018</v>
      </c>
      <c r="W205" s="15">
        <v>152.15351369995386</v>
      </c>
      <c r="X205" s="15">
        <v>2945.7070620206014</v>
      </c>
      <c r="Y205" s="15">
        <v>375.91973736863213</v>
      </c>
      <c r="Z205" s="15">
        <v>0</v>
      </c>
      <c r="AA205" s="15">
        <v>0</v>
      </c>
      <c r="AB205" s="15">
        <v>0</v>
      </c>
      <c r="AC205" s="15">
        <v>0</v>
      </c>
      <c r="AD205" s="15">
        <v>0</v>
      </c>
      <c r="AE205" s="15">
        <v>0</v>
      </c>
      <c r="AF205" s="15">
        <v>0</v>
      </c>
      <c r="AG205" s="15">
        <v>0</v>
      </c>
      <c r="AH205" s="15">
        <v>0</v>
      </c>
      <c r="AI205" s="15">
        <v>300.73578989490574</v>
      </c>
    </row>
    <row r="206" spans="1:35" x14ac:dyDescent="0.3">
      <c r="A206" t="s">
        <v>6404</v>
      </c>
      <c r="B206" s="15">
        <v>8697.8703955244018</v>
      </c>
      <c r="C206" s="15">
        <v>14327.856430587906</v>
      </c>
      <c r="D206" s="15">
        <v>15977.859199496301</v>
      </c>
      <c r="E206" s="15">
        <v>2287.978264345285</v>
      </c>
      <c r="F206" s="15">
        <v>5388.3897391924202</v>
      </c>
      <c r="G206" s="15">
        <v>2523.1648043964105</v>
      </c>
      <c r="H206" s="15">
        <v>3710.4097294369076</v>
      </c>
      <c r="I206" s="15">
        <v>1929.3268709278789</v>
      </c>
      <c r="J206" s="15">
        <v>1819.2212163551576</v>
      </c>
      <c r="K206" s="15">
        <v>1656.3251794530493</v>
      </c>
      <c r="L206" s="15">
        <v>3778.8217555168276</v>
      </c>
      <c r="M206" s="15">
        <v>1565.8273811741001</v>
      </c>
      <c r="N206" s="15">
        <v>3316.0978940786308</v>
      </c>
      <c r="O206" s="15">
        <v>1714.9332773860831</v>
      </c>
      <c r="P206" s="15">
        <v>2249.7321710250144</v>
      </c>
      <c r="Q206" s="15">
        <v>722.04314769704274</v>
      </c>
      <c r="R206" s="15">
        <v>709.76130364489973</v>
      </c>
      <c r="S206" s="15">
        <v>1271.7095367675161</v>
      </c>
      <c r="T206" s="15">
        <v>372.33379863339002</v>
      </c>
      <c r="U206" s="15">
        <v>1471.6665767743366</v>
      </c>
      <c r="V206" s="15">
        <v>368.99399893500026</v>
      </c>
      <c r="W206" s="15">
        <v>125.94276927153732</v>
      </c>
      <c r="X206" s="15">
        <v>2109.8915255892102</v>
      </c>
      <c r="Y206" s="15">
        <v>861.88379313284736</v>
      </c>
      <c r="Z206" s="15">
        <v>1464.1250935844243</v>
      </c>
      <c r="AA206" s="15">
        <v>1140.9186711596067</v>
      </c>
      <c r="AB206" s="15">
        <v>568.84330346767922</v>
      </c>
      <c r="AC206" s="15">
        <v>430.94189656642368</v>
      </c>
      <c r="AD206" s="15">
        <v>258.5651379398542</v>
      </c>
      <c r="AE206" s="15">
        <v>258.5651379398542</v>
      </c>
      <c r="AF206" s="15">
        <v>0</v>
      </c>
      <c r="AG206" s="15">
        <v>0</v>
      </c>
      <c r="AH206" s="15">
        <v>0</v>
      </c>
      <c r="AI206" s="15">
        <v>0</v>
      </c>
    </row>
    <row r="207" spans="1:35" x14ac:dyDescent="0.3">
      <c r="A207" t="s">
        <v>5492</v>
      </c>
      <c r="B207" s="15">
        <v>13793.884465032168</v>
      </c>
      <c r="C207" s="15">
        <v>9233.0745353197308</v>
      </c>
      <c r="D207" s="15">
        <v>13528.258698645412</v>
      </c>
      <c r="E207" s="15">
        <v>2400.745102037265</v>
      </c>
      <c r="F207" s="15">
        <v>3480.0802082907053</v>
      </c>
      <c r="G207" s="15">
        <v>2115.9567988651916</v>
      </c>
      <c r="H207" s="15">
        <v>2606.8711456972692</v>
      </c>
      <c r="I207" s="15">
        <v>1735.0149966580952</v>
      </c>
      <c r="J207" s="15">
        <v>2200.4172593240964</v>
      </c>
      <c r="K207" s="15">
        <v>1132.195371552091</v>
      </c>
      <c r="L207" s="15">
        <v>3674.6098500570388</v>
      </c>
      <c r="M207" s="15">
        <v>1436.6975579434052</v>
      </c>
      <c r="N207" s="15">
        <v>4044.2451604178054</v>
      </c>
      <c r="O207" s="15">
        <v>2515.6461174670562</v>
      </c>
      <c r="P207" s="15">
        <v>1748.7374055656062</v>
      </c>
      <c r="Q207" s="15">
        <v>1293.4819945565671</v>
      </c>
      <c r="R207" s="15">
        <v>952.06459547039958</v>
      </c>
      <c r="S207" s="15">
        <v>1172.8794148623872</v>
      </c>
      <c r="T207" s="15">
        <v>861.2261139699757</v>
      </c>
      <c r="U207" s="15">
        <v>1833.1978660245109</v>
      </c>
      <c r="V207" s="15">
        <v>739.27062072153444</v>
      </c>
      <c r="W207" s="15">
        <v>112.96828178084623</v>
      </c>
      <c r="X207" s="15">
        <v>3028.9801746268986</v>
      </c>
      <c r="Y207" s="15">
        <v>386.54672978903756</v>
      </c>
      <c r="Z207" s="15">
        <v>0</v>
      </c>
      <c r="AA207" s="15">
        <v>0</v>
      </c>
      <c r="AB207" s="15">
        <v>0</v>
      </c>
      <c r="AC207" s="15">
        <v>0</v>
      </c>
      <c r="AD207" s="15">
        <v>0</v>
      </c>
      <c r="AE207" s="15">
        <v>0</v>
      </c>
      <c r="AF207" s="15">
        <v>0</v>
      </c>
      <c r="AG207" s="15">
        <v>0</v>
      </c>
      <c r="AH207" s="15">
        <v>0</v>
      </c>
      <c r="AI207" s="15">
        <v>1236.9495353249201</v>
      </c>
    </row>
    <row r="208" spans="1:35" x14ac:dyDescent="0.3">
      <c r="A208" t="s">
        <v>6438</v>
      </c>
      <c r="B208" s="15">
        <v>22592.257388143724</v>
      </c>
      <c r="C208" s="15">
        <v>22467.629936994686</v>
      </c>
      <c r="D208" s="15">
        <v>21503.106955317173</v>
      </c>
      <c r="E208" s="15">
        <v>6233.7368488040847</v>
      </c>
      <c r="F208" s="15">
        <v>6912.371025668067</v>
      </c>
      <c r="G208" s="15">
        <v>2969.9324448293814</v>
      </c>
      <c r="H208" s="15">
        <v>7012.8803396843705</v>
      </c>
      <c r="I208" s="15">
        <v>2768.1285877810242</v>
      </c>
      <c r="J208" s="15">
        <v>4280.7741330009858</v>
      </c>
      <c r="K208" s="15">
        <v>2448.4422247428424</v>
      </c>
      <c r="L208" s="15">
        <v>5175.1499819429291</v>
      </c>
      <c r="M208" s="15">
        <v>2244.8716024090422</v>
      </c>
      <c r="N208" s="15">
        <v>3901.6066720195622</v>
      </c>
      <c r="O208" s="15">
        <v>2515.8737664705768</v>
      </c>
      <c r="P208" s="15">
        <v>2128.952168958599</v>
      </c>
      <c r="Q208" s="15">
        <v>1056.329333440869</v>
      </c>
      <c r="R208" s="15">
        <v>1084.4012707540157</v>
      </c>
      <c r="S208" s="15">
        <v>2271.078620809777</v>
      </c>
      <c r="T208" s="15">
        <v>535.52618874311281</v>
      </c>
      <c r="U208" s="15">
        <v>1857.0666222543425</v>
      </c>
      <c r="V208" s="15">
        <v>711.61379552558071</v>
      </c>
      <c r="W208" s="15">
        <v>556.43291128751957</v>
      </c>
      <c r="X208" s="15">
        <v>3703.1400382881525</v>
      </c>
      <c r="Y208" s="15">
        <v>706.70611417712826</v>
      </c>
      <c r="Z208" s="15">
        <v>1118.9513474471198</v>
      </c>
      <c r="AA208" s="15">
        <v>1118.9513474471198</v>
      </c>
      <c r="AB208" s="15">
        <v>1554.7534511896824</v>
      </c>
      <c r="AC208" s="15">
        <v>471.13740945141888</v>
      </c>
      <c r="AD208" s="15">
        <v>157.04580315047298</v>
      </c>
      <c r="AE208" s="15">
        <v>157.04580315047298</v>
      </c>
      <c r="AF208" s="15">
        <v>0</v>
      </c>
      <c r="AG208" s="15">
        <v>0</v>
      </c>
      <c r="AH208" s="15">
        <v>0</v>
      </c>
      <c r="AI208" s="15">
        <v>1570.4580315047297</v>
      </c>
    </row>
    <row r="209" spans="1:35" x14ac:dyDescent="0.3">
      <c r="A209" t="s">
        <v>5526</v>
      </c>
      <c r="B209" s="15">
        <v>9163.4849577448695</v>
      </c>
      <c r="C209" s="15">
        <v>13149.648126523767</v>
      </c>
      <c r="D209" s="15">
        <v>15434.152820144625</v>
      </c>
      <c r="E209" s="15">
        <v>1746.4758011925755</v>
      </c>
      <c r="F209" s="15">
        <v>4781.0151699611133</v>
      </c>
      <c r="G209" s="15">
        <v>1832.6099221509098</v>
      </c>
      <c r="H209" s="15">
        <v>1677.5892846722186</v>
      </c>
      <c r="I209" s="15">
        <v>2603.97266520842</v>
      </c>
      <c r="J209" s="15">
        <v>1796.036688643873</v>
      </c>
      <c r="K209" s="15">
        <v>1722.0590117773661</v>
      </c>
      <c r="L209" s="15">
        <v>5044.4047919507129</v>
      </c>
      <c r="M209" s="15">
        <v>2091.9473961099002</v>
      </c>
      <c r="N209" s="15">
        <v>2838.5816460575379</v>
      </c>
      <c r="O209" s="15">
        <v>1456.4874639251307</v>
      </c>
      <c r="P209" s="15">
        <v>1855.6759955559164</v>
      </c>
      <c r="Q209" s="15">
        <v>780.09044650805254</v>
      </c>
      <c r="R209" s="15">
        <v>811.05301351116918</v>
      </c>
      <c r="S209" s="15">
        <v>1391.3413917407208</v>
      </c>
      <c r="T209" s="15">
        <v>566.88511935907502</v>
      </c>
      <c r="U209" s="15">
        <v>1033.8172539631223</v>
      </c>
      <c r="V209" s="15">
        <v>737.69874403398694</v>
      </c>
      <c r="W209" s="15">
        <v>121.46053968672263</v>
      </c>
      <c r="X209" s="15">
        <v>1516.1267708371743</v>
      </c>
      <c r="Y209" s="15">
        <v>415.60492621633068</v>
      </c>
      <c r="Z209" s="15">
        <v>0</v>
      </c>
      <c r="AA209" s="15">
        <v>0</v>
      </c>
      <c r="AB209" s="15">
        <v>0</v>
      </c>
      <c r="AC209" s="15">
        <v>0</v>
      </c>
      <c r="AD209" s="15">
        <v>0</v>
      </c>
      <c r="AE209" s="15">
        <v>0</v>
      </c>
      <c r="AF209" s="15">
        <v>0</v>
      </c>
      <c r="AG209" s="15">
        <v>0</v>
      </c>
      <c r="AH209" s="15">
        <v>0</v>
      </c>
      <c r="AI209" s="15">
        <v>997.45182291919355</v>
      </c>
    </row>
    <row r="210" spans="1:35" x14ac:dyDescent="0.3">
      <c r="A210" t="s">
        <v>6949</v>
      </c>
      <c r="B210" s="15">
        <v>13270.088093415547</v>
      </c>
      <c r="C210" s="15">
        <v>14083.83168408581</v>
      </c>
      <c r="D210" s="15">
        <v>7865.3380597056967</v>
      </c>
      <c r="E210" s="15">
        <v>2871.9211911049906</v>
      </c>
      <c r="F210" s="15">
        <v>4485.7081466914879</v>
      </c>
      <c r="G210" s="15">
        <v>2573.9473935465849</v>
      </c>
      <c r="H210" s="15">
        <v>4596.1744929819497</v>
      </c>
      <c r="I210" s="15">
        <v>1729.3486130527181</v>
      </c>
      <c r="J210" s="15">
        <v>2809.5545823136972</v>
      </c>
      <c r="K210" s="15">
        <v>1310.3102219582702</v>
      </c>
      <c r="L210" s="15">
        <v>3862.2458712255752</v>
      </c>
      <c r="M210" s="15">
        <v>1603.3925207879474</v>
      </c>
      <c r="N210" s="15">
        <v>5598.7279199243567</v>
      </c>
      <c r="O210" s="15">
        <v>2264.1524740604177</v>
      </c>
      <c r="P210" s="15">
        <v>0</v>
      </c>
      <c r="Q210" s="15">
        <v>477.63446961567996</v>
      </c>
      <c r="R210" s="15">
        <v>499.34049522441467</v>
      </c>
      <c r="S210" s="15">
        <v>708.75778454812337</v>
      </c>
      <c r="T210" s="15">
        <v>556.00035549885854</v>
      </c>
      <c r="U210" s="15">
        <v>1694.7004970575545</v>
      </c>
      <c r="V210" s="15">
        <v>392.33896053346865</v>
      </c>
      <c r="W210" s="15">
        <v>119.12837528925321</v>
      </c>
      <c r="X210" s="15">
        <v>3893.6329880682524</v>
      </c>
      <c r="Y210" s="15">
        <v>407.62489406074673</v>
      </c>
      <c r="Z210" s="15">
        <v>0</v>
      </c>
      <c r="AA210" s="15">
        <v>0</v>
      </c>
      <c r="AB210" s="15">
        <v>0</v>
      </c>
      <c r="AC210" s="15">
        <v>0</v>
      </c>
      <c r="AD210" s="15">
        <v>0</v>
      </c>
      <c r="AE210" s="15">
        <v>0</v>
      </c>
      <c r="AF210" s="15">
        <v>0</v>
      </c>
      <c r="AG210" s="15">
        <v>0</v>
      </c>
      <c r="AH210" s="15">
        <v>0</v>
      </c>
      <c r="AI210" s="15">
        <v>326.09991524859743</v>
      </c>
    </row>
    <row r="211" spans="1:35" x14ac:dyDescent="0.3">
      <c r="A211" t="s">
        <v>9855</v>
      </c>
      <c r="B211" s="15">
        <v>6175.7634899807908</v>
      </c>
      <c r="C211" s="15">
        <v>12286.3614478655</v>
      </c>
      <c r="D211" s="15">
        <v>12822.218362348372</v>
      </c>
      <c r="E211" s="15">
        <v>2392.1241979301822</v>
      </c>
      <c r="F211" s="15">
        <v>4820.5847036334289</v>
      </c>
      <c r="G211" s="15">
        <v>1656.8199751166376</v>
      </c>
      <c r="H211" s="15">
        <v>3879.2140988071228</v>
      </c>
      <c r="I211" s="15">
        <v>1712.7219870751981</v>
      </c>
      <c r="J211" s="15">
        <v>2734.3794470075054</v>
      </c>
      <c r="K211" s="15">
        <v>1437.6455351273862</v>
      </c>
      <c r="L211" s="15">
        <v>4332.4059267884159</v>
      </c>
      <c r="M211" s="15">
        <v>1632.1459836314802</v>
      </c>
      <c r="N211" s="15">
        <v>3744.470973431145</v>
      </c>
      <c r="O211" s="15">
        <v>1866.7416682989553</v>
      </c>
      <c r="P211" s="15">
        <v>2403.0154519841776</v>
      </c>
      <c r="Q211" s="15">
        <v>1551.5699801877624</v>
      </c>
      <c r="R211" s="15">
        <v>749.0869602447068</v>
      </c>
      <c r="S211" s="15">
        <v>1072.5475673704448</v>
      </c>
      <c r="T211" s="15">
        <v>333.09888504962771</v>
      </c>
      <c r="U211" s="15">
        <v>616.84978712894019</v>
      </c>
      <c r="V211" s="15">
        <v>481.91389619448449</v>
      </c>
      <c r="W211" s="15">
        <v>112.67146893027048</v>
      </c>
      <c r="X211" s="15">
        <v>1406.4175146539837</v>
      </c>
      <c r="Y211" s="15">
        <v>385.53111695558761</v>
      </c>
      <c r="Z211" s="15">
        <v>0</v>
      </c>
      <c r="AA211" s="15">
        <v>0</v>
      </c>
      <c r="AB211" s="15">
        <v>0</v>
      </c>
      <c r="AC211" s="15">
        <v>0</v>
      </c>
      <c r="AD211" s="15">
        <v>0</v>
      </c>
      <c r="AE211" s="15">
        <v>0</v>
      </c>
      <c r="AF211" s="15">
        <v>0</v>
      </c>
      <c r="AG211" s="15">
        <v>0</v>
      </c>
      <c r="AH211" s="15">
        <v>0</v>
      </c>
      <c r="AI211" s="15">
        <v>1233.6995742578804</v>
      </c>
    </row>
    <row r="212" spans="1:35" x14ac:dyDescent="0.3">
      <c r="A212" t="s">
        <v>9889</v>
      </c>
      <c r="B212" s="15">
        <v>8822.5992061568395</v>
      </c>
      <c r="C212" s="15">
        <v>23336.108854828028</v>
      </c>
      <c r="D212" s="15">
        <v>14736.29346447649</v>
      </c>
      <c r="E212" s="15">
        <v>2400.2195648978818</v>
      </c>
      <c r="F212" s="15">
        <v>5219.2674441632853</v>
      </c>
      <c r="G212" s="15">
        <v>2985.9995118437369</v>
      </c>
      <c r="H212" s="15">
        <v>4918.6965362054161</v>
      </c>
      <c r="I212" s="15">
        <v>2730.5480555143881</v>
      </c>
      <c r="J212" s="15">
        <v>3879.5965313558936</v>
      </c>
      <c r="K212" s="15">
        <v>1984.9660250705222</v>
      </c>
      <c r="L212" s="15">
        <v>5335.5925400106889</v>
      </c>
      <c r="M212" s="15">
        <v>2222.253762114728</v>
      </c>
      <c r="N212" s="15">
        <v>3779.5994597594954</v>
      </c>
      <c r="O212" s="15">
        <v>1896.9492789600702</v>
      </c>
      <c r="P212" s="15">
        <v>1754.5379905223017</v>
      </c>
      <c r="Q212" s="15">
        <v>957.94296123505603</v>
      </c>
      <c r="R212" s="15">
        <v>906.06042263866414</v>
      </c>
      <c r="S212" s="15">
        <v>1367.5928004318928</v>
      </c>
      <c r="T212" s="15">
        <v>720.36537760651322</v>
      </c>
      <c r="U212" s="15">
        <v>747.80418759045222</v>
      </c>
      <c r="V212" s="15">
        <v>536.21618102416153</v>
      </c>
      <c r="W212" s="15">
        <v>112.94355236346753</v>
      </c>
      <c r="X212" s="15">
        <v>4473.6854137194186</v>
      </c>
      <c r="Y212" s="15">
        <v>386.46211244984613</v>
      </c>
      <c r="Z212" s="15">
        <v>1026.0569085543416</v>
      </c>
      <c r="AA212" s="15">
        <v>1026.0569085543416</v>
      </c>
      <c r="AB212" s="15">
        <v>1020.2599768675938</v>
      </c>
      <c r="AC212" s="15">
        <v>193.23105622492307</v>
      </c>
      <c r="AD212" s="15">
        <v>77.29242248996924</v>
      </c>
      <c r="AE212" s="15">
        <v>77.29242248996924</v>
      </c>
      <c r="AF212" s="15">
        <v>0</v>
      </c>
      <c r="AG212" s="15">
        <v>0</v>
      </c>
      <c r="AH212" s="15">
        <v>0</v>
      </c>
      <c r="AI212" s="15">
        <v>927.50906987963072</v>
      </c>
    </row>
    <row r="213" spans="1:35" x14ac:dyDescent="0.3">
      <c r="A213" t="s">
        <v>5561</v>
      </c>
      <c r="B213" s="15">
        <v>10775.619924955661</v>
      </c>
      <c r="C213" s="15">
        <v>19700.483808492641</v>
      </c>
      <c r="D213" s="15">
        <v>18628.603449846192</v>
      </c>
      <c r="E213" s="15">
        <v>1764.5416520237313</v>
      </c>
      <c r="F213" s="15">
        <v>5015.1552133911637</v>
      </c>
      <c r="G213" s="15">
        <v>2435.4531719571255</v>
      </c>
      <c r="H213" s="15">
        <v>3880.8345579590778</v>
      </c>
      <c r="I213" s="15">
        <v>2149.6552781539376</v>
      </c>
      <c r="J213" s="15">
        <v>3949.0056480126723</v>
      </c>
      <c r="K213" s="15">
        <v>2099.5152967849572</v>
      </c>
      <c r="L213" s="15">
        <v>5443.0806697671924</v>
      </c>
      <c r="M213" s="15">
        <v>2012.2524445947129</v>
      </c>
      <c r="N213" s="15">
        <v>2372.9710413280886</v>
      </c>
      <c r="O213" s="15">
        <v>1114.0718168023054</v>
      </c>
      <c r="P213" s="15">
        <v>1310.9676667166473</v>
      </c>
      <c r="Q213" s="15">
        <v>1290.6224050457727</v>
      </c>
      <c r="R213" s="15">
        <v>689.42474382347962</v>
      </c>
      <c r="S213" s="15">
        <v>1467.3658393714284</v>
      </c>
      <c r="T213" s="15">
        <v>526.08411220991684</v>
      </c>
      <c r="U213" s="15">
        <v>2263.0487744807087</v>
      </c>
      <c r="V213" s="15">
        <v>682.19301574141514</v>
      </c>
      <c r="W213" s="15">
        <v>199.49927202388523</v>
      </c>
      <c r="X213" s="15">
        <v>3233.6431061348553</v>
      </c>
      <c r="Y213" s="15">
        <v>385.69216437677181</v>
      </c>
      <c r="Z213" s="15">
        <v>0</v>
      </c>
      <c r="AA213" s="15">
        <v>0</v>
      </c>
      <c r="AB213" s="15">
        <v>0</v>
      </c>
      <c r="AC213" s="15">
        <v>0</v>
      </c>
      <c r="AD213" s="15">
        <v>0</v>
      </c>
      <c r="AE213" s="15">
        <v>0</v>
      </c>
      <c r="AF213" s="15">
        <v>0</v>
      </c>
      <c r="AG213" s="15">
        <v>0</v>
      </c>
      <c r="AH213" s="15">
        <v>0</v>
      </c>
      <c r="AI213" s="15">
        <v>1234.2149260056699</v>
      </c>
    </row>
    <row r="214" spans="1:35" x14ac:dyDescent="0.3">
      <c r="A214" t="s">
        <v>177</v>
      </c>
      <c r="B214" s="15">
        <v>10896.953348886747</v>
      </c>
      <c r="C214" s="15">
        <v>20356.345809093247</v>
      </c>
      <c r="D214" s="15">
        <v>16641.802137186154</v>
      </c>
      <c r="E214" s="15">
        <v>2885.87867556432</v>
      </c>
      <c r="F214" s="15">
        <v>7494.1263097102092</v>
      </c>
      <c r="G214" s="15">
        <v>2663.7954873194399</v>
      </c>
      <c r="H214" s="15">
        <v>4188.738075848114</v>
      </c>
      <c r="I214" s="15">
        <v>1701.7500165394911</v>
      </c>
      <c r="J214" s="15">
        <v>2097.3759669718597</v>
      </c>
      <c r="K214" s="15">
        <v>1144.0076343012856</v>
      </c>
      <c r="L214" s="15">
        <v>3275.4048556425732</v>
      </c>
      <c r="M214" s="15">
        <v>1969.9680876035204</v>
      </c>
      <c r="N214" s="15">
        <v>5323.9826597815154</v>
      </c>
      <c r="O214" s="15">
        <v>1961.2050372356375</v>
      </c>
      <c r="P214" s="15">
        <v>2479.0841315258258</v>
      </c>
      <c r="Q214" s="15">
        <v>621.31745353461247</v>
      </c>
      <c r="R214" s="15">
        <v>824.75768168311379</v>
      </c>
      <c r="S214" s="15">
        <v>1042.717081519578</v>
      </c>
      <c r="T214" s="15">
        <v>468.73728242323625</v>
      </c>
      <c r="U214" s="15">
        <v>1569.6169629531757</v>
      </c>
      <c r="V214" s="15">
        <v>358.68367927364574</v>
      </c>
      <c r="W214" s="15">
        <v>293.73401184110054</v>
      </c>
      <c r="X214" s="15">
        <v>2901.7724433884214</v>
      </c>
      <c r="Y214" s="15">
        <v>343.64903403463069</v>
      </c>
      <c r="Z214" s="15">
        <v>0</v>
      </c>
      <c r="AA214" s="15">
        <v>0</v>
      </c>
      <c r="AB214" s="15">
        <v>0</v>
      </c>
      <c r="AC214" s="15">
        <v>0</v>
      </c>
      <c r="AD214" s="15">
        <v>0</v>
      </c>
      <c r="AE214" s="15">
        <v>0</v>
      </c>
      <c r="AF214" s="15">
        <v>0</v>
      </c>
      <c r="AG214" s="15">
        <v>0</v>
      </c>
      <c r="AH214" s="15">
        <v>0</v>
      </c>
      <c r="AI214" s="15">
        <v>1374.596136138523</v>
      </c>
    </row>
    <row r="215" spans="1:35" x14ac:dyDescent="0.3">
      <c r="A215" t="s">
        <v>9924</v>
      </c>
      <c r="B215" s="15">
        <v>10496.128190106474</v>
      </c>
      <c r="C215" s="15">
        <v>10795.998616575944</v>
      </c>
      <c r="D215" s="15">
        <v>6789.8518660283898</v>
      </c>
      <c r="E215" s="15">
        <v>1833.7665699203455</v>
      </c>
      <c r="F215" s="15">
        <v>3713.7485910114247</v>
      </c>
      <c r="G215" s="15">
        <v>2870.8295693414111</v>
      </c>
      <c r="H215" s="15">
        <v>2788.3647896625544</v>
      </c>
      <c r="I215" s="15">
        <v>1393.4984452367846</v>
      </c>
      <c r="J215" s="15">
        <v>1489.3490955507157</v>
      </c>
      <c r="K215" s="15">
        <v>1021.8206941723664</v>
      </c>
      <c r="L215" s="15">
        <v>2992.2794759063613</v>
      </c>
      <c r="M215" s="15">
        <v>1153.0413092300726</v>
      </c>
      <c r="N215" s="15">
        <v>5019.2129527284815</v>
      </c>
      <c r="O215" s="15">
        <v>1547.4848110826106</v>
      </c>
      <c r="P215" s="15">
        <v>2155.6137076717109</v>
      </c>
      <c r="Q215" s="15">
        <v>536.70501750705762</v>
      </c>
      <c r="R215" s="15">
        <v>676.91468437809863</v>
      </c>
      <c r="S215" s="15">
        <v>993.97417496801347</v>
      </c>
      <c r="T215" s="15">
        <v>533.08985536473824</v>
      </c>
      <c r="U215" s="15">
        <v>1049.3740921219369</v>
      </c>
      <c r="V215" s="15">
        <v>329.76141163049692</v>
      </c>
      <c r="W215" s="15">
        <v>202.15595871511059</v>
      </c>
      <c r="X215" s="15">
        <v>2906.199534085185</v>
      </c>
      <c r="Y215" s="15">
        <v>390.82833971021859</v>
      </c>
      <c r="Z215" s="15">
        <v>668.31646090447373</v>
      </c>
      <c r="AA215" s="15">
        <v>891.08861453929853</v>
      </c>
      <c r="AB215" s="15">
        <v>1031.7868168349771</v>
      </c>
      <c r="AC215" s="15">
        <v>390.82833971021859</v>
      </c>
      <c r="AD215" s="15">
        <v>156.33133588408745</v>
      </c>
      <c r="AE215" s="15">
        <v>156.33133588408745</v>
      </c>
      <c r="AF215" s="15">
        <v>0</v>
      </c>
      <c r="AG215" s="15">
        <v>0</v>
      </c>
      <c r="AH215" s="15">
        <v>0</v>
      </c>
      <c r="AI215" s="15">
        <v>625.32534353634981</v>
      </c>
    </row>
    <row r="216" spans="1:35" x14ac:dyDescent="0.3">
      <c r="A216" t="s">
        <v>5595</v>
      </c>
      <c r="B216" s="15">
        <v>10831.853075924477</v>
      </c>
      <c r="C216" s="15">
        <v>18476.677518115281</v>
      </c>
      <c r="D216" s="15">
        <v>14898.555890593107</v>
      </c>
      <c r="E216" s="15">
        <v>2742.8446956255589</v>
      </c>
      <c r="F216" s="15">
        <v>2863.2810631557363</v>
      </c>
      <c r="G216" s="15">
        <v>2124.2597329637078</v>
      </c>
      <c r="H216" s="15">
        <v>2636.169339010622</v>
      </c>
      <c r="I216" s="15">
        <v>2308.5471911405966</v>
      </c>
      <c r="J216" s="15">
        <v>1770.876972660355</v>
      </c>
      <c r="K216" s="15">
        <v>1736.5294894159169</v>
      </c>
      <c r="L216" s="15">
        <v>4948.4595251201636</v>
      </c>
      <c r="M216" s="15">
        <v>2040.3726104244074</v>
      </c>
      <c r="N216" s="15">
        <v>6116.494131605702</v>
      </c>
      <c r="O216" s="15">
        <v>1936.2292798178739</v>
      </c>
      <c r="P216" s="15">
        <v>2374.3798673591036</v>
      </c>
      <c r="Q216" s="15">
        <v>1202.822442079264</v>
      </c>
      <c r="R216" s="15">
        <v>1325.2403951812353</v>
      </c>
      <c r="S216" s="15">
        <v>1474.1895773277888</v>
      </c>
      <c r="T216" s="15">
        <v>600.64060442837854</v>
      </c>
      <c r="U216" s="15">
        <v>1338.6711418345092</v>
      </c>
      <c r="V216" s="15">
        <v>734.83798287379511</v>
      </c>
      <c r="W216" s="15">
        <v>128.69297407932081</v>
      </c>
      <c r="X216" s="15">
        <v>2772.4583911151544</v>
      </c>
      <c r="Y216" s="15">
        <v>440.35234928766744</v>
      </c>
      <c r="Z216" s="15">
        <v>0</v>
      </c>
      <c r="AA216" s="15">
        <v>0</v>
      </c>
      <c r="AB216" s="15">
        <v>0</v>
      </c>
      <c r="AC216" s="15">
        <v>0</v>
      </c>
      <c r="AD216" s="15">
        <v>0</v>
      </c>
      <c r="AE216" s="15">
        <v>0</v>
      </c>
      <c r="AF216" s="15">
        <v>0</v>
      </c>
      <c r="AG216" s="15">
        <v>0</v>
      </c>
      <c r="AH216" s="15">
        <v>0</v>
      </c>
      <c r="AI216" s="15">
        <v>704.56375886026808</v>
      </c>
    </row>
    <row r="217" spans="1:35" x14ac:dyDescent="0.3">
      <c r="A217" t="s">
        <v>6473</v>
      </c>
      <c r="B217" s="15">
        <v>12208.297859223045</v>
      </c>
      <c r="C217" s="15">
        <v>16650.91743554192</v>
      </c>
      <c r="D217" s="15">
        <v>16916.031188550445</v>
      </c>
      <c r="E217" s="15">
        <v>3448.7561721639277</v>
      </c>
      <c r="F217" s="15">
        <v>4739.4801196144535</v>
      </c>
      <c r="G217" s="15">
        <v>2770.6480225068854</v>
      </c>
      <c r="H217" s="15">
        <v>3816.3256508400177</v>
      </c>
      <c r="I217" s="15">
        <v>2110.9860391369953</v>
      </c>
      <c r="J217" s="15">
        <v>3340.9560994582785</v>
      </c>
      <c r="K217" s="15">
        <v>1876.2628039050721</v>
      </c>
      <c r="L217" s="15">
        <v>4290.002893388074</v>
      </c>
      <c r="M217" s="15">
        <v>1647.4626495910411</v>
      </c>
      <c r="N217" s="15">
        <v>3256.8483504242008</v>
      </c>
      <c r="O217" s="15">
        <v>2580.6017404842109</v>
      </c>
      <c r="P217" s="15">
        <v>2035.1706033879677</v>
      </c>
      <c r="Q217" s="15">
        <v>758.74666558206832</v>
      </c>
      <c r="R217" s="15">
        <v>1018.6006869941939</v>
      </c>
      <c r="S217" s="15">
        <v>2851.3711538735961</v>
      </c>
      <c r="T217" s="15">
        <v>461.66184982890206</v>
      </c>
      <c r="U217" s="15">
        <v>1617.8472450015774</v>
      </c>
      <c r="V217" s="15">
        <v>505.57726406299298</v>
      </c>
      <c r="W217" s="15">
        <v>251.22324636033906</v>
      </c>
      <c r="X217" s="15">
        <v>3120.6174893126663</v>
      </c>
      <c r="Y217" s="15">
        <v>676.92353347346341</v>
      </c>
      <c r="Z217" s="15">
        <v>0</v>
      </c>
      <c r="AA217" s="15">
        <v>0</v>
      </c>
      <c r="AB217" s="15">
        <v>0</v>
      </c>
      <c r="AC217" s="15">
        <v>0</v>
      </c>
      <c r="AD217" s="15">
        <v>0</v>
      </c>
      <c r="AE217" s="15">
        <v>0</v>
      </c>
      <c r="AF217" s="15">
        <v>0</v>
      </c>
      <c r="AG217" s="15">
        <v>0</v>
      </c>
      <c r="AH217" s="15">
        <v>0</v>
      </c>
      <c r="AI217" s="15">
        <v>541.53882677877073</v>
      </c>
    </row>
    <row r="218" spans="1:35" x14ac:dyDescent="0.3">
      <c r="A218" t="s">
        <v>5630</v>
      </c>
      <c r="B218" s="15">
        <v>11153.590383021701</v>
      </c>
      <c r="C218" s="15">
        <v>18461.847786302093</v>
      </c>
      <c r="D218" s="15">
        <v>12421.408453264343</v>
      </c>
      <c r="E218" s="15">
        <v>4234.5803068457317</v>
      </c>
      <c r="F218" s="15">
        <v>6668.995037511615</v>
      </c>
      <c r="G218" s="15">
        <v>1803.5989291418171</v>
      </c>
      <c r="H218" s="15">
        <v>4245.2990673123568</v>
      </c>
      <c r="I218" s="15">
        <v>2500.6533207369735</v>
      </c>
      <c r="J218" s="15">
        <v>2616.2986973339116</v>
      </c>
      <c r="K218" s="15">
        <v>1995.6992143795981</v>
      </c>
      <c r="L218" s="15">
        <v>5696.4350057977572</v>
      </c>
      <c r="M218" s="15">
        <v>2115.8665680483932</v>
      </c>
      <c r="N218" s="15">
        <v>5982.4081854346459</v>
      </c>
      <c r="O218" s="15">
        <v>340.32064481531916</v>
      </c>
      <c r="P218" s="15">
        <v>2359.4671477156576</v>
      </c>
      <c r="Q218" s="15">
        <v>1221.1850303498522</v>
      </c>
      <c r="R218" s="15">
        <v>1071.8760466624224</v>
      </c>
      <c r="S218" s="15">
        <v>3309.166073121793</v>
      </c>
      <c r="T218" s="15">
        <v>685.33074733478645</v>
      </c>
      <c r="U218" s="15">
        <v>1262.8039674741663</v>
      </c>
      <c r="V218" s="15">
        <v>872.99279581685585</v>
      </c>
      <c r="W218" s="15">
        <v>210.94185637051896</v>
      </c>
      <c r="X218" s="15">
        <v>2560.4439064648623</v>
      </c>
      <c r="Y218" s="15">
        <v>334.96126458200706</v>
      </c>
      <c r="Z218" s="15">
        <v>0</v>
      </c>
      <c r="AA218" s="15">
        <v>0</v>
      </c>
      <c r="AB218" s="15">
        <v>0</v>
      </c>
      <c r="AC218" s="15">
        <v>0</v>
      </c>
      <c r="AD218" s="15">
        <v>0</v>
      </c>
      <c r="AE218" s="15">
        <v>0</v>
      </c>
      <c r="AF218" s="15">
        <v>0</v>
      </c>
      <c r="AG218" s="15">
        <v>0</v>
      </c>
      <c r="AH218" s="15">
        <v>0</v>
      </c>
      <c r="AI218" s="15">
        <v>1473.8295641608308</v>
      </c>
    </row>
    <row r="219" spans="1:35" x14ac:dyDescent="0.3">
      <c r="A219" t="s">
        <v>5665</v>
      </c>
      <c r="B219" s="15">
        <v>11270.149309481423</v>
      </c>
      <c r="C219" s="15">
        <v>22397.62735812724</v>
      </c>
      <c r="D219" s="15">
        <v>15115.963190158822</v>
      </c>
      <c r="E219" s="15">
        <v>2923.8554227837317</v>
      </c>
      <c r="F219" s="15">
        <v>6220.8102189554329</v>
      </c>
      <c r="G219" s="15">
        <v>2427.2187013184102</v>
      </c>
      <c r="H219" s="15">
        <v>2688.1809852603292</v>
      </c>
      <c r="I219" s="15">
        <v>3053.4038163212213</v>
      </c>
      <c r="J219" s="15">
        <v>3030.7069377734533</v>
      </c>
      <c r="K219" s="15">
        <v>2428.4623658963696</v>
      </c>
      <c r="L219" s="15">
        <v>5210.4363880778419</v>
      </c>
      <c r="M219" s="15">
        <v>2508.1605376006337</v>
      </c>
      <c r="N219" s="15">
        <v>4668.9241030911353</v>
      </c>
      <c r="O219" s="15">
        <v>1277.6580764241398</v>
      </c>
      <c r="P219" s="15">
        <v>1566.6028133701577</v>
      </c>
      <c r="Q219" s="15">
        <v>1097.9485449089343</v>
      </c>
      <c r="R219" s="15">
        <v>962.80366077062456</v>
      </c>
      <c r="S219" s="15">
        <v>2224.3977363961162</v>
      </c>
      <c r="T219" s="15">
        <v>565.45282811243578</v>
      </c>
      <c r="U219" s="15">
        <v>1170.0810904306086</v>
      </c>
      <c r="V219" s="15">
        <v>733.24390742219271</v>
      </c>
      <c r="W219" s="15">
        <v>121.15365763626052</v>
      </c>
      <c r="X219" s="15">
        <v>3807.2718279945821</v>
      </c>
      <c r="Y219" s="15">
        <v>414.55485931996753</v>
      </c>
      <c r="Z219" s="15">
        <v>0</v>
      </c>
      <c r="AA219" s="15">
        <v>0</v>
      </c>
      <c r="AB219" s="15">
        <v>0</v>
      </c>
      <c r="AC219" s="15">
        <v>0</v>
      </c>
      <c r="AD219" s="15">
        <v>0</v>
      </c>
      <c r="AE219" s="15">
        <v>0</v>
      </c>
      <c r="AF219" s="15">
        <v>0</v>
      </c>
      <c r="AG219" s="15">
        <v>0</v>
      </c>
      <c r="AH219" s="15">
        <v>0</v>
      </c>
      <c r="AI219" s="15">
        <v>994.93166236792229</v>
      </c>
    </row>
    <row r="220" spans="1:35" x14ac:dyDescent="0.3">
      <c r="A220" t="s">
        <v>7702</v>
      </c>
      <c r="B220" s="15">
        <v>9066.6245821457451</v>
      </c>
      <c r="C220" s="15">
        <v>12672.299726506126</v>
      </c>
      <c r="D220" s="15">
        <v>13781.787421115831</v>
      </c>
      <c r="E220" s="15">
        <v>3495.6111091318808</v>
      </c>
      <c r="F220" s="15">
        <v>2713.7366922844149</v>
      </c>
      <c r="G220" s="15">
        <v>1492.8026673830975</v>
      </c>
      <c r="H220" s="15">
        <v>2719.6030419536105</v>
      </c>
      <c r="I220" s="15">
        <v>1812.1520774999285</v>
      </c>
      <c r="J220" s="15">
        <v>2400.161970123198</v>
      </c>
      <c r="K220" s="15">
        <v>1325.2450549567002</v>
      </c>
      <c r="L220" s="15">
        <v>3989.5760836208592</v>
      </c>
      <c r="M220" s="15">
        <v>2334.0738746311677</v>
      </c>
      <c r="N220" s="15">
        <v>4198.1064820180436</v>
      </c>
      <c r="O220" s="15">
        <v>2431.9685847358683</v>
      </c>
      <c r="P220" s="15">
        <v>2173.4825524369398</v>
      </c>
      <c r="Q220" s="15">
        <v>703.22866659481303</v>
      </c>
      <c r="R220" s="15">
        <v>323.38252551440303</v>
      </c>
      <c r="S220" s="15">
        <v>448.50076455271369</v>
      </c>
      <c r="T220" s="15">
        <v>500.10630929891806</v>
      </c>
      <c r="U220" s="15">
        <v>1505.0853370029754</v>
      </c>
      <c r="V220" s="15">
        <v>426.2269681524869</v>
      </c>
      <c r="W220" s="15">
        <v>189.64808539946142</v>
      </c>
      <c r="X220" s="15">
        <v>1787.7700616873349</v>
      </c>
      <c r="Y220" s="15">
        <v>366.64685432471998</v>
      </c>
      <c r="Z220" s="15">
        <v>0</v>
      </c>
      <c r="AA220" s="15">
        <v>0</v>
      </c>
      <c r="AB220" s="15">
        <v>0</v>
      </c>
      <c r="AC220" s="15">
        <v>0</v>
      </c>
      <c r="AD220" s="15">
        <v>0</v>
      </c>
      <c r="AE220" s="15">
        <v>0</v>
      </c>
      <c r="AF220" s="15">
        <v>0</v>
      </c>
      <c r="AG220" s="15">
        <v>0</v>
      </c>
      <c r="AH220" s="15">
        <v>0</v>
      </c>
      <c r="AI220" s="15">
        <v>879.95245037932796</v>
      </c>
    </row>
    <row r="221" spans="1:35" x14ac:dyDescent="0.3">
      <c r="A221" t="s">
        <v>8793</v>
      </c>
      <c r="B221" s="15">
        <v>18975.553508809669</v>
      </c>
      <c r="C221" s="15">
        <v>21017.191388370491</v>
      </c>
      <c r="D221" s="15">
        <v>10402.860710976209</v>
      </c>
      <c r="E221" s="15">
        <v>4496.9761620309164</v>
      </c>
      <c r="F221" s="15">
        <v>5360.7339684339431</v>
      </c>
      <c r="G221" s="15">
        <v>3548.6225323550916</v>
      </c>
      <c r="H221" s="15">
        <v>6633.1163963017316</v>
      </c>
      <c r="I221" s="15">
        <v>2099.5841205941083</v>
      </c>
      <c r="J221" s="15">
        <v>3224.8808240611133</v>
      </c>
      <c r="K221" s="15">
        <v>1769.1436480138229</v>
      </c>
      <c r="L221" s="15">
        <v>3947.4860972883739</v>
      </c>
      <c r="M221" s="15">
        <v>1671.8201725970403</v>
      </c>
      <c r="N221" s="15">
        <v>5047.0404065694283</v>
      </c>
      <c r="O221" s="15">
        <v>2781.5183249402162</v>
      </c>
      <c r="P221" s="15">
        <v>2407.1530979682861</v>
      </c>
      <c r="Q221" s="15">
        <v>788.82734302904441</v>
      </c>
      <c r="R221" s="15">
        <v>760.40544312856775</v>
      </c>
      <c r="S221" s="15">
        <v>1805.5083684252065</v>
      </c>
      <c r="T221" s="15">
        <v>713.51409312441513</v>
      </c>
      <c r="U221" s="15">
        <v>1707.2279266818086</v>
      </c>
      <c r="V221" s="15">
        <v>531.1163112715268</v>
      </c>
      <c r="W221" s="15">
        <v>223.73872716267201</v>
      </c>
      <c r="X221" s="15">
        <v>3114.3512133370391</v>
      </c>
      <c r="Y221" s="15">
        <v>382.78653064614548</v>
      </c>
      <c r="Z221" s="15">
        <v>0</v>
      </c>
      <c r="AA221" s="15">
        <v>0</v>
      </c>
      <c r="AB221" s="15">
        <v>0</v>
      </c>
      <c r="AC221" s="15">
        <v>0</v>
      </c>
      <c r="AD221" s="15">
        <v>0</v>
      </c>
      <c r="AE221" s="15">
        <v>0</v>
      </c>
      <c r="AF221" s="15">
        <v>0</v>
      </c>
      <c r="AG221" s="15">
        <v>0</v>
      </c>
      <c r="AH221" s="15">
        <v>0</v>
      </c>
      <c r="AI221" s="15">
        <v>612.45844903383272</v>
      </c>
    </row>
    <row r="222" spans="1:35" x14ac:dyDescent="0.3">
      <c r="A222" t="s">
        <v>9959</v>
      </c>
      <c r="B222" s="15">
        <v>11634.259680907524</v>
      </c>
      <c r="C222" s="15">
        <v>12434.577271668211</v>
      </c>
      <c r="D222" s="15">
        <v>15203.57844921321</v>
      </c>
      <c r="E222" s="15">
        <v>3982.145061522187</v>
      </c>
      <c r="F222" s="15">
        <v>4983.06308484899</v>
      </c>
      <c r="G222" s="15">
        <v>2111.2502991146766</v>
      </c>
      <c r="H222" s="15">
        <v>4189.231549107044</v>
      </c>
      <c r="I222" s="15">
        <v>1777.8481704772028</v>
      </c>
      <c r="J222" s="15">
        <v>1908.7894547232968</v>
      </c>
      <c r="K222" s="15">
        <v>1464.0160707352045</v>
      </c>
      <c r="L222" s="15">
        <v>3893.9909768157477</v>
      </c>
      <c r="M222" s="15">
        <v>1245.7212938738489</v>
      </c>
      <c r="N222" s="15">
        <v>2165.1568332540332</v>
      </c>
      <c r="O222" s="15">
        <v>1741.1988436365834</v>
      </c>
      <c r="P222" s="15">
        <v>1331.1177835995625</v>
      </c>
      <c r="Q222" s="15">
        <v>1288.597448090301</v>
      </c>
      <c r="R222" s="15">
        <v>744.01691673528069</v>
      </c>
      <c r="S222" s="15">
        <v>1079.642912292695</v>
      </c>
      <c r="T222" s="15">
        <v>1019.064777393517</v>
      </c>
      <c r="U222" s="15">
        <v>658.26460830237647</v>
      </c>
      <c r="V222" s="15">
        <v>453.66885166785414</v>
      </c>
      <c r="W222" s="15">
        <v>103.98801717641595</v>
      </c>
      <c r="X222" s="15">
        <v>1239.6723758516107</v>
      </c>
      <c r="Y222" s="15">
        <v>355.81870719047379</v>
      </c>
      <c r="Z222" s="15">
        <v>0</v>
      </c>
      <c r="AA222" s="15">
        <v>0</v>
      </c>
      <c r="AB222" s="15">
        <v>0</v>
      </c>
      <c r="AC222" s="15">
        <v>0</v>
      </c>
      <c r="AD222" s="15">
        <v>0</v>
      </c>
      <c r="AE222" s="15">
        <v>0</v>
      </c>
      <c r="AF222" s="15">
        <v>0</v>
      </c>
      <c r="AG222" s="15">
        <v>0</v>
      </c>
      <c r="AH222" s="15">
        <v>0</v>
      </c>
      <c r="AI222" s="15">
        <v>853.96489725713707</v>
      </c>
    </row>
    <row r="223" spans="1:35" x14ac:dyDescent="0.3">
      <c r="A223" t="s">
        <v>5700</v>
      </c>
      <c r="B223" s="15">
        <v>10993.103586456667</v>
      </c>
      <c r="C223" s="15">
        <v>13706.279361840345</v>
      </c>
      <c r="D223" s="15">
        <v>15629.899079262912</v>
      </c>
      <c r="E223" s="15">
        <v>4449.2960916083493</v>
      </c>
      <c r="F223" s="15">
        <v>4052.2278611042498</v>
      </c>
      <c r="G223" s="15">
        <v>2446.7220002248109</v>
      </c>
      <c r="H223" s="15">
        <v>2473.5485339188244</v>
      </c>
      <c r="I223" s="15">
        <v>2294.4680970740228</v>
      </c>
      <c r="J223" s="15">
        <v>2350.0754152609502</v>
      </c>
      <c r="K223" s="15">
        <v>1398.6217649411724</v>
      </c>
      <c r="L223" s="15">
        <v>3508.7684798460668</v>
      </c>
      <c r="M223" s="15">
        <v>1338.4841380840642</v>
      </c>
      <c r="N223" s="15">
        <v>4507.2129789212513</v>
      </c>
      <c r="O223" s="15">
        <v>2718.0075429450621</v>
      </c>
      <c r="P223" s="15">
        <v>1868.7967412405455</v>
      </c>
      <c r="Q223" s="15">
        <v>512.45785722106223</v>
      </c>
      <c r="R223" s="15">
        <v>367.57680935703848</v>
      </c>
      <c r="S223" s="15">
        <v>1296.5565754894476</v>
      </c>
      <c r="T223" s="15">
        <v>484.65419812759848</v>
      </c>
      <c r="U223" s="15">
        <v>1666.4429539724608</v>
      </c>
      <c r="V223" s="15">
        <v>408.61607613397223</v>
      </c>
      <c r="W223" s="15">
        <v>391.91611476154043</v>
      </c>
      <c r="X223" s="15">
        <v>4098.9522211143512</v>
      </c>
      <c r="Y223" s="15">
        <v>355.31832707301936</v>
      </c>
      <c r="Z223" s="15">
        <v>0</v>
      </c>
      <c r="AA223" s="15">
        <v>0</v>
      </c>
      <c r="AB223" s="15">
        <v>0</v>
      </c>
      <c r="AC223" s="15">
        <v>0</v>
      </c>
      <c r="AD223" s="15">
        <v>0</v>
      </c>
      <c r="AE223" s="15">
        <v>0</v>
      </c>
      <c r="AF223" s="15">
        <v>0</v>
      </c>
      <c r="AG223" s="15">
        <v>0</v>
      </c>
      <c r="AH223" s="15">
        <v>0</v>
      </c>
      <c r="AI223" s="15">
        <v>284.2546616584155</v>
      </c>
    </row>
    <row r="224" spans="1:35" x14ac:dyDescent="0.3">
      <c r="A224" t="s">
        <v>6983</v>
      </c>
      <c r="B224" s="15">
        <v>15078.482341568269</v>
      </c>
      <c r="C224" s="15">
        <v>11537.236507626576</v>
      </c>
      <c r="D224" s="15">
        <v>15610.684067295262</v>
      </c>
      <c r="E224" s="15">
        <v>6110.2768266926178</v>
      </c>
      <c r="F224" s="15">
        <v>5705.3583511511051</v>
      </c>
      <c r="G224" s="15">
        <v>3431.9217084276593</v>
      </c>
      <c r="H224" s="15">
        <v>7654.099803158635</v>
      </c>
      <c r="I224" s="15">
        <v>2321.5325931046677</v>
      </c>
      <c r="J224" s="15">
        <v>3042.8767975376572</v>
      </c>
      <c r="K224" s="15">
        <v>1724.7055724649606</v>
      </c>
      <c r="L224" s="15">
        <v>3970.7674450109525</v>
      </c>
      <c r="M224" s="15">
        <v>1464.0749480671145</v>
      </c>
      <c r="N224" s="15">
        <v>3418.0442207682554</v>
      </c>
      <c r="O224" s="15">
        <v>2134.6617661294067</v>
      </c>
      <c r="P224" s="15">
        <v>1635.6425181028958</v>
      </c>
      <c r="Q224" s="15">
        <v>2024.2121725662059</v>
      </c>
      <c r="R224" s="15">
        <v>984.92141867632517</v>
      </c>
      <c r="S224" s="15">
        <v>2044.2679937726045</v>
      </c>
      <c r="T224" s="15">
        <v>708.70238348298426</v>
      </c>
      <c r="U224" s="15">
        <v>1323.1138919102923</v>
      </c>
      <c r="V224" s="15">
        <v>484.76155522575374</v>
      </c>
      <c r="W224" s="15">
        <v>462.13934931521851</v>
      </c>
      <c r="X224" s="15">
        <v>3827.9053631473626</v>
      </c>
      <c r="Y224" s="15">
        <v>380.20514135353233</v>
      </c>
      <c r="Z224" s="15">
        <v>0</v>
      </c>
      <c r="AA224" s="15">
        <v>0</v>
      </c>
      <c r="AB224" s="15">
        <v>0</v>
      </c>
      <c r="AC224" s="15">
        <v>0</v>
      </c>
      <c r="AD224" s="15">
        <v>0</v>
      </c>
      <c r="AE224" s="15">
        <v>0</v>
      </c>
      <c r="AF224" s="15">
        <v>0</v>
      </c>
      <c r="AG224" s="15">
        <v>0</v>
      </c>
      <c r="AH224" s="15">
        <v>0</v>
      </c>
      <c r="AI224" s="15">
        <v>912.49233924847738</v>
      </c>
    </row>
    <row r="225" spans="1:35" x14ac:dyDescent="0.3">
      <c r="A225" t="s">
        <v>7736</v>
      </c>
      <c r="B225" s="15">
        <v>8443.8080343092079</v>
      </c>
      <c r="C225" s="15">
        <v>9879.8505829487185</v>
      </c>
      <c r="D225" s="15">
        <v>9982.3339741724885</v>
      </c>
      <c r="E225" s="15">
        <v>2323.4678637080515</v>
      </c>
      <c r="F225" s="15">
        <v>2822.6807242132832</v>
      </c>
      <c r="G225" s="15">
        <v>1477.3377288118393</v>
      </c>
      <c r="H225" s="15">
        <v>2706.0487982544532</v>
      </c>
      <c r="I225" s="15">
        <v>1005.1665446881912</v>
      </c>
      <c r="J225" s="15">
        <v>1425.3706811567965</v>
      </c>
      <c r="K225" s="15">
        <v>757.01017534299365</v>
      </c>
      <c r="L225" s="15">
        <v>1875.2814708098074</v>
      </c>
      <c r="M225" s="15">
        <v>799.57142251748576</v>
      </c>
      <c r="N225" s="15">
        <v>1591.931731333216</v>
      </c>
      <c r="O225" s="15">
        <v>1332.3316380700151</v>
      </c>
      <c r="P225" s="15">
        <v>1151.1132154780703</v>
      </c>
      <c r="Q225" s="15">
        <v>775.66501296275271</v>
      </c>
      <c r="R225" s="15">
        <v>381.71873616901826</v>
      </c>
      <c r="S225" s="15">
        <v>1192.8122642751789</v>
      </c>
      <c r="T225" s="15">
        <v>270.88705383986184</v>
      </c>
      <c r="U225" s="15">
        <v>625.4857319566255</v>
      </c>
      <c r="V225" s="15">
        <v>231.22592848020616</v>
      </c>
      <c r="W225" s="15">
        <v>91.628173014698646</v>
      </c>
      <c r="X225" s="15">
        <v>1279.1888653549031</v>
      </c>
      <c r="Y225" s="15">
        <v>313.52668268502532</v>
      </c>
      <c r="Z225" s="15">
        <v>0</v>
      </c>
      <c r="AA225" s="15">
        <v>0</v>
      </c>
      <c r="AB225" s="15">
        <v>0</v>
      </c>
      <c r="AC225" s="15">
        <v>0</v>
      </c>
      <c r="AD225" s="15">
        <v>0</v>
      </c>
      <c r="AE225" s="15">
        <v>0</v>
      </c>
      <c r="AF225" s="15">
        <v>0</v>
      </c>
      <c r="AG225" s="15">
        <v>0</v>
      </c>
      <c r="AH225" s="15">
        <v>0</v>
      </c>
      <c r="AI225" s="15">
        <v>501.64269229604054</v>
      </c>
    </row>
    <row r="226" spans="1:35" x14ac:dyDescent="0.3">
      <c r="A226" t="s">
        <v>6508</v>
      </c>
      <c r="B226" s="15">
        <v>13107.238106764335</v>
      </c>
      <c r="C226" s="15">
        <v>16304.10479696167</v>
      </c>
      <c r="D226" s="15">
        <v>15055.78442531224</v>
      </c>
      <c r="E226" s="15">
        <v>4481.5394560900322</v>
      </c>
      <c r="F226" s="15">
        <v>4658.39970344228</v>
      </c>
      <c r="G226" s="15">
        <v>1547.5018551954511</v>
      </c>
      <c r="H226" s="15">
        <v>3614.9546150280762</v>
      </c>
      <c r="I226" s="15">
        <v>2793.3188007688664</v>
      </c>
      <c r="J226" s="15">
        <v>2380.4761627022008</v>
      </c>
      <c r="K226" s="15">
        <v>1591.033570342255</v>
      </c>
      <c r="L226" s="15">
        <v>3616.6756363245772</v>
      </c>
      <c r="M226" s="15">
        <v>1127.4714223022204</v>
      </c>
      <c r="N226" s="15">
        <v>3960.3737128906228</v>
      </c>
      <c r="O226" s="15">
        <v>3208.5911159600041</v>
      </c>
      <c r="P226" s="15">
        <v>1978.5670716956624</v>
      </c>
      <c r="Q226" s="15">
        <v>1004.8739640631981</v>
      </c>
      <c r="R226" s="15">
        <v>496.05907957985795</v>
      </c>
      <c r="S226" s="15">
        <v>2075.1467373934552</v>
      </c>
      <c r="T226" s="15">
        <v>552.34659963014394</v>
      </c>
      <c r="U226" s="15">
        <v>1662.3040993267898</v>
      </c>
      <c r="V226" s="15">
        <v>430.25532412538701</v>
      </c>
      <c r="W226" s="15">
        <v>446.65564471557838</v>
      </c>
      <c r="X226" s="15">
        <v>3851.8481346641715</v>
      </c>
      <c r="Y226" s="15">
        <v>404.94618741212901</v>
      </c>
      <c r="Z226" s="15">
        <v>1302.914357998525</v>
      </c>
      <c r="AA226" s="15">
        <v>1533.7336848234388</v>
      </c>
      <c r="AB226" s="15">
        <v>1069.0579347680207</v>
      </c>
      <c r="AC226" s="15">
        <v>404.94618741212901</v>
      </c>
      <c r="AD226" s="15">
        <v>121.48385622363871</v>
      </c>
      <c r="AE226" s="15">
        <v>121.48385622363871</v>
      </c>
      <c r="AF226" s="15">
        <v>0</v>
      </c>
      <c r="AG226" s="15">
        <v>0</v>
      </c>
      <c r="AH226" s="15">
        <v>0</v>
      </c>
      <c r="AI226" s="15">
        <v>647.91389985940646</v>
      </c>
    </row>
    <row r="227" spans="1:35" x14ac:dyDescent="0.3">
      <c r="A227" t="s">
        <v>10518</v>
      </c>
      <c r="B227" s="15">
        <v>11969.063519726666</v>
      </c>
      <c r="C227" s="15">
        <v>9289.1031681486402</v>
      </c>
      <c r="D227" s="15">
        <v>8287.3398422784994</v>
      </c>
      <c r="E227" s="15">
        <v>2573.989125454742</v>
      </c>
      <c r="F227" s="15">
        <v>6017.8943368038872</v>
      </c>
      <c r="G227" s="15">
        <v>1864.1536408447871</v>
      </c>
      <c r="H227" s="15">
        <v>4104.390865500498</v>
      </c>
      <c r="I227" s="15">
        <v>1599.0236261913515</v>
      </c>
      <c r="J227" s="15">
        <v>2363.1105045560216</v>
      </c>
      <c r="K227" s="15">
        <v>1075.8931434970093</v>
      </c>
      <c r="L227" s="15">
        <v>3096.8968098174419</v>
      </c>
      <c r="M227" s="15">
        <v>1299.6940676309391</v>
      </c>
      <c r="N227" s="15">
        <v>2434.0717731838531</v>
      </c>
      <c r="O227" s="15">
        <v>2133.7396221310541</v>
      </c>
      <c r="P227" s="15">
        <v>1316.0697450065923</v>
      </c>
      <c r="Q227" s="15">
        <v>687.55565144580044</v>
      </c>
      <c r="R227" s="15">
        <v>319.93840423725516</v>
      </c>
      <c r="S227" s="15">
        <v>2032.4777803999725</v>
      </c>
      <c r="T227" s="15">
        <v>607.79384871812829</v>
      </c>
      <c r="U227" s="15">
        <v>704.04272798727459</v>
      </c>
      <c r="V227" s="15">
        <v>328.62753917127537</v>
      </c>
      <c r="W227" s="15">
        <v>130.22562484448164</v>
      </c>
      <c r="X227" s="15">
        <v>1445.5155756903284</v>
      </c>
      <c r="Y227" s="15">
        <v>445.59666328308526</v>
      </c>
      <c r="Z227" s="15">
        <v>0</v>
      </c>
      <c r="AA227" s="15">
        <v>0</v>
      </c>
      <c r="AB227" s="15">
        <v>0</v>
      </c>
      <c r="AC227" s="15">
        <v>0</v>
      </c>
      <c r="AD227" s="15">
        <v>0</v>
      </c>
      <c r="AE227" s="15">
        <v>0</v>
      </c>
      <c r="AF227" s="15">
        <v>0</v>
      </c>
      <c r="AG227" s="15">
        <v>0</v>
      </c>
      <c r="AH227" s="15">
        <v>0</v>
      </c>
      <c r="AI227" s="15">
        <v>712.95466125293638</v>
      </c>
    </row>
    <row r="228" spans="1:35" x14ac:dyDescent="0.3">
      <c r="A228" t="s">
        <v>9994</v>
      </c>
      <c r="B228" s="15">
        <v>23443.808309375316</v>
      </c>
      <c r="C228" s="15">
        <v>20138.26021579784</v>
      </c>
      <c r="D228" s="15">
        <v>24380.846765877046</v>
      </c>
      <c r="E228" s="15">
        <v>7663.6229573347846</v>
      </c>
      <c r="F228" s="15">
        <v>5386.2518804870606</v>
      </c>
      <c r="G228" s="15">
        <v>4466.2632098314307</v>
      </c>
      <c r="H228" s="15">
        <v>3383.7425662082055</v>
      </c>
      <c r="I228" s="15">
        <v>2840.1740980349223</v>
      </c>
      <c r="J228" s="15">
        <v>4203.903906721609</v>
      </c>
      <c r="K228" s="15">
        <v>2171.0039986807651</v>
      </c>
      <c r="L228" s="15">
        <v>5816.0479675830275</v>
      </c>
      <c r="M228" s="15">
        <v>2160.9058583484584</v>
      </c>
      <c r="N228" s="15">
        <v>4783.6333345610547</v>
      </c>
      <c r="O228" s="15">
        <v>2795.3575895124968</v>
      </c>
      <c r="P228" s="15">
        <v>1783.4277554503456</v>
      </c>
      <c r="Q228" s="15">
        <v>1192.5422868628282</v>
      </c>
      <c r="R228" s="15">
        <v>983.07800454127641</v>
      </c>
      <c r="S228" s="15">
        <v>2331.708689112038</v>
      </c>
      <c r="T228" s="15">
        <v>524.71860621964436</v>
      </c>
      <c r="U228" s="15">
        <v>1137.723810773166</v>
      </c>
      <c r="V228" s="15">
        <v>721.2957380218719</v>
      </c>
      <c r="W228" s="15">
        <v>372.09242805421633</v>
      </c>
      <c r="X228" s="15">
        <v>6504.3564471860327</v>
      </c>
      <c r="Y228" s="15">
        <v>384.69106027833169</v>
      </c>
      <c r="Z228" s="15">
        <v>1970.5799562757538</v>
      </c>
      <c r="AA228" s="15">
        <v>1754.1912348691924</v>
      </c>
      <c r="AB228" s="15">
        <v>2031.1687982695912</v>
      </c>
      <c r="AC228" s="15">
        <v>577.03659041749756</v>
      </c>
      <c r="AD228" s="15">
        <v>115.4073180834995</v>
      </c>
      <c r="AE228" s="15">
        <v>115.4073180834995</v>
      </c>
      <c r="AF228" s="15">
        <v>0</v>
      </c>
      <c r="AG228" s="15">
        <v>0</v>
      </c>
      <c r="AH228" s="15">
        <v>0</v>
      </c>
      <c r="AI228" s="15">
        <v>615.50569644533073</v>
      </c>
    </row>
    <row r="229" spans="1:35" x14ac:dyDescent="0.3">
      <c r="A229" t="s">
        <v>5735</v>
      </c>
      <c r="B229" s="15">
        <v>31700.074288081738</v>
      </c>
      <c r="C229" s="15">
        <v>28933.677855101236</v>
      </c>
      <c r="D229" s="15">
        <v>21215.984244428029</v>
      </c>
      <c r="E229" s="15">
        <v>6175.5051214407849</v>
      </c>
      <c r="F229" s="15">
        <v>9623.813055766359</v>
      </c>
      <c r="G229" s="15">
        <v>3457.9276774899995</v>
      </c>
      <c r="H229" s="15">
        <v>4555.3183784781586</v>
      </c>
      <c r="I229" s="15">
        <v>3895.502661430884</v>
      </c>
      <c r="J229" s="15">
        <v>4165.1021301159944</v>
      </c>
      <c r="K229" s="15">
        <v>3587.6708801692021</v>
      </c>
      <c r="L229" s="15">
        <v>8700.9343621841599</v>
      </c>
      <c r="M229" s="15">
        <v>3272.6859565544846</v>
      </c>
      <c r="N229" s="15">
        <v>6134.4362179311138</v>
      </c>
      <c r="O229" s="15">
        <v>2245.5933786909877</v>
      </c>
      <c r="P229" s="15">
        <v>2563.7848833605149</v>
      </c>
      <c r="Q229" s="15">
        <v>2012.9929221767518</v>
      </c>
      <c r="R229" s="15">
        <v>1392.1494979494657</v>
      </c>
      <c r="S229" s="15">
        <v>2990.136833609567</v>
      </c>
      <c r="T229" s="15">
        <v>672.88870134765102</v>
      </c>
      <c r="U229" s="15">
        <v>2057.1450767006631</v>
      </c>
      <c r="V229" s="15">
        <v>1402.8792114790192</v>
      </c>
      <c r="W229" s="15">
        <v>310.66837219478236</v>
      </c>
      <c r="X229" s="15">
        <v>3812.3782140869839</v>
      </c>
      <c r="Y229" s="15">
        <v>493.32016227833645</v>
      </c>
      <c r="Z229" s="15">
        <v>1964.6475462734747</v>
      </c>
      <c r="AA229" s="15">
        <v>1683.4550537748232</v>
      </c>
      <c r="AB229" s="15">
        <v>2604.7304568296163</v>
      </c>
      <c r="AC229" s="15">
        <v>739.98024341750477</v>
      </c>
      <c r="AD229" s="15">
        <v>147.99604868350093</v>
      </c>
      <c r="AE229" s="15">
        <v>147.99604868350093</v>
      </c>
      <c r="AF229" s="15">
        <v>0</v>
      </c>
      <c r="AG229" s="15">
        <v>0</v>
      </c>
      <c r="AH229" s="15">
        <v>0</v>
      </c>
      <c r="AI229" s="15">
        <v>1578.6245192906765</v>
      </c>
    </row>
    <row r="230" spans="1:35" x14ac:dyDescent="0.3">
      <c r="A230" t="s">
        <v>9156</v>
      </c>
      <c r="B230" s="15">
        <v>15043.836830438384</v>
      </c>
      <c r="C230" s="15">
        <v>16273.676622737761</v>
      </c>
      <c r="D230" s="15">
        <v>13094.293536229963</v>
      </c>
      <c r="E230" s="15">
        <v>2370.9086574801013</v>
      </c>
      <c r="F230" s="15">
        <v>4337.9915860177371</v>
      </c>
      <c r="G230" s="15">
        <v>2237.7772240767022</v>
      </c>
      <c r="H230" s="15">
        <v>2379.394372073803</v>
      </c>
      <c r="I230" s="15">
        <v>1912.6800694202398</v>
      </c>
      <c r="J230" s="15">
        <v>2905.2258197301512</v>
      </c>
      <c r="K230" s="15">
        <v>1438.6114807854688</v>
      </c>
      <c r="L230" s="15">
        <v>3783.2144230250974</v>
      </c>
      <c r="M230" s="15">
        <v>1408.2514796835603</v>
      </c>
      <c r="N230" s="15">
        <v>2886.0858190354697</v>
      </c>
      <c r="O230" s="15">
        <v>2020.165787607121</v>
      </c>
      <c r="P230" s="15">
        <v>1340.1771914985354</v>
      </c>
      <c r="Q230" s="15">
        <v>1327.4486196079836</v>
      </c>
      <c r="R230" s="15">
        <v>521.0228760532508</v>
      </c>
      <c r="S230" s="15">
        <v>1321.6971908278085</v>
      </c>
      <c r="T230" s="15">
        <v>702.99431122928661</v>
      </c>
      <c r="U230" s="15">
        <v>2118.6000768940544</v>
      </c>
      <c r="V230" s="15">
        <v>440.78573028392088</v>
      </c>
      <c r="W230" s="15">
        <v>373.56001355826629</v>
      </c>
      <c r="X230" s="15">
        <v>2232.6857953204812</v>
      </c>
      <c r="Y230" s="15">
        <v>377.14287083116238</v>
      </c>
      <c r="Z230" s="15">
        <v>1072.028610337579</v>
      </c>
      <c r="AA230" s="15">
        <v>1213.4571868992648</v>
      </c>
      <c r="AB230" s="15">
        <v>1244.5714737428357</v>
      </c>
      <c r="AC230" s="15">
        <v>565.71430624674349</v>
      </c>
      <c r="AD230" s="15">
        <v>226.2857224986974</v>
      </c>
      <c r="AE230" s="15">
        <v>226.2857224986974</v>
      </c>
      <c r="AF230" s="15">
        <v>0</v>
      </c>
      <c r="AG230" s="15">
        <v>0</v>
      </c>
      <c r="AH230" s="15">
        <v>0</v>
      </c>
      <c r="AI230" s="15">
        <v>603.42859332985972</v>
      </c>
    </row>
    <row r="231" spans="1:35" x14ac:dyDescent="0.3">
      <c r="A231" t="s">
        <v>5770</v>
      </c>
      <c r="B231" s="15">
        <v>8860.026604769866</v>
      </c>
      <c r="C231" s="15">
        <v>16742.700533238789</v>
      </c>
      <c r="D231" s="15">
        <v>9902.3265366467076</v>
      </c>
      <c r="E231" s="15">
        <v>2987.1481733466303</v>
      </c>
      <c r="F231" s="15">
        <v>4709.4093160291159</v>
      </c>
      <c r="G231" s="15">
        <v>2280.2801550193958</v>
      </c>
      <c r="H231" s="15">
        <v>3581.9793054445881</v>
      </c>
      <c r="I231" s="15">
        <v>1723.6733723408379</v>
      </c>
      <c r="J231" s="15">
        <v>2587.5813286768398</v>
      </c>
      <c r="K231" s="15">
        <v>1447.4412511671424</v>
      </c>
      <c r="L231" s="15">
        <v>3740.054878536147</v>
      </c>
      <c r="M231" s="15">
        <v>1368.3563902994176</v>
      </c>
      <c r="N231" s="15">
        <v>3431.7180697959107</v>
      </c>
      <c r="O231" s="15">
        <v>1386.6212272141065</v>
      </c>
      <c r="P231" s="15">
        <v>1502.424059198989</v>
      </c>
      <c r="Q231" s="15">
        <v>530.1510137454261</v>
      </c>
      <c r="R231" s="15">
        <v>524.78454104368757</v>
      </c>
      <c r="S231" s="15">
        <v>713.83501797510553</v>
      </c>
      <c r="T231" s="15">
        <v>513.67500106465002</v>
      </c>
      <c r="U231" s="15">
        <v>951.84278972940081</v>
      </c>
      <c r="V231" s="15">
        <v>463.6820711589811</v>
      </c>
      <c r="W231" s="15">
        <v>110.05976470758353</v>
      </c>
      <c r="X231" s="15">
        <v>2145.0827023931424</v>
      </c>
      <c r="Y231" s="15">
        <v>376.5945755605938</v>
      </c>
      <c r="Z231" s="15">
        <v>0</v>
      </c>
      <c r="AA231" s="15">
        <v>0</v>
      </c>
      <c r="AB231" s="15">
        <v>0</v>
      </c>
      <c r="AC231" s="15">
        <v>0</v>
      </c>
      <c r="AD231" s="15">
        <v>0</v>
      </c>
      <c r="AE231" s="15">
        <v>0</v>
      </c>
      <c r="AF231" s="15">
        <v>0</v>
      </c>
      <c r="AG231" s="15">
        <v>0</v>
      </c>
      <c r="AH231" s="15">
        <v>0</v>
      </c>
      <c r="AI231" s="15">
        <v>602.55132089695007</v>
      </c>
    </row>
    <row r="232" spans="1:35" x14ac:dyDescent="0.3">
      <c r="A232" t="s">
        <v>10029</v>
      </c>
      <c r="B232" s="15">
        <v>7529.2625244550609</v>
      </c>
      <c r="C232" s="15">
        <v>14331.697638232346</v>
      </c>
      <c r="D232" s="15">
        <v>13875.753788759554</v>
      </c>
      <c r="E232" s="15">
        <v>2312.6886935822486</v>
      </c>
      <c r="F232" s="15">
        <v>3166.3126201803389</v>
      </c>
      <c r="G232" s="15">
        <v>1751.3093431396196</v>
      </c>
      <c r="H232" s="15">
        <v>3033.7684647178316</v>
      </c>
      <c r="I232" s="15">
        <v>1826.1239546354177</v>
      </c>
      <c r="J232" s="15">
        <v>1530.0127579338996</v>
      </c>
      <c r="K232" s="15">
        <v>1341.2677224414954</v>
      </c>
      <c r="L232" s="15">
        <v>4005.9987285310153</v>
      </c>
      <c r="M232" s="15">
        <v>1354.9357764647666</v>
      </c>
      <c r="N232" s="15">
        <v>3233.5738334001194</v>
      </c>
      <c r="O232" s="15">
        <v>1321.4850126709721</v>
      </c>
      <c r="P232" s="15">
        <v>1580.8183534809259</v>
      </c>
      <c r="Q232" s="15">
        <v>493.93829440675341</v>
      </c>
      <c r="R232" s="15">
        <v>592.40223621913196</v>
      </c>
      <c r="S232" s="15">
        <v>1312.4928718661884</v>
      </c>
      <c r="T232" s="15">
        <v>294.22284713251361</v>
      </c>
      <c r="U232" s="15">
        <v>695.99169829023697</v>
      </c>
      <c r="V232" s="15">
        <v>649.68217314560241</v>
      </c>
      <c r="W232" s="15">
        <v>105.11812600791822</v>
      </c>
      <c r="X232" s="15">
        <v>1832.957981647053</v>
      </c>
      <c r="Y232" s="15">
        <v>359.68563219133699</v>
      </c>
      <c r="Z232" s="15">
        <v>0</v>
      </c>
      <c r="AA232" s="15">
        <v>0</v>
      </c>
      <c r="AB232" s="15">
        <v>0</v>
      </c>
      <c r="AC232" s="15">
        <v>0</v>
      </c>
      <c r="AD232" s="15">
        <v>0</v>
      </c>
      <c r="AE232" s="15">
        <v>0</v>
      </c>
      <c r="AF232" s="15">
        <v>0</v>
      </c>
      <c r="AG232" s="15">
        <v>0</v>
      </c>
      <c r="AH232" s="15">
        <v>0</v>
      </c>
      <c r="AI232" s="15">
        <v>575.49701150613907</v>
      </c>
    </row>
    <row r="233" spans="1:35" x14ac:dyDescent="0.3">
      <c r="A233" t="s">
        <v>10553</v>
      </c>
      <c r="B233" s="15">
        <v>6277.4409188603195</v>
      </c>
      <c r="C233" s="15">
        <v>12521.04865607835</v>
      </c>
      <c r="D233" s="15">
        <v>10713.862302379768</v>
      </c>
      <c r="E233" s="15">
        <v>3021.7438383483759</v>
      </c>
      <c r="F233" s="15">
        <v>3622.9777795755494</v>
      </c>
      <c r="G233" s="15">
        <v>1556.5077484480578</v>
      </c>
      <c r="H233" s="15">
        <v>3824.7171200957519</v>
      </c>
      <c r="I233" s="15">
        <v>1138.1793134375853</v>
      </c>
      <c r="J233" s="15">
        <v>1960.891902291515</v>
      </c>
      <c r="K233" s="15">
        <v>1097.0708481789804</v>
      </c>
      <c r="L233" s="15">
        <v>3087.6622584106326</v>
      </c>
      <c r="M233" s="15">
        <v>1696.0411073985208</v>
      </c>
      <c r="N233" s="15">
        <v>3256.0801997784856</v>
      </c>
      <c r="O233" s="15">
        <v>1956.9078219580822</v>
      </c>
      <c r="P233" s="15">
        <v>1287.0390422594937</v>
      </c>
      <c r="Q233" s="15">
        <v>460.88565675396251</v>
      </c>
      <c r="R233" s="15">
        <v>443.68167349595598</v>
      </c>
      <c r="S233" s="15">
        <v>1143.3405084149872</v>
      </c>
      <c r="T233" s="15">
        <v>312.93140073510693</v>
      </c>
      <c r="U233" s="15">
        <v>1369.9803510191459</v>
      </c>
      <c r="V233" s="15">
        <v>305.59707103037789</v>
      </c>
      <c r="W233" s="15">
        <v>105.84977067689236</v>
      </c>
      <c r="X233" s="15">
        <v>1897.8709951990281</v>
      </c>
      <c r="Y233" s="15">
        <v>362.1891212211886</v>
      </c>
      <c r="Z233" s="15">
        <v>0</v>
      </c>
      <c r="AA233" s="15">
        <v>0</v>
      </c>
      <c r="AB233" s="15">
        <v>0</v>
      </c>
      <c r="AC233" s="15">
        <v>0</v>
      </c>
      <c r="AD233" s="15">
        <v>0</v>
      </c>
      <c r="AE233" s="15">
        <v>0</v>
      </c>
      <c r="AF233" s="15">
        <v>0</v>
      </c>
      <c r="AG233" s="15">
        <v>0</v>
      </c>
      <c r="AH233" s="15">
        <v>0</v>
      </c>
      <c r="AI233" s="15">
        <v>579.50259395390185</v>
      </c>
    </row>
    <row r="234" spans="1:35" x14ac:dyDescent="0.3">
      <c r="A234" t="s">
        <v>7306</v>
      </c>
      <c r="B234" s="15">
        <v>9382.0031904174393</v>
      </c>
      <c r="C234" s="15">
        <v>16260.487356514543</v>
      </c>
      <c r="D234" s="15">
        <v>11933.615430585121</v>
      </c>
      <c r="E234" s="15">
        <v>2454.7227766176834</v>
      </c>
      <c r="F234" s="15">
        <v>5595.2417195869702</v>
      </c>
      <c r="G234" s="15">
        <v>1201.3918276838176</v>
      </c>
      <c r="H234" s="15">
        <v>1820.0666681122816</v>
      </c>
      <c r="I234" s="15">
        <v>1631.2879389534507</v>
      </c>
      <c r="J234" s="15">
        <v>2295.809042177631</v>
      </c>
      <c r="K234" s="15">
        <v>1492.7503213114942</v>
      </c>
      <c r="L234" s="15">
        <v>3238.7038587169754</v>
      </c>
      <c r="M234" s="15">
        <v>872.67711992629813</v>
      </c>
      <c r="N234" s="15">
        <v>2359.2346998579792</v>
      </c>
      <c r="O234" s="15">
        <v>839.41610574117078</v>
      </c>
      <c r="P234" s="15">
        <v>1183.0133693953389</v>
      </c>
      <c r="Q234" s="15">
        <v>1152.4491941981946</v>
      </c>
      <c r="R234" s="15">
        <v>430.29564297155684</v>
      </c>
      <c r="S234" s="15">
        <v>1357.1093085084826</v>
      </c>
      <c r="T234" s="15">
        <v>544.96124142358735</v>
      </c>
      <c r="U234" s="15">
        <v>1356.4101280301165</v>
      </c>
      <c r="V234" s="15">
        <v>531.87657818559433</v>
      </c>
      <c r="W234" s="15">
        <v>305.84151782240178</v>
      </c>
      <c r="X234" s="15">
        <v>2595.3579356947384</v>
      </c>
      <c r="Y234" s="15">
        <v>399.53170192345112</v>
      </c>
      <c r="Z234" s="15">
        <v>910.93228038546863</v>
      </c>
      <c r="AA234" s="15">
        <v>749.12194110647079</v>
      </c>
      <c r="AB234" s="15">
        <v>527.38184653895553</v>
      </c>
      <c r="AC234" s="15">
        <v>599.29755288517674</v>
      </c>
      <c r="AD234" s="15">
        <v>131.84546163473888</v>
      </c>
      <c r="AE234" s="15">
        <v>131.84546163473888</v>
      </c>
      <c r="AF234" s="15">
        <v>0</v>
      </c>
      <c r="AG234" s="15">
        <v>0</v>
      </c>
      <c r="AH234" s="15">
        <v>0</v>
      </c>
      <c r="AI234" s="15">
        <v>639.25072307752168</v>
      </c>
    </row>
    <row r="235" spans="1:35" x14ac:dyDescent="0.3">
      <c r="A235" t="s">
        <v>9190</v>
      </c>
      <c r="B235" s="15">
        <v>12718.299346427326</v>
      </c>
      <c r="C235" s="15">
        <v>13954.933582974374</v>
      </c>
      <c r="D235" s="15">
        <v>11607.202645701505</v>
      </c>
      <c r="E235" s="15">
        <v>3619.8718244345305</v>
      </c>
      <c r="F235" s="15">
        <v>3027.9127147489867</v>
      </c>
      <c r="G235" s="15">
        <v>2087.3160989510379</v>
      </c>
      <c r="H235" s="15">
        <v>2665.7483954664003</v>
      </c>
      <c r="I235" s="15">
        <v>1071.6778767566086</v>
      </c>
      <c r="J235" s="15">
        <v>2086.510931500432</v>
      </c>
      <c r="K235" s="15">
        <v>1228.5244961346605</v>
      </c>
      <c r="L235" s="15">
        <v>2328.9468508779041</v>
      </c>
      <c r="M235" s="15">
        <v>880.69215747286137</v>
      </c>
      <c r="N235" s="15">
        <v>2265.7412060053316</v>
      </c>
      <c r="O235" s="15">
        <v>1506.4683000838577</v>
      </c>
      <c r="P235" s="15">
        <v>1207.2680754386618</v>
      </c>
      <c r="Q235" s="15">
        <v>1166.3655689478762</v>
      </c>
      <c r="R235" s="15">
        <v>849.93476085971133</v>
      </c>
      <c r="S235" s="15">
        <v>935.44354411407039</v>
      </c>
      <c r="T235" s="15">
        <v>439.29936105064286</v>
      </c>
      <c r="U235" s="15">
        <v>1241.5682088344781</v>
      </c>
      <c r="V235" s="15">
        <v>378.42870178482798</v>
      </c>
      <c r="W235" s="15">
        <v>166.58914553038491</v>
      </c>
      <c r="X235" s="15">
        <v>1201.9539702646621</v>
      </c>
      <c r="Y235" s="15">
        <v>322.06698024240677</v>
      </c>
      <c r="Z235" s="15">
        <v>0</v>
      </c>
      <c r="AA235" s="15">
        <v>0</v>
      </c>
      <c r="AB235" s="15">
        <v>0</v>
      </c>
      <c r="AC235" s="15">
        <v>0</v>
      </c>
      <c r="AD235" s="15">
        <v>0</v>
      </c>
      <c r="AE235" s="15">
        <v>0</v>
      </c>
      <c r="AF235" s="15">
        <v>0</v>
      </c>
      <c r="AG235" s="15">
        <v>0</v>
      </c>
      <c r="AH235" s="15">
        <v>0</v>
      </c>
      <c r="AI235" s="15">
        <v>515.30716838785077</v>
      </c>
    </row>
    <row r="236" spans="1:35" x14ac:dyDescent="0.3">
      <c r="A236" t="s">
        <v>5805</v>
      </c>
      <c r="B236" s="15">
        <v>14406.155130288851</v>
      </c>
      <c r="C236" s="15">
        <v>21095.230904010699</v>
      </c>
      <c r="D236" s="15">
        <v>12597.153566814875</v>
      </c>
      <c r="E236" s="15">
        <v>2737.2540281199381</v>
      </c>
      <c r="F236" s="15">
        <v>5082.3041643037141</v>
      </c>
      <c r="G236" s="15">
        <v>3130.5624086281537</v>
      </c>
      <c r="H236" s="15">
        <v>3527.5156014241447</v>
      </c>
      <c r="I236" s="15">
        <v>2006.8557354210257</v>
      </c>
      <c r="J236" s="15">
        <v>1672.6374935176673</v>
      </c>
      <c r="K236" s="15">
        <v>1783.1967995802122</v>
      </c>
      <c r="L236" s="15">
        <v>5008.8556742621631</v>
      </c>
      <c r="M236" s="15">
        <v>1465.545886257655</v>
      </c>
      <c r="N236" s="15">
        <v>3529.9454762826626</v>
      </c>
      <c r="O236" s="15">
        <v>1543.8541260162408</v>
      </c>
      <c r="P236" s="15">
        <v>1583.3948168957527</v>
      </c>
      <c r="Q236" s="15">
        <v>621.93751492326908</v>
      </c>
      <c r="R236" s="15">
        <v>475.81367684060422</v>
      </c>
      <c r="S236" s="15">
        <v>3001.3372456979064</v>
      </c>
      <c r="T236" s="15">
        <v>602.6089649123345</v>
      </c>
      <c r="U236" s="15">
        <v>1154.1905577958019</v>
      </c>
      <c r="V236" s="15">
        <v>543.96062173629889</v>
      </c>
      <c r="W236" s="15">
        <v>278.22067130025118</v>
      </c>
      <c r="X236" s="15">
        <v>3090.8008200342315</v>
      </c>
      <c r="Y236" s="15">
        <v>441.79542882135951</v>
      </c>
      <c r="Z236" s="15">
        <v>0</v>
      </c>
      <c r="AA236" s="15">
        <v>0</v>
      </c>
      <c r="AB236" s="15">
        <v>0</v>
      </c>
      <c r="AC236" s="15">
        <v>0</v>
      </c>
      <c r="AD236" s="15">
        <v>0</v>
      </c>
      <c r="AE236" s="15">
        <v>0</v>
      </c>
      <c r="AF236" s="15">
        <v>0</v>
      </c>
      <c r="AG236" s="15">
        <v>0</v>
      </c>
      <c r="AH236" s="15">
        <v>0</v>
      </c>
      <c r="AI236" s="15">
        <v>706.87268611417528</v>
      </c>
    </row>
    <row r="237" spans="1:35" x14ac:dyDescent="0.3">
      <c r="A237" t="s">
        <v>5840</v>
      </c>
      <c r="B237" s="15">
        <v>9619.4576810245526</v>
      </c>
      <c r="C237" s="15">
        <v>17607.692769573641</v>
      </c>
      <c r="D237" s="15">
        <v>11136.62183197575</v>
      </c>
      <c r="E237" s="15">
        <v>2307.2812138887784</v>
      </c>
      <c r="F237" s="15">
        <v>2237.651711736517</v>
      </c>
      <c r="G237" s="15">
        <v>2286.8677453863079</v>
      </c>
      <c r="H237" s="15">
        <v>3441.7667168274247</v>
      </c>
      <c r="I237" s="15">
        <v>2129.5255772028854</v>
      </c>
      <c r="J237" s="15">
        <v>2503.306438823457</v>
      </c>
      <c r="K237" s="15">
        <v>1235.8071479714545</v>
      </c>
      <c r="L237" s="15">
        <v>3756.4510531942692</v>
      </c>
      <c r="M237" s="15">
        <v>1373.4815451319494</v>
      </c>
      <c r="N237" s="15">
        <v>2856.0213466469577</v>
      </c>
      <c r="O237" s="15">
        <v>1819.1290013434084</v>
      </c>
      <c r="P237" s="15">
        <v>1390.166526236708</v>
      </c>
      <c r="Q237" s="15">
        <v>925.22414774209221</v>
      </c>
      <c r="R237" s="15">
        <v>716.24242910036651</v>
      </c>
      <c r="S237" s="15">
        <v>1530.3576523906581</v>
      </c>
      <c r="T237" s="15">
        <v>694.99005093341134</v>
      </c>
      <c r="U237" s="15">
        <v>1317.0881732415639</v>
      </c>
      <c r="V237" s="15">
        <v>396.15178600683976</v>
      </c>
      <c r="W237" s="15">
        <v>192.8560106466239</v>
      </c>
      <c r="X237" s="15">
        <v>2102.8668923092487</v>
      </c>
      <c r="Y237" s="15">
        <v>372.84873977114336</v>
      </c>
      <c r="Z237" s="15">
        <v>0</v>
      </c>
      <c r="AA237" s="15">
        <v>0</v>
      </c>
      <c r="AB237" s="15">
        <v>0</v>
      </c>
      <c r="AC237" s="15">
        <v>0</v>
      </c>
      <c r="AD237" s="15">
        <v>0</v>
      </c>
      <c r="AE237" s="15">
        <v>0</v>
      </c>
      <c r="AF237" s="15">
        <v>0</v>
      </c>
      <c r="AG237" s="15">
        <v>0</v>
      </c>
      <c r="AH237" s="15">
        <v>0</v>
      </c>
      <c r="AI237" s="15">
        <v>745.69747954228683</v>
      </c>
    </row>
    <row r="238" spans="1:35" x14ac:dyDescent="0.3">
      <c r="A238" t="s">
        <v>8291</v>
      </c>
      <c r="B238" s="15">
        <v>18463.53474101326</v>
      </c>
      <c r="C238" s="15">
        <v>17308.849482547816</v>
      </c>
      <c r="D238" s="15">
        <v>9996.6059228707491</v>
      </c>
      <c r="E238" s="15">
        <v>2359.1103420246441</v>
      </c>
      <c r="F238" s="15">
        <v>3430.0695039693369</v>
      </c>
      <c r="G238" s="15">
        <v>2762.5281754135153</v>
      </c>
      <c r="H238" s="15">
        <v>3229.2713579478909</v>
      </c>
      <c r="I238" s="15">
        <v>1833.1134910004816</v>
      </c>
      <c r="J238" s="15">
        <v>2735.2050552238306</v>
      </c>
      <c r="K238" s="15">
        <v>1426.8026213562318</v>
      </c>
      <c r="L238" s="15">
        <v>3128.7651354462273</v>
      </c>
      <c r="M238" s="15">
        <v>1514.4509049451021</v>
      </c>
      <c r="N238" s="15">
        <v>3810.2358978242414</v>
      </c>
      <c r="O238" s="15">
        <v>1604.8850752984108</v>
      </c>
      <c r="P238" s="15">
        <v>1843.8284400944754</v>
      </c>
      <c r="Q238" s="15">
        <v>588.57215373308657</v>
      </c>
      <c r="R238" s="15">
        <v>371.16583661594973</v>
      </c>
      <c r="S238" s="15">
        <v>873.80409861520502</v>
      </c>
      <c r="T238" s="15">
        <v>798.90660444818741</v>
      </c>
      <c r="U238" s="15">
        <v>1424.0167345917935</v>
      </c>
      <c r="V238" s="15">
        <v>316.09099827282097</v>
      </c>
      <c r="W238" s="15">
        <v>221.69229675473443</v>
      </c>
      <c r="X238" s="15">
        <v>2268.140424216635</v>
      </c>
      <c r="Y238" s="15">
        <v>428.59796375975719</v>
      </c>
      <c r="Z238" s="15">
        <v>0</v>
      </c>
      <c r="AA238" s="15">
        <v>0</v>
      </c>
      <c r="AB238" s="15">
        <v>0</v>
      </c>
      <c r="AC238" s="15">
        <v>0</v>
      </c>
      <c r="AD238" s="15">
        <v>0</v>
      </c>
      <c r="AE238" s="15">
        <v>0</v>
      </c>
      <c r="AF238" s="15">
        <v>0</v>
      </c>
      <c r="AG238" s="15">
        <v>0</v>
      </c>
      <c r="AH238" s="15">
        <v>0</v>
      </c>
      <c r="AI238" s="15">
        <v>685.75674201561151</v>
      </c>
    </row>
    <row r="239" spans="1:35" x14ac:dyDescent="0.3">
      <c r="A239" t="s">
        <v>6543</v>
      </c>
      <c r="B239" s="15">
        <v>11789.575064106031</v>
      </c>
      <c r="C239" s="15">
        <v>13746.186863008945</v>
      </c>
      <c r="D239" s="15">
        <v>10558.883175635281</v>
      </c>
      <c r="E239" s="15">
        <v>1545.2814575830962</v>
      </c>
      <c r="F239" s="15">
        <v>3698.9019231685625</v>
      </c>
      <c r="G239" s="15">
        <v>1888.5012365949997</v>
      </c>
      <c r="H239" s="15">
        <v>3093.3805223822983</v>
      </c>
      <c r="I239" s="15">
        <v>1953.3062025654363</v>
      </c>
      <c r="J239" s="15">
        <v>1816.3000516822854</v>
      </c>
      <c r="K239" s="15">
        <v>1026.4895289175915</v>
      </c>
      <c r="L239" s="15">
        <v>2606.2866748979854</v>
      </c>
      <c r="M239" s="15">
        <v>986.33862608808215</v>
      </c>
      <c r="N239" s="15">
        <v>3006.0346986830141</v>
      </c>
      <c r="O239" s="15">
        <v>2132.0481603371563</v>
      </c>
      <c r="P239" s="15">
        <v>1654.8159381092141</v>
      </c>
      <c r="Q239" s="15">
        <v>873.98653834585809</v>
      </c>
      <c r="R239" s="15">
        <v>691.54647110299913</v>
      </c>
      <c r="S239" s="15">
        <v>1339.9483317093764</v>
      </c>
      <c r="T239" s="15">
        <v>480.40203034606111</v>
      </c>
      <c r="U239" s="15">
        <v>721.13134687211129</v>
      </c>
      <c r="V239" s="15">
        <v>301.57202234883778</v>
      </c>
      <c r="W239" s="15">
        <v>205.86142722673949</v>
      </c>
      <c r="X239" s="15">
        <v>3545.9586814693125</v>
      </c>
      <c r="Y239" s="15">
        <v>352.20090201324126</v>
      </c>
      <c r="Z239" s="15">
        <v>1001.1310639726382</v>
      </c>
      <c r="AA239" s="15">
        <v>1003.7725707377376</v>
      </c>
      <c r="AB239" s="15">
        <v>464.90519065747844</v>
      </c>
      <c r="AC239" s="15">
        <v>352.20090201324126</v>
      </c>
      <c r="AD239" s="15">
        <v>176.10045100662063</v>
      </c>
      <c r="AE239" s="15">
        <v>176.1004510066206</v>
      </c>
      <c r="AF239" s="15">
        <v>0</v>
      </c>
      <c r="AG239" s="15">
        <v>0</v>
      </c>
      <c r="AH239" s="15">
        <v>0</v>
      </c>
      <c r="AI239" s="15">
        <v>1127.042886442372</v>
      </c>
    </row>
    <row r="240" spans="1:35" x14ac:dyDescent="0.3">
      <c r="A240" t="s">
        <v>10064</v>
      </c>
      <c r="B240" s="15">
        <v>19986.352958091054</v>
      </c>
      <c r="C240" s="15">
        <v>16868.241228012219</v>
      </c>
      <c r="D240" s="15">
        <v>13925.530424499104</v>
      </c>
      <c r="E240" s="15">
        <v>3224.045157319264</v>
      </c>
      <c r="F240" s="15">
        <v>5726.345468057918</v>
      </c>
      <c r="G240" s="15">
        <v>3458.0788593737921</v>
      </c>
      <c r="H240" s="15">
        <v>6147.580113556839</v>
      </c>
      <c r="I240" s="15">
        <v>2311.7170013946388</v>
      </c>
      <c r="J240" s="15">
        <v>2161.4619008537938</v>
      </c>
      <c r="K240" s="15">
        <v>2152.3555311240461</v>
      </c>
      <c r="L240" s="15">
        <v>5743.5174795482999</v>
      </c>
      <c r="M240" s="15">
        <v>1968.9272265676902</v>
      </c>
      <c r="N240" s="15">
        <v>12049.0280624182</v>
      </c>
      <c r="O240" s="15">
        <v>0</v>
      </c>
      <c r="P240" s="15">
        <v>0</v>
      </c>
      <c r="Q240" s="15">
        <v>1658.2699277871386</v>
      </c>
      <c r="R240" s="15">
        <v>1296.2266855315802</v>
      </c>
      <c r="S240" s="15">
        <v>1666.85593353233</v>
      </c>
      <c r="T240" s="15">
        <v>1159.3709575930793</v>
      </c>
      <c r="U240" s="15">
        <v>1131.7916664115562</v>
      </c>
      <c r="V240" s="15">
        <v>783.7982517390376</v>
      </c>
      <c r="W240" s="15">
        <v>269.15827101212761</v>
      </c>
      <c r="X240" s="15">
        <v>3494.7645202850636</v>
      </c>
      <c r="Y240" s="15">
        <v>0</v>
      </c>
      <c r="Z240" s="15">
        <v>0</v>
      </c>
      <c r="AA240" s="15">
        <v>0</v>
      </c>
      <c r="AB240" s="15">
        <v>0</v>
      </c>
      <c r="AC240" s="15">
        <v>0</v>
      </c>
      <c r="AD240" s="15">
        <v>0</v>
      </c>
      <c r="AE240" s="15">
        <v>0</v>
      </c>
      <c r="AF240" s="15">
        <v>0</v>
      </c>
      <c r="AG240" s="15">
        <v>0</v>
      </c>
      <c r="AH240" s="15">
        <v>0</v>
      </c>
      <c r="AI240" s="15">
        <v>832.58237529125984</v>
      </c>
    </row>
    <row r="241" spans="1:35" x14ac:dyDescent="0.3">
      <c r="A241" t="s">
        <v>7769</v>
      </c>
      <c r="B241" s="15">
        <v>16457.175082704656</v>
      </c>
      <c r="C241" s="15">
        <v>22999.37353198593</v>
      </c>
      <c r="D241" s="15">
        <v>13571.222137723391</v>
      </c>
      <c r="E241" s="15">
        <v>2376.8572039608748</v>
      </c>
      <c r="F241" s="15">
        <v>2594.408859104477</v>
      </c>
      <c r="G241" s="15">
        <v>3131.101119135838</v>
      </c>
      <c r="H241" s="15">
        <v>5077.5021668935487</v>
      </c>
      <c r="I241" s="15">
        <v>1631.2591568492453</v>
      </c>
      <c r="J241" s="15">
        <v>2829.9006904794942</v>
      </c>
      <c r="K241" s="15">
        <v>1519.2951654290905</v>
      </c>
      <c r="L241" s="15">
        <v>4706.5944269765887</v>
      </c>
      <c r="M241" s="15">
        <v>1369.2893545302727</v>
      </c>
      <c r="N241" s="15">
        <v>3689.6241960271127</v>
      </c>
      <c r="O241" s="15">
        <v>3306.8283875230695</v>
      </c>
      <c r="P241" s="15">
        <v>2597.2187662250603</v>
      </c>
      <c r="Q241" s="15">
        <v>825.14003329428863</v>
      </c>
      <c r="R241" s="15">
        <v>639.14579658184948</v>
      </c>
      <c r="S241" s="15">
        <v>596.02452961597908</v>
      </c>
      <c r="T241" s="15">
        <v>589.6482019192714</v>
      </c>
      <c r="U241" s="15">
        <v>930.51155031615212</v>
      </c>
      <c r="V241" s="15">
        <v>505.24291495098851</v>
      </c>
      <c r="W241" s="15">
        <v>233.11421765760048</v>
      </c>
      <c r="X241" s="15">
        <v>2524.5934744930682</v>
      </c>
      <c r="Y241" s="15">
        <v>432.2934031666212</v>
      </c>
      <c r="Z241" s="15">
        <v>1144.4967848836297</v>
      </c>
      <c r="AA241" s="15">
        <v>1144.4967848836297</v>
      </c>
      <c r="AB241" s="15">
        <v>1141.25458435988</v>
      </c>
      <c r="AC241" s="15">
        <v>648.44010474993183</v>
      </c>
      <c r="AD241" s="15">
        <v>172.91736126664847</v>
      </c>
      <c r="AE241" s="15">
        <v>172.91736126664847</v>
      </c>
      <c r="AF241" s="15">
        <v>0</v>
      </c>
      <c r="AG241" s="15">
        <v>0</v>
      </c>
      <c r="AH241" s="15">
        <v>0</v>
      </c>
      <c r="AI241" s="15">
        <v>691.66944506659388</v>
      </c>
    </row>
    <row r="242" spans="1:35" x14ac:dyDescent="0.3">
      <c r="A242" t="s">
        <v>7804</v>
      </c>
      <c r="B242" s="15">
        <v>17982.512907515735</v>
      </c>
      <c r="C242" s="15">
        <v>21338.615090488704</v>
      </c>
      <c r="D242" s="15">
        <v>10767.315941809147</v>
      </c>
      <c r="E242" s="15">
        <v>4952.2231027884272</v>
      </c>
      <c r="F242" s="15">
        <v>5213.511156289409</v>
      </c>
      <c r="G242" s="15">
        <v>2769.0017759545403</v>
      </c>
      <c r="H242" s="15">
        <v>4822.8170992340765</v>
      </c>
      <c r="I242" s="15">
        <v>3191.7541178783231</v>
      </c>
      <c r="J242" s="15">
        <v>2907.9210103844894</v>
      </c>
      <c r="K242" s="15">
        <v>1779.8864013548157</v>
      </c>
      <c r="L242" s="15">
        <v>6822.1594018834821</v>
      </c>
      <c r="M242" s="15">
        <v>1303.7035846502836</v>
      </c>
      <c r="N242" s="15">
        <v>3691.9154891186063</v>
      </c>
      <c r="O242" s="15">
        <v>3710.1600414827649</v>
      </c>
      <c r="P242" s="15">
        <v>2839.3736207877232</v>
      </c>
      <c r="Q242" s="15">
        <v>1293.538762618824</v>
      </c>
      <c r="R242" s="15">
        <v>638.5593327455407</v>
      </c>
      <c r="S242" s="15">
        <v>1143.8031150015534</v>
      </c>
      <c r="T242" s="15">
        <v>971.65273162260257</v>
      </c>
      <c r="U242" s="15">
        <v>2126.7935327361683</v>
      </c>
      <c r="V242" s="15">
        <v>443.08198598670174</v>
      </c>
      <c r="W242" s="15">
        <v>246.04082045379207</v>
      </c>
      <c r="X242" s="15">
        <v>1759.8173937542415</v>
      </c>
      <c r="Y242" s="15">
        <v>521.27292469023735</v>
      </c>
      <c r="Z242" s="15">
        <v>0</v>
      </c>
      <c r="AA242" s="15">
        <v>0</v>
      </c>
      <c r="AB242" s="15">
        <v>0</v>
      </c>
      <c r="AC242" s="15">
        <v>0</v>
      </c>
      <c r="AD242" s="15">
        <v>0</v>
      </c>
      <c r="AE242" s="15">
        <v>0</v>
      </c>
      <c r="AF242" s="15">
        <v>0</v>
      </c>
      <c r="AG242" s="15">
        <v>0</v>
      </c>
      <c r="AH242" s="15">
        <v>0</v>
      </c>
      <c r="AI242" s="15">
        <v>834.03667950437966</v>
      </c>
    </row>
    <row r="243" spans="1:35" x14ac:dyDescent="0.3">
      <c r="A243" t="s">
        <v>8326</v>
      </c>
      <c r="B243" s="15">
        <v>23284.920894549297</v>
      </c>
      <c r="C243" s="15">
        <v>26732.725236294733</v>
      </c>
      <c r="D243" s="15">
        <v>12687.487477404064</v>
      </c>
      <c r="E243" s="15">
        <v>4139.2272715784393</v>
      </c>
      <c r="F243" s="15">
        <v>6662.9664741172683</v>
      </c>
      <c r="G243" s="15">
        <v>1990.3973897297008</v>
      </c>
      <c r="H243" s="15">
        <v>3731.0138234158744</v>
      </c>
      <c r="I243" s="15">
        <v>2916.9657933387825</v>
      </c>
      <c r="J243" s="15">
        <v>3865.5387097421744</v>
      </c>
      <c r="K243" s="15">
        <v>2253.3810534498139</v>
      </c>
      <c r="L243" s="15">
        <v>4570.3967790345259</v>
      </c>
      <c r="M243" s="15">
        <v>2331.526809697717</v>
      </c>
      <c r="N243" s="15">
        <v>3736.0094425367461</v>
      </c>
      <c r="O243" s="15">
        <v>1781.5329331523521</v>
      </c>
      <c r="P243" s="15">
        <v>1779.8677267787284</v>
      </c>
      <c r="Q243" s="15">
        <v>605.42146012454748</v>
      </c>
      <c r="R243" s="15">
        <v>683.21038643524571</v>
      </c>
      <c r="S243" s="15">
        <v>1117.9481932633835</v>
      </c>
      <c r="T243" s="15">
        <v>648.95471246356215</v>
      </c>
      <c r="U243" s="15">
        <v>1549.8313605938813</v>
      </c>
      <c r="V243" s="15">
        <v>657.16180101927796</v>
      </c>
      <c r="W243" s="15">
        <v>353.14269452058574</v>
      </c>
      <c r="X243" s="15">
        <v>2493.0518279391977</v>
      </c>
      <c r="Y243" s="15">
        <v>475.77324960671706</v>
      </c>
      <c r="Z243" s="15">
        <v>0</v>
      </c>
      <c r="AA243" s="15">
        <v>0</v>
      </c>
      <c r="AB243" s="15">
        <v>0</v>
      </c>
      <c r="AC243" s="15">
        <v>0</v>
      </c>
      <c r="AD243" s="15">
        <v>0</v>
      </c>
      <c r="AE243" s="15">
        <v>0</v>
      </c>
      <c r="AF243" s="15">
        <v>0</v>
      </c>
      <c r="AG243" s="15">
        <v>0</v>
      </c>
      <c r="AH243" s="15">
        <v>0</v>
      </c>
      <c r="AI243" s="15">
        <v>951.54649921343423</v>
      </c>
    </row>
    <row r="244" spans="1:35" x14ac:dyDescent="0.3">
      <c r="A244" t="s">
        <v>7017</v>
      </c>
      <c r="B244" s="15">
        <v>14380.859157227347</v>
      </c>
      <c r="C244" s="15">
        <v>15350.732744324147</v>
      </c>
      <c r="D244" s="15">
        <v>13224.525713746627</v>
      </c>
      <c r="E244" s="15">
        <v>4353.9361939504943</v>
      </c>
      <c r="F244" s="15">
        <v>6011.99420249574</v>
      </c>
      <c r="G244" s="15">
        <v>2505.138379102043</v>
      </c>
      <c r="H244" s="15">
        <v>3848.409015007036</v>
      </c>
      <c r="I244" s="15">
        <v>1310.7248228015089</v>
      </c>
      <c r="J244" s="15">
        <v>2090.9351074189067</v>
      </c>
      <c r="K244" s="15">
        <v>1250.0793459256186</v>
      </c>
      <c r="L244" s="15">
        <v>2349.789921474211</v>
      </c>
      <c r="M244" s="15">
        <v>859.97420361691957</v>
      </c>
      <c r="N244" s="15">
        <v>3074.0676475066598</v>
      </c>
      <c r="O244" s="15">
        <v>0</v>
      </c>
      <c r="P244" s="15">
        <v>2219.8734380201404</v>
      </c>
      <c r="Q244" s="15">
        <v>1285.4706946009915</v>
      </c>
      <c r="R244" s="15">
        <v>548.29913550841945</v>
      </c>
      <c r="S244" s="15">
        <v>1353.2300104066055</v>
      </c>
      <c r="T244" s="15">
        <v>485.16381500712572</v>
      </c>
      <c r="U244" s="15">
        <v>850.10375210192854</v>
      </c>
      <c r="V244" s="15">
        <v>377.92269314154765</v>
      </c>
      <c r="W244" s="15">
        <v>312.29752901485068</v>
      </c>
      <c r="X244" s="15">
        <v>3758.952490465766</v>
      </c>
      <c r="Y244" s="15">
        <v>0</v>
      </c>
      <c r="Z244" s="15">
        <v>608.23322849133797</v>
      </c>
      <c r="AA244" s="15">
        <v>1013.7220474855633</v>
      </c>
      <c r="AB244" s="15">
        <v>1408.5401080852039</v>
      </c>
      <c r="AC244" s="15">
        <v>533.53791972924387</v>
      </c>
      <c r="AD244" s="15">
        <v>106.70758394584875</v>
      </c>
      <c r="AE244" s="15">
        <v>106.70758394584875</v>
      </c>
      <c r="AF244" s="15">
        <v>0</v>
      </c>
      <c r="AG244" s="15">
        <v>0</v>
      </c>
      <c r="AH244" s="15">
        <v>0</v>
      </c>
      <c r="AI244" s="15">
        <v>569.10711437786006</v>
      </c>
    </row>
    <row r="245" spans="1:35" x14ac:dyDescent="0.3">
      <c r="A245" t="s">
        <v>74</v>
      </c>
      <c r="B245" s="15">
        <v>17515.111328999657</v>
      </c>
      <c r="C245" s="15">
        <v>19737.123327997655</v>
      </c>
      <c r="D245" s="15">
        <v>18256.503644461623</v>
      </c>
      <c r="E245" s="15">
        <v>3001.3696819759962</v>
      </c>
      <c r="F245" s="15">
        <v>6865.1556026224025</v>
      </c>
      <c r="G245" s="15">
        <v>1770.9454065239236</v>
      </c>
      <c r="H245" s="15">
        <v>2355.4902078514879</v>
      </c>
      <c r="I245" s="15">
        <v>2756.3294563492768</v>
      </c>
      <c r="J245" s="15">
        <v>1732.368732757476</v>
      </c>
      <c r="K245" s="15">
        <v>1891.1524112391016</v>
      </c>
      <c r="L245" s="15">
        <v>4689.6401280874952</v>
      </c>
      <c r="M245" s="15">
        <v>1517.6227615779087</v>
      </c>
      <c r="N245" s="15">
        <v>4005.4078293673297</v>
      </c>
      <c r="O245" s="15">
        <v>2241.6255963087433</v>
      </c>
      <c r="P245" s="15">
        <v>2082.9911506076451</v>
      </c>
      <c r="Q245" s="15">
        <v>1110.9634346395342</v>
      </c>
      <c r="R245" s="15">
        <v>624.09148816744312</v>
      </c>
      <c r="S245" s="15">
        <v>1013.8128945159075</v>
      </c>
      <c r="T245" s="15">
        <v>407.10702527995812</v>
      </c>
      <c r="U245" s="15">
        <v>992.39799051016189</v>
      </c>
      <c r="V245" s="15">
        <v>613.71980992075805</v>
      </c>
      <c r="W245" s="15">
        <v>295.63013822565875</v>
      </c>
      <c r="X245" s="15">
        <v>2928.5440850784084</v>
      </c>
      <c r="Y245" s="15">
        <v>298.46556105568783</v>
      </c>
      <c r="Z245" s="15">
        <v>0</v>
      </c>
      <c r="AA245" s="15">
        <v>0</v>
      </c>
      <c r="AB245" s="15">
        <v>0</v>
      </c>
      <c r="AC245" s="15">
        <v>0</v>
      </c>
      <c r="AD245" s="15">
        <v>0</v>
      </c>
      <c r="AE245" s="15">
        <v>0</v>
      </c>
      <c r="AF245" s="15">
        <v>0</v>
      </c>
      <c r="AG245" s="15">
        <v>0</v>
      </c>
      <c r="AH245" s="15">
        <v>0</v>
      </c>
      <c r="AI245" s="15">
        <v>596.93112211137566</v>
      </c>
    </row>
    <row r="246" spans="1:35" x14ac:dyDescent="0.3">
      <c r="A246" t="s">
        <v>6068</v>
      </c>
      <c r="B246" s="15">
        <v>11282.744813484154</v>
      </c>
      <c r="C246" s="15">
        <v>17865.225986390811</v>
      </c>
      <c r="D246" s="15">
        <v>14536.201598604668</v>
      </c>
      <c r="E246" s="15">
        <v>3622.4837088093941</v>
      </c>
      <c r="F246" s="15">
        <v>4432.8209736164645</v>
      </c>
      <c r="G246" s="15">
        <v>1919.6504577739227</v>
      </c>
      <c r="H246" s="15">
        <v>3281.9170586023001</v>
      </c>
      <c r="I246" s="15">
        <v>2189.649243523691</v>
      </c>
      <c r="J246" s="15">
        <v>1935.8435667677534</v>
      </c>
      <c r="K246" s="15">
        <v>1164.0288559881119</v>
      </c>
      <c r="L246" s="15">
        <v>3997.1411147929748</v>
      </c>
      <c r="M246" s="15">
        <v>1693.1173856391733</v>
      </c>
      <c r="N246" s="15">
        <v>2414.4777778696161</v>
      </c>
      <c r="O246" s="15">
        <v>2607.7723631222907</v>
      </c>
      <c r="P246" s="15">
        <v>1665.6743272391022</v>
      </c>
      <c r="Q246" s="15">
        <v>845.96210459349822</v>
      </c>
      <c r="R246" s="15">
        <v>417.6117582619525</v>
      </c>
      <c r="S246" s="15">
        <v>1071.9838153915998</v>
      </c>
      <c r="T246" s="15">
        <v>464.99790879126806</v>
      </c>
      <c r="U246" s="15">
        <v>1655.1061929483919</v>
      </c>
      <c r="V246" s="15">
        <v>362.21428012516293</v>
      </c>
      <c r="W246" s="15">
        <v>337.66893596609304</v>
      </c>
      <c r="X246" s="15">
        <v>3239.9854289972227</v>
      </c>
      <c r="Y246" s="15">
        <v>340.90755776485923</v>
      </c>
      <c r="Z246" s="15">
        <v>969.0297329466124</v>
      </c>
      <c r="AA246" s="15">
        <v>971.58653962984897</v>
      </c>
      <c r="AB246" s="15">
        <v>449.99797624961417</v>
      </c>
      <c r="AC246" s="15">
        <v>340.90755776485923</v>
      </c>
      <c r="AD246" s="15">
        <v>136.36302310594371</v>
      </c>
      <c r="AE246" s="15">
        <v>136.36302310594371</v>
      </c>
      <c r="AF246" s="15">
        <v>0</v>
      </c>
      <c r="AG246" s="15">
        <v>0</v>
      </c>
      <c r="AH246" s="15">
        <v>0</v>
      </c>
      <c r="AI246" s="15">
        <v>545.45209242377484</v>
      </c>
    </row>
    <row r="247" spans="1:35" x14ac:dyDescent="0.3">
      <c r="A247" t="s">
        <v>5874</v>
      </c>
      <c r="B247" s="15">
        <v>8709.0761247572609</v>
      </c>
      <c r="C247" s="15">
        <v>9271.5924297022593</v>
      </c>
      <c r="D247" s="15">
        <v>5764.5571388945427</v>
      </c>
      <c r="E247" s="15">
        <v>2175.4059589645981</v>
      </c>
      <c r="F247" s="15">
        <v>2622.4161620419877</v>
      </c>
      <c r="G247" s="15">
        <v>1552.3008274021768</v>
      </c>
      <c r="H247" s="15">
        <v>2338.6105639004786</v>
      </c>
      <c r="I247" s="15">
        <v>751.35292687348135</v>
      </c>
      <c r="J247" s="15">
        <v>1476.2697664681925</v>
      </c>
      <c r="K247" s="15">
        <v>967.64818642705711</v>
      </c>
      <c r="L247" s="15">
        <v>1660.4484571789642</v>
      </c>
      <c r="M247" s="15">
        <v>1339.9382089313933</v>
      </c>
      <c r="N247" s="15">
        <v>2312.6114367420182</v>
      </c>
      <c r="O247" s="15">
        <v>1212.5643338609541</v>
      </c>
      <c r="P247" s="15">
        <v>1443.4977574449235</v>
      </c>
      <c r="Q247" s="15">
        <v>750.04204651255066</v>
      </c>
      <c r="R247" s="15">
        <v>339.29953342091204</v>
      </c>
      <c r="S247" s="15">
        <v>1085.6274189108256</v>
      </c>
      <c r="T247" s="15">
        <v>596.01360410318625</v>
      </c>
      <c r="U247" s="15">
        <v>1029.0410833306478</v>
      </c>
      <c r="V247" s="15">
        <v>0</v>
      </c>
      <c r="W247" s="15">
        <v>78.543581625768127</v>
      </c>
      <c r="X247" s="15">
        <v>2078.1823321955671</v>
      </c>
      <c r="Y247" s="15">
        <v>436.96012031025379</v>
      </c>
      <c r="Z247" s="15">
        <v>0</v>
      </c>
      <c r="AA247" s="15">
        <v>0</v>
      </c>
      <c r="AB247" s="15">
        <v>0</v>
      </c>
      <c r="AC247" s="15">
        <v>0</v>
      </c>
      <c r="AD247" s="15">
        <v>0</v>
      </c>
      <c r="AE247" s="15">
        <v>0</v>
      </c>
      <c r="AF247" s="15">
        <v>0</v>
      </c>
      <c r="AG247" s="15">
        <v>0</v>
      </c>
      <c r="AH247" s="15">
        <v>0</v>
      </c>
      <c r="AI247" s="15">
        <v>0</v>
      </c>
    </row>
    <row r="248" spans="1:35" x14ac:dyDescent="0.3">
      <c r="A248" t="s">
        <v>5908</v>
      </c>
      <c r="B248" s="15">
        <v>5484.8785838351332</v>
      </c>
      <c r="C248" s="15">
        <v>8162.4899825163493</v>
      </c>
      <c r="D248" s="15">
        <v>7189.4505622480528</v>
      </c>
      <c r="E248" s="15">
        <v>1739.6927714807862</v>
      </c>
      <c r="F248" s="15">
        <v>2138.7833507224827</v>
      </c>
      <c r="G248" s="15">
        <v>1315.689103166533</v>
      </c>
      <c r="H248" s="15">
        <v>1665.7554277311185</v>
      </c>
      <c r="I248" s="15">
        <v>1197.1113530314913</v>
      </c>
      <c r="J248" s="15">
        <v>979.09509286435912</v>
      </c>
      <c r="K248" s="15">
        <v>601.87029351681531</v>
      </c>
      <c r="L248" s="15">
        <v>1102.644768501005</v>
      </c>
      <c r="M248" s="15">
        <v>595.2945210792094</v>
      </c>
      <c r="N248" s="15">
        <v>1518.8430483933844</v>
      </c>
      <c r="O248" s="15">
        <v>1068.9105212804411</v>
      </c>
      <c r="P248" s="15">
        <v>874.84504202426399</v>
      </c>
      <c r="Q248" s="15">
        <v>408.76712242223931</v>
      </c>
      <c r="R248" s="15">
        <v>654.58339614673002</v>
      </c>
      <c r="S248" s="15">
        <v>813.57808906900834</v>
      </c>
      <c r="T248" s="15">
        <v>291.68629609413256</v>
      </c>
      <c r="U248" s="15">
        <v>851.10810737144254</v>
      </c>
      <c r="V248" s="15">
        <v>157.71161537347712</v>
      </c>
      <c r="W248" s="15">
        <v>0</v>
      </c>
      <c r="X248" s="15">
        <v>2117.9333405544639</v>
      </c>
      <c r="Y248" s="15">
        <v>213.84625813352827</v>
      </c>
      <c r="Z248" s="15">
        <v>0</v>
      </c>
      <c r="AA248" s="15">
        <v>0</v>
      </c>
      <c r="AB248" s="15">
        <v>0</v>
      </c>
      <c r="AC248" s="15">
        <v>0</v>
      </c>
      <c r="AD248" s="15">
        <v>0</v>
      </c>
      <c r="AE248" s="15">
        <v>0</v>
      </c>
      <c r="AF248" s="15">
        <v>0</v>
      </c>
      <c r="AG248" s="15">
        <v>0</v>
      </c>
      <c r="AH248" s="15">
        <v>0</v>
      </c>
      <c r="AI248" s="15">
        <v>0</v>
      </c>
    </row>
    <row r="249" spans="1:35" x14ac:dyDescent="0.3">
      <c r="A249" t="s">
        <v>10094</v>
      </c>
      <c r="B249" s="15">
        <v>16135.987465548526</v>
      </c>
      <c r="C249" s="15">
        <v>18776.801836321109</v>
      </c>
      <c r="D249" s="15">
        <v>11379.135334727876</v>
      </c>
      <c r="E249" s="15">
        <v>4386.7853904856765</v>
      </c>
      <c r="F249" s="15">
        <v>4147.971185425753</v>
      </c>
      <c r="G249" s="15">
        <v>2355.6550241511363</v>
      </c>
      <c r="H249" s="15">
        <v>3924.0180669325114</v>
      </c>
      <c r="I249" s="15">
        <v>1272.7541425480122</v>
      </c>
      <c r="J249" s="15">
        <v>2478.4605922137885</v>
      </c>
      <c r="K249" s="15">
        <v>1481.2701633673371</v>
      </c>
      <c r="L249" s="15">
        <v>2759.0932036590234</v>
      </c>
      <c r="M249" s="15">
        <v>1052.602697362526</v>
      </c>
      <c r="N249" s="15">
        <v>4506.7109030121501</v>
      </c>
      <c r="O249" s="15">
        <v>1931.4804447827639</v>
      </c>
      <c r="P249" s="15">
        <v>2380.7691084266125</v>
      </c>
      <c r="Q249" s="15">
        <v>1329.2032310571112</v>
      </c>
      <c r="R249" s="15">
        <v>1245.1056094006983</v>
      </c>
      <c r="S249" s="15">
        <v>1753.1474059825894</v>
      </c>
      <c r="T249" s="15">
        <v>628.54332021560049</v>
      </c>
      <c r="U249" s="15">
        <v>785.6791502695005</v>
      </c>
      <c r="V249" s="15">
        <v>443.52855257149218</v>
      </c>
      <c r="W249" s="15">
        <v>238.35339617413445</v>
      </c>
      <c r="X249" s="15">
        <v>3575.8769537192525</v>
      </c>
      <c r="Y249" s="15">
        <v>460.80888578856343</v>
      </c>
      <c r="Z249" s="15">
        <v>0</v>
      </c>
      <c r="AA249" s="15">
        <v>0</v>
      </c>
      <c r="AB249" s="15">
        <v>0</v>
      </c>
      <c r="AC249" s="15">
        <v>0</v>
      </c>
      <c r="AD249" s="15">
        <v>0</v>
      </c>
      <c r="AE249" s="15">
        <v>0</v>
      </c>
      <c r="AF249" s="15">
        <v>0</v>
      </c>
      <c r="AG249" s="15">
        <v>0</v>
      </c>
      <c r="AH249" s="15">
        <v>0</v>
      </c>
      <c r="AI249" s="15">
        <v>737.29421726170153</v>
      </c>
    </row>
    <row r="250" spans="1:35" x14ac:dyDescent="0.3">
      <c r="A250" t="s">
        <v>9224</v>
      </c>
      <c r="B250" s="15">
        <v>12932.423506866942</v>
      </c>
      <c r="C250" s="15">
        <v>15884.566703202689</v>
      </c>
      <c r="D250" s="15">
        <v>12457.587734873536</v>
      </c>
      <c r="E250" s="15">
        <v>973.43928144723486</v>
      </c>
      <c r="F250" s="15">
        <v>3725.516025487791</v>
      </c>
      <c r="G250" s="15">
        <v>1391.4552994156479</v>
      </c>
      <c r="H250" s="15">
        <v>2618.6013323625234</v>
      </c>
      <c r="I250" s="15">
        <v>909.08136976991977</v>
      </c>
      <c r="J250" s="15">
        <v>1770.7737949285688</v>
      </c>
      <c r="K250" s="15">
        <v>1082.0820583944708</v>
      </c>
      <c r="L250" s="15">
        <v>2123.7076160400184</v>
      </c>
      <c r="M250" s="15">
        <v>1558.8686452257696</v>
      </c>
      <c r="N250" s="15">
        <v>4432.6252994472297</v>
      </c>
      <c r="O250" s="15">
        <v>2097.5298802613033</v>
      </c>
      <c r="P250" s="15">
        <v>2283.1538248740098</v>
      </c>
      <c r="Q250" s="15">
        <v>791.12635479863502</v>
      </c>
      <c r="R250" s="15">
        <v>1030.9682185735808</v>
      </c>
      <c r="S250" s="15">
        <v>1856.0325075043047</v>
      </c>
      <c r="T250" s="15">
        <v>357.58994012347398</v>
      </c>
      <c r="U250" s="15">
        <v>1854.1700598994948</v>
      </c>
      <c r="V250" s="15">
        <v>349.20892590183007</v>
      </c>
      <c r="W250" s="15">
        <v>214.07800524174414</v>
      </c>
      <c r="X250" s="15">
        <v>3582.5214371629536</v>
      </c>
      <c r="Y250" s="15">
        <v>413.87724551328012</v>
      </c>
      <c r="Z250" s="15">
        <v>1176.4460703714988</v>
      </c>
      <c r="AA250" s="15">
        <v>1415.460179655418</v>
      </c>
      <c r="AB250" s="15">
        <v>819.4769461162947</v>
      </c>
      <c r="AC250" s="15">
        <v>496.65269461593613</v>
      </c>
      <c r="AD250" s="15">
        <v>124.16317365398403</v>
      </c>
      <c r="AE250" s="15">
        <v>124.16317365398403</v>
      </c>
      <c r="AF250" s="15">
        <v>0</v>
      </c>
      <c r="AG250" s="15">
        <v>0</v>
      </c>
      <c r="AH250" s="15">
        <v>0</v>
      </c>
      <c r="AI250" s="15">
        <v>496.65269461593613</v>
      </c>
    </row>
    <row r="251" spans="1:35" x14ac:dyDescent="0.3">
      <c r="A251" t="s">
        <v>8828</v>
      </c>
      <c r="B251" s="15">
        <v>9398.5635700543789</v>
      </c>
      <c r="C251" s="15">
        <v>12970.821183360451</v>
      </c>
      <c r="D251" s="15">
        <v>8158.8179973242941</v>
      </c>
      <c r="E251" s="15">
        <v>2828.3270969570626</v>
      </c>
      <c r="F251" s="15">
        <v>3221.4953911411872</v>
      </c>
      <c r="G251" s="15">
        <v>1670.67767838801</v>
      </c>
      <c r="H251" s="15">
        <v>2911.1478025780611</v>
      </c>
      <c r="I251" s="15">
        <v>1851.042770629293</v>
      </c>
      <c r="J251" s="15">
        <v>1692.5331423713287</v>
      </c>
      <c r="K251" s="15">
        <v>1064.936239776659</v>
      </c>
      <c r="L251" s="15">
        <v>2343.7109403164209</v>
      </c>
      <c r="M251" s="15">
        <v>1548.9772526282663</v>
      </c>
      <c r="N251" s="15">
        <v>3927.0817915289635</v>
      </c>
      <c r="O251" s="15">
        <v>2615.2938374986088</v>
      </c>
      <c r="P251" s="15">
        <v>2161.8504742236478</v>
      </c>
      <c r="Q251" s="15">
        <v>879.50988219187025</v>
      </c>
      <c r="R251" s="15">
        <v>281.82045662700517</v>
      </c>
      <c r="S251" s="15">
        <v>1446.8317156957028</v>
      </c>
      <c r="T251" s="15">
        <v>397.53938698078775</v>
      </c>
      <c r="U251" s="15">
        <v>1164.091029006242</v>
      </c>
      <c r="V251" s="15">
        <v>287.57189451735229</v>
      </c>
      <c r="W251" s="15">
        <v>352.21805640485309</v>
      </c>
      <c r="X251" s="15">
        <v>2532.4731318776112</v>
      </c>
      <c r="Y251" s="15">
        <v>460.11503122776367</v>
      </c>
      <c r="Z251" s="15">
        <v>0</v>
      </c>
      <c r="AA251" s="15">
        <v>0</v>
      </c>
      <c r="AB251" s="15">
        <v>0</v>
      </c>
      <c r="AC251" s="15">
        <v>0</v>
      </c>
      <c r="AD251" s="15">
        <v>0</v>
      </c>
      <c r="AE251" s="15">
        <v>0</v>
      </c>
      <c r="AF251" s="15">
        <v>0</v>
      </c>
      <c r="AG251" s="15">
        <v>0</v>
      </c>
      <c r="AH251" s="15">
        <v>0</v>
      </c>
      <c r="AI251" s="15">
        <v>552.13803747331633</v>
      </c>
    </row>
    <row r="252" spans="1:35" x14ac:dyDescent="0.3">
      <c r="A252" t="s">
        <v>7838</v>
      </c>
      <c r="B252" s="15">
        <v>6226.1591402785571</v>
      </c>
      <c r="C252" s="15">
        <v>11134.345543140351</v>
      </c>
      <c r="D252" s="15">
        <v>7590.4455701991492</v>
      </c>
      <c r="E252" s="15">
        <v>2328.5120148577494</v>
      </c>
      <c r="F252" s="15">
        <v>2659.2061506332611</v>
      </c>
      <c r="G252" s="15">
        <v>1164.4976545869131</v>
      </c>
      <c r="H252" s="15">
        <v>2634.0748461972703</v>
      </c>
      <c r="I252" s="15">
        <v>1275.1720529684872</v>
      </c>
      <c r="J252" s="15">
        <v>1165.1017724820088</v>
      </c>
      <c r="K252" s="15">
        <v>999.51305743621492</v>
      </c>
      <c r="L252" s="15">
        <v>2812.1688016715502</v>
      </c>
      <c r="M252" s="15">
        <v>1071.3426751631207</v>
      </c>
      <c r="N252" s="15">
        <v>3621.0826632049989</v>
      </c>
      <c r="O252" s="15">
        <v>0</v>
      </c>
      <c r="P252" s="15">
        <v>0</v>
      </c>
      <c r="Q252" s="15">
        <v>640.00249806462739</v>
      </c>
      <c r="R252" s="15">
        <v>499.96796998139087</v>
      </c>
      <c r="S252" s="15">
        <v>736.4801259114472</v>
      </c>
      <c r="T252" s="15">
        <v>318.4909542945739</v>
      </c>
      <c r="U252" s="15">
        <v>1115.8057522421811</v>
      </c>
      <c r="V252" s="15">
        <v>363.98103179529727</v>
      </c>
      <c r="W252" s="15">
        <v>0</v>
      </c>
      <c r="X252" s="15">
        <v>1569.7399386172624</v>
      </c>
      <c r="Y252" s="15">
        <v>0</v>
      </c>
      <c r="Z252" s="15">
        <v>0</v>
      </c>
      <c r="AA252" s="15">
        <v>0</v>
      </c>
      <c r="AB252" s="15">
        <v>0</v>
      </c>
      <c r="AC252" s="15">
        <v>0</v>
      </c>
      <c r="AD252" s="15">
        <v>0</v>
      </c>
      <c r="AE252" s="15">
        <v>0</v>
      </c>
      <c r="AF252" s="15">
        <v>0</v>
      </c>
      <c r="AG252" s="15">
        <v>0</v>
      </c>
      <c r="AH252" s="15">
        <v>0</v>
      </c>
      <c r="AI252" s="15">
        <v>386.63545286139464</v>
      </c>
    </row>
    <row r="253" spans="1:35" x14ac:dyDescent="0.3">
      <c r="A253" t="s">
        <v>5940</v>
      </c>
      <c r="B253" s="15">
        <v>5807.048372266654</v>
      </c>
      <c r="C253" s="15">
        <v>8352.5589354965141</v>
      </c>
      <c r="D253" s="15">
        <v>7435.9231895142548</v>
      </c>
      <c r="E253" s="15">
        <v>2409.307998986747</v>
      </c>
      <c r="F253" s="15">
        <v>3148.6956844684992</v>
      </c>
      <c r="G253" s="15">
        <v>1011.6721341103241</v>
      </c>
      <c r="H253" s="15">
        <v>1946.7183439728233</v>
      </c>
      <c r="I253" s="15">
        <v>1160.3054337472011</v>
      </c>
      <c r="J253" s="15">
        <v>802.2629301727751</v>
      </c>
      <c r="K253" s="15">
        <v>806.88147903154822</v>
      </c>
      <c r="L253" s="15">
        <v>2059.9777580322798</v>
      </c>
      <c r="M253" s="15">
        <v>678.82171522011481</v>
      </c>
      <c r="N253" s="15">
        <v>1026.577450881819</v>
      </c>
      <c r="O253" s="15">
        <v>876.2646789326609</v>
      </c>
      <c r="P253" s="15">
        <v>1096.4854858805193</v>
      </c>
      <c r="Q253" s="15">
        <v>197.02309563447585</v>
      </c>
      <c r="R253" s="15">
        <v>434.35352676369791</v>
      </c>
      <c r="S253" s="15">
        <v>1002.5400034122956</v>
      </c>
      <c r="T253" s="15">
        <v>236.80559603163425</v>
      </c>
      <c r="U253" s="15">
        <v>660.24255276550514</v>
      </c>
      <c r="V253" s="15">
        <v>0</v>
      </c>
      <c r="W253" s="15">
        <v>0</v>
      </c>
      <c r="X253" s="15">
        <v>1573.6655566073853</v>
      </c>
      <c r="Y253" s="15">
        <v>419.86807807027355</v>
      </c>
      <c r="Z253" s="15">
        <v>0</v>
      </c>
      <c r="AA253" s="15">
        <v>0</v>
      </c>
      <c r="AB253" s="15">
        <v>0</v>
      </c>
      <c r="AC253" s="15">
        <v>0</v>
      </c>
      <c r="AD253" s="15">
        <v>0</v>
      </c>
      <c r="AE253" s="15">
        <v>0</v>
      </c>
      <c r="AF253" s="15">
        <v>0</v>
      </c>
      <c r="AG253" s="15">
        <v>0</v>
      </c>
      <c r="AH253" s="15">
        <v>0</v>
      </c>
      <c r="AI253" s="15">
        <v>0</v>
      </c>
    </row>
    <row r="254" spans="1:35" x14ac:dyDescent="0.3">
      <c r="A254" t="s">
        <v>50</v>
      </c>
      <c r="B254" s="15">
        <v>11530.421671149303</v>
      </c>
      <c r="C254" s="15">
        <v>14651.970710712496</v>
      </c>
      <c r="D254" s="15">
        <v>17867.349525594116</v>
      </c>
      <c r="E254" s="15">
        <v>4801.2471293485396</v>
      </c>
      <c r="F254" s="15">
        <v>5937.3213186007015</v>
      </c>
      <c r="G254" s="15">
        <v>1466.5742381954842</v>
      </c>
      <c r="H254" s="15">
        <v>2821.6139167348333</v>
      </c>
      <c r="I254" s="15">
        <v>1884.3027304925192</v>
      </c>
      <c r="J254" s="15">
        <v>1772.2420644229117</v>
      </c>
      <c r="K254" s="15">
        <v>1446.266530635452</v>
      </c>
      <c r="L254" s="15">
        <v>4800.7210229350676</v>
      </c>
      <c r="M254" s="15">
        <v>1606.4133228964313</v>
      </c>
      <c r="N254" s="15">
        <v>1243.7155614486028</v>
      </c>
      <c r="O254" s="15">
        <v>748.9650902192177</v>
      </c>
      <c r="P254" s="15">
        <v>877.96638280263448</v>
      </c>
      <c r="Q254" s="15">
        <v>677.30939670428563</v>
      </c>
      <c r="R254" s="15">
        <v>870.81133557941064</v>
      </c>
      <c r="S254" s="15">
        <v>651.42496116144662</v>
      </c>
      <c r="T254" s="15">
        <v>363.64475299207868</v>
      </c>
      <c r="U254" s="15">
        <v>2221.221277680203</v>
      </c>
      <c r="V254" s="15">
        <v>633.95822823416506</v>
      </c>
      <c r="W254" s="15">
        <v>170.35325668234245</v>
      </c>
      <c r="X254" s="15">
        <v>1493.3004439998788</v>
      </c>
      <c r="Y254" s="15">
        <v>420.88513077786888</v>
      </c>
      <c r="Z254" s="15">
        <v>0</v>
      </c>
      <c r="AA254" s="15">
        <v>0</v>
      </c>
      <c r="AB254" s="15">
        <v>0</v>
      </c>
      <c r="AC254" s="15">
        <v>0</v>
      </c>
      <c r="AD254" s="15">
        <v>0</v>
      </c>
      <c r="AE254" s="15">
        <v>0</v>
      </c>
      <c r="AF254" s="15">
        <v>0</v>
      </c>
      <c r="AG254" s="15">
        <v>0</v>
      </c>
      <c r="AH254" s="15">
        <v>0</v>
      </c>
      <c r="AI254" s="15">
        <v>0</v>
      </c>
    </row>
    <row r="255" spans="1:35" x14ac:dyDescent="0.3">
      <c r="A255" t="s">
        <v>51</v>
      </c>
      <c r="B255" s="15">
        <v>13348.172258087248</v>
      </c>
      <c r="C255" s="15">
        <v>15812.035018729746</v>
      </c>
      <c r="D255" s="15">
        <v>11673.026784368194</v>
      </c>
      <c r="E255" s="15">
        <v>4238.3916160752578</v>
      </c>
      <c r="F255" s="15">
        <v>7276.9440771899344</v>
      </c>
      <c r="G255" s="15">
        <v>1688.1591428840725</v>
      </c>
      <c r="H255" s="15">
        <v>3785.0063195653438</v>
      </c>
      <c r="I255" s="15">
        <v>3163.6473698202826</v>
      </c>
      <c r="J255" s="15">
        <v>1994.9144469402841</v>
      </c>
      <c r="K255" s="15">
        <v>1818.8053176225212</v>
      </c>
      <c r="L255" s="15">
        <v>5821.6509732352715</v>
      </c>
      <c r="M255" s="15">
        <v>2303.4882691796674</v>
      </c>
      <c r="N255" s="15">
        <v>3251.3190885458644</v>
      </c>
      <c r="O255" s="15">
        <v>1513.9642432328076</v>
      </c>
      <c r="P255" s="15">
        <v>1974.7193239587364</v>
      </c>
      <c r="Q255" s="15">
        <v>834.31700014289947</v>
      </c>
      <c r="R255" s="15">
        <v>1010.330417977337</v>
      </c>
      <c r="S255" s="15">
        <v>822.25735324396567</v>
      </c>
      <c r="T255" s="15">
        <v>313.16797343897753</v>
      </c>
      <c r="U255" s="15">
        <v>992.5280820789111</v>
      </c>
      <c r="V255" s="15">
        <v>1155.7161611478159</v>
      </c>
      <c r="W255" s="15">
        <v>284.16739399154164</v>
      </c>
      <c r="X255" s="15">
        <v>4535.9586177322808</v>
      </c>
      <c r="Y255" s="15">
        <v>382.84593329948359</v>
      </c>
      <c r="Z255" s="15">
        <v>872.88872792282257</v>
      </c>
      <c r="AA255" s="15">
        <v>1745.7774558456449</v>
      </c>
      <c r="AB255" s="15">
        <v>1516.0698958659548</v>
      </c>
      <c r="AC255" s="15">
        <v>574.26889994922533</v>
      </c>
      <c r="AD255" s="15">
        <v>101.45417232436313</v>
      </c>
      <c r="AE255" s="15">
        <v>101.45417232436313</v>
      </c>
      <c r="AF255" s="15">
        <v>0</v>
      </c>
      <c r="AG255" s="15">
        <v>0</v>
      </c>
      <c r="AH255" s="15">
        <v>0</v>
      </c>
      <c r="AI255" s="15">
        <v>612.55349327917361</v>
      </c>
    </row>
    <row r="256" spans="1:35" x14ac:dyDescent="0.3">
      <c r="A256" t="s">
        <v>253</v>
      </c>
      <c r="B256" s="15">
        <v>8683.4214808673005</v>
      </c>
      <c r="C256" s="15">
        <v>14898.188950579473</v>
      </c>
      <c r="D256" s="15">
        <v>16927.403954397727</v>
      </c>
      <c r="E256" s="15">
        <v>3185.1156051502662</v>
      </c>
      <c r="F256" s="15">
        <v>2976.9034700321249</v>
      </c>
      <c r="G256" s="15">
        <v>1398.4341616376075</v>
      </c>
      <c r="H256" s="15">
        <v>2784.0352394671295</v>
      </c>
      <c r="I256" s="15">
        <v>2148.8905843278253</v>
      </c>
      <c r="J256" s="15">
        <v>1946.2580508653737</v>
      </c>
      <c r="K256" s="15">
        <v>1690.0613415083042</v>
      </c>
      <c r="L256" s="15">
        <v>4628.7445401989562</v>
      </c>
      <c r="M256" s="15">
        <v>1760.736295813703</v>
      </c>
      <c r="N256" s="15">
        <v>2972.0678152638611</v>
      </c>
      <c r="O256" s="15">
        <v>1230.1161783576456</v>
      </c>
      <c r="P256" s="15">
        <v>1437.4913732274331</v>
      </c>
      <c r="Q256" s="15">
        <v>961.55135199713152</v>
      </c>
      <c r="R256" s="15">
        <v>738.92524593512621</v>
      </c>
      <c r="S256" s="15">
        <v>700.51898787179789</v>
      </c>
      <c r="T256" s="15">
        <v>507.37177722401827</v>
      </c>
      <c r="U256" s="15">
        <v>832.2905803069948</v>
      </c>
      <c r="V256" s="15">
        <v>574.23400373136224</v>
      </c>
      <c r="W256" s="15">
        <v>150.55625134268431</v>
      </c>
      <c r="X256" s="15">
        <v>1981.1305612134322</v>
      </c>
      <c r="Y256" s="15">
        <v>371.97344371262335</v>
      </c>
      <c r="Z256" s="15">
        <v>0</v>
      </c>
      <c r="AA256" s="15">
        <v>0</v>
      </c>
      <c r="AB256" s="15">
        <v>0</v>
      </c>
      <c r="AC256" s="15">
        <v>0</v>
      </c>
      <c r="AD256" s="15">
        <v>0</v>
      </c>
      <c r="AE256" s="15">
        <v>0</v>
      </c>
      <c r="AF256" s="15">
        <v>0</v>
      </c>
      <c r="AG256" s="15">
        <v>0</v>
      </c>
      <c r="AH256" s="15">
        <v>0</v>
      </c>
      <c r="AI256" s="15">
        <v>297.57875497009871</v>
      </c>
    </row>
    <row r="257" spans="1:35" x14ac:dyDescent="0.3">
      <c r="A257" t="s">
        <v>100</v>
      </c>
      <c r="B257" s="15">
        <v>10932.879865413741</v>
      </c>
      <c r="C257" s="15">
        <v>20934.769402800244</v>
      </c>
      <c r="D257" s="15">
        <v>10709.683467609901</v>
      </c>
      <c r="E257" s="15">
        <v>2329.1726175352442</v>
      </c>
      <c r="F257" s="15">
        <v>5721.8607941538085</v>
      </c>
      <c r="G257" s="15">
        <v>1970.9562262842637</v>
      </c>
      <c r="H257" s="15">
        <v>3517.8136625844759</v>
      </c>
      <c r="I257" s="15">
        <v>1261.8777580594833</v>
      </c>
      <c r="J257" s="15">
        <v>1812.2256098017938</v>
      </c>
      <c r="K257" s="15">
        <v>989.46170004227122</v>
      </c>
      <c r="L257" s="15">
        <v>2826.8145502910966</v>
      </c>
      <c r="M257" s="15">
        <v>1069.1334380450555</v>
      </c>
      <c r="N257" s="15">
        <v>2426.9237114694292</v>
      </c>
      <c r="O257" s="15">
        <v>1345.0223666931586</v>
      </c>
      <c r="P257" s="15">
        <v>1814.0641883710887</v>
      </c>
      <c r="Q257" s="15">
        <v>687.21981190093948</v>
      </c>
      <c r="R257" s="15">
        <v>730.32426502552278</v>
      </c>
      <c r="S257" s="15">
        <v>1039.1033214132367</v>
      </c>
      <c r="T257" s="15">
        <v>557.29359300409124</v>
      </c>
      <c r="U257" s="15">
        <v>914.18212195502497</v>
      </c>
      <c r="V257" s="15">
        <v>413.68017809138001</v>
      </c>
      <c r="W257" s="15">
        <v>349.22778491220447</v>
      </c>
      <c r="X257" s="15">
        <v>2789.7365491436467</v>
      </c>
      <c r="Y257" s="15">
        <v>408.5730153988938</v>
      </c>
      <c r="Z257" s="15">
        <v>0</v>
      </c>
      <c r="AA257" s="15">
        <v>0</v>
      </c>
      <c r="AB257" s="15">
        <v>0</v>
      </c>
      <c r="AC257" s="15">
        <v>0</v>
      </c>
      <c r="AD257" s="15">
        <v>0</v>
      </c>
      <c r="AE257" s="15">
        <v>0</v>
      </c>
      <c r="AF257" s="15">
        <v>0</v>
      </c>
      <c r="AG257" s="15">
        <v>0</v>
      </c>
      <c r="AH257" s="15">
        <v>0</v>
      </c>
      <c r="AI257" s="15">
        <v>0</v>
      </c>
    </row>
    <row r="258" spans="1:35" x14ac:dyDescent="0.3">
      <c r="A258" t="s">
        <v>75</v>
      </c>
      <c r="B258" s="15">
        <v>10598.52619665195</v>
      </c>
      <c r="C258" s="15">
        <v>18407.446682744168</v>
      </c>
      <c r="D258" s="15">
        <v>11651.227368382779</v>
      </c>
      <c r="E258" s="15">
        <v>2414.8397910346966</v>
      </c>
      <c r="F258" s="15">
        <v>5648.497958496876</v>
      </c>
      <c r="G258" s="15">
        <v>1686.9896163045594</v>
      </c>
      <c r="H258" s="15">
        <v>5358.3407634277573</v>
      </c>
      <c r="I258" s="15">
        <v>1584.5196879558257</v>
      </c>
      <c r="J258" s="15">
        <v>2380.8574168374125</v>
      </c>
      <c r="K258" s="15">
        <v>1903.3266385020388</v>
      </c>
      <c r="L258" s="15">
        <v>3440.061880278914</v>
      </c>
      <c r="M258" s="15">
        <v>1303.5638742078183</v>
      </c>
      <c r="N258" s="15">
        <v>2351.5802944520601</v>
      </c>
      <c r="O258" s="15">
        <v>1220.0195142581874</v>
      </c>
      <c r="P258" s="15">
        <v>1582.8467095338053</v>
      </c>
      <c r="Q258" s="15">
        <v>1303.9821188133233</v>
      </c>
      <c r="R258" s="15">
        <v>1183.4231112764969</v>
      </c>
      <c r="S258" s="15">
        <v>998.66355679464766</v>
      </c>
      <c r="T258" s="15">
        <v>361.36333915635032</v>
      </c>
      <c r="U258" s="15">
        <v>971.37309628544415</v>
      </c>
      <c r="V258" s="15">
        <v>507.12158417485512</v>
      </c>
      <c r="W258" s="15">
        <v>263.38954031679589</v>
      </c>
      <c r="X258" s="15">
        <v>2507.7946546081907</v>
      </c>
      <c r="Y258" s="15">
        <v>418.24460550503517</v>
      </c>
      <c r="Z258" s="15">
        <v>0</v>
      </c>
      <c r="AA258" s="15">
        <v>0</v>
      </c>
      <c r="AB258" s="15">
        <v>0</v>
      </c>
      <c r="AC258" s="15">
        <v>0</v>
      </c>
      <c r="AD258" s="15">
        <v>0</v>
      </c>
      <c r="AE258" s="15">
        <v>0</v>
      </c>
      <c r="AF258" s="15">
        <v>0</v>
      </c>
      <c r="AG258" s="15">
        <v>0</v>
      </c>
      <c r="AH258" s="15">
        <v>0</v>
      </c>
      <c r="AI258" s="15">
        <v>0</v>
      </c>
    </row>
    <row r="259" spans="1:35" x14ac:dyDescent="0.3">
      <c r="A259" t="s">
        <v>178</v>
      </c>
      <c r="B259" s="15">
        <v>7027.7536016124068</v>
      </c>
      <c r="C259" s="15">
        <v>14309.359892227652</v>
      </c>
      <c r="D259" s="15">
        <v>12965.282854984851</v>
      </c>
      <c r="E259" s="15">
        <v>1319.0551396860026</v>
      </c>
      <c r="F259" s="15">
        <v>5653.0357902938176</v>
      </c>
      <c r="G259" s="15">
        <v>3118.8675806851502</v>
      </c>
      <c r="H259" s="15">
        <v>4061.6120619755357</v>
      </c>
      <c r="I259" s="15">
        <v>1998.9170076428995</v>
      </c>
      <c r="J259" s="15">
        <v>2463.6288826527716</v>
      </c>
      <c r="K259" s="15">
        <v>1343.7792242413598</v>
      </c>
      <c r="L259" s="15">
        <v>3456.3261062080633</v>
      </c>
      <c r="M259" s="15">
        <v>1426.3273922670003</v>
      </c>
      <c r="N259" s="15">
        <v>1736.7407967252777</v>
      </c>
      <c r="O259" s="15">
        <v>1227.9292280391155</v>
      </c>
      <c r="P259" s="15">
        <v>1464.8767812471895</v>
      </c>
      <c r="Q259" s="15">
        <v>812.26186361660439</v>
      </c>
      <c r="R259" s="15">
        <v>494.48169110713889</v>
      </c>
      <c r="S259" s="15">
        <v>663.31186849943344</v>
      </c>
      <c r="T259" s="15">
        <v>752.4194875295567</v>
      </c>
      <c r="U259" s="15">
        <v>1404.7316612676277</v>
      </c>
      <c r="V259" s="15">
        <v>345.6326106208063</v>
      </c>
      <c r="W259" s="15">
        <v>163.38078732703224</v>
      </c>
      <c r="X259" s="15">
        <v>3114.6291661899459</v>
      </c>
      <c r="Y259" s="15">
        <v>403.65852335276645</v>
      </c>
      <c r="Z259" s="15">
        <v>0</v>
      </c>
      <c r="AA259" s="15">
        <v>0</v>
      </c>
      <c r="AB259" s="15">
        <v>0</v>
      </c>
      <c r="AC259" s="15">
        <v>0</v>
      </c>
      <c r="AD259" s="15">
        <v>0</v>
      </c>
      <c r="AE259" s="15">
        <v>0</v>
      </c>
      <c r="AF259" s="15">
        <v>0</v>
      </c>
      <c r="AG259" s="15">
        <v>0</v>
      </c>
      <c r="AH259" s="15">
        <v>0</v>
      </c>
      <c r="AI259" s="15">
        <v>0</v>
      </c>
    </row>
    <row r="260" spans="1:35" x14ac:dyDescent="0.3">
      <c r="A260" t="s">
        <v>76</v>
      </c>
      <c r="B260" s="15">
        <v>7176.3845628890958</v>
      </c>
      <c r="C260" s="15">
        <v>18779.345326026534</v>
      </c>
      <c r="D260" s="15">
        <v>10554.342597612664</v>
      </c>
      <c r="E260" s="15">
        <v>2546.0243837844118</v>
      </c>
      <c r="F260" s="15">
        <v>3967.392428682464</v>
      </c>
      <c r="G260" s="15">
        <v>1824.0739690961811</v>
      </c>
      <c r="H260" s="15">
        <v>3885.5533554568815</v>
      </c>
      <c r="I260" s="15">
        <v>1785.3175797933175</v>
      </c>
      <c r="J260" s="15">
        <v>1485.9019396442161</v>
      </c>
      <c r="K260" s="15">
        <v>1349.6236591187971</v>
      </c>
      <c r="L260" s="15">
        <v>3751.7086156551309</v>
      </c>
      <c r="M260" s="15">
        <v>1141.7812550899507</v>
      </c>
      <c r="N260" s="15">
        <v>2749.9010177450582</v>
      </c>
      <c r="O260" s="15">
        <v>1529.3451481185889</v>
      </c>
      <c r="P260" s="15">
        <v>1963.2364460348367</v>
      </c>
      <c r="Q260" s="15">
        <v>495.09034055960677</v>
      </c>
      <c r="R260" s="15">
        <v>441.64257577682019</v>
      </c>
      <c r="S260" s="15">
        <v>769.9001800582854</v>
      </c>
      <c r="T260" s="15">
        <v>311.49321262952873</v>
      </c>
      <c r="U260" s="15">
        <v>806.67368432704916</v>
      </c>
      <c r="V260" s="15">
        <v>579.09256109511625</v>
      </c>
      <c r="W260" s="15">
        <v>389.27638464899729</v>
      </c>
      <c r="X260" s="15">
        <v>2539.5349418546302</v>
      </c>
      <c r="Y260" s="15">
        <v>360.52455165454717</v>
      </c>
      <c r="Z260" s="15">
        <v>0</v>
      </c>
      <c r="AA260" s="15">
        <v>0</v>
      </c>
      <c r="AB260" s="15">
        <v>0</v>
      </c>
      <c r="AC260" s="15">
        <v>0</v>
      </c>
      <c r="AD260" s="15">
        <v>0</v>
      </c>
      <c r="AE260" s="15">
        <v>0</v>
      </c>
      <c r="AF260" s="15">
        <v>0</v>
      </c>
      <c r="AG260" s="15">
        <v>0</v>
      </c>
      <c r="AH260" s="15">
        <v>0</v>
      </c>
      <c r="AI260" s="15">
        <v>576.83928264727535</v>
      </c>
    </row>
    <row r="261" spans="1:35" x14ac:dyDescent="0.3">
      <c r="A261" t="s">
        <v>52</v>
      </c>
      <c r="B261" s="15">
        <v>14459.338385464505</v>
      </c>
      <c r="C261" s="15">
        <v>20491.145795901302</v>
      </c>
      <c r="D261" s="15">
        <v>17660.353426845002</v>
      </c>
      <c r="E261" s="15">
        <v>5349.4664540636013</v>
      </c>
      <c r="F261" s="15">
        <v>8897.1226735234977</v>
      </c>
      <c r="G261" s="15">
        <v>2476.9603405694002</v>
      </c>
      <c r="H261" s="15">
        <v>6761.9130130983367</v>
      </c>
      <c r="I261" s="15">
        <v>2549.627098962495</v>
      </c>
      <c r="J261" s="15">
        <v>2811.9866341160709</v>
      </c>
      <c r="K261" s="15">
        <v>1710.814099839816</v>
      </c>
      <c r="L261" s="15">
        <v>5295.4544455863452</v>
      </c>
      <c r="M261" s="15">
        <v>2089.6573641190398</v>
      </c>
      <c r="N261" s="15">
        <v>3243.9742440857672</v>
      </c>
      <c r="O261" s="15">
        <v>1693.8946754975432</v>
      </c>
      <c r="P261" s="15">
        <v>2284.1222862068294</v>
      </c>
      <c r="Q261" s="15">
        <v>814.30152539605285</v>
      </c>
      <c r="R261" s="15">
        <v>714.52030491598236</v>
      </c>
      <c r="S261" s="15">
        <v>1322.2096292092808</v>
      </c>
      <c r="T261" s="15">
        <v>788.70547318594777</v>
      </c>
      <c r="U261" s="15">
        <v>1750.5096723351483</v>
      </c>
      <c r="V261" s="15">
        <v>723.95613772224999</v>
      </c>
      <c r="W261" s="15">
        <v>224.39928823181052</v>
      </c>
      <c r="X261" s="15">
        <v>3975.6308890407186</v>
      </c>
      <c r="Y261" s="15">
        <v>433.8313933916105</v>
      </c>
      <c r="Z261" s="15">
        <v>0</v>
      </c>
      <c r="AA261" s="15">
        <v>0</v>
      </c>
      <c r="AB261" s="15">
        <v>0</v>
      </c>
      <c r="AC261" s="15">
        <v>0</v>
      </c>
      <c r="AD261" s="15">
        <v>0</v>
      </c>
      <c r="AE261" s="15">
        <v>0</v>
      </c>
      <c r="AF261" s="15">
        <v>0</v>
      </c>
      <c r="AG261" s="15">
        <v>989.13557693287203</v>
      </c>
      <c r="AH261" s="15">
        <v>2472.8389423321796</v>
      </c>
      <c r="AI261" s="15">
        <v>694.13022942657676</v>
      </c>
    </row>
    <row r="262" spans="1:35" x14ac:dyDescent="0.3">
      <c r="A262" t="s">
        <v>101</v>
      </c>
      <c r="B262" s="15">
        <v>17177.398268222612</v>
      </c>
      <c r="C262" s="15">
        <v>26818.043037654246</v>
      </c>
      <c r="D262" s="15">
        <v>16929.362745352446</v>
      </c>
      <c r="E262" s="15">
        <v>2147.982806995436</v>
      </c>
      <c r="F262" s="15">
        <v>8829.0649273871513</v>
      </c>
      <c r="G262" s="15">
        <v>1519.8892180651983</v>
      </c>
      <c r="H262" s="15">
        <v>4120.5245025431941</v>
      </c>
      <c r="I262" s="15">
        <v>2661.8775615747213</v>
      </c>
      <c r="J262" s="15">
        <v>2516.6973399866019</v>
      </c>
      <c r="K262" s="15">
        <v>2401.147573052634</v>
      </c>
      <c r="L262" s="15">
        <v>5881.0598447296434</v>
      </c>
      <c r="M262" s="15">
        <v>2137.7157193645148</v>
      </c>
      <c r="N262" s="15">
        <v>1871.4919383381618</v>
      </c>
      <c r="O262" s="15">
        <v>2908.1075403724371</v>
      </c>
      <c r="P262" s="15">
        <v>2746.716127788126</v>
      </c>
      <c r="Q262" s="15">
        <v>1449.8208480927685</v>
      </c>
      <c r="R262" s="15">
        <v>791.28624495857014</v>
      </c>
      <c r="S262" s="15">
        <v>587.56561143975773</v>
      </c>
      <c r="T262" s="15">
        <v>311.25486712688581</v>
      </c>
      <c r="U262" s="15">
        <v>1197.8268902741845</v>
      </c>
      <c r="V262" s="15">
        <v>713.74271469345194</v>
      </c>
      <c r="W262" s="15">
        <v>251.09333609657344</v>
      </c>
      <c r="X262" s="15">
        <v>2376.2003513529385</v>
      </c>
      <c r="Y262" s="15">
        <v>360.24868880426601</v>
      </c>
      <c r="Z262" s="15">
        <v>2464.1010314211794</v>
      </c>
      <c r="AA262" s="15">
        <v>2053.4175261843161</v>
      </c>
      <c r="AB262" s="15">
        <v>1902.1130768865246</v>
      </c>
      <c r="AC262" s="15">
        <v>540.37303320639899</v>
      </c>
      <c r="AD262" s="15">
        <v>95.465902533130489</v>
      </c>
      <c r="AE262" s="15">
        <v>95.465902533130475</v>
      </c>
      <c r="AF262" s="15">
        <v>70.248494316831867</v>
      </c>
      <c r="AG262" s="15">
        <v>0</v>
      </c>
      <c r="AH262" s="15">
        <v>0</v>
      </c>
      <c r="AI262" s="15">
        <v>1008.6963286519449</v>
      </c>
    </row>
    <row r="263" spans="1:35" x14ac:dyDescent="0.3">
      <c r="A263" t="s">
        <v>53</v>
      </c>
      <c r="B263" s="15">
        <v>10451.851345660862</v>
      </c>
      <c r="C263" s="15">
        <v>13720.716446799541</v>
      </c>
      <c r="D263" s="15">
        <v>12150.662811028424</v>
      </c>
      <c r="E263" s="15">
        <v>2094.4125396677209</v>
      </c>
      <c r="F263" s="15">
        <v>5849.3866685750654</v>
      </c>
      <c r="G263" s="15">
        <v>1465.4650926634652</v>
      </c>
      <c r="H263" s="15">
        <v>2713.6149069229182</v>
      </c>
      <c r="I263" s="15">
        <v>2558.4732373179022</v>
      </c>
      <c r="J263" s="15">
        <v>2187.0882480812711</v>
      </c>
      <c r="K263" s="15">
        <v>1812.877185717412</v>
      </c>
      <c r="L263" s="15">
        <v>5264.7793344290258</v>
      </c>
      <c r="M263" s="15">
        <v>1916.564834247398</v>
      </c>
      <c r="N263" s="15">
        <v>4284.911565661163</v>
      </c>
      <c r="O263" s="15">
        <v>1372.8868350474065</v>
      </c>
      <c r="P263" s="15">
        <v>2337.2599270142673</v>
      </c>
      <c r="Q263" s="15">
        <v>1032.3937486152913</v>
      </c>
      <c r="R263" s="15">
        <v>1086.3814904250773</v>
      </c>
      <c r="S263" s="15">
        <v>930.75256683260784</v>
      </c>
      <c r="T263" s="15">
        <v>318.85900938920452</v>
      </c>
      <c r="U263" s="15">
        <v>1205.4663649585757</v>
      </c>
      <c r="V263" s="15">
        <v>518.92549663738203</v>
      </c>
      <c r="W263" s="15">
        <v>70.067123395732906</v>
      </c>
      <c r="X263" s="15">
        <v>2349.7336290930621</v>
      </c>
      <c r="Y263" s="15">
        <v>0</v>
      </c>
      <c r="Z263" s="15">
        <v>1034.9274693500465</v>
      </c>
      <c r="AA263" s="15">
        <v>1996.7668405821519</v>
      </c>
      <c r="AB263" s="15">
        <v>1543.6206322509167</v>
      </c>
      <c r="AC263" s="15">
        <v>584.70478494352903</v>
      </c>
      <c r="AD263" s="15">
        <v>103.29784534002349</v>
      </c>
      <c r="AE263" s="15">
        <v>103.29784534002347</v>
      </c>
      <c r="AF263" s="15">
        <v>76.011622042658786</v>
      </c>
      <c r="AG263" s="15">
        <v>0</v>
      </c>
      <c r="AH263" s="15">
        <v>0</v>
      </c>
      <c r="AI263" s="15">
        <v>311.84255196988221</v>
      </c>
    </row>
    <row r="264" spans="1:35" x14ac:dyDescent="0.3">
      <c r="A264" t="s">
        <v>102</v>
      </c>
      <c r="B264" s="15">
        <v>11757.496866314174</v>
      </c>
      <c r="C264" s="15">
        <v>13817.603678663216</v>
      </c>
      <c r="D264" s="15">
        <v>15273.746062779523</v>
      </c>
      <c r="E264" s="15">
        <v>3007.8020776029766</v>
      </c>
      <c r="F264" s="15">
        <v>4459.0373212713394</v>
      </c>
      <c r="G264" s="15">
        <v>2175.3667054987868</v>
      </c>
      <c r="H264" s="15">
        <v>4189.2992805895083</v>
      </c>
      <c r="I264" s="15">
        <v>2250.2320156880278</v>
      </c>
      <c r="J264" s="15">
        <v>2988.2962275536715</v>
      </c>
      <c r="K264" s="15">
        <v>2011.7033350850863</v>
      </c>
      <c r="L264" s="15">
        <v>4669.7933868040782</v>
      </c>
      <c r="M264" s="15">
        <v>1771.5027244779192</v>
      </c>
      <c r="N264" s="15">
        <v>2021.1776051090351</v>
      </c>
      <c r="O264" s="15">
        <v>1234.070113119423</v>
      </c>
      <c r="P264" s="15">
        <v>911.57339230423122</v>
      </c>
      <c r="Q264" s="15">
        <v>921.97651233052773</v>
      </c>
      <c r="R264" s="15">
        <v>455.13650115047204</v>
      </c>
      <c r="S264" s="15">
        <v>1413.5239335730375</v>
      </c>
      <c r="T264" s="15">
        <v>506.78056128101548</v>
      </c>
      <c r="U264" s="15">
        <v>1346.8325034044581</v>
      </c>
      <c r="V264" s="15">
        <v>633.94012660244334</v>
      </c>
      <c r="W264" s="15">
        <v>175.36688044328395</v>
      </c>
      <c r="X264" s="15">
        <v>2673.6018467582016</v>
      </c>
      <c r="Y264" s="15">
        <v>371.54000093916085</v>
      </c>
      <c r="Z264" s="15">
        <v>0</v>
      </c>
      <c r="AA264" s="15">
        <v>0</v>
      </c>
      <c r="AB264" s="15">
        <v>0</v>
      </c>
      <c r="AC264" s="15">
        <v>0</v>
      </c>
      <c r="AD264" s="15">
        <v>0</v>
      </c>
      <c r="AE264" s="15">
        <v>0</v>
      </c>
      <c r="AF264" s="15">
        <v>0</v>
      </c>
      <c r="AG264" s="15">
        <v>0</v>
      </c>
      <c r="AH264" s="15">
        <v>0</v>
      </c>
      <c r="AI264" s="15">
        <v>1040.3120026296506</v>
      </c>
    </row>
    <row r="265" spans="1:35" x14ac:dyDescent="0.3">
      <c r="A265" t="s">
        <v>254</v>
      </c>
      <c r="B265" s="15">
        <v>14468.960113608542</v>
      </c>
      <c r="C265" s="15">
        <v>16641.667437945205</v>
      </c>
      <c r="D265" s="15">
        <v>10388.903432206087</v>
      </c>
      <c r="E265" s="15">
        <v>2479.3060322779816</v>
      </c>
      <c r="F265" s="15">
        <v>2757.9120159792847</v>
      </c>
      <c r="G265" s="15">
        <v>1847.4161723368836</v>
      </c>
      <c r="H265" s="15">
        <v>2894.8214856331897</v>
      </c>
      <c r="I265" s="15">
        <v>2273.6546051335158</v>
      </c>
      <c r="J265" s="15">
        <v>2288.3029609776054</v>
      </c>
      <c r="K265" s="15">
        <v>1966.9965412863432</v>
      </c>
      <c r="L265" s="15">
        <v>5402.1795980570414</v>
      </c>
      <c r="M265" s="15">
        <v>2029.8983046168432</v>
      </c>
      <c r="N265" s="15">
        <v>2471.0723159211739</v>
      </c>
      <c r="O265" s="15">
        <v>1855.8413704694319</v>
      </c>
      <c r="P265" s="15">
        <v>1618.9784138793898</v>
      </c>
      <c r="Q265" s="15">
        <v>770.61840646453038</v>
      </c>
      <c r="R265" s="15">
        <v>372.0490902622891</v>
      </c>
      <c r="S265" s="15">
        <v>721.21610832368071</v>
      </c>
      <c r="T265" s="15">
        <v>522.36228421797466</v>
      </c>
      <c r="U265" s="15">
        <v>1332.7131591484983</v>
      </c>
      <c r="V265" s="15">
        <v>569.65828282568714</v>
      </c>
      <c r="W265" s="15">
        <v>327.33809562706284</v>
      </c>
      <c r="X265" s="15">
        <v>2533.6868565880641</v>
      </c>
      <c r="Y265" s="15">
        <v>382.96355147945349</v>
      </c>
      <c r="Z265" s="15">
        <v>0</v>
      </c>
      <c r="AA265" s="15">
        <v>0</v>
      </c>
      <c r="AB265" s="15">
        <v>0</v>
      </c>
      <c r="AC265" s="15">
        <v>0</v>
      </c>
      <c r="AD265" s="15">
        <v>0</v>
      </c>
      <c r="AE265" s="15">
        <v>0</v>
      </c>
      <c r="AF265" s="15">
        <v>0</v>
      </c>
      <c r="AG265" s="15">
        <v>0</v>
      </c>
      <c r="AH265" s="15">
        <v>0</v>
      </c>
      <c r="AI265" s="15">
        <v>1225.4833647342514</v>
      </c>
    </row>
    <row r="266" spans="1:35" x14ac:dyDescent="0.3">
      <c r="A266" t="s">
        <v>255</v>
      </c>
      <c r="B266" s="15">
        <v>14029.862328278281</v>
      </c>
      <c r="C266" s="15">
        <v>22423.550897486697</v>
      </c>
      <c r="D266" s="15">
        <v>11445.593350352819</v>
      </c>
      <c r="E266" s="15">
        <v>2198.7888308558649</v>
      </c>
      <c r="F266" s="15">
        <v>5496.0564238230927</v>
      </c>
      <c r="G266" s="15">
        <v>2382.7334082289635</v>
      </c>
      <c r="H266" s="15">
        <v>5213.7299845474581</v>
      </c>
      <c r="I266" s="15">
        <v>2805.7652404841306</v>
      </c>
      <c r="J266" s="15">
        <v>2390.9742880780905</v>
      </c>
      <c r="K266" s="15">
        <v>2258.9167319772705</v>
      </c>
      <c r="L266" s="15">
        <v>5659.2461926872802</v>
      </c>
      <c r="M266" s="15">
        <v>2116.3800323645987</v>
      </c>
      <c r="N266" s="15">
        <v>2306.4289651814943</v>
      </c>
      <c r="O266" s="15">
        <v>1806.0752973048911</v>
      </c>
      <c r="P266" s="15">
        <v>1509.6071012511254</v>
      </c>
      <c r="Q266" s="15">
        <v>1173.8675518422619</v>
      </c>
      <c r="R266" s="15">
        <v>670.25822772896709</v>
      </c>
      <c r="S266" s="15">
        <v>497.81018644168728</v>
      </c>
      <c r="T266" s="15">
        <v>555.08938835598735</v>
      </c>
      <c r="U266" s="15">
        <v>1055.0360992030037</v>
      </c>
      <c r="V266" s="15">
        <v>564.65287855127008</v>
      </c>
      <c r="W266" s="15">
        <v>256.281189382099</v>
      </c>
      <c r="X266" s="15">
        <v>2925.2071286677697</v>
      </c>
      <c r="Y266" s="15">
        <v>406.95702958650099</v>
      </c>
      <c r="Z266" s="15">
        <v>0</v>
      </c>
      <c r="AA266" s="15">
        <v>0</v>
      </c>
      <c r="AB266" s="15">
        <v>0</v>
      </c>
      <c r="AC266" s="15">
        <v>0</v>
      </c>
      <c r="AD266" s="15">
        <v>0</v>
      </c>
      <c r="AE266" s="15">
        <v>0</v>
      </c>
      <c r="AF266" s="15">
        <v>0</v>
      </c>
      <c r="AG266" s="15">
        <v>0</v>
      </c>
      <c r="AH266" s="15">
        <v>0</v>
      </c>
      <c r="AI266" s="15">
        <v>651.13124733840152</v>
      </c>
    </row>
    <row r="267" spans="1:35" x14ac:dyDescent="0.3">
      <c r="A267" t="s">
        <v>54</v>
      </c>
      <c r="B267" s="15">
        <v>14604.224814873969</v>
      </c>
      <c r="C267" s="15">
        <v>13551.255716873931</v>
      </c>
      <c r="D267" s="15">
        <v>15653.477452503746</v>
      </c>
      <c r="E267" s="15">
        <v>2322.7705850797079</v>
      </c>
      <c r="F267" s="15">
        <v>8357.2002682187049</v>
      </c>
      <c r="G267" s="15">
        <v>1237.0207894335863</v>
      </c>
      <c r="H267" s="15">
        <v>4539.7210929800203</v>
      </c>
      <c r="I267" s="15">
        <v>2611.090513409662</v>
      </c>
      <c r="J267" s="15">
        <v>1595.5559193506213</v>
      </c>
      <c r="K267" s="15">
        <v>1529.0205512744778</v>
      </c>
      <c r="L267" s="15">
        <v>4696.7604744332784</v>
      </c>
      <c r="M267" s="15">
        <v>1836.6347417969159</v>
      </c>
      <c r="N267" s="15">
        <v>4154.2336689693602</v>
      </c>
      <c r="O267" s="15">
        <v>1856.6251887076855</v>
      </c>
      <c r="P267" s="15">
        <v>2446.9898298137932</v>
      </c>
      <c r="Q267" s="15">
        <v>1053.6258436452335</v>
      </c>
      <c r="R267" s="15">
        <v>1546.922444030391</v>
      </c>
      <c r="S267" s="15">
        <v>1475.0165081274738</v>
      </c>
      <c r="T267" s="15">
        <v>325.41662831859577</v>
      </c>
      <c r="U267" s="15">
        <v>1743.4454445064134</v>
      </c>
      <c r="V267" s="15">
        <v>840.39440993035907</v>
      </c>
      <c r="W267" s="15">
        <v>116.26284795367924</v>
      </c>
      <c r="X267" s="15">
        <v>2382.145196053486</v>
      </c>
      <c r="Y267" s="15">
        <v>397.81983902028821</v>
      </c>
      <c r="Z267" s="15">
        <v>1360.543849449386</v>
      </c>
      <c r="AA267" s="15">
        <v>1360.543849449386</v>
      </c>
      <c r="AB267" s="15">
        <v>1575.3665625203416</v>
      </c>
      <c r="AC267" s="15">
        <v>596.72975853043238</v>
      </c>
      <c r="AD267" s="15">
        <v>105.42225734037639</v>
      </c>
      <c r="AE267" s="15">
        <v>105.42225734037638</v>
      </c>
      <c r="AF267" s="15">
        <v>0</v>
      </c>
      <c r="AG267" s="15">
        <v>680.27192472469301</v>
      </c>
      <c r="AH267" s="15">
        <v>1587.3011576909503</v>
      </c>
      <c r="AI267" s="15">
        <v>954.76761364869185</v>
      </c>
    </row>
    <row r="268" spans="1:35" x14ac:dyDescent="0.3">
      <c r="A268" t="s">
        <v>201</v>
      </c>
      <c r="B268" s="15">
        <v>16121.228785485433</v>
      </c>
      <c r="C268" s="15">
        <v>15117.705072618286</v>
      </c>
      <c r="D268" s="15">
        <v>15186.096860049569</v>
      </c>
      <c r="E268" s="15">
        <v>4966.1564829481986</v>
      </c>
      <c r="F268" s="15">
        <v>7681.6541554451478</v>
      </c>
      <c r="G268" s="15">
        <v>2155.4662692402817</v>
      </c>
      <c r="H268" s="15">
        <v>4048.6854549376289</v>
      </c>
      <c r="I268" s="15">
        <v>2149.9535677844246</v>
      </c>
      <c r="J268" s="15">
        <v>1814.2694255616736</v>
      </c>
      <c r="K268" s="15">
        <v>1662.3748122333138</v>
      </c>
      <c r="L268" s="15">
        <v>3698.9242357829557</v>
      </c>
      <c r="M268" s="15">
        <v>1595.0411015939114</v>
      </c>
      <c r="N268" s="15">
        <v>2149.9535677844246</v>
      </c>
      <c r="O268" s="15">
        <v>996.02702375653882</v>
      </c>
      <c r="P268" s="15">
        <v>1475.4351682212891</v>
      </c>
      <c r="Q268" s="15">
        <v>1108.6436392119135</v>
      </c>
      <c r="R268" s="15">
        <v>823.3613388712879</v>
      </c>
      <c r="S268" s="15">
        <v>1337.5191907274257</v>
      </c>
      <c r="T268" s="15">
        <v>733.97682240845552</v>
      </c>
      <c r="U268" s="15">
        <v>1370.3000761702926</v>
      </c>
      <c r="V268" s="15">
        <v>502.04959687273652</v>
      </c>
      <c r="W268" s="15">
        <v>203.67463057444937</v>
      </c>
      <c r="X268" s="15">
        <v>3261.9442043088229</v>
      </c>
      <c r="Y268" s="15">
        <v>393.76438970410703</v>
      </c>
      <c r="Z268" s="15">
        <v>0</v>
      </c>
      <c r="AA268" s="15">
        <v>0</v>
      </c>
      <c r="AB268" s="15">
        <v>0</v>
      </c>
      <c r="AC268" s="15">
        <v>0</v>
      </c>
      <c r="AD268" s="15">
        <v>0</v>
      </c>
      <c r="AE268" s="15">
        <v>0</v>
      </c>
      <c r="AF268" s="15">
        <v>0</v>
      </c>
      <c r="AG268" s="15">
        <v>1122.2285106567051</v>
      </c>
      <c r="AH268" s="15">
        <v>1795.565617050728</v>
      </c>
      <c r="AI268" s="15">
        <v>0</v>
      </c>
    </row>
    <row r="269" spans="1:35" x14ac:dyDescent="0.3">
      <c r="A269" t="s">
        <v>103</v>
      </c>
      <c r="B269" s="15">
        <v>12704.194875219378</v>
      </c>
      <c r="C269" s="15">
        <v>26185.559361332285</v>
      </c>
      <c r="D269" s="15">
        <v>21280.069980117154</v>
      </c>
      <c r="E269" s="15">
        <v>2729.5254595380852</v>
      </c>
      <c r="F269" s="15">
        <v>6138.9776747344886</v>
      </c>
      <c r="G269" s="15">
        <v>3582.7067164125874</v>
      </c>
      <c r="H269" s="15">
        <v>6025.8610995602858</v>
      </c>
      <c r="I269" s="15">
        <v>2129.7826052690757</v>
      </c>
      <c r="J269" s="15">
        <v>2095.213525333379</v>
      </c>
      <c r="K269" s="15">
        <v>1861.7188226907888</v>
      </c>
      <c r="L269" s="15">
        <v>4842.739452530288</v>
      </c>
      <c r="M269" s="15">
        <v>1813.7516673953987</v>
      </c>
      <c r="N269" s="15">
        <v>2793.1407486505213</v>
      </c>
      <c r="O269" s="15">
        <v>1479.7202618628978</v>
      </c>
      <c r="P269" s="15">
        <v>1857.3209811605079</v>
      </c>
      <c r="Q269" s="15">
        <v>2058.5989377091796</v>
      </c>
      <c r="R269" s="15">
        <v>984.91195201407982</v>
      </c>
      <c r="S269" s="15">
        <v>1492.8115110693157</v>
      </c>
      <c r="T269" s="15">
        <v>353.46372857327719</v>
      </c>
      <c r="U269" s="15">
        <v>1225.2591054131542</v>
      </c>
      <c r="V269" s="15">
        <v>434.67038380683687</v>
      </c>
      <c r="W269" s="15">
        <v>303.65561635823497</v>
      </c>
      <c r="X269" s="15">
        <v>2229.6033804680105</v>
      </c>
      <c r="Y269" s="15">
        <v>409.1015377005524</v>
      </c>
      <c r="Z269" s="15">
        <v>0</v>
      </c>
      <c r="AA269" s="15">
        <v>0</v>
      </c>
      <c r="AB269" s="15">
        <v>0</v>
      </c>
      <c r="AC269" s="15">
        <v>0</v>
      </c>
      <c r="AD269" s="15">
        <v>0</v>
      </c>
      <c r="AE269" s="15">
        <v>0</v>
      </c>
      <c r="AF269" s="15">
        <v>0</v>
      </c>
      <c r="AG269" s="15">
        <v>0</v>
      </c>
      <c r="AH269" s="15">
        <v>0</v>
      </c>
      <c r="AI269" s="15">
        <v>163.64061508022095</v>
      </c>
    </row>
    <row r="270" spans="1:35" x14ac:dyDescent="0.3">
      <c r="A270" t="s">
        <v>55</v>
      </c>
      <c r="B270" s="15">
        <v>10131.348633155423</v>
      </c>
      <c r="C270" s="15">
        <v>13274.904045288795</v>
      </c>
      <c r="D270" s="15">
        <v>25269.300511446254</v>
      </c>
      <c r="E270" s="15">
        <v>3577.1675300372249</v>
      </c>
      <c r="F270" s="15">
        <v>9643.1962320023704</v>
      </c>
      <c r="G270" s="15">
        <v>1978.7015439627994</v>
      </c>
      <c r="H270" s="15">
        <v>3634.7976226837368</v>
      </c>
      <c r="I270" s="15">
        <v>3553.5822608046669</v>
      </c>
      <c r="J270" s="15">
        <v>3383.768322330247</v>
      </c>
      <c r="K270" s="15">
        <v>2074.6833352744279</v>
      </c>
      <c r="L270" s="15">
        <v>6442.367563197703</v>
      </c>
      <c r="M270" s="15">
        <v>2590.9956421697793</v>
      </c>
      <c r="N270" s="15">
        <v>1829.3965352558218</v>
      </c>
      <c r="O270" s="15">
        <v>1114.4552435627957</v>
      </c>
      <c r="P270" s="15">
        <v>1278.3215924046567</v>
      </c>
      <c r="Q270" s="15">
        <v>1307.1366387279127</v>
      </c>
      <c r="R270" s="15">
        <v>675.56414653953789</v>
      </c>
      <c r="S270" s="15">
        <v>1250.1218139744242</v>
      </c>
      <c r="T270" s="15">
        <v>354.39430638139686</v>
      </c>
      <c r="U270" s="15">
        <v>1544.3224114883787</v>
      </c>
      <c r="V270" s="15">
        <v>1125.4275209883772</v>
      </c>
      <c r="W270" s="15">
        <v>212.16487844418702</v>
      </c>
      <c r="X270" s="15">
        <v>2743.2744456930354</v>
      </c>
      <c r="Y270" s="15">
        <v>410.178595348839</v>
      </c>
      <c r="Z270" s="15">
        <v>0</v>
      </c>
      <c r="AA270" s="15">
        <v>0</v>
      </c>
      <c r="AB270" s="15">
        <v>0</v>
      </c>
      <c r="AC270" s="15">
        <v>0</v>
      </c>
      <c r="AD270" s="15">
        <v>0</v>
      </c>
      <c r="AE270" s="15">
        <v>0</v>
      </c>
      <c r="AF270" s="15">
        <v>0</v>
      </c>
      <c r="AG270" s="15">
        <v>0</v>
      </c>
      <c r="AH270" s="15">
        <v>0</v>
      </c>
      <c r="AI270" s="15">
        <v>984.42862883721364</v>
      </c>
    </row>
    <row r="271" spans="1:35" x14ac:dyDescent="0.3">
      <c r="A271" t="s">
        <v>256</v>
      </c>
      <c r="B271" s="15">
        <v>13898.628055390207</v>
      </c>
      <c r="C271" s="15">
        <v>22079.36812236617</v>
      </c>
      <c r="D271" s="15">
        <v>23777.601412132815</v>
      </c>
      <c r="E271" s="15">
        <v>2895.4283139990944</v>
      </c>
      <c r="F271" s="15">
        <v>5714.3772084811162</v>
      </c>
      <c r="G271" s="15">
        <v>2477.3831329043837</v>
      </c>
      <c r="H271" s="15">
        <v>4083.3451620997025</v>
      </c>
      <c r="I271" s="15">
        <v>2809.7459767807959</v>
      </c>
      <c r="J271" s="15">
        <v>2543.2844860982109</v>
      </c>
      <c r="K271" s="15">
        <v>2182.4666438122654</v>
      </c>
      <c r="L271" s="15">
        <v>4990.2027879916441</v>
      </c>
      <c r="M271" s="15">
        <v>2207.3250996718948</v>
      </c>
      <c r="N271" s="15">
        <v>3248.5241678690704</v>
      </c>
      <c r="O271" s="15">
        <v>1749.400608538544</v>
      </c>
      <c r="P271" s="15">
        <v>2254.3974948103428</v>
      </c>
      <c r="Q271" s="15">
        <v>879.46043411473306</v>
      </c>
      <c r="R271" s="15">
        <v>607.60412960729207</v>
      </c>
      <c r="S271" s="15">
        <v>1421.1632105281981</v>
      </c>
      <c r="T271" s="15">
        <v>1038.342990289899</v>
      </c>
      <c r="U271" s="15">
        <v>2233.0298008373843</v>
      </c>
      <c r="V271" s="15">
        <v>497.16911719259633</v>
      </c>
      <c r="W271" s="15">
        <v>675.72687672900111</v>
      </c>
      <c r="X271" s="15">
        <v>3022.7882325309856</v>
      </c>
      <c r="Y271" s="15">
        <v>846.24530585973832</v>
      </c>
      <c r="Z271" s="15">
        <v>1688.2593851901779</v>
      </c>
      <c r="AA271" s="15">
        <v>2170.619209530229</v>
      </c>
      <c r="AB271" s="15">
        <v>1675.5657056022819</v>
      </c>
      <c r="AC271" s="15">
        <v>634.68397939480371</v>
      </c>
      <c r="AD271" s="15">
        <v>119.53214945268803</v>
      </c>
      <c r="AE271" s="15">
        <v>119.53214945268803</v>
      </c>
      <c r="AF271" s="15">
        <v>82.508917321324489</v>
      </c>
      <c r="AG271" s="15">
        <v>723.5397365100763</v>
      </c>
      <c r="AH271" s="15">
        <v>1688.2593851901779</v>
      </c>
      <c r="AI271" s="15">
        <v>1692.4906117194769</v>
      </c>
    </row>
    <row r="272" spans="1:35" x14ac:dyDescent="0.3">
      <c r="A272" t="s">
        <v>77</v>
      </c>
      <c r="B272" s="15">
        <v>9074.7956744282201</v>
      </c>
      <c r="C272" s="15">
        <v>15828.612743453474</v>
      </c>
      <c r="D272" s="15">
        <v>12492.228731009722</v>
      </c>
      <c r="E272" s="15">
        <v>1594.9769758159064</v>
      </c>
      <c r="F272" s="15">
        <v>5292.5238074499484</v>
      </c>
      <c r="G272" s="15">
        <v>1381.3213408384934</v>
      </c>
      <c r="H272" s="15">
        <v>4676.3578575666779</v>
      </c>
      <c r="I272" s="15">
        <v>1755.1727743544309</v>
      </c>
      <c r="J272" s="15">
        <v>1313.6239190937156</v>
      </c>
      <c r="K272" s="15">
        <v>1220.4825545764772</v>
      </c>
      <c r="L272" s="15">
        <v>3479.022861035905</v>
      </c>
      <c r="M272" s="15">
        <v>1445.2526916313911</v>
      </c>
      <c r="N272" s="15">
        <v>2605.0188340324294</v>
      </c>
      <c r="O272" s="15">
        <v>1252.540085361996</v>
      </c>
      <c r="P272" s="15">
        <v>1723.2070989579822</v>
      </c>
      <c r="Q272" s="15">
        <v>406.18453046866733</v>
      </c>
      <c r="R272" s="15">
        <v>395.71301611465822</v>
      </c>
      <c r="S272" s="15">
        <v>1380.3109315587208</v>
      </c>
      <c r="T272" s="15">
        <v>501.16300276731084</v>
      </c>
      <c r="U272" s="15">
        <v>756.88840593890063</v>
      </c>
      <c r="V272" s="15">
        <v>420.23840499641625</v>
      </c>
      <c r="W272" s="15">
        <v>148.71387490474271</v>
      </c>
      <c r="X272" s="15">
        <v>1340.3538373131598</v>
      </c>
      <c r="Y272" s="15">
        <v>367.42155628101966</v>
      </c>
      <c r="Z272" s="15">
        <v>0</v>
      </c>
      <c r="AA272" s="15">
        <v>0</v>
      </c>
      <c r="AB272" s="15">
        <v>0</v>
      </c>
      <c r="AC272" s="15">
        <v>0</v>
      </c>
      <c r="AD272" s="15">
        <v>0</v>
      </c>
      <c r="AE272" s="15">
        <v>0</v>
      </c>
      <c r="AF272" s="15">
        <v>0</v>
      </c>
      <c r="AG272" s="15">
        <v>0</v>
      </c>
      <c r="AH272" s="15">
        <v>0</v>
      </c>
      <c r="AI272" s="15">
        <v>587.8744900496315</v>
      </c>
    </row>
    <row r="273" spans="1:35" x14ac:dyDescent="0.3">
      <c r="A273" t="s">
        <v>257</v>
      </c>
      <c r="B273" s="15">
        <v>9976.0636371425408</v>
      </c>
      <c r="C273" s="15">
        <v>16600.854080587596</v>
      </c>
      <c r="D273" s="15">
        <v>8842.7547079531378</v>
      </c>
      <c r="E273" s="15">
        <v>2274.1990000043097</v>
      </c>
      <c r="F273" s="15">
        <v>6066.4799801067338</v>
      </c>
      <c r="G273" s="15">
        <v>2982.8827264818428</v>
      </c>
      <c r="H273" s="15">
        <v>2678.3566508622189</v>
      </c>
      <c r="I273" s="15">
        <v>2285.8948805757605</v>
      </c>
      <c r="J273" s="15">
        <v>2339.1761142901473</v>
      </c>
      <c r="K273" s="15">
        <v>1927.979276051273</v>
      </c>
      <c r="L273" s="15">
        <v>5041.14111667622</v>
      </c>
      <c r="M273" s="15">
        <v>1877.188831717843</v>
      </c>
      <c r="N273" s="15">
        <v>1829.1057671463236</v>
      </c>
      <c r="O273" s="15">
        <v>1128.2192943830903</v>
      </c>
      <c r="P273" s="15">
        <v>1504.0036053361835</v>
      </c>
      <c r="Q273" s="15">
        <v>334.19895781015714</v>
      </c>
      <c r="R273" s="15">
        <v>201.21246390514321</v>
      </c>
      <c r="S273" s="15">
        <v>2105.7999788135148</v>
      </c>
      <c r="T273" s="15">
        <v>374.26817828642356</v>
      </c>
      <c r="U273" s="15">
        <v>1316.8695161929718</v>
      </c>
      <c r="V273" s="15">
        <v>460.25455952468172</v>
      </c>
      <c r="W273" s="15">
        <v>126.59707766690657</v>
      </c>
      <c r="X273" s="15">
        <v>1536.9253432410078</v>
      </c>
      <c r="Y273" s="15">
        <v>433.18076190558281</v>
      </c>
      <c r="Z273" s="15">
        <v>0</v>
      </c>
      <c r="AA273" s="15">
        <v>0</v>
      </c>
      <c r="AB273" s="15">
        <v>0</v>
      </c>
      <c r="AC273" s="15">
        <v>0</v>
      </c>
      <c r="AD273" s="15">
        <v>0</v>
      </c>
      <c r="AE273" s="15">
        <v>0</v>
      </c>
      <c r="AF273" s="15">
        <v>0</v>
      </c>
      <c r="AG273" s="15">
        <v>740.73910285854663</v>
      </c>
      <c r="AH273" s="15">
        <v>1234.5651714309111</v>
      </c>
      <c r="AI273" s="15">
        <v>693.08921904893248</v>
      </c>
    </row>
    <row r="274" spans="1:35" x14ac:dyDescent="0.3">
      <c r="A274" t="s">
        <v>258</v>
      </c>
      <c r="B274" s="15">
        <v>11363.047736212209</v>
      </c>
      <c r="C274" s="15">
        <v>22509.850697128135</v>
      </c>
      <c r="D274" s="15">
        <v>18214.955444762403</v>
      </c>
      <c r="E274" s="15">
        <v>3787.2154749390384</v>
      </c>
      <c r="F274" s="15">
        <v>5612.9384997522302</v>
      </c>
      <c r="G274" s="15">
        <v>1951.4725663389347</v>
      </c>
      <c r="H274" s="15">
        <v>2998.1496267197376</v>
      </c>
      <c r="I274" s="15">
        <v>1745.0629603285524</v>
      </c>
      <c r="J274" s="15">
        <v>2494.8508641031599</v>
      </c>
      <c r="K274" s="15">
        <v>1454.4863305081115</v>
      </c>
      <c r="L274" s="15">
        <v>4223.381016183308</v>
      </c>
      <c r="M274" s="15">
        <v>1429.6370187165703</v>
      </c>
      <c r="N274" s="15">
        <v>3039.0307525703374</v>
      </c>
      <c r="O274" s="15">
        <v>1358.2954461537586</v>
      </c>
      <c r="P274" s="15">
        <v>1547.6712497263907</v>
      </c>
      <c r="Q274" s="15">
        <v>1774.5214186620735</v>
      </c>
      <c r="R274" s="15">
        <v>964.91480867960263</v>
      </c>
      <c r="S274" s="15">
        <v>1462.5022375376407</v>
      </c>
      <c r="T274" s="15">
        <v>546.68485941390577</v>
      </c>
      <c r="U274" s="15">
        <v>1092.1673327733824</v>
      </c>
      <c r="V274" s="15">
        <v>383.26055484937484</v>
      </c>
      <c r="W274" s="15">
        <v>252.40087259230731</v>
      </c>
      <c r="X274" s="15">
        <v>3946.6318259888053</v>
      </c>
      <c r="Y274" s="15">
        <v>400.7953514764705</v>
      </c>
      <c r="Z274" s="15">
        <v>0</v>
      </c>
      <c r="AA274" s="15">
        <v>0</v>
      </c>
      <c r="AB274" s="15">
        <v>0</v>
      </c>
      <c r="AC274" s="15">
        <v>0</v>
      </c>
      <c r="AD274" s="15">
        <v>0</v>
      </c>
      <c r="AE274" s="15">
        <v>0</v>
      </c>
      <c r="AF274" s="15">
        <v>0</v>
      </c>
      <c r="AG274" s="15">
        <v>0</v>
      </c>
      <c r="AH274" s="15">
        <v>0</v>
      </c>
      <c r="AI274" s="15">
        <v>961.9088435435292</v>
      </c>
    </row>
    <row r="275" spans="1:35" x14ac:dyDescent="0.3">
      <c r="A275" t="s">
        <v>136</v>
      </c>
      <c r="B275" s="15">
        <v>13549.013931131136</v>
      </c>
      <c r="C275" s="15">
        <v>25442.168710632825</v>
      </c>
      <c r="D275" s="15">
        <v>20558.750022897555</v>
      </c>
      <c r="E275" s="15">
        <v>2465.9405676878232</v>
      </c>
      <c r="F275" s="15">
        <v>5980.5988619248328</v>
      </c>
      <c r="G275" s="15">
        <v>2149.975513683888</v>
      </c>
      <c r="H275" s="15">
        <v>5438.8021337145301</v>
      </c>
      <c r="I275" s="15">
        <v>2398.5443520401955</v>
      </c>
      <c r="J275" s="15">
        <v>1967.1723373708314</v>
      </c>
      <c r="K275" s="15">
        <v>1858.4687637456245</v>
      </c>
      <c r="L275" s="15">
        <v>5331.0044232028658</v>
      </c>
      <c r="M275" s="15">
        <v>1763.7154820689852</v>
      </c>
      <c r="N275" s="15">
        <v>2425.9014180692056</v>
      </c>
      <c r="O275" s="15">
        <v>1776.7599109040102</v>
      </c>
      <c r="P275" s="15">
        <v>1374.013170622618</v>
      </c>
      <c r="Q275" s="15">
        <v>1604.2835740853486</v>
      </c>
      <c r="R275" s="15">
        <v>757.66390816769353</v>
      </c>
      <c r="S275" s="15">
        <v>590.98509527570934</v>
      </c>
      <c r="T275" s="15">
        <v>313.06629204059647</v>
      </c>
      <c r="U275" s="15">
        <v>1308.9721990702026</v>
      </c>
      <c r="V275" s="15">
        <v>541.25321034217711</v>
      </c>
      <c r="W275" s="15">
        <v>211.79079594644517</v>
      </c>
      <c r="X275" s="15">
        <v>3377.0576872897682</v>
      </c>
      <c r="Y275" s="15">
        <v>362.34524541735709</v>
      </c>
      <c r="Z275" s="15">
        <v>0</v>
      </c>
      <c r="AA275" s="15">
        <v>0</v>
      </c>
      <c r="AB275" s="15">
        <v>0</v>
      </c>
      <c r="AC275" s="15">
        <v>0</v>
      </c>
      <c r="AD275" s="15">
        <v>0</v>
      </c>
      <c r="AE275" s="15">
        <v>0</v>
      </c>
      <c r="AF275" s="15">
        <v>0</v>
      </c>
      <c r="AG275" s="15">
        <v>0</v>
      </c>
      <c r="AH275" s="15">
        <v>0</v>
      </c>
      <c r="AI275" s="15">
        <v>579.75239266777123</v>
      </c>
    </row>
    <row r="276" spans="1:35" x14ac:dyDescent="0.3">
      <c r="A276" t="s">
        <v>259</v>
      </c>
      <c r="B276" s="15">
        <v>11929.008165831692</v>
      </c>
      <c r="C276" s="15">
        <v>21412.797679920503</v>
      </c>
      <c r="D276" s="15">
        <v>15466.983615125564</v>
      </c>
      <c r="E276" s="15">
        <v>4283.0007376206586</v>
      </c>
      <c r="F276" s="15">
        <v>4679.0664516052848</v>
      </c>
      <c r="G276" s="15">
        <v>1962.1268336450196</v>
      </c>
      <c r="H276" s="15">
        <v>3502.0547341798547</v>
      </c>
      <c r="I276" s="15">
        <v>2722.9390729346155</v>
      </c>
      <c r="J276" s="15">
        <v>3734.6098786940629</v>
      </c>
      <c r="K276" s="15">
        <v>2048.45797386914</v>
      </c>
      <c r="L276" s="15">
        <v>5493.5687286314342</v>
      </c>
      <c r="M276" s="15">
        <v>2074.5911929946978</v>
      </c>
      <c r="N276" s="15">
        <v>2891.9406689917269</v>
      </c>
      <c r="O276" s="15">
        <v>1340.0138585081918</v>
      </c>
      <c r="P276" s="15">
        <v>1427.2601698300941</v>
      </c>
      <c r="Q276" s="15">
        <v>2023.9517255840835</v>
      </c>
      <c r="R276" s="15">
        <v>914.15424100687835</v>
      </c>
      <c r="S276" s="15">
        <v>1381.6033006185157</v>
      </c>
      <c r="T276" s="15">
        <v>554.79705661107107</v>
      </c>
      <c r="U276" s="15">
        <v>1001.6039236838435</v>
      </c>
      <c r="V276" s="15">
        <v>907.54467196734038</v>
      </c>
      <c r="W276" s="15">
        <v>301.90477659059195</v>
      </c>
      <c r="X276" s="15">
        <v>2091.4710154649028</v>
      </c>
      <c r="Y276" s="15">
        <v>406.74271012541868</v>
      </c>
      <c r="Z276" s="15">
        <v>0</v>
      </c>
      <c r="AA276" s="15">
        <v>0</v>
      </c>
      <c r="AB276" s="15">
        <v>0</v>
      </c>
      <c r="AC276" s="15">
        <v>0</v>
      </c>
      <c r="AD276" s="15">
        <v>0</v>
      </c>
      <c r="AE276" s="15">
        <v>0</v>
      </c>
      <c r="AF276" s="15">
        <v>0</v>
      </c>
      <c r="AG276" s="15">
        <v>0</v>
      </c>
      <c r="AH276" s="15">
        <v>0</v>
      </c>
      <c r="AI276" s="15">
        <v>650.78833620066985</v>
      </c>
    </row>
    <row r="277" spans="1:35" x14ac:dyDescent="0.3">
      <c r="A277" t="s">
        <v>233</v>
      </c>
      <c r="B277" s="15">
        <v>12586.771545936115</v>
      </c>
      <c r="C277" s="15">
        <v>21496.894789717946</v>
      </c>
      <c r="D277" s="15">
        <v>7793.853705037307</v>
      </c>
      <c r="E277" s="15">
        <v>1424.316538035958</v>
      </c>
      <c r="F277" s="15">
        <v>7427.0344595927181</v>
      </c>
      <c r="G277" s="15">
        <v>1399.3403712552331</v>
      </c>
      <c r="H277" s="15">
        <v>2494.6915414225391</v>
      </c>
      <c r="I277" s="15">
        <v>1424.5415485474966</v>
      </c>
      <c r="J277" s="15">
        <v>1705.2421616912341</v>
      </c>
      <c r="K277" s="15">
        <v>526.97461802215082</v>
      </c>
      <c r="L277" s="15">
        <v>2736.6903465817295</v>
      </c>
      <c r="M277" s="15">
        <v>945.26915897141566</v>
      </c>
      <c r="N277" s="15">
        <v>2629.2478273223028</v>
      </c>
      <c r="O277" s="15">
        <v>1150.478745494132</v>
      </c>
      <c r="P277" s="15">
        <v>1689.3789206278002</v>
      </c>
      <c r="Q277" s="15">
        <v>905.55480368494716</v>
      </c>
      <c r="R277" s="15">
        <v>598.7529712027939</v>
      </c>
      <c r="S277" s="15">
        <v>550.48821647787872</v>
      </c>
      <c r="T277" s="15">
        <v>388.81816393777819</v>
      </c>
      <c r="U277" s="15">
        <v>725.6588997102632</v>
      </c>
      <c r="V277" s="15">
        <v>334.70313591287334</v>
      </c>
      <c r="W277" s="15">
        <v>283.40073928219431</v>
      </c>
      <c r="X277" s="15">
        <v>3350.8565378248804</v>
      </c>
      <c r="Y277" s="15">
        <v>450.02102307613222</v>
      </c>
      <c r="Z277" s="15">
        <v>0</v>
      </c>
      <c r="AA277" s="15">
        <v>0</v>
      </c>
      <c r="AB277" s="15">
        <v>0</v>
      </c>
      <c r="AC277" s="15">
        <v>0</v>
      </c>
      <c r="AD277" s="15">
        <v>0</v>
      </c>
      <c r="AE277" s="15">
        <v>0</v>
      </c>
      <c r="AF277" s="15">
        <v>0</v>
      </c>
      <c r="AG277" s="15">
        <v>0</v>
      </c>
      <c r="AH277" s="15">
        <v>0</v>
      </c>
      <c r="AI277" s="15">
        <v>1620.0756830740761</v>
      </c>
    </row>
    <row r="278" spans="1:35" x14ac:dyDescent="0.3">
      <c r="A278" t="s">
        <v>179</v>
      </c>
      <c r="B278" s="15">
        <v>11565.849075370683</v>
      </c>
      <c r="C278" s="15">
        <v>17153.441932828027</v>
      </c>
      <c r="D278" s="15">
        <v>20423.108624382323</v>
      </c>
      <c r="E278" s="15">
        <v>3637.7397132821488</v>
      </c>
      <c r="F278" s="15">
        <v>4393.393878762412</v>
      </c>
      <c r="G278" s="15">
        <v>2646.3366191445907</v>
      </c>
      <c r="H278" s="15">
        <v>4050.6496700371154</v>
      </c>
      <c r="I278" s="15">
        <v>4009.3287316526439</v>
      </c>
      <c r="J278" s="15">
        <v>2469.6746361964906</v>
      </c>
      <c r="K278" s="15">
        <v>1536.7596335886424</v>
      </c>
      <c r="L278" s="15">
        <v>1641.858542088275</v>
      </c>
      <c r="M278" s="15">
        <v>2408.9907460086688</v>
      </c>
      <c r="N278" s="15">
        <v>2506.2047411450812</v>
      </c>
      <c r="O278" s="15">
        <v>1399.1229813369871</v>
      </c>
      <c r="P278" s="15">
        <v>1356.2050984738892</v>
      </c>
      <c r="Q278" s="15">
        <v>829.81227470649947</v>
      </c>
      <c r="R278" s="15">
        <v>741.78071032219202</v>
      </c>
      <c r="S278" s="15">
        <v>1336.5427195807956</v>
      </c>
      <c r="T278" s="15">
        <v>526.19320570756145</v>
      </c>
      <c r="U278" s="15">
        <v>822.42640649285022</v>
      </c>
      <c r="V278" s="15">
        <v>768.52953033919266</v>
      </c>
      <c r="W278" s="15">
        <v>206.50488289244018</v>
      </c>
      <c r="X278" s="15">
        <v>2852.1428388276322</v>
      </c>
      <c r="Y278" s="15">
        <v>399.23611965672342</v>
      </c>
      <c r="Z278" s="15">
        <v>0</v>
      </c>
      <c r="AA278" s="15">
        <v>0</v>
      </c>
      <c r="AB278" s="15">
        <v>0</v>
      </c>
      <c r="AC278" s="15">
        <v>0</v>
      </c>
      <c r="AD278" s="15">
        <v>0</v>
      </c>
      <c r="AE278" s="15">
        <v>0</v>
      </c>
      <c r="AF278" s="15">
        <v>0</v>
      </c>
      <c r="AG278" s="15">
        <v>0</v>
      </c>
      <c r="AH278" s="15">
        <v>0</v>
      </c>
      <c r="AI278" s="15">
        <v>958.16668717613607</v>
      </c>
    </row>
    <row r="279" spans="1:35" x14ac:dyDescent="0.3">
      <c r="A279" t="s">
        <v>104</v>
      </c>
      <c r="B279" s="15">
        <v>12500.238623057427</v>
      </c>
      <c r="C279" s="15">
        <v>22552.074892743207</v>
      </c>
      <c r="D279" s="15">
        <v>12241.007244543747</v>
      </c>
      <c r="E279" s="15">
        <v>3110.0804489062652</v>
      </c>
      <c r="F279" s="15">
        <v>4302.5809667469985</v>
      </c>
      <c r="G279" s="15">
        <v>2692.314283885667</v>
      </c>
      <c r="H279" s="15">
        <v>3362.2649846463546</v>
      </c>
      <c r="I279" s="15">
        <v>2293.3153401294489</v>
      </c>
      <c r="J279" s="15">
        <v>2163.019996663736</v>
      </c>
      <c r="K279" s="15">
        <v>1977.5959407339105</v>
      </c>
      <c r="L279" s="15">
        <v>5099.8946326508385</v>
      </c>
      <c r="M279" s="15">
        <v>1928.918460579428</v>
      </c>
      <c r="N279" s="15">
        <v>1898.226234136642</v>
      </c>
      <c r="O279" s="15">
        <v>1462.2793235161773</v>
      </c>
      <c r="P279" s="15">
        <v>1416.1432379079129</v>
      </c>
      <c r="Q279" s="15">
        <v>680.99599244232672</v>
      </c>
      <c r="R279" s="15">
        <v>701.81587853249687</v>
      </c>
      <c r="S279" s="15">
        <v>1153.7931239829516</v>
      </c>
      <c r="T279" s="15">
        <v>337.8099827588174</v>
      </c>
      <c r="U279" s="15">
        <v>2461.2428720680045</v>
      </c>
      <c r="V279" s="15">
        <v>642.6795823608868</v>
      </c>
      <c r="W279" s="15">
        <v>158.25068347411036</v>
      </c>
      <c r="X279" s="15">
        <v>2910.4832310840702</v>
      </c>
      <c r="Y279" s="15">
        <v>703.77079741420289</v>
      </c>
      <c r="Z279" s="15">
        <v>1782.886020115981</v>
      </c>
      <c r="AA279" s="15">
        <v>1337.1645150869856</v>
      </c>
      <c r="AB279" s="15">
        <v>1032.1971695408311</v>
      </c>
      <c r="AC279" s="15">
        <v>586.47566451183582</v>
      </c>
      <c r="AD279" s="15">
        <v>110.45291681639574</v>
      </c>
      <c r="AE279" s="15">
        <v>110.45291681639574</v>
      </c>
      <c r="AF279" s="15">
        <v>0</v>
      </c>
      <c r="AG279" s="15">
        <v>0</v>
      </c>
      <c r="AH279" s="15">
        <v>0</v>
      </c>
      <c r="AI279" s="15">
        <v>625.57404214595817</v>
      </c>
    </row>
    <row r="280" spans="1:35" x14ac:dyDescent="0.3">
      <c r="A280" t="s">
        <v>234</v>
      </c>
      <c r="B280" s="15">
        <v>21796.109838416185</v>
      </c>
      <c r="C280" s="15">
        <v>15513.15042037463</v>
      </c>
      <c r="D280" s="15">
        <v>16172.229320960629</v>
      </c>
      <c r="E280" s="15">
        <v>1988.4504899926765</v>
      </c>
      <c r="F280" s="15">
        <v>4967.509290007768</v>
      </c>
      <c r="G280" s="15">
        <v>4227.3872229555982</v>
      </c>
      <c r="H280" s="15">
        <v>5058.526489500834</v>
      </c>
      <c r="I280" s="15">
        <v>1860.5081633031332</v>
      </c>
      <c r="J280" s="15">
        <v>1971.2835448925605</v>
      </c>
      <c r="K280" s="15">
        <v>1650.5099983991988</v>
      </c>
      <c r="L280" s="15">
        <v>4742.5035441672535</v>
      </c>
      <c r="M280" s="15">
        <v>1763.6606805685167</v>
      </c>
      <c r="N280" s="15">
        <v>1766.3598857729371</v>
      </c>
      <c r="O280" s="15">
        <v>2109.0509785261952</v>
      </c>
      <c r="P280" s="15">
        <v>1656.0163770162171</v>
      </c>
      <c r="Q280" s="15">
        <v>520.94660445320437</v>
      </c>
      <c r="R280" s="15">
        <v>465.1270408257833</v>
      </c>
      <c r="S280" s="15">
        <v>1274.4567293193002</v>
      </c>
      <c r="T280" s="15">
        <v>627.94309875644274</v>
      </c>
      <c r="U280" s="15">
        <v>926.36722615720055</v>
      </c>
      <c r="V280" s="15">
        <v>502.05216802225897</v>
      </c>
      <c r="W280" s="15">
        <v>155.25828335828143</v>
      </c>
      <c r="X280" s="15">
        <v>2496.2249730483072</v>
      </c>
      <c r="Y280" s="15">
        <v>431.87283270731962</v>
      </c>
      <c r="Z280" s="15">
        <v>0</v>
      </c>
      <c r="AA280" s="15">
        <v>0</v>
      </c>
      <c r="AB280" s="15">
        <v>0</v>
      </c>
      <c r="AC280" s="15">
        <v>0</v>
      </c>
      <c r="AD280" s="15">
        <v>0</v>
      </c>
      <c r="AE280" s="15">
        <v>0</v>
      </c>
      <c r="AF280" s="15">
        <v>0</v>
      </c>
      <c r="AG280" s="15">
        <v>0</v>
      </c>
      <c r="AH280" s="15">
        <v>0</v>
      </c>
      <c r="AI280" s="15">
        <v>1036.4947984975672</v>
      </c>
    </row>
    <row r="281" spans="1:35" x14ac:dyDescent="0.3">
      <c r="A281" t="s">
        <v>137</v>
      </c>
      <c r="B281" s="15">
        <v>8741.9658670850786</v>
      </c>
      <c r="C281" s="15">
        <v>15750.485363615007</v>
      </c>
      <c r="D281" s="15">
        <v>18832.079341910368</v>
      </c>
      <c r="E281" s="15">
        <v>4343.7146835168141</v>
      </c>
      <c r="F281" s="15">
        <v>4884.6623472292922</v>
      </c>
      <c r="G281" s="15">
        <v>1446.2479534108866</v>
      </c>
      <c r="H281" s="15">
        <v>2785.7540173515054</v>
      </c>
      <c r="I281" s="15">
        <v>2660.6985684132992</v>
      </c>
      <c r="J281" s="15">
        <v>4548.3033050014938</v>
      </c>
      <c r="K281" s="15">
        <v>2349.8040945885396</v>
      </c>
      <c r="L281" s="15">
        <v>5941.0058988251722</v>
      </c>
      <c r="M281" s="15">
        <v>1890.0465445172545</v>
      </c>
      <c r="N281" s="15">
        <v>3197.8963128061509</v>
      </c>
      <c r="O281" s="15">
        <v>2175.8252796431275</v>
      </c>
      <c r="P281" s="15">
        <v>1823.6816933024882</v>
      </c>
      <c r="Q281" s="15">
        <v>1403.8651443565157</v>
      </c>
      <c r="R281" s="15">
        <v>729.40291138016494</v>
      </c>
      <c r="S281" s="15">
        <v>1272.8795904477388</v>
      </c>
      <c r="T281" s="15">
        <v>301.38886438663917</v>
      </c>
      <c r="U281" s="15">
        <v>1973.5040512354296</v>
      </c>
      <c r="V281" s="15">
        <v>671.49718049106514</v>
      </c>
      <c r="W281" s="15">
        <v>219.67550618921993</v>
      </c>
      <c r="X281" s="15">
        <v>2062.281210941911</v>
      </c>
      <c r="Y281" s="15">
        <v>348.82970415120275</v>
      </c>
      <c r="Z281" s="15">
        <v>0</v>
      </c>
      <c r="AA281" s="15">
        <v>0</v>
      </c>
      <c r="AB281" s="15">
        <v>0</v>
      </c>
      <c r="AC281" s="15">
        <v>0</v>
      </c>
      <c r="AD281" s="15">
        <v>0</v>
      </c>
      <c r="AE281" s="15">
        <v>0</v>
      </c>
      <c r="AF281" s="15">
        <v>0</v>
      </c>
      <c r="AG281" s="15">
        <v>0</v>
      </c>
      <c r="AH281" s="15">
        <v>0</v>
      </c>
      <c r="AI281" s="15">
        <v>1674.3825799257734</v>
      </c>
    </row>
    <row r="282" spans="1:35" x14ac:dyDescent="0.3">
      <c r="A282" t="s">
        <v>235</v>
      </c>
      <c r="B282" s="15">
        <v>23034.682750730397</v>
      </c>
      <c r="C282" s="15">
        <v>18475.686397147634</v>
      </c>
      <c r="D282" s="15">
        <v>18050.171936153074</v>
      </c>
      <c r="E282" s="15">
        <v>3067.3782450968715</v>
      </c>
      <c r="F282" s="15">
        <v>4921.9836538595109</v>
      </c>
      <c r="G282" s="15">
        <v>3455.8323141937858</v>
      </c>
      <c r="H282" s="15">
        <v>5043.1938469801362</v>
      </c>
      <c r="I282" s="15">
        <v>2449.6982572755269</v>
      </c>
      <c r="J282" s="15">
        <v>2290.6937419457026</v>
      </c>
      <c r="K282" s="15">
        <v>1757.3241652064173</v>
      </c>
      <c r="L282" s="15">
        <v>4732.6765902495299</v>
      </c>
      <c r="M282" s="15">
        <v>1737.0851938458698</v>
      </c>
      <c r="N282" s="15">
        <v>3749.2414901610568</v>
      </c>
      <c r="O282" s="15">
        <v>0</v>
      </c>
      <c r="P282" s="15">
        <v>2120.0602043976628</v>
      </c>
      <c r="Q282" s="15">
        <v>1425.3379443806434</v>
      </c>
      <c r="R282" s="15">
        <v>642.27984251372231</v>
      </c>
      <c r="S282" s="15">
        <v>2448.1328119769214</v>
      </c>
      <c r="T282" s="15">
        <v>610.07639637097304</v>
      </c>
      <c r="U282" s="15">
        <v>959.3943330027397</v>
      </c>
      <c r="V282" s="15">
        <v>687.67775617329255</v>
      </c>
      <c r="W282" s="15">
        <v>181.03256703163586</v>
      </c>
      <c r="X282" s="15">
        <v>3152.3595613069042</v>
      </c>
      <c r="Y282" s="15">
        <v>0</v>
      </c>
      <c r="Z282" s="15">
        <v>0</v>
      </c>
      <c r="AA282" s="15">
        <v>0</v>
      </c>
      <c r="AB282" s="15">
        <v>0</v>
      </c>
      <c r="AC282" s="15">
        <v>0</v>
      </c>
      <c r="AD282" s="15">
        <v>0</v>
      </c>
      <c r="AE282" s="15">
        <v>0</v>
      </c>
      <c r="AF282" s="15">
        <v>0</v>
      </c>
      <c r="AG282" s="15">
        <v>0</v>
      </c>
      <c r="AH282" s="15">
        <v>0</v>
      </c>
      <c r="AI282" s="15">
        <v>0</v>
      </c>
    </row>
    <row r="283" spans="1:35" x14ac:dyDescent="0.3">
      <c r="A283" t="s">
        <v>202</v>
      </c>
      <c r="B283" s="15">
        <v>14197.801553222524</v>
      </c>
      <c r="C283" s="15">
        <v>17706.847594158975</v>
      </c>
      <c r="D283" s="15">
        <v>16696.792640251788</v>
      </c>
      <c r="E283" s="15">
        <v>3112.6694837569662</v>
      </c>
      <c r="F283" s="15">
        <v>11062.007643293831</v>
      </c>
      <c r="G283" s="15">
        <v>1777.8441193811502</v>
      </c>
      <c r="H283" s="15">
        <v>4731.1422333233922</v>
      </c>
      <c r="I283" s="15">
        <v>2445.1366119990626</v>
      </c>
      <c r="J283" s="15">
        <v>2609.8764492736086</v>
      </c>
      <c r="K283" s="15">
        <v>2200.3505211071656</v>
      </c>
      <c r="L283" s="15">
        <v>6077.5859227988221</v>
      </c>
      <c r="M283" s="15">
        <v>2441.210419379192</v>
      </c>
      <c r="N283" s="15">
        <v>5233.0538776267776</v>
      </c>
      <c r="O283" s="15">
        <v>2408.4387299602772</v>
      </c>
      <c r="P283" s="15">
        <v>3124.2878088565808</v>
      </c>
      <c r="Q283" s="15">
        <v>1181.9442313408756</v>
      </c>
      <c r="R283" s="15">
        <v>791.80888713378999</v>
      </c>
      <c r="S283" s="15">
        <v>603.59202052002001</v>
      </c>
      <c r="T283" s="15">
        <v>276.91676927083358</v>
      </c>
      <c r="U283" s="15">
        <v>4197.821048061046</v>
      </c>
      <c r="V283" s="15">
        <v>492.77723698368834</v>
      </c>
      <c r="W283" s="15">
        <v>93.667738216899437</v>
      </c>
      <c r="X283" s="15">
        <v>1569.1950258680572</v>
      </c>
      <c r="Y283" s="15">
        <v>320.50551998939079</v>
      </c>
      <c r="Z283" s="15">
        <v>1278.8170247576691</v>
      </c>
      <c r="AA283" s="15">
        <v>1826.8814639395275</v>
      </c>
      <c r="AB283" s="15">
        <v>1692.2691455439833</v>
      </c>
      <c r="AC283" s="15">
        <v>480.75827998408613</v>
      </c>
      <c r="AD283" s="15">
        <v>0</v>
      </c>
      <c r="AE283" s="15">
        <v>0</v>
      </c>
      <c r="AF283" s="15">
        <v>0</v>
      </c>
      <c r="AG283" s="15">
        <v>0</v>
      </c>
      <c r="AH283" s="15">
        <v>0</v>
      </c>
      <c r="AI283" s="15">
        <v>0</v>
      </c>
    </row>
    <row r="284" spans="1:35" x14ac:dyDescent="0.3">
      <c r="A284" t="s">
        <v>260</v>
      </c>
      <c r="B284" s="15">
        <v>12283.262315073374</v>
      </c>
      <c r="C284" s="15">
        <v>21530.251751757034</v>
      </c>
      <c r="D284" s="15">
        <v>16467.467709421326</v>
      </c>
      <c r="E284" s="15">
        <v>3368.2987248404297</v>
      </c>
      <c r="F284" s="15">
        <v>5519.4297634942986</v>
      </c>
      <c r="G284" s="15">
        <v>1751.2551909737319</v>
      </c>
      <c r="H284" s="15">
        <v>4226.386177181148</v>
      </c>
      <c r="I284" s="15">
        <v>2073.284335926588</v>
      </c>
      <c r="J284" s="15">
        <v>1776.6785445226415</v>
      </c>
      <c r="K284" s="15">
        <v>1664.0471758931697</v>
      </c>
      <c r="L284" s="15">
        <v>4195.3460362202704</v>
      </c>
      <c r="M284" s="15">
        <v>1340.5399289897957</v>
      </c>
      <c r="N284" s="15">
        <v>1177.5545539126772</v>
      </c>
      <c r="O284" s="15">
        <v>738.06557395865707</v>
      </c>
      <c r="P284" s="15">
        <v>1107.9852221082965</v>
      </c>
      <c r="Q284" s="15">
        <v>608.18968257314168</v>
      </c>
      <c r="R284" s="15">
        <v>532.51086270661983</v>
      </c>
      <c r="S284" s="15">
        <v>979.29181228319544</v>
      </c>
      <c r="T284" s="15">
        <v>340.55468939934826</v>
      </c>
      <c r="U284" s="15">
        <v>672.04368683551945</v>
      </c>
      <c r="V284" s="15">
        <v>502.55466317612166</v>
      </c>
      <c r="W284" s="15">
        <v>230.38682402073965</v>
      </c>
      <c r="X284" s="15">
        <v>2402.4083702419302</v>
      </c>
      <c r="Y284" s="15">
        <v>394.16052013813459</v>
      </c>
      <c r="Z284" s="15">
        <v>0</v>
      </c>
      <c r="AA284" s="15">
        <v>0</v>
      </c>
      <c r="AB284" s="15">
        <v>0</v>
      </c>
      <c r="AC284" s="15">
        <v>0</v>
      </c>
      <c r="AD284" s="15">
        <v>0</v>
      </c>
      <c r="AE284" s="15">
        <v>0</v>
      </c>
      <c r="AF284" s="15">
        <v>0</v>
      </c>
      <c r="AG284" s="15">
        <v>0</v>
      </c>
      <c r="AH284" s="15">
        <v>0</v>
      </c>
      <c r="AI284" s="15">
        <v>630.65683222101541</v>
      </c>
    </row>
    <row r="285" spans="1:35" x14ac:dyDescent="0.3">
      <c r="A285" t="s">
        <v>138</v>
      </c>
      <c r="B285" s="15">
        <v>7604.2131931004569</v>
      </c>
      <c r="C285" s="15">
        <v>20305.179713488826</v>
      </c>
      <c r="D285" s="15">
        <v>18985.023505754798</v>
      </c>
      <c r="E285" s="15">
        <v>3392.6212367394119</v>
      </c>
      <c r="F285" s="15">
        <v>5290.1741089337193</v>
      </c>
      <c r="G285" s="15">
        <v>1485.7651946602691</v>
      </c>
      <c r="H285" s="15">
        <v>3088.260689349212</v>
      </c>
      <c r="I285" s="15">
        <v>2258.4179356218769</v>
      </c>
      <c r="J285" s="15">
        <v>1944.6562902427906</v>
      </c>
      <c r="K285" s="15">
        <v>1331.8222150922527</v>
      </c>
      <c r="L285" s="15">
        <v>4578.138864379619</v>
      </c>
      <c r="M285" s="15">
        <v>1717.1693045325483</v>
      </c>
      <c r="N285" s="15">
        <v>2698.8985476428297</v>
      </c>
      <c r="O285" s="15">
        <v>1612.6800175102364</v>
      </c>
      <c r="P285" s="15">
        <v>2147.759178044359</v>
      </c>
      <c r="Q285" s="15">
        <v>1734.3067227414558</v>
      </c>
      <c r="R285" s="15">
        <v>943.04764201017599</v>
      </c>
      <c r="S285" s="15">
        <v>737.69240781543658</v>
      </c>
      <c r="T285" s="15">
        <v>338.43952759991362</v>
      </c>
      <c r="U285" s="15">
        <v>1326.9258098897076</v>
      </c>
      <c r="V285" s="15">
        <v>570.43120609649804</v>
      </c>
      <c r="W285" s="15">
        <v>158.54560045840861</v>
      </c>
      <c r="X285" s="15">
        <v>2303.2690072771898</v>
      </c>
      <c r="Y285" s="15">
        <v>391.71241620360371</v>
      </c>
      <c r="Z285" s="15">
        <v>0</v>
      </c>
      <c r="AA285" s="15">
        <v>0</v>
      </c>
      <c r="AB285" s="15">
        <v>0</v>
      </c>
      <c r="AC285" s="15">
        <v>0</v>
      </c>
      <c r="AD285" s="15">
        <v>0</v>
      </c>
      <c r="AE285" s="15">
        <v>0</v>
      </c>
      <c r="AF285" s="15">
        <v>0</v>
      </c>
      <c r="AG285" s="15">
        <v>0</v>
      </c>
      <c r="AH285" s="15">
        <v>0</v>
      </c>
      <c r="AI285" s="15">
        <v>1566.8496648144153</v>
      </c>
    </row>
    <row r="286" spans="1:35" x14ac:dyDescent="0.3">
      <c r="A286" t="s">
        <v>261</v>
      </c>
      <c r="B286" s="15">
        <v>12833.16154778839</v>
      </c>
      <c r="C286" s="15">
        <v>17290.59165696496</v>
      </c>
      <c r="D286" s="15">
        <v>15032.329810879059</v>
      </c>
      <c r="E286" s="15">
        <v>3148.4344619825338</v>
      </c>
      <c r="F286" s="15">
        <v>5660.1753559395729</v>
      </c>
      <c r="G286" s="15">
        <v>2201.8804562030036</v>
      </c>
      <c r="H286" s="15">
        <v>3029.625614360551</v>
      </c>
      <c r="I286" s="15">
        <v>1822.8236566471553</v>
      </c>
      <c r="J286" s="15">
        <v>1619.5865436820789</v>
      </c>
      <c r="K286" s="15">
        <v>910.75903245752261</v>
      </c>
      <c r="L286" s="15">
        <v>3843.3356613979199</v>
      </c>
      <c r="M286" s="15">
        <v>1486.9601835619358</v>
      </c>
      <c r="N286" s="15">
        <v>2112.8826197975259</v>
      </c>
      <c r="O286" s="15">
        <v>1253.150464203291</v>
      </c>
      <c r="P286" s="15">
        <v>1549.084590148155</v>
      </c>
      <c r="Q286" s="15">
        <v>1152.619900830844</v>
      </c>
      <c r="R286" s="15">
        <v>1010.7455992749235</v>
      </c>
      <c r="S286" s="15">
        <v>751.9120383841763</v>
      </c>
      <c r="T286" s="15">
        <v>376.01041884759263</v>
      </c>
      <c r="U286" s="15">
        <v>1987.7634121370136</v>
      </c>
      <c r="V286" s="15">
        <v>611.99612442642035</v>
      </c>
      <c r="W286" s="15">
        <v>225.10577447791357</v>
      </c>
      <c r="X286" s="15">
        <v>2922.7846909495747</v>
      </c>
      <c r="Y286" s="15">
        <v>435.19724403656562</v>
      </c>
      <c r="Z286" s="15">
        <v>992.24971640336969</v>
      </c>
      <c r="AA286" s="15">
        <v>1736.4370037058966</v>
      </c>
      <c r="AB286" s="15">
        <v>861.6905431923999</v>
      </c>
      <c r="AC286" s="15">
        <v>652.79586605484837</v>
      </c>
      <c r="AD286" s="15">
        <v>122.94322144032978</v>
      </c>
      <c r="AE286" s="15">
        <v>122.94322144032978</v>
      </c>
      <c r="AF286" s="15">
        <v>84.863462587130286</v>
      </c>
      <c r="AG286" s="15">
        <v>744.18728730252724</v>
      </c>
      <c r="AH286" s="15">
        <v>1984.4994328067392</v>
      </c>
      <c r="AI286" s="15">
        <v>1044.4733856877574</v>
      </c>
    </row>
    <row r="287" spans="1:35" x14ac:dyDescent="0.3">
      <c r="A287" t="s">
        <v>203</v>
      </c>
      <c r="B287" s="15">
        <v>18707.733512453076</v>
      </c>
      <c r="C287" s="15">
        <v>18769.96739561858</v>
      </c>
      <c r="D287" s="15">
        <v>17796.912190963958</v>
      </c>
      <c r="E287" s="15">
        <v>3623.3613742346088</v>
      </c>
      <c r="F287" s="15">
        <v>5918.6818286094885</v>
      </c>
      <c r="G287" s="15">
        <v>2410.6113944532526</v>
      </c>
      <c r="H287" s="15">
        <v>5730.1887767429444</v>
      </c>
      <c r="I287" s="15">
        <v>2828.0638546376908</v>
      </c>
      <c r="J287" s="15">
        <v>4184.1639933575516</v>
      </c>
      <c r="K287" s="15">
        <v>1990.6775067505719</v>
      </c>
      <c r="L287" s="15">
        <v>6270.3764595604844</v>
      </c>
      <c r="M287" s="15">
        <v>2303.528253089069</v>
      </c>
      <c r="N287" s="15">
        <v>2601.6813133579726</v>
      </c>
      <c r="O287" s="15">
        <v>2364.991303925553</v>
      </c>
      <c r="P287" s="15">
        <v>1964.3361992492219</v>
      </c>
      <c r="Q287" s="15">
        <v>1536.3853918722173</v>
      </c>
      <c r="R287" s="15">
        <v>661.20499409185754</v>
      </c>
      <c r="S287" s="15">
        <v>948.47794908846402</v>
      </c>
      <c r="T287" s="15">
        <v>329.8389808864693</v>
      </c>
      <c r="U287" s="15">
        <v>2489.0626798377079</v>
      </c>
      <c r="V287" s="15">
        <v>613.19891556584639</v>
      </c>
      <c r="W287" s="15">
        <v>498.09885452733886</v>
      </c>
      <c r="X287" s="15">
        <v>4196.2848123889707</v>
      </c>
      <c r="Y287" s="15">
        <v>381.75807972970983</v>
      </c>
      <c r="Z287" s="15">
        <v>0</v>
      </c>
      <c r="AA287" s="15">
        <v>0</v>
      </c>
      <c r="AB287" s="15">
        <v>0</v>
      </c>
      <c r="AC287" s="15">
        <v>0</v>
      </c>
      <c r="AD287" s="15">
        <v>0</v>
      </c>
      <c r="AE287" s="15">
        <v>0</v>
      </c>
      <c r="AF287" s="15">
        <v>0</v>
      </c>
      <c r="AG287" s="15">
        <v>652.80631633780388</v>
      </c>
      <c r="AH287" s="15">
        <v>1523.2147381215423</v>
      </c>
      <c r="AI287" s="15">
        <v>610.81292756753567</v>
      </c>
    </row>
    <row r="288" spans="1:35" x14ac:dyDescent="0.3">
      <c r="A288" t="s">
        <v>139</v>
      </c>
      <c r="B288" s="15">
        <v>12935.733237609578</v>
      </c>
      <c r="C288" s="15">
        <v>24604.346049744072</v>
      </c>
      <c r="D288" s="15">
        <v>13288.587333223762</v>
      </c>
      <c r="E288" s="15">
        <v>3325.2222019467654</v>
      </c>
      <c r="F288" s="15">
        <v>8198.3072236647386</v>
      </c>
      <c r="G288" s="15">
        <v>2945.5235704604975</v>
      </c>
      <c r="H288" s="15">
        <v>3201.324556130463</v>
      </c>
      <c r="I288" s="15">
        <v>2091.0110378535987</v>
      </c>
      <c r="J288" s="15">
        <v>3500.2991060733402</v>
      </c>
      <c r="K288" s="15">
        <v>1919.9369807457035</v>
      </c>
      <c r="L288" s="15">
        <v>4522.2640722950418</v>
      </c>
      <c r="M288" s="15">
        <v>1664.9937480083117</v>
      </c>
      <c r="N288" s="15">
        <v>2554.1976214437759</v>
      </c>
      <c r="O288" s="15">
        <v>1908.4049690966474</v>
      </c>
      <c r="P288" s="15">
        <v>1455.1301971717746</v>
      </c>
      <c r="Q288" s="15">
        <v>1419.0092681222527</v>
      </c>
      <c r="R288" s="15">
        <v>797.13839200581094</v>
      </c>
      <c r="S288" s="15">
        <v>525.61193590531423</v>
      </c>
      <c r="T288" s="15">
        <v>329.37712610857039</v>
      </c>
      <c r="U288" s="15">
        <v>2053.8417441087076</v>
      </c>
      <c r="V288" s="15">
        <v>528.94764175421471</v>
      </c>
      <c r="W288" s="15">
        <v>411.62610175431587</v>
      </c>
      <c r="X288" s="15">
        <v>2850.0270773005464</v>
      </c>
      <c r="Y288" s="15">
        <v>381.22352558862315</v>
      </c>
      <c r="Z288" s="15">
        <v>0</v>
      </c>
      <c r="AA288" s="15">
        <v>0</v>
      </c>
      <c r="AB288" s="15">
        <v>0</v>
      </c>
      <c r="AC288" s="15">
        <v>0</v>
      </c>
      <c r="AD288" s="15">
        <v>0</v>
      </c>
      <c r="AE288" s="15">
        <v>0</v>
      </c>
      <c r="AF288" s="15">
        <v>0</v>
      </c>
      <c r="AG288" s="15">
        <v>0</v>
      </c>
      <c r="AH288" s="15">
        <v>0</v>
      </c>
      <c r="AI288" s="15">
        <v>1219.9152818835942</v>
      </c>
    </row>
    <row r="289" spans="1:35" x14ac:dyDescent="0.3">
      <c r="A289" t="s">
        <v>140</v>
      </c>
      <c r="B289" s="15">
        <v>17776.813522896689</v>
      </c>
      <c r="C289" s="15">
        <v>19910.253333338766</v>
      </c>
      <c r="D289" s="15">
        <v>11730.50968559906</v>
      </c>
      <c r="E289" s="15">
        <v>2259.4248588475771</v>
      </c>
      <c r="F289" s="15">
        <v>7183.1099982842097</v>
      </c>
      <c r="G289" s="15">
        <v>2124.5139162246583</v>
      </c>
      <c r="H289" s="15">
        <v>3920.5222520093234</v>
      </c>
      <c r="I289" s="15">
        <v>1786.774887240131</v>
      </c>
      <c r="J289" s="15">
        <v>1622.5220970201353</v>
      </c>
      <c r="K289" s="15">
        <v>1278.1144663090006</v>
      </c>
      <c r="L289" s="15">
        <v>3408.681421023964</v>
      </c>
      <c r="M289" s="15">
        <v>1238.2054498220687</v>
      </c>
      <c r="N289" s="15">
        <v>3634.9009103650578</v>
      </c>
      <c r="O289" s="15">
        <v>1833.1473177082376</v>
      </c>
      <c r="P289" s="15">
        <v>2519.0899506944297</v>
      </c>
      <c r="Q289" s="15">
        <v>783.30421819467188</v>
      </c>
      <c r="R289" s="15">
        <v>1013.8326501898816</v>
      </c>
      <c r="S289" s="15">
        <v>900.46642083754193</v>
      </c>
      <c r="T289" s="15">
        <v>559.75216954422126</v>
      </c>
      <c r="U289" s="15">
        <v>1593.2828432957763</v>
      </c>
      <c r="V289" s="15">
        <v>392.42156314271375</v>
      </c>
      <c r="W289" s="15">
        <v>239.86447441246133</v>
      </c>
      <c r="X289" s="15">
        <v>2826.6663811001436</v>
      </c>
      <c r="Y289" s="15">
        <v>410.3754908681974</v>
      </c>
      <c r="Z289" s="15">
        <v>0</v>
      </c>
      <c r="AA289" s="15">
        <v>0</v>
      </c>
      <c r="AB289" s="15">
        <v>0</v>
      </c>
      <c r="AC289" s="15">
        <v>0</v>
      </c>
      <c r="AD289" s="15">
        <v>0</v>
      </c>
      <c r="AE289" s="15">
        <v>0</v>
      </c>
      <c r="AF289" s="15">
        <v>0</v>
      </c>
      <c r="AG289" s="15">
        <v>935.65611917949002</v>
      </c>
      <c r="AH289" s="15">
        <v>2806.9683575384697</v>
      </c>
      <c r="AI289" s="15">
        <v>984.9011780836737</v>
      </c>
    </row>
    <row r="290" spans="1:35" x14ac:dyDescent="0.3">
      <c r="A290" t="s">
        <v>56</v>
      </c>
      <c r="B290" s="15">
        <v>15231.351337758648</v>
      </c>
      <c r="C290" s="15">
        <v>25803.339822381073</v>
      </c>
      <c r="D290" s="15">
        <v>13181.642588958579</v>
      </c>
      <c r="E290" s="15">
        <v>3996.9485868721499</v>
      </c>
      <c r="F290" s="15">
        <v>6444.5924189006337</v>
      </c>
      <c r="G290" s="15">
        <v>2452.0458760304664</v>
      </c>
      <c r="H290" s="15">
        <v>3827.2014754786765</v>
      </c>
      <c r="I290" s="15">
        <v>2519.0428384020843</v>
      </c>
      <c r="J290" s="15">
        <v>1770.051156503996</v>
      </c>
      <c r="K290" s="15">
        <v>1647.5454929366631</v>
      </c>
      <c r="L290" s="15">
        <v>4997.9304461519487</v>
      </c>
      <c r="M290" s="15">
        <v>2075.8321642513806</v>
      </c>
      <c r="N290" s="15">
        <v>1349.6022708513426</v>
      </c>
      <c r="O290" s="15">
        <v>1091.7069124913644</v>
      </c>
      <c r="P290" s="15">
        <v>1252.5425689539986</v>
      </c>
      <c r="Q290" s="15">
        <v>1416.2771324423277</v>
      </c>
      <c r="R290" s="15">
        <v>992.28513820271326</v>
      </c>
      <c r="S290" s="15">
        <v>1953.111766830292</v>
      </c>
      <c r="T290" s="15">
        <v>437.19812624555829</v>
      </c>
      <c r="U290" s="15">
        <v>1133.7947478273809</v>
      </c>
      <c r="V290" s="15">
        <v>883.0929735682015</v>
      </c>
      <c r="W290" s="15">
        <v>222.14217170973967</v>
      </c>
      <c r="X290" s="15">
        <v>3540.5317807155029</v>
      </c>
      <c r="Y290" s="15">
        <v>429.46770751037144</v>
      </c>
      <c r="Z290" s="15">
        <v>0</v>
      </c>
      <c r="AA290" s="15">
        <v>0</v>
      </c>
      <c r="AB290" s="15">
        <v>0</v>
      </c>
      <c r="AC290" s="15">
        <v>0</v>
      </c>
      <c r="AD290" s="15">
        <v>0</v>
      </c>
      <c r="AE290" s="15">
        <v>0</v>
      </c>
      <c r="AF290" s="15">
        <v>0</v>
      </c>
      <c r="AG290" s="15">
        <v>0</v>
      </c>
      <c r="AH290" s="15">
        <v>0</v>
      </c>
      <c r="AI290" s="15">
        <v>1030.7224980248916</v>
      </c>
    </row>
    <row r="291" spans="1:35" x14ac:dyDescent="0.3">
      <c r="A291" t="s">
        <v>204</v>
      </c>
      <c r="B291" s="15">
        <v>12426.695884884686</v>
      </c>
      <c r="C291" s="15">
        <v>16550.729497646149</v>
      </c>
      <c r="D291" s="15">
        <v>14171.163170561702</v>
      </c>
      <c r="E291" s="15">
        <v>3682.9685403684366</v>
      </c>
      <c r="F291" s="15">
        <v>9098.3813382902154</v>
      </c>
      <c r="G291" s="15">
        <v>2420.584924943279</v>
      </c>
      <c r="H291" s="15">
        <v>2691.1695250073908</v>
      </c>
      <c r="I291" s="15">
        <v>2295.3181047455314</v>
      </c>
      <c r="J291" s="15">
        <v>1910.6290744022824</v>
      </c>
      <c r="K291" s="15">
        <v>1500.307889431112</v>
      </c>
      <c r="L291" s="15">
        <v>4397.7749170083907</v>
      </c>
      <c r="M291" s="15">
        <v>1626.1948424021159</v>
      </c>
      <c r="N291" s="15">
        <v>2724.4499838388051</v>
      </c>
      <c r="O291" s="15">
        <v>1412.6624574775719</v>
      </c>
      <c r="P291" s="15">
        <v>1809.7541432859443</v>
      </c>
      <c r="Q291" s="15">
        <v>665.29911024166893</v>
      </c>
      <c r="R291" s="15">
        <v>576.10334635498884</v>
      </c>
      <c r="S291" s="15">
        <v>639.87366653816559</v>
      </c>
      <c r="T291" s="15">
        <v>357.19647739555813</v>
      </c>
      <c r="U291" s="15">
        <v>3611.2398495951393</v>
      </c>
      <c r="V291" s="15">
        <v>552.9517228200915</v>
      </c>
      <c r="W291" s="15">
        <v>167.33249331695853</v>
      </c>
      <c r="X291" s="15">
        <v>2583.0597115363971</v>
      </c>
      <c r="Y291" s="15">
        <v>413.42184883745153</v>
      </c>
      <c r="Z291" s="15">
        <v>0</v>
      </c>
      <c r="AA291" s="15">
        <v>0</v>
      </c>
      <c r="AB291" s="15">
        <v>0</v>
      </c>
      <c r="AC291" s="15">
        <v>0</v>
      </c>
      <c r="AD291" s="15">
        <v>0</v>
      </c>
      <c r="AE291" s="15">
        <v>0</v>
      </c>
      <c r="AF291" s="15">
        <v>0</v>
      </c>
      <c r="AG291" s="15">
        <v>0</v>
      </c>
      <c r="AH291" s="15">
        <v>0</v>
      </c>
      <c r="AI291" s="15">
        <v>330.73747906996124</v>
      </c>
    </row>
    <row r="292" spans="1:35" x14ac:dyDescent="0.3">
      <c r="A292" t="s">
        <v>205</v>
      </c>
      <c r="B292" s="15">
        <v>10053.915778201528</v>
      </c>
      <c r="C292" s="15">
        <v>17567.857232054739</v>
      </c>
      <c r="D292" s="15">
        <v>12858.793821850539</v>
      </c>
      <c r="E292" s="15">
        <v>2603.3188943677605</v>
      </c>
      <c r="F292" s="15">
        <v>6501.542360330207</v>
      </c>
      <c r="G292" s="15">
        <v>2103.458100767396</v>
      </c>
      <c r="H292" s="15">
        <v>4967.7285047387604</v>
      </c>
      <c r="I292" s="15">
        <v>2750.5040782586216</v>
      </c>
      <c r="J292" s="15">
        <v>2179.6409081643219</v>
      </c>
      <c r="K292" s="15">
        <v>1715.3320913491893</v>
      </c>
      <c r="L292" s="15">
        <v>5076.3143995485125</v>
      </c>
      <c r="M292" s="15">
        <v>1869.2213622909801</v>
      </c>
      <c r="N292" s="15">
        <v>3211.8671598544065</v>
      </c>
      <c r="O292" s="15">
        <v>1482.8221631737706</v>
      </c>
      <c r="P292" s="15">
        <v>2063.2335784618185</v>
      </c>
      <c r="Q292" s="15">
        <v>1074.5838926027759</v>
      </c>
      <c r="R292" s="15">
        <v>1194.1401116776854</v>
      </c>
      <c r="S292" s="15">
        <v>1364.6880231702705</v>
      </c>
      <c r="T292" s="15">
        <v>554.20452954350549</v>
      </c>
      <c r="U292" s="15">
        <v>1577.4919984990177</v>
      </c>
      <c r="V292" s="15">
        <v>518.04309029909791</v>
      </c>
      <c r="W292" s="15">
        <v>219.10175407355962</v>
      </c>
      <c r="X292" s="15">
        <v>2598.7479259239449</v>
      </c>
      <c r="Y292" s="15">
        <v>406.30830611693955</v>
      </c>
      <c r="Z292" s="15">
        <v>0</v>
      </c>
      <c r="AA292" s="15">
        <v>0</v>
      </c>
      <c r="AB292" s="15">
        <v>0</v>
      </c>
      <c r="AC292" s="15">
        <v>0</v>
      </c>
      <c r="AD292" s="15">
        <v>0</v>
      </c>
      <c r="AE292" s="15">
        <v>0</v>
      </c>
      <c r="AF292" s="15">
        <v>0</v>
      </c>
      <c r="AG292" s="15">
        <v>0</v>
      </c>
      <c r="AH292" s="15">
        <v>0</v>
      </c>
      <c r="AI292" s="15">
        <v>975.13993468065485</v>
      </c>
    </row>
    <row r="293" spans="1:35" x14ac:dyDescent="0.3">
      <c r="A293" t="s">
        <v>180</v>
      </c>
      <c r="B293" s="15">
        <v>12416.449280560588</v>
      </c>
      <c r="C293" s="15">
        <v>15143.541388077314</v>
      </c>
      <c r="D293" s="15">
        <v>10326.340549455203</v>
      </c>
      <c r="E293" s="15">
        <v>1566.9751891855281</v>
      </c>
      <c r="F293" s="15">
        <v>5699.8044669681813</v>
      </c>
      <c r="G293" s="15">
        <v>1394.4599431241029</v>
      </c>
      <c r="H293" s="15">
        <v>3007.2982691155185</v>
      </c>
      <c r="I293" s="15">
        <v>1330.6743380273372</v>
      </c>
      <c r="J293" s="15">
        <v>1248.7824444520952</v>
      </c>
      <c r="K293" s="15">
        <v>1145.0159485526017</v>
      </c>
      <c r="L293" s="15">
        <v>3016.9488289644528</v>
      </c>
      <c r="M293" s="15">
        <v>1274.6091808097192</v>
      </c>
      <c r="N293" s="15">
        <v>2204.9231502469834</v>
      </c>
      <c r="O293" s="15">
        <v>449.44035867893899</v>
      </c>
      <c r="P293" s="15">
        <v>936.01239525282529</v>
      </c>
      <c r="Q293" s="15">
        <v>1627.7277611869144</v>
      </c>
      <c r="R293" s="15">
        <v>768.73602453796445</v>
      </c>
      <c r="S293" s="15">
        <v>1248.7824444520952</v>
      </c>
      <c r="T293" s="15">
        <v>317.64128417063665</v>
      </c>
      <c r="U293" s="15">
        <v>658.07627160351808</v>
      </c>
      <c r="V293" s="15">
        <v>351.55610878260569</v>
      </c>
      <c r="W293" s="15">
        <v>231.52152628062322</v>
      </c>
      <c r="X293" s="15">
        <v>1682.3223569037425</v>
      </c>
      <c r="Y293" s="15">
        <v>367.64037519749616</v>
      </c>
      <c r="Z293" s="15">
        <v>0</v>
      </c>
      <c r="AA293" s="15">
        <v>0</v>
      </c>
      <c r="AB293" s="15">
        <v>0</v>
      </c>
      <c r="AC293" s="15">
        <v>0</v>
      </c>
      <c r="AD293" s="15">
        <v>0</v>
      </c>
      <c r="AE293" s="15">
        <v>0</v>
      </c>
      <c r="AF293" s="15">
        <v>0</v>
      </c>
      <c r="AG293" s="15">
        <v>0</v>
      </c>
      <c r="AH293" s="15">
        <v>0</v>
      </c>
      <c r="AI293" s="15">
        <v>0</v>
      </c>
    </row>
    <row r="294" spans="1:35" x14ac:dyDescent="0.3">
      <c r="A294" t="s">
        <v>141</v>
      </c>
      <c r="B294" s="15">
        <v>11980.871315629931</v>
      </c>
      <c r="C294" s="15">
        <v>14872.731531995134</v>
      </c>
      <c r="D294" s="15">
        <v>9398.5903724001782</v>
      </c>
      <c r="E294" s="15">
        <v>2797.0112311399953</v>
      </c>
      <c r="F294" s="15">
        <v>7175.7782890764611</v>
      </c>
      <c r="G294" s="15">
        <v>1566.2132525346753</v>
      </c>
      <c r="H294" s="15">
        <v>2904.6136683370341</v>
      </c>
      <c r="I294" s="15">
        <v>1892.9333800238653</v>
      </c>
      <c r="J294" s="15">
        <v>1307.5326459397738</v>
      </c>
      <c r="K294" s="15">
        <v>1354.0516793946554</v>
      </c>
      <c r="L294" s="15">
        <v>3611.2030059309213</v>
      </c>
      <c r="M294" s="15">
        <v>1152.4329713133354</v>
      </c>
      <c r="N294" s="15">
        <v>2594.414319084156</v>
      </c>
      <c r="O294" s="15">
        <v>1427.7430454750515</v>
      </c>
      <c r="P294" s="15">
        <v>1903.1501770910593</v>
      </c>
      <c r="Q294" s="15">
        <v>917.44663876788309</v>
      </c>
      <c r="R294" s="15">
        <v>909.07756031922429</v>
      </c>
      <c r="S294" s="15">
        <v>709.08919219543509</v>
      </c>
      <c r="T294" s="15">
        <v>375.63032621511707</v>
      </c>
      <c r="U294" s="15">
        <v>895.60008333696896</v>
      </c>
      <c r="V294" s="15">
        <v>415.73668917037702</v>
      </c>
      <c r="W294" s="15">
        <v>283.35308461886871</v>
      </c>
      <c r="X294" s="15">
        <v>2744.1882165159946</v>
      </c>
      <c r="Y294" s="15">
        <v>434.75732200823734</v>
      </c>
      <c r="Z294" s="15">
        <v>0</v>
      </c>
      <c r="AA294" s="15">
        <v>0</v>
      </c>
      <c r="AB294" s="15">
        <v>0</v>
      </c>
      <c r="AC294" s="15">
        <v>0</v>
      </c>
      <c r="AD294" s="15">
        <v>0</v>
      </c>
      <c r="AE294" s="15">
        <v>0</v>
      </c>
      <c r="AF294" s="15">
        <v>0</v>
      </c>
      <c r="AG294" s="15">
        <v>0</v>
      </c>
      <c r="AH294" s="15">
        <v>0</v>
      </c>
      <c r="AI294" s="15">
        <v>1391.2234304263595</v>
      </c>
    </row>
    <row r="295" spans="1:35" x14ac:dyDescent="0.3">
      <c r="A295" t="s">
        <v>262</v>
      </c>
      <c r="B295" s="15">
        <v>7052.4812572377959</v>
      </c>
      <c r="C295" s="15">
        <v>14682.034652579632</v>
      </c>
      <c r="D295" s="15">
        <v>7776.8479109350719</v>
      </c>
      <c r="E295" s="15">
        <v>1555.6950986658953</v>
      </c>
      <c r="F295" s="15">
        <v>4112.9131176538094</v>
      </c>
      <c r="G295" s="15">
        <v>2265.04206563344</v>
      </c>
      <c r="H295" s="15">
        <v>3545.0901629922164</v>
      </c>
      <c r="I295" s="15">
        <v>1081.7006727905271</v>
      </c>
      <c r="J295" s="15">
        <v>1583.4900528549786</v>
      </c>
      <c r="K295" s="15">
        <v>864.76845636803876</v>
      </c>
      <c r="L295" s="15">
        <v>2310.7639429385595</v>
      </c>
      <c r="M295" s="15">
        <v>893.63244725670188</v>
      </c>
      <c r="N295" s="15">
        <v>2079.6875486447034</v>
      </c>
      <c r="O295" s="15">
        <v>1785.7846898524465</v>
      </c>
      <c r="P295" s="15">
        <v>1538.5905114726136</v>
      </c>
      <c r="Q295" s="15">
        <v>816.25063692555636</v>
      </c>
      <c r="R295" s="15">
        <v>437.64717808964451</v>
      </c>
      <c r="S295" s="15">
        <v>1200.2815128516443</v>
      </c>
      <c r="T295" s="15">
        <v>284.19929490376012</v>
      </c>
      <c r="U295" s="15">
        <v>677.60480034924296</v>
      </c>
      <c r="V295" s="15">
        <v>240.53325740552617</v>
      </c>
      <c r="W295" s="15">
        <v>118.25190569201595</v>
      </c>
      <c r="X295" s="15">
        <v>1711.7744568045923</v>
      </c>
      <c r="Y295" s="15">
        <v>328.93436910157425</v>
      </c>
      <c r="Z295" s="15">
        <v>0</v>
      </c>
      <c r="AA295" s="15">
        <v>0</v>
      </c>
      <c r="AB295" s="15">
        <v>0</v>
      </c>
      <c r="AC295" s="15">
        <v>0</v>
      </c>
      <c r="AD295" s="15">
        <v>0</v>
      </c>
      <c r="AE295" s="15">
        <v>0</v>
      </c>
      <c r="AF295" s="15">
        <v>0</v>
      </c>
      <c r="AG295" s="15">
        <v>0</v>
      </c>
      <c r="AH295" s="15">
        <v>0</v>
      </c>
      <c r="AI295" s="15">
        <v>0</v>
      </c>
    </row>
    <row r="296" spans="1:35" x14ac:dyDescent="0.3">
      <c r="A296" t="s">
        <v>142</v>
      </c>
      <c r="B296" s="15">
        <v>16557.566490563808</v>
      </c>
      <c r="C296" s="15">
        <v>22586.65366629888</v>
      </c>
      <c r="D296" s="15">
        <v>10962.414093782485</v>
      </c>
      <c r="E296" s="15">
        <v>3662.8185647927303</v>
      </c>
      <c r="F296" s="15">
        <v>8289.7835304040527</v>
      </c>
      <c r="G296" s="15">
        <v>2104.0679654145611</v>
      </c>
      <c r="H296" s="15">
        <v>2576.6545409797932</v>
      </c>
      <c r="I296" s="15">
        <v>1680.9863057022635</v>
      </c>
      <c r="J296" s="15">
        <v>1423.8660599286557</v>
      </c>
      <c r="K296" s="15">
        <v>1271.2077291046307</v>
      </c>
      <c r="L296" s="15">
        <v>3734.6770219448968</v>
      </c>
      <c r="M296" s="15">
        <v>1061.6296492162194</v>
      </c>
      <c r="N296" s="15">
        <v>2422.905793507025</v>
      </c>
      <c r="O296" s="15">
        <v>1294.1064787282346</v>
      </c>
      <c r="P296" s="15">
        <v>1947.4841346550616</v>
      </c>
      <c r="Q296" s="15">
        <v>920.42069320399639</v>
      </c>
      <c r="R296" s="15">
        <v>912.02448500867479</v>
      </c>
      <c r="S296" s="15">
        <v>821.41086149812861</v>
      </c>
      <c r="T296" s="15">
        <v>376.84799380559298</v>
      </c>
      <c r="U296" s="15">
        <v>1188.5541471299089</v>
      </c>
      <c r="V296" s="15">
        <v>373.46770219448968</v>
      </c>
      <c r="W296" s="15">
        <v>176.53845543149745</v>
      </c>
      <c r="X296" s="15">
        <v>3243.3352800212842</v>
      </c>
      <c r="Y296" s="15">
        <v>436.1666594972142</v>
      </c>
      <c r="Z296" s="15">
        <v>0</v>
      </c>
      <c r="AA296" s="15">
        <v>0</v>
      </c>
      <c r="AB296" s="15">
        <v>0</v>
      </c>
      <c r="AC296" s="15">
        <v>0</v>
      </c>
      <c r="AD296" s="15">
        <v>0</v>
      </c>
      <c r="AE296" s="15">
        <v>0</v>
      </c>
      <c r="AF296" s="15">
        <v>0</v>
      </c>
      <c r="AG296" s="15">
        <v>745.84498774023621</v>
      </c>
      <c r="AH296" s="15">
        <v>2486.1499591341212</v>
      </c>
      <c r="AI296" s="15">
        <v>1046.799982793314</v>
      </c>
    </row>
    <row r="297" spans="1:35" x14ac:dyDescent="0.3">
      <c r="A297" t="s">
        <v>206</v>
      </c>
      <c r="B297" s="15">
        <v>12671.226945575032</v>
      </c>
      <c r="C297" s="15">
        <v>9842.1960204563402</v>
      </c>
      <c r="D297" s="15">
        <v>17975.352007127327</v>
      </c>
      <c r="E297" s="15">
        <v>3512.0254583573928</v>
      </c>
      <c r="F297" s="15">
        <v>4535.1588782150593</v>
      </c>
      <c r="G297" s="15">
        <v>1407.0178886319288</v>
      </c>
      <c r="H297" s="15">
        <v>3071.8642163687273</v>
      </c>
      <c r="I297" s="15">
        <v>1287.368146631427</v>
      </c>
      <c r="J297" s="15">
        <v>1195.4132790148967</v>
      </c>
      <c r="K297" s="15">
        <v>582.77506132534279</v>
      </c>
      <c r="L297" s="15">
        <v>2818.7665743116531</v>
      </c>
      <c r="M297" s="15">
        <v>1044.816239660064</v>
      </c>
      <c r="N297" s="15">
        <v>1503.0136453934513</v>
      </c>
      <c r="O297" s="15">
        <v>1177.5742318138332</v>
      </c>
      <c r="P297" s="15">
        <v>1442.6959830340554</v>
      </c>
      <c r="Q297" s="15">
        <v>541.38058715712975</v>
      </c>
      <c r="R297" s="15">
        <v>727.75427918591765</v>
      </c>
      <c r="S297" s="15">
        <v>922.01263296103195</v>
      </c>
      <c r="T297" s="15">
        <v>734.85047475761144</v>
      </c>
      <c r="U297" s="15">
        <v>1581.8602628567146</v>
      </c>
      <c r="V297" s="15">
        <v>293.21085869150937</v>
      </c>
      <c r="W297" s="15">
        <v>248.26828673744947</v>
      </c>
      <c r="X297" s="15">
        <v>1889.1649544197821</v>
      </c>
      <c r="Y297" s="15">
        <v>394.23308731631516</v>
      </c>
      <c r="Z297" s="15">
        <v>0</v>
      </c>
      <c r="AA297" s="15">
        <v>0</v>
      </c>
      <c r="AB297" s="15">
        <v>0</v>
      </c>
      <c r="AC297" s="15">
        <v>0</v>
      </c>
      <c r="AD297" s="15">
        <v>0</v>
      </c>
      <c r="AE297" s="15">
        <v>0</v>
      </c>
      <c r="AF297" s="15">
        <v>0</v>
      </c>
      <c r="AG297" s="15">
        <v>0</v>
      </c>
      <c r="AH297" s="15">
        <v>0</v>
      </c>
      <c r="AI297" s="15">
        <v>0</v>
      </c>
    </row>
    <row r="298" spans="1:35" x14ac:dyDescent="0.3">
      <c r="A298" t="s">
        <v>263</v>
      </c>
      <c r="B298" s="15">
        <v>17086.982108547247</v>
      </c>
      <c r="C298" s="15">
        <v>14050.493068339501</v>
      </c>
      <c r="D298" s="15">
        <v>11726.855043540863</v>
      </c>
      <c r="E298" s="15">
        <v>3146.3229546975481</v>
      </c>
      <c r="F298" s="15">
        <v>7482.7655092473196</v>
      </c>
      <c r="G298" s="15">
        <v>1940.6687987921421</v>
      </c>
      <c r="H298" s="15">
        <v>3235.2151365574314</v>
      </c>
      <c r="I298" s="15">
        <v>2452.7337946193011</v>
      </c>
      <c r="J298" s="15">
        <v>2100.1377291405624</v>
      </c>
      <c r="K298" s="15">
        <v>1855.0369558570012</v>
      </c>
      <c r="L298" s="15">
        <v>4986.4007084292616</v>
      </c>
      <c r="M298" s="15">
        <v>2052.191568482589</v>
      </c>
      <c r="N298" s="15">
        <v>1411.5349697707447</v>
      </c>
      <c r="O298" s="15">
        <v>931.88157854837607</v>
      </c>
      <c r="P298" s="15">
        <v>1061.1444276822733</v>
      </c>
      <c r="Q298" s="15">
        <v>899.94943555016584</v>
      </c>
      <c r="R298" s="15">
        <v>607.57374785784236</v>
      </c>
      <c r="S298" s="15">
        <v>819.11220868082205</v>
      </c>
      <c r="T298" s="15">
        <v>523.18850509980871</v>
      </c>
      <c r="U298" s="15">
        <v>1178.5166289729927</v>
      </c>
      <c r="V298" s="15">
        <v>599.32700822467086</v>
      </c>
      <c r="W298" s="15">
        <v>198.40121280269503</v>
      </c>
      <c r="X298" s="15">
        <v>3392.2867588729528</v>
      </c>
      <c r="Y298" s="15">
        <v>383.56928526378937</v>
      </c>
      <c r="Z298" s="15">
        <v>0</v>
      </c>
      <c r="AA298" s="15">
        <v>0</v>
      </c>
      <c r="AB298" s="15">
        <v>0</v>
      </c>
      <c r="AC298" s="15">
        <v>0</v>
      </c>
      <c r="AD298" s="15">
        <v>0</v>
      </c>
      <c r="AE298" s="15">
        <v>0</v>
      </c>
      <c r="AF298" s="15">
        <v>0</v>
      </c>
      <c r="AG298" s="15">
        <v>0</v>
      </c>
      <c r="AH298" s="15">
        <v>0</v>
      </c>
      <c r="AI298" s="15">
        <v>613.71085642206299</v>
      </c>
    </row>
    <row r="299" spans="1:35" x14ac:dyDescent="0.3">
      <c r="A299" t="s">
        <v>143</v>
      </c>
      <c r="B299" s="15">
        <v>8857.9296594888383</v>
      </c>
      <c r="C299" s="15">
        <v>15662.393544163247</v>
      </c>
      <c r="D299" s="15">
        <v>14147.975096449971</v>
      </c>
      <c r="E299" s="15">
        <v>2757.2618699115255</v>
      </c>
      <c r="F299" s="15">
        <v>5137.6256717194565</v>
      </c>
      <c r="G299" s="15">
        <v>1835.1312445437632</v>
      </c>
      <c r="H299" s="15">
        <v>3057.0304065409791</v>
      </c>
      <c r="I299" s="15">
        <v>2142.1277027416941</v>
      </c>
      <c r="J299" s="15">
        <v>2040.7465923206921</v>
      </c>
      <c r="K299" s="15">
        <v>1801.7496594051408</v>
      </c>
      <c r="L299" s="15">
        <v>4752.8339524292378</v>
      </c>
      <c r="M299" s="15">
        <v>1959.2422662130009</v>
      </c>
      <c r="N299" s="15">
        <v>2340.5151289501459</v>
      </c>
      <c r="O299" s="15">
        <v>1838.7452053280015</v>
      </c>
      <c r="P299" s="15">
        <v>1487.2399669452411</v>
      </c>
      <c r="Q299" s="15">
        <v>1390.804276544776</v>
      </c>
      <c r="R299" s="15">
        <v>763.11635086127478</v>
      </c>
      <c r="S299" s="15">
        <v>950.18637356119086</v>
      </c>
      <c r="T299" s="15">
        <v>328.68022290336057</v>
      </c>
      <c r="U299" s="15">
        <v>1288.6623322744608</v>
      </c>
      <c r="V299" s="15">
        <v>485.03157893725091</v>
      </c>
      <c r="W299" s="15">
        <v>265.15059648569718</v>
      </c>
      <c r="X299" s="15">
        <v>2521.4033766243915</v>
      </c>
      <c r="Y299" s="15">
        <v>380.41692465666739</v>
      </c>
      <c r="Z299" s="15">
        <v>0</v>
      </c>
      <c r="AA299" s="15">
        <v>0</v>
      </c>
      <c r="AB299" s="15">
        <v>0</v>
      </c>
      <c r="AC299" s="15">
        <v>0</v>
      </c>
      <c r="AD299" s="15">
        <v>0</v>
      </c>
      <c r="AE299" s="15">
        <v>0</v>
      </c>
      <c r="AF299" s="15">
        <v>0</v>
      </c>
      <c r="AG299" s="15">
        <v>0</v>
      </c>
      <c r="AH299" s="15">
        <v>0</v>
      </c>
      <c r="AI299" s="15">
        <v>0</v>
      </c>
    </row>
    <row r="300" spans="1:35" x14ac:dyDescent="0.3">
      <c r="A300" t="s">
        <v>181</v>
      </c>
      <c r="B300" s="15">
        <v>12663.402826437685</v>
      </c>
      <c r="C300" s="15">
        <v>14748.386414516441</v>
      </c>
      <c r="D300" s="15">
        <v>15093.584620504673</v>
      </c>
      <c r="E300" s="15">
        <v>3147.7720744847666</v>
      </c>
      <c r="F300" s="15">
        <v>7248.2358939924206</v>
      </c>
      <c r="G300" s="15">
        <v>1433.5179569395816</v>
      </c>
      <c r="H300" s="15">
        <v>2282.6852637900802</v>
      </c>
      <c r="I300" s="15">
        <v>2050.2795729389895</v>
      </c>
      <c r="J300" s="15">
        <v>1986.8875366732077</v>
      </c>
      <c r="K300" s="15">
        <v>1735.2259190165717</v>
      </c>
      <c r="L300" s="15">
        <v>4844.9627717418698</v>
      </c>
      <c r="M300" s="15">
        <v>1760.3920807822351</v>
      </c>
      <c r="N300" s="15">
        <v>2237.3099115156256</v>
      </c>
      <c r="O300" s="15">
        <v>893.01743719976059</v>
      </c>
      <c r="P300" s="15">
        <v>1357.2568606799948</v>
      </c>
      <c r="Q300" s="15">
        <v>894.63798549527689</v>
      </c>
      <c r="R300" s="15">
        <v>764.89879548365479</v>
      </c>
      <c r="S300" s="15">
        <v>1541.71338725787</v>
      </c>
      <c r="T300" s="15">
        <v>693.21336499964332</v>
      </c>
      <c r="U300" s="15">
        <v>1683.4636999303768</v>
      </c>
      <c r="V300" s="15">
        <v>476.631851622417</v>
      </c>
      <c r="W300" s="15">
        <v>240.12712684737372</v>
      </c>
      <c r="X300" s="15">
        <v>1391.002395774862</v>
      </c>
      <c r="Y300" s="15">
        <v>381.30548129793362</v>
      </c>
      <c r="Z300" s="15">
        <v>0</v>
      </c>
      <c r="AA300" s="15">
        <v>0</v>
      </c>
      <c r="AB300" s="15">
        <v>0</v>
      </c>
      <c r="AC300" s="15">
        <v>0</v>
      </c>
      <c r="AD300" s="15">
        <v>0</v>
      </c>
      <c r="AE300" s="15">
        <v>0</v>
      </c>
      <c r="AF300" s="15">
        <v>0</v>
      </c>
      <c r="AG300" s="15">
        <v>0</v>
      </c>
      <c r="AH300" s="15">
        <v>0</v>
      </c>
      <c r="AI300" s="15">
        <v>610.08877007669378</v>
      </c>
    </row>
    <row r="301" spans="1:35" x14ac:dyDescent="0.3">
      <c r="A301" t="s">
        <v>207</v>
      </c>
      <c r="B301" s="15">
        <v>11711.255941486708</v>
      </c>
      <c r="C301" s="15">
        <v>13859.070297233106</v>
      </c>
      <c r="D301" s="15">
        <v>9593.9880381458879</v>
      </c>
      <c r="E301" s="15">
        <v>2516.6705740242514</v>
      </c>
      <c r="F301" s="15">
        <v>8597.7247935038049</v>
      </c>
      <c r="G301" s="15">
        <v>1776.5439085461942</v>
      </c>
      <c r="H301" s="15">
        <v>2541.4614185729483</v>
      </c>
      <c r="I301" s="15">
        <v>1016.6245526623225</v>
      </c>
      <c r="J301" s="15">
        <v>1586.5140880337974</v>
      </c>
      <c r="K301" s="15">
        <v>925.4582210961438</v>
      </c>
      <c r="L301" s="15">
        <v>2269.1619808687037</v>
      </c>
      <c r="M301" s="15">
        <v>906.46523535318977</v>
      </c>
      <c r="N301" s="15">
        <v>1353.5001418926104</v>
      </c>
      <c r="O301" s="15">
        <v>1482.2525926132662</v>
      </c>
      <c r="P301" s="15">
        <v>1191.1600953317834</v>
      </c>
      <c r="Q301" s="15">
        <v>482.32187478817178</v>
      </c>
      <c r="R301" s="15">
        <v>287.09397396717702</v>
      </c>
      <c r="S301" s="15">
        <v>714.33619010078223</v>
      </c>
      <c r="T301" s="15">
        <v>345.47241435604582</v>
      </c>
      <c r="U301" s="15">
        <v>823.69580274705379</v>
      </c>
      <c r="V301" s="15">
        <v>294.89109443007385</v>
      </c>
      <c r="W301" s="15">
        <v>161.84023114653886</v>
      </c>
      <c r="X301" s="15">
        <v>2216.7813254512944</v>
      </c>
      <c r="Y301" s="15">
        <v>399.85233143060867</v>
      </c>
      <c r="Z301" s="15">
        <v>0</v>
      </c>
      <c r="AA301" s="15">
        <v>0</v>
      </c>
      <c r="AB301" s="15">
        <v>0</v>
      </c>
      <c r="AC301" s="15">
        <v>0</v>
      </c>
      <c r="AD301" s="15">
        <v>0</v>
      </c>
      <c r="AE301" s="15">
        <v>0</v>
      </c>
      <c r="AF301" s="15">
        <v>0</v>
      </c>
      <c r="AG301" s="15">
        <v>0</v>
      </c>
      <c r="AH301" s="15">
        <v>0</v>
      </c>
      <c r="AI301" s="15">
        <v>199.92616571530436</v>
      </c>
    </row>
    <row r="302" spans="1:35" x14ac:dyDescent="0.3">
      <c r="A302" t="s">
        <v>208</v>
      </c>
      <c r="B302" s="15">
        <v>15100.610022643992</v>
      </c>
      <c r="C302" s="15">
        <v>19239.681604367557</v>
      </c>
      <c r="D302" s="15">
        <v>10983.636744716176</v>
      </c>
      <c r="E302" s="15">
        <v>2611.2304930185878</v>
      </c>
      <c r="F302" s="15">
        <v>7461.0944507738341</v>
      </c>
      <c r="G302" s="15">
        <v>2335.2578078306974</v>
      </c>
      <c r="H302" s="15">
        <v>2504.7741992237507</v>
      </c>
      <c r="I302" s="15">
        <v>2132.5162037246059</v>
      </c>
      <c r="J302" s="15">
        <v>1998.7112654516895</v>
      </c>
      <c r="K302" s="15">
        <v>1407.8901359831027</v>
      </c>
      <c r="L302" s="15">
        <v>3138.8785139613638</v>
      </c>
      <c r="M302" s="15">
        <v>1567.2355438925722</v>
      </c>
      <c r="N302" s="15">
        <v>2192.4119953501518</v>
      </c>
      <c r="O302" s="15">
        <v>1414.6707916388245</v>
      </c>
      <c r="P302" s="15">
        <v>1933.6169711567575</v>
      </c>
      <c r="Q302" s="15">
        <v>1409.3592780418423</v>
      </c>
      <c r="R302" s="15">
        <v>1088.2952327434</v>
      </c>
      <c r="S302" s="15">
        <v>1649.5074991820006</v>
      </c>
      <c r="T302" s="15">
        <v>390.56576576959395</v>
      </c>
      <c r="U302" s="15">
        <v>1451.0603103245332</v>
      </c>
      <c r="V302" s="15">
        <v>517.02499374881154</v>
      </c>
      <c r="W302" s="15">
        <v>132.10977435898593</v>
      </c>
      <c r="X302" s="15">
        <v>2447.8166917156846</v>
      </c>
      <c r="Y302" s="15">
        <v>452.04371038147457</v>
      </c>
      <c r="Z302" s="15">
        <v>0</v>
      </c>
      <c r="AA302" s="15">
        <v>0</v>
      </c>
      <c r="AB302" s="15">
        <v>0</v>
      </c>
      <c r="AC302" s="15">
        <v>0</v>
      </c>
      <c r="AD302" s="15">
        <v>0</v>
      </c>
      <c r="AE302" s="15">
        <v>0</v>
      </c>
      <c r="AF302" s="15">
        <v>0</v>
      </c>
      <c r="AG302" s="15">
        <v>0</v>
      </c>
      <c r="AH302" s="15">
        <v>0</v>
      </c>
      <c r="AI302" s="15">
        <v>0</v>
      </c>
    </row>
    <row r="303" spans="1:35" x14ac:dyDescent="0.3">
      <c r="A303" t="s">
        <v>105</v>
      </c>
      <c r="B303" s="15">
        <v>15701.379700110383</v>
      </c>
      <c r="C303" s="15">
        <v>20075.583917104064</v>
      </c>
      <c r="D303" s="15">
        <v>15302.708668065332</v>
      </c>
      <c r="E303" s="15">
        <v>2324.6098327402956</v>
      </c>
      <c r="F303" s="15">
        <v>4863.7477482354843</v>
      </c>
      <c r="G303" s="15">
        <v>1487.5777292309151</v>
      </c>
      <c r="H303" s="15">
        <v>3881.3110986906813</v>
      </c>
      <c r="I303" s="15">
        <v>2016.8385110914796</v>
      </c>
      <c r="J303" s="15">
        <v>1423.2585234323731</v>
      </c>
      <c r="K303" s="15">
        <v>1538.0722276855633</v>
      </c>
      <c r="L303" s="15">
        <v>3855.7206829690049</v>
      </c>
      <c r="M303" s="15">
        <v>1425.2194748286704</v>
      </c>
      <c r="N303" s="15">
        <v>2711.995781078771</v>
      </c>
      <c r="O303" s="15">
        <v>2045.4684014774157</v>
      </c>
      <c r="P303" s="15">
        <v>1723.6762773450757</v>
      </c>
      <c r="Q303" s="15">
        <v>1043.8144282489009</v>
      </c>
      <c r="R303" s="15">
        <v>606.13007659540722</v>
      </c>
      <c r="S303" s="15">
        <v>540.73234752890176</v>
      </c>
      <c r="T303" s="15">
        <v>731.04268053952705</v>
      </c>
      <c r="U303" s="15">
        <v>1364.8221718227223</v>
      </c>
      <c r="V303" s="15">
        <v>458.3723888844271</v>
      </c>
      <c r="W303" s="15">
        <v>202.86042194692615</v>
      </c>
      <c r="X303" s="15">
        <v>2033.1144076807445</v>
      </c>
      <c r="Y303" s="15">
        <v>392.19027925940293</v>
      </c>
      <c r="Z303" s="15">
        <v>0</v>
      </c>
      <c r="AA303" s="15">
        <v>0</v>
      </c>
      <c r="AB303" s="15">
        <v>0</v>
      </c>
      <c r="AC303" s="15">
        <v>0</v>
      </c>
      <c r="AD303" s="15">
        <v>0</v>
      </c>
      <c r="AE303" s="15">
        <v>0</v>
      </c>
      <c r="AF303" s="15">
        <v>0</v>
      </c>
      <c r="AG303" s="15">
        <v>0</v>
      </c>
      <c r="AH303" s="15">
        <v>0</v>
      </c>
      <c r="AI303" s="15">
        <v>313.75222340752231</v>
      </c>
    </row>
    <row r="304" spans="1:35" x14ac:dyDescent="0.3">
      <c r="A304" t="s">
        <v>144</v>
      </c>
      <c r="B304" s="15">
        <v>14110.55641337214</v>
      </c>
      <c r="C304" s="15">
        <v>16274.208222810366</v>
      </c>
      <c r="D304" s="15">
        <v>10216.570895961759</v>
      </c>
      <c r="E304" s="15">
        <v>1794.1907959648277</v>
      </c>
      <c r="F304" s="15">
        <v>7492.6965769799908</v>
      </c>
      <c r="G304" s="15">
        <v>2111.1542031116855</v>
      </c>
      <c r="H304" s="15">
        <v>4432.0567170088843</v>
      </c>
      <c r="I304" s="15">
        <v>1488.2766301897068</v>
      </c>
      <c r="J304" s="15">
        <v>1217.4765789434102</v>
      </c>
      <c r="K304" s="15">
        <v>1391.2680364514069</v>
      </c>
      <c r="L304" s="15">
        <v>3211.771008903168</v>
      </c>
      <c r="M304" s="15">
        <v>1124.0262154773652</v>
      </c>
      <c r="N304" s="15">
        <v>1077.7692219380601</v>
      </c>
      <c r="O304" s="15">
        <v>1365.9858739906533</v>
      </c>
      <c r="P304" s="15">
        <v>1087.6948116448743</v>
      </c>
      <c r="Q304" s="15">
        <v>1394.1708032524566</v>
      </c>
      <c r="R304" s="15">
        <v>783.18521045090642</v>
      </c>
      <c r="S304" s="15">
        <v>1272.2545976083773</v>
      </c>
      <c r="T304" s="15">
        <v>323.61167949764854</v>
      </c>
      <c r="U304" s="15">
        <v>537.480046387877</v>
      </c>
      <c r="V304" s="15">
        <v>437.75596112601477</v>
      </c>
      <c r="W304" s="15">
        <v>151.59933712577924</v>
      </c>
      <c r="X304" s="15">
        <v>1267.4790780324572</v>
      </c>
      <c r="Y304" s="15">
        <v>374.55055497413031</v>
      </c>
      <c r="Z304" s="15">
        <v>0</v>
      </c>
      <c r="AA304" s="15">
        <v>0</v>
      </c>
      <c r="AB304" s="15">
        <v>0</v>
      </c>
      <c r="AC304" s="15">
        <v>0</v>
      </c>
      <c r="AD304" s="15">
        <v>0</v>
      </c>
      <c r="AE304" s="15">
        <v>0</v>
      </c>
      <c r="AF304" s="15">
        <v>0</v>
      </c>
      <c r="AG304" s="15">
        <v>0</v>
      </c>
      <c r="AH304" s="15">
        <v>0</v>
      </c>
      <c r="AI304" s="15">
        <v>299.64044397930428</v>
      </c>
    </row>
    <row r="305" spans="1:35" x14ac:dyDescent="0.3">
      <c r="A305" t="s">
        <v>209</v>
      </c>
      <c r="B305" s="15">
        <v>10000.090673320681</v>
      </c>
      <c r="C305" s="15">
        <v>13401.034311066249</v>
      </c>
      <c r="D305" s="15">
        <v>10601.58519113142</v>
      </c>
      <c r="E305" s="15">
        <v>3561.0064490319287</v>
      </c>
      <c r="F305" s="15">
        <v>0</v>
      </c>
      <c r="G305" s="15">
        <v>1611.1687270374023</v>
      </c>
      <c r="H305" s="15">
        <v>2862.9904723961613</v>
      </c>
      <c r="I305" s="15">
        <v>1694.5235128889185</v>
      </c>
      <c r="J305" s="15">
        <v>1766.3071973625892</v>
      </c>
      <c r="K305" s="15">
        <v>1337.8550268995907</v>
      </c>
      <c r="L305" s="15">
        <v>3672.2175900523321</v>
      </c>
      <c r="M305" s="15">
        <v>1514.3143229117331</v>
      </c>
      <c r="N305" s="15">
        <v>2073.1556635306383</v>
      </c>
      <c r="O305" s="15">
        <v>1432.2452149910889</v>
      </c>
      <c r="P305" s="15">
        <v>1924.231303204665</v>
      </c>
      <c r="Q305" s="15">
        <v>1206.6087381231034</v>
      </c>
      <c r="R305" s="15">
        <v>941.33052505323963</v>
      </c>
      <c r="S305" s="15">
        <v>1671.917009271091</v>
      </c>
      <c r="T305" s="15">
        <v>370.27524409105348</v>
      </c>
      <c r="U305" s="15">
        <v>1435.6736894734136</v>
      </c>
      <c r="V305" s="15">
        <v>366.95390943630161</v>
      </c>
      <c r="W305" s="15">
        <v>173.45938084010871</v>
      </c>
      <c r="X305" s="15">
        <v>2648.4965375957299</v>
      </c>
      <c r="Y305" s="15">
        <v>428.5593102905712</v>
      </c>
      <c r="Z305" s="15">
        <v>0</v>
      </c>
      <c r="AA305" s="15">
        <v>0</v>
      </c>
      <c r="AB305" s="15">
        <v>0</v>
      </c>
      <c r="AC305" s="15">
        <v>0</v>
      </c>
      <c r="AD305" s="15">
        <v>0</v>
      </c>
      <c r="AE305" s="15">
        <v>0</v>
      </c>
      <c r="AF305" s="15">
        <v>0</v>
      </c>
      <c r="AG305" s="15">
        <v>0</v>
      </c>
      <c r="AH305" s="15">
        <v>0</v>
      </c>
      <c r="AI305" s="15">
        <v>0</v>
      </c>
    </row>
    <row r="306" spans="1:35" x14ac:dyDescent="0.3">
      <c r="A306" t="s">
        <v>264</v>
      </c>
      <c r="B306" s="15">
        <v>9277.8877267282915</v>
      </c>
      <c r="C306" s="15">
        <v>19973.26853468515</v>
      </c>
      <c r="D306" s="15">
        <v>13038.830776995588</v>
      </c>
      <c r="E306" s="15">
        <v>2453.9870727969201</v>
      </c>
      <c r="F306" s="15">
        <v>3745.4762337846096</v>
      </c>
      <c r="G306" s="15">
        <v>1901.4630589362471</v>
      </c>
      <c r="H306" s="15">
        <v>3966.1113803931426</v>
      </c>
      <c r="I306" s="15">
        <v>1646.4368153351379</v>
      </c>
      <c r="J306" s="15">
        <v>2366.2848483745911</v>
      </c>
      <c r="K306" s="15">
        <v>1354.457387286418</v>
      </c>
      <c r="L306" s="15">
        <v>3638.6568952747175</v>
      </c>
      <c r="M306" s="15">
        <v>1425.6045850762173</v>
      </c>
      <c r="N306" s="15">
        <v>4914.2808224062319</v>
      </c>
      <c r="O306" s="15">
        <v>1666.1451803738635</v>
      </c>
      <c r="P306" s="15">
        <v>2376.2375727191475</v>
      </c>
      <c r="Q306" s="15">
        <v>1057.5508679780166</v>
      </c>
      <c r="R306" s="15">
        <v>524.43959368048854</v>
      </c>
      <c r="S306" s="15">
        <v>482.16515067242216</v>
      </c>
      <c r="T306" s="15">
        <v>340.56054786917855</v>
      </c>
      <c r="U306" s="15">
        <v>602.09055193306756</v>
      </c>
      <c r="V306" s="15">
        <v>445.90175900116702</v>
      </c>
      <c r="W306" s="15">
        <v>203.8830363256165</v>
      </c>
      <c r="X306" s="15">
        <v>3389.4446193600311</v>
      </c>
      <c r="Y306" s="15">
        <v>394.16730077451234</v>
      </c>
      <c r="Z306" s="15">
        <v>0</v>
      </c>
      <c r="AA306" s="15">
        <v>0</v>
      </c>
      <c r="AB306" s="15">
        <v>0</v>
      </c>
      <c r="AC306" s="15">
        <v>0</v>
      </c>
      <c r="AD306" s="15">
        <v>0</v>
      </c>
      <c r="AE306" s="15">
        <v>0</v>
      </c>
      <c r="AF306" s="15">
        <v>0</v>
      </c>
      <c r="AG306" s="15">
        <v>0</v>
      </c>
      <c r="AH306" s="15">
        <v>0</v>
      </c>
      <c r="AI306" s="15">
        <v>630.66768123921963</v>
      </c>
    </row>
    <row r="307" spans="1:35" x14ac:dyDescent="0.3">
      <c r="A307" t="s">
        <v>78</v>
      </c>
      <c r="B307" s="15">
        <v>10558.852618420127</v>
      </c>
      <c r="C307" s="15">
        <v>23113.134350755452</v>
      </c>
      <c r="D307" s="15">
        <v>14124.622389648166</v>
      </c>
      <c r="E307" s="15">
        <v>3965.4644241496871</v>
      </c>
      <c r="F307" s="15">
        <v>6188.7777678682114</v>
      </c>
      <c r="G307" s="15">
        <v>2210.5969124745002</v>
      </c>
      <c r="H307" s="15">
        <v>5248.5637929159811</v>
      </c>
      <c r="I307" s="15">
        <v>2722.2327857700598</v>
      </c>
      <c r="J307" s="15">
        <v>2392.7511978618581</v>
      </c>
      <c r="K307" s="15">
        <v>1895.4356300212796</v>
      </c>
      <c r="L307" s="15">
        <v>5562.0066387146035</v>
      </c>
      <c r="M307" s="15">
        <v>2161.449624153006</v>
      </c>
      <c r="N307" s="15">
        <v>1625.6410752494382</v>
      </c>
      <c r="O307" s="15">
        <v>1069.7840987088973</v>
      </c>
      <c r="P307" s="15">
        <v>1310.1361054652978</v>
      </c>
      <c r="Q307" s="15">
        <v>1428.7082346325403</v>
      </c>
      <c r="R307" s="15">
        <v>1103.2363322517328</v>
      </c>
      <c r="S307" s="15">
        <v>978.59239357157855</v>
      </c>
      <c r="T307" s="15">
        <v>395.92780521931343</v>
      </c>
      <c r="U307" s="15">
        <v>1655.4273105957989</v>
      </c>
      <c r="V307" s="15">
        <v>618.63719565517738</v>
      </c>
      <c r="W307" s="15">
        <v>267.8469932299638</v>
      </c>
      <c r="X307" s="15">
        <v>3150.9254498703699</v>
      </c>
      <c r="Y307" s="15">
        <v>458.24977455939063</v>
      </c>
      <c r="Z307" s="15">
        <v>0</v>
      </c>
      <c r="AA307" s="15">
        <v>0</v>
      </c>
      <c r="AB307" s="15">
        <v>0</v>
      </c>
      <c r="AC307" s="15">
        <v>0</v>
      </c>
      <c r="AD307" s="15">
        <v>0</v>
      </c>
      <c r="AE307" s="15">
        <v>0</v>
      </c>
      <c r="AF307" s="15">
        <v>0</v>
      </c>
      <c r="AG307" s="15">
        <v>0</v>
      </c>
      <c r="AH307" s="15">
        <v>0</v>
      </c>
      <c r="AI307" s="15">
        <v>1832.9990982375627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307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defaultRowHeight="14.4" x14ac:dyDescent="0.3"/>
  <cols>
    <col min="1" max="1" width="32" customWidth="1"/>
    <col min="2" max="35" width="12.6640625" style="15" customWidth="1"/>
  </cols>
  <sheetData>
    <row r="1" spans="1:35" s="164" customFormat="1" ht="43.2" x14ac:dyDescent="0.3">
      <c r="A1" s="95" t="s">
        <v>1</v>
      </c>
      <c r="B1" s="166" t="s">
        <v>4</v>
      </c>
      <c r="C1" s="166" t="s">
        <v>2</v>
      </c>
      <c r="D1" s="166" t="s">
        <v>3</v>
      </c>
      <c r="E1" s="166" t="s">
        <v>7</v>
      </c>
      <c r="F1" s="166" t="s">
        <v>5</v>
      </c>
      <c r="G1" s="166" t="s">
        <v>6</v>
      </c>
      <c r="H1" s="166" t="s">
        <v>8</v>
      </c>
      <c r="I1" s="166" t="s">
        <v>21</v>
      </c>
      <c r="J1" s="166" t="s">
        <v>22</v>
      </c>
      <c r="K1" s="166" t="s">
        <v>23</v>
      </c>
      <c r="L1" s="166" t="s">
        <v>24</v>
      </c>
      <c r="M1" s="166" t="s">
        <v>25</v>
      </c>
      <c r="N1" s="166" t="s">
        <v>5061</v>
      </c>
      <c r="O1" s="166" t="s">
        <v>14</v>
      </c>
      <c r="P1" s="166" t="s">
        <v>15</v>
      </c>
      <c r="Q1" s="166" t="s">
        <v>26</v>
      </c>
      <c r="R1" s="166" t="s">
        <v>27</v>
      </c>
      <c r="S1" s="166" t="s">
        <v>28</v>
      </c>
      <c r="T1" s="166" t="s">
        <v>29</v>
      </c>
      <c r="U1" s="166" t="s">
        <v>30</v>
      </c>
      <c r="V1" s="166" t="s">
        <v>5079</v>
      </c>
      <c r="W1" s="166" t="s">
        <v>5085</v>
      </c>
      <c r="X1" s="166" t="s">
        <v>31</v>
      </c>
      <c r="Y1" s="166" t="s">
        <v>5063</v>
      </c>
      <c r="Z1" s="166" t="s">
        <v>5065</v>
      </c>
      <c r="AA1" s="166" t="s">
        <v>5067</v>
      </c>
      <c r="AB1" s="166" t="s">
        <v>5069</v>
      </c>
      <c r="AC1" s="166" t="s">
        <v>5071</v>
      </c>
      <c r="AD1" s="166" t="s">
        <v>5073</v>
      </c>
      <c r="AE1" s="166" t="s">
        <v>5075</v>
      </c>
      <c r="AF1" s="166" t="s">
        <v>5087</v>
      </c>
      <c r="AG1" s="166" t="s">
        <v>5081</v>
      </c>
      <c r="AH1" s="166" t="s">
        <v>5083</v>
      </c>
      <c r="AI1" s="166" t="s">
        <v>5077</v>
      </c>
    </row>
    <row r="2" spans="1:35" x14ac:dyDescent="0.3">
      <c r="A2" t="s">
        <v>236</v>
      </c>
      <c r="B2" s="15">
        <v>18888.183350262381</v>
      </c>
      <c r="C2" s="15">
        <v>24901.918855945896</v>
      </c>
      <c r="D2" s="15">
        <v>20275.26276884893</v>
      </c>
      <c r="E2" s="15">
        <v>2928</v>
      </c>
      <c r="F2" s="15">
        <v>3800.9</v>
      </c>
      <c r="G2" s="15">
        <v>2342</v>
      </c>
      <c r="H2" s="15">
        <v>8278</v>
      </c>
      <c r="I2" s="15">
        <v>2332.4</v>
      </c>
      <c r="J2" s="15">
        <v>3397</v>
      </c>
      <c r="K2" s="15">
        <v>1894.5</v>
      </c>
      <c r="L2" s="15">
        <v>5080</v>
      </c>
      <c r="M2" s="15">
        <v>1880.2</v>
      </c>
      <c r="N2" s="15">
        <v>2271</v>
      </c>
      <c r="O2" s="15">
        <v>2121.6000000000004</v>
      </c>
      <c r="P2" s="15">
        <v>1836</v>
      </c>
      <c r="Q2" s="15">
        <v>1003.8000000000001</v>
      </c>
      <c r="R2" s="15">
        <v>1275.2</v>
      </c>
      <c r="S2" s="15">
        <v>1521.8</v>
      </c>
      <c r="T2" s="15">
        <v>745.6</v>
      </c>
      <c r="U2" s="15">
        <v>2033.9999999999998</v>
      </c>
      <c r="V2" s="15">
        <v>737.5</v>
      </c>
      <c r="W2" s="15">
        <v>296.89999999999998</v>
      </c>
      <c r="X2" s="15">
        <v>3457.6000000000004</v>
      </c>
      <c r="Y2" s="15">
        <v>400</v>
      </c>
      <c r="Z2" s="15">
        <v>684</v>
      </c>
      <c r="AA2" s="15">
        <v>912</v>
      </c>
      <c r="AB2" s="15">
        <v>2112</v>
      </c>
      <c r="AC2" s="15">
        <v>600</v>
      </c>
      <c r="AD2" s="15">
        <v>0</v>
      </c>
      <c r="AE2" s="15">
        <v>0</v>
      </c>
      <c r="AF2" s="15">
        <v>0</v>
      </c>
      <c r="AG2" s="15">
        <v>0</v>
      </c>
      <c r="AH2" s="15">
        <v>0</v>
      </c>
      <c r="AI2" s="15">
        <v>640</v>
      </c>
    </row>
    <row r="3" spans="1:35" x14ac:dyDescent="0.3">
      <c r="A3" t="s">
        <v>154</v>
      </c>
      <c r="B3" s="15">
        <v>14320.018413033611</v>
      </c>
      <c r="C3" s="15">
        <v>26309.369968579806</v>
      </c>
      <c r="D3" s="15">
        <v>14334.098273276115</v>
      </c>
      <c r="E3" s="15">
        <v>3181.7999999999997</v>
      </c>
      <c r="F3" s="15">
        <v>6002.4</v>
      </c>
      <c r="G3" s="15">
        <v>1929.6</v>
      </c>
      <c r="H3" s="15">
        <v>4311</v>
      </c>
      <c r="I3" s="15">
        <v>2946.2000000000003</v>
      </c>
      <c r="J3" s="15">
        <v>2772.9</v>
      </c>
      <c r="K3" s="15">
        <v>2343.1999999999998</v>
      </c>
      <c r="L3" s="15">
        <v>5067.5</v>
      </c>
      <c r="M3" s="15">
        <v>2420.1</v>
      </c>
      <c r="N3" s="15">
        <v>2515</v>
      </c>
      <c r="O3" s="15">
        <v>1124.8</v>
      </c>
      <c r="P3" s="15">
        <v>1247.4000000000001</v>
      </c>
      <c r="Q3" s="15">
        <v>750.8</v>
      </c>
      <c r="R3" s="15">
        <v>630.59999999999991</v>
      </c>
      <c r="S3" s="15">
        <v>2072.8000000000002</v>
      </c>
      <c r="T3" s="15">
        <v>545.6</v>
      </c>
      <c r="U3" s="15">
        <v>1037</v>
      </c>
      <c r="V3" s="15">
        <v>707.5</v>
      </c>
      <c r="W3" s="15">
        <v>431.90000000000003</v>
      </c>
      <c r="X3" s="15">
        <v>2558.4</v>
      </c>
      <c r="Y3" s="15">
        <v>400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640</v>
      </c>
    </row>
    <row r="4" spans="1:35" x14ac:dyDescent="0.3">
      <c r="A4" t="s">
        <v>57</v>
      </c>
      <c r="B4" s="15">
        <v>15502.042703720517</v>
      </c>
      <c r="C4" s="15">
        <v>19172.384269256087</v>
      </c>
      <c r="D4" s="15">
        <v>10911.572735578253</v>
      </c>
      <c r="E4" s="15">
        <v>3793.4999999999995</v>
      </c>
      <c r="F4" s="15">
        <v>4600.9000000000005</v>
      </c>
      <c r="G4" s="15">
        <v>2342</v>
      </c>
      <c r="H4" s="15">
        <v>4510.2</v>
      </c>
      <c r="I4" s="15">
        <v>1857</v>
      </c>
      <c r="J4" s="15">
        <v>2992.7000000000003</v>
      </c>
      <c r="K4" s="15">
        <v>1614.5</v>
      </c>
      <c r="L4" s="15">
        <v>3647.5</v>
      </c>
      <c r="M4" s="15">
        <v>1513.5</v>
      </c>
      <c r="N4" s="15">
        <v>1920</v>
      </c>
      <c r="O4" s="15">
        <v>1805.2</v>
      </c>
      <c r="P4" s="15">
        <v>1513.8</v>
      </c>
      <c r="Q4" s="15">
        <v>1488.9</v>
      </c>
      <c r="R4" s="15">
        <v>836.4</v>
      </c>
      <c r="S4" s="15">
        <v>2121.7999999999997</v>
      </c>
      <c r="T4" s="15">
        <v>945.6</v>
      </c>
      <c r="U4" s="15">
        <v>3105</v>
      </c>
      <c r="V4" s="15">
        <v>725</v>
      </c>
      <c r="W4" s="15">
        <v>251.9</v>
      </c>
      <c r="X4" s="15">
        <v>3972.8000000000006</v>
      </c>
      <c r="Y4" s="15">
        <v>400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684</v>
      </c>
      <c r="AH4" s="15">
        <v>1824</v>
      </c>
      <c r="AI4" s="15">
        <v>640</v>
      </c>
    </row>
    <row r="5" spans="1:35" x14ac:dyDescent="0.3">
      <c r="A5" t="s">
        <v>79</v>
      </c>
      <c r="B5" s="15">
        <v>13990.119294681605</v>
      </c>
      <c r="C5" s="15">
        <v>21944.310275540131</v>
      </c>
      <c r="D5" s="15">
        <v>20275.26276884893</v>
      </c>
      <c r="E5" s="15">
        <v>5011.8</v>
      </c>
      <c r="F5" s="15">
        <v>5601.2</v>
      </c>
      <c r="G5" s="15">
        <v>2342</v>
      </c>
      <c r="H5" s="15">
        <v>4999.8</v>
      </c>
      <c r="I5" s="15">
        <v>2017.0000000000002</v>
      </c>
      <c r="J5" s="15">
        <v>2961.3</v>
      </c>
      <c r="K5" s="15">
        <v>1611.6</v>
      </c>
      <c r="L5" s="15">
        <v>4897.5</v>
      </c>
      <c r="M5" s="15">
        <v>2733</v>
      </c>
      <c r="N5" s="15">
        <v>2738</v>
      </c>
      <c r="O5" s="15">
        <v>1395.6</v>
      </c>
      <c r="P5" s="15">
        <v>1696.8</v>
      </c>
      <c r="Q5" s="15">
        <v>974.3</v>
      </c>
      <c r="R5" s="15">
        <v>1275.2</v>
      </c>
      <c r="S5" s="15">
        <v>3369.8</v>
      </c>
      <c r="T5" s="15">
        <v>745.6</v>
      </c>
      <c r="U5" s="15">
        <v>1285</v>
      </c>
      <c r="V5" s="15">
        <v>427.49999999999994</v>
      </c>
      <c r="W5" s="15">
        <v>386.9</v>
      </c>
      <c r="X5" s="15">
        <v>2408.0000000000005</v>
      </c>
      <c r="Y5" s="15">
        <v>400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640</v>
      </c>
    </row>
    <row r="6" spans="1:35" x14ac:dyDescent="0.3">
      <c r="A6" t="s">
        <v>145</v>
      </c>
      <c r="B6" s="15">
        <v>14372.896179525356</v>
      </c>
      <c r="C6" s="15">
        <v>20715.816260877371</v>
      </c>
      <c r="D6" s="15">
        <v>22430.865798229126</v>
      </c>
      <c r="E6" s="15">
        <v>4590.9000000000005</v>
      </c>
      <c r="F6" s="15">
        <v>5322.1</v>
      </c>
      <c r="G6" s="15">
        <v>1929.6</v>
      </c>
      <c r="H6" s="15">
        <v>3840.2000000000003</v>
      </c>
      <c r="I6" s="15">
        <v>2466.1999999999998</v>
      </c>
      <c r="J6" s="15">
        <v>2332.8999999999996</v>
      </c>
      <c r="K6" s="15">
        <v>2103.2000000000003</v>
      </c>
      <c r="L6" s="15">
        <v>5537.5</v>
      </c>
      <c r="M6" s="15">
        <v>2020.1</v>
      </c>
      <c r="N6" s="15">
        <v>1968</v>
      </c>
      <c r="O6" s="15">
        <v>1700</v>
      </c>
      <c r="P6" s="15">
        <v>1461.8</v>
      </c>
      <c r="Q6" s="15">
        <v>991.49999999999989</v>
      </c>
      <c r="R6" s="15">
        <v>878.59999999999991</v>
      </c>
      <c r="S6" s="15">
        <v>1987.6</v>
      </c>
      <c r="T6" s="15">
        <v>527.20000000000005</v>
      </c>
      <c r="U6" s="15">
        <v>2111</v>
      </c>
      <c r="V6" s="15">
        <v>697.5</v>
      </c>
      <c r="W6" s="15">
        <v>251.9</v>
      </c>
      <c r="X6" s="15">
        <v>3916.8</v>
      </c>
      <c r="Y6" s="15">
        <v>400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F6" s="15">
        <v>0</v>
      </c>
      <c r="AG6" s="15">
        <v>1140</v>
      </c>
      <c r="AH6" s="15">
        <v>1824</v>
      </c>
      <c r="AI6" s="15">
        <v>0</v>
      </c>
    </row>
    <row r="7" spans="1:35" x14ac:dyDescent="0.3">
      <c r="A7" t="s">
        <v>114</v>
      </c>
      <c r="B7" s="15">
        <v>7795.2599412234676</v>
      </c>
      <c r="C7" s="15">
        <v>12516.147987431921</v>
      </c>
      <c r="D7" s="15">
        <v>10496.453680708348</v>
      </c>
      <c r="E7" s="15">
        <v>2451.3000000000002</v>
      </c>
      <c r="F7" s="15">
        <v>6602.6999999999989</v>
      </c>
      <c r="G7" s="15">
        <v>1243.8</v>
      </c>
      <c r="H7" s="15">
        <v>2004.6000000000001</v>
      </c>
      <c r="I7" s="15">
        <v>2340.8000000000002</v>
      </c>
      <c r="J7" s="15">
        <v>2044.3000000000002</v>
      </c>
      <c r="K7" s="15">
        <v>1780.3000000000002</v>
      </c>
      <c r="L7" s="15">
        <v>4962.5</v>
      </c>
      <c r="M7" s="15">
        <v>1693.3999999999999</v>
      </c>
      <c r="N7" s="15">
        <v>2387</v>
      </c>
      <c r="O7" s="15">
        <v>1216.8</v>
      </c>
      <c r="P7" s="15">
        <v>1376.6000000000001</v>
      </c>
      <c r="Q7" s="15">
        <v>1126.2000000000003</v>
      </c>
      <c r="R7" s="15">
        <v>878.59999999999991</v>
      </c>
      <c r="S7" s="15">
        <v>955.1</v>
      </c>
      <c r="T7" s="15">
        <v>345.59999999999997</v>
      </c>
      <c r="U7" s="15">
        <v>1445.0000000000002</v>
      </c>
      <c r="V7" s="15">
        <v>424.99999999999994</v>
      </c>
      <c r="W7" s="15">
        <v>206.9</v>
      </c>
      <c r="X7" s="15">
        <v>2817.6</v>
      </c>
      <c r="Y7" s="15">
        <v>400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0</v>
      </c>
    </row>
    <row r="8" spans="1:35" x14ac:dyDescent="0.3">
      <c r="A8" t="s">
        <v>115</v>
      </c>
      <c r="B8" s="15">
        <v>8076.3578840448126</v>
      </c>
      <c r="C8" s="15">
        <v>18772.904555269615</v>
      </c>
      <c r="D8" s="15">
        <v>15190.979218406213</v>
      </c>
      <c r="E8" s="15">
        <v>2022.0000000000002</v>
      </c>
      <c r="F8" s="15">
        <v>5761.2</v>
      </c>
      <c r="G8" s="15">
        <v>1918.4</v>
      </c>
      <c r="H8" s="15">
        <v>3567.6000000000004</v>
      </c>
      <c r="I8" s="15">
        <v>1137</v>
      </c>
      <c r="J8" s="15">
        <v>1858.5</v>
      </c>
      <c r="K8" s="15">
        <v>1005.8</v>
      </c>
      <c r="L8" s="15">
        <v>2125</v>
      </c>
      <c r="M8" s="15">
        <v>1206.7</v>
      </c>
      <c r="N8" s="15">
        <v>1301</v>
      </c>
      <c r="O8" s="15">
        <v>1197.3999999999999</v>
      </c>
      <c r="P8" s="15">
        <v>1071.6000000000001</v>
      </c>
      <c r="Q8" s="15">
        <v>1488.9</v>
      </c>
      <c r="R8" s="15">
        <v>878.59999999999991</v>
      </c>
      <c r="S8" s="15">
        <v>1257.8</v>
      </c>
      <c r="T8" s="15">
        <v>345.59999999999997</v>
      </c>
      <c r="U8" s="15">
        <v>1284</v>
      </c>
      <c r="V8" s="15">
        <v>297.5</v>
      </c>
      <c r="W8" s="15">
        <v>296.89999999999998</v>
      </c>
      <c r="X8" s="15">
        <v>1894.4</v>
      </c>
      <c r="Y8" s="15">
        <v>400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F8" s="15">
        <v>0</v>
      </c>
      <c r="AG8" s="15">
        <v>0</v>
      </c>
      <c r="AH8" s="15">
        <v>0</v>
      </c>
      <c r="AI8" s="15">
        <v>0</v>
      </c>
    </row>
    <row r="9" spans="1:35" x14ac:dyDescent="0.3">
      <c r="A9" t="s">
        <v>155</v>
      </c>
      <c r="B9" s="15">
        <v>13454.259941223467</v>
      </c>
      <c r="C9" s="15">
        <v>17674.195709797114</v>
      </c>
      <c r="D9" s="15">
        <v>17354.015146900972</v>
      </c>
      <c r="E9" s="15">
        <v>2566.5</v>
      </c>
      <c r="F9" s="15">
        <v>5242.1000000000004</v>
      </c>
      <c r="G9" s="15">
        <v>1517.2</v>
      </c>
      <c r="H9" s="15">
        <v>3569.8</v>
      </c>
      <c r="I9" s="15">
        <v>3171.6</v>
      </c>
      <c r="J9" s="15">
        <v>2737.2</v>
      </c>
      <c r="K9" s="15">
        <v>1388.4</v>
      </c>
      <c r="L9" s="15">
        <v>4372.5</v>
      </c>
      <c r="M9" s="15">
        <v>2166.8999999999996</v>
      </c>
      <c r="N9" s="15">
        <v>2587</v>
      </c>
      <c r="O9" s="15">
        <v>1401.8</v>
      </c>
      <c r="P9" s="15">
        <v>1786</v>
      </c>
      <c r="Q9" s="15">
        <v>1059.4000000000001</v>
      </c>
      <c r="R9" s="15">
        <v>929</v>
      </c>
      <c r="S9" s="15">
        <v>1281.3</v>
      </c>
      <c r="T9" s="15">
        <v>545.6</v>
      </c>
      <c r="U9" s="15">
        <v>1605.0000000000002</v>
      </c>
      <c r="V9" s="15">
        <v>935</v>
      </c>
      <c r="W9" s="15">
        <v>161.9</v>
      </c>
      <c r="X9" s="15">
        <v>3437.6</v>
      </c>
      <c r="Y9" s="15">
        <v>400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1600.0000000000002</v>
      </c>
    </row>
    <row r="10" spans="1:35" x14ac:dyDescent="0.3">
      <c r="A10" t="s">
        <v>182</v>
      </c>
      <c r="B10" s="15">
        <v>10230.421939625588</v>
      </c>
      <c r="C10" s="15">
        <v>11986.310275540127</v>
      </c>
      <c r="D10" s="15">
        <v>7932.8506513281563</v>
      </c>
      <c r="E10" s="15">
        <v>2740.2</v>
      </c>
      <c r="F10" s="15">
        <v>4600.9000000000005</v>
      </c>
      <c r="G10" s="15">
        <v>1243.8</v>
      </c>
      <c r="H10" s="15">
        <v>3444</v>
      </c>
      <c r="I10" s="15">
        <v>1346.2</v>
      </c>
      <c r="J10" s="15">
        <v>1404.3</v>
      </c>
      <c r="K10" s="15">
        <v>508.39999999999992</v>
      </c>
      <c r="L10" s="15">
        <v>2862.5</v>
      </c>
      <c r="M10" s="15">
        <v>953.5</v>
      </c>
      <c r="N10" s="15">
        <v>1835</v>
      </c>
      <c r="O10" s="15">
        <v>1186.8</v>
      </c>
      <c r="P10" s="15">
        <v>1346.6000000000001</v>
      </c>
      <c r="Q10" s="15">
        <v>764.6</v>
      </c>
      <c r="R10" s="15">
        <v>532.19999999999993</v>
      </c>
      <c r="S10" s="15">
        <v>489.29999999999995</v>
      </c>
      <c r="T10" s="15">
        <v>345.59999999999997</v>
      </c>
      <c r="U10" s="15">
        <v>824</v>
      </c>
      <c r="V10" s="15">
        <v>297.5</v>
      </c>
      <c r="W10" s="15">
        <v>206.9</v>
      </c>
      <c r="X10" s="15">
        <v>1456.0000000000002</v>
      </c>
      <c r="Y10" s="15">
        <v>400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F10" s="15">
        <v>0</v>
      </c>
      <c r="AG10" s="15">
        <v>0</v>
      </c>
      <c r="AH10" s="15">
        <v>0</v>
      </c>
      <c r="AI10" s="15">
        <v>1440</v>
      </c>
    </row>
    <row r="11" spans="1:35" x14ac:dyDescent="0.3">
      <c r="A11" t="s">
        <v>210</v>
      </c>
      <c r="B11" s="15">
        <v>5887.5994122346701</v>
      </c>
      <c r="C11" s="15">
        <v>12298.789989526602</v>
      </c>
      <c r="D11" s="15">
        <v>3804.1701302656311</v>
      </c>
      <c r="E11" s="15">
        <v>1116</v>
      </c>
      <c r="F11" s="15">
        <v>2000.6</v>
      </c>
      <c r="G11" s="15">
        <v>1441</v>
      </c>
      <c r="H11" s="15">
        <v>2377.8000000000002</v>
      </c>
      <c r="I11" s="15">
        <v>866.2</v>
      </c>
      <c r="J11" s="15">
        <v>1231.4000000000001</v>
      </c>
      <c r="K11" s="15">
        <v>765.80000000000007</v>
      </c>
      <c r="L11" s="15">
        <v>1280</v>
      </c>
      <c r="M11" s="15">
        <v>700.09999999999991</v>
      </c>
      <c r="N11" s="15">
        <v>835.99999999999989</v>
      </c>
      <c r="O11" s="15">
        <v>801</v>
      </c>
      <c r="P11" s="15">
        <v>619.4</v>
      </c>
      <c r="Q11" s="15">
        <v>885.50000000000011</v>
      </c>
      <c r="R11" s="15">
        <v>489.99999999999994</v>
      </c>
      <c r="S11" s="15">
        <v>489.29999999999995</v>
      </c>
      <c r="T11" s="15">
        <v>345.59999999999997</v>
      </c>
      <c r="U11" s="15">
        <v>716</v>
      </c>
      <c r="V11" s="15">
        <v>212.49999999999997</v>
      </c>
      <c r="W11" s="15">
        <v>216.2</v>
      </c>
      <c r="X11" s="15">
        <v>1044.8</v>
      </c>
      <c r="Y11" s="15">
        <v>400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0</v>
      </c>
      <c r="AG11" s="15">
        <v>0</v>
      </c>
      <c r="AH11" s="15">
        <v>0</v>
      </c>
      <c r="AI11" s="15">
        <v>0</v>
      </c>
    </row>
    <row r="12" spans="1:35" x14ac:dyDescent="0.3">
      <c r="A12" t="s">
        <v>116</v>
      </c>
      <c r="B12" s="15">
        <v>10952.562586167451</v>
      </c>
      <c r="C12" s="15">
        <v>14532.823411215511</v>
      </c>
      <c r="D12" s="15">
        <v>5353.3610421250478</v>
      </c>
      <c r="E12" s="15">
        <v>2794.2</v>
      </c>
      <c r="F12" s="15">
        <v>5601.2</v>
      </c>
      <c r="G12" s="15">
        <v>1929.6</v>
      </c>
      <c r="H12" s="15">
        <v>2452.8000000000002</v>
      </c>
      <c r="I12" s="15">
        <v>2332.4</v>
      </c>
      <c r="J12" s="15">
        <v>2185.8000000000002</v>
      </c>
      <c r="K12" s="15">
        <v>1894.5</v>
      </c>
      <c r="L12" s="15">
        <v>4460</v>
      </c>
      <c r="M12" s="15">
        <v>1880.2</v>
      </c>
      <c r="N12" s="15">
        <v>2177</v>
      </c>
      <c r="O12" s="15">
        <v>1361.8</v>
      </c>
      <c r="P12" s="15">
        <v>1708.8000000000002</v>
      </c>
      <c r="Q12" s="15">
        <v>1771.0000000000002</v>
      </c>
      <c r="R12" s="15">
        <v>878.59999999999991</v>
      </c>
      <c r="S12" s="15">
        <v>753.3</v>
      </c>
      <c r="T12" s="15">
        <v>345.59999999999997</v>
      </c>
      <c r="U12" s="15">
        <v>716</v>
      </c>
      <c r="V12" s="15">
        <v>512.5</v>
      </c>
      <c r="W12" s="15">
        <v>161.9</v>
      </c>
      <c r="X12" s="15">
        <v>1854.4</v>
      </c>
      <c r="Y12" s="15">
        <v>400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960</v>
      </c>
    </row>
    <row r="13" spans="1:35" x14ac:dyDescent="0.3">
      <c r="A13" t="s">
        <v>211</v>
      </c>
      <c r="B13" s="15">
        <v>8912.3792359050713</v>
      </c>
      <c r="C13" s="15">
        <v>21482.255402836792</v>
      </c>
      <c r="D13" s="15">
        <v>8281.3610421250487</v>
      </c>
      <c r="E13" s="15">
        <v>2490.9</v>
      </c>
      <c r="F13" s="15">
        <v>4001.2</v>
      </c>
      <c r="G13" s="15">
        <v>2938.2000000000003</v>
      </c>
      <c r="H13" s="15">
        <v>4709.4000000000005</v>
      </c>
      <c r="I13" s="15">
        <v>1621.6000000000001</v>
      </c>
      <c r="J13" s="15">
        <v>1310.0999999999999</v>
      </c>
      <c r="K13" s="15">
        <v>1205.8</v>
      </c>
      <c r="L13" s="15">
        <v>3082.5</v>
      </c>
      <c r="M13" s="15">
        <v>1306.8</v>
      </c>
      <c r="N13" s="15">
        <v>2655</v>
      </c>
      <c r="O13" s="15">
        <v>1175.8</v>
      </c>
      <c r="P13" s="15">
        <v>1497.8</v>
      </c>
      <c r="Q13" s="15">
        <v>335.09999999999997</v>
      </c>
      <c r="R13" s="15">
        <v>515.20000000000005</v>
      </c>
      <c r="S13" s="15">
        <v>595.49999999999989</v>
      </c>
      <c r="T13" s="15">
        <v>345.59999999999997</v>
      </c>
      <c r="U13" s="15">
        <v>716</v>
      </c>
      <c r="V13" s="15">
        <v>342.5</v>
      </c>
      <c r="W13" s="15">
        <v>251.9</v>
      </c>
      <c r="X13" s="15">
        <v>974.8</v>
      </c>
      <c r="Y13" s="15">
        <v>400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0</v>
      </c>
    </row>
    <row r="14" spans="1:35" x14ac:dyDescent="0.3">
      <c r="A14" t="s">
        <v>117</v>
      </c>
      <c r="B14" s="15">
        <v>17812.926347865559</v>
      </c>
      <c r="C14" s="15">
        <v>16770.479713986471</v>
      </c>
      <c r="D14" s="15">
        <v>13197.304332036505</v>
      </c>
      <c r="E14" s="15">
        <v>3100.7999999999997</v>
      </c>
      <c r="F14" s="15">
        <v>3601.2000000000003</v>
      </c>
      <c r="G14" s="15">
        <v>1929.6</v>
      </c>
      <c r="H14" s="15">
        <v>3286.8</v>
      </c>
      <c r="I14" s="15">
        <v>2252.4</v>
      </c>
      <c r="J14" s="15">
        <v>2145.8000000000002</v>
      </c>
      <c r="K14" s="15">
        <v>1728.7</v>
      </c>
      <c r="L14" s="15">
        <v>4417.5</v>
      </c>
      <c r="M14" s="15">
        <v>1840.2</v>
      </c>
      <c r="N14" s="15">
        <v>4502</v>
      </c>
      <c r="O14" s="15">
        <v>1713.8000000000002</v>
      </c>
      <c r="P14" s="15">
        <v>2161.1999999999998</v>
      </c>
      <c r="Q14" s="15">
        <v>1247.1000000000001</v>
      </c>
      <c r="R14" s="15">
        <v>963</v>
      </c>
      <c r="S14" s="15">
        <v>1459.6</v>
      </c>
      <c r="T14" s="15">
        <v>345.59999999999997</v>
      </c>
      <c r="U14" s="15">
        <v>716</v>
      </c>
      <c r="V14" s="15">
        <v>547.5</v>
      </c>
      <c r="W14" s="15">
        <v>251.9</v>
      </c>
      <c r="X14" s="15">
        <v>3174.4</v>
      </c>
      <c r="Y14" s="15">
        <v>400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</row>
    <row r="15" spans="1:35" x14ac:dyDescent="0.3">
      <c r="A15" t="s">
        <v>183</v>
      </c>
      <c r="B15" s="15">
        <v>15539.94476089917</v>
      </c>
      <c r="C15" s="15">
        <v>17144.405720270512</v>
      </c>
      <c r="D15" s="15">
        <v>12039.206058760388</v>
      </c>
      <c r="E15" s="15">
        <v>2902.4999999999995</v>
      </c>
      <c r="F15" s="15">
        <v>6601.5000000000009</v>
      </c>
      <c r="G15" s="15">
        <v>1364.8</v>
      </c>
      <c r="H15" s="15">
        <v>2657.6</v>
      </c>
      <c r="I15" s="15">
        <v>2212.4</v>
      </c>
      <c r="J15" s="15">
        <v>2105.7999999999997</v>
      </c>
      <c r="K15" s="15">
        <v>1605.8000000000002</v>
      </c>
      <c r="L15" s="15">
        <v>4957.5</v>
      </c>
      <c r="M15" s="15">
        <v>1800.2</v>
      </c>
      <c r="N15" s="15">
        <v>1033</v>
      </c>
      <c r="O15" s="15">
        <v>1156.8000000000002</v>
      </c>
      <c r="P15" s="15">
        <v>1378.8</v>
      </c>
      <c r="Q15" s="15">
        <v>925.80000000000007</v>
      </c>
      <c r="R15" s="15">
        <v>388.6</v>
      </c>
      <c r="S15" s="15">
        <v>753.3</v>
      </c>
      <c r="T15" s="15">
        <v>345.59999999999997</v>
      </c>
      <c r="U15" s="15">
        <v>824</v>
      </c>
      <c r="V15" s="15">
        <v>510.00000000000006</v>
      </c>
      <c r="W15" s="15">
        <v>161.9</v>
      </c>
      <c r="X15" s="15">
        <v>1266.3999999999999</v>
      </c>
      <c r="Y15" s="15">
        <v>400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640</v>
      </c>
    </row>
    <row r="16" spans="1:35" x14ac:dyDescent="0.3">
      <c r="A16" t="s">
        <v>58</v>
      </c>
      <c r="B16" s="15">
        <v>9890.2599412234667</v>
      </c>
      <c r="C16" s="15">
        <v>16924.675423783592</v>
      </c>
      <c r="D16" s="15">
        <v>7928.7939412396108</v>
      </c>
      <c r="E16" s="15">
        <v>2896.8</v>
      </c>
      <c r="F16" s="15">
        <v>8203.3000000000011</v>
      </c>
      <c r="G16" s="15">
        <v>2342</v>
      </c>
      <c r="H16" s="15">
        <v>4174.5999999999995</v>
      </c>
      <c r="I16" s="15">
        <v>2340.8000000000002</v>
      </c>
      <c r="J16" s="15">
        <v>1928.6</v>
      </c>
      <c r="K16" s="15">
        <v>1574.5</v>
      </c>
      <c r="L16" s="15">
        <v>4495</v>
      </c>
      <c r="M16" s="15">
        <v>1766.6999999999998</v>
      </c>
      <c r="N16" s="15">
        <v>1678</v>
      </c>
      <c r="O16" s="15">
        <v>709.8</v>
      </c>
      <c r="P16" s="15">
        <v>769.4</v>
      </c>
      <c r="Q16" s="15">
        <v>1006.4000000000001</v>
      </c>
      <c r="R16" s="15">
        <v>743.19999999999993</v>
      </c>
      <c r="S16" s="15">
        <v>854.19999999999993</v>
      </c>
      <c r="T16" s="15">
        <v>345.59999999999997</v>
      </c>
      <c r="U16" s="15">
        <v>1037</v>
      </c>
      <c r="V16" s="15">
        <v>462.49999999999994</v>
      </c>
      <c r="W16" s="15">
        <v>26.899999999999991</v>
      </c>
      <c r="X16" s="15">
        <v>1799.1999999999998</v>
      </c>
      <c r="Y16" s="15">
        <v>400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F16" s="15">
        <v>0</v>
      </c>
      <c r="AG16" s="15">
        <v>456.00000000000006</v>
      </c>
      <c r="AH16" s="15">
        <v>2052</v>
      </c>
      <c r="AI16" s="15">
        <v>0</v>
      </c>
    </row>
    <row r="17" spans="1:35" x14ac:dyDescent="0.3">
      <c r="A17" t="s">
        <v>184</v>
      </c>
      <c r="B17" s="15">
        <v>11002.718706916276</v>
      </c>
      <c r="C17" s="15">
        <v>18534.350847567181</v>
      </c>
      <c r="D17" s="15">
        <v>20414.12856707806</v>
      </c>
      <c r="E17" s="15">
        <v>2998.4999999999995</v>
      </c>
      <c r="F17" s="15">
        <v>7202.4000000000005</v>
      </c>
      <c r="G17" s="15">
        <v>1568.8</v>
      </c>
      <c r="H17" s="15">
        <v>2104.1999999999998</v>
      </c>
      <c r="I17" s="15">
        <v>1475.3999999999999</v>
      </c>
      <c r="J17" s="15">
        <v>1404.3</v>
      </c>
      <c r="K17" s="15">
        <v>1088.7</v>
      </c>
      <c r="L17" s="15">
        <v>2860</v>
      </c>
      <c r="M17" s="15">
        <v>1206.7</v>
      </c>
      <c r="N17" s="15">
        <v>2536.0000000000005</v>
      </c>
      <c r="O17" s="15">
        <v>1416.8000000000002</v>
      </c>
      <c r="P17" s="15">
        <v>1801</v>
      </c>
      <c r="Q17" s="15">
        <v>831.4</v>
      </c>
      <c r="R17" s="15">
        <v>802.4</v>
      </c>
      <c r="S17" s="15">
        <v>1118.2</v>
      </c>
      <c r="T17" s="15">
        <v>345.59999999999997</v>
      </c>
      <c r="U17" s="15">
        <v>1658.0000000000002</v>
      </c>
      <c r="V17" s="15">
        <v>297.5</v>
      </c>
      <c r="W17" s="15">
        <v>296.89999999999998</v>
      </c>
      <c r="X17" s="15">
        <v>2515.1999999999998</v>
      </c>
      <c r="Y17" s="15">
        <v>400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0</v>
      </c>
      <c r="AG17" s="15">
        <v>0</v>
      </c>
      <c r="AH17" s="15">
        <v>0</v>
      </c>
      <c r="AI17" s="15">
        <v>1760</v>
      </c>
    </row>
    <row r="18" spans="1:35" x14ac:dyDescent="0.3">
      <c r="A18" t="s">
        <v>185</v>
      </c>
      <c r="B18" s="15">
        <v>9349.2599412234667</v>
      </c>
      <c r="C18" s="15">
        <v>12877.904555269613</v>
      </c>
      <c r="D18" s="15">
        <v>8592.8506513281554</v>
      </c>
      <c r="E18" s="15">
        <v>2404.5</v>
      </c>
      <c r="F18" s="15">
        <v>4799.3999999999996</v>
      </c>
      <c r="G18" s="15">
        <v>1633.8</v>
      </c>
      <c r="H18" s="15">
        <v>2809.6</v>
      </c>
      <c r="I18" s="15">
        <v>2190.7999999999997</v>
      </c>
      <c r="J18" s="15">
        <v>2088.6</v>
      </c>
      <c r="K18" s="15">
        <v>1197.0999999999999</v>
      </c>
      <c r="L18" s="15">
        <v>4775</v>
      </c>
      <c r="M18" s="15">
        <v>1813.4</v>
      </c>
      <c r="N18" s="15">
        <v>1756</v>
      </c>
      <c r="O18" s="15">
        <v>2803.7999999999997</v>
      </c>
      <c r="P18" s="15">
        <v>3071.8</v>
      </c>
      <c r="Q18" s="15">
        <v>1247.1000000000001</v>
      </c>
      <c r="R18" s="15">
        <v>1300.5999999999999</v>
      </c>
      <c r="S18" s="15">
        <v>955.1</v>
      </c>
      <c r="T18" s="15">
        <v>345.59999999999997</v>
      </c>
      <c r="U18" s="15">
        <v>2111</v>
      </c>
      <c r="V18" s="15">
        <v>690</v>
      </c>
      <c r="W18" s="15">
        <v>161.9</v>
      </c>
      <c r="X18" s="15">
        <v>1859.2</v>
      </c>
      <c r="Y18" s="15">
        <v>400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456.00000000000006</v>
      </c>
      <c r="AH18" s="15">
        <v>912</v>
      </c>
      <c r="AI18" s="15">
        <v>480</v>
      </c>
    </row>
    <row r="19" spans="1:35" x14ac:dyDescent="0.3">
      <c r="A19" t="s">
        <v>186</v>
      </c>
      <c r="B19" s="15">
        <v>11510.403526591979</v>
      </c>
      <c r="C19" s="15">
        <v>15975.701695134358</v>
      </c>
      <c r="D19" s="15">
        <v>14635.629445666795</v>
      </c>
      <c r="E19" s="15">
        <v>3542.3999999999996</v>
      </c>
      <c r="F19" s="15">
        <v>5001.5</v>
      </c>
      <c r="G19" s="15">
        <v>3503</v>
      </c>
      <c r="H19" s="15">
        <v>4510.2</v>
      </c>
      <c r="I19" s="15">
        <v>1897</v>
      </c>
      <c r="J19" s="15">
        <v>2008.6000000000001</v>
      </c>
      <c r="K19" s="15">
        <v>1365.8</v>
      </c>
      <c r="L19" s="15">
        <v>3729.9999999999995</v>
      </c>
      <c r="M19" s="15">
        <v>1513.5</v>
      </c>
      <c r="N19" s="15">
        <v>2529</v>
      </c>
      <c r="O19" s="15">
        <v>1566.8</v>
      </c>
      <c r="P19" s="15">
        <v>1726.6000000000001</v>
      </c>
      <c r="Q19" s="15">
        <v>844.10000000000014</v>
      </c>
      <c r="R19" s="15">
        <v>692.80000000000007</v>
      </c>
      <c r="S19" s="15">
        <v>753.3</v>
      </c>
      <c r="T19" s="15">
        <v>545.6</v>
      </c>
      <c r="U19" s="15">
        <v>1805</v>
      </c>
      <c r="V19" s="15">
        <v>427.49999999999994</v>
      </c>
      <c r="W19" s="15">
        <v>161.9</v>
      </c>
      <c r="X19" s="15">
        <v>2224</v>
      </c>
      <c r="Y19" s="15">
        <v>400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960</v>
      </c>
    </row>
    <row r="20" spans="1:35" x14ac:dyDescent="0.3">
      <c r="A20" t="s">
        <v>187</v>
      </c>
      <c r="B20" s="15">
        <v>8290.1590595754733</v>
      </c>
      <c r="C20" s="15">
        <v>20456.38426925609</v>
      </c>
      <c r="D20" s="15">
        <v>17142.865798229126</v>
      </c>
      <c r="E20" s="15">
        <v>2719.2</v>
      </c>
      <c r="F20" s="15">
        <v>5601.7999999999993</v>
      </c>
      <c r="G20" s="15">
        <v>1929.6</v>
      </c>
      <c r="H20" s="15">
        <v>2943.8</v>
      </c>
      <c r="I20" s="15">
        <v>1226.2</v>
      </c>
      <c r="J20" s="15">
        <v>1324.3</v>
      </c>
      <c r="K20" s="15">
        <v>1091.6000000000001</v>
      </c>
      <c r="L20" s="15">
        <v>3202.5</v>
      </c>
      <c r="M20" s="15">
        <v>1126.6999999999998</v>
      </c>
      <c r="N20" s="15">
        <v>1837.9999999999998</v>
      </c>
      <c r="O20" s="15">
        <v>1316.8</v>
      </c>
      <c r="P20" s="15">
        <v>1701</v>
      </c>
      <c r="Q20" s="15">
        <v>1126.2000000000003</v>
      </c>
      <c r="R20" s="15">
        <v>878.59999999999991</v>
      </c>
      <c r="S20" s="15">
        <v>753.3</v>
      </c>
      <c r="T20" s="15">
        <v>345.59999999999997</v>
      </c>
      <c r="U20" s="15">
        <v>2111</v>
      </c>
      <c r="V20" s="15">
        <v>295</v>
      </c>
      <c r="W20" s="15">
        <v>251.9</v>
      </c>
      <c r="X20" s="15">
        <v>1729.2</v>
      </c>
      <c r="Y20" s="15">
        <v>400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1280</v>
      </c>
    </row>
    <row r="21" spans="1:35" x14ac:dyDescent="0.3">
      <c r="A21" t="s">
        <v>156</v>
      </c>
      <c r="B21" s="15">
        <v>10156.177472609083</v>
      </c>
      <c r="C21" s="15">
        <v>19232.38426925609</v>
      </c>
      <c r="D21" s="15">
        <v>17186.865798229126</v>
      </c>
      <c r="E21" s="15">
        <v>2388.6</v>
      </c>
      <c r="F21" s="15">
        <v>4001.2</v>
      </c>
      <c r="G21" s="15">
        <v>2754.3999999999996</v>
      </c>
      <c r="H21" s="15">
        <v>2698.6000000000004</v>
      </c>
      <c r="I21" s="15">
        <v>2270.8000000000002</v>
      </c>
      <c r="J21" s="15">
        <v>1638.7</v>
      </c>
      <c r="K21" s="15">
        <v>1611.6</v>
      </c>
      <c r="L21" s="15">
        <v>3852.4999999999995</v>
      </c>
      <c r="M21" s="15">
        <v>1673.5</v>
      </c>
      <c r="N21" s="15">
        <v>2359</v>
      </c>
      <c r="O21" s="15">
        <v>1943.4000000000003</v>
      </c>
      <c r="P21" s="15">
        <v>1851</v>
      </c>
      <c r="Q21" s="15">
        <v>656.4</v>
      </c>
      <c r="R21" s="15">
        <v>591.4</v>
      </c>
      <c r="S21" s="15">
        <v>1886.7</v>
      </c>
      <c r="T21" s="15">
        <v>745.6</v>
      </c>
      <c r="U21" s="15">
        <v>952.99999999999989</v>
      </c>
      <c r="V21" s="15">
        <v>542.49999999999989</v>
      </c>
      <c r="W21" s="15">
        <v>206.9</v>
      </c>
      <c r="X21" s="15">
        <v>1958.4</v>
      </c>
      <c r="Y21" s="15">
        <v>400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F21" s="15">
        <v>0</v>
      </c>
      <c r="AG21" s="15">
        <v>0</v>
      </c>
      <c r="AH21" s="15">
        <v>0</v>
      </c>
      <c r="AI21" s="15">
        <v>960</v>
      </c>
    </row>
    <row r="22" spans="1:35" x14ac:dyDescent="0.3">
      <c r="A22" t="s">
        <v>237</v>
      </c>
      <c r="B22" s="15">
        <v>10995.516943620285</v>
      </c>
      <c r="C22" s="15">
        <v>17018.50598533724</v>
      </c>
      <c r="D22" s="15">
        <v>13899.092638583303</v>
      </c>
      <c r="E22" s="15">
        <v>2744.1</v>
      </c>
      <c r="F22" s="15">
        <v>4600.9000000000005</v>
      </c>
      <c r="G22" s="15">
        <v>2709.6000000000004</v>
      </c>
      <c r="H22" s="15">
        <v>3157.7999999999997</v>
      </c>
      <c r="I22" s="15">
        <v>1376.2</v>
      </c>
      <c r="J22" s="15">
        <v>1431.3999999999999</v>
      </c>
      <c r="K22" s="15">
        <v>885.80000000000007</v>
      </c>
      <c r="L22" s="15">
        <v>1877.5</v>
      </c>
      <c r="M22" s="15">
        <v>826.8</v>
      </c>
      <c r="N22" s="15">
        <v>1551</v>
      </c>
      <c r="O22" s="15">
        <v>1204</v>
      </c>
      <c r="P22" s="15">
        <v>1766.6</v>
      </c>
      <c r="Q22" s="15">
        <v>764.6</v>
      </c>
      <c r="R22" s="15">
        <v>346.40000000000003</v>
      </c>
      <c r="S22" s="15">
        <v>1521.8</v>
      </c>
      <c r="T22" s="15">
        <v>545.6</v>
      </c>
      <c r="U22" s="15">
        <v>1250.0000000000002</v>
      </c>
      <c r="V22" s="15">
        <v>292.5</v>
      </c>
      <c r="W22" s="15">
        <v>161.9</v>
      </c>
      <c r="X22" s="15">
        <v>2660.0000000000005</v>
      </c>
      <c r="Y22" s="15">
        <v>400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0</v>
      </c>
      <c r="AG22" s="15">
        <v>0</v>
      </c>
      <c r="AH22" s="15">
        <v>0</v>
      </c>
      <c r="AI22" s="15">
        <v>320</v>
      </c>
    </row>
    <row r="23" spans="1:35" x14ac:dyDescent="0.3">
      <c r="A23" t="s">
        <v>212</v>
      </c>
      <c r="B23" s="15">
        <v>13546.360822871462</v>
      </c>
      <c r="C23" s="15">
        <v>20201.856832904421</v>
      </c>
      <c r="D23" s="15">
        <v>13293.304332036505</v>
      </c>
      <c r="E23" s="15">
        <v>2096.4</v>
      </c>
      <c r="F23" s="15">
        <v>7042.4</v>
      </c>
      <c r="G23" s="15">
        <v>1929.6</v>
      </c>
      <c r="H23" s="15">
        <v>3373.8</v>
      </c>
      <c r="I23" s="15">
        <v>1967</v>
      </c>
      <c r="J23" s="15">
        <v>1768.6</v>
      </c>
      <c r="K23" s="15">
        <v>1328.7</v>
      </c>
      <c r="L23" s="15">
        <v>3667.5</v>
      </c>
      <c r="M23" s="15">
        <v>1533.4</v>
      </c>
      <c r="N23" s="15">
        <v>1760</v>
      </c>
      <c r="O23" s="15">
        <v>1201.8</v>
      </c>
      <c r="P23" s="15">
        <v>1249.3999999999999</v>
      </c>
      <c r="Q23" s="15">
        <v>667.2</v>
      </c>
      <c r="R23" s="15">
        <v>486.99999999999989</v>
      </c>
      <c r="S23" s="15">
        <v>1180.3999999999999</v>
      </c>
      <c r="T23" s="15">
        <v>327.2</v>
      </c>
      <c r="U23" s="15">
        <v>985.00000000000011</v>
      </c>
      <c r="V23" s="15">
        <v>450</v>
      </c>
      <c r="W23" s="15">
        <v>116.89999999999999</v>
      </c>
      <c r="X23" s="15">
        <v>2894.4</v>
      </c>
      <c r="Y23" s="15">
        <v>400</v>
      </c>
      <c r="Z23" s="15">
        <v>1140</v>
      </c>
      <c r="AA23" s="15">
        <v>1140</v>
      </c>
      <c r="AB23" s="15">
        <v>1584</v>
      </c>
      <c r="AC23" s="15">
        <v>600</v>
      </c>
      <c r="AD23" s="15">
        <v>113</v>
      </c>
      <c r="AE23" s="15">
        <v>113</v>
      </c>
      <c r="AF23" s="15">
        <v>78</v>
      </c>
      <c r="AG23" s="15">
        <v>0</v>
      </c>
      <c r="AH23" s="15">
        <v>0</v>
      </c>
      <c r="AI23" s="15">
        <v>0</v>
      </c>
    </row>
    <row r="24" spans="1:35" x14ac:dyDescent="0.3">
      <c r="A24" t="s">
        <v>32</v>
      </c>
      <c r="B24" s="15">
        <v>9785.2599412234667</v>
      </c>
      <c r="C24" s="15">
        <v>12291.959427972948</v>
      </c>
      <c r="D24" s="15">
        <v>20925.618176281165</v>
      </c>
      <c r="E24" s="15">
        <v>1265.9999999999998</v>
      </c>
      <c r="F24" s="15">
        <v>6442.7000000000007</v>
      </c>
      <c r="G24" s="15">
        <v>1503.8</v>
      </c>
      <c r="H24" s="15">
        <v>4278.4000000000005</v>
      </c>
      <c r="I24" s="15">
        <v>2496.1999999999998</v>
      </c>
      <c r="J24" s="15">
        <v>1644.3000000000002</v>
      </c>
      <c r="K24" s="15">
        <v>1537.3999999999999</v>
      </c>
      <c r="L24" s="15">
        <v>4375</v>
      </c>
      <c r="M24" s="15">
        <v>1886.7</v>
      </c>
      <c r="N24" s="15">
        <v>3042</v>
      </c>
      <c r="O24" s="15">
        <v>1571.8</v>
      </c>
      <c r="P24" s="15">
        <v>2068.2000000000003</v>
      </c>
      <c r="Q24" s="15">
        <v>563.10000000000014</v>
      </c>
      <c r="R24" s="15">
        <v>346.40000000000003</v>
      </c>
      <c r="S24" s="15">
        <v>1036.4000000000001</v>
      </c>
      <c r="T24" s="15">
        <v>327.2</v>
      </c>
      <c r="U24" s="15">
        <v>1766</v>
      </c>
      <c r="V24" s="15">
        <v>627.5</v>
      </c>
      <c r="W24" s="15">
        <v>296.89999999999998</v>
      </c>
      <c r="X24" s="15">
        <v>3676.7999999999997</v>
      </c>
      <c r="Y24" s="15">
        <v>400</v>
      </c>
      <c r="Z24" s="15">
        <v>1368</v>
      </c>
      <c r="AA24" s="15">
        <v>1368</v>
      </c>
      <c r="AB24" s="15">
        <v>1584</v>
      </c>
      <c r="AC24" s="15">
        <v>600</v>
      </c>
      <c r="AD24" s="15">
        <v>106</v>
      </c>
      <c r="AE24" s="15">
        <v>105.99999999999999</v>
      </c>
      <c r="AF24" s="15">
        <v>0</v>
      </c>
      <c r="AG24" s="15">
        <v>684</v>
      </c>
      <c r="AH24" s="15">
        <v>1596</v>
      </c>
      <c r="AI24" s="15">
        <v>640</v>
      </c>
    </row>
    <row r="25" spans="1:35" x14ac:dyDescent="0.3">
      <c r="A25" t="s">
        <v>157</v>
      </c>
      <c r="B25" s="15">
        <v>11502.978648139742</v>
      </c>
      <c r="C25" s="15">
        <v>20718.816260877367</v>
      </c>
      <c r="D25" s="15">
        <v>13946.381823718832</v>
      </c>
      <c r="E25" s="15">
        <v>2824.8</v>
      </c>
      <c r="F25" s="15">
        <v>5202.4000000000005</v>
      </c>
      <c r="G25" s="15">
        <v>2848.6</v>
      </c>
      <c r="H25" s="15">
        <v>3730.2</v>
      </c>
      <c r="I25" s="15">
        <v>2976.2</v>
      </c>
      <c r="J25" s="15">
        <v>2684.2999999999997</v>
      </c>
      <c r="K25" s="15">
        <v>2306.1</v>
      </c>
      <c r="L25" s="15">
        <v>6522.5</v>
      </c>
      <c r="M25" s="15">
        <v>2366.7000000000003</v>
      </c>
      <c r="N25" s="15">
        <v>2140</v>
      </c>
      <c r="O25" s="15">
        <v>1373.8</v>
      </c>
      <c r="P25" s="15">
        <v>2039.1999999999998</v>
      </c>
      <c r="Q25" s="15">
        <v>965.00000000000023</v>
      </c>
      <c r="R25" s="15">
        <v>861.6</v>
      </c>
      <c r="S25" s="15">
        <v>815.5</v>
      </c>
      <c r="T25" s="15">
        <v>545.6</v>
      </c>
      <c r="U25" s="15">
        <v>1666</v>
      </c>
      <c r="V25" s="15">
        <v>627.5</v>
      </c>
      <c r="W25" s="15">
        <v>296.89999999999998</v>
      </c>
      <c r="X25" s="15">
        <v>4004.8</v>
      </c>
      <c r="Y25" s="15">
        <v>720</v>
      </c>
      <c r="Z25" s="15">
        <v>1368</v>
      </c>
      <c r="AA25" s="15">
        <v>1140</v>
      </c>
      <c r="AB25" s="15">
        <v>1584</v>
      </c>
      <c r="AC25" s="15">
        <v>600</v>
      </c>
      <c r="AD25" s="15">
        <v>113</v>
      </c>
      <c r="AE25" s="15">
        <v>113</v>
      </c>
      <c r="AF25" s="15">
        <v>0</v>
      </c>
      <c r="AG25" s="15">
        <v>912.00000000000011</v>
      </c>
      <c r="AH25" s="15">
        <v>1368</v>
      </c>
      <c r="AI25" s="15">
        <v>1280</v>
      </c>
    </row>
    <row r="26" spans="1:35" x14ac:dyDescent="0.3">
      <c r="A26" t="s">
        <v>59</v>
      </c>
      <c r="B26" s="15">
        <v>12122.296767290685</v>
      </c>
      <c r="C26" s="15">
        <v>25055.971398647434</v>
      </c>
      <c r="D26" s="15">
        <v>19490.695667963497</v>
      </c>
      <c r="E26" s="15">
        <v>3242.7</v>
      </c>
      <c r="F26" s="15">
        <v>7601.8</v>
      </c>
      <c r="G26" s="15">
        <v>1947.6</v>
      </c>
      <c r="H26" s="15">
        <v>5584.8</v>
      </c>
      <c r="I26" s="15">
        <v>2180.7999999999997</v>
      </c>
      <c r="J26" s="15">
        <v>1581.5</v>
      </c>
      <c r="K26" s="15">
        <v>1494.5</v>
      </c>
      <c r="L26" s="15">
        <v>3787.4999999999995</v>
      </c>
      <c r="M26" s="15">
        <v>1573.4</v>
      </c>
      <c r="N26" s="15">
        <v>3550</v>
      </c>
      <c r="O26" s="15">
        <v>1623.8</v>
      </c>
      <c r="P26" s="15">
        <v>3207.8</v>
      </c>
      <c r="Q26" s="15">
        <v>814.6</v>
      </c>
      <c r="R26" s="15">
        <v>630.59999999999991</v>
      </c>
      <c r="S26" s="15">
        <v>1262.7</v>
      </c>
      <c r="T26" s="15">
        <v>345.59999999999997</v>
      </c>
      <c r="U26" s="15">
        <v>682</v>
      </c>
      <c r="V26" s="15">
        <v>607.5</v>
      </c>
      <c r="W26" s="15">
        <v>251.9</v>
      </c>
      <c r="X26" s="15">
        <v>3209.6</v>
      </c>
      <c r="Y26" s="15">
        <v>400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640</v>
      </c>
    </row>
    <row r="27" spans="1:35" x14ac:dyDescent="0.3">
      <c r="A27" t="s">
        <v>118</v>
      </c>
      <c r="B27" s="15">
        <v>10577.259941223469</v>
      </c>
      <c r="C27" s="15">
        <v>12582.128866419296</v>
      </c>
      <c r="D27" s="15">
        <v>16762.468827609322</v>
      </c>
      <c r="E27" s="15">
        <v>3461.1000000000004</v>
      </c>
      <c r="F27" s="15">
        <v>6002.4</v>
      </c>
      <c r="G27" s="15">
        <v>2754.3999999999996</v>
      </c>
      <c r="H27" s="15">
        <v>3730.2</v>
      </c>
      <c r="I27" s="15">
        <v>2070.8000000000002</v>
      </c>
      <c r="J27" s="15">
        <v>1968.6000000000001</v>
      </c>
      <c r="K27" s="15">
        <v>1531.6000000000001</v>
      </c>
      <c r="L27" s="15">
        <v>4575</v>
      </c>
      <c r="M27" s="15">
        <v>1693.3999999999999</v>
      </c>
      <c r="N27" s="15">
        <v>3397</v>
      </c>
      <c r="O27" s="15">
        <v>1831.8</v>
      </c>
      <c r="P27" s="15">
        <v>2565.4</v>
      </c>
      <c r="Q27" s="15">
        <v>1038.0999999999999</v>
      </c>
      <c r="R27" s="15">
        <v>460.59999999999991</v>
      </c>
      <c r="S27" s="15">
        <v>815.5</v>
      </c>
      <c r="T27" s="15">
        <v>345.59999999999997</v>
      </c>
      <c r="U27" s="15">
        <v>1553</v>
      </c>
      <c r="V27" s="15">
        <v>650</v>
      </c>
      <c r="W27" s="15">
        <v>143.80000000000001</v>
      </c>
      <c r="X27" s="15">
        <v>2012.8</v>
      </c>
      <c r="Y27" s="15">
        <v>400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640</v>
      </c>
    </row>
    <row r="28" spans="1:35" x14ac:dyDescent="0.3">
      <c r="A28" t="s">
        <v>60</v>
      </c>
      <c r="B28" s="15">
        <v>10935.357884044814</v>
      </c>
      <c r="C28" s="15">
        <v>21568.310275540127</v>
      </c>
      <c r="D28" s="15">
        <v>12591.54631929165</v>
      </c>
      <c r="E28" s="15">
        <v>2406.2999999999997</v>
      </c>
      <c r="F28" s="15">
        <v>7202.4000000000005</v>
      </c>
      <c r="G28" s="15">
        <v>2754.3999999999996</v>
      </c>
      <c r="H28" s="15">
        <v>3444</v>
      </c>
      <c r="I28" s="15">
        <v>1741.6</v>
      </c>
      <c r="J28" s="15">
        <v>2717</v>
      </c>
      <c r="K28" s="15">
        <v>1577.4</v>
      </c>
      <c r="L28" s="15">
        <v>4252.5</v>
      </c>
      <c r="M28" s="15">
        <v>1426.8</v>
      </c>
      <c r="N28" s="15">
        <v>1142</v>
      </c>
      <c r="O28" s="15">
        <v>1017.1999999999999</v>
      </c>
      <c r="P28" s="15">
        <v>773.4</v>
      </c>
      <c r="Q28" s="15">
        <v>728.40000000000009</v>
      </c>
      <c r="R28" s="15">
        <v>555.59999999999991</v>
      </c>
      <c r="S28" s="15">
        <v>2150.6999999999998</v>
      </c>
      <c r="T28" s="15">
        <v>545.6</v>
      </c>
      <c r="U28" s="15">
        <v>1392.0000000000002</v>
      </c>
      <c r="V28" s="15">
        <v>382.5</v>
      </c>
      <c r="W28" s="15">
        <v>116.89999999999999</v>
      </c>
      <c r="X28" s="15">
        <v>1626.8</v>
      </c>
      <c r="Y28" s="15">
        <v>400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960</v>
      </c>
    </row>
    <row r="29" spans="1:35" x14ac:dyDescent="0.3">
      <c r="A29" t="s">
        <v>146</v>
      </c>
      <c r="B29" s="15">
        <v>13607.544173133841</v>
      </c>
      <c r="C29" s="15">
        <v>9580.9403069603213</v>
      </c>
      <c r="D29" s="15">
        <v>10987.603029380194</v>
      </c>
      <c r="E29" s="15">
        <v>1919.7</v>
      </c>
      <c r="F29" s="15">
        <v>4001.2</v>
      </c>
      <c r="G29" s="15">
        <v>2754.3999999999996</v>
      </c>
      <c r="H29" s="15">
        <v>4353</v>
      </c>
      <c r="I29" s="15">
        <v>1630.8000000000002</v>
      </c>
      <c r="J29" s="15">
        <v>2401.3000000000002</v>
      </c>
      <c r="K29" s="15">
        <v>1374.5</v>
      </c>
      <c r="L29" s="15">
        <v>3962.5000000000005</v>
      </c>
      <c r="M29" s="15">
        <v>1406.7</v>
      </c>
      <c r="N29" s="15">
        <v>1739</v>
      </c>
      <c r="O29" s="15">
        <v>1612</v>
      </c>
      <c r="P29" s="15">
        <v>1513.8</v>
      </c>
      <c r="Q29" s="15">
        <v>779.90000000000009</v>
      </c>
      <c r="R29" s="15">
        <v>718</v>
      </c>
      <c r="S29" s="15">
        <v>1377.3</v>
      </c>
      <c r="T29" s="15">
        <v>545.6</v>
      </c>
      <c r="U29" s="15">
        <v>824</v>
      </c>
      <c r="V29" s="15">
        <v>415</v>
      </c>
      <c r="W29" s="15">
        <v>306.2</v>
      </c>
      <c r="X29" s="15">
        <v>2224</v>
      </c>
      <c r="Y29" s="15">
        <v>400</v>
      </c>
      <c r="Z29" s="15">
        <v>1140</v>
      </c>
      <c r="AA29" s="15">
        <v>1824</v>
      </c>
      <c r="AB29" s="15">
        <v>1848</v>
      </c>
      <c r="AC29" s="15">
        <v>640</v>
      </c>
      <c r="AD29" s="15">
        <v>113</v>
      </c>
      <c r="AE29" s="15">
        <v>113</v>
      </c>
      <c r="AF29" s="15">
        <v>78</v>
      </c>
      <c r="AG29" s="15">
        <v>0</v>
      </c>
      <c r="AH29" s="15">
        <v>0</v>
      </c>
      <c r="AI29" s="15">
        <v>0</v>
      </c>
    </row>
    <row r="30" spans="1:35" x14ac:dyDescent="0.3">
      <c r="A30" t="s">
        <v>33</v>
      </c>
      <c r="B30" s="15">
        <v>10725.259941223469</v>
      </c>
      <c r="C30" s="15">
        <v>11708.446292297565</v>
      </c>
      <c r="D30" s="15">
        <v>13074.241987255145</v>
      </c>
      <c r="E30" s="15">
        <v>3800.7</v>
      </c>
      <c r="F30" s="15">
        <v>3801.5000000000005</v>
      </c>
      <c r="G30" s="15">
        <v>1929.6</v>
      </c>
      <c r="H30" s="15">
        <v>3564.6000000000004</v>
      </c>
      <c r="I30" s="15">
        <v>2715.4</v>
      </c>
      <c r="J30" s="15">
        <v>1844.3</v>
      </c>
      <c r="K30" s="15">
        <v>1657.3999999999999</v>
      </c>
      <c r="L30" s="15">
        <v>5362.5</v>
      </c>
      <c r="M30" s="15">
        <v>2126.6999999999998</v>
      </c>
      <c r="N30" s="15">
        <v>2387</v>
      </c>
      <c r="O30" s="15">
        <v>1320.8</v>
      </c>
      <c r="P30" s="15">
        <v>1552.8</v>
      </c>
      <c r="Q30" s="15">
        <v>670.19999999999993</v>
      </c>
      <c r="R30" s="15">
        <v>929</v>
      </c>
      <c r="S30" s="15">
        <v>1161.8</v>
      </c>
      <c r="T30" s="15">
        <v>345.59999999999997</v>
      </c>
      <c r="U30" s="15">
        <v>1605.0000000000002</v>
      </c>
      <c r="V30" s="15">
        <v>1047.5</v>
      </c>
      <c r="W30" s="15">
        <v>116.89999999999999</v>
      </c>
      <c r="X30" s="15">
        <v>1639.2</v>
      </c>
      <c r="Y30" s="15">
        <v>400</v>
      </c>
      <c r="Z30" s="15">
        <v>912.00000000000011</v>
      </c>
      <c r="AA30" s="15">
        <v>1368</v>
      </c>
      <c r="AB30" s="15">
        <v>1056</v>
      </c>
      <c r="AC30" s="15">
        <v>600</v>
      </c>
      <c r="AD30" s="15">
        <v>113</v>
      </c>
      <c r="AE30" s="15">
        <v>113</v>
      </c>
      <c r="AF30" s="15">
        <v>78</v>
      </c>
      <c r="AG30" s="15">
        <v>0</v>
      </c>
      <c r="AH30" s="15">
        <v>0</v>
      </c>
      <c r="AI30" s="15">
        <v>640</v>
      </c>
    </row>
    <row r="31" spans="1:35" x14ac:dyDescent="0.3">
      <c r="A31" t="s">
        <v>119</v>
      </c>
      <c r="B31" s="15">
        <v>16093.54417313384</v>
      </c>
      <c r="C31" s="15">
        <v>15369.852012568077</v>
      </c>
      <c r="D31" s="15">
        <v>16222.525537697866</v>
      </c>
      <c r="E31" s="15">
        <v>2490.9</v>
      </c>
      <c r="F31" s="15">
        <v>3601.2000000000003</v>
      </c>
      <c r="G31" s="15">
        <v>2200.8000000000002</v>
      </c>
      <c r="H31" s="15">
        <v>2748.8</v>
      </c>
      <c r="I31" s="15">
        <v>1057</v>
      </c>
      <c r="J31" s="15">
        <v>1132.9000000000001</v>
      </c>
      <c r="K31" s="15">
        <v>925.80000000000007</v>
      </c>
      <c r="L31" s="15">
        <v>2350</v>
      </c>
      <c r="M31" s="15">
        <v>906.8</v>
      </c>
      <c r="N31" s="15">
        <v>1225</v>
      </c>
      <c r="O31" s="15">
        <v>390.4</v>
      </c>
      <c r="P31" s="15">
        <v>508.40000000000003</v>
      </c>
      <c r="Q31" s="15">
        <v>1126.2000000000003</v>
      </c>
      <c r="R31" s="15">
        <v>963</v>
      </c>
      <c r="S31" s="15">
        <v>652.4</v>
      </c>
      <c r="T31" s="15">
        <v>345.59999999999997</v>
      </c>
      <c r="U31" s="15">
        <v>824</v>
      </c>
      <c r="V31" s="15">
        <v>295</v>
      </c>
      <c r="W31" s="15">
        <v>215.7</v>
      </c>
      <c r="X31" s="15">
        <v>1958.4</v>
      </c>
      <c r="Y31" s="15">
        <v>400</v>
      </c>
      <c r="Z31" s="15">
        <v>912.00000000000011</v>
      </c>
      <c r="AA31" s="15">
        <v>1140</v>
      </c>
      <c r="AB31" s="15">
        <v>1056</v>
      </c>
      <c r="AC31" s="15">
        <v>600</v>
      </c>
      <c r="AD31" s="15">
        <v>106</v>
      </c>
      <c r="AE31" s="15">
        <v>105.99999999999999</v>
      </c>
      <c r="AF31" s="15">
        <v>78</v>
      </c>
      <c r="AG31" s="15">
        <v>0</v>
      </c>
      <c r="AH31" s="15">
        <v>0</v>
      </c>
      <c r="AI31" s="15">
        <v>0</v>
      </c>
    </row>
    <row r="32" spans="1:35" x14ac:dyDescent="0.3">
      <c r="A32" t="s">
        <v>188</v>
      </c>
      <c r="B32" s="15">
        <v>12921.076590961087</v>
      </c>
      <c r="C32" s="15">
        <v>20739.350847567181</v>
      </c>
      <c r="D32" s="15">
        <v>15358.979218406213</v>
      </c>
      <c r="E32" s="15">
        <v>8237.1</v>
      </c>
      <c r="F32" s="15">
        <v>10203.300000000001</v>
      </c>
      <c r="G32" s="15">
        <v>2342</v>
      </c>
      <c r="H32" s="15">
        <v>3218.6000000000004</v>
      </c>
      <c r="I32" s="15">
        <v>1777</v>
      </c>
      <c r="J32" s="15">
        <v>1701.5</v>
      </c>
      <c r="K32" s="15">
        <v>1325.8</v>
      </c>
      <c r="L32" s="15">
        <v>4030</v>
      </c>
      <c r="M32" s="15">
        <v>1693.3999999999999</v>
      </c>
      <c r="N32" s="15">
        <v>2330</v>
      </c>
      <c r="O32" s="15">
        <v>2652.2</v>
      </c>
      <c r="P32" s="15">
        <v>2058</v>
      </c>
      <c r="Q32" s="15">
        <v>965.00000000000023</v>
      </c>
      <c r="R32" s="15">
        <v>836.4</v>
      </c>
      <c r="S32" s="15">
        <v>1257.8</v>
      </c>
      <c r="T32" s="15">
        <v>345.59999999999997</v>
      </c>
      <c r="U32" s="15">
        <v>1340</v>
      </c>
      <c r="V32" s="15">
        <v>424.99999999999994</v>
      </c>
      <c r="W32" s="15">
        <v>306.2</v>
      </c>
      <c r="X32" s="15">
        <v>2153.6000000000004</v>
      </c>
      <c r="Y32" s="15">
        <v>400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</row>
    <row r="33" spans="1:35" x14ac:dyDescent="0.3">
      <c r="A33" t="s">
        <v>120</v>
      </c>
      <c r="B33" s="15">
        <v>14340.697355056014</v>
      </c>
      <c r="C33" s="15">
        <v>24041.100265066729</v>
      </c>
      <c r="D33" s="15">
        <v>13114.809088140582</v>
      </c>
      <c r="E33" s="15">
        <v>1950</v>
      </c>
      <c r="F33" s="15">
        <v>4361.5</v>
      </c>
      <c r="G33" s="15">
        <v>2070.8000000000002</v>
      </c>
      <c r="H33" s="15">
        <v>2722.6</v>
      </c>
      <c r="I33" s="15">
        <v>1870.8</v>
      </c>
      <c r="J33" s="15">
        <v>1768.6</v>
      </c>
      <c r="K33" s="15">
        <v>1328.7</v>
      </c>
      <c r="L33" s="15">
        <v>3242.5</v>
      </c>
      <c r="M33" s="15">
        <v>1386.8</v>
      </c>
      <c r="N33" s="15">
        <v>3071</v>
      </c>
      <c r="O33" s="15">
        <v>1586.8</v>
      </c>
      <c r="P33" s="15">
        <v>2043.2</v>
      </c>
      <c r="Q33" s="15">
        <v>1771.0000000000002</v>
      </c>
      <c r="R33" s="15">
        <v>836.4</v>
      </c>
      <c r="S33" s="15">
        <v>753.3</v>
      </c>
      <c r="T33" s="15">
        <v>345.59999999999997</v>
      </c>
      <c r="U33" s="15">
        <v>895</v>
      </c>
      <c r="V33" s="15">
        <v>457.5</v>
      </c>
      <c r="W33" s="15">
        <v>206.9</v>
      </c>
      <c r="X33" s="15">
        <v>1457.6000000000001</v>
      </c>
      <c r="Y33" s="15">
        <v>400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1280</v>
      </c>
    </row>
    <row r="34" spans="1:35" x14ac:dyDescent="0.3">
      <c r="A34" t="s">
        <v>158</v>
      </c>
      <c r="B34" s="15">
        <v>9423.779823670402</v>
      </c>
      <c r="C34" s="15">
        <v>16087.066843377819</v>
      </c>
      <c r="D34" s="15">
        <v>10523.829869734369</v>
      </c>
      <c r="E34" s="15">
        <v>2367.8999999999996</v>
      </c>
      <c r="F34" s="15">
        <v>5601.7999999999993</v>
      </c>
      <c r="G34" s="15">
        <v>3090.6000000000004</v>
      </c>
      <c r="H34" s="15">
        <v>2507.8000000000002</v>
      </c>
      <c r="I34" s="15">
        <v>2020.8</v>
      </c>
      <c r="J34" s="15">
        <v>2329.9</v>
      </c>
      <c r="K34" s="15">
        <v>1331.6000000000001</v>
      </c>
      <c r="L34" s="15">
        <v>3427.5</v>
      </c>
      <c r="M34" s="15">
        <v>1120.2</v>
      </c>
      <c r="N34" s="15">
        <v>1999</v>
      </c>
      <c r="O34" s="15">
        <v>1167.4000000000001</v>
      </c>
      <c r="P34" s="15">
        <v>829.4</v>
      </c>
      <c r="Q34" s="15">
        <v>723.20000000000016</v>
      </c>
      <c r="R34" s="15">
        <v>692.80000000000007</v>
      </c>
      <c r="S34" s="15">
        <v>556.4</v>
      </c>
      <c r="T34" s="15">
        <v>345.59999999999997</v>
      </c>
      <c r="U34" s="15">
        <v>1392.0000000000002</v>
      </c>
      <c r="V34" s="15">
        <v>380</v>
      </c>
      <c r="W34" s="15">
        <v>206.9</v>
      </c>
      <c r="X34" s="15">
        <v>2134.8000000000002</v>
      </c>
      <c r="Y34" s="15">
        <v>400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F34" s="15">
        <v>0</v>
      </c>
      <c r="AG34" s="15">
        <v>0</v>
      </c>
      <c r="AH34" s="15">
        <v>0</v>
      </c>
      <c r="AI34" s="15">
        <v>640</v>
      </c>
    </row>
    <row r="35" spans="1:35" x14ac:dyDescent="0.3">
      <c r="A35" t="s">
        <v>213</v>
      </c>
      <c r="B35" s="15">
        <v>8787.7002938826645</v>
      </c>
      <c r="C35" s="15">
        <v>16479.236281824167</v>
      </c>
      <c r="D35" s="15">
        <v>9184.9073614166991</v>
      </c>
      <c r="E35" s="15">
        <v>2188.5</v>
      </c>
      <c r="F35" s="15">
        <v>5202.4000000000005</v>
      </c>
      <c r="G35" s="15">
        <v>2754.3999999999996</v>
      </c>
      <c r="H35" s="15">
        <v>4564.6000000000004</v>
      </c>
      <c r="I35" s="15">
        <v>1875.4</v>
      </c>
      <c r="J35" s="15">
        <v>1764.3</v>
      </c>
      <c r="K35" s="15">
        <v>1537.3999999999999</v>
      </c>
      <c r="L35" s="15">
        <v>4012.5</v>
      </c>
      <c r="M35" s="15">
        <v>1566.7</v>
      </c>
      <c r="N35" s="15">
        <v>2865</v>
      </c>
      <c r="O35" s="15">
        <v>1740.8</v>
      </c>
      <c r="P35" s="15">
        <v>2188.1999999999998</v>
      </c>
      <c r="Q35" s="15">
        <v>1327.7</v>
      </c>
      <c r="R35" s="15">
        <v>1241.4000000000001</v>
      </c>
      <c r="S35" s="15">
        <v>815.5</v>
      </c>
      <c r="T35" s="15">
        <v>127.2</v>
      </c>
      <c r="U35" s="15">
        <v>1330</v>
      </c>
      <c r="V35" s="15">
        <v>642.5</v>
      </c>
      <c r="W35" s="15">
        <v>71.900000000000006</v>
      </c>
      <c r="X35" s="15">
        <v>3769.6</v>
      </c>
      <c r="Y35" s="15">
        <v>400</v>
      </c>
      <c r="Z35" s="15">
        <v>1368</v>
      </c>
      <c r="AA35" s="15">
        <v>1596</v>
      </c>
      <c r="AB35" s="15">
        <v>1584</v>
      </c>
      <c r="AC35" s="15">
        <v>600</v>
      </c>
      <c r="AD35" s="15">
        <v>106</v>
      </c>
      <c r="AE35" s="15">
        <v>105.99999999999999</v>
      </c>
      <c r="AF35" s="15">
        <v>0</v>
      </c>
      <c r="AG35" s="15">
        <v>456.00000000000006</v>
      </c>
      <c r="AH35" s="15">
        <v>2052</v>
      </c>
      <c r="AI35" s="15">
        <v>640</v>
      </c>
    </row>
    <row r="36" spans="1:35" x14ac:dyDescent="0.3">
      <c r="A36" t="s">
        <v>147</v>
      </c>
      <c r="B36" s="15">
        <v>14621.156120748825</v>
      </c>
      <c r="C36" s="15">
        <v>23547.093114728585</v>
      </c>
      <c r="D36" s="15">
        <v>20542.638957874951</v>
      </c>
      <c r="E36" s="15">
        <v>4111.8</v>
      </c>
      <c r="F36" s="15">
        <v>8602.1</v>
      </c>
      <c r="G36" s="15">
        <v>1929.6</v>
      </c>
      <c r="H36" s="15">
        <v>5911.8</v>
      </c>
      <c r="I36" s="15">
        <v>3043.2</v>
      </c>
      <c r="J36" s="15">
        <v>2798.7000000000003</v>
      </c>
      <c r="K36" s="15">
        <v>2706.1000000000004</v>
      </c>
      <c r="L36" s="15">
        <v>6652.5</v>
      </c>
      <c r="M36" s="15">
        <v>2746.7999999999997</v>
      </c>
      <c r="N36" s="15">
        <v>2927</v>
      </c>
      <c r="O36" s="15">
        <v>1977.3999999999999</v>
      </c>
      <c r="P36" s="15">
        <v>1860</v>
      </c>
      <c r="Q36" s="15">
        <v>1771.0000000000002</v>
      </c>
      <c r="R36" s="15">
        <v>878.59999999999991</v>
      </c>
      <c r="S36" s="15">
        <v>1358.7</v>
      </c>
      <c r="T36" s="15">
        <v>345.59999999999997</v>
      </c>
      <c r="U36" s="15">
        <v>1908</v>
      </c>
      <c r="V36" s="15">
        <v>682.50000000000011</v>
      </c>
      <c r="W36" s="15">
        <v>341.9</v>
      </c>
      <c r="X36" s="15">
        <v>3836.7999999999997</v>
      </c>
      <c r="Y36" s="15">
        <v>400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640</v>
      </c>
    </row>
    <row r="37" spans="1:35" x14ac:dyDescent="0.3">
      <c r="A37" t="s">
        <v>159</v>
      </c>
      <c r="B37" s="15">
        <v>19012.94182207252</v>
      </c>
      <c r="C37" s="15">
        <v>18601.195709797114</v>
      </c>
      <c r="D37" s="15">
        <v>22771.603029380192</v>
      </c>
      <c r="E37" s="15">
        <v>5181.6000000000004</v>
      </c>
      <c r="F37" s="15">
        <v>6601.5000000000009</v>
      </c>
      <c r="G37" s="15">
        <v>2754.3999999999996</v>
      </c>
      <c r="H37" s="15">
        <v>5518.6</v>
      </c>
      <c r="I37" s="15">
        <v>3286.4</v>
      </c>
      <c r="J37" s="15">
        <v>4738.5</v>
      </c>
      <c r="K37" s="15">
        <v>2605.7999999999997</v>
      </c>
      <c r="L37" s="15">
        <v>6252.5000000000009</v>
      </c>
      <c r="M37" s="15">
        <v>2334</v>
      </c>
      <c r="N37" s="15">
        <v>3790.0000000000005</v>
      </c>
      <c r="O37" s="15">
        <v>2111.6</v>
      </c>
      <c r="P37" s="15">
        <v>1826</v>
      </c>
      <c r="Q37" s="15">
        <v>1217.5999999999999</v>
      </c>
      <c r="R37" s="15">
        <v>653.99999999999989</v>
      </c>
      <c r="S37" s="15">
        <v>1785.8</v>
      </c>
      <c r="T37" s="15">
        <v>545.6</v>
      </c>
      <c r="U37" s="15">
        <v>2182</v>
      </c>
      <c r="V37" s="15">
        <v>852.5</v>
      </c>
      <c r="W37" s="15">
        <v>593.79999999999995</v>
      </c>
      <c r="X37" s="15">
        <v>2096</v>
      </c>
      <c r="Y37" s="15">
        <v>400</v>
      </c>
      <c r="Z37" s="15">
        <v>1368</v>
      </c>
      <c r="AA37" s="15">
        <v>1368</v>
      </c>
      <c r="AB37" s="15">
        <v>1056</v>
      </c>
      <c r="AC37" s="15">
        <v>1200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640</v>
      </c>
    </row>
    <row r="38" spans="1:35" x14ac:dyDescent="0.3">
      <c r="A38" t="s">
        <v>34</v>
      </c>
      <c r="B38" s="15">
        <v>16312.318119150947</v>
      </c>
      <c r="C38" s="15">
        <v>23770.37711891795</v>
      </c>
      <c r="D38" s="15">
        <v>20074.12856707806</v>
      </c>
      <c r="E38" s="15">
        <v>2009.3999999999999</v>
      </c>
      <c r="F38" s="15">
        <v>9803.2999999999993</v>
      </c>
      <c r="G38" s="15">
        <v>1763.8</v>
      </c>
      <c r="H38" s="15">
        <v>2784.6</v>
      </c>
      <c r="I38" s="15">
        <v>4134.8</v>
      </c>
      <c r="J38" s="15">
        <v>3444.3</v>
      </c>
      <c r="K38" s="15">
        <v>3311.9</v>
      </c>
      <c r="L38" s="15">
        <v>9070</v>
      </c>
      <c r="M38" s="15">
        <v>3673.5</v>
      </c>
      <c r="N38" s="15">
        <v>1885</v>
      </c>
      <c r="O38" s="15">
        <v>856.80000000000007</v>
      </c>
      <c r="P38" s="15">
        <v>1146.5999999999999</v>
      </c>
      <c r="Q38" s="15">
        <v>1126.2000000000003</v>
      </c>
      <c r="R38" s="15">
        <v>777.2</v>
      </c>
      <c r="S38" s="15">
        <v>753.3</v>
      </c>
      <c r="T38" s="15">
        <v>545.6</v>
      </c>
      <c r="U38" s="15">
        <v>1553</v>
      </c>
      <c r="V38" s="15">
        <v>1522.5</v>
      </c>
      <c r="W38" s="15">
        <v>296.89999999999998</v>
      </c>
      <c r="X38" s="15">
        <v>5943.1999999999989</v>
      </c>
      <c r="Y38" s="15">
        <v>400</v>
      </c>
      <c r="Z38" s="15">
        <v>1824.0000000000002</v>
      </c>
      <c r="AA38" s="15">
        <v>2052</v>
      </c>
      <c r="AB38" s="15">
        <v>792</v>
      </c>
      <c r="AC38" s="15">
        <v>200</v>
      </c>
      <c r="AD38" s="15">
        <v>113</v>
      </c>
      <c r="AE38" s="15">
        <v>113</v>
      </c>
      <c r="AF38" s="15">
        <v>78</v>
      </c>
      <c r="AG38" s="15">
        <v>0</v>
      </c>
      <c r="AH38" s="15">
        <v>0</v>
      </c>
      <c r="AI38" s="15">
        <v>1920</v>
      </c>
    </row>
    <row r="39" spans="1:35" x14ac:dyDescent="0.3">
      <c r="A39" t="s">
        <v>214</v>
      </c>
      <c r="B39" s="15">
        <v>8251.1590595754715</v>
      </c>
      <c r="C39" s="15">
        <v>19416.093114728588</v>
      </c>
      <c r="D39" s="15">
        <v>12085.190911859416</v>
      </c>
      <c r="E39" s="15">
        <v>2310.6</v>
      </c>
      <c r="F39" s="15">
        <v>4601.5</v>
      </c>
      <c r="G39" s="15">
        <v>1929.6</v>
      </c>
      <c r="H39" s="15">
        <v>1974.2</v>
      </c>
      <c r="I39" s="15">
        <v>1937</v>
      </c>
      <c r="J39" s="15">
        <v>2088.6</v>
      </c>
      <c r="K39" s="15">
        <v>1571.6000000000001</v>
      </c>
      <c r="L39" s="15">
        <v>4272.5</v>
      </c>
      <c r="M39" s="15">
        <v>1813.4</v>
      </c>
      <c r="N39" s="15">
        <v>2084</v>
      </c>
      <c r="O39" s="15">
        <v>1111.8</v>
      </c>
      <c r="P39" s="15">
        <v>1458.8</v>
      </c>
      <c r="Q39" s="15">
        <v>750.8</v>
      </c>
      <c r="R39" s="15">
        <v>591.4</v>
      </c>
      <c r="S39" s="15">
        <v>590.19999999999993</v>
      </c>
      <c r="T39" s="15">
        <v>345.59999999999997</v>
      </c>
      <c r="U39" s="15">
        <v>611</v>
      </c>
      <c r="V39" s="15">
        <v>427.49999999999994</v>
      </c>
      <c r="W39" s="15">
        <v>233.79999999999998</v>
      </c>
      <c r="X39" s="15">
        <v>2298.3999999999996</v>
      </c>
      <c r="Y39" s="15">
        <v>400</v>
      </c>
      <c r="Z39" s="15">
        <v>0</v>
      </c>
      <c r="AA39" s="15">
        <v>0</v>
      </c>
      <c r="AB39" s="15">
        <v>0</v>
      </c>
      <c r="AC39" s="15">
        <v>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1920</v>
      </c>
    </row>
    <row r="40" spans="1:35" x14ac:dyDescent="0.3">
      <c r="A40" t="s">
        <v>189</v>
      </c>
      <c r="B40" s="15">
        <v>10290.19882446934</v>
      </c>
      <c r="C40" s="15">
        <v>22823.978548985575</v>
      </c>
      <c r="D40" s="15">
        <v>14443.262768848934</v>
      </c>
      <c r="E40" s="15">
        <v>3103.7999999999997</v>
      </c>
      <c r="F40" s="15">
        <v>6202.0999999999995</v>
      </c>
      <c r="G40" s="15">
        <v>1882.6</v>
      </c>
      <c r="H40" s="15">
        <v>2763.6</v>
      </c>
      <c r="I40" s="15">
        <v>1977</v>
      </c>
      <c r="J40" s="15">
        <v>1861.4999999999998</v>
      </c>
      <c r="K40" s="15">
        <v>1611.6</v>
      </c>
      <c r="L40" s="15">
        <v>4352.5</v>
      </c>
      <c r="M40" s="15">
        <v>1593.5</v>
      </c>
      <c r="N40" s="15">
        <v>3072.9999999999995</v>
      </c>
      <c r="O40" s="15">
        <v>4053.2</v>
      </c>
      <c r="P40" s="15">
        <v>4074.6</v>
      </c>
      <c r="Q40" s="15">
        <v>1891.9</v>
      </c>
      <c r="R40" s="15">
        <v>878.59999999999991</v>
      </c>
      <c r="S40" s="15">
        <v>753.3</v>
      </c>
      <c r="T40" s="15">
        <v>345.59999999999997</v>
      </c>
      <c r="U40" s="15">
        <v>2395</v>
      </c>
      <c r="V40" s="15">
        <v>464.99999999999994</v>
      </c>
      <c r="W40" s="15">
        <v>206.9</v>
      </c>
      <c r="X40" s="15">
        <v>3353.6000000000004</v>
      </c>
      <c r="Y40" s="15">
        <v>400</v>
      </c>
      <c r="Z40" s="15">
        <v>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0</v>
      </c>
      <c r="AG40" s="15">
        <v>0</v>
      </c>
      <c r="AH40" s="15">
        <v>0</v>
      </c>
      <c r="AI40" s="15">
        <v>0</v>
      </c>
    </row>
    <row r="41" spans="1:35" x14ac:dyDescent="0.3">
      <c r="A41" t="s">
        <v>121</v>
      </c>
      <c r="B41" s="15">
        <v>13895.458765692809</v>
      </c>
      <c r="C41" s="15">
        <v>16847.140837093779</v>
      </c>
      <c r="D41" s="15">
        <v>16214.525537697866</v>
      </c>
      <c r="E41" s="15">
        <v>2517.6000000000004</v>
      </c>
      <c r="F41" s="15">
        <v>5601.2</v>
      </c>
      <c r="G41" s="15">
        <v>1517.2</v>
      </c>
      <c r="H41" s="15">
        <v>4709.4000000000005</v>
      </c>
      <c r="I41" s="15">
        <v>2484.8000000000002</v>
      </c>
      <c r="J41" s="15">
        <v>2270.1</v>
      </c>
      <c r="K41" s="15">
        <v>1808.6999999999998</v>
      </c>
      <c r="L41" s="15">
        <v>4702.5</v>
      </c>
      <c r="M41" s="15">
        <v>1780.3000000000002</v>
      </c>
      <c r="N41" s="15">
        <v>1984.9999999999998</v>
      </c>
      <c r="O41" s="15">
        <v>2092.6</v>
      </c>
      <c r="P41" s="15">
        <v>1732</v>
      </c>
      <c r="Q41" s="15">
        <v>1771.0000000000002</v>
      </c>
      <c r="R41" s="15">
        <v>836.4</v>
      </c>
      <c r="S41" s="15">
        <v>1459.6</v>
      </c>
      <c r="T41" s="15">
        <v>345.59999999999997</v>
      </c>
      <c r="U41" s="15">
        <v>985.00000000000011</v>
      </c>
      <c r="V41" s="15">
        <v>552.5</v>
      </c>
      <c r="W41" s="15">
        <v>386.9</v>
      </c>
      <c r="X41" s="15">
        <v>1859.2</v>
      </c>
      <c r="Y41" s="15">
        <v>400</v>
      </c>
      <c r="Z41" s="15">
        <v>0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0</v>
      </c>
      <c r="AG41" s="15">
        <v>684</v>
      </c>
      <c r="AH41" s="15">
        <v>1368</v>
      </c>
      <c r="AI41" s="15">
        <v>1280</v>
      </c>
    </row>
    <row r="42" spans="1:35" x14ac:dyDescent="0.3">
      <c r="A42" t="s">
        <v>215</v>
      </c>
      <c r="B42" s="15">
        <v>18458.045642547164</v>
      </c>
      <c r="C42" s="15">
        <v>14737.711175474296</v>
      </c>
      <c r="D42" s="15">
        <v>17214.412117520777</v>
      </c>
      <c r="E42" s="15">
        <v>2902.4999999999995</v>
      </c>
      <c r="F42" s="15">
        <v>4601.5</v>
      </c>
      <c r="G42" s="15">
        <v>3296.7999999999997</v>
      </c>
      <c r="H42" s="15">
        <v>2100</v>
      </c>
      <c r="I42" s="15">
        <v>1830.8</v>
      </c>
      <c r="J42" s="15">
        <v>2561.3000000000002</v>
      </c>
      <c r="K42" s="15">
        <v>1454.5</v>
      </c>
      <c r="L42" s="15">
        <v>3587.5</v>
      </c>
      <c r="M42" s="15">
        <v>1493.4</v>
      </c>
      <c r="N42" s="15">
        <v>2293</v>
      </c>
      <c r="O42" s="15">
        <v>1493.8</v>
      </c>
      <c r="P42" s="15">
        <v>1171.5999999999999</v>
      </c>
      <c r="Q42" s="15">
        <v>1153.8</v>
      </c>
      <c r="R42" s="15">
        <v>633.6</v>
      </c>
      <c r="S42" s="15">
        <v>1017.3</v>
      </c>
      <c r="T42" s="15">
        <v>745.6</v>
      </c>
      <c r="U42" s="15">
        <v>682</v>
      </c>
      <c r="V42" s="15">
        <v>382.5</v>
      </c>
      <c r="W42" s="15">
        <v>341.9</v>
      </c>
      <c r="X42" s="15">
        <v>3697.6</v>
      </c>
      <c r="Y42" s="15">
        <v>400</v>
      </c>
      <c r="Z42" s="15">
        <v>1368</v>
      </c>
      <c r="AA42" s="15">
        <v>1824</v>
      </c>
      <c r="AB42" s="15">
        <v>1584</v>
      </c>
      <c r="AC42" s="15">
        <v>200</v>
      </c>
      <c r="AD42" s="15">
        <v>113</v>
      </c>
      <c r="AE42" s="15">
        <v>113</v>
      </c>
      <c r="AF42" s="15">
        <v>0</v>
      </c>
      <c r="AG42" s="15">
        <v>0</v>
      </c>
      <c r="AH42" s="15">
        <v>0</v>
      </c>
      <c r="AI42" s="15">
        <v>640</v>
      </c>
    </row>
    <row r="43" spans="1:35" x14ac:dyDescent="0.3">
      <c r="A43" t="s">
        <v>238</v>
      </c>
      <c r="B43" s="15">
        <v>11418.516943620287</v>
      </c>
      <c r="C43" s="15">
        <v>22882.661123107308</v>
      </c>
      <c r="D43" s="15">
        <v>23910.412117520777</v>
      </c>
      <c r="E43" s="15">
        <v>1919.7</v>
      </c>
      <c r="F43" s="15">
        <v>7602.4000000000005</v>
      </c>
      <c r="G43" s="15">
        <v>1517.2</v>
      </c>
      <c r="H43" s="15">
        <v>3023.6000000000004</v>
      </c>
      <c r="I43" s="15">
        <v>1737.0000000000002</v>
      </c>
      <c r="J43" s="15">
        <v>2191.4</v>
      </c>
      <c r="K43" s="15">
        <v>1491.6</v>
      </c>
      <c r="L43" s="15">
        <v>3485</v>
      </c>
      <c r="M43" s="15">
        <v>1506.8000000000002</v>
      </c>
      <c r="N43" s="15">
        <v>1898</v>
      </c>
      <c r="O43" s="15">
        <v>1326.8</v>
      </c>
      <c r="P43" s="15">
        <v>1711</v>
      </c>
      <c r="Q43" s="15">
        <v>614.20000000000005</v>
      </c>
      <c r="R43" s="15">
        <v>343.4</v>
      </c>
      <c r="S43" s="15">
        <v>993.8</v>
      </c>
      <c r="T43" s="15">
        <v>345.59999999999997</v>
      </c>
      <c r="U43" s="15">
        <v>1198</v>
      </c>
      <c r="V43" s="15">
        <v>384.99999999999994</v>
      </c>
      <c r="W43" s="15">
        <v>386.9</v>
      </c>
      <c r="X43" s="15">
        <v>3852.7999999999997</v>
      </c>
      <c r="Y43" s="15">
        <v>400</v>
      </c>
      <c r="Z43" s="15">
        <v>0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640</v>
      </c>
    </row>
    <row r="44" spans="1:35" x14ac:dyDescent="0.3">
      <c r="A44" t="s">
        <v>80</v>
      </c>
      <c r="B44" s="15">
        <v>16968.002938826648</v>
      </c>
      <c r="C44" s="15">
        <v>24738.059693039679</v>
      </c>
      <c r="D44" s="15">
        <v>13774.32511363029</v>
      </c>
      <c r="E44" s="15">
        <v>3143.3999999999996</v>
      </c>
      <c r="F44" s="15">
        <v>4600.9000000000005</v>
      </c>
      <c r="G44" s="15">
        <v>3503</v>
      </c>
      <c r="H44" s="15">
        <v>2863.2000000000003</v>
      </c>
      <c r="I44" s="15">
        <v>2092.4</v>
      </c>
      <c r="J44" s="15">
        <v>1718.7</v>
      </c>
      <c r="K44" s="15">
        <v>1691.6</v>
      </c>
      <c r="L44" s="15">
        <v>4635</v>
      </c>
      <c r="M44" s="15">
        <v>1753.5000000000002</v>
      </c>
      <c r="N44" s="15">
        <v>3081</v>
      </c>
      <c r="O44" s="15">
        <v>2014.3999999999999</v>
      </c>
      <c r="P44" s="15">
        <v>1623.6000000000001</v>
      </c>
      <c r="Q44" s="15">
        <v>830.3</v>
      </c>
      <c r="R44" s="15">
        <v>836.4</v>
      </c>
      <c r="S44" s="15">
        <v>939.9</v>
      </c>
      <c r="T44" s="15">
        <v>545.6</v>
      </c>
      <c r="U44" s="15">
        <v>2033.9999999999998</v>
      </c>
      <c r="V44" s="15">
        <v>384.99999999999994</v>
      </c>
      <c r="W44" s="15">
        <v>486.2</v>
      </c>
      <c r="X44" s="15">
        <v>3593.6</v>
      </c>
      <c r="Y44" s="15">
        <v>400</v>
      </c>
      <c r="Z44" s="15">
        <v>0</v>
      </c>
      <c r="AA44" s="15">
        <v>0</v>
      </c>
      <c r="AB44" s="15">
        <v>0</v>
      </c>
      <c r="AC44" s="15">
        <v>0</v>
      </c>
      <c r="AD44" s="15">
        <v>0</v>
      </c>
      <c r="AE44" s="15">
        <v>0</v>
      </c>
      <c r="AF44" s="15">
        <v>0</v>
      </c>
      <c r="AG44" s="15">
        <v>0</v>
      </c>
      <c r="AH44" s="15">
        <v>0</v>
      </c>
      <c r="AI44" s="15">
        <v>640</v>
      </c>
    </row>
    <row r="45" spans="1:35" x14ac:dyDescent="0.3">
      <c r="A45" t="s">
        <v>148</v>
      </c>
      <c r="B45" s="15">
        <v>9090.6789420224068</v>
      </c>
      <c r="C45" s="15">
        <v>19282.546557364294</v>
      </c>
      <c r="D45" s="15">
        <v>19430.185277166605</v>
      </c>
      <c r="E45" s="15">
        <v>2812.2</v>
      </c>
      <c r="F45" s="15">
        <v>5402.1</v>
      </c>
      <c r="G45" s="15">
        <v>1161</v>
      </c>
      <c r="H45" s="15">
        <v>2713.2</v>
      </c>
      <c r="I45" s="15">
        <v>2452.4</v>
      </c>
      <c r="J45" s="15">
        <v>2270.1</v>
      </c>
      <c r="K45" s="15">
        <v>1974.5</v>
      </c>
      <c r="L45" s="15">
        <v>5322.5</v>
      </c>
      <c r="M45" s="15">
        <v>2000.2</v>
      </c>
      <c r="N45" s="15">
        <v>4007</v>
      </c>
      <c r="O45" s="15">
        <v>1763.8</v>
      </c>
      <c r="P45" s="15">
        <v>2039</v>
      </c>
      <c r="Q45" s="15">
        <v>1059.4000000000001</v>
      </c>
      <c r="R45" s="15">
        <v>633.6</v>
      </c>
      <c r="S45" s="15">
        <v>1603.6</v>
      </c>
      <c r="T45" s="15">
        <v>545.6</v>
      </c>
      <c r="U45" s="15">
        <v>1056</v>
      </c>
      <c r="V45" s="15">
        <v>617.49999999999989</v>
      </c>
      <c r="W45" s="15">
        <v>206.9</v>
      </c>
      <c r="X45" s="15">
        <v>4499.2</v>
      </c>
      <c r="Y45" s="15">
        <v>400</v>
      </c>
      <c r="Z45" s="15">
        <v>1140</v>
      </c>
      <c r="AA45" s="15">
        <v>1140</v>
      </c>
      <c r="AB45" s="15">
        <v>792</v>
      </c>
      <c r="AC45" s="15">
        <v>400</v>
      </c>
      <c r="AD45" s="15">
        <v>113</v>
      </c>
      <c r="AE45" s="15">
        <v>113</v>
      </c>
      <c r="AF45" s="15">
        <v>0</v>
      </c>
      <c r="AG45" s="15">
        <v>0</v>
      </c>
      <c r="AH45" s="15">
        <v>0</v>
      </c>
      <c r="AI45" s="15">
        <v>1280</v>
      </c>
    </row>
    <row r="46" spans="1:35" x14ac:dyDescent="0.3">
      <c r="A46" t="s">
        <v>160</v>
      </c>
      <c r="B46" s="15">
        <v>14345.259941223467</v>
      </c>
      <c r="C46" s="15">
        <v>21643.789989526602</v>
      </c>
      <c r="D46" s="15">
        <v>13024.567100885437</v>
      </c>
      <c r="E46" s="15">
        <v>2566.5</v>
      </c>
      <c r="F46" s="15">
        <v>5002.1000000000004</v>
      </c>
      <c r="G46" s="15">
        <v>1243.8</v>
      </c>
      <c r="H46" s="15">
        <v>2624.2000000000003</v>
      </c>
      <c r="I46" s="15">
        <v>2230.8000000000002</v>
      </c>
      <c r="J46" s="15">
        <v>1861.4999999999998</v>
      </c>
      <c r="K46" s="15">
        <v>1777.4</v>
      </c>
      <c r="L46" s="15">
        <v>4895</v>
      </c>
      <c r="M46" s="15">
        <v>1813.4</v>
      </c>
      <c r="N46" s="15">
        <v>2306</v>
      </c>
      <c r="O46" s="15">
        <v>1098.6000000000001</v>
      </c>
      <c r="P46" s="15">
        <v>1339.4</v>
      </c>
      <c r="Q46" s="15">
        <v>1059.4000000000001</v>
      </c>
      <c r="R46" s="15">
        <v>929</v>
      </c>
      <c r="S46" s="15">
        <v>1560.5</v>
      </c>
      <c r="T46" s="15">
        <v>345.59999999999997</v>
      </c>
      <c r="U46" s="15">
        <v>952.99999999999989</v>
      </c>
      <c r="V46" s="15">
        <v>690</v>
      </c>
      <c r="W46" s="15">
        <v>206.9</v>
      </c>
      <c r="X46" s="15">
        <v>2459.2000000000003</v>
      </c>
      <c r="Y46" s="15">
        <v>400</v>
      </c>
      <c r="Z46" s="15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0</v>
      </c>
      <c r="AG46" s="15">
        <v>684</v>
      </c>
      <c r="AH46" s="15">
        <v>2280</v>
      </c>
      <c r="AI46" s="15">
        <v>320</v>
      </c>
    </row>
    <row r="47" spans="1:35" x14ac:dyDescent="0.3">
      <c r="A47" t="s">
        <v>216</v>
      </c>
      <c r="B47" s="15">
        <v>10813.761410636791</v>
      </c>
      <c r="C47" s="15">
        <v>18795.701695134358</v>
      </c>
      <c r="D47" s="15">
        <v>11553.134201770874</v>
      </c>
      <c r="E47" s="15">
        <v>2674.8</v>
      </c>
      <c r="F47" s="15">
        <v>3961.5000000000005</v>
      </c>
      <c r="G47" s="15">
        <v>2543.7999999999997</v>
      </c>
      <c r="H47" s="15">
        <v>2299.2000000000003</v>
      </c>
      <c r="I47" s="15">
        <v>2557.8000000000002</v>
      </c>
      <c r="J47" s="15">
        <v>2492.9</v>
      </c>
      <c r="K47" s="15">
        <v>1934.5</v>
      </c>
      <c r="L47" s="15">
        <v>5240</v>
      </c>
      <c r="M47" s="15">
        <v>2180.1</v>
      </c>
      <c r="N47" s="15">
        <v>2386.9999999999995</v>
      </c>
      <c r="O47" s="15">
        <v>1266.8</v>
      </c>
      <c r="P47" s="15">
        <v>1726</v>
      </c>
      <c r="Q47" s="15">
        <v>482.50000000000011</v>
      </c>
      <c r="R47" s="15">
        <v>532.19999999999993</v>
      </c>
      <c r="S47" s="15">
        <v>815.5</v>
      </c>
      <c r="T47" s="15">
        <v>454.40000000000003</v>
      </c>
      <c r="U47" s="15">
        <v>1037</v>
      </c>
      <c r="V47" s="15">
        <v>627.5</v>
      </c>
      <c r="W47" s="15">
        <v>206.9</v>
      </c>
      <c r="X47" s="15">
        <v>1916.8</v>
      </c>
      <c r="Y47" s="15">
        <v>400</v>
      </c>
      <c r="Z47" s="15">
        <v>1140</v>
      </c>
      <c r="AA47" s="15">
        <v>2052</v>
      </c>
      <c r="AB47" s="15">
        <v>1056</v>
      </c>
      <c r="AC47" s="15">
        <v>600</v>
      </c>
      <c r="AD47" s="15">
        <v>113</v>
      </c>
      <c r="AE47" s="15">
        <v>113</v>
      </c>
      <c r="AF47" s="15">
        <v>78</v>
      </c>
      <c r="AG47" s="15">
        <v>0</v>
      </c>
      <c r="AH47" s="15">
        <v>0</v>
      </c>
      <c r="AI47" s="15">
        <v>0</v>
      </c>
    </row>
    <row r="48" spans="1:35" x14ac:dyDescent="0.3">
      <c r="A48" t="s">
        <v>122</v>
      </c>
      <c r="B48" s="15">
        <v>9160.6789420224068</v>
      </c>
      <c r="C48" s="15">
        <v>19437.4988349991</v>
      </c>
      <c r="D48" s="15">
        <v>8772.8506513281554</v>
      </c>
      <c r="E48" s="15">
        <v>2457.6</v>
      </c>
      <c r="F48" s="15">
        <v>5601.7999999999993</v>
      </c>
      <c r="G48" s="15">
        <v>1517.2</v>
      </c>
      <c r="H48" s="15">
        <v>3203.8</v>
      </c>
      <c r="I48" s="15">
        <v>1541.6000000000001</v>
      </c>
      <c r="J48" s="15">
        <v>1608.6000000000001</v>
      </c>
      <c r="K48" s="15">
        <v>1331.6000000000001</v>
      </c>
      <c r="L48" s="15">
        <v>3852.5</v>
      </c>
      <c r="M48" s="15">
        <v>1413.3999999999999</v>
      </c>
      <c r="N48" s="15">
        <v>2426</v>
      </c>
      <c r="O48" s="15">
        <v>1311.8</v>
      </c>
      <c r="P48" s="15">
        <v>1771</v>
      </c>
      <c r="Q48" s="15">
        <v>1126.2000000000003</v>
      </c>
      <c r="R48" s="15">
        <v>1131.8</v>
      </c>
      <c r="S48" s="15">
        <v>1459.6</v>
      </c>
      <c r="T48" s="15">
        <v>345.59999999999997</v>
      </c>
      <c r="U48" s="15">
        <v>824</v>
      </c>
      <c r="V48" s="15">
        <v>380</v>
      </c>
      <c r="W48" s="15">
        <v>188.8</v>
      </c>
      <c r="X48" s="15">
        <v>2504</v>
      </c>
      <c r="Y48" s="15">
        <v>400</v>
      </c>
      <c r="Z48" s="15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684</v>
      </c>
      <c r="AH48" s="15">
        <v>1824</v>
      </c>
      <c r="AI48" s="15">
        <v>0</v>
      </c>
    </row>
    <row r="49" spans="1:35" x14ac:dyDescent="0.3">
      <c r="A49" t="s">
        <v>217</v>
      </c>
      <c r="B49" s="15">
        <v>17846.825466217568</v>
      </c>
      <c r="C49" s="15">
        <v>29141.176588784485</v>
      </c>
      <c r="D49" s="15">
        <v>14162.381823718835</v>
      </c>
      <c r="E49" s="15">
        <v>4153.8</v>
      </c>
      <c r="F49" s="15">
        <v>5200.5999999999995</v>
      </c>
      <c r="G49" s="15">
        <v>3090.6000000000004</v>
      </c>
      <c r="H49" s="15">
        <v>5024.8</v>
      </c>
      <c r="I49" s="15">
        <v>1697</v>
      </c>
      <c r="J49" s="15">
        <v>2378.5</v>
      </c>
      <c r="K49" s="15">
        <v>1285.8</v>
      </c>
      <c r="L49" s="15">
        <v>2900</v>
      </c>
      <c r="M49" s="15">
        <v>1246.9000000000001</v>
      </c>
      <c r="N49" s="15">
        <v>1516.9999999999998</v>
      </c>
      <c r="O49" s="15">
        <v>0</v>
      </c>
      <c r="P49" s="15">
        <v>1049.3999999999999</v>
      </c>
      <c r="Q49" s="15">
        <v>1891.9</v>
      </c>
      <c r="R49" s="15">
        <v>878.59999999999991</v>
      </c>
      <c r="S49" s="15">
        <v>1257.8</v>
      </c>
      <c r="T49" s="15">
        <v>545.6</v>
      </c>
      <c r="U49" s="15">
        <v>682</v>
      </c>
      <c r="V49" s="15">
        <v>384.99999999999994</v>
      </c>
      <c r="W49" s="15">
        <v>233.79999999999998</v>
      </c>
      <c r="X49" s="15">
        <v>3231.6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480</v>
      </c>
    </row>
    <row r="50" spans="1:35" x14ac:dyDescent="0.3">
      <c r="A50" t="s">
        <v>81</v>
      </c>
      <c r="B50" s="15">
        <v>15402.819588564271</v>
      </c>
      <c r="C50" s="15">
        <v>17432.985699323715</v>
      </c>
      <c r="D50" s="15">
        <v>7590.4385338073771</v>
      </c>
      <c r="E50" s="15">
        <v>4627.2</v>
      </c>
      <c r="F50" s="15">
        <v>3000.9</v>
      </c>
      <c r="G50" s="15">
        <v>1161</v>
      </c>
      <c r="H50" s="15">
        <v>3738.5999999999995</v>
      </c>
      <c r="I50" s="15">
        <v>1047</v>
      </c>
      <c r="J50" s="15">
        <v>1311.3999999999999</v>
      </c>
      <c r="K50" s="15">
        <v>805.8</v>
      </c>
      <c r="L50" s="15">
        <v>2177.5</v>
      </c>
      <c r="M50" s="15">
        <v>560.20000000000005</v>
      </c>
      <c r="N50" s="15">
        <v>1885</v>
      </c>
      <c r="O50" s="15">
        <v>1850.2000000000003</v>
      </c>
      <c r="P50" s="15">
        <v>1194.3999999999999</v>
      </c>
      <c r="Q50" s="15">
        <v>656.4</v>
      </c>
      <c r="R50" s="15">
        <v>591.4</v>
      </c>
      <c r="S50" s="15">
        <v>2049.8000000000002</v>
      </c>
      <c r="T50" s="15">
        <v>345.59999999999997</v>
      </c>
      <c r="U50" s="15">
        <v>1250.0000000000002</v>
      </c>
      <c r="V50" s="15">
        <v>252.49999999999997</v>
      </c>
      <c r="W50" s="15">
        <v>251.9</v>
      </c>
      <c r="X50" s="15">
        <v>2950.4</v>
      </c>
      <c r="Y50" s="15">
        <v>400</v>
      </c>
      <c r="Z50" s="15">
        <v>0</v>
      </c>
      <c r="AA50" s="15">
        <v>0</v>
      </c>
      <c r="AB50" s="15">
        <v>0</v>
      </c>
      <c r="AC50" s="15">
        <v>0</v>
      </c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</row>
    <row r="51" spans="1:35" x14ac:dyDescent="0.3">
      <c r="A51" t="s">
        <v>161</v>
      </c>
      <c r="B51" s="15">
        <v>15131.840940424527</v>
      </c>
      <c r="C51" s="15">
        <v>17367.952277634806</v>
      </c>
      <c r="D51" s="15">
        <v>10463.65973946874</v>
      </c>
      <c r="E51" s="15">
        <v>2697.9</v>
      </c>
      <c r="F51" s="15">
        <v>3000.9</v>
      </c>
      <c r="G51" s="15">
        <v>1929.6</v>
      </c>
      <c r="H51" s="15">
        <v>3578.2</v>
      </c>
      <c r="I51" s="15">
        <v>1838.6000000000001</v>
      </c>
      <c r="J51" s="15">
        <v>2894.2000000000003</v>
      </c>
      <c r="K51" s="15">
        <v>1565.8</v>
      </c>
      <c r="L51" s="15">
        <v>4677.5</v>
      </c>
      <c r="M51" s="15">
        <v>1573.6</v>
      </c>
      <c r="N51" s="15">
        <v>2691</v>
      </c>
      <c r="O51" s="15">
        <v>1825.2</v>
      </c>
      <c r="P51" s="15">
        <v>1346.6000000000001</v>
      </c>
      <c r="Q51" s="15">
        <v>538.10000000000014</v>
      </c>
      <c r="R51" s="15">
        <v>689.79999999999984</v>
      </c>
      <c r="S51" s="15">
        <v>993.8</v>
      </c>
      <c r="T51" s="15">
        <v>345.59999999999997</v>
      </c>
      <c r="U51" s="15">
        <v>1321.0000000000002</v>
      </c>
      <c r="V51" s="15">
        <v>470.00000000000006</v>
      </c>
      <c r="W51" s="15">
        <v>251.9</v>
      </c>
      <c r="X51" s="15">
        <v>1654.4</v>
      </c>
      <c r="Y51" s="15">
        <v>400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</row>
    <row r="52" spans="1:35" x14ac:dyDescent="0.3">
      <c r="A52" t="s">
        <v>35</v>
      </c>
      <c r="B52" s="15">
        <v>7085.2599412234667</v>
      </c>
      <c r="C52" s="15">
        <v>11421.95942797295</v>
      </c>
      <c r="D52" s="15">
        <v>18805.845016635343</v>
      </c>
      <c r="E52" s="15">
        <v>2995.5</v>
      </c>
      <c r="F52" s="15">
        <v>10004.200000000001</v>
      </c>
      <c r="G52" s="15">
        <v>2023.8</v>
      </c>
      <c r="H52" s="15">
        <v>1974.2</v>
      </c>
      <c r="I52" s="15">
        <v>2140.8000000000002</v>
      </c>
      <c r="J52" s="15">
        <v>1844.3</v>
      </c>
      <c r="K52" s="15">
        <v>1577.4</v>
      </c>
      <c r="L52" s="15">
        <v>4482.5</v>
      </c>
      <c r="M52" s="15">
        <v>1606.7</v>
      </c>
      <c r="N52" s="15">
        <v>3757</v>
      </c>
      <c r="O52" s="15">
        <v>1525.8</v>
      </c>
      <c r="P52" s="15">
        <v>2188.1999999999998</v>
      </c>
      <c r="Q52" s="15">
        <v>670.19999999999993</v>
      </c>
      <c r="R52" s="15">
        <v>802.4</v>
      </c>
      <c r="S52" s="15">
        <v>758.19999999999993</v>
      </c>
      <c r="T52" s="15">
        <v>345.59999999999997</v>
      </c>
      <c r="U52" s="15">
        <v>1614</v>
      </c>
      <c r="V52" s="15">
        <v>375</v>
      </c>
      <c r="W52" s="15">
        <v>206.9</v>
      </c>
      <c r="X52" s="15">
        <v>3379.2000000000003</v>
      </c>
      <c r="Y52" s="15">
        <v>400</v>
      </c>
      <c r="Z52" s="15">
        <v>1824.0000000000002</v>
      </c>
      <c r="AA52" s="15">
        <v>1824</v>
      </c>
      <c r="AB52" s="15">
        <v>792</v>
      </c>
      <c r="AC52" s="15">
        <v>400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320</v>
      </c>
    </row>
    <row r="53" spans="1:35" x14ac:dyDescent="0.3">
      <c r="A53" t="s">
        <v>61</v>
      </c>
      <c r="B53" s="15">
        <v>11519.880705318395</v>
      </c>
      <c r="C53" s="15">
        <v>21340.775688850321</v>
      </c>
      <c r="D53" s="15">
        <v>8466.268403541746</v>
      </c>
      <c r="E53" s="15">
        <v>2335.5</v>
      </c>
      <c r="F53" s="15">
        <v>4561.8</v>
      </c>
      <c r="G53" s="15">
        <v>2543.7999999999997</v>
      </c>
      <c r="H53" s="15">
        <v>3954.6</v>
      </c>
      <c r="I53" s="15">
        <v>2092.4</v>
      </c>
      <c r="J53" s="15">
        <v>1985.8</v>
      </c>
      <c r="K53" s="15">
        <v>1691.6</v>
      </c>
      <c r="L53" s="15">
        <v>4675</v>
      </c>
      <c r="M53" s="15">
        <v>1973.4</v>
      </c>
      <c r="N53" s="15">
        <v>2319</v>
      </c>
      <c r="O53" s="15">
        <v>1091.8</v>
      </c>
      <c r="P53" s="15">
        <v>1503.8</v>
      </c>
      <c r="Q53" s="15">
        <v>844.10000000000014</v>
      </c>
      <c r="R53" s="15">
        <v>591.4</v>
      </c>
      <c r="S53" s="15">
        <v>556.4</v>
      </c>
      <c r="T53" s="15">
        <v>545.6</v>
      </c>
      <c r="U53" s="15">
        <v>1605.0000000000002</v>
      </c>
      <c r="V53" s="15">
        <v>657.50000000000011</v>
      </c>
      <c r="W53" s="15">
        <v>206.9</v>
      </c>
      <c r="X53" s="15">
        <v>3688.7999999999997</v>
      </c>
      <c r="Y53" s="15">
        <v>400</v>
      </c>
      <c r="Z53" s="15">
        <v>1368</v>
      </c>
      <c r="AA53" s="15">
        <v>1596</v>
      </c>
      <c r="AB53" s="15">
        <v>1320</v>
      </c>
      <c r="AC53" s="15">
        <v>400</v>
      </c>
      <c r="AD53" s="15">
        <v>0</v>
      </c>
      <c r="AE53" s="15">
        <v>0</v>
      </c>
      <c r="AF53" s="15">
        <v>0</v>
      </c>
      <c r="AG53" s="15">
        <v>0</v>
      </c>
      <c r="AH53" s="15">
        <v>0</v>
      </c>
      <c r="AI53" s="15">
        <v>0</v>
      </c>
    </row>
    <row r="54" spans="1:35" x14ac:dyDescent="0.3">
      <c r="A54" t="s">
        <v>82</v>
      </c>
      <c r="B54" s="15">
        <v>13903.021351860258</v>
      </c>
      <c r="C54" s="15">
        <v>20126.871133580706</v>
      </c>
      <c r="D54" s="15">
        <v>9588.8506513281554</v>
      </c>
      <c r="E54" s="15">
        <v>1232.0999999999999</v>
      </c>
      <c r="F54" s="15">
        <v>3200.6</v>
      </c>
      <c r="G54" s="15">
        <v>1929.6</v>
      </c>
      <c r="H54" s="15">
        <v>3889.3999999999996</v>
      </c>
      <c r="I54" s="15">
        <v>887.80000000000007</v>
      </c>
      <c r="J54" s="15">
        <v>1511.4</v>
      </c>
      <c r="K54" s="15">
        <v>925.80000000000007</v>
      </c>
      <c r="L54" s="15">
        <v>2350</v>
      </c>
      <c r="M54" s="15">
        <v>760.19999999999993</v>
      </c>
      <c r="N54" s="15">
        <v>1341.9999999999998</v>
      </c>
      <c r="O54" s="15">
        <v>498.40000000000003</v>
      </c>
      <c r="P54" s="15">
        <v>616.40000000000009</v>
      </c>
      <c r="Q54" s="15">
        <v>1220.5999999999999</v>
      </c>
      <c r="R54" s="15">
        <v>591.4</v>
      </c>
      <c r="S54" s="15">
        <v>1257.8</v>
      </c>
      <c r="T54" s="15">
        <v>345.59999999999997</v>
      </c>
      <c r="U54" s="15">
        <v>611</v>
      </c>
      <c r="V54" s="15">
        <v>295</v>
      </c>
      <c r="W54" s="15">
        <v>161.9</v>
      </c>
      <c r="X54" s="15">
        <v>1774.4</v>
      </c>
      <c r="Y54" s="15">
        <v>400</v>
      </c>
      <c r="Z54" s="15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0</v>
      </c>
    </row>
    <row r="55" spans="1:35" x14ac:dyDescent="0.3">
      <c r="A55" t="s">
        <v>36</v>
      </c>
      <c r="B55" s="15">
        <v>17580.223115156248</v>
      </c>
      <c r="C55" s="15">
        <v>24297.959427972946</v>
      </c>
      <c r="D55" s="15">
        <v>19895.659739468738</v>
      </c>
      <c r="E55" s="15">
        <v>1987.2</v>
      </c>
      <c r="F55" s="15">
        <v>3600.6</v>
      </c>
      <c r="G55" s="15">
        <v>1777.1999999999998</v>
      </c>
      <c r="H55" s="15">
        <v>3292</v>
      </c>
      <c r="I55" s="15">
        <v>1998.6000000000004</v>
      </c>
      <c r="J55" s="15">
        <v>2409.9</v>
      </c>
      <c r="K55" s="15">
        <v>1491.6</v>
      </c>
      <c r="L55" s="15">
        <v>4352.5</v>
      </c>
      <c r="M55" s="15">
        <v>1793.5</v>
      </c>
      <c r="N55" s="15">
        <v>1226</v>
      </c>
      <c r="O55" s="15">
        <v>1310.5999999999999</v>
      </c>
      <c r="P55" s="15">
        <v>944.40000000000009</v>
      </c>
      <c r="Q55" s="15">
        <v>1488.9</v>
      </c>
      <c r="R55" s="15">
        <v>836.4</v>
      </c>
      <c r="S55" s="15">
        <v>1161.8</v>
      </c>
      <c r="T55" s="15">
        <v>345.59999999999997</v>
      </c>
      <c r="U55" s="15">
        <v>985.00000000000011</v>
      </c>
      <c r="V55" s="15">
        <v>597.5</v>
      </c>
      <c r="W55" s="15">
        <v>431.90000000000003</v>
      </c>
      <c r="X55" s="15">
        <v>2033.2000000000003</v>
      </c>
      <c r="Y55" s="15">
        <v>400</v>
      </c>
      <c r="Z55" s="15">
        <v>0</v>
      </c>
      <c r="AA55" s="15">
        <v>0</v>
      </c>
      <c r="AB55" s="15">
        <v>0</v>
      </c>
      <c r="AC55" s="15">
        <v>0</v>
      </c>
      <c r="AD55" s="15">
        <v>0</v>
      </c>
      <c r="AE55" s="15">
        <v>0</v>
      </c>
      <c r="AF55" s="15">
        <v>0</v>
      </c>
      <c r="AG55" s="15">
        <v>0</v>
      </c>
      <c r="AH55" s="15">
        <v>0</v>
      </c>
      <c r="AI55" s="15">
        <v>1920</v>
      </c>
    </row>
    <row r="56" spans="1:35" x14ac:dyDescent="0.3">
      <c r="A56" t="s">
        <v>62</v>
      </c>
      <c r="B56" s="15">
        <v>8536.877766491747</v>
      </c>
      <c r="C56" s="15">
        <v>16261.546557364294</v>
      </c>
      <c r="D56" s="15">
        <v>9073.0207815937865</v>
      </c>
      <c r="E56" s="15">
        <v>1841.7</v>
      </c>
      <c r="F56" s="15">
        <v>6442.1</v>
      </c>
      <c r="G56" s="15">
        <v>1658.3999999999999</v>
      </c>
      <c r="H56" s="15">
        <v>3214.4</v>
      </c>
      <c r="I56" s="15">
        <v>1710.8000000000002</v>
      </c>
      <c r="J56" s="15">
        <v>1648.6</v>
      </c>
      <c r="K56" s="15">
        <v>1497.4</v>
      </c>
      <c r="L56" s="15">
        <v>3852.5</v>
      </c>
      <c r="M56" s="15">
        <v>1413.3999999999999</v>
      </c>
      <c r="N56" s="15">
        <v>2421</v>
      </c>
      <c r="O56" s="15">
        <v>1850.2000000000003</v>
      </c>
      <c r="P56" s="15">
        <v>1518.8000000000002</v>
      </c>
      <c r="Q56" s="15">
        <v>482.50000000000011</v>
      </c>
      <c r="R56" s="15">
        <v>489.99999999999994</v>
      </c>
      <c r="S56" s="15">
        <v>1358.7</v>
      </c>
      <c r="T56" s="15">
        <v>345.59999999999997</v>
      </c>
      <c r="U56" s="15">
        <v>1534.0000000000002</v>
      </c>
      <c r="V56" s="15">
        <v>417.5</v>
      </c>
      <c r="W56" s="15">
        <v>116.89999999999999</v>
      </c>
      <c r="X56" s="15">
        <v>2244.4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  <c r="AD56" s="15">
        <v>0</v>
      </c>
      <c r="AE56" s="15">
        <v>0</v>
      </c>
      <c r="AF56" s="15">
        <v>0</v>
      </c>
      <c r="AG56" s="15">
        <v>0</v>
      </c>
      <c r="AH56" s="15">
        <v>0</v>
      </c>
      <c r="AI56" s="15">
        <v>480</v>
      </c>
    </row>
    <row r="57" spans="1:35" x14ac:dyDescent="0.3">
      <c r="A57" t="s">
        <v>83</v>
      </c>
      <c r="B57" s="15">
        <v>13863.082468614386</v>
      </c>
      <c r="C57" s="15">
        <v>18725.904555269615</v>
      </c>
      <c r="D57" s="15">
        <v>4497.4744623021361</v>
      </c>
      <c r="E57" s="15">
        <v>1473</v>
      </c>
      <c r="F57" s="15">
        <v>5041.2000000000007</v>
      </c>
      <c r="G57" s="15">
        <v>2938.2000000000003</v>
      </c>
      <c r="H57" s="15">
        <v>4709.4000000000005</v>
      </c>
      <c r="I57" s="15">
        <v>1753.1999999999998</v>
      </c>
      <c r="J57" s="15">
        <v>1243</v>
      </c>
      <c r="K57" s="15">
        <v>1451.6000000000001</v>
      </c>
      <c r="L57" s="15">
        <v>3405</v>
      </c>
      <c r="M57" s="15">
        <v>1027</v>
      </c>
      <c r="N57" s="15">
        <v>1169</v>
      </c>
      <c r="O57" s="15">
        <v>1238.6000000000001</v>
      </c>
      <c r="P57" s="15">
        <v>1169.5999999999999</v>
      </c>
      <c r="Q57" s="15">
        <v>804.90000000000009</v>
      </c>
      <c r="R57" s="15">
        <v>346.40000000000003</v>
      </c>
      <c r="S57" s="15">
        <v>834.6</v>
      </c>
      <c r="T57" s="15">
        <v>345.59999999999997</v>
      </c>
      <c r="U57" s="15">
        <v>852.99999999999989</v>
      </c>
      <c r="V57" s="15">
        <v>422.49999999999994</v>
      </c>
      <c r="W57" s="15">
        <v>296.89999999999998</v>
      </c>
      <c r="X57" s="15">
        <v>2252.8000000000002</v>
      </c>
      <c r="Y57" s="15">
        <v>400</v>
      </c>
      <c r="Z57" s="15">
        <v>0</v>
      </c>
      <c r="AA57" s="15">
        <v>0</v>
      </c>
      <c r="AB57" s="15">
        <v>0</v>
      </c>
      <c r="AC57" s="15">
        <v>0</v>
      </c>
      <c r="AD57" s="15">
        <v>0</v>
      </c>
      <c r="AE57" s="15">
        <v>0</v>
      </c>
      <c r="AF57" s="15">
        <v>0</v>
      </c>
      <c r="AG57" s="15">
        <v>0</v>
      </c>
      <c r="AH57" s="15">
        <v>0</v>
      </c>
      <c r="AI57" s="15">
        <v>1120</v>
      </c>
    </row>
    <row r="58" spans="1:35" x14ac:dyDescent="0.3">
      <c r="A58" t="s">
        <v>239</v>
      </c>
      <c r="B58" s="15">
        <v>20803.926347865563</v>
      </c>
      <c r="C58" s="15">
        <v>19909.45344263571</v>
      </c>
      <c r="D58" s="15">
        <v>14138.695667963497</v>
      </c>
      <c r="E58" s="15">
        <v>2562.9</v>
      </c>
      <c r="F58" s="15">
        <v>5601.7999999999993</v>
      </c>
      <c r="G58" s="15">
        <v>1243.8</v>
      </c>
      <c r="H58" s="15">
        <v>2188</v>
      </c>
      <c r="I58" s="15">
        <v>1741.6</v>
      </c>
      <c r="J58" s="15">
        <v>1581.5</v>
      </c>
      <c r="K58" s="15">
        <v>1328.7</v>
      </c>
      <c r="L58" s="15">
        <v>3787.4999999999995</v>
      </c>
      <c r="M58" s="15">
        <v>1426.8</v>
      </c>
      <c r="N58" s="15">
        <v>1900</v>
      </c>
      <c r="O58" s="15">
        <v>1266.8</v>
      </c>
      <c r="P58" s="15">
        <v>1314.4</v>
      </c>
      <c r="Q58" s="15">
        <v>1048.2</v>
      </c>
      <c r="R58" s="15">
        <v>807.00000000000011</v>
      </c>
      <c r="S58" s="15">
        <v>1180.3999999999999</v>
      </c>
      <c r="T58" s="15">
        <v>345.59999999999997</v>
      </c>
      <c r="U58" s="15">
        <v>1056</v>
      </c>
      <c r="V58" s="15">
        <v>420</v>
      </c>
      <c r="W58" s="15">
        <v>206.9</v>
      </c>
      <c r="X58" s="15">
        <v>2718.4</v>
      </c>
      <c r="Y58" s="15">
        <v>400</v>
      </c>
      <c r="Z58" s="15">
        <v>1596</v>
      </c>
      <c r="AA58" s="15">
        <v>2280</v>
      </c>
      <c r="AB58" s="15">
        <v>2112</v>
      </c>
      <c r="AC58" s="15">
        <v>600</v>
      </c>
      <c r="AD58" s="15">
        <v>0</v>
      </c>
      <c r="AE58" s="15">
        <v>0</v>
      </c>
      <c r="AF58" s="15">
        <v>0</v>
      </c>
      <c r="AG58" s="15">
        <v>0</v>
      </c>
      <c r="AH58" s="15">
        <v>0</v>
      </c>
      <c r="AI58" s="15">
        <v>640</v>
      </c>
    </row>
    <row r="59" spans="1:35" x14ac:dyDescent="0.3">
      <c r="A59" t="s">
        <v>240</v>
      </c>
      <c r="B59" s="15">
        <v>16901.125172334901</v>
      </c>
      <c r="C59" s="15">
        <v>10448.062023041475</v>
      </c>
      <c r="D59" s="15">
        <v>18278.865798229126</v>
      </c>
      <c r="E59" s="15">
        <v>3181.7999999999997</v>
      </c>
      <c r="F59" s="15">
        <v>2600.9</v>
      </c>
      <c r="G59" s="15">
        <v>1243.8</v>
      </c>
      <c r="H59" s="15">
        <v>2507.8000000000002</v>
      </c>
      <c r="I59" s="15">
        <v>1395.4</v>
      </c>
      <c r="J59" s="15">
        <v>1324.3</v>
      </c>
      <c r="K59" s="15">
        <v>965.8</v>
      </c>
      <c r="L59" s="15">
        <v>3049.9999999999995</v>
      </c>
      <c r="M59" s="15">
        <v>1166.7</v>
      </c>
      <c r="N59" s="15">
        <v>2054.9999999999995</v>
      </c>
      <c r="O59" s="15">
        <v>1366.8</v>
      </c>
      <c r="P59" s="15">
        <v>1751</v>
      </c>
      <c r="Q59" s="15">
        <v>885.50000000000011</v>
      </c>
      <c r="R59" s="15">
        <v>388.6</v>
      </c>
      <c r="S59" s="15">
        <v>1257.8</v>
      </c>
      <c r="T59" s="15">
        <v>545.6</v>
      </c>
      <c r="U59" s="15">
        <v>682</v>
      </c>
      <c r="V59" s="15">
        <v>295</v>
      </c>
      <c r="W59" s="15">
        <v>251.9</v>
      </c>
      <c r="X59" s="15">
        <v>558.4</v>
      </c>
      <c r="Y59" s="15">
        <v>400</v>
      </c>
      <c r="Z59" s="15">
        <v>0</v>
      </c>
      <c r="AA59" s="15">
        <v>0</v>
      </c>
      <c r="AB59" s="15">
        <v>0</v>
      </c>
      <c r="AC59" s="15">
        <v>0</v>
      </c>
      <c r="AD59" s="15">
        <v>0</v>
      </c>
      <c r="AE59" s="15">
        <v>0</v>
      </c>
      <c r="AF59" s="15">
        <v>0</v>
      </c>
      <c r="AG59" s="15">
        <v>0</v>
      </c>
      <c r="AH59" s="15">
        <v>0</v>
      </c>
      <c r="AI59" s="15">
        <v>0</v>
      </c>
    </row>
    <row r="60" spans="1:35" x14ac:dyDescent="0.3">
      <c r="A60" t="s">
        <v>123</v>
      </c>
      <c r="B60" s="15">
        <v>11797.978648139742</v>
      </c>
      <c r="C60" s="15">
        <v>20164.749417499552</v>
      </c>
      <c r="D60" s="15">
        <v>10036.396970619806</v>
      </c>
      <c r="E60" s="15">
        <v>1861.2</v>
      </c>
      <c r="F60" s="15">
        <v>5162.1000000000004</v>
      </c>
      <c r="G60" s="15">
        <v>2070.8000000000002</v>
      </c>
      <c r="H60" s="15">
        <v>2763.6</v>
      </c>
      <c r="I60" s="15">
        <v>1595.4</v>
      </c>
      <c r="J60" s="15">
        <v>2317</v>
      </c>
      <c r="K60" s="15">
        <v>1045.8</v>
      </c>
      <c r="L60" s="15">
        <v>3022.5</v>
      </c>
      <c r="M60" s="15">
        <v>1286.7</v>
      </c>
      <c r="N60" s="15">
        <v>2961</v>
      </c>
      <c r="O60" s="15">
        <v>0</v>
      </c>
      <c r="P60" s="15">
        <v>2385.3999999999996</v>
      </c>
      <c r="Q60" s="15">
        <v>1126.2000000000003</v>
      </c>
      <c r="R60" s="15">
        <v>963</v>
      </c>
      <c r="S60" s="15">
        <v>854.19999999999993</v>
      </c>
      <c r="T60" s="15">
        <v>345.59999999999997</v>
      </c>
      <c r="U60" s="15">
        <v>1037</v>
      </c>
      <c r="V60" s="15">
        <v>487.5</v>
      </c>
      <c r="W60" s="15">
        <v>206.9</v>
      </c>
      <c r="X60" s="15">
        <v>3294.4</v>
      </c>
      <c r="Y60" s="15">
        <v>0</v>
      </c>
      <c r="Z60" s="15">
        <v>0</v>
      </c>
      <c r="AA60" s="15">
        <v>0</v>
      </c>
      <c r="AB60" s="15">
        <v>0</v>
      </c>
      <c r="AC60" s="15">
        <v>0</v>
      </c>
      <c r="AD60" s="15">
        <v>0</v>
      </c>
      <c r="AE60" s="15">
        <v>0</v>
      </c>
      <c r="AF60" s="15">
        <v>0</v>
      </c>
      <c r="AG60" s="15">
        <v>0</v>
      </c>
      <c r="AH60" s="15">
        <v>0</v>
      </c>
      <c r="AI60" s="15">
        <v>1600.0000000000002</v>
      </c>
    </row>
    <row r="61" spans="1:35" x14ac:dyDescent="0.3">
      <c r="A61" t="s">
        <v>218</v>
      </c>
      <c r="B61" s="15">
        <v>11361.978648139742</v>
      </c>
      <c r="C61" s="15">
        <v>16414.181409120833</v>
      </c>
      <c r="D61" s="15">
        <v>14213.417752213592</v>
      </c>
      <c r="E61" s="15">
        <v>3897.2999999999997</v>
      </c>
      <c r="F61" s="15">
        <v>6403</v>
      </c>
      <c r="G61" s="15">
        <v>2342</v>
      </c>
      <c r="H61" s="15">
        <v>5582.6</v>
      </c>
      <c r="I61" s="15">
        <v>2097</v>
      </c>
      <c r="J61" s="15">
        <v>1905.8</v>
      </c>
      <c r="K61" s="15">
        <v>1651.6</v>
      </c>
      <c r="L61" s="15">
        <v>4555.0000000000009</v>
      </c>
      <c r="M61" s="15">
        <v>1713.5</v>
      </c>
      <c r="N61" s="15">
        <v>1942</v>
      </c>
      <c r="O61" s="15">
        <v>1176.8</v>
      </c>
      <c r="P61" s="15">
        <v>1448.8</v>
      </c>
      <c r="Q61" s="15">
        <v>938.5</v>
      </c>
      <c r="R61" s="15">
        <v>802.4</v>
      </c>
      <c r="S61" s="15">
        <v>1910.2</v>
      </c>
      <c r="T61" s="15">
        <v>545.6</v>
      </c>
      <c r="U61" s="15">
        <v>1223.9999999999998</v>
      </c>
      <c r="V61" s="15">
        <v>504.99999999999994</v>
      </c>
      <c r="W61" s="15">
        <v>296.89999999999998</v>
      </c>
      <c r="X61" s="15">
        <v>3057.6000000000004</v>
      </c>
      <c r="Y61" s="15">
        <v>400</v>
      </c>
      <c r="Z61" s="15">
        <v>0</v>
      </c>
      <c r="AA61" s="15">
        <v>0</v>
      </c>
      <c r="AB61" s="15">
        <v>0</v>
      </c>
      <c r="AC61" s="15">
        <v>0</v>
      </c>
      <c r="AD61" s="15">
        <v>0</v>
      </c>
      <c r="AE61" s="15">
        <v>0</v>
      </c>
      <c r="AF61" s="15">
        <v>0</v>
      </c>
      <c r="AG61" s="15">
        <v>684</v>
      </c>
      <c r="AH61" s="15">
        <v>1596</v>
      </c>
      <c r="AI61" s="15">
        <v>640</v>
      </c>
    </row>
    <row r="62" spans="1:35" x14ac:dyDescent="0.3">
      <c r="A62" t="s">
        <v>219</v>
      </c>
      <c r="B62" s="15">
        <v>11790.143585368513</v>
      </c>
      <c r="C62" s="15">
        <v>19103.38426925609</v>
      </c>
      <c r="D62" s="15">
        <v>7433.9281430104838</v>
      </c>
      <c r="E62" s="15">
        <v>2385</v>
      </c>
      <c r="F62" s="15">
        <v>3601.2000000000003</v>
      </c>
      <c r="G62" s="15">
        <v>1028.6000000000001</v>
      </c>
      <c r="H62" s="15">
        <v>2241.3999999999996</v>
      </c>
      <c r="I62" s="15">
        <v>1447.8</v>
      </c>
      <c r="J62" s="15">
        <v>2071.4</v>
      </c>
      <c r="K62" s="15">
        <v>1245.8</v>
      </c>
      <c r="L62" s="15">
        <v>2777.5</v>
      </c>
      <c r="M62" s="15">
        <v>1240.2</v>
      </c>
      <c r="N62" s="15">
        <v>5768</v>
      </c>
      <c r="O62" s="15">
        <v>0</v>
      </c>
      <c r="P62" s="15">
        <v>4123.9999999999991</v>
      </c>
      <c r="Q62" s="15">
        <v>1771.0000000000002</v>
      </c>
      <c r="R62" s="15">
        <v>836.4</v>
      </c>
      <c r="S62" s="15">
        <v>652.4</v>
      </c>
      <c r="T62" s="15">
        <v>345.59999999999997</v>
      </c>
      <c r="U62" s="15">
        <v>611</v>
      </c>
      <c r="V62" s="15">
        <v>382.5</v>
      </c>
      <c r="W62" s="15">
        <v>476.90000000000003</v>
      </c>
      <c r="X62" s="15">
        <v>1676.8000000000002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  <c r="AD62" s="15">
        <v>0</v>
      </c>
      <c r="AE62" s="15">
        <v>0</v>
      </c>
      <c r="AF62" s="15">
        <v>0</v>
      </c>
      <c r="AG62" s="15">
        <v>0</v>
      </c>
      <c r="AH62" s="15">
        <v>0</v>
      </c>
      <c r="AI62" s="15">
        <v>640</v>
      </c>
    </row>
    <row r="63" spans="1:35" x14ac:dyDescent="0.3">
      <c r="A63" t="s">
        <v>149</v>
      </c>
      <c r="B63" s="15">
        <v>17776.177472609081</v>
      </c>
      <c r="C63" s="15">
        <v>32105.613400742113</v>
      </c>
      <c r="D63" s="15">
        <v>14819.489609203107</v>
      </c>
      <c r="E63" s="15">
        <v>3738.9</v>
      </c>
      <c r="F63" s="15">
        <v>7000.9</v>
      </c>
      <c r="G63" s="15">
        <v>2070.8000000000002</v>
      </c>
      <c r="H63" s="15">
        <v>5091</v>
      </c>
      <c r="I63" s="15">
        <v>2647.8</v>
      </c>
      <c r="J63" s="15">
        <v>4251.2</v>
      </c>
      <c r="K63" s="15">
        <v>2217.4</v>
      </c>
      <c r="L63" s="15">
        <v>6502.5</v>
      </c>
      <c r="M63" s="15">
        <v>2126.9</v>
      </c>
      <c r="N63" s="15">
        <v>2226.0000000000005</v>
      </c>
      <c r="O63" s="15">
        <v>4091.3999999999996</v>
      </c>
      <c r="P63" s="15">
        <v>4518.2</v>
      </c>
      <c r="Q63" s="15">
        <v>1878.1</v>
      </c>
      <c r="R63" s="15">
        <v>1106.5999999999999</v>
      </c>
      <c r="S63" s="15">
        <v>877.69999999999993</v>
      </c>
      <c r="T63" s="15">
        <v>345.59999999999997</v>
      </c>
      <c r="U63" s="15">
        <v>1827</v>
      </c>
      <c r="V63" s="15">
        <v>595</v>
      </c>
      <c r="W63" s="15">
        <v>396.2</v>
      </c>
      <c r="X63" s="15">
        <v>2875.2000000000003</v>
      </c>
      <c r="Y63" s="15">
        <v>400</v>
      </c>
      <c r="Z63" s="15">
        <v>0</v>
      </c>
      <c r="AA63" s="15">
        <v>0</v>
      </c>
      <c r="AB63" s="15">
        <v>0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1440</v>
      </c>
    </row>
    <row r="64" spans="1:35" x14ac:dyDescent="0.3">
      <c r="A64" t="s">
        <v>241</v>
      </c>
      <c r="B64" s="15">
        <v>18069.159059575471</v>
      </c>
      <c r="C64" s="15">
        <v>25610.498834999104</v>
      </c>
      <c r="D64" s="15">
        <v>21210.582247786409</v>
      </c>
      <c r="E64" s="15">
        <v>2416.5</v>
      </c>
      <c r="F64" s="15">
        <v>4401.8</v>
      </c>
      <c r="G64" s="15">
        <v>2884.4</v>
      </c>
      <c r="H64" s="15">
        <v>1909.2</v>
      </c>
      <c r="I64" s="15">
        <v>2607.8000000000002</v>
      </c>
      <c r="J64" s="15">
        <v>2167.3000000000002</v>
      </c>
      <c r="K64" s="15">
        <v>2011.6</v>
      </c>
      <c r="L64" s="15">
        <v>4330</v>
      </c>
      <c r="M64" s="15">
        <v>2126.9</v>
      </c>
      <c r="N64" s="15">
        <v>3101</v>
      </c>
      <c r="O64" s="15">
        <v>1732.8</v>
      </c>
      <c r="P64" s="15">
        <v>2189.2000000000003</v>
      </c>
      <c r="Q64" s="15">
        <v>938.5</v>
      </c>
      <c r="R64" s="15">
        <v>777.2</v>
      </c>
      <c r="S64" s="15">
        <v>815.5</v>
      </c>
      <c r="T64" s="15">
        <v>545.6</v>
      </c>
      <c r="U64" s="15">
        <v>1605.0000000000002</v>
      </c>
      <c r="V64" s="15">
        <v>595</v>
      </c>
      <c r="W64" s="15">
        <v>386.9</v>
      </c>
      <c r="X64" s="15">
        <v>3057.6000000000004</v>
      </c>
      <c r="Y64" s="15">
        <v>400</v>
      </c>
      <c r="Z64" s="15">
        <v>912.00000000000011</v>
      </c>
      <c r="AA64" s="15">
        <v>912</v>
      </c>
      <c r="AB64" s="15">
        <v>1320</v>
      </c>
      <c r="AC64" s="15">
        <v>600</v>
      </c>
      <c r="AD64" s="15">
        <v>113</v>
      </c>
      <c r="AE64" s="15">
        <v>113</v>
      </c>
      <c r="AF64" s="15">
        <v>78</v>
      </c>
      <c r="AG64" s="15">
        <v>0</v>
      </c>
      <c r="AH64" s="15">
        <v>0</v>
      </c>
      <c r="AI64" s="15">
        <v>480</v>
      </c>
    </row>
    <row r="65" spans="1:35" x14ac:dyDescent="0.3">
      <c r="A65" t="s">
        <v>220</v>
      </c>
      <c r="B65" s="15">
        <v>11215.559647340802</v>
      </c>
      <c r="C65" s="15">
        <v>14577.823411215511</v>
      </c>
      <c r="D65" s="15">
        <v>14931.035928494757</v>
      </c>
      <c r="E65" s="15">
        <v>2460.6</v>
      </c>
      <c r="F65" s="15">
        <v>4600.9000000000005</v>
      </c>
      <c r="G65" s="15">
        <v>2525.7999999999997</v>
      </c>
      <c r="H65" s="15">
        <v>3218.6000000000004</v>
      </c>
      <c r="I65" s="15">
        <v>1643.2</v>
      </c>
      <c r="J65" s="15">
        <v>1554.4</v>
      </c>
      <c r="K65" s="15">
        <v>1405.8000000000002</v>
      </c>
      <c r="L65" s="15">
        <v>3687.5</v>
      </c>
      <c r="M65" s="15">
        <v>1513.5</v>
      </c>
      <c r="N65" s="15">
        <v>1387</v>
      </c>
      <c r="O65" s="15">
        <v>1693</v>
      </c>
      <c r="P65" s="15">
        <v>1707</v>
      </c>
      <c r="Q65" s="15">
        <v>575.80000000000007</v>
      </c>
      <c r="R65" s="15">
        <v>633.6</v>
      </c>
      <c r="S65" s="15">
        <v>978.59999999999991</v>
      </c>
      <c r="T65" s="15">
        <v>254.4</v>
      </c>
      <c r="U65" s="15">
        <v>824</v>
      </c>
      <c r="V65" s="15">
        <v>424.99999999999994</v>
      </c>
      <c r="W65" s="15">
        <v>639.29999999999995</v>
      </c>
      <c r="X65" s="15">
        <v>3054.4</v>
      </c>
      <c r="Y65" s="15">
        <v>400</v>
      </c>
      <c r="Z65" s="15">
        <v>0</v>
      </c>
      <c r="AA65" s="15">
        <v>0</v>
      </c>
      <c r="AB65" s="15">
        <v>0</v>
      </c>
      <c r="AC65" s="15">
        <v>0</v>
      </c>
      <c r="AD65" s="15">
        <v>0</v>
      </c>
      <c r="AE65" s="15">
        <v>0</v>
      </c>
      <c r="AF65" s="15">
        <v>0</v>
      </c>
      <c r="AG65" s="15">
        <v>0</v>
      </c>
      <c r="AH65" s="15">
        <v>0</v>
      </c>
      <c r="AI65" s="15">
        <v>960</v>
      </c>
    </row>
    <row r="66" spans="1:35" x14ac:dyDescent="0.3">
      <c r="A66" t="s">
        <v>37</v>
      </c>
      <c r="B66" s="15">
        <v>21410.259941223467</v>
      </c>
      <c r="C66" s="15">
        <v>22710.250582500448</v>
      </c>
      <c r="D66" s="15">
        <v>29420.597394687382</v>
      </c>
      <c r="E66" s="15">
        <v>2818.7999999999997</v>
      </c>
      <c r="F66" s="15">
        <v>9404.5</v>
      </c>
      <c r="G66" s="15">
        <v>2543.7999999999997</v>
      </c>
      <c r="H66" s="15">
        <v>4564.6000000000004</v>
      </c>
      <c r="I66" s="15">
        <v>2122.4</v>
      </c>
      <c r="J66" s="15">
        <v>1928.6</v>
      </c>
      <c r="K66" s="15">
        <v>1657.3999999999999</v>
      </c>
      <c r="L66" s="15">
        <v>4882.5</v>
      </c>
      <c r="M66" s="15">
        <v>1693.3999999999999</v>
      </c>
      <c r="N66" s="15">
        <v>4292</v>
      </c>
      <c r="O66" s="15">
        <v>6141.8</v>
      </c>
      <c r="P66" s="15">
        <v>3589.6</v>
      </c>
      <c r="Q66" s="15">
        <v>670.19999999999993</v>
      </c>
      <c r="R66" s="15">
        <v>861.6</v>
      </c>
      <c r="S66" s="15">
        <v>1281.3</v>
      </c>
      <c r="T66" s="15">
        <v>818.40000000000009</v>
      </c>
      <c r="U66" s="15">
        <v>3050</v>
      </c>
      <c r="V66" s="15">
        <v>527.5</v>
      </c>
      <c r="W66" s="15">
        <v>431.90000000000003</v>
      </c>
      <c r="X66" s="15">
        <v>5176</v>
      </c>
      <c r="Y66" s="15">
        <v>400</v>
      </c>
      <c r="Z66" s="15">
        <v>1593</v>
      </c>
      <c r="AA66" s="15">
        <v>1824</v>
      </c>
      <c r="AB66" s="15">
        <v>1320</v>
      </c>
      <c r="AC66" s="15">
        <v>600</v>
      </c>
      <c r="AD66" s="15">
        <v>106</v>
      </c>
      <c r="AE66" s="15">
        <v>105.99999999999999</v>
      </c>
      <c r="AF66" s="15">
        <v>0</v>
      </c>
      <c r="AG66" s="15">
        <v>0</v>
      </c>
      <c r="AH66" s="15">
        <v>0</v>
      </c>
      <c r="AI66" s="15">
        <v>640</v>
      </c>
    </row>
    <row r="67" spans="1:35" x14ac:dyDescent="0.3">
      <c r="A67" t="s">
        <v>84</v>
      </c>
      <c r="B67" s="15">
        <v>13151.336532184554</v>
      </c>
      <c r="C67" s="15">
        <v>20569.336546890896</v>
      </c>
      <c r="D67" s="15">
        <v>16026.381823718833</v>
      </c>
      <c r="E67" s="15">
        <v>3791.3999999999996</v>
      </c>
      <c r="F67" s="15">
        <v>7803.3000000000011</v>
      </c>
      <c r="G67" s="15">
        <v>1517.2</v>
      </c>
      <c r="H67" s="15">
        <v>2182.7999999999997</v>
      </c>
      <c r="I67" s="15">
        <v>2355.4</v>
      </c>
      <c r="J67" s="15">
        <v>3455.5</v>
      </c>
      <c r="K67" s="15">
        <v>1860.3</v>
      </c>
      <c r="L67" s="15">
        <v>5402.4999999999991</v>
      </c>
      <c r="M67" s="15">
        <v>1966.7</v>
      </c>
      <c r="N67" s="15">
        <v>2867.9999999999995</v>
      </c>
      <c r="O67" s="15">
        <v>1855.2</v>
      </c>
      <c r="P67" s="15">
        <v>1503.8</v>
      </c>
      <c r="Q67" s="15">
        <v>1313.8999999999999</v>
      </c>
      <c r="R67" s="15">
        <v>963</v>
      </c>
      <c r="S67" s="15">
        <v>489.29999999999995</v>
      </c>
      <c r="T67" s="15">
        <v>545.6</v>
      </c>
      <c r="U67" s="15">
        <v>2111</v>
      </c>
      <c r="V67" s="15">
        <v>542.49999999999989</v>
      </c>
      <c r="W67" s="15">
        <v>296.89999999999998</v>
      </c>
      <c r="X67" s="15">
        <v>2158.4</v>
      </c>
      <c r="Y67" s="15">
        <v>400</v>
      </c>
      <c r="Z67" s="15">
        <v>0</v>
      </c>
      <c r="AA67" s="15">
        <v>0</v>
      </c>
      <c r="AB67" s="15">
        <v>0</v>
      </c>
      <c r="AC67" s="15">
        <v>0</v>
      </c>
      <c r="AD67" s="15">
        <v>0</v>
      </c>
      <c r="AE67" s="15">
        <v>0</v>
      </c>
      <c r="AF67" s="15">
        <v>0</v>
      </c>
      <c r="AG67" s="15">
        <v>1140</v>
      </c>
      <c r="AH67" s="15">
        <v>2052</v>
      </c>
      <c r="AI67" s="15">
        <v>960</v>
      </c>
    </row>
    <row r="68" spans="1:35" x14ac:dyDescent="0.3">
      <c r="A68" t="s">
        <v>85</v>
      </c>
      <c r="B68" s="15">
        <v>16294.318119150947</v>
      </c>
      <c r="C68" s="15">
        <v>22251.701695134358</v>
      </c>
      <c r="D68" s="15">
        <v>23769.788306546798</v>
      </c>
      <c r="E68" s="15">
        <v>3001.4999999999995</v>
      </c>
      <c r="F68" s="15">
        <v>11604.8</v>
      </c>
      <c r="G68" s="15">
        <v>1929.6</v>
      </c>
      <c r="H68" s="15">
        <v>4946.2</v>
      </c>
      <c r="I68" s="15">
        <v>2312.4</v>
      </c>
      <c r="J68" s="15">
        <v>2008.6000000000001</v>
      </c>
      <c r="K68" s="15">
        <v>1531.6000000000001</v>
      </c>
      <c r="L68" s="15">
        <v>3647.5</v>
      </c>
      <c r="M68" s="15">
        <v>1513.5</v>
      </c>
      <c r="N68" s="15">
        <v>4369.0000000000009</v>
      </c>
      <c r="O68" s="15">
        <v>1511.8</v>
      </c>
      <c r="P68" s="15">
        <v>2180.1999999999998</v>
      </c>
      <c r="Q68" s="15">
        <v>844.10000000000014</v>
      </c>
      <c r="R68" s="15">
        <v>777.2</v>
      </c>
      <c r="S68" s="15">
        <v>1094.7</v>
      </c>
      <c r="T68" s="15">
        <v>593.59999999999991</v>
      </c>
      <c r="U68" s="15">
        <v>1827</v>
      </c>
      <c r="V68" s="15">
        <v>424.99999999999994</v>
      </c>
      <c r="W68" s="15">
        <v>341.9</v>
      </c>
      <c r="X68" s="15">
        <v>3585.6</v>
      </c>
      <c r="Y68" s="15">
        <v>1120</v>
      </c>
      <c r="Z68" s="15">
        <v>1287</v>
      </c>
      <c r="AA68" s="15">
        <v>1365</v>
      </c>
      <c r="AB68" s="15">
        <v>1320</v>
      </c>
      <c r="AC68" s="15">
        <v>392</v>
      </c>
      <c r="AD68" s="15">
        <v>106</v>
      </c>
      <c r="AE68" s="15">
        <v>105.99999999999999</v>
      </c>
      <c r="AF68" s="15">
        <v>78</v>
      </c>
      <c r="AG68" s="15">
        <v>2280</v>
      </c>
      <c r="AH68" s="15">
        <v>2736</v>
      </c>
      <c r="AI68" s="15">
        <v>480</v>
      </c>
    </row>
    <row r="69" spans="1:35" x14ac:dyDescent="0.3">
      <c r="A69" t="s">
        <v>86</v>
      </c>
      <c r="B69" s="15">
        <v>9529.9388832458735</v>
      </c>
      <c r="C69" s="15">
        <v>16811.066843377819</v>
      </c>
      <c r="D69" s="15">
        <v>7612.7372311510671</v>
      </c>
      <c r="E69" s="15">
        <v>2590.5</v>
      </c>
      <c r="F69" s="15">
        <v>3801.5000000000005</v>
      </c>
      <c r="G69" s="15">
        <v>2342</v>
      </c>
      <c r="H69" s="15">
        <v>4963</v>
      </c>
      <c r="I69" s="15">
        <v>790.8</v>
      </c>
      <c r="J69" s="15">
        <v>1374.1999999999998</v>
      </c>
      <c r="K69" s="15">
        <v>685.8</v>
      </c>
      <c r="L69" s="15">
        <v>1540</v>
      </c>
      <c r="M69" s="15">
        <v>580.1</v>
      </c>
      <c r="N69" s="15">
        <v>2174</v>
      </c>
      <c r="O69" s="15">
        <v>1351.8</v>
      </c>
      <c r="P69" s="15">
        <v>1598.8000000000002</v>
      </c>
      <c r="Q69" s="15">
        <v>1891.9</v>
      </c>
      <c r="R69" s="15">
        <v>963</v>
      </c>
      <c r="S69" s="15">
        <v>1459.6</v>
      </c>
      <c r="T69" s="15">
        <v>345.59999999999997</v>
      </c>
      <c r="U69" s="15">
        <v>682</v>
      </c>
      <c r="V69" s="15">
        <v>170</v>
      </c>
      <c r="W69" s="15">
        <v>296.89999999999998</v>
      </c>
      <c r="X69" s="15">
        <v>3473.6</v>
      </c>
      <c r="Y69" s="15">
        <v>800</v>
      </c>
      <c r="Z69" s="15">
        <v>0</v>
      </c>
      <c r="AA69" s="15">
        <v>0</v>
      </c>
      <c r="AB69" s="15">
        <v>0</v>
      </c>
      <c r="AC69" s="15">
        <v>0</v>
      </c>
      <c r="AD69" s="15">
        <v>0</v>
      </c>
      <c r="AE69" s="15">
        <v>0</v>
      </c>
      <c r="AF69" s="15">
        <v>0</v>
      </c>
      <c r="AG69" s="15">
        <v>0</v>
      </c>
      <c r="AH69" s="15">
        <v>0</v>
      </c>
      <c r="AI69" s="15">
        <v>0</v>
      </c>
    </row>
    <row r="70" spans="1:35" x14ac:dyDescent="0.3">
      <c r="A70" t="s">
        <v>221</v>
      </c>
      <c r="B70" s="15">
        <v>14440.883644145042</v>
      </c>
      <c r="C70" s="15">
        <v>15536.742267161411</v>
      </c>
      <c r="D70" s="15">
        <v>10517.758012744855</v>
      </c>
      <c r="E70" s="15">
        <v>2821.8</v>
      </c>
      <c r="F70" s="15">
        <v>10002.4</v>
      </c>
      <c r="G70" s="15">
        <v>3090.6000000000004</v>
      </c>
      <c r="H70" s="15">
        <v>3506.7999999999997</v>
      </c>
      <c r="I70" s="15">
        <v>2292.4</v>
      </c>
      <c r="J70" s="15">
        <v>1883.0000000000002</v>
      </c>
      <c r="K70" s="15">
        <v>1728.7</v>
      </c>
      <c r="L70" s="15">
        <v>4420</v>
      </c>
      <c r="M70" s="15">
        <v>1880.2</v>
      </c>
      <c r="N70" s="15">
        <v>2964.0000000000005</v>
      </c>
      <c r="O70" s="15">
        <v>1297.8</v>
      </c>
      <c r="P70" s="15">
        <v>1495.8000000000002</v>
      </c>
      <c r="Q70" s="15">
        <v>750.8</v>
      </c>
      <c r="R70" s="15">
        <v>532.19999999999993</v>
      </c>
      <c r="S70" s="15">
        <v>854.19999999999993</v>
      </c>
      <c r="T70" s="15">
        <v>545.6</v>
      </c>
      <c r="U70" s="15">
        <v>1056</v>
      </c>
      <c r="V70" s="15">
        <v>427.49999999999994</v>
      </c>
      <c r="W70" s="15">
        <v>323.8</v>
      </c>
      <c r="X70" s="15">
        <v>2148.7999999999997</v>
      </c>
      <c r="Y70" s="15">
        <v>400</v>
      </c>
      <c r="Z70" s="15">
        <v>0</v>
      </c>
      <c r="AA70" s="15">
        <v>0</v>
      </c>
      <c r="AB70" s="15">
        <v>0</v>
      </c>
      <c r="AC70" s="15">
        <v>0</v>
      </c>
      <c r="AD70" s="15">
        <v>0</v>
      </c>
      <c r="AE70" s="15">
        <v>0</v>
      </c>
      <c r="AF70" s="15">
        <v>0</v>
      </c>
      <c r="AG70" s="15">
        <v>0</v>
      </c>
      <c r="AH70" s="15">
        <v>0</v>
      </c>
      <c r="AI70" s="15">
        <v>960</v>
      </c>
    </row>
    <row r="71" spans="1:35" x14ac:dyDescent="0.3">
      <c r="A71" t="s">
        <v>87</v>
      </c>
      <c r="B71" s="15">
        <v>11878.201763295989</v>
      </c>
      <c r="C71" s="15">
        <v>20776.782839188461</v>
      </c>
      <c r="D71" s="15">
        <v>8562.2684035417478</v>
      </c>
      <c r="E71" s="15">
        <v>2566.5</v>
      </c>
      <c r="F71" s="15">
        <v>6201.5</v>
      </c>
      <c r="G71" s="15">
        <v>1929.6</v>
      </c>
      <c r="H71" s="15">
        <v>4825.6000000000004</v>
      </c>
      <c r="I71" s="15">
        <v>1737.0000000000002</v>
      </c>
      <c r="J71" s="15">
        <v>1888.6</v>
      </c>
      <c r="K71" s="15">
        <v>1491.6</v>
      </c>
      <c r="L71" s="15">
        <v>3405</v>
      </c>
      <c r="M71" s="15">
        <v>1466.8000000000002</v>
      </c>
      <c r="N71" s="15">
        <v>1497.0000000000002</v>
      </c>
      <c r="O71" s="15">
        <v>879.80000000000007</v>
      </c>
      <c r="P71" s="15">
        <v>1375.8</v>
      </c>
      <c r="Q71" s="15">
        <v>844.10000000000014</v>
      </c>
      <c r="R71" s="15">
        <v>878.59999999999991</v>
      </c>
      <c r="S71" s="15">
        <v>753.3</v>
      </c>
      <c r="T71" s="15">
        <v>345.59999999999997</v>
      </c>
      <c r="U71" s="15">
        <v>824</v>
      </c>
      <c r="V71" s="15">
        <v>384.99999999999994</v>
      </c>
      <c r="W71" s="15">
        <v>143.80000000000001</v>
      </c>
      <c r="X71" s="15">
        <v>3263.6</v>
      </c>
      <c r="Y71" s="15">
        <v>400</v>
      </c>
      <c r="Z71" s="15">
        <v>0</v>
      </c>
      <c r="AA71" s="15">
        <v>0</v>
      </c>
      <c r="AB71" s="15">
        <v>0</v>
      </c>
      <c r="AC71" s="15">
        <v>0</v>
      </c>
      <c r="AD71" s="15">
        <v>0</v>
      </c>
      <c r="AE71" s="15">
        <v>0</v>
      </c>
      <c r="AF71" s="15">
        <v>0</v>
      </c>
      <c r="AG71" s="15">
        <v>0</v>
      </c>
      <c r="AH71" s="15">
        <v>0</v>
      </c>
      <c r="AI71" s="15">
        <v>0</v>
      </c>
    </row>
    <row r="72" spans="1:35" x14ac:dyDescent="0.3">
      <c r="A72" t="s">
        <v>63</v>
      </c>
      <c r="B72" s="15">
        <v>8232.1590595754715</v>
      </c>
      <c r="C72" s="15">
        <v>13291.42484128314</v>
      </c>
      <c r="D72" s="15">
        <v>8072.1134201770874</v>
      </c>
      <c r="E72" s="15">
        <v>2968.7999999999997</v>
      </c>
      <c r="F72" s="15">
        <v>3401.4999999999995</v>
      </c>
      <c r="G72" s="15">
        <v>1929.6</v>
      </c>
      <c r="H72" s="15">
        <v>3888.3999999999996</v>
      </c>
      <c r="I72" s="15">
        <v>1571.6</v>
      </c>
      <c r="J72" s="15">
        <v>1444.3</v>
      </c>
      <c r="K72" s="15">
        <v>1211.6000000000001</v>
      </c>
      <c r="L72" s="15">
        <v>2942.5</v>
      </c>
      <c r="M72" s="15">
        <v>1100.0999999999999</v>
      </c>
      <c r="N72" s="15">
        <v>1754</v>
      </c>
      <c r="O72" s="15">
        <v>953.8</v>
      </c>
      <c r="P72" s="15">
        <v>1057.5999999999999</v>
      </c>
      <c r="Q72" s="15">
        <v>575.80000000000007</v>
      </c>
      <c r="R72" s="15">
        <v>692.80000000000007</v>
      </c>
      <c r="S72" s="15">
        <v>1944.5000000000002</v>
      </c>
      <c r="T72" s="15">
        <v>545.6</v>
      </c>
      <c r="U72" s="15">
        <v>1534.0000000000002</v>
      </c>
      <c r="V72" s="15">
        <v>335</v>
      </c>
      <c r="W72" s="15">
        <v>116.89999999999999</v>
      </c>
      <c r="X72" s="15">
        <v>1946.4</v>
      </c>
      <c r="Y72" s="15">
        <v>400</v>
      </c>
      <c r="Z72" s="15">
        <v>912.00000000000011</v>
      </c>
      <c r="AA72" s="15">
        <v>1368</v>
      </c>
      <c r="AB72" s="15">
        <v>1056</v>
      </c>
      <c r="AC72" s="15">
        <v>200</v>
      </c>
      <c r="AD72" s="15">
        <v>106</v>
      </c>
      <c r="AE72" s="15">
        <v>105.99999999999999</v>
      </c>
      <c r="AF72" s="15">
        <v>78</v>
      </c>
      <c r="AG72" s="15">
        <v>0</v>
      </c>
      <c r="AH72" s="15">
        <v>0</v>
      </c>
      <c r="AI72" s="15">
        <v>0</v>
      </c>
    </row>
    <row r="73" spans="1:35" x14ac:dyDescent="0.3">
      <c r="A73" t="s">
        <v>222</v>
      </c>
      <c r="B73" s="15">
        <v>14532.125172334903</v>
      </c>
      <c r="C73" s="15">
        <v>15799.379448919746</v>
      </c>
      <c r="D73" s="15">
        <v>15430.979218406213</v>
      </c>
      <c r="E73" s="15">
        <v>3788.3999999999996</v>
      </c>
      <c r="F73" s="15">
        <v>6002.4</v>
      </c>
      <c r="G73" s="15">
        <v>1503.8</v>
      </c>
      <c r="H73" s="15">
        <v>2618.8000000000002</v>
      </c>
      <c r="I73" s="15">
        <v>1737.0000000000002</v>
      </c>
      <c r="J73" s="15">
        <v>1888.6</v>
      </c>
      <c r="K73" s="15">
        <v>1574.5</v>
      </c>
      <c r="L73" s="15">
        <v>3910</v>
      </c>
      <c r="M73" s="15">
        <v>1506.8000000000002</v>
      </c>
      <c r="N73" s="15">
        <v>2057</v>
      </c>
      <c r="O73" s="15">
        <v>1133.8</v>
      </c>
      <c r="P73" s="15">
        <v>1474.8</v>
      </c>
      <c r="Q73" s="15">
        <v>1006.4000000000001</v>
      </c>
      <c r="R73" s="15">
        <v>430.8</v>
      </c>
      <c r="S73" s="15">
        <v>1022.7000000000002</v>
      </c>
      <c r="T73" s="15">
        <v>654.4</v>
      </c>
      <c r="U73" s="15">
        <v>611</v>
      </c>
      <c r="V73" s="15">
        <v>422.49999999999994</v>
      </c>
      <c r="W73" s="15">
        <v>341.9</v>
      </c>
      <c r="X73" s="15">
        <v>3377.6</v>
      </c>
      <c r="Y73" s="15">
        <v>400</v>
      </c>
      <c r="Z73" s="15">
        <v>0</v>
      </c>
      <c r="AA73" s="15">
        <v>0</v>
      </c>
      <c r="AB73" s="15">
        <v>0</v>
      </c>
      <c r="AC73" s="15">
        <v>0</v>
      </c>
      <c r="AD73" s="15">
        <v>0</v>
      </c>
      <c r="AE73" s="15">
        <v>0</v>
      </c>
      <c r="AF73" s="15">
        <v>0</v>
      </c>
      <c r="AG73" s="15">
        <v>0</v>
      </c>
      <c r="AH73" s="15">
        <v>0</v>
      </c>
      <c r="AI73" s="15">
        <v>800.00000000000011</v>
      </c>
    </row>
    <row r="74" spans="1:35" x14ac:dyDescent="0.3">
      <c r="A74" t="s">
        <v>242</v>
      </c>
      <c r="B74" s="15">
        <v>17846.825466217568</v>
      </c>
      <c r="C74" s="15">
        <v>18207.250582500448</v>
      </c>
      <c r="D74" s="15">
        <v>14739.035928494757</v>
      </c>
      <c r="E74" s="15">
        <v>3110.1</v>
      </c>
      <c r="F74" s="15">
        <v>8803</v>
      </c>
      <c r="G74" s="15">
        <v>2342</v>
      </c>
      <c r="H74" s="15">
        <v>3763.6</v>
      </c>
      <c r="I74" s="15">
        <v>1217</v>
      </c>
      <c r="J74" s="15">
        <v>1408.6</v>
      </c>
      <c r="K74" s="15">
        <v>1045.8</v>
      </c>
      <c r="L74" s="15">
        <v>2635</v>
      </c>
      <c r="M74" s="15">
        <v>993.5</v>
      </c>
      <c r="N74" s="15">
        <v>2279</v>
      </c>
      <c r="O74" s="15">
        <v>1779.1999999999998</v>
      </c>
      <c r="P74" s="15">
        <v>1350.6</v>
      </c>
      <c r="Q74" s="15">
        <v>696.7</v>
      </c>
      <c r="R74" s="15">
        <v>633.6</v>
      </c>
      <c r="S74" s="15">
        <v>1622.7</v>
      </c>
      <c r="T74" s="15">
        <v>545.6</v>
      </c>
      <c r="U74" s="15">
        <v>1198</v>
      </c>
      <c r="V74" s="15">
        <v>375</v>
      </c>
      <c r="W74" s="15">
        <v>251.9</v>
      </c>
      <c r="X74" s="15">
        <v>2262.4</v>
      </c>
      <c r="Y74" s="15">
        <v>400</v>
      </c>
      <c r="Z74" s="15">
        <v>1140</v>
      </c>
      <c r="AA74" s="15">
        <v>1368</v>
      </c>
      <c r="AB74" s="15">
        <v>792</v>
      </c>
      <c r="AC74" s="15">
        <v>600</v>
      </c>
      <c r="AD74" s="15">
        <v>113</v>
      </c>
      <c r="AE74" s="15">
        <v>113</v>
      </c>
      <c r="AF74" s="15">
        <v>0</v>
      </c>
      <c r="AG74" s="15">
        <v>0</v>
      </c>
      <c r="AH74" s="15">
        <v>0</v>
      </c>
      <c r="AI74" s="15">
        <v>0</v>
      </c>
    </row>
    <row r="75" spans="1:35" x14ac:dyDescent="0.3">
      <c r="A75" t="s">
        <v>88</v>
      </c>
      <c r="B75" s="15">
        <v>15663.198824469338</v>
      </c>
      <c r="C75" s="15">
        <v>26474.849682566277</v>
      </c>
      <c r="D75" s="15">
        <v>10422.778794338641</v>
      </c>
      <c r="E75" s="15">
        <v>3791.3999999999996</v>
      </c>
      <c r="F75" s="15">
        <v>5402.1</v>
      </c>
      <c r="G75" s="15">
        <v>1929.6</v>
      </c>
      <c r="H75" s="15">
        <v>7223.4</v>
      </c>
      <c r="I75" s="15">
        <v>1897</v>
      </c>
      <c r="J75" s="15">
        <v>2008.6000000000001</v>
      </c>
      <c r="K75" s="15">
        <v>1654.5000000000002</v>
      </c>
      <c r="L75" s="15">
        <v>4152.5</v>
      </c>
      <c r="M75" s="15">
        <v>1553.5</v>
      </c>
      <c r="N75" s="15">
        <v>1397.0000000000002</v>
      </c>
      <c r="O75" s="15">
        <v>1204.4000000000001</v>
      </c>
      <c r="P75" s="15">
        <v>952.4</v>
      </c>
      <c r="Q75" s="15">
        <v>817.6</v>
      </c>
      <c r="R75" s="15">
        <v>861.6</v>
      </c>
      <c r="S75" s="15">
        <v>877.69999999999993</v>
      </c>
      <c r="T75" s="15">
        <v>345.59999999999997</v>
      </c>
      <c r="U75" s="15">
        <v>1827</v>
      </c>
      <c r="V75" s="15">
        <v>424.99999999999994</v>
      </c>
      <c r="W75" s="15">
        <v>206.9</v>
      </c>
      <c r="X75" s="15">
        <v>2555.2000000000003</v>
      </c>
      <c r="Y75" s="15">
        <v>0</v>
      </c>
      <c r="Z75" s="15">
        <v>1212</v>
      </c>
      <c r="AA75" s="15">
        <v>1287</v>
      </c>
      <c r="AB75" s="15">
        <v>792</v>
      </c>
      <c r="AC75" s="15">
        <v>1440</v>
      </c>
      <c r="AD75" s="15">
        <v>226</v>
      </c>
      <c r="AE75" s="15">
        <v>113</v>
      </c>
      <c r="AF75" s="15">
        <v>78</v>
      </c>
      <c r="AG75" s="15">
        <v>912.00000000000011</v>
      </c>
      <c r="AH75" s="15">
        <v>2280</v>
      </c>
      <c r="AI75" s="15">
        <v>960</v>
      </c>
    </row>
    <row r="76" spans="1:35" x14ac:dyDescent="0.3">
      <c r="A76" t="s">
        <v>89</v>
      </c>
      <c r="B76" s="15">
        <v>12511.281293083726</v>
      </c>
      <c r="C76" s="15">
        <v>23327.140837093779</v>
      </c>
      <c r="D76" s="15">
        <v>14694.098273276117</v>
      </c>
      <c r="E76" s="15">
        <v>2409.2999999999997</v>
      </c>
      <c r="F76" s="15">
        <v>7602.4000000000005</v>
      </c>
      <c r="G76" s="15">
        <v>1929.6</v>
      </c>
      <c r="H76" s="15">
        <v>3933.4</v>
      </c>
      <c r="I76" s="15">
        <v>2906.2</v>
      </c>
      <c r="J76" s="15">
        <v>2772.9</v>
      </c>
      <c r="K76" s="15">
        <v>2343.1999999999998</v>
      </c>
      <c r="L76" s="15">
        <v>6382.5</v>
      </c>
      <c r="M76" s="15">
        <v>2526.7000000000003</v>
      </c>
      <c r="N76" s="15">
        <v>3021.0000000000005</v>
      </c>
      <c r="O76" s="15">
        <v>1507.8</v>
      </c>
      <c r="P76" s="15">
        <v>2070.2000000000003</v>
      </c>
      <c r="Q76" s="15">
        <v>1126.2000000000003</v>
      </c>
      <c r="R76" s="15">
        <v>963</v>
      </c>
      <c r="S76" s="15">
        <v>1358.7</v>
      </c>
      <c r="T76" s="15">
        <v>345.59999999999997</v>
      </c>
      <c r="U76" s="15">
        <v>1553</v>
      </c>
      <c r="V76" s="15">
        <v>707.5</v>
      </c>
      <c r="W76" s="15">
        <v>206.9</v>
      </c>
      <c r="X76" s="15">
        <v>3429.6</v>
      </c>
      <c r="Y76" s="15">
        <v>400</v>
      </c>
      <c r="Z76" s="15">
        <v>2052</v>
      </c>
      <c r="AA76" s="15">
        <v>2052</v>
      </c>
      <c r="AB76" s="15">
        <v>1584</v>
      </c>
      <c r="AC76" s="15">
        <v>400</v>
      </c>
      <c r="AD76" s="15">
        <v>0</v>
      </c>
      <c r="AE76" s="15">
        <v>0</v>
      </c>
      <c r="AF76" s="15">
        <v>0</v>
      </c>
      <c r="AG76" s="15">
        <v>1140</v>
      </c>
      <c r="AH76" s="15">
        <v>2280</v>
      </c>
      <c r="AI76" s="15">
        <v>1600.0000000000002</v>
      </c>
    </row>
    <row r="77" spans="1:35" x14ac:dyDescent="0.3">
      <c r="A77" t="s">
        <v>243</v>
      </c>
      <c r="B77" s="15">
        <v>10512.477178726416</v>
      </c>
      <c r="C77" s="15">
        <v>25322.019121012629</v>
      </c>
      <c r="D77" s="15">
        <v>16122.92250831767</v>
      </c>
      <c r="E77" s="15">
        <v>1681.2</v>
      </c>
      <c r="F77" s="15">
        <v>4001.2</v>
      </c>
      <c r="G77" s="15">
        <v>1441</v>
      </c>
      <c r="H77" s="15">
        <v>4023.6000000000004</v>
      </c>
      <c r="I77" s="15">
        <v>1461.6000000000001</v>
      </c>
      <c r="J77" s="15">
        <v>2134.1999999999998</v>
      </c>
      <c r="K77" s="15">
        <v>1208.7</v>
      </c>
      <c r="L77" s="15">
        <v>3224.9999999999995</v>
      </c>
      <c r="M77" s="15">
        <v>1333.4</v>
      </c>
      <c r="N77" s="15">
        <v>1465</v>
      </c>
      <c r="O77" s="15">
        <v>1126.8</v>
      </c>
      <c r="P77" s="15">
        <v>1355.6000000000001</v>
      </c>
      <c r="Q77" s="15">
        <v>1140</v>
      </c>
      <c r="R77" s="15">
        <v>777.2</v>
      </c>
      <c r="S77" s="15">
        <v>753.3</v>
      </c>
      <c r="T77" s="15">
        <v>745.6</v>
      </c>
      <c r="U77" s="15">
        <v>682</v>
      </c>
      <c r="V77" s="15">
        <v>452.5</v>
      </c>
      <c r="W77" s="15">
        <v>206.9</v>
      </c>
      <c r="X77" s="15">
        <v>2384.7999999999997</v>
      </c>
      <c r="Y77" s="15">
        <v>400</v>
      </c>
      <c r="Z77" s="15">
        <v>0</v>
      </c>
      <c r="AA77" s="15">
        <v>0</v>
      </c>
      <c r="AB77" s="15">
        <v>0</v>
      </c>
      <c r="AC77" s="15">
        <v>0</v>
      </c>
      <c r="AD77" s="15">
        <v>0</v>
      </c>
      <c r="AE77" s="15">
        <v>0</v>
      </c>
      <c r="AF77" s="15">
        <v>0</v>
      </c>
      <c r="AG77" s="15">
        <v>0</v>
      </c>
      <c r="AH77" s="15">
        <v>0</v>
      </c>
      <c r="AI77" s="15">
        <v>960</v>
      </c>
    </row>
    <row r="78" spans="1:35" x14ac:dyDescent="0.3">
      <c r="A78" t="s">
        <v>64</v>
      </c>
      <c r="B78" s="15">
        <v>18346.559647340804</v>
      </c>
      <c r="C78" s="15">
        <v>30686.004820336348</v>
      </c>
      <c r="D78" s="15">
        <v>14585.587882479223</v>
      </c>
      <c r="E78" s="15">
        <v>3819</v>
      </c>
      <c r="F78" s="15">
        <v>6602.1</v>
      </c>
      <c r="G78" s="15">
        <v>2283.8000000000002</v>
      </c>
      <c r="H78" s="15">
        <v>5444.4</v>
      </c>
      <c r="I78" s="15">
        <v>2172.4</v>
      </c>
      <c r="J78" s="15">
        <v>1838.6999999999998</v>
      </c>
      <c r="K78" s="15">
        <v>1854.5000000000002</v>
      </c>
      <c r="L78" s="15">
        <v>5457.5</v>
      </c>
      <c r="M78" s="15">
        <v>1980.1</v>
      </c>
      <c r="N78" s="15">
        <v>4666</v>
      </c>
      <c r="O78" s="15">
        <v>1967.8000000000002</v>
      </c>
      <c r="P78" s="15">
        <v>2482</v>
      </c>
      <c r="Q78" s="15">
        <v>885.50000000000011</v>
      </c>
      <c r="R78" s="15">
        <v>346.40000000000003</v>
      </c>
      <c r="S78" s="15">
        <v>753.3</v>
      </c>
      <c r="T78" s="15">
        <v>345.59999999999997</v>
      </c>
      <c r="U78" s="15">
        <v>1614</v>
      </c>
      <c r="V78" s="15">
        <v>585</v>
      </c>
      <c r="W78" s="15">
        <v>341.9</v>
      </c>
      <c r="X78" s="15">
        <v>2460.4</v>
      </c>
      <c r="Y78" s="15">
        <v>400</v>
      </c>
      <c r="Z78" s="15">
        <v>0</v>
      </c>
      <c r="AA78" s="15">
        <v>0</v>
      </c>
      <c r="AB78" s="15">
        <v>0</v>
      </c>
      <c r="AC78" s="15">
        <v>0</v>
      </c>
      <c r="AD78" s="15">
        <v>0</v>
      </c>
      <c r="AE78" s="15">
        <v>0</v>
      </c>
      <c r="AF78" s="15">
        <v>0</v>
      </c>
      <c r="AG78" s="15">
        <v>1140</v>
      </c>
      <c r="AH78" s="15">
        <v>3648</v>
      </c>
      <c r="AI78" s="15">
        <v>0</v>
      </c>
    </row>
    <row r="79" spans="1:35" x14ac:dyDescent="0.3">
      <c r="A79" t="s">
        <v>124</v>
      </c>
      <c r="B79" s="15">
        <v>15316.058177927478</v>
      </c>
      <c r="C79" s="15">
        <v>22234.682574121729</v>
      </c>
      <c r="D79" s="15">
        <v>24441.731596458252</v>
      </c>
      <c r="E79" s="15">
        <v>5652.3</v>
      </c>
      <c r="F79" s="15">
        <v>5202.4000000000005</v>
      </c>
      <c r="G79" s="15">
        <v>2792.3999999999996</v>
      </c>
      <c r="H79" s="15">
        <v>2407.1999999999998</v>
      </c>
      <c r="I79" s="15">
        <v>1675.4</v>
      </c>
      <c r="J79" s="15">
        <v>1928.6</v>
      </c>
      <c r="K79" s="15">
        <v>1211.6000000000001</v>
      </c>
      <c r="L79" s="15">
        <v>5282.5</v>
      </c>
      <c r="M79" s="15">
        <v>2326.9</v>
      </c>
      <c r="N79" s="15">
        <v>3652</v>
      </c>
      <c r="O79" s="15">
        <v>1786.8</v>
      </c>
      <c r="P79" s="15">
        <v>2228.2000000000003</v>
      </c>
      <c r="Q79" s="15">
        <v>1126.2000000000003</v>
      </c>
      <c r="R79" s="15">
        <v>963</v>
      </c>
      <c r="S79" s="15">
        <v>1099.0999999999999</v>
      </c>
      <c r="T79" s="15">
        <v>545.6</v>
      </c>
      <c r="U79" s="15">
        <v>2395</v>
      </c>
      <c r="V79" s="15">
        <v>452.5</v>
      </c>
      <c r="W79" s="15">
        <v>188.8</v>
      </c>
      <c r="X79" s="15">
        <v>3633.6000000000004</v>
      </c>
      <c r="Y79" s="15">
        <v>400</v>
      </c>
      <c r="Z79" s="15">
        <v>1368</v>
      </c>
      <c r="AA79" s="15">
        <v>1824</v>
      </c>
      <c r="AB79" s="15">
        <v>2112</v>
      </c>
      <c r="AC79" s="15">
        <v>600</v>
      </c>
      <c r="AD79" s="15">
        <v>0</v>
      </c>
      <c r="AE79" s="15">
        <v>0</v>
      </c>
      <c r="AF79" s="15">
        <v>78</v>
      </c>
      <c r="AG79" s="15">
        <v>0</v>
      </c>
      <c r="AH79" s="15">
        <v>0</v>
      </c>
      <c r="AI79" s="15">
        <v>320</v>
      </c>
    </row>
    <row r="80" spans="1:35" x14ac:dyDescent="0.3">
      <c r="A80" t="s">
        <v>223</v>
      </c>
      <c r="B80" s="15">
        <v>7123.6391771285389</v>
      </c>
      <c r="C80" s="15">
        <v>9447.479713986475</v>
      </c>
      <c r="D80" s="15">
        <v>7596.2835504427185</v>
      </c>
      <c r="E80" s="15">
        <v>2008.2</v>
      </c>
      <c r="F80" s="15">
        <v>4362.1000000000004</v>
      </c>
      <c r="G80" s="15">
        <v>1698.8000000000002</v>
      </c>
      <c r="H80" s="15">
        <v>5788</v>
      </c>
      <c r="I80" s="15">
        <v>1035.4000000000001</v>
      </c>
      <c r="J80" s="15">
        <v>1494.2</v>
      </c>
      <c r="K80" s="15">
        <v>848.7</v>
      </c>
      <c r="L80" s="15">
        <v>2402.5</v>
      </c>
      <c r="M80" s="15">
        <v>846.69999999999993</v>
      </c>
      <c r="N80" s="15">
        <v>1593</v>
      </c>
      <c r="O80" s="15">
        <v>851.8</v>
      </c>
      <c r="P80" s="15">
        <v>1233.5999999999999</v>
      </c>
      <c r="Q80" s="15">
        <v>643.70000000000005</v>
      </c>
      <c r="R80" s="15">
        <v>1055.5999999999999</v>
      </c>
      <c r="S80" s="15">
        <v>691.1</v>
      </c>
      <c r="T80" s="15">
        <v>327.2</v>
      </c>
      <c r="U80" s="15">
        <v>895</v>
      </c>
      <c r="V80" s="15">
        <v>362.5</v>
      </c>
      <c r="W80" s="15">
        <v>161.9</v>
      </c>
      <c r="X80" s="15">
        <v>2811.2</v>
      </c>
      <c r="Y80" s="15">
        <v>400</v>
      </c>
      <c r="Z80" s="15">
        <v>0</v>
      </c>
      <c r="AA80" s="15">
        <v>0</v>
      </c>
      <c r="AB80" s="15">
        <v>0</v>
      </c>
      <c r="AC80" s="15">
        <v>0</v>
      </c>
      <c r="AD80" s="15">
        <v>0</v>
      </c>
      <c r="AE80" s="15">
        <v>0</v>
      </c>
      <c r="AF80" s="15">
        <v>0</v>
      </c>
      <c r="AG80" s="15">
        <v>0</v>
      </c>
      <c r="AH80" s="15">
        <v>0</v>
      </c>
      <c r="AI80" s="15">
        <v>0</v>
      </c>
    </row>
    <row r="81" spans="1:35" x14ac:dyDescent="0.3">
      <c r="A81" t="s">
        <v>38</v>
      </c>
      <c r="B81" s="15">
        <v>8246.2599412234667</v>
      </c>
      <c r="C81" s="15">
        <v>12370.553707702435</v>
      </c>
      <c r="D81" s="15">
        <v>17692.737231151066</v>
      </c>
      <c r="E81" s="15">
        <v>2824.8</v>
      </c>
      <c r="F81" s="15">
        <v>6002.4</v>
      </c>
      <c r="G81" s="15">
        <v>1243.8</v>
      </c>
      <c r="H81" s="15">
        <v>3069.6000000000004</v>
      </c>
      <c r="I81" s="15">
        <v>2505.4</v>
      </c>
      <c r="J81" s="15">
        <v>1524.3000000000002</v>
      </c>
      <c r="K81" s="15">
        <v>1497.4</v>
      </c>
      <c r="L81" s="15">
        <v>4522.5</v>
      </c>
      <c r="M81" s="15">
        <v>1806.6999999999998</v>
      </c>
      <c r="N81" s="15">
        <v>1885.9999999999998</v>
      </c>
      <c r="O81" s="15">
        <v>1282.8000000000002</v>
      </c>
      <c r="P81" s="15">
        <v>1736</v>
      </c>
      <c r="Q81" s="15">
        <v>1059.4000000000001</v>
      </c>
      <c r="R81" s="15">
        <v>1114.8000000000002</v>
      </c>
      <c r="S81" s="15">
        <v>1219.0999999999999</v>
      </c>
      <c r="T81" s="15">
        <v>545.6</v>
      </c>
      <c r="U81" s="15">
        <v>1566.0000000000002</v>
      </c>
      <c r="V81" s="15">
        <v>925</v>
      </c>
      <c r="W81" s="15">
        <v>206.9</v>
      </c>
      <c r="X81" s="15">
        <v>2905.2000000000003</v>
      </c>
      <c r="Y81" s="15">
        <v>400</v>
      </c>
      <c r="Z81" s="15">
        <v>912.00000000000011</v>
      </c>
      <c r="AA81" s="15">
        <v>1368</v>
      </c>
      <c r="AB81" s="15">
        <v>792</v>
      </c>
      <c r="AC81" s="15">
        <v>400</v>
      </c>
      <c r="AD81" s="15">
        <v>146</v>
      </c>
      <c r="AE81" s="15">
        <v>146</v>
      </c>
      <c r="AF81" s="15">
        <v>78</v>
      </c>
      <c r="AG81" s="15">
        <v>456.00000000000006</v>
      </c>
      <c r="AH81" s="15">
        <v>912</v>
      </c>
      <c r="AI81" s="15">
        <v>1040</v>
      </c>
    </row>
    <row r="82" spans="1:35" x14ac:dyDescent="0.3">
      <c r="A82" t="s">
        <v>125</v>
      </c>
      <c r="B82" s="15">
        <v>18463.782762497049</v>
      </c>
      <c r="C82" s="15">
        <v>22684.653972769163</v>
      </c>
      <c r="D82" s="15">
        <v>11250.948924604269</v>
      </c>
      <c r="E82" s="15">
        <v>3536.4</v>
      </c>
      <c r="F82" s="15">
        <v>6122.0999999999995</v>
      </c>
      <c r="G82" s="15">
        <v>1517.2</v>
      </c>
      <c r="H82" s="15">
        <v>3181.7999999999997</v>
      </c>
      <c r="I82" s="15">
        <v>2017.0000000000002</v>
      </c>
      <c r="J82" s="15">
        <v>1865.8</v>
      </c>
      <c r="K82" s="15">
        <v>1528.7</v>
      </c>
      <c r="L82" s="15">
        <v>3852.4999999999995</v>
      </c>
      <c r="M82" s="15">
        <v>1413.6000000000001</v>
      </c>
      <c r="N82" s="15">
        <v>2313</v>
      </c>
      <c r="O82" s="15">
        <v>1430.8</v>
      </c>
      <c r="P82" s="15">
        <v>1760</v>
      </c>
      <c r="Q82" s="15">
        <v>750.8</v>
      </c>
      <c r="R82" s="15">
        <v>574.4</v>
      </c>
      <c r="S82" s="15">
        <v>1617.3</v>
      </c>
      <c r="T82" s="15">
        <v>527.20000000000005</v>
      </c>
      <c r="U82" s="15">
        <v>682</v>
      </c>
      <c r="V82" s="15">
        <v>467.49999999999994</v>
      </c>
      <c r="W82" s="15">
        <v>233.79999999999998</v>
      </c>
      <c r="X82" s="15">
        <v>2358.4</v>
      </c>
      <c r="Y82" s="15">
        <v>400</v>
      </c>
      <c r="Z82" s="15">
        <v>1368</v>
      </c>
      <c r="AA82" s="15">
        <v>1368</v>
      </c>
      <c r="AB82" s="15">
        <v>1056</v>
      </c>
      <c r="AC82" s="15">
        <v>600</v>
      </c>
      <c r="AD82" s="15">
        <v>0</v>
      </c>
      <c r="AE82" s="15">
        <v>0</v>
      </c>
      <c r="AF82" s="15">
        <v>0</v>
      </c>
      <c r="AG82" s="15">
        <v>0</v>
      </c>
      <c r="AH82" s="15">
        <v>0</v>
      </c>
      <c r="AI82" s="15">
        <v>1920</v>
      </c>
    </row>
    <row r="83" spans="1:35" x14ac:dyDescent="0.3">
      <c r="A83" t="s">
        <v>224</v>
      </c>
      <c r="B83" s="15">
        <v>12527.244467016506</v>
      </c>
      <c r="C83" s="15">
        <v>19714.897404931471</v>
      </c>
      <c r="D83" s="15">
        <v>13390.32511363029</v>
      </c>
      <c r="E83" s="15">
        <v>3423</v>
      </c>
      <c r="F83" s="15">
        <v>6202.0999999999995</v>
      </c>
      <c r="G83" s="15">
        <v>2023.8</v>
      </c>
      <c r="H83" s="15">
        <v>2238</v>
      </c>
      <c r="I83" s="15">
        <v>1843.2</v>
      </c>
      <c r="J83" s="15">
        <v>1945.8000000000002</v>
      </c>
      <c r="K83" s="15">
        <v>1691.6</v>
      </c>
      <c r="L83" s="15">
        <v>4052.5000000000005</v>
      </c>
      <c r="M83" s="15">
        <v>1493.6000000000001</v>
      </c>
      <c r="N83" s="15">
        <v>3826</v>
      </c>
      <c r="O83" s="15">
        <v>1737.8000000000002</v>
      </c>
      <c r="P83" s="15">
        <v>2215.8000000000002</v>
      </c>
      <c r="Q83" s="15">
        <v>1891.9</v>
      </c>
      <c r="R83" s="15">
        <v>878.59999999999991</v>
      </c>
      <c r="S83" s="15">
        <v>854.19999999999993</v>
      </c>
      <c r="T83" s="15">
        <v>345.59999999999997</v>
      </c>
      <c r="U83" s="15">
        <v>1056</v>
      </c>
      <c r="V83" s="15">
        <v>467.49999999999994</v>
      </c>
      <c r="W83" s="15">
        <v>386.9</v>
      </c>
      <c r="X83" s="15">
        <v>958.4</v>
      </c>
      <c r="Y83" s="15">
        <v>400</v>
      </c>
      <c r="Z83" s="15">
        <v>0</v>
      </c>
      <c r="AA83" s="15">
        <v>0</v>
      </c>
      <c r="AB83" s="15">
        <v>0</v>
      </c>
      <c r="AC83" s="15">
        <v>0</v>
      </c>
      <c r="AD83" s="15">
        <v>0</v>
      </c>
      <c r="AE83" s="15">
        <v>0</v>
      </c>
      <c r="AF83" s="15">
        <v>0</v>
      </c>
      <c r="AG83" s="15">
        <v>684</v>
      </c>
      <c r="AH83" s="15">
        <v>1824</v>
      </c>
      <c r="AI83" s="15">
        <v>1280</v>
      </c>
    </row>
    <row r="84" spans="1:35" x14ac:dyDescent="0.3">
      <c r="A84" t="s">
        <v>190</v>
      </c>
      <c r="B84" s="15">
        <v>10024.822527390917</v>
      </c>
      <c r="C84" s="15">
        <v>19007.627701418394</v>
      </c>
      <c r="D84" s="15">
        <v>9669.6445925677654</v>
      </c>
      <c r="E84" s="15">
        <v>3181.7999999999997</v>
      </c>
      <c r="F84" s="15">
        <v>5002.1000000000004</v>
      </c>
      <c r="G84" s="15">
        <v>2135.8000000000002</v>
      </c>
      <c r="H84" s="15">
        <v>3506.7999999999997</v>
      </c>
      <c r="I84" s="15">
        <v>1950.8</v>
      </c>
      <c r="J84" s="15">
        <v>1808.6</v>
      </c>
      <c r="K84" s="15">
        <v>788.4</v>
      </c>
      <c r="L84" s="15">
        <v>3750.0000000000005</v>
      </c>
      <c r="M84" s="15">
        <v>1206.9000000000001</v>
      </c>
      <c r="N84" s="15">
        <v>2976.9999999999995</v>
      </c>
      <c r="O84" s="15">
        <v>1718.8</v>
      </c>
      <c r="P84" s="15">
        <v>1757.3999999999999</v>
      </c>
      <c r="Q84" s="15">
        <v>1771.0000000000002</v>
      </c>
      <c r="R84" s="15">
        <v>836.4</v>
      </c>
      <c r="S84" s="15">
        <v>854.19999999999993</v>
      </c>
      <c r="T84" s="15">
        <v>345.59999999999997</v>
      </c>
      <c r="U84" s="15">
        <v>1534.0000000000002</v>
      </c>
      <c r="V84" s="15">
        <v>422.49999999999994</v>
      </c>
      <c r="W84" s="15">
        <v>296.89999999999998</v>
      </c>
      <c r="X84" s="15">
        <v>3393.5999999999995</v>
      </c>
      <c r="Y84" s="15">
        <v>400</v>
      </c>
      <c r="Z84" s="15">
        <v>1140</v>
      </c>
      <c r="AA84" s="15">
        <v>1140</v>
      </c>
      <c r="AB84" s="15">
        <v>2112</v>
      </c>
      <c r="AC84" s="15">
        <v>200</v>
      </c>
      <c r="AD84" s="15">
        <v>0</v>
      </c>
      <c r="AE84" s="15">
        <v>0</v>
      </c>
      <c r="AF84" s="15">
        <v>78</v>
      </c>
      <c r="AG84" s="15">
        <v>456.00000000000006</v>
      </c>
      <c r="AH84" s="15">
        <v>2052</v>
      </c>
      <c r="AI84" s="15">
        <v>640</v>
      </c>
    </row>
    <row r="85" spans="1:35" x14ac:dyDescent="0.3">
      <c r="A85" t="s">
        <v>162</v>
      </c>
      <c r="B85" s="15">
        <v>13327.78276249705</v>
      </c>
      <c r="C85" s="15">
        <v>17009.620551080254</v>
      </c>
      <c r="D85" s="15">
        <v>7797.3043320365041</v>
      </c>
      <c r="E85" s="15">
        <v>2100</v>
      </c>
      <c r="F85" s="15">
        <v>5002.1000000000004</v>
      </c>
      <c r="G85" s="15">
        <v>1658.3999999999999</v>
      </c>
      <c r="H85" s="15">
        <v>3481.7999999999997</v>
      </c>
      <c r="I85" s="15">
        <v>2456.2000000000003</v>
      </c>
      <c r="J85" s="15">
        <v>1865.8</v>
      </c>
      <c r="K85" s="15">
        <v>948.4</v>
      </c>
      <c r="L85" s="15">
        <v>3852.4999999999995</v>
      </c>
      <c r="M85" s="15">
        <v>1267</v>
      </c>
      <c r="N85" s="15">
        <v>4461</v>
      </c>
      <c r="O85" s="15">
        <v>0</v>
      </c>
      <c r="P85" s="15">
        <v>2141</v>
      </c>
      <c r="Q85" s="15">
        <v>375.4</v>
      </c>
      <c r="R85" s="15">
        <v>244.99999999999997</v>
      </c>
      <c r="S85" s="15">
        <v>815.5</v>
      </c>
      <c r="T85" s="15">
        <v>345.59999999999997</v>
      </c>
      <c r="U85" s="15">
        <v>824</v>
      </c>
      <c r="V85" s="15">
        <v>504.99999999999994</v>
      </c>
      <c r="W85" s="15">
        <v>206.9</v>
      </c>
      <c r="X85" s="15">
        <v>2731.2</v>
      </c>
      <c r="Y85" s="15">
        <v>0</v>
      </c>
      <c r="Z85" s="15">
        <v>0</v>
      </c>
      <c r="AA85" s="15">
        <v>0</v>
      </c>
      <c r="AB85" s="15">
        <v>0</v>
      </c>
      <c r="AC85" s="15">
        <v>0</v>
      </c>
      <c r="AD85" s="15">
        <v>0</v>
      </c>
      <c r="AE85" s="15">
        <v>0</v>
      </c>
      <c r="AF85" s="15">
        <v>0</v>
      </c>
      <c r="AG85" s="15">
        <v>0</v>
      </c>
      <c r="AH85" s="15">
        <v>0</v>
      </c>
      <c r="AI85" s="15">
        <v>1120</v>
      </c>
    </row>
    <row r="86" spans="1:35" x14ac:dyDescent="0.3">
      <c r="A86" t="s">
        <v>150</v>
      </c>
      <c r="B86" s="15">
        <v>9138.7827624970505</v>
      </c>
      <c r="C86" s="15">
        <v>6903.0214510144251</v>
      </c>
      <c r="D86" s="15">
        <v>8931.7164495572815</v>
      </c>
      <c r="E86" s="15">
        <v>2126.6999999999998</v>
      </c>
      <c r="F86" s="15">
        <v>2600.6</v>
      </c>
      <c r="G86" s="15">
        <v>1658.3999999999999</v>
      </c>
      <c r="H86" s="15">
        <v>4510.2</v>
      </c>
      <c r="I86" s="15">
        <v>700.80000000000007</v>
      </c>
      <c r="J86" s="15">
        <v>0</v>
      </c>
      <c r="K86" s="15">
        <v>0</v>
      </c>
      <c r="L86" s="15">
        <v>0</v>
      </c>
      <c r="M86" s="15">
        <v>46.7</v>
      </c>
      <c r="N86" s="15">
        <v>2262</v>
      </c>
      <c r="O86" s="15">
        <v>2037.4</v>
      </c>
      <c r="P86" s="15">
        <v>1702.6</v>
      </c>
      <c r="Q86" s="15">
        <v>885.50000000000011</v>
      </c>
      <c r="R86" s="15">
        <v>489.99999999999994</v>
      </c>
      <c r="S86" s="15">
        <v>993.8</v>
      </c>
      <c r="T86" s="15">
        <v>345.59999999999997</v>
      </c>
      <c r="U86" s="15">
        <v>1534.0000000000002</v>
      </c>
      <c r="V86" s="15">
        <v>0</v>
      </c>
      <c r="W86" s="15">
        <v>161.9</v>
      </c>
      <c r="X86" s="15">
        <v>3688</v>
      </c>
      <c r="Y86" s="15">
        <v>400</v>
      </c>
      <c r="Z86" s="15">
        <v>912.00000000000011</v>
      </c>
      <c r="AA86" s="15">
        <v>1359</v>
      </c>
      <c r="AB86" s="15">
        <v>1056</v>
      </c>
      <c r="AC86" s="15">
        <v>200</v>
      </c>
      <c r="AD86" s="15">
        <v>0</v>
      </c>
      <c r="AE86" s="15">
        <v>0</v>
      </c>
      <c r="AF86" s="15">
        <v>78</v>
      </c>
      <c r="AG86" s="15">
        <v>0</v>
      </c>
      <c r="AH86" s="15">
        <v>0</v>
      </c>
      <c r="AI86" s="15">
        <v>0</v>
      </c>
    </row>
    <row r="87" spans="1:35" x14ac:dyDescent="0.3">
      <c r="A87" t="s">
        <v>225</v>
      </c>
      <c r="B87" s="15">
        <v>9378.5809992010618</v>
      </c>
      <c r="C87" s="15">
        <v>12593.742267161409</v>
      </c>
      <c r="D87" s="15">
        <v>8649.4744623021361</v>
      </c>
      <c r="E87" s="15">
        <v>2310.6</v>
      </c>
      <c r="F87" s="15">
        <v>4401.8</v>
      </c>
      <c r="G87" s="15">
        <v>1517.2</v>
      </c>
      <c r="H87" s="15">
        <v>3203.8</v>
      </c>
      <c r="I87" s="15">
        <v>1750.8</v>
      </c>
      <c r="J87" s="15">
        <v>1724.3</v>
      </c>
      <c r="K87" s="15">
        <v>1331.6000000000001</v>
      </c>
      <c r="L87" s="15">
        <v>3040</v>
      </c>
      <c r="M87" s="15">
        <v>1486.6999999999998</v>
      </c>
      <c r="N87" s="15">
        <v>2655</v>
      </c>
      <c r="O87" s="15">
        <v>0</v>
      </c>
      <c r="P87" s="15">
        <v>2064.2000000000003</v>
      </c>
      <c r="Q87" s="15">
        <v>509</v>
      </c>
      <c r="R87" s="15">
        <v>532.19999999999993</v>
      </c>
      <c r="S87" s="15">
        <v>1118.2</v>
      </c>
      <c r="T87" s="15">
        <v>327.2</v>
      </c>
      <c r="U87" s="15">
        <v>611</v>
      </c>
      <c r="V87" s="15">
        <v>417.5</v>
      </c>
      <c r="W87" s="15">
        <v>476.90000000000003</v>
      </c>
      <c r="X87" s="15">
        <v>2718.4</v>
      </c>
      <c r="Y87" s="15">
        <v>0</v>
      </c>
      <c r="Z87" s="15">
        <v>0</v>
      </c>
      <c r="AA87" s="15">
        <v>0</v>
      </c>
      <c r="AB87" s="15">
        <v>0</v>
      </c>
      <c r="AC87" s="15">
        <v>0</v>
      </c>
      <c r="AD87" s="15">
        <v>0</v>
      </c>
      <c r="AE87" s="15">
        <v>0</v>
      </c>
      <c r="AF87" s="15">
        <v>0</v>
      </c>
      <c r="AG87" s="15">
        <v>456.00000000000006</v>
      </c>
      <c r="AH87" s="15">
        <v>2052</v>
      </c>
      <c r="AI87" s="15">
        <v>0</v>
      </c>
    </row>
    <row r="88" spans="1:35" x14ac:dyDescent="0.3">
      <c r="A88" t="s">
        <v>163</v>
      </c>
      <c r="B88" s="15">
        <v>10995.421939625588</v>
      </c>
      <c r="C88" s="15">
        <v>13131.594279729487</v>
      </c>
      <c r="D88" s="15">
        <v>15795.716449557283</v>
      </c>
      <c r="E88" s="15">
        <v>4323.5999999999995</v>
      </c>
      <c r="F88" s="15">
        <v>4200.8999999999996</v>
      </c>
      <c r="G88" s="15">
        <v>2199.6</v>
      </c>
      <c r="H88" s="15">
        <v>3436.2000000000003</v>
      </c>
      <c r="I88" s="15">
        <v>2574.8000000000002</v>
      </c>
      <c r="J88" s="15">
        <v>3271.3999999999996</v>
      </c>
      <c r="K88" s="15">
        <v>1925.8000000000002</v>
      </c>
      <c r="L88" s="15">
        <v>4145</v>
      </c>
      <c r="M88" s="15">
        <v>1693.8000000000002</v>
      </c>
      <c r="N88" s="15">
        <v>2648.9999999999995</v>
      </c>
      <c r="O88" s="15">
        <v>1907.9999999999998</v>
      </c>
      <c r="P88" s="15">
        <v>1489.6</v>
      </c>
      <c r="Q88" s="15">
        <v>1220.5999999999999</v>
      </c>
      <c r="R88" s="15">
        <v>591.4</v>
      </c>
      <c r="S88" s="15">
        <v>1257.8</v>
      </c>
      <c r="T88" s="15">
        <v>345.59999999999997</v>
      </c>
      <c r="U88" s="15">
        <v>1250.0000000000002</v>
      </c>
      <c r="V88" s="15">
        <v>597.5</v>
      </c>
      <c r="W88" s="15">
        <v>486.2</v>
      </c>
      <c r="X88" s="15">
        <v>3361.6000000000004</v>
      </c>
      <c r="Y88" s="15">
        <v>400</v>
      </c>
      <c r="Z88" s="15">
        <v>0</v>
      </c>
      <c r="AA88" s="15">
        <v>0</v>
      </c>
      <c r="AB88" s="15">
        <v>0</v>
      </c>
      <c r="AC88" s="15">
        <v>0</v>
      </c>
      <c r="AD88" s="15">
        <v>0</v>
      </c>
      <c r="AE88" s="15">
        <v>0</v>
      </c>
      <c r="AF88" s="15">
        <v>0</v>
      </c>
      <c r="AG88" s="15">
        <v>0</v>
      </c>
      <c r="AH88" s="15">
        <v>0</v>
      </c>
      <c r="AI88" s="15">
        <v>800.00000000000011</v>
      </c>
    </row>
    <row r="89" spans="1:35" x14ac:dyDescent="0.3">
      <c r="A89" t="s">
        <v>151</v>
      </c>
      <c r="B89" s="15">
        <v>20231.443291485848</v>
      </c>
      <c r="C89" s="15">
        <v>30594.214830809742</v>
      </c>
      <c r="D89" s="15">
        <v>10726.325113630292</v>
      </c>
      <c r="E89" s="15">
        <v>3973.4999999999995</v>
      </c>
      <c r="F89" s="15">
        <v>8842.1</v>
      </c>
      <c r="G89" s="15">
        <v>3503</v>
      </c>
      <c r="H89" s="15">
        <v>5576.4000000000005</v>
      </c>
      <c r="I89" s="15">
        <v>2132.4</v>
      </c>
      <c r="J89" s="15">
        <v>2292.9</v>
      </c>
      <c r="K89" s="15">
        <v>1897.4</v>
      </c>
      <c r="L89" s="15">
        <v>5417.5</v>
      </c>
      <c r="M89" s="15">
        <v>1980.1</v>
      </c>
      <c r="N89" s="15">
        <v>2305</v>
      </c>
      <c r="O89" s="15">
        <v>1951.8000000000002</v>
      </c>
      <c r="P89" s="15">
        <v>1995.8000000000002</v>
      </c>
      <c r="Q89" s="15">
        <v>723.20000000000016</v>
      </c>
      <c r="R89" s="15">
        <v>777.2</v>
      </c>
      <c r="S89" s="15">
        <v>551.5</v>
      </c>
      <c r="T89" s="15">
        <v>345.59999999999997</v>
      </c>
      <c r="U89" s="15">
        <v>1698</v>
      </c>
      <c r="V89" s="15">
        <v>470.00000000000006</v>
      </c>
      <c r="W89" s="15">
        <v>366.20000000000005</v>
      </c>
      <c r="X89" s="15">
        <v>5190.3999999999996</v>
      </c>
      <c r="Y89" s="15">
        <v>400</v>
      </c>
      <c r="Z89" s="15">
        <v>2115</v>
      </c>
      <c r="AA89" s="15">
        <v>2043</v>
      </c>
      <c r="AB89" s="15">
        <v>1584</v>
      </c>
      <c r="AC89" s="15">
        <v>400</v>
      </c>
      <c r="AD89" s="15">
        <v>113</v>
      </c>
      <c r="AE89" s="15">
        <v>113</v>
      </c>
      <c r="AF89" s="15">
        <v>78</v>
      </c>
      <c r="AG89" s="15">
        <v>0</v>
      </c>
      <c r="AH89" s="15">
        <v>0</v>
      </c>
      <c r="AI89" s="15">
        <v>1920</v>
      </c>
    </row>
    <row r="90" spans="1:35" x14ac:dyDescent="0.3">
      <c r="A90" t="s">
        <v>90</v>
      </c>
      <c r="B90" s="15">
        <v>14962.623702921579</v>
      </c>
      <c r="C90" s="15">
        <v>19917.343697229036</v>
      </c>
      <c r="D90" s="15">
        <v>11253.644592567765</v>
      </c>
      <c r="E90" s="15">
        <v>3905.9999999999995</v>
      </c>
      <c r="F90" s="15">
        <v>5002.1000000000004</v>
      </c>
      <c r="G90" s="15">
        <v>1929.6</v>
      </c>
      <c r="H90" s="15">
        <v>4096</v>
      </c>
      <c r="I90" s="15">
        <v>2282.4</v>
      </c>
      <c r="J90" s="15">
        <v>3268.4</v>
      </c>
      <c r="K90" s="15">
        <v>1651.6</v>
      </c>
      <c r="L90" s="15">
        <v>3972.5000000000005</v>
      </c>
      <c r="M90" s="15">
        <v>1713.5</v>
      </c>
      <c r="N90" s="15">
        <v>2315</v>
      </c>
      <c r="O90" s="15">
        <v>1981.3999999999999</v>
      </c>
      <c r="P90" s="15">
        <v>1424.6000000000001</v>
      </c>
      <c r="Q90" s="15">
        <v>1084.4000000000001</v>
      </c>
      <c r="R90" s="15">
        <v>1376.6000000000001</v>
      </c>
      <c r="S90" s="15">
        <v>657.3</v>
      </c>
      <c r="T90" s="15">
        <v>545.6</v>
      </c>
      <c r="U90" s="15">
        <v>895</v>
      </c>
      <c r="V90" s="15">
        <v>467.49999999999994</v>
      </c>
      <c r="W90" s="15">
        <v>206.9</v>
      </c>
      <c r="X90" s="15">
        <v>1617.6</v>
      </c>
      <c r="Y90" s="15">
        <v>400</v>
      </c>
      <c r="Z90" s="15">
        <v>0</v>
      </c>
      <c r="AA90" s="15">
        <v>0</v>
      </c>
      <c r="AB90" s="15">
        <v>0</v>
      </c>
      <c r="AC90" s="15">
        <v>0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800.00000000000011</v>
      </c>
    </row>
    <row r="91" spans="1:35" x14ac:dyDescent="0.3">
      <c r="A91" t="s">
        <v>65</v>
      </c>
      <c r="B91" s="15">
        <v>13827.259941223467</v>
      </c>
      <c r="C91" s="15">
        <v>19337.505985337244</v>
      </c>
      <c r="D91" s="15">
        <v>11117.07749168233</v>
      </c>
      <c r="E91" s="15">
        <v>2899.8</v>
      </c>
      <c r="F91" s="15">
        <v>7603.6</v>
      </c>
      <c r="G91" s="15">
        <v>2357</v>
      </c>
      <c r="H91" s="15">
        <v>4074.6</v>
      </c>
      <c r="I91" s="15">
        <v>2625.4</v>
      </c>
      <c r="J91" s="15">
        <v>2284.2999999999997</v>
      </c>
      <c r="K91" s="15">
        <v>2751.8999999999996</v>
      </c>
      <c r="L91" s="15">
        <v>5297.5</v>
      </c>
      <c r="M91" s="15">
        <v>1893.4</v>
      </c>
      <c r="N91" s="15">
        <v>3582</v>
      </c>
      <c r="O91" s="15">
        <v>1646.8</v>
      </c>
      <c r="P91" s="15">
        <v>2470.3999999999996</v>
      </c>
      <c r="Q91" s="15">
        <v>831.4</v>
      </c>
      <c r="R91" s="15">
        <v>658.8</v>
      </c>
      <c r="S91" s="15">
        <v>518.20000000000005</v>
      </c>
      <c r="T91" s="15">
        <v>327.2</v>
      </c>
      <c r="U91" s="15">
        <v>1516.0000000000002</v>
      </c>
      <c r="V91" s="15">
        <v>1324.9999999999998</v>
      </c>
      <c r="W91" s="15">
        <v>116.89999999999999</v>
      </c>
      <c r="X91" s="15">
        <v>3019.2</v>
      </c>
      <c r="Y91" s="15">
        <v>400</v>
      </c>
      <c r="Z91" s="15">
        <v>1596</v>
      </c>
      <c r="AA91" s="15">
        <v>1368</v>
      </c>
      <c r="AB91" s="15">
        <v>704</v>
      </c>
      <c r="AC91" s="15">
        <v>600</v>
      </c>
      <c r="AD91" s="15">
        <v>113</v>
      </c>
      <c r="AE91" s="15">
        <v>113</v>
      </c>
      <c r="AF91" s="15">
        <v>78</v>
      </c>
      <c r="AG91" s="15">
        <v>684</v>
      </c>
      <c r="AH91" s="15">
        <v>2052</v>
      </c>
      <c r="AI91" s="15">
        <v>640</v>
      </c>
    </row>
    <row r="92" spans="1:35" x14ac:dyDescent="0.3">
      <c r="A92" t="s">
        <v>152</v>
      </c>
      <c r="B92" s="15">
        <v>11436.97864813974</v>
      </c>
      <c r="C92" s="15">
        <v>15076.782839188461</v>
      </c>
      <c r="D92" s="15">
        <v>16870.979218406213</v>
      </c>
      <c r="E92" s="15">
        <v>3247.8</v>
      </c>
      <c r="F92" s="15">
        <v>5402.1</v>
      </c>
      <c r="G92" s="15">
        <v>1929.6</v>
      </c>
      <c r="H92" s="15">
        <v>5472.6</v>
      </c>
      <c r="I92" s="15">
        <v>3066.2000000000003</v>
      </c>
      <c r="J92" s="15">
        <v>2514.3999999999996</v>
      </c>
      <c r="K92" s="15">
        <v>2257.4</v>
      </c>
      <c r="L92" s="15">
        <v>5967.5</v>
      </c>
      <c r="M92" s="15">
        <v>2206.9</v>
      </c>
      <c r="N92" s="15">
        <v>2276</v>
      </c>
      <c r="O92" s="15">
        <v>3747.8</v>
      </c>
      <c r="P92" s="15">
        <v>3173.2</v>
      </c>
      <c r="Q92" s="15">
        <v>938.5</v>
      </c>
      <c r="R92" s="15">
        <v>718</v>
      </c>
      <c r="S92" s="15">
        <v>1617.3</v>
      </c>
      <c r="T92" s="15">
        <v>545.6</v>
      </c>
      <c r="U92" s="15">
        <v>1827</v>
      </c>
      <c r="V92" s="15">
        <v>597.5</v>
      </c>
      <c r="W92" s="15">
        <v>161.9</v>
      </c>
      <c r="X92" s="15">
        <v>3305.2</v>
      </c>
      <c r="Y92" s="15">
        <v>400</v>
      </c>
      <c r="Z92" s="15">
        <v>1824.0000000000002</v>
      </c>
      <c r="AA92" s="15">
        <v>2280</v>
      </c>
      <c r="AB92" s="15">
        <v>2112</v>
      </c>
      <c r="AC92" s="15">
        <v>240</v>
      </c>
      <c r="AD92" s="15">
        <v>113</v>
      </c>
      <c r="AE92" s="15">
        <v>113</v>
      </c>
      <c r="AF92" s="15">
        <v>78</v>
      </c>
      <c r="AG92" s="15">
        <v>1140</v>
      </c>
      <c r="AH92" s="15">
        <v>1824</v>
      </c>
      <c r="AI92" s="15">
        <v>1280</v>
      </c>
    </row>
    <row r="93" spans="1:35" x14ac:dyDescent="0.3">
      <c r="A93" t="s">
        <v>126</v>
      </c>
      <c r="B93" s="15">
        <v>9274.6789420224068</v>
      </c>
      <c r="C93" s="15">
        <v>11061.236281824167</v>
      </c>
      <c r="D93" s="15">
        <v>12158.865798229126</v>
      </c>
      <c r="E93" s="15">
        <v>2902.4999999999995</v>
      </c>
      <c r="F93" s="15">
        <v>11604.8</v>
      </c>
      <c r="G93" s="15">
        <v>1517.2</v>
      </c>
      <c r="H93" s="15">
        <v>1744.6000000000001</v>
      </c>
      <c r="I93" s="15">
        <v>1715.4</v>
      </c>
      <c r="J93" s="15">
        <v>2552.7000000000003</v>
      </c>
      <c r="K93" s="15">
        <v>1374.5</v>
      </c>
      <c r="L93" s="15">
        <v>3962.5000000000005</v>
      </c>
      <c r="M93" s="15">
        <v>1406.7</v>
      </c>
      <c r="N93" s="15">
        <v>5629.9999999999991</v>
      </c>
      <c r="O93" s="15">
        <v>0</v>
      </c>
      <c r="P93" s="15">
        <v>2035.2000000000003</v>
      </c>
      <c r="Q93" s="15">
        <v>509</v>
      </c>
      <c r="R93" s="15">
        <v>574.4</v>
      </c>
      <c r="S93" s="15">
        <v>955.1</v>
      </c>
      <c r="T93" s="15">
        <v>527.20000000000005</v>
      </c>
      <c r="U93" s="15">
        <v>1465.9999999999998</v>
      </c>
      <c r="V93" s="15">
        <v>527.5</v>
      </c>
      <c r="W93" s="15">
        <v>116.89999999999999</v>
      </c>
      <c r="X93" s="15">
        <v>3057.6000000000004</v>
      </c>
      <c r="Y93" s="15">
        <v>400</v>
      </c>
      <c r="Z93" s="15">
        <v>912.00000000000011</v>
      </c>
      <c r="AA93" s="15">
        <v>912</v>
      </c>
      <c r="AB93" s="15">
        <v>1584</v>
      </c>
      <c r="AC93" s="15">
        <v>600</v>
      </c>
      <c r="AD93" s="15">
        <v>0</v>
      </c>
      <c r="AE93" s="15">
        <v>0</v>
      </c>
      <c r="AF93" s="15">
        <v>78</v>
      </c>
      <c r="AG93" s="15">
        <v>0</v>
      </c>
      <c r="AH93" s="15">
        <v>0</v>
      </c>
      <c r="AI93" s="15">
        <v>640</v>
      </c>
    </row>
    <row r="94" spans="1:35" x14ac:dyDescent="0.3">
      <c r="A94" t="s">
        <v>244</v>
      </c>
      <c r="B94" s="15">
        <v>11523.522821273584</v>
      </c>
      <c r="C94" s="15">
        <v>15197.107415404871</v>
      </c>
      <c r="D94" s="15">
        <v>7669.5311723906798</v>
      </c>
      <c r="E94" s="15">
        <v>3278.7</v>
      </c>
      <c r="F94" s="15">
        <v>4001.2</v>
      </c>
      <c r="G94" s="15">
        <v>1777.1999999999998</v>
      </c>
      <c r="H94" s="15">
        <v>5510.2</v>
      </c>
      <c r="I94" s="15">
        <v>1977</v>
      </c>
      <c r="J94" s="15">
        <v>2734.2000000000003</v>
      </c>
      <c r="K94" s="15">
        <v>1528.7</v>
      </c>
      <c r="L94" s="15">
        <v>3849.9999999999995</v>
      </c>
      <c r="M94" s="15">
        <v>1413.6000000000001</v>
      </c>
      <c r="N94" s="15">
        <v>2611</v>
      </c>
      <c r="O94" s="15">
        <v>1672.4</v>
      </c>
      <c r="P94" s="15">
        <v>2218.1999999999998</v>
      </c>
      <c r="Q94" s="15">
        <v>1073.2</v>
      </c>
      <c r="R94" s="15">
        <v>489.99999999999994</v>
      </c>
      <c r="S94" s="15">
        <v>714.59999999999991</v>
      </c>
      <c r="T94" s="15">
        <v>345.59999999999997</v>
      </c>
      <c r="U94" s="15">
        <v>611</v>
      </c>
      <c r="V94" s="15">
        <v>427.49999999999994</v>
      </c>
      <c r="W94" s="15">
        <v>233.79999999999998</v>
      </c>
      <c r="X94" s="15">
        <v>2408.0000000000005</v>
      </c>
      <c r="Y94" s="15">
        <v>400</v>
      </c>
      <c r="Z94" s="15">
        <v>0</v>
      </c>
      <c r="AA94" s="15">
        <v>0</v>
      </c>
      <c r="AB94" s="15">
        <v>0</v>
      </c>
      <c r="AC94" s="15">
        <v>0</v>
      </c>
      <c r="AD94" s="15">
        <v>0</v>
      </c>
      <c r="AE94" s="15">
        <v>0</v>
      </c>
      <c r="AF94" s="15">
        <v>0</v>
      </c>
      <c r="AG94" s="15">
        <v>0</v>
      </c>
      <c r="AH94" s="15">
        <v>0</v>
      </c>
      <c r="AI94" s="15">
        <v>960</v>
      </c>
    </row>
    <row r="95" spans="1:35" x14ac:dyDescent="0.3">
      <c r="A95" t="s">
        <v>127</v>
      </c>
      <c r="B95" s="15">
        <v>7618.7584718101425</v>
      </c>
      <c r="C95" s="15">
        <v>20896.782839188461</v>
      </c>
      <c r="D95" s="15">
        <v>13471.092638583301</v>
      </c>
      <c r="E95" s="15">
        <v>2640.9</v>
      </c>
      <c r="F95" s="15">
        <v>4401.5</v>
      </c>
      <c r="G95" s="15">
        <v>1405.2</v>
      </c>
      <c r="H95" s="15">
        <v>4226</v>
      </c>
      <c r="I95" s="15">
        <v>2190.7999999999997</v>
      </c>
      <c r="J95" s="15">
        <v>3259.8</v>
      </c>
      <c r="K95" s="15">
        <v>1571.6000000000001</v>
      </c>
      <c r="L95" s="15">
        <v>3689.9999999999995</v>
      </c>
      <c r="M95" s="15">
        <v>1773.3999999999999</v>
      </c>
      <c r="N95" s="15">
        <v>4215</v>
      </c>
      <c r="O95" s="15">
        <v>1905.3999999999999</v>
      </c>
      <c r="P95" s="15">
        <v>2565.4</v>
      </c>
      <c r="Q95" s="15">
        <v>1771.0000000000002</v>
      </c>
      <c r="R95" s="15">
        <v>836.4</v>
      </c>
      <c r="S95" s="15">
        <v>753.3</v>
      </c>
      <c r="T95" s="15">
        <v>345.59999999999997</v>
      </c>
      <c r="U95" s="15">
        <v>895</v>
      </c>
      <c r="V95" s="15">
        <v>765</v>
      </c>
      <c r="W95" s="15">
        <v>188.8</v>
      </c>
      <c r="X95" s="15">
        <v>2240</v>
      </c>
      <c r="Y95" s="15">
        <v>400</v>
      </c>
      <c r="Z95" s="15">
        <v>0</v>
      </c>
      <c r="AA95" s="15">
        <v>0</v>
      </c>
      <c r="AB95" s="15">
        <v>0</v>
      </c>
      <c r="AC95" s="15">
        <v>0</v>
      </c>
      <c r="AD95" s="15">
        <v>0</v>
      </c>
      <c r="AE95" s="15">
        <v>0</v>
      </c>
      <c r="AF95" s="15">
        <v>0</v>
      </c>
      <c r="AG95" s="15">
        <v>0</v>
      </c>
      <c r="AH95" s="15">
        <v>0</v>
      </c>
      <c r="AI95" s="15">
        <v>0</v>
      </c>
    </row>
    <row r="96" spans="1:35" x14ac:dyDescent="0.3">
      <c r="A96" t="s">
        <v>226</v>
      </c>
      <c r="B96" s="15">
        <v>6440.3792359050703</v>
      </c>
      <c r="C96" s="15">
        <v>11352.114565743012</v>
      </c>
      <c r="D96" s="15">
        <v>10729.020781593787</v>
      </c>
      <c r="E96" s="15">
        <v>1661.4</v>
      </c>
      <c r="F96" s="15">
        <v>5402.1</v>
      </c>
      <c r="G96" s="15">
        <v>1929.6</v>
      </c>
      <c r="H96" s="15">
        <v>3730.2</v>
      </c>
      <c r="I96" s="15">
        <v>1275.3999999999999</v>
      </c>
      <c r="J96" s="15">
        <v>1845.6</v>
      </c>
      <c r="K96" s="15">
        <v>1051.6000000000001</v>
      </c>
      <c r="L96" s="15">
        <v>2922.5</v>
      </c>
      <c r="M96" s="15">
        <v>1046.7</v>
      </c>
      <c r="N96" s="15">
        <v>4497</v>
      </c>
      <c r="O96" s="15">
        <v>1428.8</v>
      </c>
      <c r="P96" s="15">
        <v>2091.2000000000003</v>
      </c>
      <c r="Q96" s="15">
        <v>1126.2000000000003</v>
      </c>
      <c r="R96" s="15">
        <v>1300.5999999999999</v>
      </c>
      <c r="S96" s="15">
        <v>955.1</v>
      </c>
      <c r="T96" s="15">
        <v>545.6</v>
      </c>
      <c r="U96" s="15">
        <v>824</v>
      </c>
      <c r="V96" s="15">
        <v>287.5</v>
      </c>
      <c r="W96" s="15">
        <v>161.9</v>
      </c>
      <c r="X96" s="15">
        <v>3259.2000000000003</v>
      </c>
      <c r="Y96" s="15">
        <v>400</v>
      </c>
      <c r="Z96" s="15">
        <v>0</v>
      </c>
      <c r="AA96" s="15">
        <v>0</v>
      </c>
      <c r="AB96" s="15">
        <v>0</v>
      </c>
      <c r="AC96" s="15">
        <v>0</v>
      </c>
      <c r="AD96" s="15">
        <v>0</v>
      </c>
      <c r="AE96" s="15">
        <v>0</v>
      </c>
      <c r="AF96" s="15">
        <v>0</v>
      </c>
      <c r="AG96" s="15">
        <v>0</v>
      </c>
      <c r="AH96" s="15">
        <v>0</v>
      </c>
      <c r="AI96" s="15">
        <v>0</v>
      </c>
    </row>
    <row r="97" spans="1:35" x14ac:dyDescent="0.3">
      <c r="A97" t="s">
        <v>66</v>
      </c>
      <c r="B97" s="15">
        <v>16472.284231910373</v>
      </c>
      <c r="C97" s="15">
        <v>21900.221981147883</v>
      </c>
      <c r="D97" s="15">
        <v>9322.4952438959208</v>
      </c>
      <c r="E97" s="15">
        <v>2740.8</v>
      </c>
      <c r="F97" s="15">
        <v>4601.5</v>
      </c>
      <c r="G97" s="15">
        <v>2530.3999999999996</v>
      </c>
      <c r="H97" s="15">
        <v>4235.6000000000004</v>
      </c>
      <c r="I97" s="15">
        <v>2496.1999999999998</v>
      </c>
      <c r="J97" s="15">
        <v>1638.7</v>
      </c>
      <c r="K97" s="15">
        <v>1568.6999999999998</v>
      </c>
      <c r="L97" s="15">
        <v>4434.9999999999991</v>
      </c>
      <c r="M97" s="15">
        <v>1893.4</v>
      </c>
      <c r="N97" s="15">
        <v>3251</v>
      </c>
      <c r="O97" s="15">
        <v>1626.4</v>
      </c>
      <c r="P97" s="15">
        <v>1989.8</v>
      </c>
      <c r="Q97" s="15">
        <v>670.19999999999993</v>
      </c>
      <c r="R97" s="15">
        <v>591.4</v>
      </c>
      <c r="S97" s="15">
        <v>1377.3</v>
      </c>
      <c r="T97" s="15">
        <v>745.6</v>
      </c>
      <c r="U97" s="15">
        <v>682</v>
      </c>
      <c r="V97" s="15">
        <v>542.49999999999989</v>
      </c>
      <c r="W97" s="15">
        <v>341.9</v>
      </c>
      <c r="X97" s="15">
        <v>2518.4</v>
      </c>
      <c r="Y97" s="15">
        <v>400</v>
      </c>
      <c r="Z97" s="15">
        <v>0</v>
      </c>
      <c r="AA97" s="15">
        <v>0</v>
      </c>
      <c r="AB97" s="15">
        <v>0</v>
      </c>
      <c r="AC97" s="15">
        <v>0</v>
      </c>
      <c r="AD97" s="15">
        <v>0</v>
      </c>
      <c r="AE97" s="15">
        <v>0</v>
      </c>
      <c r="AF97" s="15">
        <v>0</v>
      </c>
      <c r="AG97" s="15">
        <v>0</v>
      </c>
      <c r="AH97" s="15">
        <v>0</v>
      </c>
      <c r="AI97" s="15">
        <v>1280</v>
      </c>
    </row>
    <row r="98" spans="1:35" x14ac:dyDescent="0.3">
      <c r="A98" t="s">
        <v>67</v>
      </c>
      <c r="B98" s="15">
        <v>10164.19882446934</v>
      </c>
      <c r="C98" s="15">
        <v>19073.45826297205</v>
      </c>
      <c r="D98" s="15">
        <v>13077.984853099028</v>
      </c>
      <c r="E98" s="15">
        <v>3563.3999999999996</v>
      </c>
      <c r="F98" s="15">
        <v>5402.1</v>
      </c>
      <c r="G98" s="15">
        <v>2342</v>
      </c>
      <c r="H98" s="15">
        <v>6738.0000000000009</v>
      </c>
      <c r="I98" s="15">
        <v>2332.4</v>
      </c>
      <c r="J98" s="15">
        <v>2150.1</v>
      </c>
      <c r="K98" s="15">
        <v>1934.5</v>
      </c>
      <c r="L98" s="15">
        <v>5160</v>
      </c>
      <c r="M98" s="15">
        <v>2140.1</v>
      </c>
      <c r="N98" s="15">
        <v>4333</v>
      </c>
      <c r="O98" s="15">
        <v>1923.2</v>
      </c>
      <c r="P98" s="15">
        <v>2564.1999999999998</v>
      </c>
      <c r="Q98" s="15">
        <v>1153.8</v>
      </c>
      <c r="R98" s="15">
        <v>532.19999999999993</v>
      </c>
      <c r="S98" s="15">
        <v>1617.3</v>
      </c>
      <c r="T98" s="15">
        <v>345.59999999999997</v>
      </c>
      <c r="U98" s="15">
        <v>1392.0000000000002</v>
      </c>
      <c r="V98" s="15">
        <v>625</v>
      </c>
      <c r="W98" s="15">
        <v>431.90000000000003</v>
      </c>
      <c r="X98" s="15">
        <v>3772.8</v>
      </c>
      <c r="Y98" s="15">
        <v>400</v>
      </c>
      <c r="Z98" s="15">
        <v>0</v>
      </c>
      <c r="AA98" s="15">
        <v>0</v>
      </c>
      <c r="AB98" s="15">
        <v>0</v>
      </c>
      <c r="AC98" s="15">
        <v>0</v>
      </c>
      <c r="AD98" s="15">
        <v>0</v>
      </c>
      <c r="AE98" s="15">
        <v>0</v>
      </c>
      <c r="AF98" s="15">
        <v>0</v>
      </c>
      <c r="AG98" s="15">
        <v>0</v>
      </c>
      <c r="AH98" s="15">
        <v>0</v>
      </c>
      <c r="AI98" s="15">
        <v>640</v>
      </c>
    </row>
    <row r="99" spans="1:35" x14ac:dyDescent="0.3">
      <c r="A99" t="s">
        <v>191</v>
      </c>
      <c r="B99" s="15">
        <v>16309.623702921577</v>
      </c>
      <c r="C99" s="15">
        <v>17761.059693039675</v>
      </c>
      <c r="D99" s="15">
        <v>7261.8714329219411</v>
      </c>
      <c r="E99" s="15">
        <v>4260.6000000000004</v>
      </c>
      <c r="F99" s="15">
        <v>6202.0999999999995</v>
      </c>
      <c r="G99" s="15">
        <v>2189.6</v>
      </c>
      <c r="H99" s="15">
        <v>2364.1999999999998</v>
      </c>
      <c r="I99" s="15">
        <v>1452.4</v>
      </c>
      <c r="J99" s="15">
        <v>1688.6</v>
      </c>
      <c r="K99" s="15">
        <v>1205.8</v>
      </c>
      <c r="L99" s="15">
        <v>3120</v>
      </c>
      <c r="M99" s="15">
        <v>1013.6</v>
      </c>
      <c r="N99" s="15">
        <v>2344.0000000000005</v>
      </c>
      <c r="O99" s="15">
        <v>1406.6</v>
      </c>
      <c r="P99" s="15">
        <v>1879</v>
      </c>
      <c r="Q99" s="15">
        <v>621.29999999999995</v>
      </c>
      <c r="R99" s="15">
        <v>983.39999999999986</v>
      </c>
      <c r="S99" s="15">
        <v>1693.6999999999998</v>
      </c>
      <c r="T99" s="15">
        <v>545.6</v>
      </c>
      <c r="U99" s="15">
        <v>994.99999999999989</v>
      </c>
      <c r="V99" s="15">
        <v>342.5</v>
      </c>
      <c r="W99" s="15">
        <v>251.9</v>
      </c>
      <c r="X99" s="15">
        <v>1948.8000000000002</v>
      </c>
      <c r="Y99" s="15">
        <v>400</v>
      </c>
      <c r="Z99" s="15">
        <v>0</v>
      </c>
      <c r="AA99" s="15">
        <v>0</v>
      </c>
      <c r="AB99" s="15">
        <v>0</v>
      </c>
      <c r="AC99" s="15">
        <v>0</v>
      </c>
      <c r="AD99" s="15">
        <v>0</v>
      </c>
      <c r="AE99" s="15">
        <v>0</v>
      </c>
      <c r="AF99" s="15">
        <v>0</v>
      </c>
      <c r="AG99" s="15">
        <v>0</v>
      </c>
      <c r="AH99" s="15">
        <v>0</v>
      </c>
      <c r="AI99" s="15">
        <v>960</v>
      </c>
    </row>
    <row r="100" spans="1:35" x14ac:dyDescent="0.3">
      <c r="A100" t="s">
        <v>164</v>
      </c>
      <c r="B100" s="15">
        <v>8567.2599412234667</v>
      </c>
      <c r="C100" s="15">
        <v>15151.100265066729</v>
      </c>
      <c r="D100" s="15">
        <v>13557.304332036503</v>
      </c>
      <c r="E100" s="15">
        <v>3302.1</v>
      </c>
      <c r="F100" s="15">
        <v>8202.7000000000007</v>
      </c>
      <c r="G100" s="15">
        <v>2754.3999999999996</v>
      </c>
      <c r="H100" s="15">
        <v>3564.6000000000004</v>
      </c>
      <c r="I100" s="15">
        <v>2746.2</v>
      </c>
      <c r="J100" s="15">
        <v>2270.1</v>
      </c>
      <c r="K100" s="15">
        <v>2180.3000000000002</v>
      </c>
      <c r="L100" s="15">
        <v>6060</v>
      </c>
      <c r="M100" s="15">
        <v>2220.1</v>
      </c>
      <c r="N100" s="15">
        <v>2740.9999999999995</v>
      </c>
      <c r="O100" s="15">
        <v>1501.8</v>
      </c>
      <c r="P100" s="15">
        <v>1871</v>
      </c>
      <c r="Q100" s="15">
        <v>1126.2000000000003</v>
      </c>
      <c r="R100" s="15">
        <v>878.59999999999991</v>
      </c>
      <c r="S100" s="15">
        <v>955.1</v>
      </c>
      <c r="T100" s="15">
        <v>327.2</v>
      </c>
      <c r="U100" s="15">
        <v>1037</v>
      </c>
      <c r="V100" s="15">
        <v>627.5</v>
      </c>
      <c r="W100" s="15">
        <v>296.89999999999998</v>
      </c>
      <c r="X100" s="15">
        <v>2854.3999999999996</v>
      </c>
      <c r="Y100" s="15">
        <v>400</v>
      </c>
      <c r="Z100" s="15">
        <v>1824.0000000000002</v>
      </c>
      <c r="AA100" s="15">
        <v>1824</v>
      </c>
      <c r="AB100" s="15">
        <v>1056</v>
      </c>
      <c r="AC100" s="15">
        <v>600</v>
      </c>
      <c r="AD100" s="15">
        <v>113</v>
      </c>
      <c r="AE100" s="15">
        <v>113</v>
      </c>
      <c r="AF100" s="15">
        <v>78</v>
      </c>
      <c r="AG100" s="15">
        <v>684</v>
      </c>
      <c r="AH100" s="15">
        <v>1368</v>
      </c>
      <c r="AI100" s="15">
        <v>640</v>
      </c>
    </row>
    <row r="101" spans="1:35" x14ac:dyDescent="0.3">
      <c r="A101" t="s">
        <v>192</v>
      </c>
      <c r="B101" s="15">
        <v>17748.357884044814</v>
      </c>
      <c r="C101" s="15">
        <v>24579.343697229036</v>
      </c>
      <c r="D101" s="15">
        <v>32173.845016635343</v>
      </c>
      <c r="E101" s="15">
        <v>4224.2999999999993</v>
      </c>
      <c r="F101" s="15">
        <v>8122.7000000000007</v>
      </c>
      <c r="G101" s="15">
        <v>3090.6000000000004</v>
      </c>
      <c r="H101" s="15">
        <v>4278.4000000000005</v>
      </c>
      <c r="I101" s="15">
        <v>3378.6</v>
      </c>
      <c r="J101" s="15">
        <v>3097.2</v>
      </c>
      <c r="K101" s="15">
        <v>2417.4</v>
      </c>
      <c r="L101" s="15">
        <v>6530.0000000000009</v>
      </c>
      <c r="M101" s="15">
        <v>2373.6000000000004</v>
      </c>
      <c r="N101" s="15">
        <v>7898</v>
      </c>
      <c r="O101" s="15">
        <v>2819.7999999999997</v>
      </c>
      <c r="P101" s="15">
        <v>3454.4</v>
      </c>
      <c r="Q101" s="15">
        <v>1059.4000000000001</v>
      </c>
      <c r="R101" s="15">
        <v>861.6</v>
      </c>
      <c r="S101" s="15">
        <v>1118.2</v>
      </c>
      <c r="T101" s="15">
        <v>345.59999999999997</v>
      </c>
      <c r="U101" s="15">
        <v>3886</v>
      </c>
      <c r="V101" s="15">
        <v>642.5</v>
      </c>
      <c r="W101" s="15">
        <v>386.9</v>
      </c>
      <c r="X101" s="15">
        <v>3297.6</v>
      </c>
      <c r="Y101" s="15">
        <v>400</v>
      </c>
      <c r="Z101" s="15">
        <v>1368</v>
      </c>
      <c r="AA101" s="15">
        <v>1368</v>
      </c>
      <c r="AB101" s="15">
        <v>2112</v>
      </c>
      <c r="AC101" s="15">
        <v>600</v>
      </c>
      <c r="AD101" s="15">
        <v>113</v>
      </c>
      <c r="AE101" s="15">
        <v>113</v>
      </c>
      <c r="AF101" s="15">
        <v>0</v>
      </c>
      <c r="AG101" s="15">
        <v>0</v>
      </c>
      <c r="AH101" s="15">
        <v>0</v>
      </c>
      <c r="AI101" s="15">
        <v>1280</v>
      </c>
    </row>
    <row r="102" spans="1:35" x14ac:dyDescent="0.3">
      <c r="A102" t="s">
        <v>91</v>
      </c>
      <c r="B102" s="15">
        <v>17549.721645742924</v>
      </c>
      <c r="C102" s="15">
        <v>25391.019121012629</v>
      </c>
      <c r="D102" s="15">
        <v>13597.87143292194</v>
      </c>
      <c r="E102" s="15">
        <v>2605.7999999999997</v>
      </c>
      <c r="F102" s="15">
        <v>4921.5</v>
      </c>
      <c r="G102" s="15">
        <v>2460.8000000000006</v>
      </c>
      <c r="H102" s="15">
        <v>3376.8</v>
      </c>
      <c r="I102" s="15">
        <v>2052.4</v>
      </c>
      <c r="J102" s="15">
        <v>1945.8000000000002</v>
      </c>
      <c r="K102" s="15">
        <v>1608.6999999999998</v>
      </c>
      <c r="L102" s="15">
        <v>4635</v>
      </c>
      <c r="M102" s="15">
        <v>1973.4</v>
      </c>
      <c r="N102" s="15">
        <v>2397</v>
      </c>
      <c r="O102" s="15">
        <v>2403</v>
      </c>
      <c r="P102" s="15">
        <v>2123.1999999999998</v>
      </c>
      <c r="Q102" s="15">
        <v>1771.0000000000002</v>
      </c>
      <c r="R102" s="15">
        <v>836.4</v>
      </c>
      <c r="S102" s="15">
        <v>1358.7</v>
      </c>
      <c r="T102" s="15">
        <v>345.59999999999997</v>
      </c>
      <c r="U102" s="15">
        <v>831</v>
      </c>
      <c r="V102" s="15">
        <v>470.00000000000006</v>
      </c>
      <c r="W102" s="15">
        <v>476.90000000000003</v>
      </c>
      <c r="X102" s="15">
        <v>2316</v>
      </c>
      <c r="Y102" s="15">
        <v>400</v>
      </c>
      <c r="Z102" s="15">
        <v>0</v>
      </c>
      <c r="AA102" s="15">
        <v>0</v>
      </c>
      <c r="AB102" s="15">
        <v>0</v>
      </c>
      <c r="AC102" s="15">
        <v>0</v>
      </c>
      <c r="AD102" s="15">
        <v>0</v>
      </c>
      <c r="AE102" s="15">
        <v>0</v>
      </c>
      <c r="AF102" s="15">
        <v>0</v>
      </c>
      <c r="AG102" s="15">
        <v>0</v>
      </c>
      <c r="AH102" s="15">
        <v>0</v>
      </c>
      <c r="AI102" s="15">
        <v>640</v>
      </c>
    </row>
    <row r="103" spans="1:35" x14ac:dyDescent="0.3">
      <c r="A103" t="s">
        <v>128</v>
      </c>
      <c r="B103" s="15">
        <v>12296.36376169811</v>
      </c>
      <c r="C103" s="15">
        <v>15956.99284966186</v>
      </c>
      <c r="D103" s="15">
        <v>5873.9281430104857</v>
      </c>
      <c r="E103" s="15">
        <v>2066.4</v>
      </c>
      <c r="F103" s="15">
        <v>5601.7999999999993</v>
      </c>
      <c r="G103" s="15">
        <v>1777.1999999999998</v>
      </c>
      <c r="H103" s="15">
        <v>4643.2</v>
      </c>
      <c r="I103" s="15">
        <v>1843.2</v>
      </c>
      <c r="J103" s="15">
        <v>1718.7</v>
      </c>
      <c r="K103" s="15">
        <v>1525.8</v>
      </c>
      <c r="L103" s="15">
        <v>3200.0000000000005</v>
      </c>
      <c r="M103" s="15">
        <v>1273.7</v>
      </c>
      <c r="N103" s="15">
        <v>2312</v>
      </c>
      <c r="O103" s="15">
        <v>2259.8000000000002</v>
      </c>
      <c r="P103" s="15">
        <v>1678.8000000000002</v>
      </c>
      <c r="Q103" s="15">
        <v>885.50000000000011</v>
      </c>
      <c r="R103" s="15">
        <v>532.19999999999993</v>
      </c>
      <c r="S103" s="15">
        <v>652.4</v>
      </c>
      <c r="T103" s="15">
        <v>345.59999999999997</v>
      </c>
      <c r="U103" s="15">
        <v>611</v>
      </c>
      <c r="V103" s="15">
        <v>467.49999999999994</v>
      </c>
      <c r="W103" s="15">
        <v>251.9</v>
      </c>
      <c r="X103" s="15">
        <v>1619.1999999999998</v>
      </c>
      <c r="Y103" s="15">
        <v>400</v>
      </c>
      <c r="Z103" s="15">
        <v>0</v>
      </c>
      <c r="AA103" s="15">
        <v>0</v>
      </c>
      <c r="AB103" s="15">
        <v>0</v>
      </c>
      <c r="AC103" s="15">
        <v>0</v>
      </c>
      <c r="AD103" s="15">
        <v>0</v>
      </c>
      <c r="AE103" s="15">
        <v>0</v>
      </c>
      <c r="AF103" s="15">
        <v>0</v>
      </c>
      <c r="AG103" s="15">
        <v>0</v>
      </c>
      <c r="AH103" s="15">
        <v>0</v>
      </c>
      <c r="AI103" s="15">
        <v>0</v>
      </c>
    </row>
    <row r="104" spans="1:35" x14ac:dyDescent="0.3">
      <c r="A104" t="s">
        <v>245</v>
      </c>
      <c r="B104" s="15">
        <v>10877.259941223467</v>
      </c>
      <c r="C104" s="15">
        <v>12260.391419594231</v>
      </c>
      <c r="D104" s="15">
        <v>8676.8506513281554</v>
      </c>
      <c r="E104" s="15">
        <v>2451.3000000000002</v>
      </c>
      <c r="F104" s="15">
        <v>2200.9</v>
      </c>
      <c r="G104" s="15">
        <v>1517.2</v>
      </c>
      <c r="H104" s="15">
        <v>3109.6000000000004</v>
      </c>
      <c r="I104" s="15">
        <v>1715.4</v>
      </c>
      <c r="J104" s="15">
        <v>1604.3</v>
      </c>
      <c r="K104" s="15">
        <v>1374.5</v>
      </c>
      <c r="L104" s="15">
        <v>3962.5000000000005</v>
      </c>
      <c r="M104" s="15">
        <v>1406.7</v>
      </c>
      <c r="N104" s="15">
        <v>3547</v>
      </c>
      <c r="O104" s="15">
        <v>1656.8</v>
      </c>
      <c r="P104" s="15">
        <v>2138.1999999999998</v>
      </c>
      <c r="Q104" s="15">
        <v>747.80000000000007</v>
      </c>
      <c r="R104" s="15">
        <v>740.19999999999993</v>
      </c>
      <c r="S104" s="15">
        <v>753.3</v>
      </c>
      <c r="T104" s="15">
        <v>345.59999999999997</v>
      </c>
      <c r="U104" s="15">
        <v>1037</v>
      </c>
      <c r="V104" s="15">
        <v>452.5</v>
      </c>
      <c r="W104" s="15">
        <v>296.89999999999998</v>
      </c>
      <c r="X104" s="15">
        <v>4268</v>
      </c>
      <c r="Y104" s="15">
        <v>400</v>
      </c>
      <c r="Z104" s="15">
        <v>0</v>
      </c>
      <c r="AA104" s="15">
        <v>0</v>
      </c>
      <c r="AB104" s="15">
        <v>0</v>
      </c>
      <c r="AC104" s="15">
        <v>0</v>
      </c>
      <c r="AD104" s="15">
        <v>0</v>
      </c>
      <c r="AE104" s="15">
        <v>0</v>
      </c>
      <c r="AF104" s="15">
        <v>0</v>
      </c>
      <c r="AG104" s="15">
        <v>0</v>
      </c>
      <c r="AH104" s="15">
        <v>0</v>
      </c>
      <c r="AI104" s="15">
        <v>640</v>
      </c>
    </row>
    <row r="105" spans="1:35" x14ac:dyDescent="0.3">
      <c r="A105" t="s">
        <v>193</v>
      </c>
      <c r="B105" s="15">
        <v>15281.36376169811</v>
      </c>
      <c r="C105" s="15">
        <v>13005.594279729487</v>
      </c>
      <c r="D105" s="15">
        <v>16563.716449557283</v>
      </c>
      <c r="E105" s="15">
        <v>3934.4999999999995</v>
      </c>
      <c r="F105" s="15">
        <v>5001.5</v>
      </c>
      <c r="G105" s="15">
        <v>1983.4</v>
      </c>
      <c r="H105" s="15">
        <v>5194.8</v>
      </c>
      <c r="I105" s="15">
        <v>1918.6000000000001</v>
      </c>
      <c r="J105" s="15">
        <v>1535.8999999999999</v>
      </c>
      <c r="K105" s="15">
        <v>1605.8000000000002</v>
      </c>
      <c r="L105" s="15">
        <v>4837.5</v>
      </c>
      <c r="M105" s="15">
        <v>1760.1999999999998</v>
      </c>
      <c r="N105" s="15">
        <v>2373.9999999999995</v>
      </c>
      <c r="O105" s="15">
        <v>2606.2000000000003</v>
      </c>
      <c r="P105" s="15">
        <v>1939.4</v>
      </c>
      <c r="Q105" s="15">
        <v>804.90000000000009</v>
      </c>
      <c r="R105" s="15">
        <v>489.99999999999994</v>
      </c>
      <c r="S105" s="15">
        <v>551.5</v>
      </c>
      <c r="T105" s="15">
        <v>345.59999999999997</v>
      </c>
      <c r="U105" s="15">
        <v>753</v>
      </c>
      <c r="V105" s="15">
        <v>510.00000000000006</v>
      </c>
      <c r="W105" s="15">
        <v>431.90000000000003</v>
      </c>
      <c r="X105" s="15">
        <v>2664</v>
      </c>
      <c r="Y105" s="15">
        <v>400</v>
      </c>
      <c r="Z105" s="15">
        <v>0</v>
      </c>
      <c r="AA105" s="15">
        <v>0</v>
      </c>
      <c r="AB105" s="15">
        <v>0</v>
      </c>
      <c r="AC105" s="15">
        <v>0</v>
      </c>
      <c r="AD105" s="15">
        <v>0</v>
      </c>
      <c r="AE105" s="15">
        <v>0</v>
      </c>
      <c r="AF105" s="15">
        <v>0</v>
      </c>
      <c r="AG105" s="15">
        <v>0</v>
      </c>
      <c r="AH105" s="15">
        <v>0</v>
      </c>
      <c r="AI105" s="15">
        <v>1280</v>
      </c>
    </row>
    <row r="106" spans="1:35" x14ac:dyDescent="0.3">
      <c r="A106" t="s">
        <v>92</v>
      </c>
      <c r="B106" s="15">
        <v>16495.002938826648</v>
      </c>
      <c r="C106" s="15">
        <v>17715.46541331019</v>
      </c>
      <c r="D106" s="15">
        <v>7938.6086640730082</v>
      </c>
      <c r="E106" s="15">
        <v>3001.4999999999995</v>
      </c>
      <c r="F106" s="15">
        <v>6202.0999999999995</v>
      </c>
      <c r="G106" s="15">
        <v>3058.2</v>
      </c>
      <c r="H106" s="15">
        <v>8700.4</v>
      </c>
      <c r="I106" s="15">
        <v>1798.6</v>
      </c>
      <c r="J106" s="15">
        <v>3188.4000000000005</v>
      </c>
      <c r="K106" s="15">
        <v>1857.3999999999999</v>
      </c>
      <c r="L106" s="15">
        <v>4055.0000000000005</v>
      </c>
      <c r="M106" s="15">
        <v>1493.6000000000001</v>
      </c>
      <c r="N106" s="15">
        <v>3153</v>
      </c>
      <c r="O106" s="15">
        <v>4512.8</v>
      </c>
      <c r="P106" s="15">
        <v>4473.2</v>
      </c>
      <c r="Q106" s="15">
        <v>1327.7</v>
      </c>
      <c r="R106" s="15">
        <v>878.59999999999991</v>
      </c>
      <c r="S106" s="15">
        <v>1161.8</v>
      </c>
      <c r="T106" s="15">
        <v>345.59999999999997</v>
      </c>
      <c r="U106" s="15">
        <v>985.00000000000011</v>
      </c>
      <c r="V106" s="15">
        <v>582.50000000000011</v>
      </c>
      <c r="W106" s="15">
        <v>594.29999999999995</v>
      </c>
      <c r="X106" s="15">
        <v>2441.1999999999998</v>
      </c>
      <c r="Y106" s="15">
        <v>400</v>
      </c>
      <c r="Z106" s="15">
        <v>0</v>
      </c>
      <c r="AA106" s="15">
        <v>0</v>
      </c>
      <c r="AB106" s="15">
        <v>0</v>
      </c>
      <c r="AC106" s="15">
        <v>0</v>
      </c>
      <c r="AD106" s="15">
        <v>0</v>
      </c>
      <c r="AE106" s="15">
        <v>0</v>
      </c>
      <c r="AF106" s="15">
        <v>0</v>
      </c>
      <c r="AG106" s="15">
        <v>684</v>
      </c>
      <c r="AH106" s="15">
        <v>1368</v>
      </c>
      <c r="AI106" s="15">
        <v>640</v>
      </c>
    </row>
    <row r="107" spans="1:35" x14ac:dyDescent="0.3">
      <c r="A107" t="s">
        <v>246</v>
      </c>
      <c r="B107" s="15">
        <v>11557.822527390917</v>
      </c>
      <c r="C107" s="15">
        <v>18617.498834999104</v>
      </c>
      <c r="D107" s="15">
        <v>12039.232475046989</v>
      </c>
      <c r="E107" s="15">
        <v>2640.9</v>
      </c>
      <c r="F107" s="15">
        <v>5402.1</v>
      </c>
      <c r="G107" s="15">
        <v>2023.8</v>
      </c>
      <c r="H107" s="15">
        <v>4266</v>
      </c>
      <c r="I107" s="15">
        <v>1990.8000000000002</v>
      </c>
      <c r="J107" s="15">
        <v>1964.3</v>
      </c>
      <c r="K107" s="15">
        <v>1491.6</v>
      </c>
      <c r="L107" s="15">
        <v>4415</v>
      </c>
      <c r="M107" s="15">
        <v>1506.8000000000002</v>
      </c>
      <c r="N107" s="15">
        <v>2991</v>
      </c>
      <c r="O107" s="15">
        <v>1431.8</v>
      </c>
      <c r="P107" s="15">
        <v>1763.8000000000002</v>
      </c>
      <c r="Q107" s="15">
        <v>750.8</v>
      </c>
      <c r="R107" s="15">
        <v>591.4</v>
      </c>
      <c r="S107" s="15">
        <v>753.3</v>
      </c>
      <c r="T107" s="15">
        <v>545.6</v>
      </c>
      <c r="U107" s="15">
        <v>1037</v>
      </c>
      <c r="V107" s="15">
        <v>459.99999999999994</v>
      </c>
      <c r="W107" s="15">
        <v>386.9</v>
      </c>
      <c r="X107" s="15">
        <v>2641.2000000000003</v>
      </c>
      <c r="Y107" s="15">
        <v>400</v>
      </c>
      <c r="Z107" s="15">
        <v>0</v>
      </c>
      <c r="AA107" s="15">
        <v>0</v>
      </c>
      <c r="AB107" s="15">
        <v>0</v>
      </c>
      <c r="AC107" s="15">
        <v>0</v>
      </c>
      <c r="AD107" s="15">
        <v>0</v>
      </c>
      <c r="AE107" s="15">
        <v>0</v>
      </c>
      <c r="AF107" s="15">
        <v>0</v>
      </c>
      <c r="AG107" s="15">
        <v>0</v>
      </c>
      <c r="AH107" s="15">
        <v>0</v>
      </c>
      <c r="AI107" s="15">
        <v>960</v>
      </c>
    </row>
    <row r="108" spans="1:35" x14ac:dyDescent="0.3">
      <c r="A108" t="s">
        <v>68</v>
      </c>
      <c r="B108" s="15">
        <v>9355.6789420224068</v>
      </c>
      <c r="C108" s="15">
        <v>18932.627701418394</v>
      </c>
      <c r="D108" s="15">
        <v>16810.468827609322</v>
      </c>
      <c r="E108" s="15">
        <v>2488.5</v>
      </c>
      <c r="F108" s="15">
        <v>4401.8</v>
      </c>
      <c r="G108" s="15">
        <v>2023.8</v>
      </c>
      <c r="H108" s="15">
        <v>3776.4</v>
      </c>
      <c r="I108" s="15">
        <v>2310.8000000000002</v>
      </c>
      <c r="J108" s="15">
        <v>1865.8</v>
      </c>
      <c r="K108" s="15">
        <v>1651.6</v>
      </c>
      <c r="L108" s="15">
        <v>4434.9999999999991</v>
      </c>
      <c r="M108" s="15">
        <v>1673.5</v>
      </c>
      <c r="N108" s="15">
        <v>2666</v>
      </c>
      <c r="O108" s="15">
        <v>1426.8</v>
      </c>
      <c r="P108" s="15">
        <v>1846</v>
      </c>
      <c r="Q108" s="15">
        <v>617.19999999999993</v>
      </c>
      <c r="R108" s="15">
        <v>287.2</v>
      </c>
      <c r="S108" s="15">
        <v>1459.6</v>
      </c>
      <c r="T108" s="15">
        <v>345.59999999999997</v>
      </c>
      <c r="U108" s="15">
        <v>682</v>
      </c>
      <c r="V108" s="15">
        <v>617.49999999999989</v>
      </c>
      <c r="W108" s="15">
        <v>323.8</v>
      </c>
      <c r="X108" s="15">
        <v>2910.4</v>
      </c>
      <c r="Y108" s="15">
        <v>400</v>
      </c>
      <c r="Z108" s="15">
        <v>0</v>
      </c>
      <c r="AA108" s="15">
        <v>0</v>
      </c>
      <c r="AB108" s="15">
        <v>0</v>
      </c>
      <c r="AC108" s="15">
        <v>0</v>
      </c>
      <c r="AD108" s="15">
        <v>0</v>
      </c>
      <c r="AE108" s="15">
        <v>0</v>
      </c>
      <c r="AF108" s="15">
        <v>0</v>
      </c>
      <c r="AG108" s="15">
        <v>0</v>
      </c>
      <c r="AH108" s="15">
        <v>0</v>
      </c>
      <c r="AI108" s="15">
        <v>640</v>
      </c>
    </row>
    <row r="109" spans="1:35" x14ac:dyDescent="0.3">
      <c r="A109" t="s">
        <v>247</v>
      </c>
      <c r="B109" s="15">
        <v>14266.822527390916</v>
      </c>
      <c r="C109" s="15">
        <v>18370.42484128314</v>
      </c>
      <c r="D109" s="15">
        <v>14696.820357526212</v>
      </c>
      <c r="E109" s="15">
        <v>1810.7999999999997</v>
      </c>
      <c r="F109" s="15">
        <v>4601.5</v>
      </c>
      <c r="G109" s="15">
        <v>2307</v>
      </c>
      <c r="H109" s="15">
        <v>5154.8</v>
      </c>
      <c r="I109" s="15">
        <v>2374.8000000000002</v>
      </c>
      <c r="J109" s="15">
        <v>3792.7000000000003</v>
      </c>
      <c r="K109" s="15">
        <v>2220.3000000000002</v>
      </c>
      <c r="L109" s="15">
        <v>4907.5</v>
      </c>
      <c r="M109" s="15">
        <v>1827</v>
      </c>
      <c r="N109" s="15">
        <v>3090</v>
      </c>
      <c r="O109" s="15">
        <v>2131.6</v>
      </c>
      <c r="P109" s="15">
        <v>1846</v>
      </c>
      <c r="Q109" s="15">
        <v>1341.5</v>
      </c>
      <c r="R109" s="15">
        <v>1224.4000000000001</v>
      </c>
      <c r="S109" s="15">
        <v>1401.8</v>
      </c>
      <c r="T109" s="15">
        <v>345.59999999999997</v>
      </c>
      <c r="U109" s="15">
        <v>2050</v>
      </c>
      <c r="V109" s="15">
        <v>595</v>
      </c>
      <c r="W109" s="15">
        <v>422.59999999999997</v>
      </c>
      <c r="X109" s="15">
        <v>2376.8000000000002</v>
      </c>
      <c r="Y109" s="15">
        <v>400</v>
      </c>
      <c r="Z109" s="15">
        <v>0</v>
      </c>
      <c r="AA109" s="15">
        <v>0</v>
      </c>
      <c r="AB109" s="15">
        <v>0</v>
      </c>
      <c r="AC109" s="15">
        <v>0</v>
      </c>
      <c r="AD109" s="15">
        <v>0</v>
      </c>
      <c r="AE109" s="15">
        <v>0</v>
      </c>
      <c r="AF109" s="15">
        <v>0</v>
      </c>
      <c r="AG109" s="15">
        <v>0</v>
      </c>
      <c r="AH109" s="15">
        <v>0</v>
      </c>
      <c r="AI109" s="15">
        <v>1600.0000000000002</v>
      </c>
    </row>
    <row r="110" spans="1:35" x14ac:dyDescent="0.3">
      <c r="A110" t="s">
        <v>165</v>
      </c>
      <c r="B110" s="15">
        <v>14678.122233508253</v>
      </c>
      <c r="C110" s="15">
        <v>19847.343697229036</v>
      </c>
      <c r="D110" s="15">
        <v>9411.0623447813578</v>
      </c>
      <c r="E110" s="15">
        <v>1479.6000000000001</v>
      </c>
      <c r="F110" s="15">
        <v>4600.9000000000005</v>
      </c>
      <c r="G110" s="15">
        <v>1939.6000000000001</v>
      </c>
      <c r="H110" s="15">
        <v>5074.8</v>
      </c>
      <c r="I110" s="15">
        <v>2517.8000000000002</v>
      </c>
      <c r="J110" s="15">
        <v>3437</v>
      </c>
      <c r="K110" s="15">
        <v>2100.3000000000002</v>
      </c>
      <c r="L110" s="15">
        <v>5160</v>
      </c>
      <c r="M110" s="15">
        <v>1920.2</v>
      </c>
      <c r="N110" s="15">
        <v>2338.9999999999995</v>
      </c>
      <c r="O110" s="15">
        <v>2096.6</v>
      </c>
      <c r="P110" s="15">
        <v>1698.8</v>
      </c>
      <c r="Q110" s="15">
        <v>572.80000000000007</v>
      </c>
      <c r="R110" s="15">
        <v>653.99999999999989</v>
      </c>
      <c r="S110" s="15">
        <v>733.69999999999993</v>
      </c>
      <c r="T110" s="15">
        <v>545.6</v>
      </c>
      <c r="U110" s="15">
        <v>1534.0000000000002</v>
      </c>
      <c r="V110" s="15">
        <v>512.5</v>
      </c>
      <c r="W110" s="15">
        <v>341.9</v>
      </c>
      <c r="X110" s="15">
        <v>3239.6000000000004</v>
      </c>
      <c r="Y110" s="15">
        <v>400</v>
      </c>
      <c r="Z110" s="15">
        <v>0</v>
      </c>
      <c r="AA110" s="15">
        <v>0</v>
      </c>
      <c r="AB110" s="15">
        <v>0</v>
      </c>
      <c r="AC110" s="15">
        <v>0</v>
      </c>
      <c r="AD110" s="15">
        <v>0</v>
      </c>
      <c r="AE110" s="15">
        <v>0</v>
      </c>
      <c r="AF110" s="15">
        <v>0</v>
      </c>
      <c r="AG110" s="15">
        <v>0</v>
      </c>
      <c r="AH110" s="15">
        <v>0</v>
      </c>
      <c r="AI110" s="15">
        <v>640</v>
      </c>
    </row>
    <row r="111" spans="1:35" x14ac:dyDescent="0.3">
      <c r="A111" t="s">
        <v>194</v>
      </c>
      <c r="B111" s="15">
        <v>21137.366700524759</v>
      </c>
      <c r="C111" s="15">
        <v>16732.460592973846</v>
      </c>
      <c r="D111" s="15">
        <v>27369.448046015536</v>
      </c>
      <c r="E111" s="15">
        <v>5853.0000000000009</v>
      </c>
      <c r="F111" s="15">
        <v>7603.6</v>
      </c>
      <c r="G111" s="15">
        <v>2754.3999999999996</v>
      </c>
      <c r="H111" s="15">
        <v>6112.2</v>
      </c>
      <c r="I111" s="15">
        <v>4397</v>
      </c>
      <c r="J111" s="15">
        <v>3283</v>
      </c>
      <c r="K111" s="15">
        <v>1865.5</v>
      </c>
      <c r="L111" s="15">
        <v>7740</v>
      </c>
      <c r="M111" s="15">
        <v>2860.3</v>
      </c>
      <c r="N111" s="15">
        <v>3981</v>
      </c>
      <c r="O111" s="15">
        <v>0</v>
      </c>
      <c r="P111" s="15">
        <v>2108.1999999999998</v>
      </c>
      <c r="Q111" s="15">
        <v>1475.1</v>
      </c>
      <c r="R111" s="15">
        <v>1317.6</v>
      </c>
      <c r="S111" s="15">
        <v>2487.1999999999998</v>
      </c>
      <c r="T111" s="15">
        <v>345.59999999999997</v>
      </c>
      <c r="U111" s="15">
        <v>1534.0000000000002</v>
      </c>
      <c r="V111" s="15">
        <v>844.99999999999989</v>
      </c>
      <c r="W111" s="15">
        <v>566.90000000000009</v>
      </c>
      <c r="X111" s="15">
        <v>4628.8</v>
      </c>
      <c r="Y111" s="15">
        <v>0</v>
      </c>
      <c r="Z111" s="15">
        <v>0</v>
      </c>
      <c r="AA111" s="15">
        <v>0</v>
      </c>
      <c r="AB111" s="15">
        <v>0</v>
      </c>
      <c r="AC111" s="15">
        <v>0</v>
      </c>
      <c r="AD111" s="15">
        <v>0</v>
      </c>
      <c r="AE111" s="15">
        <v>0</v>
      </c>
      <c r="AF111" s="15">
        <v>0</v>
      </c>
      <c r="AG111" s="15">
        <v>0</v>
      </c>
      <c r="AH111" s="15">
        <v>0</v>
      </c>
      <c r="AI111" s="15">
        <v>1280</v>
      </c>
    </row>
    <row r="112" spans="1:35" x14ac:dyDescent="0.3">
      <c r="A112" t="s">
        <v>39</v>
      </c>
      <c r="B112" s="15">
        <v>12470.259941223467</v>
      </c>
      <c r="C112" s="15">
        <v>13970.871133580704</v>
      </c>
      <c r="D112" s="15">
        <v>16581.644592567765</v>
      </c>
      <c r="E112" s="15">
        <v>2824.8</v>
      </c>
      <c r="F112" s="15">
        <v>2200.9</v>
      </c>
      <c r="G112" s="15">
        <v>1503.8</v>
      </c>
      <c r="H112" s="15">
        <v>3564.6000000000004</v>
      </c>
      <c r="I112" s="15">
        <v>2905.4</v>
      </c>
      <c r="J112" s="15">
        <v>2788.4</v>
      </c>
      <c r="K112" s="15">
        <v>1657.3999999999999</v>
      </c>
      <c r="L112" s="15">
        <v>5202.5</v>
      </c>
      <c r="M112" s="15">
        <v>2086.6999999999998</v>
      </c>
      <c r="N112" s="15">
        <v>4852</v>
      </c>
      <c r="O112" s="15">
        <v>1428.8</v>
      </c>
      <c r="P112" s="15">
        <v>1839</v>
      </c>
      <c r="Q112" s="15">
        <v>981.40000000000009</v>
      </c>
      <c r="R112" s="15">
        <v>1186.8000000000002</v>
      </c>
      <c r="S112" s="15">
        <v>1219.0999999999999</v>
      </c>
      <c r="T112" s="15">
        <v>545.6</v>
      </c>
      <c r="U112" s="15">
        <v>1766</v>
      </c>
      <c r="V112" s="15">
        <v>1047.5</v>
      </c>
      <c r="W112" s="15">
        <v>386.9</v>
      </c>
      <c r="X112" s="15">
        <v>2771.2000000000003</v>
      </c>
      <c r="Y112" s="15">
        <v>0</v>
      </c>
      <c r="Z112" s="15">
        <v>0</v>
      </c>
      <c r="AA112" s="15">
        <v>0</v>
      </c>
      <c r="AB112" s="15">
        <v>0</v>
      </c>
      <c r="AC112" s="15">
        <v>0</v>
      </c>
      <c r="AD112" s="15">
        <v>0</v>
      </c>
      <c r="AE112" s="15">
        <v>0</v>
      </c>
      <c r="AF112" s="15">
        <v>0</v>
      </c>
      <c r="AG112" s="15">
        <v>0</v>
      </c>
      <c r="AH112" s="15">
        <v>0</v>
      </c>
      <c r="AI112" s="15">
        <v>1280</v>
      </c>
    </row>
    <row r="113" spans="1:35" x14ac:dyDescent="0.3">
      <c r="A113" t="s">
        <v>69</v>
      </c>
      <c r="B113" s="15">
        <v>13787.116355854956</v>
      </c>
      <c r="C113" s="15">
        <v>26583.937976958525</v>
      </c>
      <c r="D113" s="15">
        <v>15651.716449557282</v>
      </c>
      <c r="E113" s="15">
        <v>3337.1999999999994</v>
      </c>
      <c r="F113" s="15">
        <v>6442.1</v>
      </c>
      <c r="G113" s="15">
        <v>3610.6</v>
      </c>
      <c r="H113" s="15">
        <v>5194.8</v>
      </c>
      <c r="I113" s="15">
        <v>2292.4</v>
      </c>
      <c r="J113" s="15">
        <v>1883.0000000000002</v>
      </c>
      <c r="K113" s="15">
        <v>1728.7</v>
      </c>
      <c r="L113" s="15">
        <v>5000</v>
      </c>
      <c r="M113" s="15">
        <v>1880.2</v>
      </c>
      <c r="N113" s="15">
        <v>2102</v>
      </c>
      <c r="O113" s="15">
        <v>1381.8</v>
      </c>
      <c r="P113" s="15">
        <v>1781</v>
      </c>
      <c r="Q113" s="15">
        <v>764.6</v>
      </c>
      <c r="R113" s="15">
        <v>346.40000000000003</v>
      </c>
      <c r="S113" s="15">
        <v>1987.6</v>
      </c>
      <c r="T113" s="15">
        <v>345.59999999999997</v>
      </c>
      <c r="U113" s="15">
        <v>985.00000000000011</v>
      </c>
      <c r="V113" s="15">
        <v>737.5</v>
      </c>
      <c r="W113" s="15">
        <v>341.9</v>
      </c>
      <c r="X113" s="15">
        <v>2552</v>
      </c>
      <c r="Y113" s="15">
        <v>400</v>
      </c>
      <c r="Z113" s="15">
        <v>0</v>
      </c>
      <c r="AA113" s="15">
        <v>0</v>
      </c>
      <c r="AB113" s="15">
        <v>0</v>
      </c>
      <c r="AC113" s="15">
        <v>0</v>
      </c>
      <c r="AD113" s="15">
        <v>0</v>
      </c>
      <c r="AE113" s="15">
        <v>0</v>
      </c>
      <c r="AF113" s="15">
        <v>0</v>
      </c>
      <c r="AG113" s="15">
        <v>0</v>
      </c>
      <c r="AH113" s="15">
        <v>0</v>
      </c>
      <c r="AI113" s="15">
        <v>640</v>
      </c>
    </row>
    <row r="114" spans="1:35" x14ac:dyDescent="0.3">
      <c r="A114" t="s">
        <v>195</v>
      </c>
      <c r="B114" s="15">
        <v>17840.825466217564</v>
      </c>
      <c r="C114" s="15">
        <v>14654.534586689808</v>
      </c>
      <c r="D114" s="15">
        <v>16663.432899114563</v>
      </c>
      <c r="E114" s="15">
        <v>2533.5</v>
      </c>
      <c r="F114" s="15">
        <v>3801.5000000000005</v>
      </c>
      <c r="G114" s="15">
        <v>2754.3999999999996</v>
      </c>
      <c r="H114" s="15">
        <v>3801.4</v>
      </c>
      <c r="I114" s="15">
        <v>2504.8000000000002</v>
      </c>
      <c r="J114" s="15">
        <v>2371.6</v>
      </c>
      <c r="K114" s="15">
        <v>2171.6</v>
      </c>
      <c r="L114" s="15">
        <v>5515</v>
      </c>
      <c r="M114" s="15">
        <v>2073.7000000000003</v>
      </c>
      <c r="N114" s="15">
        <v>4417</v>
      </c>
      <c r="O114" s="15">
        <v>1588.8</v>
      </c>
      <c r="P114" s="15">
        <v>1724.6000000000001</v>
      </c>
      <c r="Q114" s="15">
        <v>1891.9</v>
      </c>
      <c r="R114" s="15">
        <v>836.4</v>
      </c>
      <c r="S114" s="15">
        <v>1161.8</v>
      </c>
      <c r="T114" s="15">
        <v>345.59999999999997</v>
      </c>
      <c r="U114" s="15">
        <v>2618</v>
      </c>
      <c r="V114" s="15">
        <v>640.00000000000011</v>
      </c>
      <c r="W114" s="15">
        <v>386.9</v>
      </c>
      <c r="X114" s="15">
        <v>3098.4</v>
      </c>
      <c r="Y114" s="15">
        <v>400</v>
      </c>
      <c r="Z114" s="15">
        <v>0</v>
      </c>
      <c r="AA114" s="15">
        <v>0</v>
      </c>
      <c r="AB114" s="15">
        <v>0</v>
      </c>
      <c r="AC114" s="15">
        <v>0</v>
      </c>
      <c r="AD114" s="15">
        <v>0</v>
      </c>
      <c r="AE114" s="15">
        <v>0</v>
      </c>
      <c r="AF114" s="15">
        <v>0</v>
      </c>
      <c r="AG114" s="15">
        <v>0</v>
      </c>
      <c r="AH114" s="15">
        <v>0</v>
      </c>
      <c r="AI114" s="15">
        <v>1280</v>
      </c>
    </row>
    <row r="115" spans="1:35" x14ac:dyDescent="0.3">
      <c r="A115" t="s">
        <v>166</v>
      </c>
      <c r="B115" s="15">
        <v>9340.9175313856158</v>
      </c>
      <c r="C115" s="15">
        <v>19289.742267161408</v>
      </c>
      <c r="D115" s="15">
        <v>11417.928143010486</v>
      </c>
      <c r="E115" s="15">
        <v>3077.0999999999995</v>
      </c>
      <c r="F115" s="15">
        <v>6002.4</v>
      </c>
      <c r="G115" s="15">
        <v>3503</v>
      </c>
      <c r="H115" s="15">
        <v>4891.8</v>
      </c>
      <c r="I115" s="15">
        <v>1541.6000000000001</v>
      </c>
      <c r="J115" s="15">
        <v>2592.6999999999998</v>
      </c>
      <c r="K115" s="15">
        <v>1497.4</v>
      </c>
      <c r="L115" s="15">
        <v>4082.5</v>
      </c>
      <c r="M115" s="15">
        <v>1446.6999999999998</v>
      </c>
      <c r="N115" s="15">
        <v>2387</v>
      </c>
      <c r="O115" s="15">
        <v>1276.8000000000002</v>
      </c>
      <c r="P115" s="15">
        <v>1548.8</v>
      </c>
      <c r="Q115" s="15">
        <v>670.19999999999993</v>
      </c>
      <c r="R115" s="15">
        <v>532.19999999999993</v>
      </c>
      <c r="S115" s="15">
        <v>652.4</v>
      </c>
      <c r="T115" s="15">
        <v>545.6</v>
      </c>
      <c r="U115" s="15">
        <v>895</v>
      </c>
      <c r="V115" s="15">
        <v>415</v>
      </c>
      <c r="W115" s="15">
        <v>251.9</v>
      </c>
      <c r="X115" s="15">
        <v>2216</v>
      </c>
      <c r="Y115" s="15">
        <v>400</v>
      </c>
      <c r="Z115" s="15">
        <v>0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s="15">
        <v>0</v>
      </c>
      <c r="AG115" s="15">
        <v>0</v>
      </c>
      <c r="AH115" s="15">
        <v>0</v>
      </c>
      <c r="AI115" s="15">
        <v>640</v>
      </c>
    </row>
    <row r="116" spans="1:35" x14ac:dyDescent="0.3">
      <c r="A116" t="s">
        <v>167</v>
      </c>
      <c r="B116" s="15">
        <v>11946.238589363207</v>
      </c>
      <c r="C116" s="15">
        <v>21227.262553174936</v>
      </c>
      <c r="D116" s="15">
        <v>11246.211693453202</v>
      </c>
      <c r="E116" s="15">
        <v>2560.5</v>
      </c>
      <c r="F116" s="15">
        <v>5002.1000000000004</v>
      </c>
      <c r="G116" s="15">
        <v>2135.8000000000002</v>
      </c>
      <c r="H116" s="15">
        <v>5026</v>
      </c>
      <c r="I116" s="15">
        <v>2826.2000000000003</v>
      </c>
      <c r="J116" s="15">
        <v>2692.9</v>
      </c>
      <c r="K116" s="15">
        <v>2220.3000000000002</v>
      </c>
      <c r="L116" s="15">
        <v>6300.0000000000009</v>
      </c>
      <c r="M116" s="15">
        <v>2340.1</v>
      </c>
      <c r="N116" s="15">
        <v>2640</v>
      </c>
      <c r="O116" s="15">
        <v>1988.4</v>
      </c>
      <c r="P116" s="15">
        <v>1568.8</v>
      </c>
      <c r="Q116" s="15">
        <v>482.50000000000011</v>
      </c>
      <c r="R116" s="15">
        <v>532.19999999999993</v>
      </c>
      <c r="S116" s="15">
        <v>1459.6</v>
      </c>
      <c r="T116" s="15">
        <v>527.20000000000005</v>
      </c>
      <c r="U116" s="15">
        <v>1095</v>
      </c>
      <c r="V116" s="15">
        <v>630</v>
      </c>
      <c r="W116" s="15">
        <v>341.9</v>
      </c>
      <c r="X116" s="15">
        <v>2558.4</v>
      </c>
      <c r="Y116" s="15">
        <v>400</v>
      </c>
      <c r="Z116" s="15">
        <v>0</v>
      </c>
      <c r="AA116" s="15">
        <v>0</v>
      </c>
      <c r="AB116" s="15">
        <v>0</v>
      </c>
      <c r="AC116" s="15">
        <v>0</v>
      </c>
      <c r="AD116" s="15">
        <v>0</v>
      </c>
      <c r="AE116" s="15">
        <v>0</v>
      </c>
      <c r="AF116" s="15">
        <v>0</v>
      </c>
      <c r="AG116" s="15">
        <v>0</v>
      </c>
      <c r="AH116" s="15">
        <v>0</v>
      </c>
      <c r="AI116" s="15">
        <v>960</v>
      </c>
    </row>
    <row r="117" spans="1:35" x14ac:dyDescent="0.3">
      <c r="A117" t="s">
        <v>93</v>
      </c>
      <c r="B117" s="15">
        <v>10580.161998402122</v>
      </c>
      <c r="C117" s="15">
        <v>15478.742267161409</v>
      </c>
      <c r="D117" s="15">
        <v>7978.1549833646595</v>
      </c>
      <c r="E117" s="15">
        <v>1950</v>
      </c>
      <c r="F117" s="15">
        <v>6602.1</v>
      </c>
      <c r="G117" s="15">
        <v>3090.6000000000004</v>
      </c>
      <c r="H117" s="15">
        <v>4278.4000000000005</v>
      </c>
      <c r="I117" s="15">
        <v>2753.2000000000003</v>
      </c>
      <c r="J117" s="15">
        <v>2732.9</v>
      </c>
      <c r="K117" s="15">
        <v>2343.1999999999998</v>
      </c>
      <c r="L117" s="15">
        <v>4947.5</v>
      </c>
      <c r="M117" s="15">
        <v>2380.1000000000004</v>
      </c>
      <c r="N117" s="15">
        <v>4492</v>
      </c>
      <c r="O117" s="15">
        <v>0</v>
      </c>
      <c r="P117" s="15">
        <v>2867.6000000000004</v>
      </c>
      <c r="Q117" s="15">
        <v>1609.8000000000002</v>
      </c>
      <c r="R117" s="15">
        <v>878.59999999999991</v>
      </c>
      <c r="S117" s="15">
        <v>753.3</v>
      </c>
      <c r="T117" s="15">
        <v>545.6</v>
      </c>
      <c r="U117" s="15">
        <v>824</v>
      </c>
      <c r="V117" s="15">
        <v>595</v>
      </c>
      <c r="W117" s="15">
        <v>161.9</v>
      </c>
      <c r="X117" s="15">
        <v>1878.4</v>
      </c>
      <c r="Y117" s="15">
        <v>0</v>
      </c>
      <c r="Z117" s="15">
        <v>0</v>
      </c>
      <c r="AA117" s="15">
        <v>0</v>
      </c>
      <c r="AB117" s="15">
        <v>0</v>
      </c>
      <c r="AC117" s="15">
        <v>0</v>
      </c>
      <c r="AD117" s="15">
        <v>0</v>
      </c>
      <c r="AE117" s="15">
        <v>0</v>
      </c>
      <c r="AF117" s="15">
        <v>0</v>
      </c>
      <c r="AG117" s="15">
        <v>0</v>
      </c>
      <c r="AH117" s="15">
        <v>0</v>
      </c>
      <c r="AI117" s="15">
        <v>640</v>
      </c>
    </row>
    <row r="118" spans="1:35" x14ac:dyDescent="0.3">
      <c r="A118" t="s">
        <v>168</v>
      </c>
      <c r="B118" s="15">
        <v>11891.642115955186</v>
      </c>
      <c r="C118" s="15">
        <v>12935.749417499552</v>
      </c>
      <c r="D118" s="15">
        <v>12546.268403541746</v>
      </c>
      <c r="E118" s="15">
        <v>2460.6</v>
      </c>
      <c r="F118" s="15">
        <v>4001.2</v>
      </c>
      <c r="G118" s="15">
        <v>2525.7999999999997</v>
      </c>
      <c r="H118" s="15">
        <v>4224</v>
      </c>
      <c r="I118" s="15">
        <v>2052.4</v>
      </c>
      <c r="J118" s="15">
        <v>1718.7</v>
      </c>
      <c r="K118" s="15">
        <v>1691.6</v>
      </c>
      <c r="L118" s="15">
        <v>4635</v>
      </c>
      <c r="M118" s="15">
        <v>1753.5000000000002</v>
      </c>
      <c r="N118" s="15">
        <v>2002.0000000000002</v>
      </c>
      <c r="O118" s="15">
        <v>1800.2</v>
      </c>
      <c r="P118" s="15">
        <v>1761</v>
      </c>
      <c r="Q118" s="15">
        <v>536.6</v>
      </c>
      <c r="R118" s="15">
        <v>346.40000000000003</v>
      </c>
      <c r="S118" s="15">
        <v>1521.8</v>
      </c>
      <c r="T118" s="15">
        <v>345.59999999999997</v>
      </c>
      <c r="U118" s="15">
        <v>1521</v>
      </c>
      <c r="V118" s="15">
        <v>470.00000000000006</v>
      </c>
      <c r="W118" s="15">
        <v>233.79999999999998</v>
      </c>
      <c r="X118" s="15">
        <v>2891.2</v>
      </c>
      <c r="Y118" s="15">
        <v>400</v>
      </c>
      <c r="Z118" s="15">
        <v>0</v>
      </c>
      <c r="AA118" s="15">
        <v>0</v>
      </c>
      <c r="AB118" s="15">
        <v>0</v>
      </c>
      <c r="AC118" s="15">
        <v>0</v>
      </c>
      <c r="AD118" s="15">
        <v>0</v>
      </c>
      <c r="AE118" s="15">
        <v>0</v>
      </c>
      <c r="AF118" s="15">
        <v>0</v>
      </c>
      <c r="AG118" s="15">
        <v>0</v>
      </c>
      <c r="AH118" s="15">
        <v>0</v>
      </c>
      <c r="AI118" s="15">
        <v>960</v>
      </c>
    </row>
    <row r="119" spans="1:35" x14ac:dyDescent="0.3">
      <c r="A119" t="s">
        <v>227</v>
      </c>
      <c r="B119" s="15">
        <v>18694.321057977591</v>
      </c>
      <c r="C119" s="15">
        <v>22265.694544796213</v>
      </c>
      <c r="D119" s="15">
        <v>16666.835504427181</v>
      </c>
      <c r="E119" s="15">
        <v>3212.4</v>
      </c>
      <c r="F119" s="15">
        <v>7362.4</v>
      </c>
      <c r="G119" s="15">
        <v>3090.6000000000004</v>
      </c>
      <c r="H119" s="15">
        <v>5680.2</v>
      </c>
      <c r="I119" s="15">
        <v>2903.2</v>
      </c>
      <c r="J119" s="15">
        <v>2310.1</v>
      </c>
      <c r="K119" s="15">
        <v>2014.5</v>
      </c>
      <c r="L119" s="15">
        <v>5442.4999999999991</v>
      </c>
      <c r="M119" s="15">
        <v>2040.1999999999998</v>
      </c>
      <c r="N119" s="15">
        <v>4055</v>
      </c>
      <c r="O119" s="15">
        <v>2051.7999999999997</v>
      </c>
      <c r="P119" s="15">
        <v>2767.6000000000004</v>
      </c>
      <c r="Q119" s="15">
        <v>1153.8</v>
      </c>
      <c r="R119" s="15">
        <v>718</v>
      </c>
      <c r="S119" s="15">
        <v>2121.7999999999997</v>
      </c>
      <c r="T119" s="15">
        <v>745.6</v>
      </c>
      <c r="U119" s="15">
        <v>1198</v>
      </c>
      <c r="V119" s="15">
        <v>555</v>
      </c>
      <c r="W119" s="15">
        <v>206.9</v>
      </c>
      <c r="X119" s="15">
        <v>3134.4</v>
      </c>
      <c r="Y119" s="15">
        <v>400</v>
      </c>
      <c r="Z119" s="15">
        <v>0</v>
      </c>
      <c r="AA119" s="15">
        <v>0</v>
      </c>
      <c r="AB119" s="15">
        <v>0</v>
      </c>
      <c r="AC119" s="15">
        <v>0</v>
      </c>
      <c r="AD119" s="15">
        <v>0</v>
      </c>
      <c r="AE119" s="15">
        <v>0</v>
      </c>
      <c r="AF119" s="15">
        <v>0</v>
      </c>
      <c r="AG119" s="15">
        <v>1368</v>
      </c>
      <c r="AH119" s="15">
        <v>2964</v>
      </c>
      <c r="AI119" s="15">
        <v>0</v>
      </c>
    </row>
    <row r="120" spans="1:35" x14ac:dyDescent="0.3">
      <c r="A120" t="s">
        <v>228</v>
      </c>
      <c r="B120" s="15">
        <v>9514.9388832458735</v>
      </c>
      <c r="C120" s="15">
        <v>20092.377118917946</v>
      </c>
      <c r="D120" s="15">
        <v>10601.020781593787</v>
      </c>
      <c r="E120" s="15">
        <v>2024.4</v>
      </c>
      <c r="F120" s="15">
        <v>4601.5</v>
      </c>
      <c r="G120" s="15">
        <v>2525.7999999999997</v>
      </c>
      <c r="H120" s="15">
        <v>4261.6000000000004</v>
      </c>
      <c r="I120" s="15">
        <v>1581.6</v>
      </c>
      <c r="J120" s="15">
        <v>2481.3000000000002</v>
      </c>
      <c r="K120" s="15">
        <v>1248.7</v>
      </c>
      <c r="L120" s="15">
        <v>3467.5</v>
      </c>
      <c r="M120" s="15">
        <v>1306.8</v>
      </c>
      <c r="N120" s="15">
        <v>2232</v>
      </c>
      <c r="O120" s="15">
        <v>1301.8</v>
      </c>
      <c r="P120" s="15">
        <v>1861</v>
      </c>
      <c r="Q120" s="15">
        <v>1123.2</v>
      </c>
      <c r="R120" s="15">
        <v>839.8</v>
      </c>
      <c r="S120" s="15">
        <v>2150.6999999999998</v>
      </c>
      <c r="T120" s="15">
        <v>545.6</v>
      </c>
      <c r="U120" s="15">
        <v>682</v>
      </c>
      <c r="V120" s="15">
        <v>380</v>
      </c>
      <c r="W120" s="15">
        <v>251.9</v>
      </c>
      <c r="X120" s="15">
        <v>2518.4</v>
      </c>
      <c r="Y120" s="15">
        <v>400</v>
      </c>
      <c r="Z120" s="15">
        <v>0</v>
      </c>
      <c r="AA120" s="15">
        <v>0</v>
      </c>
      <c r="AB120" s="15">
        <v>0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0</v>
      </c>
    </row>
    <row r="121" spans="1:35" x14ac:dyDescent="0.3">
      <c r="A121" t="s">
        <v>229</v>
      </c>
      <c r="B121" s="15">
        <v>8806.1377077152138</v>
      </c>
      <c r="C121" s="15">
        <v>23817.572828715063</v>
      </c>
      <c r="D121" s="15">
        <v>24046.979218406213</v>
      </c>
      <c r="E121" s="15">
        <v>2484.2999999999997</v>
      </c>
      <c r="F121" s="15">
        <v>4841.5</v>
      </c>
      <c r="G121" s="15">
        <v>1777.1999999999998</v>
      </c>
      <c r="H121" s="15">
        <v>3888.3999999999996</v>
      </c>
      <c r="I121" s="15">
        <v>2647.8</v>
      </c>
      <c r="J121" s="15">
        <v>2474.3999999999996</v>
      </c>
      <c r="K121" s="15">
        <v>2051.6</v>
      </c>
      <c r="L121" s="15">
        <v>5885</v>
      </c>
      <c r="M121" s="15">
        <v>2166.8999999999996</v>
      </c>
      <c r="N121" s="15">
        <v>3223</v>
      </c>
      <c r="O121" s="15">
        <v>1691.8000000000002</v>
      </c>
      <c r="P121" s="15">
        <v>2173.1999999999998</v>
      </c>
      <c r="Q121" s="15">
        <v>1771.0000000000002</v>
      </c>
      <c r="R121" s="15">
        <v>1131.8</v>
      </c>
      <c r="S121" s="15">
        <v>955.1</v>
      </c>
      <c r="T121" s="15">
        <v>345.59999999999997</v>
      </c>
      <c r="U121" s="15">
        <v>985.00000000000011</v>
      </c>
      <c r="V121" s="15">
        <v>822.5</v>
      </c>
      <c r="W121" s="15">
        <v>476.90000000000003</v>
      </c>
      <c r="X121" s="15">
        <v>2798.4</v>
      </c>
      <c r="Y121" s="15">
        <v>400</v>
      </c>
      <c r="Z121" s="15">
        <v>0</v>
      </c>
      <c r="AA121" s="15">
        <v>0</v>
      </c>
      <c r="AB121" s="15">
        <v>0</v>
      </c>
      <c r="AC121" s="15">
        <v>0</v>
      </c>
      <c r="AD121" s="15">
        <v>0</v>
      </c>
      <c r="AE121" s="15">
        <v>0</v>
      </c>
      <c r="AF121" s="15">
        <v>0</v>
      </c>
      <c r="AG121" s="15">
        <v>0</v>
      </c>
      <c r="AH121" s="15">
        <v>0</v>
      </c>
      <c r="AI121" s="15">
        <v>0</v>
      </c>
    </row>
    <row r="122" spans="1:35" x14ac:dyDescent="0.3">
      <c r="A122" t="s">
        <v>129</v>
      </c>
      <c r="B122" s="15">
        <v>14492.504408239975</v>
      </c>
      <c r="C122" s="15">
        <v>18342.42484128314</v>
      </c>
      <c r="D122" s="15">
        <v>11929.701302656309</v>
      </c>
      <c r="E122" s="15">
        <v>2821.2000000000003</v>
      </c>
      <c r="F122" s="15">
        <v>5001.5</v>
      </c>
      <c r="G122" s="15">
        <v>1777.1999999999998</v>
      </c>
      <c r="H122" s="15">
        <v>2822.2000000000003</v>
      </c>
      <c r="I122" s="15">
        <v>1527.8</v>
      </c>
      <c r="J122" s="15">
        <v>1167.3</v>
      </c>
      <c r="K122" s="15">
        <v>705.5</v>
      </c>
      <c r="L122" s="15">
        <v>2627.5</v>
      </c>
      <c r="M122" s="15">
        <v>1060.3000000000002</v>
      </c>
      <c r="N122" s="15">
        <v>2635.9999999999995</v>
      </c>
      <c r="O122" s="15">
        <v>1391.8</v>
      </c>
      <c r="P122" s="15">
        <v>1776</v>
      </c>
      <c r="Q122" s="15">
        <v>1891.9</v>
      </c>
      <c r="R122" s="15">
        <v>836.4</v>
      </c>
      <c r="S122" s="15">
        <v>1358.7</v>
      </c>
      <c r="T122" s="15">
        <v>345.59999999999997</v>
      </c>
      <c r="U122" s="15">
        <v>1037</v>
      </c>
      <c r="V122" s="15">
        <v>384.99999999999994</v>
      </c>
      <c r="W122" s="15">
        <v>215.7</v>
      </c>
      <c r="X122" s="15">
        <v>1735.2</v>
      </c>
      <c r="Y122" s="15">
        <v>400</v>
      </c>
      <c r="Z122" s="15">
        <v>0</v>
      </c>
      <c r="AA122" s="15">
        <v>0</v>
      </c>
      <c r="AB122" s="15">
        <v>0</v>
      </c>
      <c r="AC122" s="15">
        <v>0</v>
      </c>
      <c r="AD122" s="15">
        <v>0</v>
      </c>
      <c r="AE122" s="15">
        <v>0</v>
      </c>
      <c r="AF122" s="15">
        <v>0</v>
      </c>
      <c r="AG122" s="15">
        <v>0</v>
      </c>
      <c r="AH122" s="15">
        <v>0</v>
      </c>
      <c r="AI122" s="15">
        <v>960</v>
      </c>
    </row>
    <row r="123" spans="1:35" x14ac:dyDescent="0.3">
      <c r="A123" t="s">
        <v>130</v>
      </c>
      <c r="B123" s="15">
        <v>9469.1774726090825</v>
      </c>
      <c r="C123" s="15">
        <v>17419.985699323715</v>
      </c>
      <c r="D123" s="15">
        <v>16602.922508317672</v>
      </c>
      <c r="E123" s="15">
        <v>6040.2</v>
      </c>
      <c r="F123" s="15">
        <v>2400.6</v>
      </c>
      <c r="G123" s="15">
        <v>1902.8</v>
      </c>
      <c r="H123" s="15">
        <v>5518.6</v>
      </c>
      <c r="I123" s="15">
        <v>1593.2</v>
      </c>
      <c r="J123" s="15">
        <v>1350.1000000000001</v>
      </c>
      <c r="K123" s="15">
        <v>1205.8</v>
      </c>
      <c r="L123" s="15">
        <v>3122.5</v>
      </c>
      <c r="M123" s="15">
        <v>1053.5999999999999</v>
      </c>
      <c r="N123" s="15">
        <v>3015.9999999999995</v>
      </c>
      <c r="O123" s="15">
        <v>1610</v>
      </c>
      <c r="P123" s="15">
        <v>1901.0000000000002</v>
      </c>
      <c r="Q123" s="15">
        <v>1609.8000000000002</v>
      </c>
      <c r="R123" s="15">
        <v>878.59999999999991</v>
      </c>
      <c r="S123" s="15">
        <v>1257.8</v>
      </c>
      <c r="T123" s="15">
        <v>345.59999999999997</v>
      </c>
      <c r="U123" s="15">
        <v>1392.0000000000002</v>
      </c>
      <c r="V123" s="15">
        <v>382.5</v>
      </c>
      <c r="W123" s="15">
        <v>332.59999999999997</v>
      </c>
      <c r="X123" s="15">
        <v>1896</v>
      </c>
      <c r="Y123" s="15">
        <v>400</v>
      </c>
      <c r="Z123" s="15">
        <v>0</v>
      </c>
      <c r="AA123" s="15">
        <v>0</v>
      </c>
      <c r="AB123" s="15">
        <v>0</v>
      </c>
      <c r="AC123" s="15">
        <v>0</v>
      </c>
      <c r="AD123" s="15">
        <v>0</v>
      </c>
      <c r="AE123" s="15">
        <v>0</v>
      </c>
      <c r="AF123" s="15">
        <v>0</v>
      </c>
      <c r="AG123" s="15">
        <v>0</v>
      </c>
      <c r="AH123" s="15">
        <v>0</v>
      </c>
      <c r="AI123" s="15">
        <v>1600.0000000000002</v>
      </c>
    </row>
    <row r="124" spans="1:35" x14ac:dyDescent="0.3">
      <c r="A124" t="s">
        <v>169</v>
      </c>
      <c r="B124" s="15">
        <v>11216.259941223467</v>
      </c>
      <c r="C124" s="15">
        <v>17827.661123107308</v>
      </c>
      <c r="D124" s="15">
        <v>11285.07749168233</v>
      </c>
      <c r="E124" s="15">
        <v>4512.9000000000005</v>
      </c>
      <c r="F124" s="15">
        <v>9002.1</v>
      </c>
      <c r="G124" s="15">
        <v>1243.8</v>
      </c>
      <c r="H124" s="15">
        <v>3203.8</v>
      </c>
      <c r="I124" s="15">
        <v>2726.2</v>
      </c>
      <c r="J124" s="15">
        <v>2204.3000000000002</v>
      </c>
      <c r="K124" s="15">
        <v>1777.4</v>
      </c>
      <c r="L124" s="15">
        <v>4897.5</v>
      </c>
      <c r="M124" s="15">
        <v>1926.7</v>
      </c>
      <c r="N124" s="15">
        <v>1981</v>
      </c>
      <c r="O124" s="15">
        <v>1233.8</v>
      </c>
      <c r="P124" s="15">
        <v>1511.8000000000002</v>
      </c>
      <c r="Q124" s="15">
        <v>860.50000000000011</v>
      </c>
      <c r="R124" s="15">
        <v>705.6</v>
      </c>
      <c r="S124" s="15">
        <v>1483.1</v>
      </c>
      <c r="T124" s="15">
        <v>327.2</v>
      </c>
      <c r="U124" s="15">
        <v>1605.0000000000002</v>
      </c>
      <c r="V124" s="15">
        <v>690</v>
      </c>
      <c r="W124" s="15">
        <v>521.9</v>
      </c>
      <c r="X124" s="15">
        <v>4516.8</v>
      </c>
      <c r="Y124" s="15">
        <v>400</v>
      </c>
      <c r="Z124" s="15">
        <v>0</v>
      </c>
      <c r="AA124" s="15">
        <v>0</v>
      </c>
      <c r="AB124" s="15">
        <v>0</v>
      </c>
      <c r="AC124" s="15">
        <v>0</v>
      </c>
      <c r="AD124" s="15">
        <v>0</v>
      </c>
      <c r="AE124" s="15">
        <v>0</v>
      </c>
      <c r="AF124" s="15">
        <v>0</v>
      </c>
      <c r="AG124" s="15">
        <v>0</v>
      </c>
      <c r="AH124" s="15">
        <v>0</v>
      </c>
      <c r="AI124" s="15">
        <v>960</v>
      </c>
    </row>
    <row r="125" spans="1:35" x14ac:dyDescent="0.3">
      <c r="A125" t="s">
        <v>40</v>
      </c>
      <c r="B125" s="15">
        <v>13467.259941223467</v>
      </c>
      <c r="C125" s="15">
        <v>23783.052542701538</v>
      </c>
      <c r="D125" s="15">
        <v>12349.190911859418</v>
      </c>
      <c r="E125" s="15">
        <v>3542.3999999999996</v>
      </c>
      <c r="F125" s="15">
        <v>5122.4000000000005</v>
      </c>
      <c r="G125" s="15">
        <v>2577.7999999999997</v>
      </c>
      <c r="H125" s="15">
        <v>5174.7999999999993</v>
      </c>
      <c r="I125" s="15">
        <v>2833.2</v>
      </c>
      <c r="J125" s="15">
        <v>2164.2999999999997</v>
      </c>
      <c r="K125" s="15">
        <v>1857.3999999999999</v>
      </c>
      <c r="L125" s="15">
        <v>6242.5</v>
      </c>
      <c r="M125" s="15">
        <v>2340.1</v>
      </c>
      <c r="N125" s="15">
        <v>3643</v>
      </c>
      <c r="O125" s="15">
        <v>1811.8</v>
      </c>
      <c r="P125" s="15">
        <v>2405.4</v>
      </c>
      <c r="Q125" s="15">
        <v>1247.1000000000001</v>
      </c>
      <c r="R125" s="15">
        <v>963</v>
      </c>
      <c r="S125" s="15">
        <v>955.1</v>
      </c>
      <c r="T125" s="15">
        <v>545.6</v>
      </c>
      <c r="U125" s="15">
        <v>2111</v>
      </c>
      <c r="V125" s="15">
        <v>835</v>
      </c>
      <c r="W125" s="15">
        <v>341.9</v>
      </c>
      <c r="X125" s="15">
        <v>2795.2</v>
      </c>
      <c r="Y125" s="15">
        <v>400</v>
      </c>
      <c r="Z125" s="15">
        <v>0</v>
      </c>
      <c r="AA125" s="15">
        <v>0</v>
      </c>
      <c r="AB125" s="15">
        <v>0</v>
      </c>
      <c r="AC125" s="15">
        <v>0</v>
      </c>
      <c r="AD125" s="15">
        <v>0</v>
      </c>
      <c r="AE125" s="15">
        <v>0</v>
      </c>
      <c r="AF125" s="15">
        <v>0</v>
      </c>
      <c r="AG125" s="15">
        <v>0</v>
      </c>
      <c r="AH125" s="15">
        <v>0</v>
      </c>
      <c r="AI125" s="15">
        <v>320</v>
      </c>
    </row>
    <row r="126" spans="1:35" x14ac:dyDescent="0.3">
      <c r="A126" t="s">
        <v>94</v>
      </c>
      <c r="B126" s="15">
        <v>15218.36376169811</v>
      </c>
      <c r="C126" s="15">
        <v>18253.431991621281</v>
      </c>
      <c r="D126" s="15">
        <v>10789.190911859416</v>
      </c>
      <c r="E126" s="15">
        <v>2094</v>
      </c>
      <c r="F126" s="15">
        <v>3000.9</v>
      </c>
      <c r="G126" s="15">
        <v>1777.1999999999998</v>
      </c>
      <c r="H126" s="15">
        <v>3023.6000000000004</v>
      </c>
      <c r="I126" s="15">
        <v>2179.4000000000005</v>
      </c>
      <c r="J126" s="15">
        <v>3437</v>
      </c>
      <c r="K126" s="15">
        <v>1894.5</v>
      </c>
      <c r="L126" s="15">
        <v>3530</v>
      </c>
      <c r="M126" s="15">
        <v>1660.3</v>
      </c>
      <c r="N126" s="15">
        <v>1691</v>
      </c>
      <c r="O126" s="15">
        <v>1922.4</v>
      </c>
      <c r="P126" s="15">
        <v>1508.8</v>
      </c>
      <c r="Q126" s="15">
        <v>1609.8000000000002</v>
      </c>
      <c r="R126" s="15">
        <v>836.4</v>
      </c>
      <c r="S126" s="15">
        <v>652.4</v>
      </c>
      <c r="T126" s="15">
        <v>345.59999999999997</v>
      </c>
      <c r="U126" s="15">
        <v>1321.0000000000002</v>
      </c>
      <c r="V126" s="15">
        <v>512.5</v>
      </c>
      <c r="W126" s="15">
        <v>188.8</v>
      </c>
      <c r="X126" s="15">
        <v>3796.8</v>
      </c>
      <c r="Y126" s="15">
        <v>400</v>
      </c>
      <c r="Z126" s="15">
        <v>0</v>
      </c>
      <c r="AA126" s="15">
        <v>0</v>
      </c>
      <c r="AB126" s="15">
        <v>0</v>
      </c>
      <c r="AC126" s="15">
        <v>0</v>
      </c>
      <c r="AD126" s="15">
        <v>0</v>
      </c>
      <c r="AE126" s="15">
        <v>0</v>
      </c>
      <c r="AF126" s="15">
        <v>0</v>
      </c>
      <c r="AG126" s="15">
        <v>0</v>
      </c>
      <c r="AH126" s="15">
        <v>0</v>
      </c>
      <c r="AI126" s="15">
        <v>0</v>
      </c>
    </row>
    <row r="127" spans="1:35" x14ac:dyDescent="0.3">
      <c r="A127" t="s">
        <v>95</v>
      </c>
      <c r="B127" s="15">
        <v>13929.840940424527</v>
      </c>
      <c r="C127" s="15">
        <v>22556.181409120829</v>
      </c>
      <c r="D127" s="15">
        <v>13115.149348671845</v>
      </c>
      <c r="E127" s="15">
        <v>1925.1</v>
      </c>
      <c r="F127" s="15">
        <v>4241.8</v>
      </c>
      <c r="G127" s="15">
        <v>1947.6</v>
      </c>
      <c r="H127" s="15">
        <v>2905.2</v>
      </c>
      <c r="I127" s="15">
        <v>2667.8</v>
      </c>
      <c r="J127" s="15">
        <v>2332.8999999999996</v>
      </c>
      <c r="K127" s="15">
        <v>1191.3000000000002</v>
      </c>
      <c r="L127" s="15">
        <v>4297.5</v>
      </c>
      <c r="M127" s="15">
        <v>1580.3</v>
      </c>
      <c r="N127" s="15">
        <v>2279</v>
      </c>
      <c r="O127" s="15">
        <v>1109</v>
      </c>
      <c r="P127" s="15">
        <v>1369.4</v>
      </c>
      <c r="Q127" s="15">
        <v>1771.0000000000002</v>
      </c>
      <c r="R127" s="15">
        <v>878.59999999999991</v>
      </c>
      <c r="S127" s="15">
        <v>1358.7</v>
      </c>
      <c r="T127" s="15">
        <v>545.6</v>
      </c>
      <c r="U127" s="15">
        <v>895</v>
      </c>
      <c r="V127" s="15">
        <v>585</v>
      </c>
      <c r="W127" s="15">
        <v>431.90000000000003</v>
      </c>
      <c r="X127" s="15">
        <v>2456</v>
      </c>
      <c r="Y127" s="15">
        <v>400</v>
      </c>
      <c r="Z127" s="15">
        <v>0</v>
      </c>
      <c r="AA127" s="15">
        <v>0</v>
      </c>
      <c r="AB127" s="15">
        <v>0</v>
      </c>
      <c r="AC127" s="15">
        <v>0</v>
      </c>
      <c r="AD127" s="15">
        <v>0</v>
      </c>
      <c r="AE127" s="15">
        <v>0</v>
      </c>
      <c r="AF127" s="15">
        <v>0</v>
      </c>
      <c r="AG127" s="15">
        <v>0</v>
      </c>
      <c r="AH127" s="15">
        <v>0</v>
      </c>
      <c r="AI127" s="15">
        <v>320</v>
      </c>
    </row>
    <row r="128" spans="1:35" x14ac:dyDescent="0.3">
      <c r="A128" t="s">
        <v>70</v>
      </c>
      <c r="B128" s="15">
        <v>11366.180411435731</v>
      </c>
      <c r="C128" s="15">
        <v>18770.978548985575</v>
      </c>
      <c r="D128" s="15">
        <v>13210.268403541746</v>
      </c>
      <c r="E128" s="15">
        <v>2824.8</v>
      </c>
      <c r="F128" s="15">
        <v>6602.6999999999989</v>
      </c>
      <c r="G128" s="15">
        <v>2342</v>
      </c>
      <c r="H128" s="15">
        <v>3178.7999999999997</v>
      </c>
      <c r="I128" s="15">
        <v>2352.4</v>
      </c>
      <c r="J128" s="15">
        <v>2048.6</v>
      </c>
      <c r="K128" s="15">
        <v>1654.5000000000002</v>
      </c>
      <c r="L128" s="15">
        <v>4775</v>
      </c>
      <c r="M128" s="15">
        <v>1773.3999999999999</v>
      </c>
      <c r="N128" s="15">
        <v>2473</v>
      </c>
      <c r="O128" s="15">
        <v>3233</v>
      </c>
      <c r="P128" s="15">
        <v>4058.9999999999995</v>
      </c>
      <c r="Q128" s="15">
        <v>750.8</v>
      </c>
      <c r="R128" s="15">
        <v>1131.8</v>
      </c>
      <c r="S128" s="15">
        <v>1281.3</v>
      </c>
      <c r="T128" s="15">
        <v>1018.4</v>
      </c>
      <c r="U128" s="15">
        <v>895</v>
      </c>
      <c r="V128" s="15">
        <v>427.49999999999994</v>
      </c>
      <c r="W128" s="15">
        <v>386.9</v>
      </c>
      <c r="X128" s="15">
        <v>3433.6</v>
      </c>
      <c r="Y128" s="15">
        <v>400</v>
      </c>
      <c r="Z128" s="15">
        <v>0</v>
      </c>
      <c r="AA128" s="15">
        <v>0</v>
      </c>
      <c r="AB128" s="15">
        <v>0</v>
      </c>
      <c r="AC128" s="15">
        <v>0</v>
      </c>
      <c r="AD128" s="15">
        <v>0</v>
      </c>
      <c r="AE128" s="15">
        <v>0</v>
      </c>
      <c r="AF128" s="15">
        <v>0</v>
      </c>
      <c r="AG128" s="15">
        <v>0</v>
      </c>
      <c r="AH128" s="15">
        <v>0</v>
      </c>
      <c r="AI128" s="15">
        <v>1120</v>
      </c>
    </row>
    <row r="129" spans="1:35" x14ac:dyDescent="0.3">
      <c r="A129" t="s">
        <v>170</v>
      </c>
      <c r="B129" s="15">
        <v>15345.36376169811</v>
      </c>
      <c r="C129" s="15">
        <v>15011.627701418396</v>
      </c>
      <c r="D129" s="15">
        <v>8254.6653741615519</v>
      </c>
      <c r="E129" s="15">
        <v>2743.2</v>
      </c>
      <c r="F129" s="15">
        <v>6201.5</v>
      </c>
      <c r="G129" s="15">
        <v>2525.7999999999997</v>
      </c>
      <c r="H129" s="15">
        <v>3116.7999999999997</v>
      </c>
      <c r="I129" s="15">
        <v>1397.8</v>
      </c>
      <c r="J129" s="15">
        <v>1337.2</v>
      </c>
      <c r="K129" s="15">
        <v>1085.8</v>
      </c>
      <c r="L129" s="15">
        <v>2330</v>
      </c>
      <c r="M129" s="15">
        <v>1073.5</v>
      </c>
      <c r="N129" s="15">
        <v>2386.9999999999995</v>
      </c>
      <c r="O129" s="15">
        <v>2058.3999999999996</v>
      </c>
      <c r="P129" s="15">
        <v>1526.6</v>
      </c>
      <c r="Q129" s="15">
        <v>1073.2</v>
      </c>
      <c r="R129" s="15">
        <v>591.4</v>
      </c>
      <c r="S129" s="15">
        <v>1017.3</v>
      </c>
      <c r="T129" s="15">
        <v>545.6</v>
      </c>
      <c r="U129" s="15">
        <v>824</v>
      </c>
      <c r="V129" s="15">
        <v>337.5</v>
      </c>
      <c r="W129" s="15">
        <v>71.900000000000006</v>
      </c>
      <c r="X129" s="15">
        <v>2142</v>
      </c>
      <c r="Y129" s="15">
        <v>400</v>
      </c>
      <c r="Z129" s="15">
        <v>0</v>
      </c>
      <c r="AA129" s="15">
        <v>0</v>
      </c>
      <c r="AB129" s="15">
        <v>0</v>
      </c>
      <c r="AC129" s="15">
        <v>0</v>
      </c>
      <c r="AD129" s="15">
        <v>0</v>
      </c>
      <c r="AE129" s="15">
        <v>0</v>
      </c>
      <c r="AF129" s="15">
        <v>0</v>
      </c>
      <c r="AG129" s="15">
        <v>0</v>
      </c>
      <c r="AH129" s="15">
        <v>0</v>
      </c>
      <c r="AI129" s="15">
        <v>960</v>
      </c>
    </row>
    <row r="130" spans="1:35" x14ac:dyDescent="0.3">
      <c r="A130" t="s">
        <v>96</v>
      </c>
      <c r="B130" s="15">
        <v>12813.076590961087</v>
      </c>
      <c r="C130" s="15">
        <v>25246.451112633906</v>
      </c>
      <c r="D130" s="15">
        <v>19634.695667963497</v>
      </c>
      <c r="E130" s="15">
        <v>2409.2999999999997</v>
      </c>
      <c r="F130" s="15">
        <v>6122.0999999999995</v>
      </c>
      <c r="G130" s="15">
        <v>2525.7999999999997</v>
      </c>
      <c r="H130" s="15">
        <v>3896.8</v>
      </c>
      <c r="I130" s="15">
        <v>2720.2</v>
      </c>
      <c r="J130" s="15">
        <v>4291.2</v>
      </c>
      <c r="K130" s="15">
        <v>2217.4</v>
      </c>
      <c r="L130" s="15">
        <v>5965</v>
      </c>
      <c r="M130" s="15">
        <v>2206.9</v>
      </c>
      <c r="N130" s="15">
        <v>2162</v>
      </c>
      <c r="O130" s="15">
        <v>1233.6000000000001</v>
      </c>
      <c r="P130" s="15">
        <v>1758.8</v>
      </c>
      <c r="Q130" s="15">
        <v>1488.9</v>
      </c>
      <c r="R130" s="15">
        <v>836.4</v>
      </c>
      <c r="S130" s="15">
        <v>1459.6</v>
      </c>
      <c r="T130" s="15">
        <v>545.6</v>
      </c>
      <c r="U130" s="15">
        <v>895</v>
      </c>
      <c r="V130" s="15">
        <v>710</v>
      </c>
      <c r="W130" s="15">
        <v>305.7</v>
      </c>
      <c r="X130" s="15">
        <v>2673.2000000000003</v>
      </c>
      <c r="Y130" s="15">
        <v>400</v>
      </c>
      <c r="Z130" s="15">
        <v>0</v>
      </c>
      <c r="AA130" s="15">
        <v>0</v>
      </c>
      <c r="AB130" s="15">
        <v>0</v>
      </c>
      <c r="AC130" s="15">
        <v>0</v>
      </c>
      <c r="AD130" s="15">
        <v>0</v>
      </c>
      <c r="AE130" s="15">
        <v>0</v>
      </c>
      <c r="AF130" s="15">
        <v>0</v>
      </c>
      <c r="AG130" s="15">
        <v>0</v>
      </c>
      <c r="AH130" s="15">
        <v>0</v>
      </c>
      <c r="AI130" s="15">
        <v>480</v>
      </c>
    </row>
    <row r="131" spans="1:35" x14ac:dyDescent="0.3">
      <c r="A131" t="s">
        <v>106</v>
      </c>
      <c r="B131" s="15">
        <v>14148.583938027712</v>
      </c>
      <c r="C131" s="15">
        <v>14336.343697229038</v>
      </c>
      <c r="D131" s="15">
        <v>10517.758012744855</v>
      </c>
      <c r="E131" s="15">
        <v>3633.6</v>
      </c>
      <c r="F131" s="15">
        <v>2801.2000000000003</v>
      </c>
      <c r="G131" s="15">
        <v>2342</v>
      </c>
      <c r="H131" s="15">
        <v>3888.3999999999996</v>
      </c>
      <c r="I131" s="15">
        <v>1651.6</v>
      </c>
      <c r="J131" s="15">
        <v>1724.3</v>
      </c>
      <c r="K131" s="15">
        <v>1248.7</v>
      </c>
      <c r="L131" s="15">
        <v>3790</v>
      </c>
      <c r="M131" s="15">
        <v>1346.8</v>
      </c>
      <c r="N131" s="15">
        <v>2961</v>
      </c>
      <c r="O131" s="15">
        <v>1516.8</v>
      </c>
      <c r="P131" s="15">
        <v>1975.9999999999998</v>
      </c>
      <c r="Q131" s="15">
        <v>509</v>
      </c>
      <c r="R131" s="15">
        <v>532.19999999999993</v>
      </c>
      <c r="S131" s="15">
        <v>815.5</v>
      </c>
      <c r="T131" s="15">
        <v>545.6</v>
      </c>
      <c r="U131" s="15">
        <v>1827</v>
      </c>
      <c r="V131" s="15">
        <v>512.5</v>
      </c>
      <c r="W131" s="15">
        <v>251.9</v>
      </c>
      <c r="X131" s="15">
        <v>3262.4</v>
      </c>
      <c r="Y131" s="15">
        <v>400</v>
      </c>
      <c r="Z131" s="15">
        <v>1140</v>
      </c>
      <c r="AA131" s="15">
        <v>1140</v>
      </c>
      <c r="AB131" s="15">
        <v>792</v>
      </c>
      <c r="AC131" s="15">
        <v>200</v>
      </c>
      <c r="AD131" s="15">
        <v>0</v>
      </c>
      <c r="AE131" s="15">
        <v>0</v>
      </c>
      <c r="AF131" s="15">
        <v>0</v>
      </c>
      <c r="AG131" s="15">
        <v>0</v>
      </c>
      <c r="AH131" s="15">
        <v>0</v>
      </c>
      <c r="AI131" s="15">
        <v>1120</v>
      </c>
    </row>
    <row r="132" spans="1:35" x14ac:dyDescent="0.3">
      <c r="A132" t="s">
        <v>196</v>
      </c>
      <c r="B132" s="15">
        <v>18156.981586966391</v>
      </c>
      <c r="C132" s="15">
        <v>23000.661123107308</v>
      </c>
      <c r="D132" s="15">
        <v>15585.474462302136</v>
      </c>
      <c r="E132" s="15">
        <v>5056.5</v>
      </c>
      <c r="F132" s="15">
        <v>5761.8</v>
      </c>
      <c r="G132" s="15">
        <v>4023</v>
      </c>
      <c r="H132" s="15">
        <v>6472.6</v>
      </c>
      <c r="I132" s="15">
        <v>3308.6</v>
      </c>
      <c r="J132" s="15">
        <v>3257.2</v>
      </c>
      <c r="K132" s="15">
        <v>2165.7999999999997</v>
      </c>
      <c r="L132" s="15">
        <v>6812.5</v>
      </c>
      <c r="M132" s="15">
        <v>2533.6</v>
      </c>
      <c r="N132" s="15">
        <v>4165</v>
      </c>
      <c r="O132" s="15">
        <v>0</v>
      </c>
      <c r="P132" s="15">
        <v>1958.8</v>
      </c>
      <c r="Q132" s="15">
        <v>1220.5999999999999</v>
      </c>
      <c r="R132" s="15">
        <v>591.4</v>
      </c>
      <c r="S132" s="15">
        <v>2803.6</v>
      </c>
      <c r="T132" s="15">
        <v>545.6</v>
      </c>
      <c r="U132" s="15">
        <v>3389</v>
      </c>
      <c r="V132" s="15">
        <v>795.00000000000011</v>
      </c>
      <c r="W132" s="15">
        <v>431.90000000000003</v>
      </c>
      <c r="X132" s="15">
        <v>2870.3999999999996</v>
      </c>
      <c r="Y132" s="15">
        <v>0</v>
      </c>
      <c r="Z132" s="15">
        <v>0</v>
      </c>
      <c r="AA132" s="15">
        <v>0</v>
      </c>
      <c r="AB132" s="15">
        <v>0</v>
      </c>
      <c r="AC132" s="15">
        <v>0</v>
      </c>
      <c r="AD132" s="15">
        <v>0</v>
      </c>
      <c r="AE132" s="15">
        <v>0</v>
      </c>
      <c r="AF132" s="15">
        <v>0</v>
      </c>
      <c r="AG132" s="15">
        <v>0</v>
      </c>
      <c r="AH132" s="15">
        <v>0</v>
      </c>
      <c r="AI132" s="15">
        <v>1280</v>
      </c>
    </row>
    <row r="133" spans="1:35" x14ac:dyDescent="0.3">
      <c r="A133" t="s">
        <v>97</v>
      </c>
      <c r="B133" s="15">
        <v>11701.639177128538</v>
      </c>
      <c r="C133" s="15">
        <v>23210.613400742113</v>
      </c>
      <c r="D133" s="15">
        <v>11471.005634692814</v>
      </c>
      <c r="E133" s="15">
        <v>2971.7999999999997</v>
      </c>
      <c r="F133" s="15">
        <v>4602.1000000000004</v>
      </c>
      <c r="G133" s="15">
        <v>2023.8</v>
      </c>
      <c r="H133" s="15">
        <v>4963</v>
      </c>
      <c r="I133" s="15">
        <v>2656.2</v>
      </c>
      <c r="J133" s="15">
        <v>2404.2999999999997</v>
      </c>
      <c r="K133" s="15">
        <v>1897.4</v>
      </c>
      <c r="L133" s="15">
        <v>5337.5</v>
      </c>
      <c r="M133" s="15">
        <v>2013.3999999999999</v>
      </c>
      <c r="N133" s="15">
        <v>4632</v>
      </c>
      <c r="O133" s="15">
        <v>2101.8000000000002</v>
      </c>
      <c r="P133" s="15">
        <v>2747.6</v>
      </c>
      <c r="Q133" s="15">
        <v>1891.9</v>
      </c>
      <c r="R133" s="15">
        <v>963</v>
      </c>
      <c r="S133" s="15">
        <v>753.3</v>
      </c>
      <c r="T133" s="15">
        <v>345.59999999999997</v>
      </c>
      <c r="U133" s="15">
        <v>1553</v>
      </c>
      <c r="V133" s="15">
        <v>657.50000000000011</v>
      </c>
      <c r="W133" s="15">
        <v>431.90000000000003</v>
      </c>
      <c r="X133" s="15">
        <v>3820.7999999999997</v>
      </c>
      <c r="Y133" s="15">
        <v>400</v>
      </c>
      <c r="Z133" s="15">
        <v>0</v>
      </c>
      <c r="AA133" s="15">
        <v>0</v>
      </c>
      <c r="AB133" s="15">
        <v>0</v>
      </c>
      <c r="AC133" s="15">
        <v>0</v>
      </c>
      <c r="AD133" s="15">
        <v>0</v>
      </c>
      <c r="AE133" s="15">
        <v>0</v>
      </c>
      <c r="AF133" s="15">
        <v>0</v>
      </c>
      <c r="AG133" s="15">
        <v>0</v>
      </c>
      <c r="AH133" s="15">
        <v>0</v>
      </c>
      <c r="AI133" s="15">
        <v>960</v>
      </c>
    </row>
    <row r="134" spans="1:35" x14ac:dyDescent="0.3">
      <c r="A134" t="s">
        <v>71</v>
      </c>
      <c r="B134" s="15">
        <v>11838.119294681605</v>
      </c>
      <c r="C134" s="15">
        <v>14603.147987431921</v>
      </c>
      <c r="D134" s="15">
        <v>20563.262768848934</v>
      </c>
      <c r="E134" s="15">
        <v>3702.6000000000004</v>
      </c>
      <c r="F134" s="15">
        <v>7202.4000000000005</v>
      </c>
      <c r="G134" s="15">
        <v>3610.6</v>
      </c>
      <c r="H134" s="15">
        <v>7538.7999999999993</v>
      </c>
      <c r="I134" s="15">
        <v>1793.2</v>
      </c>
      <c r="J134" s="15">
        <v>1323</v>
      </c>
      <c r="K134" s="15">
        <v>1491.6</v>
      </c>
      <c r="L134" s="15">
        <v>3447.5</v>
      </c>
      <c r="M134" s="15">
        <v>1506.8000000000002</v>
      </c>
      <c r="N134" s="15">
        <v>2241</v>
      </c>
      <c r="O134" s="15">
        <v>1622</v>
      </c>
      <c r="P134" s="15">
        <v>1523.8</v>
      </c>
      <c r="Q134" s="15">
        <v>1609.8000000000002</v>
      </c>
      <c r="R134" s="15">
        <v>692.80000000000007</v>
      </c>
      <c r="S134" s="15">
        <v>2717.4</v>
      </c>
      <c r="T134" s="15">
        <v>745.6</v>
      </c>
      <c r="U134" s="15">
        <v>682</v>
      </c>
      <c r="V134" s="15">
        <v>610</v>
      </c>
      <c r="W134" s="15">
        <v>593.79999999999995</v>
      </c>
      <c r="X134" s="15">
        <v>3340.8</v>
      </c>
      <c r="Y134" s="15">
        <v>400</v>
      </c>
      <c r="Z134" s="15">
        <v>0</v>
      </c>
      <c r="AA134" s="15">
        <v>0</v>
      </c>
      <c r="AB134" s="15">
        <v>0</v>
      </c>
      <c r="AC134" s="15">
        <v>0</v>
      </c>
      <c r="AD134" s="15">
        <v>0</v>
      </c>
      <c r="AE134" s="15">
        <v>0</v>
      </c>
      <c r="AF134" s="15">
        <v>0</v>
      </c>
      <c r="AG134" s="15">
        <v>0</v>
      </c>
      <c r="AH134" s="15">
        <v>0</v>
      </c>
      <c r="AI134" s="15">
        <v>1280</v>
      </c>
    </row>
    <row r="135" spans="1:35" x14ac:dyDescent="0.3">
      <c r="A135" t="s">
        <v>197</v>
      </c>
      <c r="B135" s="15">
        <v>17645.764349463439</v>
      </c>
      <c r="C135" s="15">
        <v>28340.95942797295</v>
      </c>
      <c r="D135" s="15">
        <v>32631.886579822913</v>
      </c>
      <c r="E135" s="15">
        <v>7239.9000000000005</v>
      </c>
      <c r="F135" s="15">
        <v>5601.2</v>
      </c>
      <c r="G135" s="15">
        <v>2037.2</v>
      </c>
      <c r="H135" s="15">
        <v>10480.799999999999</v>
      </c>
      <c r="I135" s="15">
        <v>2723.4</v>
      </c>
      <c r="J135" s="15">
        <v>4401.3</v>
      </c>
      <c r="K135" s="15">
        <v>2245.8000000000002</v>
      </c>
      <c r="L135" s="15">
        <v>4502.5</v>
      </c>
      <c r="M135" s="15">
        <v>2580.3000000000002</v>
      </c>
      <c r="N135" s="15">
        <v>5733</v>
      </c>
      <c r="O135" s="15">
        <v>0</v>
      </c>
      <c r="P135" s="15">
        <v>2486</v>
      </c>
      <c r="Q135" s="15">
        <v>1609.8000000000002</v>
      </c>
      <c r="R135" s="15">
        <v>1680.4</v>
      </c>
      <c r="S135" s="15">
        <v>1257.8</v>
      </c>
      <c r="T135" s="15">
        <v>345.59999999999997</v>
      </c>
      <c r="U135" s="15">
        <v>2821</v>
      </c>
      <c r="V135" s="15">
        <v>725.00000000000011</v>
      </c>
      <c r="W135" s="15">
        <v>837.4</v>
      </c>
      <c r="X135" s="15">
        <v>5001.6000000000004</v>
      </c>
      <c r="Y135" s="15">
        <v>0</v>
      </c>
      <c r="Z135" s="15">
        <v>0</v>
      </c>
      <c r="AA135" s="15">
        <v>0</v>
      </c>
      <c r="AB135" s="15">
        <v>0</v>
      </c>
      <c r="AC135" s="15">
        <v>0</v>
      </c>
      <c r="AD135" s="15">
        <v>0</v>
      </c>
      <c r="AE135" s="15">
        <v>0</v>
      </c>
      <c r="AF135" s="15">
        <v>0</v>
      </c>
      <c r="AG135" s="15">
        <v>0</v>
      </c>
      <c r="AH135" s="15">
        <v>0</v>
      </c>
      <c r="AI135" s="15">
        <v>1920</v>
      </c>
    </row>
    <row r="136" spans="1:35" x14ac:dyDescent="0.3">
      <c r="A136" t="s">
        <v>171</v>
      </c>
      <c r="B136" s="15">
        <v>10678.718706916276</v>
      </c>
      <c r="C136" s="15">
        <v>16713.140837093782</v>
      </c>
      <c r="D136" s="15">
        <v>8498.7220842500974</v>
      </c>
      <c r="E136" s="15">
        <v>3902.1000000000004</v>
      </c>
      <c r="F136" s="15">
        <v>4602.1000000000004</v>
      </c>
      <c r="G136" s="15">
        <v>2938.2000000000003</v>
      </c>
      <c r="H136" s="15">
        <v>4024.7999999999997</v>
      </c>
      <c r="I136" s="15">
        <v>2597.8000000000002</v>
      </c>
      <c r="J136" s="15">
        <v>2492.9</v>
      </c>
      <c r="K136" s="15">
        <v>2100.3000000000002</v>
      </c>
      <c r="L136" s="15">
        <v>4542.5</v>
      </c>
      <c r="M136" s="15">
        <v>1960.1999999999998</v>
      </c>
      <c r="N136" s="15">
        <v>2133</v>
      </c>
      <c r="O136" s="15">
        <v>1842.2000000000003</v>
      </c>
      <c r="P136" s="15">
        <v>1481.8</v>
      </c>
      <c r="Q136" s="15">
        <v>576.9</v>
      </c>
      <c r="R136" s="15">
        <v>430.8</v>
      </c>
      <c r="S136" s="15">
        <v>733.69999999999993</v>
      </c>
      <c r="T136" s="15">
        <v>345.59999999999997</v>
      </c>
      <c r="U136" s="15">
        <v>810.99999999999989</v>
      </c>
      <c r="V136" s="15">
        <v>427.49999999999994</v>
      </c>
      <c r="W136" s="15">
        <v>341.9</v>
      </c>
      <c r="X136" s="15">
        <v>1457.6000000000001</v>
      </c>
      <c r="Y136" s="15">
        <v>400</v>
      </c>
      <c r="Z136" s="15">
        <v>0</v>
      </c>
      <c r="AA136" s="15">
        <v>0</v>
      </c>
      <c r="AB136" s="15">
        <v>0</v>
      </c>
      <c r="AC136" s="15">
        <v>0</v>
      </c>
      <c r="AD136" s="15">
        <v>0</v>
      </c>
      <c r="AE136" s="15">
        <v>0</v>
      </c>
      <c r="AF136" s="15">
        <v>0</v>
      </c>
      <c r="AG136" s="15">
        <v>0</v>
      </c>
      <c r="AH136" s="15">
        <v>0</v>
      </c>
      <c r="AI136" s="15">
        <v>960</v>
      </c>
    </row>
    <row r="137" spans="1:35" x14ac:dyDescent="0.3">
      <c r="A137" t="s">
        <v>248</v>
      </c>
      <c r="B137" s="15">
        <v>12469.498530586676</v>
      </c>
      <c r="C137" s="15">
        <v>18847.978548985575</v>
      </c>
      <c r="D137" s="15">
        <v>21078.071856989514</v>
      </c>
      <c r="E137" s="15">
        <v>3722.7</v>
      </c>
      <c r="F137" s="15">
        <v>3001.2</v>
      </c>
      <c r="G137" s="15">
        <v>3610.6</v>
      </c>
      <c r="H137" s="15">
        <v>5927.5999999999995</v>
      </c>
      <c r="I137" s="15">
        <v>3614.0000000000005</v>
      </c>
      <c r="J137" s="15">
        <v>3377.2</v>
      </c>
      <c r="K137" s="15">
        <v>2909</v>
      </c>
      <c r="L137" s="15">
        <v>6165</v>
      </c>
      <c r="M137" s="15">
        <v>2653.6000000000004</v>
      </c>
      <c r="N137" s="15">
        <v>3804</v>
      </c>
      <c r="O137" s="15">
        <v>5717.7999999999993</v>
      </c>
      <c r="P137" s="15">
        <v>5320.6</v>
      </c>
      <c r="Q137" s="15">
        <v>482.50000000000011</v>
      </c>
      <c r="R137" s="15">
        <v>430.8</v>
      </c>
      <c r="S137" s="15">
        <v>1483.1</v>
      </c>
      <c r="T137" s="15">
        <v>545.6</v>
      </c>
      <c r="U137" s="15">
        <v>2111</v>
      </c>
      <c r="V137" s="15">
        <v>725.00000000000011</v>
      </c>
      <c r="W137" s="15">
        <v>161.9</v>
      </c>
      <c r="X137" s="15">
        <v>5344</v>
      </c>
      <c r="Y137" s="15">
        <v>400</v>
      </c>
      <c r="Z137" s="15">
        <v>1518</v>
      </c>
      <c r="AA137" s="15">
        <v>1518</v>
      </c>
      <c r="AB137" s="15">
        <v>1584</v>
      </c>
      <c r="AC137" s="15">
        <v>600</v>
      </c>
      <c r="AD137" s="15">
        <v>113</v>
      </c>
      <c r="AE137" s="15">
        <v>113</v>
      </c>
      <c r="AF137" s="15">
        <v>78</v>
      </c>
      <c r="AG137" s="15">
        <v>0</v>
      </c>
      <c r="AH137" s="15">
        <v>0</v>
      </c>
      <c r="AI137" s="15">
        <v>960</v>
      </c>
    </row>
    <row r="138" spans="1:35" x14ac:dyDescent="0.3">
      <c r="A138" t="s">
        <v>230</v>
      </c>
      <c r="B138" s="15">
        <v>6584.7982367040104</v>
      </c>
      <c r="C138" s="15">
        <v>12891.46541331019</v>
      </c>
      <c r="D138" s="15">
        <v>13211.149348671845</v>
      </c>
      <c r="E138" s="15">
        <v>2102.4</v>
      </c>
      <c r="F138" s="15">
        <v>5521.8</v>
      </c>
      <c r="G138" s="15">
        <v>2938.2000000000003</v>
      </c>
      <c r="H138" s="15">
        <v>3738.5999999999995</v>
      </c>
      <c r="I138" s="15">
        <v>2743.2</v>
      </c>
      <c r="J138" s="15">
        <v>3779.8</v>
      </c>
      <c r="K138" s="15">
        <v>1768.7</v>
      </c>
      <c r="L138" s="15">
        <v>5200</v>
      </c>
      <c r="M138" s="15">
        <v>2140.1</v>
      </c>
      <c r="N138" s="15">
        <v>3296.0000000000005</v>
      </c>
      <c r="O138" s="15">
        <v>2014.3999999999999</v>
      </c>
      <c r="P138" s="15">
        <v>1545.8</v>
      </c>
      <c r="Q138" s="15">
        <v>335.09999999999997</v>
      </c>
      <c r="R138" s="15">
        <v>346.40000000000003</v>
      </c>
      <c r="S138" s="15">
        <v>1017.3</v>
      </c>
      <c r="T138" s="15">
        <v>508.8</v>
      </c>
      <c r="U138" s="15">
        <v>611</v>
      </c>
      <c r="V138" s="15">
        <v>427.49999999999994</v>
      </c>
      <c r="W138" s="15">
        <v>566.90000000000009</v>
      </c>
      <c r="X138" s="15">
        <v>3860.8</v>
      </c>
      <c r="Y138" s="15">
        <v>400</v>
      </c>
      <c r="Z138" s="15">
        <v>0</v>
      </c>
      <c r="AA138" s="15">
        <v>0</v>
      </c>
      <c r="AB138" s="15">
        <v>0</v>
      </c>
      <c r="AC138" s="15">
        <v>0</v>
      </c>
      <c r="AD138" s="15">
        <v>0</v>
      </c>
      <c r="AE138" s="15">
        <v>0</v>
      </c>
      <c r="AF138" s="15">
        <v>0</v>
      </c>
      <c r="AG138" s="15">
        <v>0</v>
      </c>
      <c r="AH138" s="15">
        <v>0</v>
      </c>
      <c r="AI138" s="15">
        <v>320</v>
      </c>
    </row>
    <row r="139" spans="1:35" x14ac:dyDescent="0.3">
      <c r="A139" t="s">
        <v>41</v>
      </c>
      <c r="B139" s="15">
        <v>10066.259941223467</v>
      </c>
      <c r="C139" s="15">
        <v>13442.520286013525</v>
      </c>
      <c r="D139" s="15">
        <v>16378.12856707806</v>
      </c>
      <c r="E139" s="15">
        <v>3747.3</v>
      </c>
      <c r="F139" s="15">
        <v>4001.8000000000006</v>
      </c>
      <c r="G139" s="15">
        <v>2543.7999999999997</v>
      </c>
      <c r="H139" s="15">
        <v>4174.5999999999995</v>
      </c>
      <c r="I139" s="15">
        <v>2586.1999999999998</v>
      </c>
      <c r="J139" s="15">
        <v>2604.3000000000002</v>
      </c>
      <c r="K139" s="15">
        <v>2100.3000000000002</v>
      </c>
      <c r="L139" s="15">
        <v>5780</v>
      </c>
      <c r="M139" s="15">
        <v>2140.1</v>
      </c>
      <c r="N139" s="15">
        <v>3397</v>
      </c>
      <c r="O139" s="15">
        <v>1706.8</v>
      </c>
      <c r="P139" s="15">
        <v>2076</v>
      </c>
      <c r="Q139" s="15">
        <v>1059.4000000000001</v>
      </c>
      <c r="R139" s="15">
        <v>929</v>
      </c>
      <c r="S139" s="15">
        <v>2198.1999999999998</v>
      </c>
      <c r="T139" s="15">
        <v>345.59999999999997</v>
      </c>
      <c r="U139" s="15">
        <v>2111</v>
      </c>
      <c r="V139" s="15">
        <v>512.5</v>
      </c>
      <c r="W139" s="15">
        <v>206.9</v>
      </c>
      <c r="X139" s="15">
        <v>1103.2</v>
      </c>
      <c r="Y139" s="15">
        <v>400</v>
      </c>
      <c r="Z139" s="15">
        <v>1290</v>
      </c>
      <c r="AA139" s="15">
        <v>1290</v>
      </c>
      <c r="AB139" s="15">
        <v>1584</v>
      </c>
      <c r="AC139" s="15">
        <v>600</v>
      </c>
      <c r="AD139" s="15">
        <v>113</v>
      </c>
      <c r="AE139" s="15">
        <v>113</v>
      </c>
      <c r="AF139" s="15">
        <v>78</v>
      </c>
      <c r="AG139" s="15">
        <v>0</v>
      </c>
      <c r="AH139" s="15">
        <v>0</v>
      </c>
      <c r="AI139" s="15">
        <v>320</v>
      </c>
    </row>
    <row r="140" spans="1:35" x14ac:dyDescent="0.3">
      <c r="A140" t="s">
        <v>42</v>
      </c>
      <c r="B140" s="15">
        <v>19319.944760899172</v>
      </c>
      <c r="C140" s="15">
        <v>22421.634851756538</v>
      </c>
      <c r="D140" s="15">
        <v>19304.113420177087</v>
      </c>
      <c r="E140" s="15">
        <v>2272.8000000000002</v>
      </c>
      <c r="F140" s="15">
        <v>3800.9</v>
      </c>
      <c r="G140" s="15">
        <v>2709.6000000000004</v>
      </c>
      <c r="H140" s="15">
        <v>5527</v>
      </c>
      <c r="I140" s="15">
        <v>1967</v>
      </c>
      <c r="J140" s="15">
        <v>1969.9</v>
      </c>
      <c r="K140" s="15">
        <v>1045.8</v>
      </c>
      <c r="L140" s="15">
        <v>2297.5000000000005</v>
      </c>
      <c r="M140" s="15">
        <v>1020.3000000000001</v>
      </c>
      <c r="N140" s="15">
        <v>2666</v>
      </c>
      <c r="O140" s="15">
        <v>0</v>
      </c>
      <c r="P140" s="15">
        <v>1818.8000000000002</v>
      </c>
      <c r="Q140" s="15">
        <v>1488.9</v>
      </c>
      <c r="R140" s="15">
        <v>836.4</v>
      </c>
      <c r="S140" s="15">
        <v>1401.8</v>
      </c>
      <c r="T140" s="15">
        <v>545.6</v>
      </c>
      <c r="U140" s="15">
        <v>2263</v>
      </c>
      <c r="V140" s="15">
        <v>467.49999999999994</v>
      </c>
      <c r="W140" s="15">
        <v>306.2</v>
      </c>
      <c r="X140" s="15">
        <v>3648</v>
      </c>
      <c r="Y140" s="15">
        <v>0</v>
      </c>
      <c r="Z140" s="15">
        <v>0</v>
      </c>
      <c r="AA140" s="15">
        <v>0</v>
      </c>
      <c r="AB140" s="15">
        <v>0</v>
      </c>
      <c r="AC140" s="15">
        <v>0</v>
      </c>
      <c r="AD140" s="15">
        <v>0</v>
      </c>
      <c r="AE140" s="15">
        <v>0</v>
      </c>
      <c r="AF140" s="15">
        <v>0</v>
      </c>
      <c r="AG140" s="15">
        <v>0</v>
      </c>
      <c r="AH140" s="15">
        <v>0</v>
      </c>
      <c r="AI140" s="15">
        <v>480</v>
      </c>
    </row>
    <row r="141" spans="1:35" x14ac:dyDescent="0.3">
      <c r="A141" t="s">
        <v>172</v>
      </c>
      <c r="B141" s="15">
        <v>15531.501469413326</v>
      </c>
      <c r="C141" s="15">
        <v>19099.195709797114</v>
      </c>
      <c r="D141" s="15">
        <v>19236.510390796891</v>
      </c>
      <c r="E141" s="15">
        <v>5996.7</v>
      </c>
      <c r="F141" s="15">
        <v>4001.2</v>
      </c>
      <c r="G141" s="15">
        <v>2938.2000000000003</v>
      </c>
      <c r="H141" s="15">
        <v>6004</v>
      </c>
      <c r="I141" s="15">
        <v>2041</v>
      </c>
      <c r="J141" s="15">
        <v>3107.1000000000004</v>
      </c>
      <c r="K141" s="15">
        <v>1848.7</v>
      </c>
      <c r="L141" s="15">
        <v>4087.4999999999995</v>
      </c>
      <c r="M141" s="15">
        <v>1567.1000000000001</v>
      </c>
      <c r="N141" s="15">
        <v>2253</v>
      </c>
      <c r="O141" s="15">
        <v>2290.4</v>
      </c>
      <c r="P141" s="15">
        <v>1976.9999999999998</v>
      </c>
      <c r="Q141" s="15">
        <v>764.6</v>
      </c>
      <c r="R141" s="15">
        <v>591.4</v>
      </c>
      <c r="S141" s="15">
        <v>1521.8</v>
      </c>
      <c r="T141" s="15">
        <v>345.59999999999997</v>
      </c>
      <c r="U141" s="15">
        <v>1321.0000000000002</v>
      </c>
      <c r="V141" s="15">
        <v>555</v>
      </c>
      <c r="W141" s="15">
        <v>422.59999999999997</v>
      </c>
      <c r="X141" s="15">
        <v>4124.8</v>
      </c>
      <c r="Y141" s="15">
        <v>400</v>
      </c>
      <c r="Z141" s="15">
        <v>0</v>
      </c>
      <c r="AA141" s="15">
        <v>0</v>
      </c>
      <c r="AB141" s="15">
        <v>0</v>
      </c>
      <c r="AC141" s="15">
        <v>0</v>
      </c>
      <c r="AD141" s="15">
        <v>0</v>
      </c>
      <c r="AE141" s="15">
        <v>0</v>
      </c>
      <c r="AF141" s="15">
        <v>0</v>
      </c>
      <c r="AG141" s="15">
        <v>0</v>
      </c>
      <c r="AH141" s="15">
        <v>0</v>
      </c>
      <c r="AI141" s="15">
        <v>640</v>
      </c>
    </row>
    <row r="142" spans="1:35" x14ac:dyDescent="0.3">
      <c r="A142" t="s">
        <v>107</v>
      </c>
      <c r="B142" s="15">
        <v>13458.804114357308</v>
      </c>
      <c r="C142" s="15">
        <v>12717.46541331019</v>
      </c>
      <c r="D142" s="15">
        <v>13928.793941239612</v>
      </c>
      <c r="E142" s="15">
        <v>2204.7000000000003</v>
      </c>
      <c r="F142" s="15">
        <v>2400.6</v>
      </c>
      <c r="G142" s="15">
        <v>2525.7999999999997</v>
      </c>
      <c r="H142" s="15">
        <v>3324.4</v>
      </c>
      <c r="I142" s="15">
        <v>2162.4</v>
      </c>
      <c r="J142" s="15">
        <v>2441.2999999999997</v>
      </c>
      <c r="K142" s="15">
        <v>1328.7</v>
      </c>
      <c r="L142" s="15">
        <v>3487.5</v>
      </c>
      <c r="M142" s="15">
        <v>1633.5</v>
      </c>
      <c r="N142" s="15">
        <v>3490</v>
      </c>
      <c r="O142" s="15">
        <v>1841.8</v>
      </c>
      <c r="P142" s="15">
        <v>2211</v>
      </c>
      <c r="Q142" s="15">
        <v>910.9</v>
      </c>
      <c r="R142" s="15">
        <v>878.59999999999991</v>
      </c>
      <c r="S142" s="15">
        <v>733.69999999999993</v>
      </c>
      <c r="T142" s="15">
        <v>545.6</v>
      </c>
      <c r="U142" s="15">
        <v>1392.0000000000002</v>
      </c>
      <c r="V142" s="15">
        <v>555</v>
      </c>
      <c r="W142" s="15">
        <v>521.9</v>
      </c>
      <c r="X142" s="15">
        <v>2651.2000000000003</v>
      </c>
      <c r="Y142" s="15">
        <v>400</v>
      </c>
      <c r="Z142" s="15">
        <v>0</v>
      </c>
      <c r="AA142" s="15">
        <v>0</v>
      </c>
      <c r="AB142" s="15">
        <v>0</v>
      </c>
      <c r="AC142" s="15">
        <v>0</v>
      </c>
      <c r="AD142" s="15">
        <v>0</v>
      </c>
      <c r="AE142" s="15">
        <v>0</v>
      </c>
      <c r="AF142" s="15">
        <v>0</v>
      </c>
      <c r="AG142" s="15">
        <v>0</v>
      </c>
      <c r="AH142" s="15">
        <v>0</v>
      </c>
      <c r="AI142" s="15">
        <v>1920</v>
      </c>
    </row>
    <row r="143" spans="1:35" x14ac:dyDescent="0.3">
      <c r="A143" t="s">
        <v>108</v>
      </c>
      <c r="B143" s="15">
        <v>11174.562586167451</v>
      </c>
      <c r="C143" s="15">
        <v>14846.627701418396</v>
      </c>
      <c r="D143" s="15">
        <v>10735.319478937476</v>
      </c>
      <c r="E143" s="15">
        <v>2896.2</v>
      </c>
      <c r="F143" s="15">
        <v>4521.5</v>
      </c>
      <c r="G143" s="15">
        <v>1899</v>
      </c>
      <c r="H143" s="15">
        <v>4232.7999999999993</v>
      </c>
      <c r="I143" s="15">
        <v>1847</v>
      </c>
      <c r="J143" s="15">
        <v>981.5</v>
      </c>
      <c r="K143" s="15">
        <v>1005.8</v>
      </c>
      <c r="L143" s="15">
        <v>2367.5</v>
      </c>
      <c r="M143" s="15">
        <v>973.59999999999991</v>
      </c>
      <c r="N143" s="15">
        <v>2524</v>
      </c>
      <c r="O143" s="15">
        <v>1026.8000000000002</v>
      </c>
      <c r="P143" s="15">
        <v>1606.6</v>
      </c>
      <c r="Q143" s="15">
        <v>1462.4</v>
      </c>
      <c r="R143" s="15">
        <v>591.4</v>
      </c>
      <c r="S143" s="15">
        <v>753.3</v>
      </c>
      <c r="T143" s="15">
        <v>545.6</v>
      </c>
      <c r="U143" s="15">
        <v>1021.0000000000001</v>
      </c>
      <c r="V143" s="15">
        <v>427.49999999999994</v>
      </c>
      <c r="W143" s="15">
        <v>296.89999999999998</v>
      </c>
      <c r="X143" s="15">
        <v>2878.4</v>
      </c>
      <c r="Y143" s="15">
        <v>400</v>
      </c>
      <c r="Z143" s="15">
        <v>0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0</v>
      </c>
      <c r="AG143" s="15">
        <v>0</v>
      </c>
      <c r="AH143" s="15">
        <v>0</v>
      </c>
      <c r="AI143" s="15">
        <v>640</v>
      </c>
    </row>
    <row r="144" spans="1:35" x14ac:dyDescent="0.3">
      <c r="A144" t="s">
        <v>72</v>
      </c>
      <c r="B144" s="15">
        <v>12257.296767290687</v>
      </c>
      <c r="C144" s="15">
        <v>21087.019121012629</v>
      </c>
      <c r="D144" s="15">
        <v>14004.850651328155</v>
      </c>
      <c r="E144" s="15">
        <v>2370.6</v>
      </c>
      <c r="F144" s="15">
        <v>6002.4</v>
      </c>
      <c r="G144" s="15">
        <v>2023.8</v>
      </c>
      <c r="H144" s="15">
        <v>6027.2000000000007</v>
      </c>
      <c r="I144" s="15">
        <v>2180.7999999999997</v>
      </c>
      <c r="J144" s="15">
        <v>2868.4</v>
      </c>
      <c r="K144" s="15">
        <v>1577.4</v>
      </c>
      <c r="L144" s="15">
        <v>4562.5</v>
      </c>
      <c r="M144" s="15">
        <v>1646.7</v>
      </c>
      <c r="N144" s="15">
        <v>2786</v>
      </c>
      <c r="O144" s="15">
        <v>1416.8000000000002</v>
      </c>
      <c r="P144" s="15">
        <v>1801</v>
      </c>
      <c r="Q144" s="15">
        <v>401.90000000000009</v>
      </c>
      <c r="R144" s="15">
        <v>388.6</v>
      </c>
      <c r="S144" s="15">
        <v>518.20000000000005</v>
      </c>
      <c r="T144" s="15">
        <v>345.59999999999997</v>
      </c>
      <c r="U144" s="15">
        <v>1445.0000000000002</v>
      </c>
      <c r="V144" s="15">
        <v>420</v>
      </c>
      <c r="W144" s="15">
        <v>431.90000000000003</v>
      </c>
      <c r="X144" s="15">
        <v>3017.6</v>
      </c>
      <c r="Y144" s="15">
        <v>400</v>
      </c>
      <c r="Z144" s="15">
        <v>1824.0000000000002</v>
      </c>
      <c r="AA144" s="15">
        <v>1368</v>
      </c>
      <c r="AB144" s="15">
        <v>1584</v>
      </c>
      <c r="AC144" s="15">
        <v>200</v>
      </c>
      <c r="AD144" s="15">
        <v>0</v>
      </c>
      <c r="AE144" s="15">
        <v>0</v>
      </c>
      <c r="AF144" s="15">
        <v>78</v>
      </c>
      <c r="AG144" s="15">
        <v>0</v>
      </c>
      <c r="AH144" s="15">
        <v>0</v>
      </c>
      <c r="AI144" s="15">
        <v>640</v>
      </c>
    </row>
    <row r="145" spans="1:35" x14ac:dyDescent="0.3">
      <c r="A145" t="s">
        <v>73</v>
      </c>
      <c r="B145" s="15">
        <v>9738.4617045194555</v>
      </c>
      <c r="C145" s="15">
        <v>12198.472563648333</v>
      </c>
      <c r="D145" s="15">
        <v>6877.1909118594176</v>
      </c>
      <c r="E145" s="15">
        <v>2260.5</v>
      </c>
      <c r="F145" s="15">
        <v>4922.1000000000004</v>
      </c>
      <c r="G145" s="15">
        <v>1503.8</v>
      </c>
      <c r="H145" s="15">
        <v>2784.6</v>
      </c>
      <c r="I145" s="15">
        <v>2766.2</v>
      </c>
      <c r="J145" s="15">
        <v>2244.3000000000002</v>
      </c>
      <c r="K145" s="15">
        <v>1071.3</v>
      </c>
      <c r="L145" s="15">
        <v>4977.4999999999991</v>
      </c>
      <c r="M145" s="15">
        <v>1893.4</v>
      </c>
      <c r="N145" s="15">
        <v>2456</v>
      </c>
      <c r="O145" s="15">
        <v>1341.8</v>
      </c>
      <c r="P145" s="15">
        <v>1686</v>
      </c>
      <c r="Q145" s="15">
        <v>643.70000000000005</v>
      </c>
      <c r="R145" s="15">
        <v>658.8</v>
      </c>
      <c r="S145" s="15">
        <v>691.1</v>
      </c>
      <c r="T145" s="15">
        <v>345.59999999999997</v>
      </c>
      <c r="U145" s="15">
        <v>1037</v>
      </c>
      <c r="V145" s="15">
        <v>804.99999999999989</v>
      </c>
      <c r="W145" s="15">
        <v>278.8</v>
      </c>
      <c r="X145" s="15">
        <v>3353.6000000000004</v>
      </c>
      <c r="Y145" s="15">
        <v>400</v>
      </c>
      <c r="Z145" s="15">
        <v>0</v>
      </c>
      <c r="AA145" s="15">
        <v>0</v>
      </c>
      <c r="AB145" s="15">
        <v>0</v>
      </c>
      <c r="AC145" s="15">
        <v>0</v>
      </c>
      <c r="AD145" s="15">
        <v>0</v>
      </c>
      <c r="AE145" s="15">
        <v>0</v>
      </c>
      <c r="AF145" s="15">
        <v>0</v>
      </c>
      <c r="AG145" s="15">
        <v>0</v>
      </c>
      <c r="AH145" s="15">
        <v>0</v>
      </c>
      <c r="AI145" s="15">
        <v>0</v>
      </c>
    </row>
    <row r="146" spans="1:35" x14ac:dyDescent="0.3">
      <c r="A146" t="s">
        <v>43</v>
      </c>
      <c r="B146" s="15">
        <v>9251.2599412234667</v>
      </c>
      <c r="C146" s="15">
        <v>13658.527436351669</v>
      </c>
      <c r="D146" s="15">
        <v>16534.298697343689</v>
      </c>
      <c r="E146" s="15">
        <v>2301.3000000000002</v>
      </c>
      <c r="F146" s="15">
        <v>4001.8000000000006</v>
      </c>
      <c r="G146" s="15">
        <v>1763.8</v>
      </c>
      <c r="H146" s="15">
        <v>5344.6</v>
      </c>
      <c r="I146" s="15">
        <v>3375.4</v>
      </c>
      <c r="J146" s="15">
        <v>2984.1000000000004</v>
      </c>
      <c r="K146" s="15">
        <v>1820.3000000000002</v>
      </c>
      <c r="L146" s="15">
        <v>5602.5000000000009</v>
      </c>
      <c r="M146" s="15">
        <v>2206.6999999999998</v>
      </c>
      <c r="N146" s="15">
        <v>4769</v>
      </c>
      <c r="O146" s="15">
        <v>1705.8000000000002</v>
      </c>
      <c r="P146" s="15">
        <v>2138.1999999999998</v>
      </c>
      <c r="Q146" s="15">
        <v>1345.6000000000001</v>
      </c>
      <c r="R146" s="15">
        <v>1203.8</v>
      </c>
      <c r="S146" s="15">
        <v>1483.1</v>
      </c>
      <c r="T146" s="15">
        <v>545.6</v>
      </c>
      <c r="U146" s="15">
        <v>1237</v>
      </c>
      <c r="V146" s="15">
        <v>1015.0000000000001</v>
      </c>
      <c r="W146" s="15">
        <v>116.89999999999999</v>
      </c>
      <c r="X146" s="15">
        <v>3859.2</v>
      </c>
      <c r="Y146" s="15">
        <v>400</v>
      </c>
      <c r="Z146" s="15">
        <v>0</v>
      </c>
      <c r="AA146" s="15">
        <v>0</v>
      </c>
      <c r="AB146" s="15">
        <v>0</v>
      </c>
      <c r="AC146" s="15">
        <v>0</v>
      </c>
      <c r="AD146" s="15">
        <v>0</v>
      </c>
      <c r="AE146" s="15">
        <v>0</v>
      </c>
      <c r="AF146" s="15">
        <v>0</v>
      </c>
      <c r="AG146" s="15">
        <v>0</v>
      </c>
      <c r="AH146" s="15">
        <v>0</v>
      </c>
      <c r="AI146" s="15">
        <v>640</v>
      </c>
    </row>
    <row r="147" spans="1:35" x14ac:dyDescent="0.3">
      <c r="A147" t="s">
        <v>198</v>
      </c>
      <c r="B147" s="15">
        <v>18012.357884044814</v>
      </c>
      <c r="C147" s="15">
        <v>23907.100265066729</v>
      </c>
      <c r="D147" s="15">
        <v>20307.943289911458</v>
      </c>
      <c r="E147" s="15">
        <v>5571.6</v>
      </c>
      <c r="F147" s="15">
        <v>11403.9</v>
      </c>
      <c r="G147" s="15">
        <v>2543.7999999999997</v>
      </c>
      <c r="H147" s="15">
        <v>3908.3999999999996</v>
      </c>
      <c r="I147" s="15">
        <v>2536.1999999999998</v>
      </c>
      <c r="J147" s="15">
        <v>2284.2999999999997</v>
      </c>
      <c r="K147" s="15">
        <v>1777.4</v>
      </c>
      <c r="L147" s="15">
        <v>5217.5</v>
      </c>
      <c r="M147" s="15">
        <v>1933.4</v>
      </c>
      <c r="N147" s="15">
        <v>2546</v>
      </c>
      <c r="O147" s="15">
        <v>1401.8</v>
      </c>
      <c r="P147" s="15">
        <v>1786</v>
      </c>
      <c r="Q147" s="15">
        <v>1461.3</v>
      </c>
      <c r="R147" s="15">
        <v>988.2</v>
      </c>
      <c r="S147" s="15">
        <v>815.5</v>
      </c>
      <c r="T147" s="15">
        <v>345.59999999999997</v>
      </c>
      <c r="U147" s="15">
        <v>3602</v>
      </c>
      <c r="V147" s="15">
        <v>507.50000000000006</v>
      </c>
      <c r="W147" s="15">
        <v>161.9</v>
      </c>
      <c r="X147" s="15">
        <v>4856</v>
      </c>
      <c r="Y147" s="15">
        <v>400</v>
      </c>
      <c r="Z147" s="15">
        <v>1368</v>
      </c>
      <c r="AA147" s="15">
        <v>1824</v>
      </c>
      <c r="AB147" s="15">
        <v>1584</v>
      </c>
      <c r="AC147" s="15">
        <v>800</v>
      </c>
      <c r="AD147" s="15">
        <v>0</v>
      </c>
      <c r="AE147" s="15">
        <v>0</v>
      </c>
      <c r="AF147" s="15">
        <v>78</v>
      </c>
      <c r="AG147" s="15">
        <v>0</v>
      </c>
      <c r="AH147" s="15">
        <v>0</v>
      </c>
      <c r="AI147" s="15">
        <v>1280</v>
      </c>
    </row>
    <row r="148" spans="1:35" x14ac:dyDescent="0.3">
      <c r="A148" t="s">
        <v>131</v>
      </c>
      <c r="B148" s="15">
        <v>11298.602351061319</v>
      </c>
      <c r="C148" s="15">
        <v>21645.417690945</v>
      </c>
      <c r="D148" s="15">
        <v>9477.6445925677654</v>
      </c>
      <c r="E148" s="15">
        <v>2158.2000000000003</v>
      </c>
      <c r="F148" s="15">
        <v>5001.5</v>
      </c>
      <c r="G148" s="15">
        <v>2162.7999999999997</v>
      </c>
      <c r="H148" s="15">
        <v>2992.2000000000003</v>
      </c>
      <c r="I148" s="15">
        <v>1767</v>
      </c>
      <c r="J148" s="15">
        <v>1497.2</v>
      </c>
      <c r="K148" s="15">
        <v>1165.8</v>
      </c>
      <c r="L148" s="15">
        <v>3427.5</v>
      </c>
      <c r="M148" s="15">
        <v>1120.2</v>
      </c>
      <c r="N148" s="15">
        <v>2164</v>
      </c>
      <c r="O148" s="15">
        <v>1186.8</v>
      </c>
      <c r="P148" s="15">
        <v>1433.8000000000002</v>
      </c>
      <c r="Q148" s="15">
        <v>1126.2000000000003</v>
      </c>
      <c r="R148" s="15">
        <v>878.59999999999991</v>
      </c>
      <c r="S148" s="15">
        <v>652.4</v>
      </c>
      <c r="T148" s="15">
        <v>345.59999999999997</v>
      </c>
      <c r="U148" s="15">
        <v>682</v>
      </c>
      <c r="V148" s="15">
        <v>342.5</v>
      </c>
      <c r="W148" s="15">
        <v>116.89999999999999</v>
      </c>
      <c r="X148" s="15">
        <v>3249.6000000000004</v>
      </c>
      <c r="Y148" s="15">
        <v>400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0</v>
      </c>
      <c r="AG148" s="15">
        <v>0</v>
      </c>
      <c r="AH148" s="15">
        <v>0</v>
      </c>
      <c r="AI148" s="15">
        <v>1120</v>
      </c>
    </row>
    <row r="149" spans="1:35" x14ac:dyDescent="0.3">
      <c r="A149" t="s">
        <v>109</v>
      </c>
      <c r="B149" s="15">
        <v>18524.443291485844</v>
      </c>
      <c r="C149" s="15">
        <v>17892.715995810642</v>
      </c>
      <c r="D149" s="15">
        <v>18943.659739468738</v>
      </c>
      <c r="E149" s="15">
        <v>4633.2</v>
      </c>
      <c r="F149" s="15">
        <v>6000.6</v>
      </c>
      <c r="G149" s="15">
        <v>3382</v>
      </c>
      <c r="H149" s="15">
        <v>4431.6000000000004</v>
      </c>
      <c r="I149" s="15">
        <v>2081</v>
      </c>
      <c r="J149" s="15">
        <v>1441.7000000000003</v>
      </c>
      <c r="K149" s="15">
        <v>1805.8000000000002</v>
      </c>
      <c r="L149" s="15">
        <v>3470.0000000000005</v>
      </c>
      <c r="M149" s="15">
        <v>1273.9000000000003</v>
      </c>
      <c r="N149" s="15">
        <v>3313.9999999999995</v>
      </c>
      <c r="O149" s="15">
        <v>2881.6</v>
      </c>
      <c r="P149" s="15">
        <v>1904.4</v>
      </c>
      <c r="Q149" s="15">
        <v>1609.8000000000002</v>
      </c>
      <c r="R149" s="15">
        <v>836.4</v>
      </c>
      <c r="S149" s="15">
        <v>1257.8</v>
      </c>
      <c r="T149" s="15">
        <v>545.6</v>
      </c>
      <c r="U149" s="15">
        <v>1534.0000000000002</v>
      </c>
      <c r="V149" s="15">
        <v>470.00000000000006</v>
      </c>
      <c r="W149" s="15">
        <v>386.9</v>
      </c>
      <c r="X149" s="15">
        <v>3648.7999999999997</v>
      </c>
      <c r="Y149" s="15">
        <v>400</v>
      </c>
      <c r="Z149" s="15">
        <v>0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0</v>
      </c>
      <c r="AG149" s="15">
        <v>0</v>
      </c>
      <c r="AH149" s="15">
        <v>0</v>
      </c>
      <c r="AI149" s="15">
        <v>640</v>
      </c>
    </row>
    <row r="150" spans="1:35" x14ac:dyDescent="0.3">
      <c r="A150" t="s">
        <v>173</v>
      </c>
      <c r="B150" s="15">
        <v>16913.742997603182</v>
      </c>
      <c r="C150" s="15">
        <v>16083.992849661858</v>
      </c>
      <c r="D150" s="15">
        <v>14574.438533807377</v>
      </c>
      <c r="E150" s="15">
        <v>2887.5</v>
      </c>
      <c r="F150" s="15">
        <v>3200.6</v>
      </c>
      <c r="G150" s="15">
        <v>2754.3999999999996</v>
      </c>
      <c r="H150" s="15">
        <v>3157.7999999999997</v>
      </c>
      <c r="I150" s="15">
        <v>1988.6000000000001</v>
      </c>
      <c r="J150" s="15">
        <v>2587.1000000000004</v>
      </c>
      <c r="K150" s="15">
        <v>1568.6999999999998</v>
      </c>
      <c r="L150" s="15">
        <v>3389.9999999999995</v>
      </c>
      <c r="M150" s="15">
        <v>1453.6000000000001</v>
      </c>
      <c r="N150" s="15">
        <v>2629</v>
      </c>
      <c r="O150" s="15">
        <v>1970.6</v>
      </c>
      <c r="P150" s="15">
        <v>1651.6000000000001</v>
      </c>
      <c r="Q150" s="15">
        <v>1220.5999999999999</v>
      </c>
      <c r="R150" s="15">
        <v>591.4</v>
      </c>
      <c r="S150" s="15">
        <v>1521.8</v>
      </c>
      <c r="T150" s="15">
        <v>545.6</v>
      </c>
      <c r="U150" s="15">
        <v>1250.0000000000002</v>
      </c>
      <c r="V150" s="15">
        <v>542.49999999999989</v>
      </c>
      <c r="W150" s="15">
        <v>116.89999999999999</v>
      </c>
      <c r="X150" s="15">
        <v>1492.8</v>
      </c>
      <c r="Y150" s="15">
        <v>400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640</v>
      </c>
    </row>
    <row r="151" spans="1:35" x14ac:dyDescent="0.3">
      <c r="A151" t="s">
        <v>249</v>
      </c>
      <c r="B151" s="15">
        <v>10118.697355056016</v>
      </c>
      <c r="C151" s="15">
        <v>22212.701695134358</v>
      </c>
      <c r="D151" s="15">
        <v>9002.3818237188334</v>
      </c>
      <c r="E151" s="15">
        <v>3485.3999999999996</v>
      </c>
      <c r="F151" s="15">
        <v>7602.4000000000005</v>
      </c>
      <c r="G151" s="15">
        <v>1929.6</v>
      </c>
      <c r="H151" s="15">
        <v>5788</v>
      </c>
      <c r="I151" s="15">
        <v>1825.4</v>
      </c>
      <c r="J151" s="15">
        <v>2317</v>
      </c>
      <c r="K151" s="15">
        <v>1294.5</v>
      </c>
      <c r="L151" s="15">
        <v>3602.5</v>
      </c>
      <c r="M151" s="15">
        <v>1286.7</v>
      </c>
      <c r="N151" s="15">
        <v>4085</v>
      </c>
      <c r="O151" s="15">
        <v>1498.8</v>
      </c>
      <c r="P151" s="15">
        <v>2110.1999999999998</v>
      </c>
      <c r="Q151" s="15">
        <v>670.19999999999993</v>
      </c>
      <c r="R151" s="15">
        <v>574.4</v>
      </c>
      <c r="S151" s="15">
        <v>815.5</v>
      </c>
      <c r="T151" s="15">
        <v>345.59999999999997</v>
      </c>
      <c r="U151" s="15">
        <v>1534.0000000000002</v>
      </c>
      <c r="V151" s="15">
        <v>372.5</v>
      </c>
      <c r="W151" s="15">
        <v>306.2</v>
      </c>
      <c r="X151" s="15">
        <v>2897.6</v>
      </c>
      <c r="Y151" s="15">
        <v>400</v>
      </c>
      <c r="Z151" s="15">
        <v>0</v>
      </c>
      <c r="AA151" s="15">
        <v>0</v>
      </c>
      <c r="AB151" s="15">
        <v>0</v>
      </c>
      <c r="AC151" s="15">
        <v>0</v>
      </c>
      <c r="AD151" s="15">
        <v>0</v>
      </c>
      <c r="AE151" s="15">
        <v>0</v>
      </c>
      <c r="AF151" s="15">
        <v>0</v>
      </c>
      <c r="AG151" s="15">
        <v>0</v>
      </c>
      <c r="AH151" s="15">
        <v>0</v>
      </c>
      <c r="AI151" s="15">
        <v>0</v>
      </c>
    </row>
    <row r="152" spans="1:35" x14ac:dyDescent="0.3">
      <c r="A152" t="s">
        <v>110</v>
      </c>
      <c r="B152" s="15">
        <v>13361.602351061319</v>
      </c>
      <c r="C152" s="15">
        <v>20732.155137770063</v>
      </c>
      <c r="D152" s="15">
        <v>17043.716449557283</v>
      </c>
      <c r="E152" s="15">
        <v>2307.2999999999997</v>
      </c>
      <c r="F152" s="15">
        <v>3600.6</v>
      </c>
      <c r="G152" s="15">
        <v>3045.8</v>
      </c>
      <c r="H152" s="15">
        <v>5124.6000000000004</v>
      </c>
      <c r="I152" s="15">
        <v>1713.2</v>
      </c>
      <c r="J152" s="15">
        <v>1667.1000000000001</v>
      </c>
      <c r="K152" s="15">
        <v>1045.8</v>
      </c>
      <c r="L152" s="15">
        <v>2065.0000000000005</v>
      </c>
      <c r="M152" s="15">
        <v>947</v>
      </c>
      <c r="N152" s="15">
        <v>1806</v>
      </c>
      <c r="O152" s="15">
        <v>2146.6</v>
      </c>
      <c r="P152" s="15">
        <v>1561.6000000000001</v>
      </c>
      <c r="Q152" s="15">
        <v>1220.5999999999999</v>
      </c>
      <c r="R152" s="15">
        <v>1224.4000000000001</v>
      </c>
      <c r="S152" s="15">
        <v>1257.8</v>
      </c>
      <c r="T152" s="15">
        <v>345.59999999999997</v>
      </c>
      <c r="U152" s="15">
        <v>1521</v>
      </c>
      <c r="V152" s="15">
        <v>467.49999999999994</v>
      </c>
      <c r="W152" s="15">
        <v>404.49999999999994</v>
      </c>
      <c r="X152" s="15">
        <v>1106.8</v>
      </c>
      <c r="Y152" s="15">
        <v>400</v>
      </c>
      <c r="Z152" s="15">
        <v>0</v>
      </c>
      <c r="AA152" s="15">
        <v>0</v>
      </c>
      <c r="AB152" s="15">
        <v>0</v>
      </c>
      <c r="AC152" s="15">
        <v>0</v>
      </c>
      <c r="AD152" s="15">
        <v>0</v>
      </c>
      <c r="AE152" s="15">
        <v>0</v>
      </c>
      <c r="AF152" s="15">
        <v>0</v>
      </c>
      <c r="AG152" s="15">
        <v>0</v>
      </c>
      <c r="AH152" s="15">
        <v>0</v>
      </c>
      <c r="AI152" s="15">
        <v>640</v>
      </c>
    </row>
    <row r="153" spans="1:35" x14ac:dyDescent="0.3">
      <c r="A153" t="s">
        <v>111</v>
      </c>
      <c r="B153" s="15">
        <v>12184.742997603182</v>
      </c>
      <c r="C153" s="15">
        <v>14748.033421688911</v>
      </c>
      <c r="D153" s="15">
        <v>14331.489609203107</v>
      </c>
      <c r="E153" s="15">
        <v>3133.2</v>
      </c>
      <c r="F153" s="15">
        <v>4000.6</v>
      </c>
      <c r="G153" s="15">
        <v>3382</v>
      </c>
      <c r="H153" s="15">
        <v>4821.5999999999995</v>
      </c>
      <c r="I153" s="15">
        <v>2604.8000000000002</v>
      </c>
      <c r="J153" s="15">
        <v>2618.5</v>
      </c>
      <c r="K153" s="15">
        <v>1525.8</v>
      </c>
      <c r="L153" s="15">
        <v>3182.5</v>
      </c>
      <c r="M153" s="15">
        <v>1500.5000000000002</v>
      </c>
      <c r="N153" s="15">
        <v>3142.9999999999995</v>
      </c>
      <c r="O153" s="15">
        <v>2724.4</v>
      </c>
      <c r="P153" s="15">
        <v>2111</v>
      </c>
      <c r="Q153" s="15">
        <v>804.90000000000009</v>
      </c>
      <c r="R153" s="15">
        <v>996.4</v>
      </c>
      <c r="S153" s="15">
        <v>1785.8</v>
      </c>
      <c r="T153" s="15">
        <v>545.6</v>
      </c>
      <c r="U153" s="15">
        <v>1534.0000000000002</v>
      </c>
      <c r="V153" s="15">
        <v>685</v>
      </c>
      <c r="W153" s="15">
        <v>261.2</v>
      </c>
      <c r="X153" s="15">
        <v>1691.2</v>
      </c>
      <c r="Y153" s="15">
        <v>400</v>
      </c>
      <c r="Z153" s="15">
        <v>0</v>
      </c>
      <c r="AA153" s="15">
        <v>0</v>
      </c>
      <c r="AB153" s="15">
        <v>0</v>
      </c>
      <c r="AC153" s="15">
        <v>0</v>
      </c>
      <c r="AD153" s="15">
        <v>0</v>
      </c>
      <c r="AE153" s="15">
        <v>0</v>
      </c>
      <c r="AF153" s="15">
        <v>0</v>
      </c>
      <c r="AG153" s="15">
        <v>0</v>
      </c>
      <c r="AH153" s="15">
        <v>0</v>
      </c>
      <c r="AI153" s="15">
        <v>640</v>
      </c>
    </row>
    <row r="154" spans="1:35" x14ac:dyDescent="0.3">
      <c r="A154" t="s">
        <v>112</v>
      </c>
      <c r="B154" s="15">
        <v>14850.984525793041</v>
      </c>
      <c r="C154" s="15">
        <v>15536.742267161411</v>
      </c>
      <c r="D154" s="15">
        <v>16242.92250831767</v>
      </c>
      <c r="E154" s="15">
        <v>2484.2999999999997</v>
      </c>
      <c r="F154" s="15">
        <v>6400.6</v>
      </c>
      <c r="G154" s="15">
        <v>2530.3999999999996</v>
      </c>
      <c r="H154" s="15">
        <v>2316</v>
      </c>
      <c r="I154" s="15">
        <v>2557.8000000000002</v>
      </c>
      <c r="J154" s="15">
        <v>1430.1</v>
      </c>
      <c r="K154" s="15">
        <v>702.6</v>
      </c>
      <c r="L154" s="15">
        <v>3079.9999999999995</v>
      </c>
      <c r="M154" s="15">
        <v>1360.3999999999999</v>
      </c>
      <c r="N154" s="15">
        <v>2561</v>
      </c>
      <c r="O154" s="15">
        <v>1786.8</v>
      </c>
      <c r="P154" s="15">
        <v>2233.7999999999997</v>
      </c>
      <c r="Q154" s="15">
        <v>1180.3</v>
      </c>
      <c r="R154" s="15">
        <v>591.4</v>
      </c>
      <c r="S154" s="15">
        <v>652.4</v>
      </c>
      <c r="T154" s="15">
        <v>345.59999999999997</v>
      </c>
      <c r="U154" s="15">
        <v>1237</v>
      </c>
      <c r="V154" s="15">
        <v>637.5</v>
      </c>
      <c r="W154" s="15">
        <v>116.89999999999999</v>
      </c>
      <c r="X154" s="15">
        <v>2427.2000000000003</v>
      </c>
      <c r="Y154" s="15">
        <v>400</v>
      </c>
      <c r="Z154" s="15">
        <v>0</v>
      </c>
      <c r="AA154" s="15">
        <v>0</v>
      </c>
      <c r="AB154" s="15">
        <v>0</v>
      </c>
      <c r="AC154" s="15">
        <v>0</v>
      </c>
      <c r="AD154" s="15">
        <v>0</v>
      </c>
      <c r="AE154" s="15">
        <v>0</v>
      </c>
      <c r="AF154" s="15">
        <v>0</v>
      </c>
      <c r="AG154" s="15">
        <v>0</v>
      </c>
      <c r="AH154" s="15">
        <v>0</v>
      </c>
      <c r="AI154" s="15">
        <v>0</v>
      </c>
    </row>
    <row r="155" spans="1:35" x14ac:dyDescent="0.3">
      <c r="A155" t="s">
        <v>174</v>
      </c>
      <c r="B155" s="15">
        <v>13275.042703720515</v>
      </c>
      <c r="C155" s="15">
        <v>14929.229131486025</v>
      </c>
      <c r="D155" s="15">
        <v>10209.701302656311</v>
      </c>
      <c r="E155" s="15">
        <v>2812.2</v>
      </c>
      <c r="F155" s="15">
        <v>6122.0999999999995</v>
      </c>
      <c r="G155" s="15">
        <v>2391.4</v>
      </c>
      <c r="H155" s="15">
        <v>3730.2</v>
      </c>
      <c r="I155" s="15">
        <v>2272.4</v>
      </c>
      <c r="J155" s="15">
        <v>1474.3999999999999</v>
      </c>
      <c r="K155" s="15">
        <v>1531.6000000000001</v>
      </c>
      <c r="L155" s="15">
        <v>4070</v>
      </c>
      <c r="M155" s="15">
        <v>1693.3999999999999</v>
      </c>
      <c r="N155" s="15">
        <v>1883</v>
      </c>
      <c r="O155" s="15">
        <v>1211.8</v>
      </c>
      <c r="P155" s="15">
        <v>1449.8</v>
      </c>
      <c r="Q155" s="15">
        <v>955.99999999999989</v>
      </c>
      <c r="R155" s="15">
        <v>486.99999999999989</v>
      </c>
      <c r="S155" s="15">
        <v>652.4</v>
      </c>
      <c r="T155" s="15">
        <v>545.6</v>
      </c>
      <c r="U155" s="15">
        <v>824</v>
      </c>
      <c r="V155" s="15">
        <v>575</v>
      </c>
      <c r="W155" s="15">
        <v>116.89999999999999</v>
      </c>
      <c r="X155" s="15">
        <v>1859.2</v>
      </c>
      <c r="Y155" s="15">
        <v>400</v>
      </c>
      <c r="Z155" s="15">
        <v>0</v>
      </c>
      <c r="AA155" s="15">
        <v>0</v>
      </c>
      <c r="AB155" s="15">
        <v>0</v>
      </c>
      <c r="AC155" s="15">
        <v>0</v>
      </c>
      <c r="AD155" s="15">
        <v>0</v>
      </c>
      <c r="AE155" s="15">
        <v>0</v>
      </c>
      <c r="AF155" s="15">
        <v>0</v>
      </c>
      <c r="AG155" s="15">
        <v>456.00000000000006</v>
      </c>
      <c r="AH155" s="15">
        <v>1596</v>
      </c>
      <c r="AI155" s="15">
        <v>640</v>
      </c>
    </row>
    <row r="156" spans="1:35" x14ac:dyDescent="0.3">
      <c r="A156" t="s">
        <v>250</v>
      </c>
      <c r="B156" s="15">
        <v>6784.6789420224068</v>
      </c>
      <c r="C156" s="15">
        <v>15908.066843377817</v>
      </c>
      <c r="D156" s="15">
        <v>13247.54631929165</v>
      </c>
      <c r="E156" s="15">
        <v>1368.3</v>
      </c>
      <c r="F156" s="15">
        <v>4601.5</v>
      </c>
      <c r="G156" s="15">
        <v>1777.1999999999998</v>
      </c>
      <c r="H156" s="15">
        <v>4224</v>
      </c>
      <c r="I156" s="15">
        <v>2477.7999999999997</v>
      </c>
      <c r="J156" s="15">
        <v>2145.8000000000002</v>
      </c>
      <c r="K156" s="15">
        <v>1894.5</v>
      </c>
      <c r="L156" s="15">
        <v>5037.5</v>
      </c>
      <c r="M156" s="15">
        <v>1840.2</v>
      </c>
      <c r="N156" s="15">
        <v>2337</v>
      </c>
      <c r="O156" s="15">
        <v>1840.1999999999998</v>
      </c>
      <c r="P156" s="15">
        <v>2063.2000000000003</v>
      </c>
      <c r="Q156" s="15">
        <v>764.6</v>
      </c>
      <c r="R156" s="15">
        <v>489.99999999999994</v>
      </c>
      <c r="S156" s="15">
        <v>993.8</v>
      </c>
      <c r="T156" s="15">
        <v>345.59999999999997</v>
      </c>
      <c r="U156" s="15">
        <v>824</v>
      </c>
      <c r="V156" s="15">
        <v>737.5</v>
      </c>
      <c r="W156" s="15">
        <v>116.89999999999999</v>
      </c>
      <c r="X156" s="15">
        <v>3050.4000000000005</v>
      </c>
      <c r="Y156" s="15">
        <v>400</v>
      </c>
      <c r="Z156" s="15">
        <v>0</v>
      </c>
      <c r="AA156" s="15">
        <v>0</v>
      </c>
      <c r="AB156" s="15">
        <v>0</v>
      </c>
      <c r="AC156" s="15">
        <v>0</v>
      </c>
      <c r="AD156" s="15">
        <v>0</v>
      </c>
      <c r="AE156" s="15">
        <v>0</v>
      </c>
      <c r="AF156" s="15">
        <v>0</v>
      </c>
      <c r="AG156" s="15">
        <v>0</v>
      </c>
      <c r="AH156" s="15">
        <v>0</v>
      </c>
      <c r="AI156" s="15">
        <v>0</v>
      </c>
    </row>
    <row r="157" spans="1:35" x14ac:dyDescent="0.3">
      <c r="A157" t="s">
        <v>199</v>
      </c>
      <c r="B157" s="15">
        <v>12325.38217473172</v>
      </c>
      <c r="C157" s="15">
        <v>15194.75656783769</v>
      </c>
      <c r="D157" s="15">
        <v>8905.2476219479613</v>
      </c>
      <c r="E157" s="15">
        <v>3735.6000000000004</v>
      </c>
      <c r="F157" s="15">
        <v>3800.9</v>
      </c>
      <c r="G157" s="15">
        <v>2709.6000000000004</v>
      </c>
      <c r="H157" s="15">
        <v>3686.2000000000003</v>
      </c>
      <c r="I157" s="15">
        <v>1724.7999999999997</v>
      </c>
      <c r="J157" s="15">
        <v>1323</v>
      </c>
      <c r="K157" s="15">
        <v>1325.8</v>
      </c>
      <c r="L157" s="15">
        <v>4030</v>
      </c>
      <c r="M157" s="15">
        <v>1107</v>
      </c>
      <c r="N157" s="15">
        <v>4068</v>
      </c>
      <c r="O157" s="15">
        <v>2102.6</v>
      </c>
      <c r="P157" s="15">
        <v>1546.3999999999999</v>
      </c>
      <c r="Q157" s="15">
        <v>992.59999999999991</v>
      </c>
      <c r="R157" s="15">
        <v>489.99999999999994</v>
      </c>
      <c r="S157" s="15">
        <v>714.59999999999991</v>
      </c>
      <c r="T157" s="15">
        <v>545.6</v>
      </c>
      <c r="U157" s="15">
        <v>1321.0000000000002</v>
      </c>
      <c r="V157" s="15">
        <v>382.5</v>
      </c>
      <c r="W157" s="15">
        <v>161.9</v>
      </c>
      <c r="X157" s="15">
        <v>1913.6</v>
      </c>
      <c r="Y157" s="15">
        <v>400</v>
      </c>
      <c r="Z157" s="15">
        <v>0</v>
      </c>
      <c r="AA157" s="15">
        <v>0</v>
      </c>
      <c r="AB157" s="15">
        <v>0</v>
      </c>
      <c r="AC157" s="15">
        <v>0</v>
      </c>
      <c r="AD157" s="15">
        <v>0</v>
      </c>
      <c r="AE157" s="15">
        <v>0</v>
      </c>
      <c r="AF157" s="15">
        <v>0</v>
      </c>
      <c r="AG157" s="15">
        <v>0</v>
      </c>
      <c r="AH157" s="15">
        <v>0</v>
      </c>
      <c r="AI157" s="15">
        <v>1120</v>
      </c>
    </row>
    <row r="158" spans="1:35" x14ac:dyDescent="0.3">
      <c r="A158" t="s">
        <v>231</v>
      </c>
      <c r="B158" s="15">
        <v>9589.2570023968183</v>
      </c>
      <c r="C158" s="15">
        <v>11966.310275540129</v>
      </c>
      <c r="D158" s="15">
        <v>18647.319478937472</v>
      </c>
      <c r="E158" s="15">
        <v>4072.7999999999997</v>
      </c>
      <c r="F158" s="15">
        <v>5201.2</v>
      </c>
      <c r="G158" s="15">
        <v>4023</v>
      </c>
      <c r="H158" s="15">
        <v>7460.2000000000007</v>
      </c>
      <c r="I158" s="15">
        <v>2454.8000000000002</v>
      </c>
      <c r="J158" s="15">
        <v>3151.4</v>
      </c>
      <c r="K158" s="15">
        <v>1845.8</v>
      </c>
      <c r="L158" s="15">
        <v>5027.5</v>
      </c>
      <c r="M158" s="15">
        <v>2126.9</v>
      </c>
      <c r="N158" s="15">
        <v>3885</v>
      </c>
      <c r="O158" s="15">
        <v>3075.7999999999997</v>
      </c>
      <c r="P158" s="15">
        <v>2493.1999999999998</v>
      </c>
      <c r="Q158" s="15">
        <v>1341.5</v>
      </c>
      <c r="R158" s="15">
        <v>633.6</v>
      </c>
      <c r="S158" s="15">
        <v>1257.8</v>
      </c>
      <c r="T158" s="15">
        <v>545.6</v>
      </c>
      <c r="U158" s="15">
        <v>611</v>
      </c>
      <c r="V158" s="15">
        <v>595</v>
      </c>
      <c r="W158" s="15">
        <v>116.89999999999999</v>
      </c>
      <c r="X158" s="15">
        <v>2724.7999999999997</v>
      </c>
      <c r="Y158" s="15">
        <v>400</v>
      </c>
      <c r="Z158" s="15">
        <v>0</v>
      </c>
      <c r="AA158" s="15">
        <v>0</v>
      </c>
      <c r="AB158" s="15">
        <v>0</v>
      </c>
      <c r="AC158" s="15">
        <v>0</v>
      </c>
      <c r="AD158" s="15">
        <v>0</v>
      </c>
      <c r="AE158" s="15">
        <v>0</v>
      </c>
      <c r="AF158" s="15">
        <v>0</v>
      </c>
      <c r="AG158" s="15">
        <v>0</v>
      </c>
      <c r="AH158" s="15">
        <v>0</v>
      </c>
      <c r="AI158" s="15">
        <v>0</v>
      </c>
    </row>
    <row r="159" spans="1:35" x14ac:dyDescent="0.3">
      <c r="A159" t="s">
        <v>200</v>
      </c>
      <c r="B159" s="15">
        <v>11355.978648139742</v>
      </c>
      <c r="C159" s="15">
        <v>14487.823411215511</v>
      </c>
      <c r="D159" s="15">
        <v>18930.582247786409</v>
      </c>
      <c r="E159" s="15">
        <v>4161.3</v>
      </c>
      <c r="F159" s="15">
        <v>4401.8</v>
      </c>
      <c r="G159" s="15">
        <v>1763.8</v>
      </c>
      <c r="H159" s="15">
        <v>2813.7999999999997</v>
      </c>
      <c r="I159" s="15">
        <v>2896.2000000000003</v>
      </c>
      <c r="J159" s="15">
        <v>2492.9</v>
      </c>
      <c r="K159" s="15">
        <v>2100.3000000000002</v>
      </c>
      <c r="L159" s="15">
        <v>5240</v>
      </c>
      <c r="M159" s="15">
        <v>2180.1</v>
      </c>
      <c r="N159" s="15">
        <v>3743</v>
      </c>
      <c r="O159" s="15">
        <v>1956.8</v>
      </c>
      <c r="P159" s="15">
        <v>2578.1999999999998</v>
      </c>
      <c r="Q159" s="15">
        <v>1126.2000000000003</v>
      </c>
      <c r="R159" s="15">
        <v>1131.8</v>
      </c>
      <c r="S159" s="15">
        <v>1560.5</v>
      </c>
      <c r="T159" s="15">
        <v>345.59999999999997</v>
      </c>
      <c r="U159" s="15">
        <v>1037</v>
      </c>
      <c r="V159" s="15">
        <v>852.5</v>
      </c>
      <c r="W159" s="15">
        <v>116.89999999999999</v>
      </c>
      <c r="X159" s="15">
        <v>7038.4</v>
      </c>
      <c r="Y159" s="15">
        <v>400</v>
      </c>
      <c r="Z159" s="15">
        <v>0</v>
      </c>
      <c r="AA159" s="15">
        <v>0</v>
      </c>
      <c r="AB159" s="15">
        <v>0</v>
      </c>
      <c r="AC159" s="15">
        <v>0</v>
      </c>
      <c r="AD159" s="15">
        <v>0</v>
      </c>
      <c r="AE159" s="15">
        <v>0</v>
      </c>
      <c r="AF159" s="15">
        <v>0</v>
      </c>
      <c r="AG159" s="15">
        <v>0</v>
      </c>
      <c r="AH159" s="15">
        <v>0</v>
      </c>
      <c r="AI159" s="15">
        <v>1280</v>
      </c>
    </row>
    <row r="160" spans="1:35" x14ac:dyDescent="0.3">
      <c r="A160" t="s">
        <v>44</v>
      </c>
      <c r="B160" s="15">
        <v>10520.259941223469</v>
      </c>
      <c r="C160" s="15">
        <v>11618.675423783588</v>
      </c>
      <c r="D160" s="15">
        <v>9820.964071505241</v>
      </c>
      <c r="E160" s="15">
        <v>5259.5999999999995</v>
      </c>
      <c r="F160" s="15">
        <v>4001.8000000000006</v>
      </c>
      <c r="G160" s="15">
        <v>1483.8</v>
      </c>
      <c r="H160" s="15">
        <v>4646.3999999999996</v>
      </c>
      <c r="I160" s="15">
        <v>1955.4</v>
      </c>
      <c r="J160" s="15">
        <v>1764.3</v>
      </c>
      <c r="K160" s="15">
        <v>1577.4</v>
      </c>
      <c r="L160" s="15">
        <v>4132.5</v>
      </c>
      <c r="M160" s="15">
        <v>1606.7</v>
      </c>
      <c r="N160" s="15">
        <v>6898.0000000000009</v>
      </c>
      <c r="O160" s="15">
        <v>2412.7999999999997</v>
      </c>
      <c r="P160" s="15">
        <v>2053.6</v>
      </c>
      <c r="Q160" s="15">
        <v>1274.6999999999998</v>
      </c>
      <c r="R160" s="15">
        <v>658.8</v>
      </c>
      <c r="S160" s="15">
        <v>1219.0999999999999</v>
      </c>
      <c r="T160" s="15">
        <v>545.6</v>
      </c>
      <c r="U160" s="15">
        <v>1037</v>
      </c>
      <c r="V160" s="15">
        <v>485</v>
      </c>
      <c r="W160" s="15">
        <v>116.89999999999999</v>
      </c>
      <c r="X160" s="15">
        <v>3739.2</v>
      </c>
      <c r="Y160" s="15">
        <v>400</v>
      </c>
      <c r="Z160" s="15">
        <v>0</v>
      </c>
      <c r="AA160" s="15">
        <v>0</v>
      </c>
      <c r="AB160" s="15">
        <v>0</v>
      </c>
      <c r="AC160" s="15">
        <v>0</v>
      </c>
      <c r="AD160" s="15">
        <v>0</v>
      </c>
      <c r="AE160" s="15">
        <v>0</v>
      </c>
      <c r="AF160" s="15">
        <v>0</v>
      </c>
      <c r="AG160" s="15">
        <v>0</v>
      </c>
      <c r="AH160" s="15">
        <v>0</v>
      </c>
      <c r="AI160" s="15">
        <v>960</v>
      </c>
    </row>
    <row r="161" spans="1:35" x14ac:dyDescent="0.3">
      <c r="A161" t="s">
        <v>45</v>
      </c>
      <c r="B161" s="15">
        <v>14911.798236704011</v>
      </c>
      <c r="C161" s="15">
        <v>28850.398569932375</v>
      </c>
      <c r="D161" s="15">
        <v>23697.788306546798</v>
      </c>
      <c r="E161" s="15">
        <v>2743.2</v>
      </c>
      <c r="F161" s="15">
        <v>5242.1000000000004</v>
      </c>
      <c r="G161" s="15">
        <v>2754.3999999999996</v>
      </c>
      <c r="H161" s="15">
        <v>5472.6</v>
      </c>
      <c r="I161" s="15">
        <v>4167</v>
      </c>
      <c r="J161" s="15">
        <v>2732.9</v>
      </c>
      <c r="K161" s="15">
        <v>2463.1999999999998</v>
      </c>
      <c r="L161" s="15">
        <v>7625</v>
      </c>
      <c r="M161" s="15">
        <v>2740.2999999999997</v>
      </c>
      <c r="N161" s="15">
        <v>2126</v>
      </c>
      <c r="O161" s="15">
        <v>2118.6</v>
      </c>
      <c r="P161" s="15">
        <v>1731</v>
      </c>
      <c r="Q161" s="15">
        <v>817.6</v>
      </c>
      <c r="R161" s="15">
        <v>532.19999999999993</v>
      </c>
      <c r="S161" s="15">
        <v>2189.4</v>
      </c>
      <c r="T161" s="15">
        <v>545.6</v>
      </c>
      <c r="U161" s="15">
        <v>1440</v>
      </c>
      <c r="V161" s="15">
        <v>1462.5</v>
      </c>
      <c r="W161" s="15">
        <v>251.9</v>
      </c>
      <c r="X161" s="15">
        <v>3956.7999999999997</v>
      </c>
      <c r="Y161" s="15">
        <v>400</v>
      </c>
      <c r="Z161" s="15">
        <v>0</v>
      </c>
      <c r="AA161" s="15">
        <v>0</v>
      </c>
      <c r="AB161" s="15">
        <v>0</v>
      </c>
      <c r="AC161" s="15">
        <v>0</v>
      </c>
      <c r="AD161" s="15">
        <v>0</v>
      </c>
      <c r="AE161" s="15">
        <v>0</v>
      </c>
      <c r="AF161" s="15">
        <v>0</v>
      </c>
      <c r="AG161" s="15">
        <v>0</v>
      </c>
      <c r="AH161" s="15">
        <v>0</v>
      </c>
      <c r="AI161" s="15">
        <v>640</v>
      </c>
    </row>
    <row r="162" spans="1:35" x14ac:dyDescent="0.3">
      <c r="A162" t="s">
        <v>132</v>
      </c>
      <c r="B162" s="15">
        <v>11934.299706117336</v>
      </c>
      <c r="C162" s="15">
        <v>12097.114565743012</v>
      </c>
      <c r="D162" s="15">
        <v>8835.7164495572815</v>
      </c>
      <c r="E162" s="15">
        <v>3608.4</v>
      </c>
      <c r="F162" s="15">
        <v>3000.9</v>
      </c>
      <c r="G162" s="15">
        <v>2373.4</v>
      </c>
      <c r="H162" s="15">
        <v>4327.8</v>
      </c>
      <c r="I162" s="15">
        <v>2028.6</v>
      </c>
      <c r="J162" s="15">
        <v>2814.2000000000003</v>
      </c>
      <c r="K162" s="15">
        <v>1485.7999999999997</v>
      </c>
      <c r="L162" s="15">
        <v>3120.0000000000005</v>
      </c>
      <c r="M162" s="15">
        <v>1493.6000000000001</v>
      </c>
      <c r="N162" s="15">
        <v>3620</v>
      </c>
      <c r="O162" s="15">
        <v>3075.7999999999997</v>
      </c>
      <c r="P162" s="15">
        <v>2543.2000000000003</v>
      </c>
      <c r="Q162" s="15">
        <v>1448.6000000000001</v>
      </c>
      <c r="R162" s="15">
        <v>836.4</v>
      </c>
      <c r="S162" s="15">
        <v>1257.8</v>
      </c>
      <c r="T162" s="15">
        <v>345.59999999999997</v>
      </c>
      <c r="U162" s="15">
        <v>1392.0000000000002</v>
      </c>
      <c r="V162" s="15">
        <v>467.49999999999994</v>
      </c>
      <c r="W162" s="15">
        <v>71.900000000000006</v>
      </c>
      <c r="X162" s="15">
        <v>758.4</v>
      </c>
      <c r="Y162" s="15">
        <v>400</v>
      </c>
      <c r="Z162" s="15">
        <v>0</v>
      </c>
      <c r="AA162" s="15">
        <v>0</v>
      </c>
      <c r="AB162" s="15">
        <v>0</v>
      </c>
      <c r="AC162" s="15">
        <v>0</v>
      </c>
      <c r="AD162" s="15">
        <v>0</v>
      </c>
      <c r="AE162" s="15">
        <v>0</v>
      </c>
      <c r="AF162" s="15">
        <v>0</v>
      </c>
      <c r="AG162" s="15">
        <v>0</v>
      </c>
      <c r="AH162" s="15">
        <v>0</v>
      </c>
      <c r="AI162" s="15">
        <v>1280</v>
      </c>
    </row>
    <row r="163" spans="1:35" x14ac:dyDescent="0.3">
      <c r="A163" t="s">
        <v>46</v>
      </c>
      <c r="B163" s="15">
        <v>9942.1988244693403</v>
      </c>
      <c r="C163" s="15">
        <v>17438.255402836792</v>
      </c>
      <c r="D163" s="15">
        <v>8820.8506513281554</v>
      </c>
      <c r="E163" s="15">
        <v>3359.1</v>
      </c>
      <c r="F163" s="15">
        <v>5762.4000000000005</v>
      </c>
      <c r="G163" s="15">
        <v>1517.2</v>
      </c>
      <c r="H163" s="15">
        <v>4278.4000000000005</v>
      </c>
      <c r="I163" s="15">
        <v>2637.7999999999997</v>
      </c>
      <c r="J163" s="15">
        <v>1661.5</v>
      </c>
      <c r="K163" s="15">
        <v>1654.5000000000002</v>
      </c>
      <c r="L163" s="15">
        <v>5217.5</v>
      </c>
      <c r="M163" s="15">
        <v>1880.2</v>
      </c>
      <c r="N163" s="15">
        <v>4360</v>
      </c>
      <c r="O163" s="15">
        <v>2136.7999999999997</v>
      </c>
      <c r="P163" s="15">
        <v>2805.4</v>
      </c>
      <c r="Q163" s="15">
        <v>750.8</v>
      </c>
      <c r="R163" s="15">
        <v>802.4</v>
      </c>
      <c r="S163" s="15">
        <v>1910.2</v>
      </c>
      <c r="T163" s="15">
        <v>545.6</v>
      </c>
      <c r="U163" s="15">
        <v>1534.0000000000002</v>
      </c>
      <c r="V163" s="15">
        <v>715.00000000000011</v>
      </c>
      <c r="W163" s="15">
        <v>71.900000000000006</v>
      </c>
      <c r="X163" s="15">
        <v>3660.7999999999997</v>
      </c>
      <c r="Y163" s="15">
        <v>400</v>
      </c>
      <c r="Z163" s="15">
        <v>0</v>
      </c>
      <c r="AA163" s="15">
        <v>0</v>
      </c>
      <c r="AB163" s="15">
        <v>0</v>
      </c>
      <c r="AC163" s="15">
        <v>0</v>
      </c>
      <c r="AD163" s="15">
        <v>0</v>
      </c>
      <c r="AE163" s="15">
        <v>0</v>
      </c>
      <c r="AF163" s="15">
        <v>0</v>
      </c>
      <c r="AG163" s="15">
        <v>0</v>
      </c>
      <c r="AH163" s="15">
        <v>0</v>
      </c>
      <c r="AI163" s="15">
        <v>480</v>
      </c>
    </row>
    <row r="164" spans="1:35" x14ac:dyDescent="0.3">
      <c r="A164" t="s">
        <v>8647</v>
      </c>
      <c r="B164" s="15">
        <v>11418.960235106131</v>
      </c>
      <c r="C164" s="15">
        <v>16088.066843377819</v>
      </c>
      <c r="D164" s="15">
        <v>14795.489609203107</v>
      </c>
      <c r="E164" s="15">
        <v>3464.3999999999996</v>
      </c>
      <c r="F164" s="15">
        <v>6602.6999999999989</v>
      </c>
      <c r="G164" s="15">
        <v>2834.4</v>
      </c>
      <c r="H164" s="15">
        <v>4079.7999999999997</v>
      </c>
      <c r="I164" s="15">
        <v>2372.3999999999996</v>
      </c>
      <c r="J164" s="15">
        <v>2190.1</v>
      </c>
      <c r="K164" s="15">
        <v>1768.7</v>
      </c>
      <c r="L164" s="15">
        <v>3922.4999999999995</v>
      </c>
      <c r="M164" s="15">
        <v>1740.2999999999997</v>
      </c>
      <c r="N164" s="15">
        <v>3657</v>
      </c>
      <c r="O164" s="15">
        <v>2789.4</v>
      </c>
      <c r="P164" s="15">
        <v>1889.4</v>
      </c>
      <c r="Q164" s="15">
        <v>575.80000000000007</v>
      </c>
      <c r="R164" s="15">
        <v>591.4</v>
      </c>
      <c r="S164" s="15">
        <v>551.5</v>
      </c>
      <c r="T164" s="15">
        <v>545.6</v>
      </c>
      <c r="U164" s="15">
        <v>1392.0000000000002</v>
      </c>
      <c r="V164" s="15">
        <v>552.5</v>
      </c>
      <c r="W164" s="15">
        <v>306.2</v>
      </c>
      <c r="X164" s="15">
        <v>3457.6000000000004</v>
      </c>
      <c r="Y164" s="15">
        <v>400</v>
      </c>
      <c r="Z164" s="15">
        <v>1437</v>
      </c>
      <c r="AA164" s="15">
        <v>1587</v>
      </c>
      <c r="AB164" s="15">
        <v>1056</v>
      </c>
      <c r="AC164" s="15">
        <v>600</v>
      </c>
      <c r="AD164" s="15">
        <v>0</v>
      </c>
      <c r="AE164" s="15">
        <v>0</v>
      </c>
      <c r="AF164" s="15">
        <v>78</v>
      </c>
      <c r="AG164" s="15">
        <v>0</v>
      </c>
      <c r="AH164" s="15">
        <v>0</v>
      </c>
      <c r="AI164" s="15">
        <v>640</v>
      </c>
    </row>
    <row r="165" spans="1:35" x14ac:dyDescent="0.3">
      <c r="A165" t="s">
        <v>5281</v>
      </c>
      <c r="B165" s="15">
        <v>10086.19882446934</v>
      </c>
      <c r="C165" s="15">
        <v>19217.155137770063</v>
      </c>
      <c r="D165" s="15">
        <v>16498.468827609322</v>
      </c>
      <c r="E165" s="15">
        <v>2887.2</v>
      </c>
      <c r="F165" s="15">
        <v>5402.1</v>
      </c>
      <c r="G165" s="15">
        <v>2834.4</v>
      </c>
      <c r="H165" s="15">
        <v>4035.6000000000004</v>
      </c>
      <c r="I165" s="15">
        <v>2616.2000000000003</v>
      </c>
      <c r="J165" s="15">
        <v>1724.3</v>
      </c>
      <c r="K165" s="15">
        <v>1617.4</v>
      </c>
      <c r="L165" s="15">
        <v>4072.5</v>
      </c>
      <c r="M165" s="15">
        <v>1933.4</v>
      </c>
      <c r="N165" s="15">
        <v>4035</v>
      </c>
      <c r="O165" s="15">
        <v>2086.8000000000002</v>
      </c>
      <c r="P165" s="15">
        <v>2543.2000000000003</v>
      </c>
      <c r="Q165" s="15">
        <v>670.19999999999993</v>
      </c>
      <c r="R165" s="15">
        <v>718</v>
      </c>
      <c r="S165" s="15">
        <v>2626.2999999999997</v>
      </c>
      <c r="T165" s="15">
        <v>727.19999999999993</v>
      </c>
      <c r="U165" s="15">
        <v>895</v>
      </c>
      <c r="V165" s="15">
        <v>595</v>
      </c>
      <c r="W165" s="15">
        <v>116.89999999999999</v>
      </c>
      <c r="X165" s="15">
        <v>2598.4</v>
      </c>
      <c r="Y165" s="15">
        <v>400</v>
      </c>
      <c r="Z165" s="15">
        <v>0</v>
      </c>
      <c r="AA165" s="15">
        <v>0</v>
      </c>
      <c r="AB165" s="15">
        <v>0</v>
      </c>
      <c r="AC165" s="15">
        <v>0</v>
      </c>
      <c r="AD165" s="15">
        <v>0</v>
      </c>
      <c r="AE165" s="15">
        <v>0</v>
      </c>
      <c r="AF165" s="15">
        <v>0</v>
      </c>
      <c r="AG165" s="15">
        <v>0</v>
      </c>
      <c r="AH165" s="15">
        <v>0</v>
      </c>
      <c r="AI165" s="15">
        <v>480</v>
      </c>
    </row>
    <row r="166" spans="1:35" x14ac:dyDescent="0.3">
      <c r="A166" t="s">
        <v>7224</v>
      </c>
      <c r="B166" s="15">
        <v>9826.2783542570778</v>
      </c>
      <c r="C166" s="15">
        <v>18435.4988349991</v>
      </c>
      <c r="D166" s="15">
        <v>11871.206058760388</v>
      </c>
      <c r="E166" s="15">
        <v>2899.8</v>
      </c>
      <c r="F166" s="15">
        <v>4601.5</v>
      </c>
      <c r="G166" s="15">
        <v>1234.8</v>
      </c>
      <c r="H166" s="15">
        <v>3373.8</v>
      </c>
      <c r="I166" s="15">
        <v>2189.4</v>
      </c>
      <c r="J166" s="15">
        <v>2271.4</v>
      </c>
      <c r="K166" s="15">
        <v>1651.6</v>
      </c>
      <c r="L166" s="15">
        <v>4257.5</v>
      </c>
      <c r="M166" s="15">
        <v>1487.1000000000001</v>
      </c>
      <c r="N166" s="15">
        <v>4035</v>
      </c>
      <c r="O166" s="15">
        <v>1880.3999999999999</v>
      </c>
      <c r="P166" s="15">
        <v>2069.4</v>
      </c>
      <c r="Q166" s="15">
        <v>1341.5</v>
      </c>
      <c r="R166" s="15">
        <v>929</v>
      </c>
      <c r="S166" s="15">
        <v>1161.8</v>
      </c>
      <c r="T166" s="15">
        <v>345.59999999999997</v>
      </c>
      <c r="U166" s="15">
        <v>1350</v>
      </c>
      <c r="V166" s="15">
        <v>682.50000000000011</v>
      </c>
      <c r="W166" s="15">
        <v>71.900000000000006</v>
      </c>
      <c r="X166" s="15">
        <v>1059.2</v>
      </c>
      <c r="Y166" s="15">
        <v>400</v>
      </c>
      <c r="Z166" s="15">
        <v>0</v>
      </c>
      <c r="AA166" s="15">
        <v>0</v>
      </c>
      <c r="AB166" s="15">
        <v>0</v>
      </c>
      <c r="AC166" s="15">
        <v>0</v>
      </c>
      <c r="AD166" s="15">
        <v>0</v>
      </c>
      <c r="AE166" s="15">
        <v>0</v>
      </c>
      <c r="AF166" s="15">
        <v>0</v>
      </c>
      <c r="AG166" s="15">
        <v>0</v>
      </c>
      <c r="AH166" s="15">
        <v>0</v>
      </c>
      <c r="AI166" s="15">
        <v>640</v>
      </c>
    </row>
    <row r="167" spans="1:35" x14ac:dyDescent="0.3">
      <c r="A167" t="s">
        <v>7258</v>
      </c>
      <c r="B167" s="15">
        <v>10836.302644943984</v>
      </c>
      <c r="C167" s="15">
        <v>18442.42484128314</v>
      </c>
      <c r="D167" s="15">
        <v>10739.829869734369</v>
      </c>
      <c r="E167" s="15">
        <v>4265.1000000000004</v>
      </c>
      <c r="F167" s="15">
        <v>3801.5000000000005</v>
      </c>
      <c r="G167" s="15">
        <v>2117.1999999999998</v>
      </c>
      <c r="H167" s="15">
        <v>2193</v>
      </c>
      <c r="I167" s="15">
        <v>2472.6000000000004</v>
      </c>
      <c r="J167" s="15">
        <v>3151.4</v>
      </c>
      <c r="K167" s="15">
        <v>2091.6</v>
      </c>
      <c r="L167" s="15">
        <v>5757.5000000000009</v>
      </c>
      <c r="M167" s="15">
        <v>2000.6</v>
      </c>
      <c r="N167" s="15">
        <v>2629</v>
      </c>
      <c r="O167" s="15">
        <v>1463.6000000000001</v>
      </c>
      <c r="P167" s="15">
        <v>1564.4</v>
      </c>
      <c r="Q167" s="15">
        <v>764.6</v>
      </c>
      <c r="R167" s="15">
        <v>768.40000000000009</v>
      </c>
      <c r="S167" s="15">
        <v>1785.8</v>
      </c>
      <c r="T167" s="15">
        <v>545.6</v>
      </c>
      <c r="U167" s="15">
        <v>1321.0000000000002</v>
      </c>
      <c r="V167" s="15">
        <v>897.49999999999989</v>
      </c>
      <c r="W167" s="15">
        <v>71.900000000000006</v>
      </c>
      <c r="X167" s="15">
        <v>2081.6</v>
      </c>
      <c r="Y167" s="15">
        <v>400</v>
      </c>
      <c r="Z167" s="15">
        <v>0</v>
      </c>
      <c r="AA167" s="15">
        <v>0</v>
      </c>
      <c r="AB167" s="15">
        <v>0</v>
      </c>
      <c r="AC167" s="15">
        <v>0</v>
      </c>
      <c r="AD167" s="15">
        <v>0</v>
      </c>
      <c r="AE167" s="15">
        <v>0</v>
      </c>
      <c r="AF167" s="15">
        <v>0</v>
      </c>
      <c r="AG167" s="15">
        <v>0</v>
      </c>
      <c r="AH167" s="15">
        <v>0</v>
      </c>
      <c r="AI167" s="15">
        <v>0</v>
      </c>
    </row>
    <row r="168" spans="1:35" x14ac:dyDescent="0.3">
      <c r="A168" t="s">
        <v>133</v>
      </c>
      <c r="B168" s="15">
        <v>11690.681880849055</v>
      </c>
      <c r="C168" s="15">
        <v>13798.188559458973</v>
      </c>
      <c r="D168" s="15">
        <v>12111.20605876039</v>
      </c>
      <c r="E168" s="15">
        <v>2280.3000000000002</v>
      </c>
      <c r="F168" s="15">
        <v>4401.8</v>
      </c>
      <c r="G168" s="15">
        <v>1718.9999999999998</v>
      </c>
      <c r="H168" s="15">
        <v>2316</v>
      </c>
      <c r="I168" s="15">
        <v>2332.4</v>
      </c>
      <c r="J168" s="15">
        <v>2452.9</v>
      </c>
      <c r="K168" s="15">
        <v>1768.7</v>
      </c>
      <c r="L168" s="15">
        <v>4500</v>
      </c>
      <c r="M168" s="15">
        <v>1920.2</v>
      </c>
      <c r="N168" s="15">
        <v>3727.9999999999995</v>
      </c>
      <c r="O168" s="15">
        <v>1921.8000000000002</v>
      </c>
      <c r="P168" s="15">
        <v>2166.8000000000002</v>
      </c>
      <c r="Q168" s="15">
        <v>1771.0000000000002</v>
      </c>
      <c r="R168" s="15">
        <v>836.4</v>
      </c>
      <c r="S168" s="15">
        <v>652.4</v>
      </c>
      <c r="T168" s="15">
        <v>345.59999999999997</v>
      </c>
      <c r="U168" s="15">
        <v>1534.0000000000002</v>
      </c>
      <c r="V168" s="15">
        <v>512.5</v>
      </c>
      <c r="W168" s="15">
        <v>71.900000000000006</v>
      </c>
      <c r="X168" s="15">
        <v>1756.8000000000002</v>
      </c>
      <c r="Y168" s="15">
        <v>400</v>
      </c>
      <c r="Z168" s="15">
        <v>0</v>
      </c>
      <c r="AA168" s="15">
        <v>0</v>
      </c>
      <c r="AB168" s="15">
        <v>0</v>
      </c>
      <c r="AC168" s="15">
        <v>0</v>
      </c>
      <c r="AD168" s="15">
        <v>0</v>
      </c>
      <c r="AE168" s="15">
        <v>0</v>
      </c>
      <c r="AF168" s="15">
        <v>0</v>
      </c>
      <c r="AG168" s="15">
        <v>0</v>
      </c>
      <c r="AH168" s="15">
        <v>0</v>
      </c>
      <c r="AI168" s="15">
        <v>1120</v>
      </c>
    </row>
    <row r="169" spans="1:35" x14ac:dyDescent="0.3">
      <c r="A169" t="s">
        <v>9673</v>
      </c>
      <c r="B169" s="15">
        <v>12104.742997603182</v>
      </c>
      <c r="C169" s="15">
        <v>10913.155137770063</v>
      </c>
      <c r="D169" s="15">
        <v>4900.8506513281554</v>
      </c>
      <c r="E169" s="15">
        <v>4128.9000000000005</v>
      </c>
      <c r="F169" s="15">
        <v>4600.9000000000005</v>
      </c>
      <c r="G169" s="15">
        <v>1700.9999999999998</v>
      </c>
      <c r="H169" s="15">
        <v>3452.3999999999996</v>
      </c>
      <c r="I169" s="15">
        <v>2407.7999999999997</v>
      </c>
      <c r="J169" s="15">
        <v>3369.8999999999996</v>
      </c>
      <c r="K169" s="15">
        <v>1765.8</v>
      </c>
      <c r="L169" s="15">
        <v>4084.9999999999995</v>
      </c>
      <c r="M169" s="15">
        <v>1747</v>
      </c>
      <c r="N169" s="15">
        <v>4661</v>
      </c>
      <c r="O169" s="15">
        <v>2181.2000000000003</v>
      </c>
      <c r="P169" s="15">
        <v>3048.2000000000003</v>
      </c>
      <c r="Q169" s="15">
        <v>1073.2</v>
      </c>
      <c r="R169" s="15">
        <v>591.4</v>
      </c>
      <c r="S169" s="15">
        <v>1521.8</v>
      </c>
      <c r="T169" s="15">
        <v>345.59999999999997</v>
      </c>
      <c r="U169" s="15">
        <v>1250.0000000000002</v>
      </c>
      <c r="V169" s="15">
        <v>740</v>
      </c>
      <c r="W169" s="15">
        <v>71.900000000000006</v>
      </c>
      <c r="X169" s="15">
        <v>1156.8</v>
      </c>
      <c r="Y169" s="15">
        <v>400</v>
      </c>
      <c r="Z169" s="15">
        <v>0</v>
      </c>
      <c r="AA169" s="15">
        <v>0</v>
      </c>
      <c r="AB169" s="15">
        <v>0</v>
      </c>
      <c r="AC169" s="15">
        <v>0</v>
      </c>
      <c r="AD169" s="15">
        <v>0</v>
      </c>
      <c r="AE169" s="15">
        <v>0</v>
      </c>
      <c r="AF169" s="15">
        <v>0</v>
      </c>
      <c r="AG169" s="15">
        <v>0</v>
      </c>
      <c r="AH169" s="15">
        <v>0</v>
      </c>
      <c r="AI169" s="15">
        <v>0</v>
      </c>
    </row>
    <row r="170" spans="1:35" x14ac:dyDescent="0.3">
      <c r="A170" t="s">
        <v>47</v>
      </c>
      <c r="B170" s="15">
        <v>12501.103820474642</v>
      </c>
      <c r="C170" s="15">
        <v>16839.871133580706</v>
      </c>
      <c r="D170" s="15">
        <v>20758.638957874955</v>
      </c>
      <c r="E170" s="15">
        <v>2899.2000000000003</v>
      </c>
      <c r="F170" s="15">
        <v>3201.2</v>
      </c>
      <c r="G170" s="15">
        <v>1697.6000000000001</v>
      </c>
      <c r="H170" s="15">
        <v>3581.3999999999996</v>
      </c>
      <c r="I170" s="15">
        <v>3015.6000000000004</v>
      </c>
      <c r="J170" s="15">
        <v>2652.9</v>
      </c>
      <c r="K170" s="15">
        <v>2257.4</v>
      </c>
      <c r="L170" s="15">
        <v>5757.5000000000009</v>
      </c>
      <c r="M170" s="15">
        <v>2660.2999999999997</v>
      </c>
      <c r="N170" s="15">
        <v>2635.9999999999995</v>
      </c>
      <c r="O170" s="15">
        <v>2560.8000000000002</v>
      </c>
      <c r="P170" s="15">
        <v>1526.6</v>
      </c>
      <c r="Q170" s="15">
        <v>670.19999999999993</v>
      </c>
      <c r="R170" s="15">
        <v>591.4</v>
      </c>
      <c r="S170" s="15">
        <v>1017.3</v>
      </c>
      <c r="T170" s="15">
        <v>545.6</v>
      </c>
      <c r="U170" s="15">
        <v>1827</v>
      </c>
      <c r="V170" s="15">
        <v>1234.9999999999998</v>
      </c>
      <c r="W170" s="15">
        <v>116.89999999999999</v>
      </c>
      <c r="X170" s="15">
        <v>1659.2</v>
      </c>
      <c r="Y170" s="15">
        <v>400</v>
      </c>
      <c r="Z170" s="15">
        <v>1593</v>
      </c>
      <c r="AA170" s="15">
        <v>1518</v>
      </c>
      <c r="AB170" s="15">
        <v>1584</v>
      </c>
      <c r="AC170" s="15">
        <v>400</v>
      </c>
      <c r="AD170" s="15">
        <v>113</v>
      </c>
      <c r="AE170" s="15">
        <v>113</v>
      </c>
      <c r="AF170" s="15">
        <v>78</v>
      </c>
      <c r="AG170" s="15">
        <v>0</v>
      </c>
      <c r="AH170" s="15">
        <v>0</v>
      </c>
      <c r="AI170" s="15">
        <v>0</v>
      </c>
    </row>
    <row r="171" spans="1:35" x14ac:dyDescent="0.3">
      <c r="A171" t="s">
        <v>153</v>
      </c>
      <c r="B171" s="15">
        <v>17650.663467815444</v>
      </c>
      <c r="C171" s="15">
        <v>23255.140837093782</v>
      </c>
      <c r="D171" s="15">
        <v>7671.0056346928131</v>
      </c>
      <c r="E171" s="15">
        <v>2816.3999999999996</v>
      </c>
      <c r="F171" s="15">
        <v>5001.5</v>
      </c>
      <c r="G171" s="15">
        <v>3274.4</v>
      </c>
      <c r="H171" s="15">
        <v>4024.7999999999997</v>
      </c>
      <c r="I171" s="15">
        <v>2713.2000000000003</v>
      </c>
      <c r="J171" s="15">
        <v>2390.1000000000004</v>
      </c>
      <c r="K171" s="15">
        <v>2054.5</v>
      </c>
      <c r="L171" s="15">
        <v>4945</v>
      </c>
      <c r="M171" s="15">
        <v>2120.1999999999998</v>
      </c>
      <c r="N171" s="15">
        <v>3740</v>
      </c>
      <c r="O171" s="15">
        <v>3065.7999999999997</v>
      </c>
      <c r="P171" s="15">
        <v>2782.6</v>
      </c>
      <c r="Q171" s="15">
        <v>1609.8000000000002</v>
      </c>
      <c r="R171" s="15">
        <v>878.59999999999991</v>
      </c>
      <c r="S171" s="15">
        <v>551.5</v>
      </c>
      <c r="T171" s="15">
        <v>345.59999999999997</v>
      </c>
      <c r="U171" s="15">
        <v>1340</v>
      </c>
      <c r="V171" s="15">
        <v>555</v>
      </c>
      <c r="W171" s="15">
        <v>161.9</v>
      </c>
      <c r="X171" s="15">
        <v>3054.4</v>
      </c>
      <c r="Y171" s="15">
        <v>400</v>
      </c>
      <c r="Z171" s="15">
        <v>0</v>
      </c>
      <c r="AA171" s="15">
        <v>0</v>
      </c>
      <c r="AB171" s="15">
        <v>0</v>
      </c>
      <c r="AC171" s="15">
        <v>0</v>
      </c>
      <c r="AD171" s="15">
        <v>0</v>
      </c>
      <c r="AE171" s="15">
        <v>0</v>
      </c>
      <c r="AF171" s="15">
        <v>0</v>
      </c>
      <c r="AG171" s="15">
        <v>0</v>
      </c>
      <c r="AH171" s="15">
        <v>0</v>
      </c>
      <c r="AI171" s="15">
        <v>0</v>
      </c>
    </row>
    <row r="172" spans="1:35" x14ac:dyDescent="0.3">
      <c r="A172" t="s">
        <v>98</v>
      </c>
      <c r="B172" s="15">
        <v>13994.021351860258</v>
      </c>
      <c r="C172" s="15">
        <v>18180.431991621281</v>
      </c>
      <c r="D172" s="15">
        <v>8941.1909118594176</v>
      </c>
      <c r="E172" s="15">
        <v>3605.4</v>
      </c>
      <c r="F172" s="15">
        <v>6000.6</v>
      </c>
      <c r="G172" s="15">
        <v>2189.6</v>
      </c>
      <c r="H172" s="15">
        <v>3207</v>
      </c>
      <c r="I172" s="15">
        <v>2082.4</v>
      </c>
      <c r="J172" s="15">
        <v>2805.6</v>
      </c>
      <c r="K172" s="15">
        <v>1571.6000000000001</v>
      </c>
      <c r="L172" s="15">
        <v>4192.5</v>
      </c>
      <c r="M172" s="15">
        <v>1406.8999999999999</v>
      </c>
      <c r="N172" s="15">
        <v>2386.9999999999995</v>
      </c>
      <c r="O172" s="15">
        <v>1154</v>
      </c>
      <c r="P172" s="15">
        <v>1751</v>
      </c>
      <c r="Q172" s="15">
        <v>1073.2</v>
      </c>
      <c r="R172" s="15">
        <v>591.4</v>
      </c>
      <c r="S172" s="15">
        <v>1011.8999999999999</v>
      </c>
      <c r="T172" s="15">
        <v>345.59999999999997</v>
      </c>
      <c r="U172" s="15">
        <v>985.00000000000011</v>
      </c>
      <c r="V172" s="15">
        <v>690</v>
      </c>
      <c r="W172" s="15">
        <v>71.900000000000006</v>
      </c>
      <c r="X172" s="15">
        <v>857.6</v>
      </c>
      <c r="Y172" s="15">
        <v>400</v>
      </c>
      <c r="Z172" s="15">
        <v>0</v>
      </c>
      <c r="AA172" s="15">
        <v>0</v>
      </c>
      <c r="AB172" s="15">
        <v>0</v>
      </c>
      <c r="AC172" s="15">
        <v>0</v>
      </c>
      <c r="AD172" s="15">
        <v>0</v>
      </c>
      <c r="AE172" s="15">
        <v>0</v>
      </c>
      <c r="AF172" s="15">
        <v>0</v>
      </c>
      <c r="AG172" s="15">
        <v>0</v>
      </c>
      <c r="AH172" s="15">
        <v>0</v>
      </c>
      <c r="AI172" s="15">
        <v>1600.0000000000002</v>
      </c>
    </row>
    <row r="173" spans="1:35" x14ac:dyDescent="0.3">
      <c r="A173" t="s">
        <v>251</v>
      </c>
      <c r="B173" s="15">
        <v>7235.2812930837254</v>
      </c>
      <c r="C173" s="15">
        <v>14954.03342168891</v>
      </c>
      <c r="D173" s="15">
        <v>12367.206058760388</v>
      </c>
      <c r="E173" s="15">
        <v>1432.2</v>
      </c>
      <c r="F173" s="15">
        <v>5601.2</v>
      </c>
      <c r="G173" s="15">
        <v>1459.4</v>
      </c>
      <c r="H173" s="15">
        <v>3738.5999999999995</v>
      </c>
      <c r="I173" s="15">
        <v>1833.2000000000003</v>
      </c>
      <c r="J173" s="15">
        <v>1514.4</v>
      </c>
      <c r="K173" s="15">
        <v>1365.8</v>
      </c>
      <c r="L173" s="15">
        <v>3102.5</v>
      </c>
      <c r="M173" s="15">
        <v>1073.5</v>
      </c>
      <c r="N173" s="15">
        <v>2075</v>
      </c>
      <c r="O173" s="15">
        <v>1815.2</v>
      </c>
      <c r="P173" s="15">
        <v>1299.3999999999999</v>
      </c>
      <c r="Q173" s="15">
        <v>764.6</v>
      </c>
      <c r="R173" s="15">
        <v>532.19999999999993</v>
      </c>
      <c r="S173" s="15">
        <v>993.8</v>
      </c>
      <c r="T173" s="15">
        <v>345.59999999999997</v>
      </c>
      <c r="U173" s="15">
        <v>611</v>
      </c>
      <c r="V173" s="15">
        <v>424.99999999999994</v>
      </c>
      <c r="W173" s="15">
        <v>71.900000000000006</v>
      </c>
      <c r="X173" s="15">
        <v>1156.8</v>
      </c>
      <c r="Y173" s="15">
        <v>400</v>
      </c>
      <c r="Z173" s="15">
        <v>0</v>
      </c>
      <c r="AA173" s="15">
        <v>0</v>
      </c>
      <c r="AB173" s="15">
        <v>0</v>
      </c>
      <c r="AC173" s="15">
        <v>0</v>
      </c>
      <c r="AD173" s="15">
        <v>0</v>
      </c>
      <c r="AE173" s="15">
        <v>0</v>
      </c>
      <c r="AF173" s="15">
        <v>0</v>
      </c>
      <c r="AG173" s="15">
        <v>0</v>
      </c>
      <c r="AH173" s="15">
        <v>0</v>
      </c>
      <c r="AI173" s="15">
        <v>320</v>
      </c>
    </row>
    <row r="174" spans="1:35" x14ac:dyDescent="0.3">
      <c r="A174" t="s">
        <v>48</v>
      </c>
      <c r="B174" s="15">
        <v>8139.8807053183964</v>
      </c>
      <c r="C174" s="15">
        <v>13591.904555269615</v>
      </c>
      <c r="D174" s="15">
        <v>6196.6238109739807</v>
      </c>
      <c r="E174" s="15">
        <v>4118.7</v>
      </c>
      <c r="F174" s="15">
        <v>8803</v>
      </c>
      <c r="G174" s="15">
        <v>1323.8000000000002</v>
      </c>
      <c r="H174" s="15">
        <v>2517.6000000000004</v>
      </c>
      <c r="I174" s="15">
        <v>1515.4</v>
      </c>
      <c r="J174" s="15">
        <v>1338.5</v>
      </c>
      <c r="K174" s="15">
        <v>1777.4</v>
      </c>
      <c r="L174" s="15">
        <v>2682.4999999999995</v>
      </c>
      <c r="M174" s="15">
        <v>1046.7</v>
      </c>
      <c r="N174" s="15">
        <v>6147</v>
      </c>
      <c r="O174" s="15">
        <v>2328.2000000000003</v>
      </c>
      <c r="P174" s="15">
        <v>2774</v>
      </c>
      <c r="Q174" s="15">
        <v>583.6</v>
      </c>
      <c r="R174" s="15">
        <v>655.8</v>
      </c>
      <c r="S174" s="15">
        <v>278.2</v>
      </c>
      <c r="T174" s="15">
        <v>327.2</v>
      </c>
      <c r="U174" s="15">
        <v>1037</v>
      </c>
      <c r="V174" s="15">
        <v>927.5</v>
      </c>
      <c r="W174" s="15">
        <v>71.900000000000006</v>
      </c>
      <c r="X174" s="15">
        <v>1958.4</v>
      </c>
      <c r="Y174" s="15">
        <v>400</v>
      </c>
      <c r="Z174" s="15">
        <v>0</v>
      </c>
      <c r="AA174" s="15">
        <v>0</v>
      </c>
      <c r="AB174" s="15">
        <v>0</v>
      </c>
      <c r="AC174" s="15">
        <v>0</v>
      </c>
      <c r="AD174" s="15">
        <v>0</v>
      </c>
      <c r="AE174" s="15">
        <v>0</v>
      </c>
      <c r="AF174" s="15">
        <v>0</v>
      </c>
      <c r="AG174" s="15">
        <v>0</v>
      </c>
      <c r="AH174" s="15">
        <v>0</v>
      </c>
      <c r="AI174" s="15">
        <v>320</v>
      </c>
    </row>
    <row r="175" spans="1:35" x14ac:dyDescent="0.3">
      <c r="A175" t="s">
        <v>134</v>
      </c>
      <c r="B175" s="15">
        <v>10260.223115156248</v>
      </c>
      <c r="C175" s="15">
        <v>15940.066843377821</v>
      </c>
      <c r="D175" s="15">
        <v>7817.2476219479604</v>
      </c>
      <c r="E175" s="15">
        <v>2204.7000000000003</v>
      </c>
      <c r="F175" s="15">
        <v>4001.2</v>
      </c>
      <c r="G175" s="15">
        <v>1947.6</v>
      </c>
      <c r="H175" s="15">
        <v>2353.6</v>
      </c>
      <c r="I175" s="15">
        <v>1938.6</v>
      </c>
      <c r="J175" s="15">
        <v>2721.2999999999997</v>
      </c>
      <c r="K175" s="15">
        <v>1325.8</v>
      </c>
      <c r="L175" s="15">
        <v>3405</v>
      </c>
      <c r="M175" s="15">
        <v>1466.8000000000002</v>
      </c>
      <c r="N175" s="15">
        <v>2661</v>
      </c>
      <c r="O175" s="15">
        <v>1906.8</v>
      </c>
      <c r="P175" s="15">
        <v>2226</v>
      </c>
      <c r="Q175" s="15">
        <v>1274.6999999999998</v>
      </c>
      <c r="R175" s="15">
        <v>489.99999999999994</v>
      </c>
      <c r="S175" s="15">
        <v>2189.4</v>
      </c>
      <c r="T175" s="15">
        <v>345.59999999999997</v>
      </c>
      <c r="U175" s="15">
        <v>895</v>
      </c>
      <c r="V175" s="15">
        <v>384.99999999999994</v>
      </c>
      <c r="W175" s="15">
        <v>71.900000000000006</v>
      </c>
      <c r="X175" s="15">
        <v>1273.6000000000001</v>
      </c>
      <c r="Y175" s="15">
        <v>400</v>
      </c>
      <c r="Z175" s="15">
        <v>0</v>
      </c>
      <c r="AA175" s="15">
        <v>0</v>
      </c>
      <c r="AB175" s="15">
        <v>0</v>
      </c>
      <c r="AC175" s="15">
        <v>0</v>
      </c>
      <c r="AD175" s="15">
        <v>0</v>
      </c>
      <c r="AE175" s="15">
        <v>0</v>
      </c>
      <c r="AF175" s="15">
        <v>0</v>
      </c>
      <c r="AG175" s="15">
        <v>0</v>
      </c>
      <c r="AH175" s="15">
        <v>0</v>
      </c>
      <c r="AI175" s="15">
        <v>1280</v>
      </c>
    </row>
    <row r="176" spans="1:35" x14ac:dyDescent="0.3">
      <c r="A176" t="s">
        <v>135</v>
      </c>
      <c r="B176" s="15">
        <v>7498.8380015978792</v>
      </c>
      <c r="C176" s="15">
        <v>9468.2291314860249</v>
      </c>
      <c r="D176" s="15">
        <v>9315.3761890260193</v>
      </c>
      <c r="E176" s="15">
        <v>2596.8000000000002</v>
      </c>
      <c r="F176" s="15">
        <v>4401.8</v>
      </c>
      <c r="G176" s="15">
        <v>2189.6</v>
      </c>
      <c r="H176" s="15">
        <v>3444</v>
      </c>
      <c r="I176" s="15">
        <v>1860.8000000000002</v>
      </c>
      <c r="J176" s="15">
        <v>2245.6</v>
      </c>
      <c r="K176" s="15">
        <v>1085.8</v>
      </c>
      <c r="L176" s="15">
        <v>2757.5</v>
      </c>
      <c r="M176" s="15">
        <v>1220.1000000000001</v>
      </c>
      <c r="N176" s="15">
        <v>2731.9999999999995</v>
      </c>
      <c r="O176" s="15">
        <v>1401.8</v>
      </c>
      <c r="P176" s="15">
        <v>1673.8</v>
      </c>
      <c r="Q176" s="15">
        <v>482.50000000000011</v>
      </c>
      <c r="R176" s="15">
        <v>658.8</v>
      </c>
      <c r="S176" s="15">
        <v>691.1</v>
      </c>
      <c r="T176" s="15">
        <v>345.59999999999997</v>
      </c>
      <c r="U176" s="15">
        <v>682</v>
      </c>
      <c r="V176" s="15">
        <v>337.5</v>
      </c>
      <c r="W176" s="15">
        <v>71.900000000000006</v>
      </c>
      <c r="X176" s="15">
        <v>1259.2</v>
      </c>
      <c r="Y176" s="15">
        <v>400</v>
      </c>
      <c r="Z176" s="15">
        <v>0</v>
      </c>
      <c r="AA176" s="15">
        <v>0</v>
      </c>
      <c r="AB176" s="15">
        <v>0</v>
      </c>
      <c r="AC176" s="15">
        <v>0</v>
      </c>
      <c r="AD176" s="15">
        <v>0</v>
      </c>
      <c r="AE176" s="15">
        <v>0</v>
      </c>
      <c r="AF176" s="15">
        <v>0</v>
      </c>
      <c r="AG176" s="15">
        <v>0</v>
      </c>
      <c r="AH176" s="15">
        <v>0</v>
      </c>
      <c r="AI176" s="15">
        <v>0</v>
      </c>
    </row>
    <row r="177" spans="1:35" x14ac:dyDescent="0.3">
      <c r="A177" t="s">
        <v>252</v>
      </c>
      <c r="B177" s="15">
        <v>8619.41900079894</v>
      </c>
      <c r="C177" s="15">
        <v>18436.653972769167</v>
      </c>
      <c r="D177" s="15">
        <v>14438.809088140582</v>
      </c>
      <c r="E177" s="15">
        <v>3356.1</v>
      </c>
      <c r="F177" s="15">
        <v>5002.1000000000004</v>
      </c>
      <c r="G177" s="15">
        <v>2131.4</v>
      </c>
      <c r="H177" s="15">
        <v>4058.3999999999996</v>
      </c>
      <c r="I177" s="15">
        <v>2442.3999999999996</v>
      </c>
      <c r="J177" s="15">
        <v>2092.9</v>
      </c>
      <c r="K177" s="15">
        <v>1987.7999999999997</v>
      </c>
      <c r="L177" s="15">
        <v>3532.5</v>
      </c>
      <c r="M177" s="15">
        <v>1366.7</v>
      </c>
      <c r="N177" s="15">
        <v>3885</v>
      </c>
      <c r="O177" s="15">
        <v>5609.8</v>
      </c>
      <c r="P177" s="15">
        <v>4131.2</v>
      </c>
      <c r="Q177" s="15">
        <v>643.70000000000005</v>
      </c>
      <c r="R177" s="15">
        <v>515.20000000000005</v>
      </c>
      <c r="S177" s="15">
        <v>1036.4000000000001</v>
      </c>
      <c r="T177" s="15">
        <v>545.6</v>
      </c>
      <c r="U177" s="15">
        <v>1037</v>
      </c>
      <c r="V177" s="15">
        <v>1545</v>
      </c>
      <c r="W177" s="15">
        <v>71.900000000000006</v>
      </c>
      <c r="X177" s="15">
        <v>2555.2000000000003</v>
      </c>
      <c r="Y177" s="15">
        <v>400</v>
      </c>
      <c r="Z177" s="15">
        <v>0</v>
      </c>
      <c r="AA177" s="15">
        <v>0</v>
      </c>
      <c r="AB177" s="15">
        <v>0</v>
      </c>
      <c r="AC177" s="15">
        <v>0</v>
      </c>
      <c r="AD177" s="15">
        <v>0</v>
      </c>
      <c r="AE177" s="15">
        <v>0</v>
      </c>
      <c r="AF177" s="15">
        <v>0</v>
      </c>
      <c r="AG177" s="15">
        <v>0</v>
      </c>
      <c r="AH177" s="15">
        <v>0</v>
      </c>
      <c r="AI177" s="15">
        <v>320</v>
      </c>
    </row>
    <row r="178" spans="1:35" x14ac:dyDescent="0.3">
      <c r="A178" t="s">
        <v>232</v>
      </c>
      <c r="B178" s="15">
        <v>9054.2201763295998</v>
      </c>
      <c r="C178" s="15">
        <v>20503.336546890896</v>
      </c>
      <c r="D178" s="15">
        <v>8309.4177522135924</v>
      </c>
      <c r="E178" s="15">
        <v>2929.7999999999997</v>
      </c>
      <c r="F178" s="15">
        <v>4601.5</v>
      </c>
      <c r="G178" s="15">
        <v>2391.4</v>
      </c>
      <c r="H178" s="15">
        <v>3581.3999999999996</v>
      </c>
      <c r="I178" s="15">
        <v>2936.2</v>
      </c>
      <c r="J178" s="15">
        <v>3779.8</v>
      </c>
      <c r="K178" s="15">
        <v>1974.5</v>
      </c>
      <c r="L178" s="15">
        <v>5280</v>
      </c>
      <c r="M178" s="15">
        <v>2180.1</v>
      </c>
      <c r="N178" s="15">
        <v>4697</v>
      </c>
      <c r="O178" s="15">
        <v>2396.7999999999997</v>
      </c>
      <c r="P178" s="15">
        <v>3154.8</v>
      </c>
      <c r="Q178" s="15">
        <v>1771.0000000000002</v>
      </c>
      <c r="R178" s="15">
        <v>963</v>
      </c>
      <c r="S178" s="15">
        <v>1459.6</v>
      </c>
      <c r="T178" s="15">
        <v>345.59999999999997</v>
      </c>
      <c r="U178" s="15">
        <v>985.00000000000011</v>
      </c>
      <c r="V178" s="15">
        <v>590</v>
      </c>
      <c r="W178" s="15">
        <v>71.900000000000006</v>
      </c>
      <c r="X178" s="15">
        <v>1859.2</v>
      </c>
      <c r="Y178" s="15">
        <v>400</v>
      </c>
      <c r="Z178" s="15">
        <v>0</v>
      </c>
      <c r="AA178" s="15">
        <v>0</v>
      </c>
      <c r="AB178" s="15">
        <v>0</v>
      </c>
      <c r="AC178" s="15">
        <v>0</v>
      </c>
      <c r="AD178" s="15">
        <v>0</v>
      </c>
      <c r="AE178" s="15">
        <v>0</v>
      </c>
      <c r="AF178" s="15">
        <v>0</v>
      </c>
      <c r="AG178" s="15">
        <v>0</v>
      </c>
      <c r="AH178" s="15">
        <v>0</v>
      </c>
      <c r="AI178" s="15">
        <v>640</v>
      </c>
    </row>
    <row r="179" spans="1:35" x14ac:dyDescent="0.3">
      <c r="A179" t="s">
        <v>9721</v>
      </c>
      <c r="B179" s="15">
        <v>11351.663467815446</v>
      </c>
      <c r="C179" s="15">
        <v>10599.147987431923</v>
      </c>
      <c r="D179" s="15">
        <v>11605.190911859416</v>
      </c>
      <c r="E179" s="15">
        <v>2382.6</v>
      </c>
      <c r="F179" s="15">
        <v>6202.0999999999995</v>
      </c>
      <c r="G179" s="15">
        <v>1427.6000000000001</v>
      </c>
      <c r="H179" s="15">
        <v>2992.2000000000003</v>
      </c>
      <c r="I179" s="15">
        <v>2336.2000000000003</v>
      </c>
      <c r="J179" s="15">
        <v>1367.3</v>
      </c>
      <c r="K179" s="15">
        <v>1405.8000000000002</v>
      </c>
      <c r="L179" s="15">
        <v>4232.5</v>
      </c>
      <c r="M179" s="15">
        <v>1553.5</v>
      </c>
      <c r="N179" s="15">
        <v>2721</v>
      </c>
      <c r="O179" s="15">
        <v>1264</v>
      </c>
      <c r="P179" s="15">
        <v>1711.6</v>
      </c>
      <c r="Q179" s="15">
        <v>965.00000000000023</v>
      </c>
      <c r="R179" s="15">
        <v>861.6</v>
      </c>
      <c r="S179" s="15">
        <v>1459.6</v>
      </c>
      <c r="T179" s="15">
        <v>745.6</v>
      </c>
      <c r="U179" s="15">
        <v>611</v>
      </c>
      <c r="V179" s="15">
        <v>615</v>
      </c>
      <c r="W179" s="15">
        <v>71.900000000000006</v>
      </c>
      <c r="X179" s="15">
        <v>1259.2</v>
      </c>
      <c r="Y179" s="15">
        <v>400</v>
      </c>
      <c r="Z179" s="15">
        <v>0</v>
      </c>
      <c r="AA179" s="15">
        <v>0</v>
      </c>
      <c r="AB179" s="15">
        <v>0</v>
      </c>
      <c r="AC179" s="15">
        <v>0</v>
      </c>
      <c r="AD179" s="15">
        <v>0</v>
      </c>
      <c r="AE179" s="15">
        <v>0</v>
      </c>
      <c r="AF179" s="15">
        <v>0</v>
      </c>
      <c r="AG179" s="15">
        <v>456.00000000000006</v>
      </c>
      <c r="AH179" s="15">
        <v>1140</v>
      </c>
      <c r="AI179" s="15">
        <v>800.00000000000011</v>
      </c>
    </row>
    <row r="180" spans="1:35" x14ac:dyDescent="0.3">
      <c r="A180" t="s">
        <v>5010</v>
      </c>
      <c r="B180" s="15">
        <v>7468.8380015978782</v>
      </c>
      <c r="C180" s="15">
        <v>17190.100265066729</v>
      </c>
      <c r="D180" s="15">
        <v>9009.4744623021361</v>
      </c>
      <c r="E180" s="15">
        <v>2923.4999999999995</v>
      </c>
      <c r="F180" s="15">
        <v>5601.7999999999993</v>
      </c>
      <c r="G180" s="15">
        <v>1517.2</v>
      </c>
      <c r="H180" s="15">
        <v>4311</v>
      </c>
      <c r="I180" s="15">
        <v>2300.8000000000002</v>
      </c>
      <c r="J180" s="15">
        <v>1701.5</v>
      </c>
      <c r="K180" s="15">
        <v>1574.5</v>
      </c>
      <c r="L180" s="15">
        <v>4455</v>
      </c>
      <c r="M180" s="15">
        <v>1653.4</v>
      </c>
      <c r="N180" s="15">
        <v>5362</v>
      </c>
      <c r="O180" s="15">
        <v>0</v>
      </c>
      <c r="P180" s="15">
        <v>0</v>
      </c>
      <c r="Q180" s="15">
        <v>957.5</v>
      </c>
      <c r="R180" s="15">
        <v>763.6</v>
      </c>
      <c r="S180" s="15">
        <v>2189.4</v>
      </c>
      <c r="T180" s="15">
        <v>345.59999999999997</v>
      </c>
      <c r="U180" s="15">
        <v>824</v>
      </c>
      <c r="V180" s="15">
        <v>384.99999999999994</v>
      </c>
      <c r="W180" s="15">
        <v>116.89999999999999</v>
      </c>
      <c r="X180" s="15">
        <v>2259.2000000000003</v>
      </c>
      <c r="Y180" s="15">
        <v>0</v>
      </c>
      <c r="Z180" s="15">
        <v>0</v>
      </c>
      <c r="AA180" s="15">
        <v>0</v>
      </c>
      <c r="AB180" s="15">
        <v>0</v>
      </c>
      <c r="AC180" s="15">
        <v>0</v>
      </c>
      <c r="AD180" s="15">
        <v>0</v>
      </c>
      <c r="AE180" s="15">
        <v>0</v>
      </c>
      <c r="AF180" s="15">
        <v>0</v>
      </c>
      <c r="AG180" s="15">
        <v>0</v>
      </c>
      <c r="AH180" s="15">
        <v>0</v>
      </c>
      <c r="AI180" s="15">
        <v>0</v>
      </c>
    </row>
    <row r="181" spans="1:35" x14ac:dyDescent="0.3">
      <c r="A181" t="s">
        <v>113</v>
      </c>
      <c r="B181" s="15">
        <v>6458.3792359050713</v>
      </c>
      <c r="C181" s="15">
        <v>13706.384269256088</v>
      </c>
      <c r="D181" s="15">
        <v>11850.92250831767</v>
      </c>
      <c r="E181" s="15">
        <v>3488.9999999999995</v>
      </c>
      <c r="F181" s="15">
        <v>3200.6</v>
      </c>
      <c r="G181" s="15">
        <v>1427.6000000000001</v>
      </c>
      <c r="H181" s="15">
        <v>4024.7999999999997</v>
      </c>
      <c r="I181" s="15">
        <v>1697</v>
      </c>
      <c r="J181" s="15">
        <v>1969.9</v>
      </c>
      <c r="K181" s="15">
        <v>1128.7</v>
      </c>
      <c r="L181" s="15">
        <v>3345</v>
      </c>
      <c r="M181" s="15">
        <v>1386.8</v>
      </c>
      <c r="N181" s="15">
        <v>3620</v>
      </c>
      <c r="O181" s="15">
        <v>2011.7999999999997</v>
      </c>
      <c r="P181" s="15">
        <v>2543.2000000000003</v>
      </c>
      <c r="Q181" s="15">
        <v>938.5</v>
      </c>
      <c r="R181" s="15">
        <v>718</v>
      </c>
      <c r="S181" s="15">
        <v>753.3</v>
      </c>
      <c r="T181" s="15">
        <v>545.6</v>
      </c>
      <c r="U181" s="15">
        <v>1450</v>
      </c>
      <c r="V181" s="15">
        <v>617.49999999999989</v>
      </c>
      <c r="W181" s="15">
        <v>71.900000000000006</v>
      </c>
      <c r="X181" s="15">
        <v>1854.4</v>
      </c>
      <c r="Y181" s="15">
        <v>400</v>
      </c>
      <c r="Z181" s="15">
        <v>0</v>
      </c>
      <c r="AA181" s="15">
        <v>0</v>
      </c>
      <c r="AB181" s="15">
        <v>0</v>
      </c>
      <c r="AC181" s="15">
        <v>0</v>
      </c>
      <c r="AD181" s="15">
        <v>0</v>
      </c>
      <c r="AE181" s="15">
        <v>0</v>
      </c>
      <c r="AF181" s="15">
        <v>0</v>
      </c>
      <c r="AG181" s="15">
        <v>0</v>
      </c>
      <c r="AH181" s="15">
        <v>0</v>
      </c>
      <c r="AI181" s="15">
        <v>800.00000000000011</v>
      </c>
    </row>
    <row r="182" spans="1:35" x14ac:dyDescent="0.3">
      <c r="A182" t="s">
        <v>99</v>
      </c>
      <c r="B182" s="15">
        <v>19237.501469413324</v>
      </c>
      <c r="C182" s="15">
        <v>28148.856832904421</v>
      </c>
      <c r="D182" s="15">
        <v>12730.154983364659</v>
      </c>
      <c r="E182" s="15">
        <v>4050</v>
      </c>
      <c r="F182" s="15">
        <v>8202.7000000000007</v>
      </c>
      <c r="G182" s="15">
        <v>2526.2000000000003</v>
      </c>
      <c r="H182" s="15">
        <v>4419</v>
      </c>
      <c r="I182" s="15">
        <v>2466.1999999999998</v>
      </c>
      <c r="J182" s="15">
        <v>2732.9</v>
      </c>
      <c r="K182" s="15">
        <v>2257.4</v>
      </c>
      <c r="L182" s="15">
        <v>6532.5000000000009</v>
      </c>
      <c r="M182" s="15">
        <v>2787.2000000000003</v>
      </c>
      <c r="N182" s="15">
        <v>3887</v>
      </c>
      <c r="O182" s="15">
        <v>1263.1999999999998</v>
      </c>
      <c r="P182" s="15">
        <v>1831.8000000000002</v>
      </c>
      <c r="Q182" s="15">
        <v>1771.0000000000002</v>
      </c>
      <c r="R182" s="15">
        <v>836.4</v>
      </c>
      <c r="S182" s="15">
        <v>998.19999999999993</v>
      </c>
      <c r="T182" s="15">
        <v>545.6</v>
      </c>
      <c r="U182" s="15">
        <v>1827</v>
      </c>
      <c r="V182" s="15">
        <v>452.5</v>
      </c>
      <c r="W182" s="15">
        <v>386.9</v>
      </c>
      <c r="X182" s="15">
        <v>4712</v>
      </c>
      <c r="Y182" s="15">
        <v>400</v>
      </c>
      <c r="Z182" s="15">
        <v>0</v>
      </c>
      <c r="AA182" s="15">
        <v>0</v>
      </c>
      <c r="AB182" s="15">
        <v>0</v>
      </c>
      <c r="AC182" s="15">
        <v>0</v>
      </c>
      <c r="AD182" s="15">
        <v>0</v>
      </c>
      <c r="AE182" s="15">
        <v>0</v>
      </c>
      <c r="AF182" s="15">
        <v>0</v>
      </c>
      <c r="AG182" s="15">
        <v>0</v>
      </c>
      <c r="AH182" s="15">
        <v>0</v>
      </c>
      <c r="AI182" s="15">
        <v>0</v>
      </c>
    </row>
    <row r="183" spans="1:35" x14ac:dyDescent="0.3">
      <c r="A183" t="s">
        <v>175</v>
      </c>
      <c r="B183" s="15">
        <v>6738.516943620285</v>
      </c>
      <c r="C183" s="15">
        <v>15685.587129391344</v>
      </c>
      <c r="D183" s="15">
        <v>13599.54631929165</v>
      </c>
      <c r="E183" s="15">
        <v>3554.1</v>
      </c>
      <c r="F183" s="15">
        <v>5002.1000000000004</v>
      </c>
      <c r="G183" s="15">
        <v>2342</v>
      </c>
      <c r="H183" s="15">
        <v>4380.2</v>
      </c>
      <c r="I183" s="15">
        <v>2402.4</v>
      </c>
      <c r="J183" s="15">
        <v>3464.1</v>
      </c>
      <c r="K183" s="15">
        <v>1814.5</v>
      </c>
      <c r="L183" s="15">
        <v>4717.5</v>
      </c>
      <c r="M183" s="15">
        <v>2013.3999999999999</v>
      </c>
      <c r="N183" s="15">
        <v>1920.9999999999998</v>
      </c>
      <c r="O183" s="15">
        <v>1928.4</v>
      </c>
      <c r="P183" s="15">
        <v>1673.8</v>
      </c>
      <c r="Q183" s="15">
        <v>723.20000000000016</v>
      </c>
      <c r="R183" s="15">
        <v>692.80000000000007</v>
      </c>
      <c r="S183" s="15">
        <v>489.29999999999995</v>
      </c>
      <c r="T183" s="15">
        <v>345.59999999999997</v>
      </c>
      <c r="U183" s="15">
        <v>1392.0000000000002</v>
      </c>
      <c r="V183" s="15">
        <v>470.00000000000006</v>
      </c>
      <c r="W183" s="15">
        <v>71.900000000000006</v>
      </c>
      <c r="X183" s="15">
        <v>1691.2</v>
      </c>
      <c r="Y183" s="15">
        <v>400</v>
      </c>
      <c r="Z183" s="15">
        <v>0</v>
      </c>
      <c r="AA183" s="15">
        <v>0</v>
      </c>
      <c r="AB183" s="15">
        <v>0</v>
      </c>
      <c r="AC183" s="15">
        <v>0</v>
      </c>
      <c r="AD183" s="15">
        <v>0</v>
      </c>
      <c r="AE183" s="15">
        <v>0</v>
      </c>
      <c r="AF183" s="15">
        <v>0</v>
      </c>
      <c r="AG183" s="15">
        <v>0</v>
      </c>
      <c r="AH183" s="15">
        <v>0</v>
      </c>
      <c r="AI183" s="15">
        <v>320</v>
      </c>
    </row>
    <row r="184" spans="1:35" x14ac:dyDescent="0.3">
      <c r="A184" t="s">
        <v>10382</v>
      </c>
      <c r="B184" s="15">
        <v>13115.703232709313</v>
      </c>
      <c r="C184" s="15">
        <v>15689.513135675383</v>
      </c>
      <c r="D184" s="15">
        <v>13623.546319291652</v>
      </c>
      <c r="E184" s="15">
        <v>3179.7000000000003</v>
      </c>
      <c r="F184" s="15">
        <v>5001.5</v>
      </c>
      <c r="G184" s="15">
        <v>1718.9999999999998</v>
      </c>
      <c r="H184" s="15">
        <v>1746</v>
      </c>
      <c r="I184" s="15">
        <v>1740.2</v>
      </c>
      <c r="J184" s="15">
        <v>1655.9</v>
      </c>
      <c r="K184" s="15">
        <v>1645.8</v>
      </c>
      <c r="L184" s="15">
        <v>3530</v>
      </c>
      <c r="M184" s="15">
        <v>1660.3</v>
      </c>
      <c r="N184" s="15">
        <v>1676.0000000000002</v>
      </c>
      <c r="O184" s="15">
        <v>2179.2000000000003</v>
      </c>
      <c r="P184" s="15">
        <v>1981</v>
      </c>
      <c r="Q184" s="15">
        <v>536.6</v>
      </c>
      <c r="R184" s="15">
        <v>244.99999999999997</v>
      </c>
      <c r="S184" s="15">
        <v>729.8</v>
      </c>
      <c r="T184" s="15">
        <v>545.6</v>
      </c>
      <c r="U184" s="15">
        <v>682</v>
      </c>
      <c r="V184" s="15">
        <v>512.5</v>
      </c>
      <c r="W184" s="15">
        <v>251.9</v>
      </c>
      <c r="X184" s="15">
        <v>1264.8</v>
      </c>
      <c r="Y184" s="15">
        <v>400</v>
      </c>
      <c r="Z184" s="15">
        <v>0</v>
      </c>
      <c r="AA184" s="15">
        <v>0</v>
      </c>
      <c r="AB184" s="15">
        <v>0</v>
      </c>
      <c r="AC184" s="15">
        <v>0</v>
      </c>
      <c r="AD184" s="15">
        <v>0</v>
      </c>
      <c r="AE184" s="15">
        <v>0</v>
      </c>
      <c r="AF184" s="15">
        <v>0</v>
      </c>
      <c r="AG184" s="15">
        <v>0</v>
      </c>
      <c r="AH184" s="15">
        <v>0</v>
      </c>
      <c r="AI184" s="15">
        <v>0</v>
      </c>
    </row>
    <row r="185" spans="1:35" x14ac:dyDescent="0.3">
      <c r="A185" t="s">
        <v>8190</v>
      </c>
      <c r="B185" s="15">
        <v>9886.2017632959887</v>
      </c>
      <c r="C185" s="15">
        <v>12849.594279729487</v>
      </c>
      <c r="D185" s="15">
        <v>9121.3610421250469</v>
      </c>
      <c r="E185" s="15">
        <v>1707.9</v>
      </c>
      <c r="F185" s="15">
        <v>4000.6</v>
      </c>
      <c r="G185" s="15">
        <v>2189.6</v>
      </c>
      <c r="H185" s="15">
        <v>2863.2000000000003</v>
      </c>
      <c r="I185" s="15">
        <v>1030.8</v>
      </c>
      <c r="J185" s="15">
        <v>1498.5</v>
      </c>
      <c r="K185" s="15">
        <v>805.8</v>
      </c>
      <c r="L185" s="15">
        <v>2215</v>
      </c>
      <c r="M185" s="15">
        <v>706.80000000000007</v>
      </c>
      <c r="N185" s="15">
        <v>3655</v>
      </c>
      <c r="O185" s="15">
        <v>0</v>
      </c>
      <c r="P185" s="15">
        <v>2243.1999999999998</v>
      </c>
      <c r="Q185" s="15">
        <v>764.6</v>
      </c>
      <c r="R185" s="15">
        <v>346.40000000000003</v>
      </c>
      <c r="S185" s="15">
        <v>489.29999999999995</v>
      </c>
      <c r="T185" s="15">
        <v>345.59999999999997</v>
      </c>
      <c r="U185" s="15">
        <v>1392.0000000000002</v>
      </c>
      <c r="V185" s="15">
        <v>252.49999999999997</v>
      </c>
      <c r="W185" s="15">
        <v>71.900000000000006</v>
      </c>
      <c r="X185" s="15">
        <v>857.6</v>
      </c>
      <c r="Y185" s="15">
        <v>0</v>
      </c>
      <c r="Z185" s="15">
        <v>0</v>
      </c>
      <c r="AA185" s="15">
        <v>0</v>
      </c>
      <c r="AB185" s="15">
        <v>0</v>
      </c>
      <c r="AC185" s="15">
        <v>0</v>
      </c>
      <c r="AD185" s="15">
        <v>0</v>
      </c>
      <c r="AE185" s="15">
        <v>0</v>
      </c>
      <c r="AF185" s="15">
        <v>0</v>
      </c>
      <c r="AG185" s="15">
        <v>0</v>
      </c>
      <c r="AH185" s="15">
        <v>0</v>
      </c>
      <c r="AI185" s="15">
        <v>640</v>
      </c>
    </row>
    <row r="186" spans="1:35" x14ac:dyDescent="0.3">
      <c r="A186" t="s">
        <v>10415</v>
      </c>
      <c r="B186" s="15">
        <v>14868.024290686908</v>
      </c>
      <c r="C186" s="15">
        <v>14833.303125201986</v>
      </c>
      <c r="D186" s="15">
        <v>9198.4385338073789</v>
      </c>
      <c r="E186" s="15">
        <v>2668.7999999999997</v>
      </c>
      <c r="F186" s="15">
        <v>5002.1000000000004</v>
      </c>
      <c r="G186" s="15">
        <v>1507.6</v>
      </c>
      <c r="H186" s="15">
        <v>3466.7999999999997</v>
      </c>
      <c r="I186" s="15">
        <v>2687.7999999999997</v>
      </c>
      <c r="J186" s="15">
        <v>2474.3999999999996</v>
      </c>
      <c r="K186" s="15">
        <v>2217.4</v>
      </c>
      <c r="L186" s="15">
        <v>5110</v>
      </c>
      <c r="M186" s="15">
        <v>2166.8999999999996</v>
      </c>
      <c r="N186" s="15">
        <v>2961</v>
      </c>
      <c r="O186" s="15">
        <v>1485.8</v>
      </c>
      <c r="P186" s="15">
        <v>1772.8000000000002</v>
      </c>
      <c r="Q186" s="15">
        <v>479.5</v>
      </c>
      <c r="R186" s="15">
        <v>655.8</v>
      </c>
      <c r="S186" s="15">
        <v>854.19999999999993</v>
      </c>
      <c r="T186" s="15">
        <v>345.59999999999997</v>
      </c>
      <c r="U186" s="15">
        <v>810.99999999999989</v>
      </c>
      <c r="V186" s="15">
        <v>597.5</v>
      </c>
      <c r="W186" s="15">
        <v>71.900000000000006</v>
      </c>
      <c r="X186" s="15">
        <v>1158.3999999999999</v>
      </c>
      <c r="Y186" s="15">
        <v>400</v>
      </c>
      <c r="Z186" s="15">
        <v>0</v>
      </c>
      <c r="AA186" s="15">
        <v>0</v>
      </c>
      <c r="AB186" s="15">
        <v>0</v>
      </c>
      <c r="AC186" s="15">
        <v>0</v>
      </c>
      <c r="AD186" s="15">
        <v>0</v>
      </c>
      <c r="AE186" s="15">
        <v>0</v>
      </c>
      <c r="AF186" s="15">
        <v>0</v>
      </c>
      <c r="AG186" s="15">
        <v>0</v>
      </c>
      <c r="AH186" s="15">
        <v>0</v>
      </c>
      <c r="AI186" s="15">
        <v>640</v>
      </c>
    </row>
    <row r="187" spans="1:35" x14ac:dyDescent="0.3">
      <c r="A187" t="s">
        <v>176</v>
      </c>
      <c r="B187" s="15">
        <v>11459.522821273582</v>
      </c>
      <c r="C187" s="15">
        <v>15593.742267161409</v>
      </c>
      <c r="D187" s="15">
        <v>6754.1549833646586</v>
      </c>
      <c r="E187" s="15">
        <v>2102.4</v>
      </c>
      <c r="F187" s="15">
        <v>6202.0999999999995</v>
      </c>
      <c r="G187" s="15">
        <v>1858</v>
      </c>
      <c r="H187" s="15">
        <v>3444</v>
      </c>
      <c r="I187" s="15">
        <v>1557.8</v>
      </c>
      <c r="J187" s="15">
        <v>1457.2</v>
      </c>
      <c r="K187" s="15">
        <v>1165.8</v>
      </c>
      <c r="L187" s="15">
        <v>3385</v>
      </c>
      <c r="M187" s="15">
        <v>1226.8</v>
      </c>
      <c r="N187" s="15">
        <v>2921</v>
      </c>
      <c r="O187" s="15">
        <v>1460.3999999999999</v>
      </c>
      <c r="P187" s="15">
        <v>1786.6000000000001</v>
      </c>
      <c r="Q187" s="15">
        <v>871.69999999999993</v>
      </c>
      <c r="R187" s="15">
        <v>489.99999999999994</v>
      </c>
      <c r="S187" s="15">
        <v>753.3</v>
      </c>
      <c r="T187" s="15">
        <v>545.6</v>
      </c>
      <c r="U187" s="15">
        <v>810.99999999999989</v>
      </c>
      <c r="V187" s="15">
        <v>415</v>
      </c>
      <c r="W187" s="15">
        <v>116.89999999999999</v>
      </c>
      <c r="X187" s="15">
        <v>1796.8</v>
      </c>
      <c r="Y187" s="15">
        <v>400</v>
      </c>
      <c r="Z187" s="15">
        <v>0</v>
      </c>
      <c r="AA187" s="15">
        <v>0</v>
      </c>
      <c r="AB187" s="15">
        <v>0</v>
      </c>
      <c r="AC187" s="15">
        <v>0</v>
      </c>
      <c r="AD187" s="15">
        <v>0</v>
      </c>
      <c r="AE187" s="15">
        <v>0</v>
      </c>
      <c r="AF187" s="15">
        <v>0</v>
      </c>
      <c r="AG187" s="15">
        <v>0</v>
      </c>
      <c r="AH187" s="15">
        <v>0</v>
      </c>
      <c r="AI187" s="15">
        <v>640</v>
      </c>
    </row>
    <row r="188" spans="1:35" x14ac:dyDescent="0.3">
      <c r="A188" t="s">
        <v>6914</v>
      </c>
      <c r="B188" s="15">
        <v>10511.761410636791</v>
      </c>
      <c r="C188" s="15">
        <v>11997.96657831109</v>
      </c>
      <c r="D188" s="15">
        <v>18406.298697343685</v>
      </c>
      <c r="E188" s="15">
        <v>5163.3</v>
      </c>
      <c r="F188" s="15">
        <v>7803.3000000000011</v>
      </c>
      <c r="G188" s="15">
        <v>2023.8</v>
      </c>
      <c r="H188" s="15">
        <v>3174.6</v>
      </c>
      <c r="I188" s="15">
        <v>2017.0000000000002</v>
      </c>
      <c r="J188" s="15">
        <v>1865.8</v>
      </c>
      <c r="K188" s="15">
        <v>1777.4</v>
      </c>
      <c r="L188" s="15">
        <v>4394.9999999999991</v>
      </c>
      <c r="M188" s="15">
        <v>1673.5</v>
      </c>
      <c r="N188" s="15">
        <v>3758</v>
      </c>
      <c r="O188" s="15">
        <v>1761.7999999999997</v>
      </c>
      <c r="P188" s="15">
        <v>2365.4</v>
      </c>
      <c r="Q188" s="15">
        <v>1274.6999999999998</v>
      </c>
      <c r="R188" s="15">
        <v>574.4</v>
      </c>
      <c r="S188" s="15">
        <v>1180.3999999999999</v>
      </c>
      <c r="T188" s="15">
        <v>545.6</v>
      </c>
      <c r="U188" s="15">
        <v>1805</v>
      </c>
      <c r="V188" s="15">
        <v>467.49999999999994</v>
      </c>
      <c r="W188" s="15">
        <v>161.9</v>
      </c>
      <c r="X188" s="15">
        <v>3147.2</v>
      </c>
      <c r="Y188" s="15">
        <v>400</v>
      </c>
      <c r="Z188" s="15">
        <v>1896</v>
      </c>
      <c r="AA188" s="15">
        <v>2730</v>
      </c>
      <c r="AB188" s="15">
        <v>1584</v>
      </c>
      <c r="AC188" s="15">
        <v>888</v>
      </c>
      <c r="AD188" s="15">
        <v>0</v>
      </c>
      <c r="AE188" s="15">
        <v>0</v>
      </c>
      <c r="AF188" s="15">
        <v>78</v>
      </c>
      <c r="AG188" s="15">
        <v>0</v>
      </c>
      <c r="AH188" s="15">
        <v>0</v>
      </c>
      <c r="AI188" s="15">
        <v>640</v>
      </c>
    </row>
    <row r="189" spans="1:35" x14ac:dyDescent="0.3">
      <c r="A189" t="s">
        <v>7635</v>
      </c>
      <c r="B189" s="15">
        <v>12815.061116754126</v>
      </c>
      <c r="C189" s="15">
        <v>17337.100265066732</v>
      </c>
      <c r="D189" s="15">
        <v>9084.8506513281554</v>
      </c>
      <c r="E189" s="15">
        <v>2920.5</v>
      </c>
      <c r="F189" s="15">
        <v>5601.7999999999993</v>
      </c>
      <c r="G189" s="15">
        <v>1777.1999999999998</v>
      </c>
      <c r="H189" s="15">
        <v>3738.5999999999995</v>
      </c>
      <c r="I189" s="15">
        <v>2057</v>
      </c>
      <c r="J189" s="15">
        <v>1865.8</v>
      </c>
      <c r="K189" s="15">
        <v>1485.7999999999997</v>
      </c>
      <c r="L189" s="15">
        <v>3349.9999999999995</v>
      </c>
      <c r="M189" s="15">
        <v>1233.7</v>
      </c>
      <c r="N189" s="15">
        <v>3258</v>
      </c>
      <c r="O189" s="15">
        <v>1666.8</v>
      </c>
      <c r="P189" s="15">
        <v>2238.1999999999998</v>
      </c>
      <c r="Q189" s="15">
        <v>1771.0000000000002</v>
      </c>
      <c r="R189" s="15">
        <v>878.59999999999991</v>
      </c>
      <c r="S189" s="15">
        <v>1358.7</v>
      </c>
      <c r="T189" s="15">
        <v>345.59999999999997</v>
      </c>
      <c r="U189" s="15">
        <v>768.99999999999989</v>
      </c>
      <c r="V189" s="15">
        <v>542.49999999999989</v>
      </c>
      <c r="W189" s="15">
        <v>71.900000000000006</v>
      </c>
      <c r="X189" s="15">
        <v>2787.2000000000003</v>
      </c>
      <c r="Y189" s="15">
        <v>400</v>
      </c>
      <c r="Z189" s="15">
        <v>0</v>
      </c>
      <c r="AA189" s="15">
        <v>0</v>
      </c>
      <c r="AB189" s="15">
        <v>0</v>
      </c>
      <c r="AC189" s="15">
        <v>0</v>
      </c>
      <c r="AD189" s="15">
        <v>0</v>
      </c>
      <c r="AE189" s="15">
        <v>0</v>
      </c>
      <c r="AF189" s="15">
        <v>0</v>
      </c>
      <c r="AG189" s="15">
        <v>0</v>
      </c>
      <c r="AH189" s="15">
        <v>0</v>
      </c>
      <c r="AI189" s="15">
        <v>0</v>
      </c>
    </row>
    <row r="190" spans="1:35" x14ac:dyDescent="0.3">
      <c r="A190" t="s">
        <v>5375</v>
      </c>
      <c r="B190" s="15">
        <v>9402.9388832458735</v>
      </c>
      <c r="C190" s="15">
        <v>12734.026271350769</v>
      </c>
      <c r="D190" s="15">
        <v>11340.510390796893</v>
      </c>
      <c r="E190" s="15">
        <v>2416.5</v>
      </c>
      <c r="F190" s="15">
        <v>3801.5000000000005</v>
      </c>
      <c r="G190" s="15">
        <v>1763.8</v>
      </c>
      <c r="H190" s="15">
        <v>2784.6</v>
      </c>
      <c r="I190" s="15">
        <v>2466.1999999999998</v>
      </c>
      <c r="J190" s="15">
        <v>1764.3</v>
      </c>
      <c r="K190" s="15">
        <v>1617.4</v>
      </c>
      <c r="L190" s="15">
        <v>4775</v>
      </c>
      <c r="M190" s="15">
        <v>1973.4</v>
      </c>
      <c r="N190" s="15">
        <v>4420</v>
      </c>
      <c r="O190" s="15">
        <v>1822.8000000000002</v>
      </c>
      <c r="P190" s="15">
        <v>2160.1999999999998</v>
      </c>
      <c r="Q190" s="15">
        <v>592.20000000000005</v>
      </c>
      <c r="R190" s="15">
        <v>730.8</v>
      </c>
      <c r="S190" s="15">
        <v>1339.1</v>
      </c>
      <c r="T190" s="15">
        <v>545.6</v>
      </c>
      <c r="U190" s="15">
        <v>1947</v>
      </c>
      <c r="V190" s="15">
        <v>470.00000000000006</v>
      </c>
      <c r="W190" s="15">
        <v>116.89999999999999</v>
      </c>
      <c r="X190" s="15">
        <v>3739.2</v>
      </c>
      <c r="Y190" s="15">
        <v>400</v>
      </c>
      <c r="Z190" s="15">
        <v>1368</v>
      </c>
      <c r="AA190" s="15">
        <v>1368</v>
      </c>
      <c r="AB190" s="15">
        <v>1408</v>
      </c>
      <c r="AC190" s="15">
        <v>560</v>
      </c>
      <c r="AD190" s="15">
        <v>160</v>
      </c>
      <c r="AE190" s="15">
        <v>160</v>
      </c>
      <c r="AF190" s="15">
        <v>0</v>
      </c>
      <c r="AG190" s="15">
        <v>0</v>
      </c>
      <c r="AH190" s="15">
        <v>0</v>
      </c>
      <c r="AI190" s="15">
        <v>640</v>
      </c>
    </row>
    <row r="191" spans="1:35" x14ac:dyDescent="0.3">
      <c r="A191" t="s">
        <v>5410</v>
      </c>
      <c r="B191" s="15">
        <v>10514.259941223467</v>
      </c>
      <c r="C191" s="15">
        <v>14189.040572027052</v>
      </c>
      <c r="D191" s="15">
        <v>11878.638957874953</v>
      </c>
      <c r="E191" s="15">
        <v>2893.7999999999997</v>
      </c>
      <c r="F191" s="15">
        <v>3801.5000000000005</v>
      </c>
      <c r="G191" s="15">
        <v>1161</v>
      </c>
      <c r="H191" s="15">
        <v>2199.6</v>
      </c>
      <c r="I191" s="15">
        <v>2195.4</v>
      </c>
      <c r="J191" s="15">
        <v>1408.6</v>
      </c>
      <c r="K191" s="15">
        <v>1374.5</v>
      </c>
      <c r="L191" s="15">
        <v>4362.5</v>
      </c>
      <c r="M191" s="15">
        <v>1726.7</v>
      </c>
      <c r="N191" s="15">
        <v>2847</v>
      </c>
      <c r="O191" s="15">
        <v>1351.8</v>
      </c>
      <c r="P191" s="15">
        <v>1811</v>
      </c>
      <c r="Q191" s="15">
        <v>750.8</v>
      </c>
      <c r="R191" s="15">
        <v>658.8</v>
      </c>
      <c r="S191" s="15">
        <v>1339.1</v>
      </c>
      <c r="T191" s="15">
        <v>545.6</v>
      </c>
      <c r="U191" s="15">
        <v>1081.9999999999998</v>
      </c>
      <c r="V191" s="15">
        <v>585</v>
      </c>
      <c r="W191" s="15">
        <v>71.900000000000006</v>
      </c>
      <c r="X191" s="15">
        <v>2323.1999999999998</v>
      </c>
      <c r="Y191" s="15">
        <v>400</v>
      </c>
      <c r="Z191" s="15">
        <v>0</v>
      </c>
      <c r="AA191" s="15">
        <v>0</v>
      </c>
      <c r="AB191" s="15">
        <v>0</v>
      </c>
      <c r="AC191" s="15">
        <v>0</v>
      </c>
      <c r="AD191" s="15">
        <v>0</v>
      </c>
      <c r="AE191" s="15">
        <v>0</v>
      </c>
      <c r="AF191" s="15">
        <v>0</v>
      </c>
      <c r="AG191" s="15">
        <v>0</v>
      </c>
      <c r="AH191" s="15">
        <v>0</v>
      </c>
      <c r="AI191" s="15">
        <v>640</v>
      </c>
    </row>
    <row r="192" spans="1:35" x14ac:dyDescent="0.3">
      <c r="A192" t="s">
        <v>9756</v>
      </c>
      <c r="B192" s="15">
        <v>5975.7002938826654</v>
      </c>
      <c r="C192" s="15">
        <v>8673.3579979053211</v>
      </c>
      <c r="D192" s="15">
        <v>11175.886579822913</v>
      </c>
      <c r="E192" s="15">
        <v>3254.1000000000004</v>
      </c>
      <c r="F192" s="15">
        <v>4000.6</v>
      </c>
      <c r="G192" s="15">
        <v>1212.3999999999999</v>
      </c>
      <c r="H192" s="15">
        <v>3070.7999999999997</v>
      </c>
      <c r="I192" s="15">
        <v>1409.2</v>
      </c>
      <c r="J192" s="15">
        <v>1311.3999999999999</v>
      </c>
      <c r="K192" s="15">
        <v>805.8</v>
      </c>
      <c r="L192" s="15">
        <v>1479.9999999999998</v>
      </c>
      <c r="M192" s="15">
        <v>1146.5999999999999</v>
      </c>
      <c r="N192" s="15">
        <v>1616</v>
      </c>
      <c r="O192" s="15">
        <v>1676.4</v>
      </c>
      <c r="P192" s="15">
        <v>1564.4</v>
      </c>
      <c r="Q192" s="15">
        <v>764.6</v>
      </c>
      <c r="R192" s="15">
        <v>346.40000000000003</v>
      </c>
      <c r="S192" s="15">
        <v>1785.8</v>
      </c>
      <c r="T192" s="15">
        <v>545.6</v>
      </c>
      <c r="U192" s="15">
        <v>1250.0000000000002</v>
      </c>
      <c r="V192" s="15">
        <v>252.49999999999997</v>
      </c>
      <c r="W192" s="15">
        <v>216.2</v>
      </c>
      <c r="X192" s="15">
        <v>1937.6</v>
      </c>
      <c r="Y192" s="15">
        <v>400</v>
      </c>
      <c r="Z192" s="15">
        <v>0</v>
      </c>
      <c r="AA192" s="15">
        <v>0</v>
      </c>
      <c r="AB192" s="15">
        <v>0</v>
      </c>
      <c r="AC192" s="15">
        <v>0</v>
      </c>
      <c r="AD192" s="15">
        <v>0</v>
      </c>
      <c r="AE192" s="15">
        <v>0</v>
      </c>
      <c r="AF192" s="15">
        <v>0</v>
      </c>
      <c r="AG192" s="15">
        <v>0</v>
      </c>
      <c r="AH192" s="15">
        <v>0</v>
      </c>
      <c r="AI192" s="15">
        <v>0</v>
      </c>
    </row>
    <row r="193" spans="1:35" x14ac:dyDescent="0.3">
      <c r="A193" t="s">
        <v>49</v>
      </c>
      <c r="B193" s="15">
        <v>22964.259941223467</v>
      </c>
      <c r="C193" s="15">
        <v>20672.520286013525</v>
      </c>
      <c r="D193" s="15">
        <v>14066.695667963495</v>
      </c>
      <c r="E193" s="15">
        <v>3060.3</v>
      </c>
      <c r="F193" s="15">
        <v>8804.2000000000007</v>
      </c>
      <c r="G193" s="15">
        <v>1503.8</v>
      </c>
      <c r="H193" s="15">
        <v>2784.6</v>
      </c>
      <c r="I193" s="15">
        <v>3451.6</v>
      </c>
      <c r="J193" s="15">
        <v>3244.2999999999997</v>
      </c>
      <c r="K193" s="15">
        <v>1757.1000000000001</v>
      </c>
      <c r="L193" s="15">
        <v>7762.5</v>
      </c>
      <c r="M193" s="15">
        <v>2366.9</v>
      </c>
      <c r="N193" s="15">
        <v>4497</v>
      </c>
      <c r="O193" s="15">
        <v>1723.8000000000002</v>
      </c>
      <c r="P193" s="15">
        <v>2171.2000000000003</v>
      </c>
      <c r="Q193" s="15">
        <v>854.5</v>
      </c>
      <c r="R193" s="15">
        <v>926</v>
      </c>
      <c r="S193" s="15">
        <v>1483.1</v>
      </c>
      <c r="T193" s="15">
        <v>345.59999999999997</v>
      </c>
      <c r="U193" s="15">
        <v>1966</v>
      </c>
      <c r="V193" s="15">
        <v>902.50000000000011</v>
      </c>
      <c r="W193" s="15">
        <v>206.9</v>
      </c>
      <c r="X193" s="15">
        <v>3329.2</v>
      </c>
      <c r="Y193" s="15">
        <v>800</v>
      </c>
      <c r="Z193" s="15">
        <v>0</v>
      </c>
      <c r="AA193" s="15">
        <v>0</v>
      </c>
      <c r="AB193" s="15">
        <v>0</v>
      </c>
      <c r="AC193" s="15">
        <v>0</v>
      </c>
      <c r="AD193" s="15">
        <v>0</v>
      </c>
      <c r="AE193" s="15">
        <v>0</v>
      </c>
      <c r="AF193" s="15">
        <v>0</v>
      </c>
      <c r="AG193" s="15">
        <v>1368</v>
      </c>
      <c r="AH193" s="15">
        <v>2280</v>
      </c>
      <c r="AI193" s="15">
        <v>1280</v>
      </c>
    </row>
    <row r="194" spans="1:35" x14ac:dyDescent="0.3">
      <c r="A194" t="s">
        <v>9789</v>
      </c>
      <c r="B194" s="15">
        <v>12357.38217473172</v>
      </c>
      <c r="C194" s="15">
        <v>18040.431991621284</v>
      </c>
      <c r="D194" s="15">
        <v>12769.361042125047</v>
      </c>
      <c r="E194" s="15">
        <v>5239.5</v>
      </c>
      <c r="F194" s="15">
        <v>7400.9000000000005</v>
      </c>
      <c r="G194" s="15">
        <v>2709.6000000000004</v>
      </c>
      <c r="H194" s="15">
        <v>3850.8</v>
      </c>
      <c r="I194" s="15">
        <v>1384.8</v>
      </c>
      <c r="J194" s="15">
        <v>2391.4</v>
      </c>
      <c r="K194" s="15">
        <v>1445.8</v>
      </c>
      <c r="L194" s="15">
        <v>2684.9999999999995</v>
      </c>
      <c r="M194" s="15">
        <v>1080.4000000000001</v>
      </c>
      <c r="N194" s="15">
        <v>2054.9999999999995</v>
      </c>
      <c r="O194" s="15">
        <v>1773.8</v>
      </c>
      <c r="P194" s="15">
        <v>1616.6000000000001</v>
      </c>
      <c r="Q194" s="15">
        <v>992.59999999999991</v>
      </c>
      <c r="R194" s="15">
        <v>996.4</v>
      </c>
      <c r="S194" s="15">
        <v>1521.8</v>
      </c>
      <c r="T194" s="15">
        <v>527.20000000000005</v>
      </c>
      <c r="U194" s="15">
        <v>611</v>
      </c>
      <c r="V194" s="15">
        <v>427.49999999999994</v>
      </c>
      <c r="W194" s="15">
        <v>116.89999999999999</v>
      </c>
      <c r="X194" s="15">
        <v>2665.6</v>
      </c>
      <c r="Y194" s="15">
        <v>400</v>
      </c>
      <c r="Z194" s="15">
        <v>0</v>
      </c>
      <c r="AA194" s="15">
        <v>0</v>
      </c>
      <c r="AB194" s="15">
        <v>0</v>
      </c>
      <c r="AC194" s="15">
        <v>0</v>
      </c>
      <c r="AD194" s="15">
        <v>0</v>
      </c>
      <c r="AE194" s="15">
        <v>0</v>
      </c>
      <c r="AF194" s="15">
        <v>0</v>
      </c>
      <c r="AG194" s="15">
        <v>0</v>
      </c>
      <c r="AH194" s="15">
        <v>0</v>
      </c>
      <c r="AI194" s="15">
        <v>0</v>
      </c>
    </row>
    <row r="195" spans="1:35" x14ac:dyDescent="0.3">
      <c r="A195" t="s">
        <v>9820</v>
      </c>
      <c r="B195" s="15">
        <v>14433.143585368513</v>
      </c>
      <c r="C195" s="15">
        <v>19053.594279729485</v>
      </c>
      <c r="D195" s="15">
        <v>17835.376189026021</v>
      </c>
      <c r="E195" s="15">
        <v>4036.7999999999997</v>
      </c>
      <c r="F195" s="15">
        <v>9402.1</v>
      </c>
      <c r="G195" s="15">
        <v>2754.3999999999996</v>
      </c>
      <c r="H195" s="15">
        <v>3373.8</v>
      </c>
      <c r="I195" s="15">
        <v>2154</v>
      </c>
      <c r="J195" s="15">
        <v>2270.1</v>
      </c>
      <c r="K195" s="15">
        <v>2014.5</v>
      </c>
      <c r="L195" s="15">
        <v>4742.5</v>
      </c>
      <c r="M195" s="15">
        <v>2000.2</v>
      </c>
      <c r="N195" s="15">
        <v>4520</v>
      </c>
      <c r="O195" s="15">
        <v>2091.7999999999997</v>
      </c>
      <c r="P195" s="15">
        <v>2800.4</v>
      </c>
      <c r="Q195" s="15">
        <v>1649.7</v>
      </c>
      <c r="R195" s="15">
        <v>715</v>
      </c>
      <c r="S195" s="15">
        <v>657.3</v>
      </c>
      <c r="T195" s="15">
        <v>654.4</v>
      </c>
      <c r="U195" s="15">
        <v>910.99999999999989</v>
      </c>
      <c r="V195" s="15">
        <v>552.5</v>
      </c>
      <c r="W195" s="15">
        <v>161.9</v>
      </c>
      <c r="X195" s="15">
        <v>3497.5999999999995</v>
      </c>
      <c r="Y195" s="15">
        <v>720</v>
      </c>
      <c r="Z195" s="15">
        <v>684</v>
      </c>
      <c r="AA195" s="15">
        <v>1059</v>
      </c>
      <c r="AB195" s="15">
        <v>1320</v>
      </c>
      <c r="AC195" s="15">
        <v>400</v>
      </c>
      <c r="AD195" s="15">
        <v>0</v>
      </c>
      <c r="AE195" s="15">
        <v>0</v>
      </c>
      <c r="AF195" s="15">
        <v>0</v>
      </c>
      <c r="AG195" s="15">
        <v>0</v>
      </c>
      <c r="AH195" s="15">
        <v>0</v>
      </c>
      <c r="AI195" s="15">
        <v>1280</v>
      </c>
    </row>
    <row r="196" spans="1:35" x14ac:dyDescent="0.3">
      <c r="A196" t="s">
        <v>8710</v>
      </c>
      <c r="B196" s="15">
        <v>15969.103820474644</v>
      </c>
      <c r="C196" s="15">
        <v>11543.405720270513</v>
      </c>
      <c r="D196" s="15">
        <v>14119.092638583301</v>
      </c>
      <c r="E196" s="15">
        <v>3869.3999999999996</v>
      </c>
      <c r="F196" s="15">
        <v>7283.0000000000009</v>
      </c>
      <c r="G196" s="15">
        <v>2085.8000000000002</v>
      </c>
      <c r="H196" s="15">
        <v>2509.2000000000003</v>
      </c>
      <c r="I196" s="15">
        <v>2172.4</v>
      </c>
      <c r="J196" s="15">
        <v>2065.7999999999997</v>
      </c>
      <c r="K196" s="15">
        <v>1937.4</v>
      </c>
      <c r="L196" s="15">
        <v>4217.5</v>
      </c>
      <c r="M196" s="15">
        <v>1760.1999999999998</v>
      </c>
      <c r="N196" s="15">
        <v>3127</v>
      </c>
      <c r="O196" s="15">
        <v>1566.8</v>
      </c>
      <c r="P196" s="15">
        <v>2063.2000000000003</v>
      </c>
      <c r="Q196" s="15">
        <v>401.90000000000009</v>
      </c>
      <c r="R196" s="15">
        <v>346.40000000000003</v>
      </c>
      <c r="S196" s="15">
        <v>1281.3</v>
      </c>
      <c r="T196" s="15">
        <v>327.2</v>
      </c>
      <c r="U196" s="15">
        <v>1340</v>
      </c>
      <c r="V196" s="15">
        <v>585</v>
      </c>
      <c r="W196" s="15">
        <v>71.900000000000006</v>
      </c>
      <c r="X196" s="15">
        <v>1259.2</v>
      </c>
      <c r="Y196" s="15">
        <v>400</v>
      </c>
      <c r="Z196" s="15">
        <v>908.99999999999989</v>
      </c>
      <c r="AA196" s="15">
        <v>1137</v>
      </c>
      <c r="AB196" s="15">
        <v>1056</v>
      </c>
      <c r="AC196" s="15">
        <v>600</v>
      </c>
      <c r="AD196" s="15">
        <v>0</v>
      </c>
      <c r="AE196" s="15">
        <v>0</v>
      </c>
      <c r="AF196" s="15">
        <v>0</v>
      </c>
      <c r="AG196" s="15">
        <v>0</v>
      </c>
      <c r="AH196" s="15">
        <v>0</v>
      </c>
      <c r="AI196" s="15">
        <v>0</v>
      </c>
    </row>
    <row r="197" spans="1:35" x14ac:dyDescent="0.3">
      <c r="A197" t="s">
        <v>10450</v>
      </c>
      <c r="B197" s="15">
        <v>14820.883644145046</v>
      </c>
      <c r="C197" s="15">
        <v>18169.338876892692</v>
      </c>
      <c r="D197" s="15">
        <v>15670.979218406215</v>
      </c>
      <c r="E197" s="15">
        <v>2640.9</v>
      </c>
      <c r="F197" s="15">
        <v>5402.1</v>
      </c>
      <c r="G197" s="15">
        <v>2938.2000000000003</v>
      </c>
      <c r="H197" s="15">
        <v>3463.2000000000007</v>
      </c>
      <c r="I197" s="15">
        <v>1710.8000000000002</v>
      </c>
      <c r="J197" s="15">
        <v>2214.2000000000003</v>
      </c>
      <c r="K197" s="15">
        <v>1165.8</v>
      </c>
      <c r="L197" s="15">
        <v>2960</v>
      </c>
      <c r="M197" s="15">
        <v>1413.3999999999999</v>
      </c>
      <c r="N197" s="15">
        <v>2499</v>
      </c>
      <c r="O197" s="15">
        <v>1585.4</v>
      </c>
      <c r="P197" s="15">
        <v>2096</v>
      </c>
      <c r="Q197" s="15">
        <v>1073.2</v>
      </c>
      <c r="R197" s="15">
        <v>489.99999999999994</v>
      </c>
      <c r="S197" s="15">
        <v>1824.5</v>
      </c>
      <c r="T197" s="15">
        <v>545.6</v>
      </c>
      <c r="U197" s="15">
        <v>1663</v>
      </c>
      <c r="V197" s="15">
        <v>342.5</v>
      </c>
      <c r="W197" s="15">
        <v>116.89999999999999</v>
      </c>
      <c r="X197" s="15">
        <v>2435.1999999999998</v>
      </c>
      <c r="Y197" s="15">
        <v>400</v>
      </c>
      <c r="Z197" s="15">
        <v>0</v>
      </c>
      <c r="AA197" s="15">
        <v>0</v>
      </c>
      <c r="AB197" s="15">
        <v>0</v>
      </c>
      <c r="AC197" s="15">
        <v>0</v>
      </c>
      <c r="AD197" s="15">
        <v>0</v>
      </c>
      <c r="AE197" s="15">
        <v>0</v>
      </c>
      <c r="AF197" s="15">
        <v>0</v>
      </c>
      <c r="AG197" s="15">
        <v>0</v>
      </c>
      <c r="AH197" s="15">
        <v>0</v>
      </c>
      <c r="AI197" s="15">
        <v>1280</v>
      </c>
    </row>
    <row r="198" spans="1:35" x14ac:dyDescent="0.3">
      <c r="A198" t="s">
        <v>7669</v>
      </c>
      <c r="B198" s="15">
        <v>11590.902057178653</v>
      </c>
      <c r="C198" s="15">
        <v>16854.472563648334</v>
      </c>
      <c r="D198" s="15">
        <v>13519.092638583303</v>
      </c>
      <c r="E198" s="15">
        <v>3784.4999999999995</v>
      </c>
      <c r="F198" s="15">
        <v>4200.8999999999996</v>
      </c>
      <c r="G198" s="15">
        <v>3045.8</v>
      </c>
      <c r="H198" s="15">
        <v>3946.2000000000003</v>
      </c>
      <c r="I198" s="15">
        <v>1763.2000000000003</v>
      </c>
      <c r="J198" s="15">
        <v>3001.2999999999997</v>
      </c>
      <c r="K198" s="15">
        <v>1445.8</v>
      </c>
      <c r="L198" s="15">
        <v>3077.4999999999995</v>
      </c>
      <c r="M198" s="15">
        <v>1453.6000000000001</v>
      </c>
      <c r="N198" s="15">
        <v>3959.9999999999995</v>
      </c>
      <c r="O198" s="15">
        <v>2403.9999999999995</v>
      </c>
      <c r="P198" s="15">
        <v>2003</v>
      </c>
      <c r="Q198" s="15">
        <v>682.5</v>
      </c>
      <c r="R198" s="15">
        <v>588.4</v>
      </c>
      <c r="S198" s="15">
        <v>556.4</v>
      </c>
      <c r="T198" s="15">
        <v>545.6</v>
      </c>
      <c r="U198" s="15">
        <v>2033.9999999999998</v>
      </c>
      <c r="V198" s="15">
        <v>467.49999999999994</v>
      </c>
      <c r="W198" s="15">
        <v>116.89999999999999</v>
      </c>
      <c r="X198" s="15">
        <v>2000</v>
      </c>
      <c r="Y198" s="15">
        <v>400</v>
      </c>
      <c r="Z198" s="15">
        <v>0</v>
      </c>
      <c r="AA198" s="15">
        <v>0</v>
      </c>
      <c r="AB198" s="15">
        <v>0</v>
      </c>
      <c r="AC198" s="15">
        <v>0</v>
      </c>
      <c r="AD198" s="15">
        <v>0</v>
      </c>
      <c r="AE198" s="15">
        <v>0</v>
      </c>
      <c r="AF198" s="15">
        <v>0</v>
      </c>
      <c r="AG198" s="15">
        <v>0</v>
      </c>
      <c r="AH198" s="15">
        <v>0</v>
      </c>
      <c r="AI198" s="15">
        <v>0</v>
      </c>
    </row>
    <row r="199" spans="1:35" x14ac:dyDescent="0.3">
      <c r="A199" t="s">
        <v>8223</v>
      </c>
      <c r="B199" s="15">
        <v>13211.602351061318</v>
      </c>
      <c r="C199" s="15">
        <v>12888.74941749955</v>
      </c>
      <c r="D199" s="15">
        <v>15527.005634692814</v>
      </c>
      <c r="E199" s="15">
        <v>2307</v>
      </c>
      <c r="F199" s="15">
        <v>5201.2</v>
      </c>
      <c r="G199" s="15">
        <v>2938.2000000000003</v>
      </c>
      <c r="H199" s="15">
        <v>4510.2</v>
      </c>
      <c r="I199" s="15">
        <v>1878.6</v>
      </c>
      <c r="J199" s="15">
        <v>3201.2999999999997</v>
      </c>
      <c r="K199" s="15">
        <v>1648.7</v>
      </c>
      <c r="L199" s="15">
        <v>4177.5</v>
      </c>
      <c r="M199" s="15">
        <v>1540.3</v>
      </c>
      <c r="N199" s="15">
        <v>2679</v>
      </c>
      <c r="O199" s="15">
        <v>2631.2</v>
      </c>
      <c r="P199" s="15">
        <v>2198.2000000000003</v>
      </c>
      <c r="Q199" s="15">
        <v>1448.6000000000001</v>
      </c>
      <c r="R199" s="15">
        <v>692.80000000000007</v>
      </c>
      <c r="S199" s="15">
        <v>1521.8</v>
      </c>
      <c r="T199" s="15">
        <v>745.6</v>
      </c>
      <c r="U199" s="15">
        <v>2033.9999999999998</v>
      </c>
      <c r="V199" s="15">
        <v>0</v>
      </c>
      <c r="W199" s="15">
        <v>206.9</v>
      </c>
      <c r="X199" s="15">
        <v>3169.6</v>
      </c>
      <c r="Y199" s="15">
        <v>400</v>
      </c>
      <c r="Z199" s="15">
        <v>0</v>
      </c>
      <c r="AA199" s="15">
        <v>0</v>
      </c>
      <c r="AB199" s="15">
        <v>0</v>
      </c>
      <c r="AC199" s="15">
        <v>0</v>
      </c>
      <c r="AD199" s="15">
        <v>0</v>
      </c>
      <c r="AE199" s="15">
        <v>0</v>
      </c>
      <c r="AF199" s="15">
        <v>0</v>
      </c>
      <c r="AG199" s="15">
        <v>0</v>
      </c>
      <c r="AH199" s="15">
        <v>0</v>
      </c>
      <c r="AI199" s="15">
        <v>0</v>
      </c>
    </row>
    <row r="200" spans="1:35" x14ac:dyDescent="0.3">
      <c r="A200" t="s">
        <v>6334</v>
      </c>
      <c r="B200" s="15">
        <v>10916.259941223469</v>
      </c>
      <c r="C200" s="15">
        <v>11032.668273445448</v>
      </c>
      <c r="D200" s="15">
        <v>10105.020781593787</v>
      </c>
      <c r="E200" s="15">
        <v>3438.2999999999997</v>
      </c>
      <c r="F200" s="15">
        <v>5202.4000000000005</v>
      </c>
      <c r="G200" s="15">
        <v>1503.8</v>
      </c>
      <c r="H200" s="15">
        <v>4058.3999999999996</v>
      </c>
      <c r="I200" s="15">
        <v>2626.2</v>
      </c>
      <c r="J200" s="15">
        <v>2644.3</v>
      </c>
      <c r="K200" s="15">
        <v>2266.1</v>
      </c>
      <c r="L200" s="15">
        <v>5860</v>
      </c>
      <c r="M200" s="15">
        <v>2180.1</v>
      </c>
      <c r="N200" s="15">
        <v>4367</v>
      </c>
      <c r="O200" s="15">
        <v>2036.8</v>
      </c>
      <c r="P200" s="15">
        <v>2792.6000000000004</v>
      </c>
      <c r="Q200" s="15">
        <v>482.50000000000011</v>
      </c>
      <c r="R200" s="15">
        <v>515.20000000000005</v>
      </c>
      <c r="S200" s="15">
        <v>1017.3</v>
      </c>
      <c r="T200" s="15">
        <v>327.2</v>
      </c>
      <c r="U200" s="15">
        <v>1037</v>
      </c>
      <c r="V200" s="15">
        <v>740</v>
      </c>
      <c r="W200" s="15">
        <v>116.89999999999999</v>
      </c>
      <c r="X200" s="15">
        <v>4139.2</v>
      </c>
      <c r="Y200" s="15">
        <v>400</v>
      </c>
      <c r="Z200" s="15">
        <v>1368</v>
      </c>
      <c r="AA200" s="15">
        <v>1368</v>
      </c>
      <c r="AB200" s="15">
        <v>1320</v>
      </c>
      <c r="AC200" s="15">
        <v>400</v>
      </c>
      <c r="AD200" s="15">
        <v>0</v>
      </c>
      <c r="AE200" s="15">
        <v>0</v>
      </c>
      <c r="AF200" s="15">
        <v>0</v>
      </c>
      <c r="AG200" s="15">
        <v>0</v>
      </c>
      <c r="AH200" s="15">
        <v>0</v>
      </c>
      <c r="AI200" s="15">
        <v>640</v>
      </c>
    </row>
    <row r="201" spans="1:35" x14ac:dyDescent="0.3">
      <c r="A201" t="s">
        <v>5458</v>
      </c>
      <c r="B201" s="15">
        <v>10830.039764893869</v>
      </c>
      <c r="C201" s="15">
        <v>14595.823411215511</v>
      </c>
      <c r="D201" s="15">
        <v>12899.149348671846</v>
      </c>
      <c r="E201" s="15">
        <v>2382.6</v>
      </c>
      <c r="F201" s="15">
        <v>4601.5</v>
      </c>
      <c r="G201" s="15">
        <v>1275.2</v>
      </c>
      <c r="H201" s="15">
        <v>2547.6</v>
      </c>
      <c r="I201" s="15">
        <v>1817</v>
      </c>
      <c r="J201" s="15">
        <v>1217.2</v>
      </c>
      <c r="K201" s="15">
        <v>1168.7</v>
      </c>
      <c r="L201" s="15">
        <v>3080</v>
      </c>
      <c r="M201" s="15">
        <v>1613.4</v>
      </c>
      <c r="N201" s="15">
        <v>2354</v>
      </c>
      <c r="O201" s="15">
        <v>1441.8</v>
      </c>
      <c r="P201" s="15">
        <v>1601.6</v>
      </c>
      <c r="Q201" s="15">
        <v>1153.8</v>
      </c>
      <c r="R201" s="15">
        <v>591.4</v>
      </c>
      <c r="S201" s="15">
        <v>1944.5000000000002</v>
      </c>
      <c r="T201" s="15">
        <v>545.6</v>
      </c>
      <c r="U201" s="15">
        <v>952.99999999999989</v>
      </c>
      <c r="V201" s="15">
        <v>470.00000000000006</v>
      </c>
      <c r="W201" s="15">
        <v>71.900000000000006</v>
      </c>
      <c r="X201" s="15">
        <v>2208</v>
      </c>
      <c r="Y201" s="15">
        <v>400</v>
      </c>
      <c r="Z201" s="15">
        <v>0</v>
      </c>
      <c r="AA201" s="15">
        <v>0</v>
      </c>
      <c r="AB201" s="15">
        <v>0</v>
      </c>
      <c r="AC201" s="15">
        <v>0</v>
      </c>
      <c r="AD201" s="15">
        <v>0</v>
      </c>
      <c r="AE201" s="15">
        <v>0</v>
      </c>
      <c r="AF201" s="15">
        <v>0</v>
      </c>
      <c r="AG201" s="15">
        <v>0</v>
      </c>
      <c r="AH201" s="15">
        <v>0</v>
      </c>
      <c r="AI201" s="15">
        <v>320</v>
      </c>
    </row>
    <row r="202" spans="1:35" x14ac:dyDescent="0.3">
      <c r="A202" t="s">
        <v>10483</v>
      </c>
      <c r="B202" s="15">
        <v>10869.421939625588</v>
      </c>
      <c r="C202" s="15">
        <v>14906.03342168891</v>
      </c>
      <c r="D202" s="15">
        <v>9797.7580127448527</v>
      </c>
      <c r="E202" s="15">
        <v>3455.4</v>
      </c>
      <c r="F202" s="15">
        <v>4600.9000000000005</v>
      </c>
      <c r="G202" s="15">
        <v>2938.2000000000003</v>
      </c>
      <c r="H202" s="15">
        <v>2522.4</v>
      </c>
      <c r="I202" s="15">
        <v>2362.4</v>
      </c>
      <c r="J202" s="15">
        <v>3161.3</v>
      </c>
      <c r="K202" s="15">
        <v>1814.5</v>
      </c>
      <c r="L202" s="15">
        <v>3282.5000000000005</v>
      </c>
      <c r="M202" s="15">
        <v>1573.6</v>
      </c>
      <c r="N202" s="15">
        <v>3297</v>
      </c>
      <c r="O202" s="15">
        <v>3254</v>
      </c>
      <c r="P202" s="15">
        <v>2396.6</v>
      </c>
      <c r="Q202" s="15">
        <v>2126.6</v>
      </c>
      <c r="R202" s="15">
        <v>937.79999999999984</v>
      </c>
      <c r="S202" s="15">
        <v>1457.8000000000002</v>
      </c>
      <c r="T202" s="15">
        <v>545.6</v>
      </c>
      <c r="U202" s="15">
        <v>1749.9999999999998</v>
      </c>
      <c r="V202" s="15">
        <v>470.00000000000006</v>
      </c>
      <c r="W202" s="15">
        <v>306.2</v>
      </c>
      <c r="X202" s="15">
        <v>2153.6000000000004</v>
      </c>
      <c r="Y202" s="15">
        <v>400</v>
      </c>
      <c r="Z202" s="15">
        <v>1815</v>
      </c>
      <c r="AA202" s="15">
        <v>1662</v>
      </c>
      <c r="AB202" s="15">
        <v>1056</v>
      </c>
      <c r="AC202" s="15">
        <v>200</v>
      </c>
      <c r="AD202" s="15">
        <v>120</v>
      </c>
      <c r="AE202" s="15">
        <v>120</v>
      </c>
      <c r="AF202" s="15">
        <v>0</v>
      </c>
      <c r="AG202" s="15">
        <v>0</v>
      </c>
      <c r="AH202" s="15">
        <v>0</v>
      </c>
      <c r="AI202" s="15">
        <v>960</v>
      </c>
    </row>
    <row r="203" spans="1:35" x14ac:dyDescent="0.3">
      <c r="A203" t="s">
        <v>6369</v>
      </c>
      <c r="B203" s="15">
        <v>12133.740058776533</v>
      </c>
      <c r="C203" s="15">
        <v>17472.5799790532</v>
      </c>
      <c r="D203" s="15">
        <v>10163.289185135533</v>
      </c>
      <c r="E203" s="15">
        <v>3212.4</v>
      </c>
      <c r="F203" s="15">
        <v>6602.1</v>
      </c>
      <c r="G203" s="15">
        <v>2550.4</v>
      </c>
      <c r="H203" s="15">
        <v>6015.6</v>
      </c>
      <c r="I203" s="15">
        <v>2150.8000000000002</v>
      </c>
      <c r="J203" s="15">
        <v>3859.7999999999997</v>
      </c>
      <c r="K203" s="15">
        <v>3629</v>
      </c>
      <c r="L203" s="15">
        <v>4172.5</v>
      </c>
      <c r="M203" s="15">
        <v>2100.1</v>
      </c>
      <c r="N203" s="15">
        <v>2786</v>
      </c>
      <c r="O203" s="15">
        <v>1701.8000000000002</v>
      </c>
      <c r="P203" s="15">
        <v>2195.1999999999998</v>
      </c>
      <c r="Q203" s="15">
        <v>1560.9</v>
      </c>
      <c r="R203" s="15">
        <v>722.6</v>
      </c>
      <c r="S203" s="15">
        <v>798.2</v>
      </c>
      <c r="T203" s="15">
        <v>545.6</v>
      </c>
      <c r="U203" s="15">
        <v>2247</v>
      </c>
      <c r="V203" s="15">
        <v>602.5</v>
      </c>
      <c r="W203" s="15">
        <v>296.89999999999998</v>
      </c>
      <c r="X203" s="15">
        <v>2622.4</v>
      </c>
      <c r="Y203" s="15">
        <v>400</v>
      </c>
      <c r="Z203" s="15">
        <v>0</v>
      </c>
      <c r="AA203" s="15">
        <v>0</v>
      </c>
      <c r="AB203" s="15">
        <v>0</v>
      </c>
      <c r="AC203" s="15">
        <v>0</v>
      </c>
      <c r="AD203" s="15">
        <v>0</v>
      </c>
      <c r="AE203" s="15">
        <v>0</v>
      </c>
      <c r="AF203" s="15">
        <v>0</v>
      </c>
      <c r="AG203" s="15">
        <v>0</v>
      </c>
      <c r="AH203" s="15">
        <v>0</v>
      </c>
      <c r="AI203" s="15">
        <v>1280</v>
      </c>
    </row>
    <row r="204" spans="1:35" x14ac:dyDescent="0.3">
      <c r="A204" t="s">
        <v>8744</v>
      </c>
      <c r="B204" s="15">
        <v>8003.2997061173355</v>
      </c>
      <c r="C204" s="15">
        <v>11388.587129391346</v>
      </c>
      <c r="D204" s="15">
        <v>7433.2476219479613</v>
      </c>
      <c r="E204" s="15">
        <v>3482.1000000000004</v>
      </c>
      <c r="F204" s="15">
        <v>7202.4000000000005</v>
      </c>
      <c r="G204" s="15">
        <v>2342</v>
      </c>
      <c r="H204" s="15">
        <v>4024.7999999999997</v>
      </c>
      <c r="I204" s="15">
        <v>2070.8000000000002</v>
      </c>
      <c r="J204" s="15">
        <v>1968.6000000000001</v>
      </c>
      <c r="K204" s="15">
        <v>1531.6000000000001</v>
      </c>
      <c r="L204" s="15">
        <v>4032.5</v>
      </c>
      <c r="M204" s="15">
        <v>1473.5</v>
      </c>
      <c r="N204" s="15">
        <v>2565.9999999999995</v>
      </c>
      <c r="O204" s="15">
        <v>1326.8</v>
      </c>
      <c r="P204" s="15">
        <v>1786</v>
      </c>
      <c r="Q204" s="15">
        <v>925.80000000000007</v>
      </c>
      <c r="R204" s="15">
        <v>430.8</v>
      </c>
      <c r="S204" s="15">
        <v>854.19999999999993</v>
      </c>
      <c r="T204" s="15">
        <v>545.6</v>
      </c>
      <c r="U204" s="15">
        <v>810.99999999999989</v>
      </c>
      <c r="V204" s="15">
        <v>650</v>
      </c>
      <c r="W204" s="15">
        <v>116.89999999999999</v>
      </c>
      <c r="X204" s="15">
        <v>2758.4</v>
      </c>
      <c r="Y204" s="15">
        <v>400</v>
      </c>
      <c r="Z204" s="15">
        <v>0</v>
      </c>
      <c r="AA204" s="15">
        <v>0</v>
      </c>
      <c r="AB204" s="15">
        <v>0</v>
      </c>
      <c r="AC204" s="15">
        <v>0</v>
      </c>
      <c r="AD204" s="15">
        <v>0</v>
      </c>
      <c r="AE204" s="15">
        <v>0</v>
      </c>
      <c r="AF204" s="15">
        <v>0</v>
      </c>
      <c r="AG204" s="15">
        <v>228.00000000000003</v>
      </c>
      <c r="AH204" s="15">
        <v>684</v>
      </c>
      <c r="AI204" s="15">
        <v>960</v>
      </c>
    </row>
    <row r="205" spans="1:35" x14ac:dyDescent="0.3">
      <c r="A205" t="s">
        <v>8256</v>
      </c>
      <c r="B205" s="15">
        <v>6943.639177128538</v>
      </c>
      <c r="C205" s="15">
        <v>9884.5059853372422</v>
      </c>
      <c r="D205" s="15">
        <v>10559.319478937476</v>
      </c>
      <c r="E205" s="15">
        <v>2280.3000000000002</v>
      </c>
      <c r="F205" s="15">
        <v>5201.2</v>
      </c>
      <c r="G205" s="15">
        <v>1656.2</v>
      </c>
      <c r="H205" s="15">
        <v>2473.2000000000003</v>
      </c>
      <c r="I205" s="15">
        <v>1515.4</v>
      </c>
      <c r="J205" s="15">
        <v>1368.6</v>
      </c>
      <c r="K205" s="15">
        <v>1088.7</v>
      </c>
      <c r="L205" s="15">
        <v>3250</v>
      </c>
      <c r="M205" s="15">
        <v>1246.7</v>
      </c>
      <c r="N205" s="15">
        <v>4493</v>
      </c>
      <c r="O205" s="15">
        <v>1995.8000000000002</v>
      </c>
      <c r="P205" s="15">
        <v>2216</v>
      </c>
      <c r="Q205" s="15">
        <v>442.2000000000001</v>
      </c>
      <c r="R205" s="15">
        <v>430.8</v>
      </c>
      <c r="S205" s="15">
        <v>1213.6999999999998</v>
      </c>
      <c r="T205" s="15">
        <v>345.59999999999997</v>
      </c>
      <c r="U205" s="15">
        <v>1095</v>
      </c>
      <c r="V205" s="15">
        <v>297.5</v>
      </c>
      <c r="W205" s="15">
        <v>161.9</v>
      </c>
      <c r="X205" s="15">
        <v>3134.4</v>
      </c>
      <c r="Y205" s="15">
        <v>400</v>
      </c>
      <c r="Z205" s="15">
        <v>0</v>
      </c>
      <c r="AA205" s="15">
        <v>0</v>
      </c>
      <c r="AB205" s="15">
        <v>0</v>
      </c>
      <c r="AC205" s="15">
        <v>0</v>
      </c>
      <c r="AD205" s="15">
        <v>0</v>
      </c>
      <c r="AE205" s="15">
        <v>0</v>
      </c>
      <c r="AF205" s="15">
        <v>0</v>
      </c>
      <c r="AG205" s="15">
        <v>0</v>
      </c>
      <c r="AH205" s="15">
        <v>0</v>
      </c>
      <c r="AI205" s="15">
        <v>320</v>
      </c>
    </row>
    <row r="206" spans="1:35" x14ac:dyDescent="0.3">
      <c r="A206" t="s">
        <v>6404</v>
      </c>
      <c r="B206" s="15">
        <v>8073.3578840448126</v>
      </c>
      <c r="C206" s="15">
        <v>13299.107415404869</v>
      </c>
      <c r="D206" s="15">
        <v>14830.638957874951</v>
      </c>
      <c r="E206" s="15">
        <v>2123.6999999999998</v>
      </c>
      <c r="F206" s="15">
        <v>5001.5</v>
      </c>
      <c r="G206" s="15">
        <v>2342</v>
      </c>
      <c r="H206" s="15">
        <v>3444</v>
      </c>
      <c r="I206" s="15">
        <v>1790.8000000000002</v>
      </c>
      <c r="J206" s="15">
        <v>1688.6</v>
      </c>
      <c r="K206" s="15">
        <v>1537.3999999999999</v>
      </c>
      <c r="L206" s="15">
        <v>3507.5</v>
      </c>
      <c r="M206" s="15">
        <v>1453.3999999999999</v>
      </c>
      <c r="N206" s="15">
        <v>3078.0000000000005</v>
      </c>
      <c r="O206" s="15">
        <v>1591.8</v>
      </c>
      <c r="P206" s="15">
        <v>2088.1999999999998</v>
      </c>
      <c r="Q206" s="15">
        <v>670.19999999999993</v>
      </c>
      <c r="R206" s="15">
        <v>658.8</v>
      </c>
      <c r="S206" s="15">
        <v>1180.3999999999999</v>
      </c>
      <c r="T206" s="15">
        <v>345.59999999999997</v>
      </c>
      <c r="U206" s="15">
        <v>1365.9999999999998</v>
      </c>
      <c r="V206" s="15">
        <v>342.5</v>
      </c>
      <c r="W206" s="15">
        <v>116.89999999999999</v>
      </c>
      <c r="X206" s="15">
        <v>1958.4</v>
      </c>
      <c r="Y206" s="15">
        <v>800</v>
      </c>
      <c r="Z206" s="15">
        <v>1359</v>
      </c>
      <c r="AA206" s="15">
        <v>1059</v>
      </c>
      <c r="AB206" s="15">
        <v>528</v>
      </c>
      <c r="AC206" s="15">
        <v>400</v>
      </c>
      <c r="AD206" s="15">
        <v>240</v>
      </c>
      <c r="AE206" s="15">
        <v>240</v>
      </c>
      <c r="AF206" s="15">
        <v>0</v>
      </c>
      <c r="AG206" s="15">
        <v>0</v>
      </c>
      <c r="AH206" s="15">
        <v>0</v>
      </c>
      <c r="AI206" s="15">
        <v>0</v>
      </c>
    </row>
    <row r="207" spans="1:35" x14ac:dyDescent="0.3">
      <c r="A207" t="s">
        <v>5492</v>
      </c>
      <c r="B207" s="15">
        <v>14273.96317393278</v>
      </c>
      <c r="C207" s="15">
        <v>9554.4200209467963</v>
      </c>
      <c r="D207" s="15">
        <v>13999.092638583301</v>
      </c>
      <c r="E207" s="15">
        <v>2484.2999999999997</v>
      </c>
      <c r="F207" s="15">
        <v>3601.2000000000003</v>
      </c>
      <c r="G207" s="15">
        <v>2189.6</v>
      </c>
      <c r="H207" s="15">
        <v>2697.6</v>
      </c>
      <c r="I207" s="15">
        <v>1795.4</v>
      </c>
      <c r="J207" s="15">
        <v>2277</v>
      </c>
      <c r="K207" s="15">
        <v>1171.5999999999999</v>
      </c>
      <c r="L207" s="15">
        <v>3802.5</v>
      </c>
      <c r="M207" s="15">
        <v>1486.6999999999998</v>
      </c>
      <c r="N207" s="15">
        <v>4185</v>
      </c>
      <c r="O207" s="15">
        <v>2603.1999999999998</v>
      </c>
      <c r="P207" s="15">
        <v>1809.6000000000001</v>
      </c>
      <c r="Q207" s="15">
        <v>1338.5</v>
      </c>
      <c r="R207" s="15">
        <v>985.19999999999993</v>
      </c>
      <c r="S207" s="15">
        <v>1213.6999999999998</v>
      </c>
      <c r="T207" s="15">
        <v>891.2</v>
      </c>
      <c r="U207" s="15">
        <v>1897</v>
      </c>
      <c r="V207" s="15">
        <v>765</v>
      </c>
      <c r="W207" s="15">
        <v>116.89999999999999</v>
      </c>
      <c r="X207" s="15">
        <v>3134.4</v>
      </c>
      <c r="Y207" s="15">
        <v>400</v>
      </c>
      <c r="Z207" s="15">
        <v>0</v>
      </c>
      <c r="AA207" s="15">
        <v>0</v>
      </c>
      <c r="AB207" s="15">
        <v>0</v>
      </c>
      <c r="AC207" s="15">
        <v>0</v>
      </c>
      <c r="AD207" s="15">
        <v>0</v>
      </c>
      <c r="AE207" s="15">
        <v>0</v>
      </c>
      <c r="AF207" s="15">
        <v>0</v>
      </c>
      <c r="AG207" s="15">
        <v>0</v>
      </c>
      <c r="AH207" s="15">
        <v>0</v>
      </c>
      <c r="AI207" s="15">
        <v>1280</v>
      </c>
    </row>
    <row r="208" spans="1:35" x14ac:dyDescent="0.3">
      <c r="A208" t="s">
        <v>6438</v>
      </c>
      <c r="B208" s="15">
        <v>23017.241528189857</v>
      </c>
      <c r="C208" s="15">
        <v>22890.269703513077</v>
      </c>
      <c r="D208" s="15">
        <v>21907.603029380196</v>
      </c>
      <c r="E208" s="15">
        <v>6350.9999999999991</v>
      </c>
      <c r="F208" s="15">
        <v>7042.4</v>
      </c>
      <c r="G208" s="15">
        <v>3025.7999999999997</v>
      </c>
      <c r="H208" s="15">
        <v>7144.8</v>
      </c>
      <c r="I208" s="15">
        <v>2820.2000000000003</v>
      </c>
      <c r="J208" s="15">
        <v>4361.3</v>
      </c>
      <c r="K208" s="15">
        <v>2494.5</v>
      </c>
      <c r="L208" s="15">
        <v>5272.5</v>
      </c>
      <c r="M208" s="15">
        <v>2287.1000000000004</v>
      </c>
      <c r="N208" s="15">
        <v>3974.9999999999995</v>
      </c>
      <c r="O208" s="15">
        <v>2563.1999999999998</v>
      </c>
      <c r="P208" s="15">
        <v>2169</v>
      </c>
      <c r="Q208" s="15">
        <v>1076.2000000000003</v>
      </c>
      <c r="R208" s="15">
        <v>1104.8</v>
      </c>
      <c r="S208" s="15">
        <v>2313.8000000000002</v>
      </c>
      <c r="T208" s="15">
        <v>545.6</v>
      </c>
      <c r="U208" s="15">
        <v>1891.9999999999998</v>
      </c>
      <c r="V208" s="15">
        <v>725.00000000000011</v>
      </c>
      <c r="W208" s="15">
        <v>566.90000000000009</v>
      </c>
      <c r="X208" s="15">
        <v>3772.8</v>
      </c>
      <c r="Y208" s="15">
        <v>720</v>
      </c>
      <c r="Z208" s="15">
        <v>1140</v>
      </c>
      <c r="AA208" s="15">
        <v>1140</v>
      </c>
      <c r="AB208" s="15">
        <v>1584</v>
      </c>
      <c r="AC208" s="15">
        <v>480</v>
      </c>
      <c r="AD208" s="15">
        <v>160</v>
      </c>
      <c r="AE208" s="15">
        <v>160</v>
      </c>
      <c r="AF208" s="15">
        <v>0</v>
      </c>
      <c r="AG208" s="15">
        <v>0</v>
      </c>
      <c r="AH208" s="15">
        <v>0</v>
      </c>
      <c r="AI208" s="15">
        <v>1600.0000000000002</v>
      </c>
    </row>
    <row r="209" spans="1:35" x14ac:dyDescent="0.3">
      <c r="A209" t="s">
        <v>5526</v>
      </c>
      <c r="B209" s="15">
        <v>8819.41900079894</v>
      </c>
      <c r="C209" s="15">
        <v>12655.911705607756</v>
      </c>
      <c r="D209" s="15">
        <v>14854.638957874951</v>
      </c>
      <c r="E209" s="15">
        <v>1680.9</v>
      </c>
      <c r="F209" s="15">
        <v>4601.5</v>
      </c>
      <c r="G209" s="15">
        <v>1763.8</v>
      </c>
      <c r="H209" s="15">
        <v>1614.6</v>
      </c>
      <c r="I209" s="15">
        <v>2506.2000000000003</v>
      </c>
      <c r="J209" s="15">
        <v>1728.6000000000001</v>
      </c>
      <c r="K209" s="15">
        <v>1657.3999999999999</v>
      </c>
      <c r="L209" s="15">
        <v>4855</v>
      </c>
      <c r="M209" s="15">
        <v>2013.3999999999999</v>
      </c>
      <c r="N209" s="15">
        <v>2731.9999999999995</v>
      </c>
      <c r="O209" s="15">
        <v>1401.8</v>
      </c>
      <c r="P209" s="15">
        <v>1786</v>
      </c>
      <c r="Q209" s="15">
        <v>750.8</v>
      </c>
      <c r="R209" s="15">
        <v>780.59999999999991</v>
      </c>
      <c r="S209" s="15">
        <v>1339.1</v>
      </c>
      <c r="T209" s="15">
        <v>545.6</v>
      </c>
      <c r="U209" s="15">
        <v>994.99999999999989</v>
      </c>
      <c r="V209" s="15">
        <v>710</v>
      </c>
      <c r="W209" s="15">
        <v>116.89999999999999</v>
      </c>
      <c r="X209" s="15">
        <v>1459.2</v>
      </c>
      <c r="Y209" s="15">
        <v>400</v>
      </c>
      <c r="Z209" s="15">
        <v>0</v>
      </c>
      <c r="AA209" s="15">
        <v>0</v>
      </c>
      <c r="AB209" s="15">
        <v>0</v>
      </c>
      <c r="AC209" s="15">
        <v>0</v>
      </c>
      <c r="AD209" s="15">
        <v>0</v>
      </c>
      <c r="AE209" s="15">
        <v>0</v>
      </c>
      <c r="AF209" s="15">
        <v>0</v>
      </c>
      <c r="AG209" s="15">
        <v>0</v>
      </c>
      <c r="AH209" s="15">
        <v>0</v>
      </c>
      <c r="AI209" s="15">
        <v>960</v>
      </c>
    </row>
    <row r="210" spans="1:35" x14ac:dyDescent="0.3">
      <c r="A210" t="s">
        <v>6949</v>
      </c>
      <c r="B210" s="15">
        <v>13021.862292284786</v>
      </c>
      <c r="C210" s="15">
        <v>13820.384269256088</v>
      </c>
      <c r="D210" s="15">
        <v>7718.2116934532032</v>
      </c>
      <c r="E210" s="15">
        <v>2818.2</v>
      </c>
      <c r="F210" s="15">
        <v>4401.8</v>
      </c>
      <c r="G210" s="15">
        <v>2525.7999999999997</v>
      </c>
      <c r="H210" s="15">
        <v>4510.2</v>
      </c>
      <c r="I210" s="15">
        <v>1697</v>
      </c>
      <c r="J210" s="15">
        <v>2757.0000000000005</v>
      </c>
      <c r="K210" s="15">
        <v>1285.8</v>
      </c>
      <c r="L210" s="15">
        <v>3790</v>
      </c>
      <c r="M210" s="15">
        <v>1573.4</v>
      </c>
      <c r="N210" s="15">
        <v>5494</v>
      </c>
      <c r="O210" s="15">
        <v>2221.8000000000002</v>
      </c>
      <c r="P210" s="15">
        <v>0</v>
      </c>
      <c r="Q210" s="15">
        <v>468.7</v>
      </c>
      <c r="R210" s="15">
        <v>489.99999999999994</v>
      </c>
      <c r="S210" s="15">
        <v>695.5</v>
      </c>
      <c r="T210" s="15">
        <v>545.6</v>
      </c>
      <c r="U210" s="15">
        <v>1663</v>
      </c>
      <c r="V210" s="15">
        <v>384.99999999999994</v>
      </c>
      <c r="W210" s="15">
        <v>116.89999999999999</v>
      </c>
      <c r="X210" s="15">
        <v>3820.7999999999997</v>
      </c>
      <c r="Y210" s="15">
        <v>400</v>
      </c>
      <c r="Z210" s="15">
        <v>0</v>
      </c>
      <c r="AA210" s="15">
        <v>0</v>
      </c>
      <c r="AB210" s="15">
        <v>0</v>
      </c>
      <c r="AC210" s="15">
        <v>0</v>
      </c>
      <c r="AD210" s="15">
        <v>0</v>
      </c>
      <c r="AE210" s="15">
        <v>0</v>
      </c>
      <c r="AF210" s="15">
        <v>0</v>
      </c>
      <c r="AG210" s="15">
        <v>0</v>
      </c>
      <c r="AH210" s="15">
        <v>0</v>
      </c>
      <c r="AI210" s="15">
        <v>320</v>
      </c>
    </row>
    <row r="211" spans="1:35" x14ac:dyDescent="0.3">
      <c r="A211" t="s">
        <v>9855</v>
      </c>
      <c r="B211" s="15">
        <v>6407.5382954805445</v>
      </c>
      <c r="C211" s="15">
        <v>12747.465413310192</v>
      </c>
      <c r="D211" s="15">
        <v>13303.432899114563</v>
      </c>
      <c r="E211" s="15">
        <v>2481.8999999999996</v>
      </c>
      <c r="F211" s="15">
        <v>5001.5</v>
      </c>
      <c r="G211" s="15">
        <v>1718.9999999999998</v>
      </c>
      <c r="H211" s="15">
        <v>4024.7999999999997</v>
      </c>
      <c r="I211" s="15">
        <v>1777</v>
      </c>
      <c r="J211" s="15">
        <v>2837.0000000000005</v>
      </c>
      <c r="K211" s="15">
        <v>1491.6</v>
      </c>
      <c r="L211" s="15">
        <v>4495</v>
      </c>
      <c r="M211" s="15">
        <v>1693.3999999999999</v>
      </c>
      <c r="N211" s="15">
        <v>3885</v>
      </c>
      <c r="O211" s="15">
        <v>1936.8</v>
      </c>
      <c r="P211" s="15">
        <v>2493.1999999999998</v>
      </c>
      <c r="Q211" s="15">
        <v>1609.8000000000002</v>
      </c>
      <c r="R211" s="15">
        <v>777.2</v>
      </c>
      <c r="S211" s="15">
        <v>1112.8</v>
      </c>
      <c r="T211" s="15">
        <v>345.59999999999997</v>
      </c>
      <c r="U211" s="15">
        <v>639.99999999999989</v>
      </c>
      <c r="V211" s="15">
        <v>499.99999999999994</v>
      </c>
      <c r="W211" s="15">
        <v>116.89999999999999</v>
      </c>
      <c r="X211" s="15">
        <v>1459.2</v>
      </c>
      <c r="Y211" s="15">
        <v>400</v>
      </c>
      <c r="Z211" s="15">
        <v>0</v>
      </c>
      <c r="AA211" s="15">
        <v>0</v>
      </c>
      <c r="AB211" s="15">
        <v>0</v>
      </c>
      <c r="AC211" s="15">
        <v>0</v>
      </c>
      <c r="AD211" s="15">
        <v>0</v>
      </c>
      <c r="AE211" s="15">
        <v>0</v>
      </c>
      <c r="AF211" s="15">
        <v>0</v>
      </c>
      <c r="AG211" s="15">
        <v>0</v>
      </c>
      <c r="AH211" s="15">
        <v>0</v>
      </c>
      <c r="AI211" s="15">
        <v>1280</v>
      </c>
    </row>
    <row r="212" spans="1:35" x14ac:dyDescent="0.3">
      <c r="A212" t="s">
        <v>9889</v>
      </c>
      <c r="B212" s="15">
        <v>9131.6575901621491</v>
      </c>
      <c r="C212" s="15">
        <v>24153.579979053204</v>
      </c>
      <c r="D212" s="15">
        <v>15252.510390796893</v>
      </c>
      <c r="E212" s="15">
        <v>2484.2999999999997</v>
      </c>
      <c r="F212" s="15">
        <v>5402.1</v>
      </c>
      <c r="G212" s="15">
        <v>3090.6000000000004</v>
      </c>
      <c r="H212" s="15">
        <v>5091</v>
      </c>
      <c r="I212" s="15">
        <v>2826.2000000000003</v>
      </c>
      <c r="J212" s="15">
        <v>4015.5000000000005</v>
      </c>
      <c r="K212" s="15">
        <v>2054.5</v>
      </c>
      <c r="L212" s="15">
        <v>5522.5000000000009</v>
      </c>
      <c r="M212" s="15">
        <v>2300.1000000000004</v>
      </c>
      <c r="N212" s="15">
        <v>3912.0000000000005</v>
      </c>
      <c r="O212" s="15">
        <v>1963.4000000000003</v>
      </c>
      <c r="P212" s="15">
        <v>1816.0000000000002</v>
      </c>
      <c r="Q212" s="15">
        <v>991.49999999999989</v>
      </c>
      <c r="R212" s="15">
        <v>937.79999999999984</v>
      </c>
      <c r="S212" s="15">
        <v>1415.4999999999998</v>
      </c>
      <c r="T212" s="15">
        <v>745.6</v>
      </c>
      <c r="U212" s="15">
        <v>773.99999999999989</v>
      </c>
      <c r="V212" s="15">
        <v>555</v>
      </c>
      <c r="W212" s="15">
        <v>116.89999999999999</v>
      </c>
      <c r="X212" s="15">
        <v>4630.3999999999996</v>
      </c>
      <c r="Y212" s="15">
        <v>400</v>
      </c>
      <c r="Z212" s="15">
        <v>1062</v>
      </c>
      <c r="AA212" s="15">
        <v>1062</v>
      </c>
      <c r="AB212" s="15">
        <v>1056</v>
      </c>
      <c r="AC212" s="15">
        <v>200</v>
      </c>
      <c r="AD212" s="15">
        <v>80</v>
      </c>
      <c r="AE212" s="15">
        <v>80</v>
      </c>
      <c r="AF212" s="15">
        <v>0</v>
      </c>
      <c r="AG212" s="15">
        <v>0</v>
      </c>
      <c r="AH212" s="15">
        <v>0</v>
      </c>
      <c r="AI212" s="15">
        <v>960</v>
      </c>
    </row>
    <row r="213" spans="1:35" x14ac:dyDescent="0.3">
      <c r="A213" t="s">
        <v>5561</v>
      </c>
      <c r="B213" s="15">
        <v>11175.357884044812</v>
      </c>
      <c r="C213" s="15">
        <v>20431.303125201986</v>
      </c>
      <c r="D213" s="15">
        <v>19319.659739468738</v>
      </c>
      <c r="E213" s="15">
        <v>1830.0000000000002</v>
      </c>
      <c r="F213" s="15">
        <v>5201.2</v>
      </c>
      <c r="G213" s="15">
        <v>2525.7999999999997</v>
      </c>
      <c r="H213" s="15">
        <v>4024.7999999999997</v>
      </c>
      <c r="I213" s="15">
        <v>2229.3999999999996</v>
      </c>
      <c r="J213" s="15">
        <v>4095.5</v>
      </c>
      <c r="K213" s="15">
        <v>2177.4</v>
      </c>
      <c r="L213" s="15">
        <v>5645</v>
      </c>
      <c r="M213" s="15">
        <v>2086.9</v>
      </c>
      <c r="N213" s="15">
        <v>2461</v>
      </c>
      <c r="O213" s="15">
        <v>1155.4000000000001</v>
      </c>
      <c r="P213" s="15">
        <v>1359.6</v>
      </c>
      <c r="Q213" s="15">
        <v>1338.5</v>
      </c>
      <c r="R213" s="15">
        <v>715</v>
      </c>
      <c r="S213" s="15">
        <v>1521.8</v>
      </c>
      <c r="T213" s="15">
        <v>545.6</v>
      </c>
      <c r="U213" s="15">
        <v>2347</v>
      </c>
      <c r="V213" s="15">
        <v>707.5</v>
      </c>
      <c r="W213" s="15">
        <v>206.9</v>
      </c>
      <c r="X213" s="15">
        <v>3353.6000000000004</v>
      </c>
      <c r="Y213" s="15">
        <v>400</v>
      </c>
      <c r="Z213" s="15">
        <v>0</v>
      </c>
      <c r="AA213" s="15">
        <v>0</v>
      </c>
      <c r="AB213" s="15">
        <v>0</v>
      </c>
      <c r="AC213" s="15">
        <v>0</v>
      </c>
      <c r="AD213" s="15">
        <v>0</v>
      </c>
      <c r="AE213" s="15">
        <v>0</v>
      </c>
      <c r="AF213" s="15">
        <v>0</v>
      </c>
      <c r="AG213" s="15">
        <v>0</v>
      </c>
      <c r="AH213" s="15">
        <v>0</v>
      </c>
      <c r="AI213" s="15">
        <v>1280</v>
      </c>
    </row>
    <row r="214" spans="1:35" x14ac:dyDescent="0.3">
      <c r="A214" t="s">
        <v>177</v>
      </c>
      <c r="B214" s="15">
        <v>12683.816649737621</v>
      </c>
      <c r="C214" s="15">
        <v>23694.343697229036</v>
      </c>
      <c r="D214" s="15">
        <v>19370.695667963497</v>
      </c>
      <c r="E214" s="15">
        <v>3359.1</v>
      </c>
      <c r="F214" s="15">
        <v>8723</v>
      </c>
      <c r="G214" s="15">
        <v>3100.6</v>
      </c>
      <c r="H214" s="15">
        <v>4875.6000000000004</v>
      </c>
      <c r="I214" s="15">
        <v>1980.8</v>
      </c>
      <c r="J214" s="15">
        <v>2441.2999999999997</v>
      </c>
      <c r="K214" s="15">
        <v>1331.6000000000001</v>
      </c>
      <c r="L214" s="15">
        <v>3812.5</v>
      </c>
      <c r="M214" s="15">
        <v>2293</v>
      </c>
      <c r="N214" s="15">
        <v>6197</v>
      </c>
      <c r="O214" s="15">
        <v>2282.8000000000002</v>
      </c>
      <c r="P214" s="15">
        <v>2885.6</v>
      </c>
      <c r="Q214" s="15">
        <v>723.20000000000016</v>
      </c>
      <c r="R214" s="15">
        <v>960.00000000000011</v>
      </c>
      <c r="S214" s="15">
        <v>1213.6999999999998</v>
      </c>
      <c r="T214" s="15">
        <v>545.6</v>
      </c>
      <c r="U214" s="15">
        <v>1827</v>
      </c>
      <c r="V214" s="15">
        <v>417.5</v>
      </c>
      <c r="W214" s="15">
        <v>341.9</v>
      </c>
      <c r="X214" s="15">
        <v>3377.6</v>
      </c>
      <c r="Y214" s="15">
        <v>400</v>
      </c>
      <c r="Z214" s="15">
        <v>0</v>
      </c>
      <c r="AA214" s="15">
        <v>0</v>
      </c>
      <c r="AB214" s="15">
        <v>0</v>
      </c>
      <c r="AC214" s="15">
        <v>0</v>
      </c>
      <c r="AD214" s="15">
        <v>0</v>
      </c>
      <c r="AE214" s="15">
        <v>0</v>
      </c>
      <c r="AF214" s="15">
        <v>0</v>
      </c>
      <c r="AG214" s="15">
        <v>0</v>
      </c>
      <c r="AH214" s="15">
        <v>0</v>
      </c>
      <c r="AI214" s="15">
        <v>1600.0000000000002</v>
      </c>
    </row>
    <row r="215" spans="1:35" x14ac:dyDescent="0.3">
      <c r="A215" t="s">
        <v>9924</v>
      </c>
      <c r="B215" s="15">
        <v>10742.443291485846</v>
      </c>
      <c r="C215" s="15">
        <v>11049.350847567179</v>
      </c>
      <c r="D215" s="15">
        <v>6949.1909118594167</v>
      </c>
      <c r="E215" s="15">
        <v>1876.8</v>
      </c>
      <c r="F215" s="15">
        <v>3800.9</v>
      </c>
      <c r="G215" s="15">
        <v>2938.2000000000003</v>
      </c>
      <c r="H215" s="15">
        <v>2853.7999999999997</v>
      </c>
      <c r="I215" s="15">
        <v>1426.2</v>
      </c>
      <c r="J215" s="15">
        <v>1524.3000000000002</v>
      </c>
      <c r="K215" s="15">
        <v>1045.8</v>
      </c>
      <c r="L215" s="15">
        <v>3062.5</v>
      </c>
      <c r="M215" s="15">
        <v>1180.1000000000001</v>
      </c>
      <c r="N215" s="15">
        <v>5136.9999999999991</v>
      </c>
      <c r="O215" s="15">
        <v>1583.8</v>
      </c>
      <c r="P215" s="15">
        <v>2206.2000000000003</v>
      </c>
      <c r="Q215" s="15">
        <v>549.29999999999995</v>
      </c>
      <c r="R215" s="15">
        <v>692.80000000000007</v>
      </c>
      <c r="S215" s="15">
        <v>1017.3</v>
      </c>
      <c r="T215" s="15">
        <v>545.6</v>
      </c>
      <c r="U215" s="15">
        <v>1074</v>
      </c>
      <c r="V215" s="15">
        <v>337.5</v>
      </c>
      <c r="W215" s="15">
        <v>206.9</v>
      </c>
      <c r="X215" s="15">
        <v>2974.3999999999996</v>
      </c>
      <c r="Y215" s="15">
        <v>400</v>
      </c>
      <c r="Z215" s="15">
        <v>684</v>
      </c>
      <c r="AA215" s="15">
        <v>912</v>
      </c>
      <c r="AB215" s="15">
        <v>1056</v>
      </c>
      <c r="AC215" s="15">
        <v>400</v>
      </c>
      <c r="AD215" s="15">
        <v>160</v>
      </c>
      <c r="AE215" s="15">
        <v>160</v>
      </c>
      <c r="AF215" s="15">
        <v>0</v>
      </c>
      <c r="AG215" s="15">
        <v>0</v>
      </c>
      <c r="AH215" s="15">
        <v>0</v>
      </c>
      <c r="AI215" s="15">
        <v>640</v>
      </c>
    </row>
    <row r="216" spans="1:35" x14ac:dyDescent="0.3">
      <c r="A216" t="s">
        <v>5595</v>
      </c>
      <c r="B216" s="15">
        <v>9839.2599412234667</v>
      </c>
      <c r="C216" s="15">
        <v>16783.539407026154</v>
      </c>
      <c r="D216" s="15">
        <v>13533.304332036505</v>
      </c>
      <c r="E216" s="15">
        <v>2491.5</v>
      </c>
      <c r="F216" s="15">
        <v>2600.9</v>
      </c>
      <c r="G216" s="15">
        <v>1929.6</v>
      </c>
      <c r="H216" s="15">
        <v>2394.6000000000004</v>
      </c>
      <c r="I216" s="15">
        <v>2097</v>
      </c>
      <c r="J216" s="15">
        <v>1608.6000000000001</v>
      </c>
      <c r="K216" s="15">
        <v>1577.4</v>
      </c>
      <c r="L216" s="15">
        <v>4495</v>
      </c>
      <c r="M216" s="15">
        <v>1853.4</v>
      </c>
      <c r="N216" s="15">
        <v>5556</v>
      </c>
      <c r="O216" s="15">
        <v>1758.8</v>
      </c>
      <c r="P216" s="15">
        <v>2156.8000000000002</v>
      </c>
      <c r="Q216" s="15">
        <v>1092.6000000000001</v>
      </c>
      <c r="R216" s="15">
        <v>1203.8</v>
      </c>
      <c r="S216" s="15">
        <v>1339.1</v>
      </c>
      <c r="T216" s="15">
        <v>545.6</v>
      </c>
      <c r="U216" s="15">
        <v>1216</v>
      </c>
      <c r="V216" s="15">
        <v>667.5</v>
      </c>
      <c r="W216" s="15">
        <v>116.89999999999999</v>
      </c>
      <c r="X216" s="15">
        <v>2518.4</v>
      </c>
      <c r="Y216" s="15">
        <v>400</v>
      </c>
      <c r="Z216" s="15">
        <v>0</v>
      </c>
      <c r="AA216" s="15">
        <v>0</v>
      </c>
      <c r="AB216" s="15">
        <v>0</v>
      </c>
      <c r="AC216" s="15">
        <v>0</v>
      </c>
      <c r="AD216" s="15">
        <v>0</v>
      </c>
      <c r="AE216" s="15">
        <v>0</v>
      </c>
      <c r="AF216" s="15">
        <v>0</v>
      </c>
      <c r="AG216" s="15">
        <v>0</v>
      </c>
      <c r="AH216" s="15">
        <v>0</v>
      </c>
      <c r="AI216" s="15">
        <v>640</v>
      </c>
    </row>
    <row r="217" spans="1:35" x14ac:dyDescent="0.3">
      <c r="A217" t="s">
        <v>6473</v>
      </c>
      <c r="B217" s="15">
        <v>14427.97864813974</v>
      </c>
      <c r="C217" s="15">
        <v>19678.343697229036</v>
      </c>
      <c r="D217" s="15">
        <v>19991.659739468738</v>
      </c>
      <c r="E217" s="15">
        <v>4075.7999999999997</v>
      </c>
      <c r="F217" s="15">
        <v>5601.2</v>
      </c>
      <c r="G217" s="15">
        <v>3274.4</v>
      </c>
      <c r="H217" s="15">
        <v>4510.2</v>
      </c>
      <c r="I217" s="15">
        <v>2494.7999999999997</v>
      </c>
      <c r="J217" s="15">
        <v>3948.4</v>
      </c>
      <c r="K217" s="15">
        <v>2217.4</v>
      </c>
      <c r="L217" s="15">
        <v>5070</v>
      </c>
      <c r="M217" s="15">
        <v>1946.9999999999998</v>
      </c>
      <c r="N217" s="15">
        <v>3849</v>
      </c>
      <c r="O217" s="15">
        <v>3049.8</v>
      </c>
      <c r="P217" s="15">
        <v>2405.2000000000003</v>
      </c>
      <c r="Q217" s="15">
        <v>896.7</v>
      </c>
      <c r="R217" s="15">
        <v>1203.8</v>
      </c>
      <c r="S217" s="15">
        <v>3369.8</v>
      </c>
      <c r="T217" s="15">
        <v>545.6</v>
      </c>
      <c r="U217" s="15">
        <v>1912</v>
      </c>
      <c r="V217" s="15">
        <v>597.5</v>
      </c>
      <c r="W217" s="15">
        <v>296.89999999999998</v>
      </c>
      <c r="X217" s="15">
        <v>3688</v>
      </c>
      <c r="Y217" s="15">
        <v>800</v>
      </c>
      <c r="Z217" s="15">
        <v>0</v>
      </c>
      <c r="AA217" s="15">
        <v>0</v>
      </c>
      <c r="AB217" s="15">
        <v>0</v>
      </c>
      <c r="AC217" s="15">
        <v>0</v>
      </c>
      <c r="AD217" s="15">
        <v>0</v>
      </c>
      <c r="AE217" s="15">
        <v>0</v>
      </c>
      <c r="AF217" s="15">
        <v>0</v>
      </c>
      <c r="AG217" s="15">
        <v>0</v>
      </c>
      <c r="AH217" s="15">
        <v>0</v>
      </c>
      <c r="AI217" s="15">
        <v>640</v>
      </c>
    </row>
    <row r="218" spans="1:35" x14ac:dyDescent="0.3">
      <c r="A218" t="s">
        <v>5630</v>
      </c>
      <c r="B218" s="15">
        <v>13319.259941223467</v>
      </c>
      <c r="C218" s="15">
        <v>22046.546557364294</v>
      </c>
      <c r="D218" s="15">
        <v>14833.247621947959</v>
      </c>
      <c r="E218" s="15">
        <v>5056.7999999999993</v>
      </c>
      <c r="F218" s="15">
        <v>7963.9000000000005</v>
      </c>
      <c r="G218" s="15">
        <v>2153.8000000000002</v>
      </c>
      <c r="H218" s="15">
        <v>5069.5999999999995</v>
      </c>
      <c r="I218" s="15">
        <v>2986.2</v>
      </c>
      <c r="J218" s="15">
        <v>3124.3</v>
      </c>
      <c r="K218" s="15">
        <v>2383.2000000000003</v>
      </c>
      <c r="L218" s="15">
        <v>6802.5000000000009</v>
      </c>
      <c r="M218" s="15">
        <v>2526.7000000000003</v>
      </c>
      <c r="N218" s="15">
        <v>7144</v>
      </c>
      <c r="O218" s="15">
        <v>406.40000000000003</v>
      </c>
      <c r="P218" s="15">
        <v>2817.6000000000004</v>
      </c>
      <c r="Q218" s="15">
        <v>1458.3000000000002</v>
      </c>
      <c r="R218" s="15">
        <v>1279.9999999999998</v>
      </c>
      <c r="S218" s="15">
        <v>3951.7000000000003</v>
      </c>
      <c r="T218" s="15">
        <v>818.40000000000009</v>
      </c>
      <c r="U218" s="15">
        <v>1507.9999999999998</v>
      </c>
      <c r="V218" s="15">
        <v>1042.5</v>
      </c>
      <c r="W218" s="15">
        <v>251.9</v>
      </c>
      <c r="X218" s="15">
        <v>3057.6000000000004</v>
      </c>
      <c r="Y218" s="15">
        <v>400</v>
      </c>
      <c r="Z218" s="15">
        <v>0</v>
      </c>
      <c r="AA218" s="15">
        <v>0</v>
      </c>
      <c r="AB218" s="15">
        <v>0</v>
      </c>
      <c r="AC218" s="15">
        <v>0</v>
      </c>
      <c r="AD218" s="15">
        <v>0</v>
      </c>
      <c r="AE218" s="15">
        <v>0</v>
      </c>
      <c r="AF218" s="15">
        <v>0</v>
      </c>
      <c r="AG218" s="15">
        <v>0</v>
      </c>
      <c r="AH218" s="15">
        <v>0</v>
      </c>
      <c r="AI218" s="15">
        <v>1760</v>
      </c>
    </row>
    <row r="219" spans="1:35" x14ac:dyDescent="0.3">
      <c r="A219" t="s">
        <v>5665</v>
      </c>
      <c r="B219" s="15">
        <v>10874.458765692807</v>
      </c>
      <c r="C219" s="15">
        <v>21611.255402836792</v>
      </c>
      <c r="D219" s="15">
        <v>14585.247621947959</v>
      </c>
      <c r="E219" s="15">
        <v>2821.2000000000003</v>
      </c>
      <c r="F219" s="15">
        <v>6002.4</v>
      </c>
      <c r="G219" s="15">
        <v>2342</v>
      </c>
      <c r="H219" s="15">
        <v>2593.7999999999997</v>
      </c>
      <c r="I219" s="15">
        <v>2946.2000000000003</v>
      </c>
      <c r="J219" s="15">
        <v>2924.3</v>
      </c>
      <c r="K219" s="15">
        <v>2343.1999999999998</v>
      </c>
      <c r="L219" s="15">
        <v>5027.5</v>
      </c>
      <c r="M219" s="15">
        <v>2420.1</v>
      </c>
      <c r="N219" s="15">
        <v>4505</v>
      </c>
      <c r="O219" s="15">
        <v>1232.8</v>
      </c>
      <c r="P219" s="15">
        <v>1511.6000000000001</v>
      </c>
      <c r="Q219" s="15">
        <v>1059.4000000000001</v>
      </c>
      <c r="R219" s="15">
        <v>929</v>
      </c>
      <c r="S219" s="15">
        <v>2146.3000000000002</v>
      </c>
      <c r="T219" s="15">
        <v>545.6</v>
      </c>
      <c r="U219" s="15">
        <v>1129</v>
      </c>
      <c r="V219" s="15">
        <v>707.5</v>
      </c>
      <c r="W219" s="15">
        <v>116.89999999999999</v>
      </c>
      <c r="X219" s="15">
        <v>3673.6</v>
      </c>
      <c r="Y219" s="15">
        <v>400</v>
      </c>
      <c r="Z219" s="15">
        <v>0</v>
      </c>
      <c r="AA219" s="15">
        <v>0</v>
      </c>
      <c r="AB219" s="15">
        <v>0</v>
      </c>
      <c r="AC219" s="15">
        <v>0</v>
      </c>
      <c r="AD219" s="15">
        <v>0</v>
      </c>
      <c r="AE219" s="15">
        <v>0</v>
      </c>
      <c r="AF219" s="15">
        <v>0</v>
      </c>
      <c r="AG219" s="15">
        <v>0</v>
      </c>
      <c r="AH219" s="15">
        <v>0</v>
      </c>
      <c r="AI219" s="15">
        <v>960</v>
      </c>
    </row>
    <row r="220" spans="1:35" x14ac:dyDescent="0.3">
      <c r="A220" t="s">
        <v>7702</v>
      </c>
      <c r="B220" s="15">
        <v>9891.3976489386805</v>
      </c>
      <c r="C220" s="15">
        <v>13825.073993715961</v>
      </c>
      <c r="D220" s="15">
        <v>15035.489609203107</v>
      </c>
      <c r="E220" s="15">
        <v>3813.6000000000004</v>
      </c>
      <c r="F220" s="15">
        <v>2960.6</v>
      </c>
      <c r="G220" s="15">
        <v>1628.6000000000001</v>
      </c>
      <c r="H220" s="15">
        <v>2967</v>
      </c>
      <c r="I220" s="15">
        <v>1977</v>
      </c>
      <c r="J220" s="15">
        <v>2618.5</v>
      </c>
      <c r="K220" s="15">
        <v>1445.8</v>
      </c>
      <c r="L220" s="15">
        <v>4352.5</v>
      </c>
      <c r="M220" s="15">
        <v>2546.4</v>
      </c>
      <c r="N220" s="15">
        <v>4580</v>
      </c>
      <c r="O220" s="15">
        <v>2653.2000000000003</v>
      </c>
      <c r="P220" s="15">
        <v>2371.1999999999998</v>
      </c>
      <c r="Q220" s="15">
        <v>767.2</v>
      </c>
      <c r="R220" s="15">
        <v>352.8</v>
      </c>
      <c r="S220" s="15">
        <v>489.29999999999995</v>
      </c>
      <c r="T220" s="15">
        <v>545.6</v>
      </c>
      <c r="U220" s="15">
        <v>1642</v>
      </c>
      <c r="V220" s="15">
        <v>464.99999999999994</v>
      </c>
      <c r="W220" s="15">
        <v>206.9</v>
      </c>
      <c r="X220" s="15">
        <v>1950.4</v>
      </c>
      <c r="Y220" s="15">
        <v>400</v>
      </c>
      <c r="Z220" s="15">
        <v>0</v>
      </c>
      <c r="AA220" s="15">
        <v>0</v>
      </c>
      <c r="AB220" s="15">
        <v>0</v>
      </c>
      <c r="AC220" s="15">
        <v>0</v>
      </c>
      <c r="AD220" s="15">
        <v>0</v>
      </c>
      <c r="AE220" s="15">
        <v>0</v>
      </c>
      <c r="AF220" s="15">
        <v>0</v>
      </c>
      <c r="AG220" s="15">
        <v>0</v>
      </c>
      <c r="AH220" s="15">
        <v>0</v>
      </c>
      <c r="AI220" s="15">
        <v>960</v>
      </c>
    </row>
    <row r="221" spans="1:35" x14ac:dyDescent="0.3">
      <c r="A221" t="s">
        <v>8793</v>
      </c>
      <c r="B221" s="15">
        <v>19828.862292284786</v>
      </c>
      <c r="C221" s="15">
        <v>21962.310275540127</v>
      </c>
      <c r="D221" s="15">
        <v>10870.665374161554</v>
      </c>
      <c r="E221" s="15">
        <v>4699.2</v>
      </c>
      <c r="F221" s="15">
        <v>5601.7999999999993</v>
      </c>
      <c r="G221" s="15">
        <v>3708.2</v>
      </c>
      <c r="H221" s="15">
        <v>6931.4000000000005</v>
      </c>
      <c r="I221" s="15">
        <v>2194.0000000000005</v>
      </c>
      <c r="J221" s="15">
        <v>3369.8999999999996</v>
      </c>
      <c r="K221" s="15">
        <v>1848.7</v>
      </c>
      <c r="L221" s="15">
        <v>4124.9999999999991</v>
      </c>
      <c r="M221" s="15">
        <v>1747</v>
      </c>
      <c r="N221" s="15">
        <v>5274</v>
      </c>
      <c r="O221" s="15">
        <v>2906.6</v>
      </c>
      <c r="P221" s="15">
        <v>2515.4</v>
      </c>
      <c r="Q221" s="15">
        <v>824.30000000000007</v>
      </c>
      <c r="R221" s="15">
        <v>794.5999999999998</v>
      </c>
      <c r="S221" s="15">
        <v>1886.7</v>
      </c>
      <c r="T221" s="15">
        <v>745.6</v>
      </c>
      <c r="U221" s="15">
        <v>1784</v>
      </c>
      <c r="V221" s="15">
        <v>555</v>
      </c>
      <c r="W221" s="15">
        <v>233.79999999999998</v>
      </c>
      <c r="X221" s="15">
        <v>3254.3999999999996</v>
      </c>
      <c r="Y221" s="15">
        <v>400</v>
      </c>
      <c r="Z221" s="15">
        <v>0</v>
      </c>
      <c r="AA221" s="15">
        <v>0</v>
      </c>
      <c r="AB221" s="15">
        <v>0</v>
      </c>
      <c r="AC221" s="15">
        <v>0</v>
      </c>
      <c r="AD221" s="15">
        <v>0</v>
      </c>
      <c r="AE221" s="15">
        <v>0</v>
      </c>
      <c r="AF221" s="15">
        <v>0</v>
      </c>
      <c r="AG221" s="15">
        <v>0</v>
      </c>
      <c r="AH221" s="15">
        <v>0</v>
      </c>
      <c r="AI221" s="15">
        <v>640</v>
      </c>
    </row>
    <row r="222" spans="1:35" x14ac:dyDescent="0.3">
      <c r="A222" t="s">
        <v>9959</v>
      </c>
      <c r="B222" s="15">
        <v>13078.862292284786</v>
      </c>
      <c r="C222" s="15">
        <v>13978.553707702435</v>
      </c>
      <c r="D222" s="15">
        <v>17091.376189026018</v>
      </c>
      <c r="E222" s="15">
        <v>4476.5999999999995</v>
      </c>
      <c r="F222" s="15">
        <v>5601.7999999999993</v>
      </c>
      <c r="G222" s="15">
        <v>2373.4</v>
      </c>
      <c r="H222" s="15">
        <v>4709.4000000000005</v>
      </c>
      <c r="I222" s="15">
        <v>1998.6000000000004</v>
      </c>
      <c r="J222" s="15">
        <v>2145.8000000000002</v>
      </c>
      <c r="K222" s="15">
        <v>1645.8</v>
      </c>
      <c r="L222" s="15">
        <v>4377.5</v>
      </c>
      <c r="M222" s="15">
        <v>1400.4</v>
      </c>
      <c r="N222" s="15">
        <v>2434</v>
      </c>
      <c r="O222" s="15">
        <v>1957.3999999999999</v>
      </c>
      <c r="P222" s="15">
        <v>1496.3999999999999</v>
      </c>
      <c r="Q222" s="15">
        <v>1448.6000000000001</v>
      </c>
      <c r="R222" s="15">
        <v>836.4</v>
      </c>
      <c r="S222" s="15">
        <v>1213.6999999999998</v>
      </c>
      <c r="T222" s="15">
        <v>1145.6000000000001</v>
      </c>
      <c r="U222" s="15">
        <v>739.99999999999989</v>
      </c>
      <c r="V222" s="15">
        <v>510.00000000000006</v>
      </c>
      <c r="W222" s="15">
        <v>116.89999999999999</v>
      </c>
      <c r="X222" s="15">
        <v>1393.6000000000001</v>
      </c>
      <c r="Y222" s="15">
        <v>400</v>
      </c>
      <c r="Z222" s="15">
        <v>0</v>
      </c>
      <c r="AA222" s="15">
        <v>0</v>
      </c>
      <c r="AB222" s="15">
        <v>0</v>
      </c>
      <c r="AC222" s="15">
        <v>0</v>
      </c>
      <c r="AD222" s="15">
        <v>0</v>
      </c>
      <c r="AE222" s="15">
        <v>0</v>
      </c>
      <c r="AF222" s="15">
        <v>0</v>
      </c>
      <c r="AG222" s="15">
        <v>0</v>
      </c>
      <c r="AH222" s="15">
        <v>0</v>
      </c>
      <c r="AI222" s="15">
        <v>960</v>
      </c>
    </row>
    <row r="223" spans="1:35" x14ac:dyDescent="0.3">
      <c r="A223" t="s">
        <v>5700</v>
      </c>
      <c r="B223" s="15">
        <v>12375.498530586676</v>
      </c>
      <c r="C223" s="15">
        <v>15429.859162906221</v>
      </c>
      <c r="D223" s="15">
        <v>17595.376189026021</v>
      </c>
      <c r="E223" s="15">
        <v>5008.8</v>
      </c>
      <c r="F223" s="15">
        <v>4561.8</v>
      </c>
      <c r="G223" s="15">
        <v>2754.3999999999996</v>
      </c>
      <c r="H223" s="15">
        <v>2784.6</v>
      </c>
      <c r="I223" s="15">
        <v>2583</v>
      </c>
      <c r="J223" s="15">
        <v>2645.6</v>
      </c>
      <c r="K223" s="15">
        <v>1574.5</v>
      </c>
      <c r="L223" s="15">
        <v>3950</v>
      </c>
      <c r="M223" s="15">
        <v>1506.8000000000002</v>
      </c>
      <c r="N223" s="15">
        <v>5074</v>
      </c>
      <c r="O223" s="15">
        <v>3059.8</v>
      </c>
      <c r="P223" s="15">
        <v>2103.8000000000002</v>
      </c>
      <c r="Q223" s="15">
        <v>576.9</v>
      </c>
      <c r="R223" s="15">
        <v>413.79999999999995</v>
      </c>
      <c r="S223" s="15">
        <v>1459.6</v>
      </c>
      <c r="T223" s="15">
        <v>545.6</v>
      </c>
      <c r="U223" s="15">
        <v>1876</v>
      </c>
      <c r="V223" s="15">
        <v>459.99999999999994</v>
      </c>
      <c r="W223" s="15">
        <v>441.20000000000005</v>
      </c>
      <c r="X223" s="15">
        <v>4614.3999999999996</v>
      </c>
      <c r="Y223" s="15">
        <v>400</v>
      </c>
      <c r="Z223" s="15">
        <v>0</v>
      </c>
      <c r="AA223" s="15">
        <v>0</v>
      </c>
      <c r="AB223" s="15">
        <v>0</v>
      </c>
      <c r="AC223" s="15">
        <v>0</v>
      </c>
      <c r="AD223" s="15">
        <v>0</v>
      </c>
      <c r="AE223" s="15">
        <v>0</v>
      </c>
      <c r="AF223" s="15">
        <v>0</v>
      </c>
      <c r="AG223" s="15">
        <v>0</v>
      </c>
      <c r="AH223" s="15">
        <v>0</v>
      </c>
      <c r="AI223" s="15">
        <v>320</v>
      </c>
    </row>
    <row r="224" spans="1:35" x14ac:dyDescent="0.3">
      <c r="A224" t="s">
        <v>6983</v>
      </c>
      <c r="B224" s="15">
        <v>15863.522821273584</v>
      </c>
      <c r="C224" s="15">
        <v>12137.906885271412</v>
      </c>
      <c r="D224" s="15">
        <v>16423.432899114563</v>
      </c>
      <c r="E224" s="15">
        <v>6428.4</v>
      </c>
      <c r="F224" s="15">
        <v>6002.4</v>
      </c>
      <c r="G224" s="15">
        <v>3610.6</v>
      </c>
      <c r="H224" s="15">
        <v>8052.5999999999995</v>
      </c>
      <c r="I224" s="15">
        <v>2442.3999999999996</v>
      </c>
      <c r="J224" s="15">
        <v>3201.2999999999997</v>
      </c>
      <c r="K224" s="15">
        <v>1814.5</v>
      </c>
      <c r="L224" s="15">
        <v>4177.5</v>
      </c>
      <c r="M224" s="15">
        <v>1540.3</v>
      </c>
      <c r="N224" s="15">
        <v>3596</v>
      </c>
      <c r="O224" s="15">
        <v>2245.7999999999997</v>
      </c>
      <c r="P224" s="15">
        <v>1720.8</v>
      </c>
      <c r="Q224" s="15">
        <v>2129.6</v>
      </c>
      <c r="R224" s="15">
        <v>1036.1999999999998</v>
      </c>
      <c r="S224" s="15">
        <v>2150.6999999999998</v>
      </c>
      <c r="T224" s="15">
        <v>745.6</v>
      </c>
      <c r="U224" s="15">
        <v>1392</v>
      </c>
      <c r="V224" s="15">
        <v>510.00000000000006</v>
      </c>
      <c r="W224" s="15">
        <v>486.2</v>
      </c>
      <c r="X224" s="15">
        <v>4027.1999999999994</v>
      </c>
      <c r="Y224" s="15">
        <v>400</v>
      </c>
      <c r="Z224" s="15">
        <v>0</v>
      </c>
      <c r="AA224" s="15">
        <v>0</v>
      </c>
      <c r="AB224" s="15">
        <v>0</v>
      </c>
      <c r="AC224" s="15">
        <v>0</v>
      </c>
      <c r="AD224" s="15">
        <v>0</v>
      </c>
      <c r="AE224" s="15">
        <v>0</v>
      </c>
      <c r="AF224" s="15">
        <v>0</v>
      </c>
      <c r="AG224" s="15">
        <v>0</v>
      </c>
      <c r="AH224" s="15">
        <v>0</v>
      </c>
      <c r="AI224" s="15">
        <v>960</v>
      </c>
    </row>
    <row r="225" spans="1:35" x14ac:dyDescent="0.3">
      <c r="A225" t="s">
        <v>7736</v>
      </c>
      <c r="B225" s="15">
        <v>10772.681880849055</v>
      </c>
      <c r="C225" s="15">
        <v>12604.797139864742</v>
      </c>
      <c r="D225" s="15">
        <v>12735.54631929165</v>
      </c>
      <c r="E225" s="15">
        <v>2964.3</v>
      </c>
      <c r="F225" s="15">
        <v>3601.2000000000003</v>
      </c>
      <c r="G225" s="15">
        <v>1884.8</v>
      </c>
      <c r="H225" s="15">
        <v>3452.3999999999996</v>
      </c>
      <c r="I225" s="15">
        <v>1282.3999999999999</v>
      </c>
      <c r="J225" s="15">
        <v>1818.5000000000002</v>
      </c>
      <c r="K225" s="15">
        <v>965.8</v>
      </c>
      <c r="L225" s="15">
        <v>2392.4999999999995</v>
      </c>
      <c r="M225" s="15">
        <v>1020.0999999999999</v>
      </c>
      <c r="N225" s="15">
        <v>2031</v>
      </c>
      <c r="O225" s="15">
        <v>1699.8</v>
      </c>
      <c r="P225" s="15">
        <v>1468.6</v>
      </c>
      <c r="Q225" s="15">
        <v>989.6</v>
      </c>
      <c r="R225" s="15">
        <v>486.99999999999989</v>
      </c>
      <c r="S225" s="15">
        <v>1521.8</v>
      </c>
      <c r="T225" s="15">
        <v>345.59999999999997</v>
      </c>
      <c r="U225" s="15">
        <v>797.99999999999989</v>
      </c>
      <c r="V225" s="15">
        <v>295</v>
      </c>
      <c r="W225" s="15">
        <v>116.89999999999999</v>
      </c>
      <c r="X225" s="15">
        <v>1631.9999999999998</v>
      </c>
      <c r="Y225" s="15">
        <v>400</v>
      </c>
      <c r="Z225" s="15">
        <v>0</v>
      </c>
      <c r="AA225" s="15">
        <v>0</v>
      </c>
      <c r="AB225" s="15">
        <v>0</v>
      </c>
      <c r="AC225" s="15">
        <v>0</v>
      </c>
      <c r="AD225" s="15">
        <v>0</v>
      </c>
      <c r="AE225" s="15">
        <v>0</v>
      </c>
      <c r="AF225" s="15">
        <v>0</v>
      </c>
      <c r="AG225" s="15">
        <v>0</v>
      </c>
      <c r="AH225" s="15">
        <v>0</v>
      </c>
      <c r="AI225" s="15">
        <v>640</v>
      </c>
    </row>
    <row r="226" spans="1:35" x14ac:dyDescent="0.3">
      <c r="A226" t="s">
        <v>6508</v>
      </c>
      <c r="B226" s="15">
        <v>12947.140646541862</v>
      </c>
      <c r="C226" s="15">
        <v>16104.959427972948</v>
      </c>
      <c r="D226" s="15">
        <v>14871.886579822913</v>
      </c>
      <c r="E226" s="15">
        <v>4426.8</v>
      </c>
      <c r="F226" s="15">
        <v>4601.5</v>
      </c>
      <c r="G226" s="15">
        <v>1528.6000000000001</v>
      </c>
      <c r="H226" s="15">
        <v>3570.8</v>
      </c>
      <c r="I226" s="15">
        <v>2759.2000000000003</v>
      </c>
      <c r="J226" s="15">
        <v>2351.4</v>
      </c>
      <c r="K226" s="15">
        <v>1571.6000000000001</v>
      </c>
      <c r="L226" s="15">
        <v>3572.5</v>
      </c>
      <c r="M226" s="15">
        <v>1113.7</v>
      </c>
      <c r="N226" s="15">
        <v>3912.0000000000005</v>
      </c>
      <c r="O226" s="15">
        <v>3169.4</v>
      </c>
      <c r="P226" s="15">
        <v>1954.3999999999999</v>
      </c>
      <c r="Q226" s="15">
        <v>992.59999999999991</v>
      </c>
      <c r="R226" s="15">
        <v>489.99999999999994</v>
      </c>
      <c r="S226" s="15">
        <v>2049.8000000000002</v>
      </c>
      <c r="T226" s="15">
        <v>545.6</v>
      </c>
      <c r="U226" s="15">
        <v>1642</v>
      </c>
      <c r="V226" s="15">
        <v>424.99999999999994</v>
      </c>
      <c r="W226" s="15">
        <v>441.20000000000005</v>
      </c>
      <c r="X226" s="15">
        <v>3804.8</v>
      </c>
      <c r="Y226" s="15">
        <v>400</v>
      </c>
      <c r="Z226" s="15">
        <v>1287</v>
      </c>
      <c r="AA226" s="15">
        <v>1515</v>
      </c>
      <c r="AB226" s="15">
        <v>1056</v>
      </c>
      <c r="AC226" s="15">
        <v>400</v>
      </c>
      <c r="AD226" s="15">
        <v>120</v>
      </c>
      <c r="AE226" s="15">
        <v>120</v>
      </c>
      <c r="AF226" s="15">
        <v>0</v>
      </c>
      <c r="AG226" s="15">
        <v>0</v>
      </c>
      <c r="AH226" s="15">
        <v>0</v>
      </c>
      <c r="AI226" s="15">
        <v>640</v>
      </c>
    </row>
    <row r="227" spans="1:35" x14ac:dyDescent="0.3">
      <c r="A227" t="s">
        <v>10518</v>
      </c>
      <c r="B227" s="15">
        <v>10744.302644943984</v>
      </c>
      <c r="C227" s="15">
        <v>8338.5751587168597</v>
      </c>
      <c r="D227" s="15">
        <v>7439.3194789374766</v>
      </c>
      <c r="E227" s="15">
        <v>2310.6</v>
      </c>
      <c r="F227" s="15">
        <v>5402.1</v>
      </c>
      <c r="G227" s="15">
        <v>1673.4</v>
      </c>
      <c r="H227" s="15">
        <v>3684.4</v>
      </c>
      <c r="I227" s="15">
        <v>1435.4</v>
      </c>
      <c r="J227" s="15">
        <v>2121.3000000000002</v>
      </c>
      <c r="K227" s="15">
        <v>965.8</v>
      </c>
      <c r="L227" s="15">
        <v>2779.9999999999995</v>
      </c>
      <c r="M227" s="15">
        <v>1166.7</v>
      </c>
      <c r="N227" s="15">
        <v>2185</v>
      </c>
      <c r="O227" s="15">
        <v>1915.4000000000003</v>
      </c>
      <c r="P227" s="15">
        <v>1181.4000000000001</v>
      </c>
      <c r="Q227" s="15">
        <v>617.19999999999993</v>
      </c>
      <c r="R227" s="15">
        <v>287.2</v>
      </c>
      <c r="S227" s="15">
        <v>1824.5</v>
      </c>
      <c r="T227" s="15">
        <v>545.6</v>
      </c>
      <c r="U227" s="15">
        <v>631.99999999999989</v>
      </c>
      <c r="V227" s="15">
        <v>295</v>
      </c>
      <c r="W227" s="15">
        <v>116.89999999999999</v>
      </c>
      <c r="X227" s="15">
        <v>1297.5999999999999</v>
      </c>
      <c r="Y227" s="15">
        <v>400</v>
      </c>
      <c r="Z227" s="15">
        <v>0</v>
      </c>
      <c r="AA227" s="15">
        <v>0</v>
      </c>
      <c r="AB227" s="15">
        <v>0</v>
      </c>
      <c r="AC227" s="15">
        <v>0</v>
      </c>
      <c r="AD227" s="15">
        <v>0</v>
      </c>
      <c r="AE227" s="15">
        <v>0</v>
      </c>
      <c r="AF227" s="15">
        <v>0</v>
      </c>
      <c r="AG227" s="15">
        <v>0</v>
      </c>
      <c r="AH227" s="15">
        <v>0</v>
      </c>
      <c r="AI227" s="15">
        <v>640</v>
      </c>
    </row>
    <row r="228" spans="1:35" x14ac:dyDescent="0.3">
      <c r="A228" t="s">
        <v>9994</v>
      </c>
      <c r="B228" s="15">
        <v>24376.764349463439</v>
      </c>
      <c r="C228" s="15">
        <v>20939.670603447248</v>
      </c>
      <c r="D228" s="15">
        <v>25351.092638583301</v>
      </c>
      <c r="E228" s="15">
        <v>7968.6</v>
      </c>
      <c r="F228" s="15">
        <v>5600.6</v>
      </c>
      <c r="G228" s="15">
        <v>4644</v>
      </c>
      <c r="H228" s="15">
        <v>3518.4</v>
      </c>
      <c r="I228" s="15">
        <v>2953.2</v>
      </c>
      <c r="J228" s="15">
        <v>4371.2000000000007</v>
      </c>
      <c r="K228" s="15">
        <v>2257.4</v>
      </c>
      <c r="L228" s="15">
        <v>6047.5</v>
      </c>
      <c r="M228" s="15">
        <v>2246.8999999999996</v>
      </c>
      <c r="N228" s="15">
        <v>4974</v>
      </c>
      <c r="O228" s="15">
        <v>2906.6</v>
      </c>
      <c r="P228" s="15">
        <v>1854.4</v>
      </c>
      <c r="Q228" s="15">
        <v>1240</v>
      </c>
      <c r="R228" s="15">
        <v>1022.1999999999998</v>
      </c>
      <c r="S228" s="15">
        <v>2424.5</v>
      </c>
      <c r="T228" s="15">
        <v>545.6</v>
      </c>
      <c r="U228" s="15">
        <v>1183</v>
      </c>
      <c r="V228" s="15">
        <v>750</v>
      </c>
      <c r="W228" s="15">
        <v>386.9</v>
      </c>
      <c r="X228" s="15">
        <v>6763.2000000000007</v>
      </c>
      <c r="Y228" s="15">
        <v>400</v>
      </c>
      <c r="Z228" s="15">
        <v>2049</v>
      </c>
      <c r="AA228" s="15">
        <v>1824</v>
      </c>
      <c r="AB228" s="15">
        <v>2112</v>
      </c>
      <c r="AC228" s="15">
        <v>600</v>
      </c>
      <c r="AD228" s="15">
        <v>120</v>
      </c>
      <c r="AE228" s="15">
        <v>120</v>
      </c>
      <c r="AF228" s="15">
        <v>0</v>
      </c>
      <c r="AG228" s="15">
        <v>0</v>
      </c>
      <c r="AH228" s="15">
        <v>0</v>
      </c>
      <c r="AI228" s="15">
        <v>640</v>
      </c>
    </row>
    <row r="229" spans="1:35" x14ac:dyDescent="0.3">
      <c r="A229" t="s">
        <v>5735</v>
      </c>
      <c r="B229" s="15">
        <v>25703.449169139145</v>
      </c>
      <c r="C229" s="15">
        <v>23460.365148243462</v>
      </c>
      <c r="D229" s="15">
        <v>17202.608664073006</v>
      </c>
      <c r="E229" s="15">
        <v>5007.2999999999993</v>
      </c>
      <c r="F229" s="15">
        <v>7803.3000000000011</v>
      </c>
      <c r="G229" s="15">
        <v>2803.7999999999997</v>
      </c>
      <c r="H229" s="15">
        <v>3693.6</v>
      </c>
      <c r="I229" s="15">
        <v>3158.6000000000004</v>
      </c>
      <c r="J229" s="15">
        <v>3377.2</v>
      </c>
      <c r="K229" s="15">
        <v>2909</v>
      </c>
      <c r="L229" s="15">
        <v>7055</v>
      </c>
      <c r="M229" s="15">
        <v>2653.6000000000004</v>
      </c>
      <c r="N229" s="15">
        <v>4974</v>
      </c>
      <c r="O229" s="15">
        <v>1820.8000000000002</v>
      </c>
      <c r="P229" s="15">
        <v>2078.8000000000002</v>
      </c>
      <c r="Q229" s="15">
        <v>1632.1999999999998</v>
      </c>
      <c r="R229" s="15">
        <v>1128.8000000000002</v>
      </c>
      <c r="S229" s="15">
        <v>2424.5</v>
      </c>
      <c r="T229" s="15">
        <v>545.6</v>
      </c>
      <c r="U229" s="15">
        <v>1668</v>
      </c>
      <c r="V229" s="15">
        <v>1137.5</v>
      </c>
      <c r="W229" s="15">
        <v>251.9</v>
      </c>
      <c r="X229" s="15">
        <v>3091.2</v>
      </c>
      <c r="Y229" s="15">
        <v>400</v>
      </c>
      <c r="Z229" s="15">
        <v>1593</v>
      </c>
      <c r="AA229" s="15">
        <v>1365</v>
      </c>
      <c r="AB229" s="15">
        <v>2112</v>
      </c>
      <c r="AC229" s="15">
        <v>600</v>
      </c>
      <c r="AD229" s="15">
        <v>120</v>
      </c>
      <c r="AE229" s="15">
        <v>120</v>
      </c>
      <c r="AF229" s="15">
        <v>0</v>
      </c>
      <c r="AG229" s="15">
        <v>0</v>
      </c>
      <c r="AH229" s="15">
        <v>0</v>
      </c>
      <c r="AI229" s="15">
        <v>1280</v>
      </c>
    </row>
    <row r="230" spans="1:35" x14ac:dyDescent="0.3">
      <c r="A230" t="s">
        <v>9156</v>
      </c>
      <c r="B230" s="15">
        <v>15955.58393802771</v>
      </c>
      <c r="C230" s="15">
        <v>17259.95942797295</v>
      </c>
      <c r="D230" s="15">
        <v>13887.886579822913</v>
      </c>
      <c r="E230" s="15">
        <v>2514.5999999999995</v>
      </c>
      <c r="F230" s="15">
        <v>4600.9000000000005</v>
      </c>
      <c r="G230" s="15">
        <v>2373.4</v>
      </c>
      <c r="H230" s="15">
        <v>2523.6</v>
      </c>
      <c r="I230" s="15">
        <v>2028.6</v>
      </c>
      <c r="J230" s="15">
        <v>3081.3</v>
      </c>
      <c r="K230" s="15">
        <v>1525.8</v>
      </c>
      <c r="L230" s="15">
        <v>4012.5000000000005</v>
      </c>
      <c r="M230" s="15">
        <v>1493.6000000000001</v>
      </c>
      <c r="N230" s="15">
        <v>3061</v>
      </c>
      <c r="O230" s="15">
        <v>2142.6</v>
      </c>
      <c r="P230" s="15">
        <v>1421.4</v>
      </c>
      <c r="Q230" s="15">
        <v>1407.8999999999999</v>
      </c>
      <c r="R230" s="15">
        <v>552.6</v>
      </c>
      <c r="S230" s="15">
        <v>1401.8</v>
      </c>
      <c r="T230" s="15">
        <v>745.6</v>
      </c>
      <c r="U230" s="15">
        <v>2247</v>
      </c>
      <c r="V230" s="15">
        <v>467.49999999999994</v>
      </c>
      <c r="W230" s="15">
        <v>396.2</v>
      </c>
      <c r="X230" s="15">
        <v>2368</v>
      </c>
      <c r="Y230" s="15">
        <v>400</v>
      </c>
      <c r="Z230" s="15">
        <v>1137</v>
      </c>
      <c r="AA230" s="15">
        <v>1287</v>
      </c>
      <c r="AB230" s="15">
        <v>1320</v>
      </c>
      <c r="AC230" s="15">
        <v>600</v>
      </c>
      <c r="AD230" s="15">
        <v>240</v>
      </c>
      <c r="AE230" s="15">
        <v>240</v>
      </c>
      <c r="AF230" s="15">
        <v>0</v>
      </c>
      <c r="AG230" s="15">
        <v>0</v>
      </c>
      <c r="AH230" s="15">
        <v>0</v>
      </c>
      <c r="AI230" s="15">
        <v>640</v>
      </c>
    </row>
    <row r="231" spans="1:35" x14ac:dyDescent="0.3">
      <c r="A231" t="s">
        <v>5770</v>
      </c>
      <c r="B231" s="15">
        <v>9410.6789420224068</v>
      </c>
      <c r="C231" s="15">
        <v>17783.262553174933</v>
      </c>
      <c r="D231" s="15">
        <v>10517.758012744855</v>
      </c>
      <c r="E231" s="15">
        <v>3172.8</v>
      </c>
      <c r="F231" s="15">
        <v>5002.1000000000004</v>
      </c>
      <c r="G231" s="15">
        <v>2422</v>
      </c>
      <c r="H231" s="15">
        <v>3804.6</v>
      </c>
      <c r="I231" s="15">
        <v>1830.8</v>
      </c>
      <c r="J231" s="15">
        <v>2748.3999999999996</v>
      </c>
      <c r="K231" s="15">
        <v>1537.3999999999999</v>
      </c>
      <c r="L231" s="15">
        <v>3972.5</v>
      </c>
      <c r="M231" s="15">
        <v>1453.3999999999999</v>
      </c>
      <c r="N231" s="15">
        <v>3644.9999999999995</v>
      </c>
      <c r="O231" s="15">
        <v>1472.8</v>
      </c>
      <c r="P231" s="15">
        <v>1595.8</v>
      </c>
      <c r="Q231" s="15">
        <v>563.10000000000014</v>
      </c>
      <c r="R231" s="15">
        <v>557.40000000000009</v>
      </c>
      <c r="S231" s="15">
        <v>758.19999999999993</v>
      </c>
      <c r="T231" s="15">
        <v>545.6</v>
      </c>
      <c r="U231" s="15">
        <v>1010.9999999999999</v>
      </c>
      <c r="V231" s="15">
        <v>492.5</v>
      </c>
      <c r="W231" s="15">
        <v>116.89999999999999</v>
      </c>
      <c r="X231" s="15">
        <v>2278.4</v>
      </c>
      <c r="Y231" s="15">
        <v>400</v>
      </c>
      <c r="Z231" s="15">
        <v>0</v>
      </c>
      <c r="AA231" s="15">
        <v>0</v>
      </c>
      <c r="AB231" s="15">
        <v>0</v>
      </c>
      <c r="AC231" s="15">
        <v>0</v>
      </c>
      <c r="AD231" s="15">
        <v>0</v>
      </c>
      <c r="AE231" s="15">
        <v>0</v>
      </c>
      <c r="AF231" s="15">
        <v>0</v>
      </c>
      <c r="AG231" s="15">
        <v>0</v>
      </c>
      <c r="AH231" s="15">
        <v>0</v>
      </c>
      <c r="AI231" s="15">
        <v>640</v>
      </c>
    </row>
    <row r="232" spans="1:35" x14ac:dyDescent="0.3">
      <c r="A232" t="s">
        <v>10029</v>
      </c>
      <c r="B232" s="15">
        <v>8373.1590595754733</v>
      </c>
      <c r="C232" s="15">
        <v>15938.026271350769</v>
      </c>
      <c r="D232" s="15">
        <v>15430.979218406213</v>
      </c>
      <c r="E232" s="15">
        <v>2571.9</v>
      </c>
      <c r="F232" s="15">
        <v>3521.2</v>
      </c>
      <c r="G232" s="15">
        <v>1947.6</v>
      </c>
      <c r="H232" s="15">
        <v>3373.8</v>
      </c>
      <c r="I232" s="15">
        <v>2030.8</v>
      </c>
      <c r="J232" s="15">
        <v>1701.5</v>
      </c>
      <c r="K232" s="15">
        <v>1491.6</v>
      </c>
      <c r="L232" s="15">
        <v>4455</v>
      </c>
      <c r="M232" s="15">
        <v>1506.8000000000002</v>
      </c>
      <c r="N232" s="15">
        <v>3596</v>
      </c>
      <c r="O232" s="15">
        <v>1469.6000000000001</v>
      </c>
      <c r="P232" s="15">
        <v>1758</v>
      </c>
      <c r="Q232" s="15">
        <v>549.29999999999995</v>
      </c>
      <c r="R232" s="15">
        <v>658.8</v>
      </c>
      <c r="S232" s="15">
        <v>1459.6</v>
      </c>
      <c r="T232" s="15">
        <v>327.2</v>
      </c>
      <c r="U232" s="15">
        <v>773.99999999999989</v>
      </c>
      <c r="V232" s="15">
        <v>722.5</v>
      </c>
      <c r="W232" s="15">
        <v>116.89999999999999</v>
      </c>
      <c r="X232" s="15">
        <v>2038.3999999999999</v>
      </c>
      <c r="Y232" s="15">
        <v>400</v>
      </c>
      <c r="Z232" s="15">
        <v>0</v>
      </c>
      <c r="AA232" s="15">
        <v>0</v>
      </c>
      <c r="AB232" s="15">
        <v>0</v>
      </c>
      <c r="AC232" s="15">
        <v>0</v>
      </c>
      <c r="AD232" s="15">
        <v>0</v>
      </c>
      <c r="AE232" s="15">
        <v>0</v>
      </c>
      <c r="AF232" s="15">
        <v>0</v>
      </c>
      <c r="AG232" s="15">
        <v>0</v>
      </c>
      <c r="AH232" s="15">
        <v>0</v>
      </c>
      <c r="AI232" s="15">
        <v>640</v>
      </c>
    </row>
    <row r="233" spans="1:35" x14ac:dyDescent="0.3">
      <c r="A233" t="s">
        <v>10553</v>
      </c>
      <c r="B233" s="15">
        <v>6932.7768848437518</v>
      </c>
      <c r="C233" s="15">
        <v>13828.188559458973</v>
      </c>
      <c r="D233" s="15">
        <v>11832.34026053126</v>
      </c>
      <c r="E233" s="15">
        <v>3337.1999999999994</v>
      </c>
      <c r="F233" s="15">
        <v>4001.2</v>
      </c>
      <c r="G233" s="15">
        <v>1718.9999999999998</v>
      </c>
      <c r="H233" s="15">
        <v>4224</v>
      </c>
      <c r="I233" s="15">
        <v>1257</v>
      </c>
      <c r="J233" s="15">
        <v>2165.6</v>
      </c>
      <c r="K233" s="15">
        <v>1211.6000000000001</v>
      </c>
      <c r="L233" s="15">
        <v>3410</v>
      </c>
      <c r="M233" s="15">
        <v>1873.1</v>
      </c>
      <c r="N233" s="15">
        <v>3596</v>
      </c>
      <c r="O233" s="15">
        <v>2161.2000000000003</v>
      </c>
      <c r="P233" s="15">
        <v>1421.4</v>
      </c>
      <c r="Q233" s="15">
        <v>509</v>
      </c>
      <c r="R233" s="15">
        <v>489.99999999999994</v>
      </c>
      <c r="S233" s="15">
        <v>1262.7</v>
      </c>
      <c r="T233" s="15">
        <v>345.59999999999997</v>
      </c>
      <c r="U233" s="15">
        <v>1513</v>
      </c>
      <c r="V233" s="15">
        <v>337.5</v>
      </c>
      <c r="W233" s="15">
        <v>116.89999999999999</v>
      </c>
      <c r="X233" s="15">
        <v>2096</v>
      </c>
      <c r="Y233" s="15">
        <v>400</v>
      </c>
      <c r="Z233" s="15">
        <v>0</v>
      </c>
      <c r="AA233" s="15">
        <v>0</v>
      </c>
      <c r="AB233" s="15">
        <v>0</v>
      </c>
      <c r="AC233" s="15">
        <v>0</v>
      </c>
      <c r="AD233" s="15">
        <v>0</v>
      </c>
      <c r="AE233" s="15">
        <v>0</v>
      </c>
      <c r="AF233" s="15">
        <v>0</v>
      </c>
      <c r="AG233" s="15">
        <v>0</v>
      </c>
      <c r="AH233" s="15">
        <v>0</v>
      </c>
      <c r="AI233" s="15">
        <v>640</v>
      </c>
    </row>
    <row r="234" spans="1:35" x14ac:dyDescent="0.3">
      <c r="A234" t="s">
        <v>7306</v>
      </c>
      <c r="B234" s="15">
        <v>9393</v>
      </c>
      <c r="C234" s="15">
        <v>16279.546557364296</v>
      </c>
      <c r="D234" s="15">
        <v>11947.603029380194</v>
      </c>
      <c r="E234" s="15">
        <v>2457.6</v>
      </c>
      <c r="F234" s="15">
        <v>5601.7999999999993</v>
      </c>
      <c r="G234" s="15">
        <v>1202.8</v>
      </c>
      <c r="H234" s="15">
        <v>1822.2</v>
      </c>
      <c r="I234" s="15">
        <v>1633.2</v>
      </c>
      <c r="J234" s="15">
        <v>2298.5</v>
      </c>
      <c r="K234" s="15">
        <v>1494.5</v>
      </c>
      <c r="L234" s="15">
        <v>3242.5</v>
      </c>
      <c r="M234" s="15">
        <v>873.7</v>
      </c>
      <c r="N234" s="15">
        <v>2362</v>
      </c>
      <c r="O234" s="15">
        <v>840.4</v>
      </c>
      <c r="P234" s="15">
        <v>1184.4000000000001</v>
      </c>
      <c r="Q234" s="15">
        <v>1153.8</v>
      </c>
      <c r="R234" s="15">
        <v>430.8</v>
      </c>
      <c r="S234" s="15">
        <v>1358.7</v>
      </c>
      <c r="T234" s="15">
        <v>545.6</v>
      </c>
      <c r="U234" s="15">
        <v>1358</v>
      </c>
      <c r="V234" s="15">
        <v>532.5</v>
      </c>
      <c r="W234" s="15">
        <v>306.2</v>
      </c>
      <c r="X234" s="15">
        <v>2598.4</v>
      </c>
      <c r="Y234" s="15">
        <v>400</v>
      </c>
      <c r="Z234" s="15">
        <v>912.00000000000011</v>
      </c>
      <c r="AA234" s="15">
        <v>750</v>
      </c>
      <c r="AB234" s="15">
        <v>528</v>
      </c>
      <c r="AC234" s="15">
        <v>600</v>
      </c>
      <c r="AD234" s="15">
        <v>132</v>
      </c>
      <c r="AE234" s="15">
        <v>132</v>
      </c>
      <c r="AF234" s="15">
        <v>0</v>
      </c>
      <c r="AG234" s="15">
        <v>0</v>
      </c>
      <c r="AH234" s="15">
        <v>0</v>
      </c>
      <c r="AI234" s="15">
        <v>640</v>
      </c>
    </row>
    <row r="235" spans="1:35" x14ac:dyDescent="0.3">
      <c r="A235" t="s">
        <v>9190</v>
      </c>
      <c r="B235" s="15">
        <v>15795.843879251177</v>
      </c>
      <c r="C235" s="15">
        <v>17331.715995810639</v>
      </c>
      <c r="D235" s="15">
        <v>14415.886579822913</v>
      </c>
      <c r="E235" s="15">
        <v>4495.8</v>
      </c>
      <c r="F235" s="15">
        <v>3760.6</v>
      </c>
      <c r="G235" s="15">
        <v>2592.4</v>
      </c>
      <c r="H235" s="15">
        <v>3310.7999999999997</v>
      </c>
      <c r="I235" s="15">
        <v>1331.0000000000002</v>
      </c>
      <c r="J235" s="15">
        <v>2591.4</v>
      </c>
      <c r="K235" s="15">
        <v>1525.8</v>
      </c>
      <c r="L235" s="15">
        <v>2892.5000000000005</v>
      </c>
      <c r="M235" s="15">
        <v>1093.8000000000002</v>
      </c>
      <c r="N235" s="15">
        <v>2814</v>
      </c>
      <c r="O235" s="15">
        <v>1871</v>
      </c>
      <c r="P235" s="15">
        <v>1499.4</v>
      </c>
      <c r="Q235" s="15">
        <v>1448.6000000000001</v>
      </c>
      <c r="R235" s="15">
        <v>1055.5999999999999</v>
      </c>
      <c r="S235" s="15">
        <v>1161.8</v>
      </c>
      <c r="T235" s="15">
        <v>545.6</v>
      </c>
      <c r="U235" s="15">
        <v>1542</v>
      </c>
      <c r="V235" s="15">
        <v>470.00000000000006</v>
      </c>
      <c r="W235" s="15">
        <v>206.9</v>
      </c>
      <c r="X235" s="15">
        <v>1492.8</v>
      </c>
      <c r="Y235" s="15">
        <v>400</v>
      </c>
      <c r="Z235" s="15">
        <v>0</v>
      </c>
      <c r="AA235" s="15">
        <v>0</v>
      </c>
      <c r="AB235" s="15">
        <v>0</v>
      </c>
      <c r="AC235" s="15">
        <v>0</v>
      </c>
      <c r="AD235" s="15">
        <v>0</v>
      </c>
      <c r="AE235" s="15">
        <v>0</v>
      </c>
      <c r="AF235" s="15">
        <v>0</v>
      </c>
      <c r="AG235" s="15">
        <v>0</v>
      </c>
      <c r="AH235" s="15">
        <v>0</v>
      </c>
      <c r="AI235" s="15">
        <v>640</v>
      </c>
    </row>
    <row r="236" spans="1:35" x14ac:dyDescent="0.3">
      <c r="A236" t="s">
        <v>5805</v>
      </c>
      <c r="B236" s="15">
        <v>13043.281293083724</v>
      </c>
      <c r="C236" s="15">
        <v>19099.546557364294</v>
      </c>
      <c r="D236" s="15">
        <v>11405.417752213591</v>
      </c>
      <c r="E236" s="15">
        <v>2478.2999999999997</v>
      </c>
      <c r="F236" s="15">
        <v>4601.5</v>
      </c>
      <c r="G236" s="15">
        <v>2834.4</v>
      </c>
      <c r="H236" s="15">
        <v>3193.7999999999997</v>
      </c>
      <c r="I236" s="15">
        <v>1817</v>
      </c>
      <c r="J236" s="15">
        <v>1514.4</v>
      </c>
      <c r="K236" s="15">
        <v>1614.5</v>
      </c>
      <c r="L236" s="15">
        <v>4535</v>
      </c>
      <c r="M236" s="15">
        <v>1326.8999999999999</v>
      </c>
      <c r="N236" s="15">
        <v>3196</v>
      </c>
      <c r="O236" s="15">
        <v>1397.8</v>
      </c>
      <c r="P236" s="15">
        <v>1433.6000000000001</v>
      </c>
      <c r="Q236" s="15">
        <v>563.10000000000014</v>
      </c>
      <c r="R236" s="15">
        <v>430.8</v>
      </c>
      <c r="S236" s="15">
        <v>2717.4</v>
      </c>
      <c r="T236" s="15">
        <v>545.6</v>
      </c>
      <c r="U236" s="15">
        <v>1045</v>
      </c>
      <c r="V236" s="15">
        <v>492.5</v>
      </c>
      <c r="W236" s="15">
        <v>251.9</v>
      </c>
      <c r="X236" s="15">
        <v>2798.4</v>
      </c>
      <c r="Y236" s="15">
        <v>400</v>
      </c>
      <c r="Z236" s="15">
        <v>0</v>
      </c>
      <c r="AA236" s="15">
        <v>0</v>
      </c>
      <c r="AB236" s="15">
        <v>0</v>
      </c>
      <c r="AC236" s="15">
        <v>0</v>
      </c>
      <c r="AD236" s="15">
        <v>0</v>
      </c>
      <c r="AE236" s="15">
        <v>0</v>
      </c>
      <c r="AF236" s="15">
        <v>0</v>
      </c>
      <c r="AG236" s="15">
        <v>0</v>
      </c>
      <c r="AH236" s="15">
        <v>0</v>
      </c>
      <c r="AI236" s="15">
        <v>640</v>
      </c>
    </row>
    <row r="237" spans="1:35" x14ac:dyDescent="0.3">
      <c r="A237" t="s">
        <v>5840</v>
      </c>
      <c r="B237" s="15">
        <v>10319.957296279483</v>
      </c>
      <c r="C237" s="15">
        <v>18889.904555269615</v>
      </c>
      <c r="D237" s="15">
        <v>11947.603029380194</v>
      </c>
      <c r="E237" s="15">
        <v>2475.3000000000002</v>
      </c>
      <c r="F237" s="15">
        <v>2400.6</v>
      </c>
      <c r="G237" s="15">
        <v>2453.4</v>
      </c>
      <c r="H237" s="15">
        <v>3692.4</v>
      </c>
      <c r="I237" s="15">
        <v>2284.6</v>
      </c>
      <c r="J237" s="15">
        <v>2685.6000000000004</v>
      </c>
      <c r="K237" s="15">
        <v>1325.8</v>
      </c>
      <c r="L237" s="15">
        <v>4030</v>
      </c>
      <c r="M237" s="15">
        <v>1473.5</v>
      </c>
      <c r="N237" s="15">
        <v>3063.9999999999995</v>
      </c>
      <c r="O237" s="15">
        <v>1951.6</v>
      </c>
      <c r="P237" s="15">
        <v>1491.4</v>
      </c>
      <c r="Q237" s="15">
        <v>992.59999999999991</v>
      </c>
      <c r="R237" s="15">
        <v>768.40000000000009</v>
      </c>
      <c r="S237" s="15">
        <v>1641.8000000000002</v>
      </c>
      <c r="T237" s="15">
        <v>745.6</v>
      </c>
      <c r="U237" s="15">
        <v>1413</v>
      </c>
      <c r="V237" s="15">
        <v>424.99999999999994</v>
      </c>
      <c r="W237" s="15">
        <v>206.9</v>
      </c>
      <c r="X237" s="15">
        <v>2256</v>
      </c>
      <c r="Y237" s="15">
        <v>400</v>
      </c>
      <c r="Z237" s="15">
        <v>0</v>
      </c>
      <c r="AA237" s="15">
        <v>0</v>
      </c>
      <c r="AB237" s="15">
        <v>0</v>
      </c>
      <c r="AC237" s="15">
        <v>0</v>
      </c>
      <c r="AD237" s="15">
        <v>0</v>
      </c>
      <c r="AE237" s="15">
        <v>0</v>
      </c>
      <c r="AF237" s="15">
        <v>0</v>
      </c>
      <c r="AG237" s="15">
        <v>0</v>
      </c>
      <c r="AH237" s="15">
        <v>0</v>
      </c>
      <c r="AI237" s="15">
        <v>800.00000000000011</v>
      </c>
    </row>
    <row r="238" spans="1:35" x14ac:dyDescent="0.3">
      <c r="A238" t="s">
        <v>8291</v>
      </c>
      <c r="B238" s="15">
        <v>17231.565524994101</v>
      </c>
      <c r="C238" s="15">
        <v>16153.92600628404</v>
      </c>
      <c r="D238" s="15">
        <v>9329.5878824792217</v>
      </c>
      <c r="E238" s="15">
        <v>2201.7000000000003</v>
      </c>
      <c r="F238" s="15">
        <v>3201.2</v>
      </c>
      <c r="G238" s="15">
        <v>2578.1999999999998</v>
      </c>
      <c r="H238" s="15">
        <v>3013.8</v>
      </c>
      <c r="I238" s="15">
        <v>1710.8000000000002</v>
      </c>
      <c r="J238" s="15">
        <v>2552.7000000000003</v>
      </c>
      <c r="K238" s="15">
        <v>1331.6000000000001</v>
      </c>
      <c r="L238" s="15">
        <v>2920</v>
      </c>
      <c r="M238" s="15">
        <v>1413.3999999999999</v>
      </c>
      <c r="N238" s="15">
        <v>3556</v>
      </c>
      <c r="O238" s="15">
        <v>1497.8</v>
      </c>
      <c r="P238" s="15">
        <v>1720.8</v>
      </c>
      <c r="Q238" s="15">
        <v>549.29999999999995</v>
      </c>
      <c r="R238" s="15">
        <v>346.40000000000003</v>
      </c>
      <c r="S238" s="15">
        <v>815.5</v>
      </c>
      <c r="T238" s="15">
        <v>745.6</v>
      </c>
      <c r="U238" s="15">
        <v>1329</v>
      </c>
      <c r="V238" s="15">
        <v>295</v>
      </c>
      <c r="W238" s="15">
        <v>206.9</v>
      </c>
      <c r="X238" s="15">
        <v>2116.7999999999997</v>
      </c>
      <c r="Y238" s="15">
        <v>400</v>
      </c>
      <c r="Z238" s="15">
        <v>0</v>
      </c>
      <c r="AA238" s="15">
        <v>0</v>
      </c>
      <c r="AB238" s="15">
        <v>0</v>
      </c>
      <c r="AC238" s="15">
        <v>0</v>
      </c>
      <c r="AD238" s="15">
        <v>0</v>
      </c>
      <c r="AE238" s="15">
        <v>0</v>
      </c>
      <c r="AF238" s="15">
        <v>0</v>
      </c>
      <c r="AG238" s="15">
        <v>0</v>
      </c>
      <c r="AH238" s="15">
        <v>0</v>
      </c>
      <c r="AI238" s="15">
        <v>640</v>
      </c>
    </row>
    <row r="239" spans="1:35" x14ac:dyDescent="0.3">
      <c r="A239" t="s">
        <v>6543</v>
      </c>
      <c r="B239" s="15">
        <v>13389.602351061319</v>
      </c>
      <c r="C239" s="15">
        <v>15611.75656783769</v>
      </c>
      <c r="D239" s="15">
        <v>11991.886579822913</v>
      </c>
      <c r="E239" s="15">
        <v>1755.0000000000002</v>
      </c>
      <c r="F239" s="15">
        <v>4200.8999999999996</v>
      </c>
      <c r="G239" s="15">
        <v>2144.8000000000002</v>
      </c>
      <c r="H239" s="15">
        <v>3513.2000000000003</v>
      </c>
      <c r="I239" s="15">
        <v>2218.4</v>
      </c>
      <c r="J239" s="15">
        <v>2062.8000000000002</v>
      </c>
      <c r="K239" s="15">
        <v>1165.8</v>
      </c>
      <c r="L239" s="15">
        <v>2960</v>
      </c>
      <c r="M239" s="15">
        <v>1120.2</v>
      </c>
      <c r="N239" s="15">
        <v>3414.0000000000005</v>
      </c>
      <c r="O239" s="15">
        <v>2421.4</v>
      </c>
      <c r="P239" s="15">
        <v>1879.4</v>
      </c>
      <c r="Q239" s="15">
        <v>992.59999999999991</v>
      </c>
      <c r="R239" s="15">
        <v>785.4</v>
      </c>
      <c r="S239" s="15">
        <v>1521.8</v>
      </c>
      <c r="T239" s="15">
        <v>545.6</v>
      </c>
      <c r="U239" s="15">
        <v>818.99999999999989</v>
      </c>
      <c r="V239" s="15">
        <v>342.5</v>
      </c>
      <c r="W239" s="15">
        <v>233.79999999999998</v>
      </c>
      <c r="X239" s="15">
        <v>4027.1999999999994</v>
      </c>
      <c r="Y239" s="15">
        <v>400</v>
      </c>
      <c r="Z239" s="15">
        <v>1137</v>
      </c>
      <c r="AA239" s="15">
        <v>1140</v>
      </c>
      <c r="AB239" s="15">
        <v>528</v>
      </c>
      <c r="AC239" s="15">
        <v>400</v>
      </c>
      <c r="AD239" s="15">
        <v>200</v>
      </c>
      <c r="AE239" s="15">
        <v>199.99999999999997</v>
      </c>
      <c r="AF239" s="15">
        <v>0</v>
      </c>
      <c r="AG239" s="15">
        <v>0</v>
      </c>
      <c r="AH239" s="15">
        <v>0</v>
      </c>
      <c r="AI239" s="15">
        <v>1280</v>
      </c>
    </row>
    <row r="240" spans="1:35" x14ac:dyDescent="0.3">
      <c r="A240" t="s">
        <v>10064</v>
      </c>
      <c r="B240" s="15">
        <v>15363.363761698109</v>
      </c>
      <c r="C240" s="15">
        <v>12966.494014662756</v>
      </c>
      <c r="D240" s="15">
        <v>10704.45368070835</v>
      </c>
      <c r="E240" s="15">
        <v>2478.2999999999997</v>
      </c>
      <c r="F240" s="15">
        <v>4401.8</v>
      </c>
      <c r="G240" s="15">
        <v>2658.2</v>
      </c>
      <c r="H240" s="15">
        <v>4725.5999999999995</v>
      </c>
      <c r="I240" s="15">
        <v>1777</v>
      </c>
      <c r="J240" s="15">
        <v>1661.5</v>
      </c>
      <c r="K240" s="15">
        <v>1654.5000000000002</v>
      </c>
      <c r="L240" s="15">
        <v>4415</v>
      </c>
      <c r="M240" s="15">
        <v>1513.5</v>
      </c>
      <c r="N240" s="15">
        <v>9262</v>
      </c>
      <c r="O240" s="15">
        <v>0</v>
      </c>
      <c r="P240" s="15">
        <v>0</v>
      </c>
      <c r="Q240" s="15">
        <v>1274.6999999999998</v>
      </c>
      <c r="R240" s="15">
        <v>996.4</v>
      </c>
      <c r="S240" s="15">
        <v>1281.3</v>
      </c>
      <c r="T240" s="15">
        <v>891.2</v>
      </c>
      <c r="U240" s="15">
        <v>870</v>
      </c>
      <c r="V240" s="15">
        <v>602.5</v>
      </c>
      <c r="W240" s="15">
        <v>206.9</v>
      </c>
      <c r="X240" s="15">
        <v>2686.4</v>
      </c>
      <c r="Y240" s="15">
        <v>0</v>
      </c>
      <c r="Z240" s="15">
        <v>0</v>
      </c>
      <c r="AA240" s="15">
        <v>0</v>
      </c>
      <c r="AB240" s="15">
        <v>0</v>
      </c>
      <c r="AC240" s="15">
        <v>0</v>
      </c>
      <c r="AD240" s="15">
        <v>0</v>
      </c>
      <c r="AE240" s="15">
        <v>0</v>
      </c>
      <c r="AF240" s="15">
        <v>0</v>
      </c>
      <c r="AG240" s="15">
        <v>0</v>
      </c>
      <c r="AH240" s="15">
        <v>0</v>
      </c>
      <c r="AI240" s="15">
        <v>640</v>
      </c>
    </row>
    <row r="241" spans="1:35" x14ac:dyDescent="0.3">
      <c r="A241" t="s">
        <v>7769</v>
      </c>
      <c r="B241" s="15">
        <v>15227.78276249705</v>
      </c>
      <c r="C241" s="15">
        <v>21281.262553174936</v>
      </c>
      <c r="D241" s="15">
        <v>12557.417752213592</v>
      </c>
      <c r="E241" s="15">
        <v>2199.2999999999997</v>
      </c>
      <c r="F241" s="15">
        <v>2400.6</v>
      </c>
      <c r="G241" s="15">
        <v>2897.2000000000003</v>
      </c>
      <c r="H241" s="15">
        <v>4698.2</v>
      </c>
      <c r="I241" s="15">
        <v>1509.4</v>
      </c>
      <c r="J241" s="15">
        <v>2618.5</v>
      </c>
      <c r="K241" s="15">
        <v>1405.8000000000002</v>
      </c>
      <c r="L241" s="15">
        <v>4355</v>
      </c>
      <c r="M241" s="15">
        <v>1267</v>
      </c>
      <c r="N241" s="15">
        <v>3414.0000000000005</v>
      </c>
      <c r="O241" s="15">
        <v>3059.8</v>
      </c>
      <c r="P241" s="15">
        <v>2403.1999999999998</v>
      </c>
      <c r="Q241" s="15">
        <v>763.50000000000023</v>
      </c>
      <c r="R241" s="15">
        <v>591.4</v>
      </c>
      <c r="S241" s="15">
        <v>551.5</v>
      </c>
      <c r="T241" s="15">
        <v>545.6</v>
      </c>
      <c r="U241" s="15">
        <v>860.99999999999989</v>
      </c>
      <c r="V241" s="15">
        <v>467.49999999999994</v>
      </c>
      <c r="W241" s="15">
        <v>215.7</v>
      </c>
      <c r="X241" s="15">
        <v>2336</v>
      </c>
      <c r="Y241" s="15">
        <v>400</v>
      </c>
      <c r="Z241" s="15">
        <v>1059</v>
      </c>
      <c r="AA241" s="15">
        <v>1059</v>
      </c>
      <c r="AB241" s="15">
        <v>1056</v>
      </c>
      <c r="AC241" s="15">
        <v>600</v>
      </c>
      <c r="AD241" s="15">
        <v>160</v>
      </c>
      <c r="AE241" s="15">
        <v>160</v>
      </c>
      <c r="AF241" s="15">
        <v>0</v>
      </c>
      <c r="AG241" s="15">
        <v>0</v>
      </c>
      <c r="AH241" s="15">
        <v>0</v>
      </c>
      <c r="AI241" s="15">
        <v>640</v>
      </c>
    </row>
    <row r="242" spans="1:35" x14ac:dyDescent="0.3">
      <c r="A242" t="s">
        <v>7804</v>
      </c>
      <c r="B242" s="15">
        <v>13798.923409038913</v>
      </c>
      <c r="C242" s="15">
        <v>16374.236281824167</v>
      </c>
      <c r="D242" s="15">
        <v>8262.3251136302897</v>
      </c>
      <c r="E242" s="15">
        <v>3800.1</v>
      </c>
      <c r="F242" s="15">
        <v>4000.6</v>
      </c>
      <c r="G242" s="15">
        <v>2124.7999999999997</v>
      </c>
      <c r="H242" s="15">
        <v>3700.8</v>
      </c>
      <c r="I242" s="15">
        <v>2449.1999999999998</v>
      </c>
      <c r="J242" s="15">
        <v>2231.4</v>
      </c>
      <c r="K242" s="15">
        <v>1365.8</v>
      </c>
      <c r="L242" s="15">
        <v>5235</v>
      </c>
      <c r="M242" s="15">
        <v>1000.4</v>
      </c>
      <c r="N242" s="15">
        <v>2833.0000000000005</v>
      </c>
      <c r="O242" s="15">
        <v>2847.0000000000005</v>
      </c>
      <c r="P242" s="15">
        <v>2178.8000000000002</v>
      </c>
      <c r="Q242" s="15">
        <v>992.59999999999991</v>
      </c>
      <c r="R242" s="15">
        <v>489.99999999999994</v>
      </c>
      <c r="S242" s="15">
        <v>877.69999999999993</v>
      </c>
      <c r="T242" s="15">
        <v>745.6</v>
      </c>
      <c r="U242" s="15">
        <v>1632</v>
      </c>
      <c r="V242" s="15">
        <v>340</v>
      </c>
      <c r="W242" s="15">
        <v>188.8</v>
      </c>
      <c r="X242" s="15">
        <v>1350.4</v>
      </c>
      <c r="Y242" s="15">
        <v>400</v>
      </c>
      <c r="Z242" s="15">
        <v>0</v>
      </c>
      <c r="AA242" s="15">
        <v>0</v>
      </c>
      <c r="AB242" s="15">
        <v>0</v>
      </c>
      <c r="AC242" s="15">
        <v>0</v>
      </c>
      <c r="AD242" s="15">
        <v>0</v>
      </c>
      <c r="AE242" s="15">
        <v>0</v>
      </c>
      <c r="AF242" s="15">
        <v>0</v>
      </c>
      <c r="AG242" s="15">
        <v>0</v>
      </c>
      <c r="AH242" s="15">
        <v>0</v>
      </c>
      <c r="AI242" s="15">
        <v>640</v>
      </c>
    </row>
    <row r="243" spans="1:35" x14ac:dyDescent="0.3">
      <c r="A243" t="s">
        <v>8326</v>
      </c>
      <c r="B243" s="15">
        <v>19576.485995206363</v>
      </c>
      <c r="C243" s="15">
        <v>22475.181409120833</v>
      </c>
      <c r="D243" s="15">
        <v>10666.835504427183</v>
      </c>
      <c r="E243" s="15">
        <v>3480</v>
      </c>
      <c r="F243" s="15">
        <v>5601.7999999999993</v>
      </c>
      <c r="G243" s="15">
        <v>1673.4</v>
      </c>
      <c r="H243" s="15">
        <v>3136.7999999999997</v>
      </c>
      <c r="I243" s="15">
        <v>2452.4</v>
      </c>
      <c r="J243" s="15">
        <v>3249.9</v>
      </c>
      <c r="K243" s="15">
        <v>1894.5</v>
      </c>
      <c r="L243" s="15">
        <v>3842.5</v>
      </c>
      <c r="M243" s="15">
        <v>1960.1999999999998</v>
      </c>
      <c r="N243" s="15">
        <v>3141</v>
      </c>
      <c r="O243" s="15">
        <v>1497.8</v>
      </c>
      <c r="P243" s="15">
        <v>1496.3999999999999</v>
      </c>
      <c r="Q243" s="15">
        <v>509</v>
      </c>
      <c r="R243" s="15">
        <v>574.4</v>
      </c>
      <c r="S243" s="15">
        <v>939.9</v>
      </c>
      <c r="T243" s="15">
        <v>545.6</v>
      </c>
      <c r="U243" s="15">
        <v>1303.0000000000002</v>
      </c>
      <c r="V243" s="15">
        <v>552.5</v>
      </c>
      <c r="W243" s="15">
        <v>296.89999999999998</v>
      </c>
      <c r="X243" s="15">
        <v>2096</v>
      </c>
      <c r="Y243" s="15">
        <v>400</v>
      </c>
      <c r="Z243" s="15">
        <v>0</v>
      </c>
      <c r="AA243" s="15">
        <v>0</v>
      </c>
      <c r="AB243" s="15">
        <v>0</v>
      </c>
      <c r="AC243" s="15">
        <v>0</v>
      </c>
      <c r="AD243" s="15">
        <v>0</v>
      </c>
      <c r="AE243" s="15">
        <v>0</v>
      </c>
      <c r="AF243" s="15">
        <v>0</v>
      </c>
      <c r="AG243" s="15">
        <v>0</v>
      </c>
      <c r="AH243" s="15">
        <v>0</v>
      </c>
      <c r="AI243" s="15">
        <v>800.00000000000011</v>
      </c>
    </row>
    <row r="244" spans="1:35" x14ac:dyDescent="0.3">
      <c r="A244" t="s">
        <v>7017</v>
      </c>
      <c r="B244" s="15">
        <v>16172.262880050113</v>
      </c>
      <c r="C244" s="15">
        <v>17262.952277634809</v>
      </c>
      <c r="D244" s="15">
        <v>14871.886579822913</v>
      </c>
      <c r="E244" s="15">
        <v>4896.3</v>
      </c>
      <c r="F244" s="15">
        <v>6760.8999999999987</v>
      </c>
      <c r="G244" s="15">
        <v>2817.2000000000003</v>
      </c>
      <c r="H244" s="15">
        <v>4327.8</v>
      </c>
      <c r="I244" s="15">
        <v>1474</v>
      </c>
      <c r="J244" s="15">
        <v>2351.4</v>
      </c>
      <c r="K244" s="15">
        <v>1405.8000000000002</v>
      </c>
      <c r="L244" s="15">
        <v>2642.5</v>
      </c>
      <c r="M244" s="15">
        <v>967.1</v>
      </c>
      <c r="N244" s="15">
        <v>3457</v>
      </c>
      <c r="O244" s="15">
        <v>0</v>
      </c>
      <c r="P244" s="15">
        <v>2496.4</v>
      </c>
      <c r="Q244" s="15">
        <v>1445.6000000000001</v>
      </c>
      <c r="R244" s="15">
        <v>616.59999999999991</v>
      </c>
      <c r="S244" s="15">
        <v>1521.8</v>
      </c>
      <c r="T244" s="15">
        <v>545.6</v>
      </c>
      <c r="U244" s="15">
        <v>956.00000000000011</v>
      </c>
      <c r="V244" s="15">
        <v>424.99999999999994</v>
      </c>
      <c r="W244" s="15">
        <v>351.2</v>
      </c>
      <c r="X244" s="15">
        <v>4227.2</v>
      </c>
      <c r="Y244" s="15">
        <v>0</v>
      </c>
      <c r="Z244" s="15">
        <v>684</v>
      </c>
      <c r="AA244" s="15">
        <v>1140</v>
      </c>
      <c r="AB244" s="15">
        <v>1584</v>
      </c>
      <c r="AC244" s="15">
        <v>600</v>
      </c>
      <c r="AD244" s="15">
        <v>120</v>
      </c>
      <c r="AE244" s="15">
        <v>120</v>
      </c>
      <c r="AF244" s="15">
        <v>0</v>
      </c>
      <c r="AG244" s="15">
        <v>0</v>
      </c>
      <c r="AH244" s="15">
        <v>0</v>
      </c>
      <c r="AI244" s="15">
        <v>640</v>
      </c>
    </row>
    <row r="245" spans="1:35" x14ac:dyDescent="0.3">
      <c r="A245" t="s">
        <v>74</v>
      </c>
      <c r="B245" s="15">
        <v>23473.54417313384</v>
      </c>
      <c r="C245" s="15">
        <v>26451.45826297205</v>
      </c>
      <c r="D245" s="15">
        <v>24467.149348671846</v>
      </c>
      <c r="E245" s="15">
        <v>4022.3999999999996</v>
      </c>
      <c r="F245" s="15">
        <v>9200.5999999999985</v>
      </c>
      <c r="G245" s="15">
        <v>2373.4</v>
      </c>
      <c r="H245" s="15">
        <v>3156.7999999999997</v>
      </c>
      <c r="I245" s="15">
        <v>3694</v>
      </c>
      <c r="J245" s="15">
        <v>2321.7000000000003</v>
      </c>
      <c r="K245" s="15">
        <v>2534.5</v>
      </c>
      <c r="L245" s="15">
        <v>6285</v>
      </c>
      <c r="M245" s="15">
        <v>2033.9</v>
      </c>
      <c r="N245" s="15">
        <v>5367.9999999999991</v>
      </c>
      <c r="O245" s="15">
        <v>3004.2</v>
      </c>
      <c r="P245" s="15">
        <v>2791.6</v>
      </c>
      <c r="Q245" s="15">
        <v>1488.9</v>
      </c>
      <c r="R245" s="15">
        <v>836.4</v>
      </c>
      <c r="S245" s="15">
        <v>1358.7</v>
      </c>
      <c r="T245" s="15">
        <v>545.6</v>
      </c>
      <c r="U245" s="15">
        <v>1330</v>
      </c>
      <c r="V245" s="15">
        <v>822.5</v>
      </c>
      <c r="W245" s="15">
        <v>396.2</v>
      </c>
      <c r="X245" s="15">
        <v>3924.7999999999997</v>
      </c>
      <c r="Y245" s="15">
        <v>400</v>
      </c>
      <c r="Z245" s="15">
        <v>0</v>
      </c>
      <c r="AA245" s="15">
        <v>0</v>
      </c>
      <c r="AB245" s="15">
        <v>0</v>
      </c>
      <c r="AC245" s="15">
        <v>0</v>
      </c>
      <c r="AD245" s="15">
        <v>0</v>
      </c>
      <c r="AE245" s="15">
        <v>0</v>
      </c>
      <c r="AF245" s="15">
        <v>0</v>
      </c>
      <c r="AG245" s="15">
        <v>0</v>
      </c>
      <c r="AH245" s="15">
        <v>0</v>
      </c>
      <c r="AI245" s="15">
        <v>800.00000000000011</v>
      </c>
    </row>
    <row r="246" spans="1:35" x14ac:dyDescent="0.3">
      <c r="A246" t="s">
        <v>6068</v>
      </c>
      <c r="B246" s="15">
        <v>13238.480117553065</v>
      </c>
      <c r="C246" s="15">
        <v>20961.95942797295</v>
      </c>
      <c r="D246" s="15">
        <v>17055.886579822913</v>
      </c>
      <c r="E246" s="15">
        <v>4250.3999999999996</v>
      </c>
      <c r="F246" s="15">
        <v>5201.2</v>
      </c>
      <c r="G246" s="15">
        <v>2252.4</v>
      </c>
      <c r="H246" s="15">
        <v>3850.8</v>
      </c>
      <c r="I246" s="15">
        <v>2569.1999999999998</v>
      </c>
      <c r="J246" s="15">
        <v>2271.4</v>
      </c>
      <c r="K246" s="15">
        <v>1365.8</v>
      </c>
      <c r="L246" s="15">
        <v>4690</v>
      </c>
      <c r="M246" s="15">
        <v>1986.6</v>
      </c>
      <c r="N246" s="15">
        <v>2833.0000000000005</v>
      </c>
      <c r="O246" s="15">
        <v>3059.8</v>
      </c>
      <c r="P246" s="15">
        <v>1954.3999999999999</v>
      </c>
      <c r="Q246" s="15">
        <v>992.59999999999991</v>
      </c>
      <c r="R246" s="15">
        <v>489.99999999999994</v>
      </c>
      <c r="S246" s="15">
        <v>1257.8</v>
      </c>
      <c r="T246" s="15">
        <v>545.6</v>
      </c>
      <c r="U246" s="15">
        <v>1942.0000000000002</v>
      </c>
      <c r="V246" s="15">
        <v>424.99999999999994</v>
      </c>
      <c r="W246" s="15">
        <v>396.2</v>
      </c>
      <c r="X246" s="15">
        <v>3801.6</v>
      </c>
      <c r="Y246" s="15">
        <v>400</v>
      </c>
      <c r="Z246" s="15">
        <v>1137</v>
      </c>
      <c r="AA246" s="15">
        <v>1140</v>
      </c>
      <c r="AB246" s="15">
        <v>528</v>
      </c>
      <c r="AC246" s="15">
        <v>400</v>
      </c>
      <c r="AD246" s="15">
        <v>160</v>
      </c>
      <c r="AE246" s="15">
        <v>160</v>
      </c>
      <c r="AF246" s="15">
        <v>0</v>
      </c>
      <c r="AG246" s="15">
        <v>0</v>
      </c>
      <c r="AH246" s="15">
        <v>0</v>
      </c>
      <c r="AI246" s="15">
        <v>640</v>
      </c>
    </row>
    <row r="247" spans="1:35" x14ac:dyDescent="0.3">
      <c r="A247" t="s">
        <v>5874</v>
      </c>
      <c r="B247" s="15">
        <v>7972.4219396255894</v>
      </c>
      <c r="C247" s="15">
        <v>8487.3579979053211</v>
      </c>
      <c r="D247" s="15">
        <v>5276.9640715052419</v>
      </c>
      <c r="E247" s="15">
        <v>1991.3999999999999</v>
      </c>
      <c r="F247" s="15">
        <v>2400.6</v>
      </c>
      <c r="G247" s="15">
        <v>1421.0000000000002</v>
      </c>
      <c r="H247" s="15">
        <v>2140.8000000000002</v>
      </c>
      <c r="I247" s="15">
        <v>687.8</v>
      </c>
      <c r="J247" s="15">
        <v>1351.4</v>
      </c>
      <c r="K247" s="15">
        <v>885.80000000000007</v>
      </c>
      <c r="L247" s="15">
        <v>1519.9999999999998</v>
      </c>
      <c r="M247" s="15">
        <v>1226.6000000000001</v>
      </c>
      <c r="N247" s="15">
        <v>2117</v>
      </c>
      <c r="O247" s="15">
        <v>1110</v>
      </c>
      <c r="P247" s="15">
        <v>1321.4</v>
      </c>
      <c r="Q247" s="15">
        <v>686.6</v>
      </c>
      <c r="R247" s="15">
        <v>310.60000000000002</v>
      </c>
      <c r="S247" s="15">
        <v>993.8</v>
      </c>
      <c r="T247" s="15">
        <v>545.6</v>
      </c>
      <c r="U247" s="15">
        <v>942</v>
      </c>
      <c r="V247" s="15">
        <v>0</v>
      </c>
      <c r="W247" s="15">
        <v>71.900000000000006</v>
      </c>
      <c r="X247" s="15">
        <v>1902.4</v>
      </c>
      <c r="Y247" s="15">
        <v>400</v>
      </c>
      <c r="Z247" s="15">
        <v>0</v>
      </c>
      <c r="AA247" s="15">
        <v>0</v>
      </c>
      <c r="AB247" s="15">
        <v>0</v>
      </c>
      <c r="AC247" s="15">
        <v>0</v>
      </c>
      <c r="AD247" s="15">
        <v>0</v>
      </c>
      <c r="AE247" s="15">
        <v>0</v>
      </c>
      <c r="AF247" s="15">
        <v>0</v>
      </c>
      <c r="AG247" s="15">
        <v>0</v>
      </c>
      <c r="AH247" s="15">
        <v>0</v>
      </c>
      <c r="AI247" s="15">
        <v>0</v>
      </c>
    </row>
    <row r="248" spans="1:35" x14ac:dyDescent="0.3">
      <c r="A248" t="s">
        <v>5908</v>
      </c>
      <c r="B248" s="15">
        <v>10259.480117553065</v>
      </c>
      <c r="C248" s="15">
        <v>15267.95942797295</v>
      </c>
      <c r="D248" s="15">
        <v>13447.886579822913</v>
      </c>
      <c r="E248" s="15">
        <v>3254.1000000000004</v>
      </c>
      <c r="F248" s="15">
        <v>4000.6</v>
      </c>
      <c r="G248" s="15">
        <v>2461.0000000000005</v>
      </c>
      <c r="H248" s="15">
        <v>3115.8</v>
      </c>
      <c r="I248" s="15">
        <v>2239.1999999999998</v>
      </c>
      <c r="J248" s="15">
        <v>1831.3999999999999</v>
      </c>
      <c r="K248" s="15">
        <v>1125.8</v>
      </c>
      <c r="L248" s="15">
        <v>2062.4999999999995</v>
      </c>
      <c r="M248" s="15">
        <v>1113.5000000000002</v>
      </c>
      <c r="N248" s="15">
        <v>2841</v>
      </c>
      <c r="O248" s="15">
        <v>1999.3999999999999</v>
      </c>
      <c r="P248" s="15">
        <v>1636.3999999999999</v>
      </c>
      <c r="Q248" s="15">
        <v>764.6</v>
      </c>
      <c r="R248" s="15">
        <v>1224.4000000000001</v>
      </c>
      <c r="S248" s="15">
        <v>1521.8</v>
      </c>
      <c r="T248" s="15">
        <v>545.6</v>
      </c>
      <c r="U248" s="15">
        <v>1592</v>
      </c>
      <c r="V248" s="15">
        <v>295</v>
      </c>
      <c r="W248" s="15">
        <v>0</v>
      </c>
      <c r="X248" s="15">
        <v>3961.6000000000004</v>
      </c>
      <c r="Y248" s="15">
        <v>400</v>
      </c>
      <c r="Z248" s="15">
        <v>0</v>
      </c>
      <c r="AA248" s="15">
        <v>0</v>
      </c>
      <c r="AB248" s="15">
        <v>0</v>
      </c>
      <c r="AC248" s="15">
        <v>0</v>
      </c>
      <c r="AD248" s="15">
        <v>0</v>
      </c>
      <c r="AE248" s="15">
        <v>0</v>
      </c>
      <c r="AF248" s="15">
        <v>0</v>
      </c>
      <c r="AG248" s="15">
        <v>0</v>
      </c>
      <c r="AH248" s="15">
        <v>0</v>
      </c>
      <c r="AI248" s="15">
        <v>0</v>
      </c>
    </row>
    <row r="249" spans="1:35" x14ac:dyDescent="0.3">
      <c r="A249" t="s">
        <v>10094</v>
      </c>
      <c r="B249" s="15">
        <v>14006.663467815444</v>
      </c>
      <c r="C249" s="15">
        <v>16298.99284966186</v>
      </c>
      <c r="D249" s="15">
        <v>9877.531172390678</v>
      </c>
      <c r="E249" s="15">
        <v>3807.9</v>
      </c>
      <c r="F249" s="15">
        <v>3600.6</v>
      </c>
      <c r="G249" s="15">
        <v>2044.8</v>
      </c>
      <c r="H249" s="15">
        <v>3406.2</v>
      </c>
      <c r="I249" s="15">
        <v>1104.8</v>
      </c>
      <c r="J249" s="15">
        <v>2151.4</v>
      </c>
      <c r="K249" s="15">
        <v>1285.8</v>
      </c>
      <c r="L249" s="15">
        <v>2395</v>
      </c>
      <c r="M249" s="15">
        <v>913.7</v>
      </c>
      <c r="N249" s="15">
        <v>3912.0000000000005</v>
      </c>
      <c r="O249" s="15">
        <v>1676.6000000000001</v>
      </c>
      <c r="P249" s="15">
        <v>2066.6</v>
      </c>
      <c r="Q249" s="15">
        <v>1153.8</v>
      </c>
      <c r="R249" s="15">
        <v>1080.8</v>
      </c>
      <c r="S249" s="15">
        <v>1521.8</v>
      </c>
      <c r="T249" s="15">
        <v>545.6</v>
      </c>
      <c r="U249" s="15">
        <v>681.99999999999989</v>
      </c>
      <c r="V249" s="15">
        <v>384.99999999999994</v>
      </c>
      <c r="W249" s="15">
        <v>206.9</v>
      </c>
      <c r="X249" s="15">
        <v>3104</v>
      </c>
      <c r="Y249" s="15">
        <v>400</v>
      </c>
      <c r="Z249" s="15">
        <v>0</v>
      </c>
      <c r="AA249" s="15">
        <v>0</v>
      </c>
      <c r="AB249" s="15">
        <v>0</v>
      </c>
      <c r="AC249" s="15">
        <v>0</v>
      </c>
      <c r="AD249" s="15">
        <v>0</v>
      </c>
      <c r="AE249" s="15">
        <v>0</v>
      </c>
      <c r="AF249" s="15">
        <v>0</v>
      </c>
      <c r="AG249" s="15">
        <v>0</v>
      </c>
      <c r="AH249" s="15">
        <v>0</v>
      </c>
      <c r="AI249" s="15">
        <v>640</v>
      </c>
    </row>
    <row r="250" spans="1:35" x14ac:dyDescent="0.3">
      <c r="A250" t="s">
        <v>9224</v>
      </c>
      <c r="B250" s="15">
        <v>12498.80117553066</v>
      </c>
      <c r="C250" s="15">
        <v>15351.959427972948</v>
      </c>
      <c r="D250" s="15">
        <v>12039.886579822913</v>
      </c>
      <c r="E250" s="15">
        <v>940.80000000000007</v>
      </c>
      <c r="F250" s="15">
        <v>3600.6</v>
      </c>
      <c r="G250" s="15">
        <v>1344.8000000000002</v>
      </c>
      <c r="H250" s="15">
        <v>2530.8000000000002</v>
      </c>
      <c r="I250" s="15">
        <v>878.6</v>
      </c>
      <c r="J250" s="15">
        <v>1711.3999999999999</v>
      </c>
      <c r="K250" s="15">
        <v>1045.8</v>
      </c>
      <c r="L250" s="15">
        <v>2052.5</v>
      </c>
      <c r="M250" s="15">
        <v>1506.6000000000001</v>
      </c>
      <c r="N250" s="15">
        <v>4284</v>
      </c>
      <c r="O250" s="15">
        <v>2027.1999999999998</v>
      </c>
      <c r="P250" s="15">
        <v>2206.6000000000004</v>
      </c>
      <c r="Q250" s="15">
        <v>764.6</v>
      </c>
      <c r="R250" s="15">
        <v>996.4</v>
      </c>
      <c r="S250" s="15">
        <v>1793.8</v>
      </c>
      <c r="T250" s="15">
        <v>345.59999999999997</v>
      </c>
      <c r="U250" s="15">
        <v>1791.9999999999998</v>
      </c>
      <c r="V250" s="15">
        <v>337.5</v>
      </c>
      <c r="W250" s="15">
        <v>206.9</v>
      </c>
      <c r="X250" s="15">
        <v>3462.4000000000005</v>
      </c>
      <c r="Y250" s="15">
        <v>400</v>
      </c>
      <c r="Z250" s="15">
        <v>1137</v>
      </c>
      <c r="AA250" s="15">
        <v>1368</v>
      </c>
      <c r="AB250" s="15">
        <v>792</v>
      </c>
      <c r="AC250" s="15">
        <v>480</v>
      </c>
      <c r="AD250" s="15">
        <v>120</v>
      </c>
      <c r="AE250" s="15">
        <v>120</v>
      </c>
      <c r="AF250" s="15">
        <v>0</v>
      </c>
      <c r="AG250" s="15">
        <v>0</v>
      </c>
      <c r="AH250" s="15">
        <v>0</v>
      </c>
      <c r="AI250" s="15">
        <v>480</v>
      </c>
    </row>
    <row r="251" spans="1:35" x14ac:dyDescent="0.3">
      <c r="A251" t="s">
        <v>8828</v>
      </c>
      <c r="B251" s="15">
        <v>8170.6207640949278</v>
      </c>
      <c r="C251" s="15">
        <v>11276.155137770063</v>
      </c>
      <c r="D251" s="15">
        <v>7092.8506513281545</v>
      </c>
      <c r="E251" s="15">
        <v>2458.7999999999997</v>
      </c>
      <c r="F251" s="15">
        <v>2800.6</v>
      </c>
      <c r="G251" s="15">
        <v>1452.4</v>
      </c>
      <c r="H251" s="15">
        <v>2530.8000000000002</v>
      </c>
      <c r="I251" s="15">
        <v>1609.1999999999998</v>
      </c>
      <c r="J251" s="15">
        <v>1471.4</v>
      </c>
      <c r="K251" s="15">
        <v>925.80000000000007</v>
      </c>
      <c r="L251" s="15">
        <v>2037.5</v>
      </c>
      <c r="M251" s="15">
        <v>1346.6</v>
      </c>
      <c r="N251" s="15">
        <v>3414.0000000000005</v>
      </c>
      <c r="O251" s="15">
        <v>2273.6</v>
      </c>
      <c r="P251" s="15">
        <v>1879.4</v>
      </c>
      <c r="Q251" s="15">
        <v>764.6</v>
      </c>
      <c r="R251" s="15">
        <v>244.99999999999997</v>
      </c>
      <c r="S251" s="15">
        <v>1257.8</v>
      </c>
      <c r="T251" s="15">
        <v>345.59999999999997</v>
      </c>
      <c r="U251" s="15">
        <v>1012</v>
      </c>
      <c r="V251" s="15">
        <v>249.99999999999997</v>
      </c>
      <c r="W251" s="15">
        <v>306.2</v>
      </c>
      <c r="X251" s="15">
        <v>2201.6</v>
      </c>
      <c r="Y251" s="15">
        <v>400</v>
      </c>
      <c r="Z251" s="15">
        <v>0</v>
      </c>
      <c r="AA251" s="15">
        <v>0</v>
      </c>
      <c r="AB251" s="15">
        <v>0</v>
      </c>
      <c r="AC251" s="15">
        <v>0</v>
      </c>
      <c r="AD251" s="15">
        <v>0</v>
      </c>
      <c r="AE251" s="15">
        <v>0</v>
      </c>
      <c r="AF251" s="15">
        <v>0</v>
      </c>
      <c r="AG251" s="15">
        <v>0</v>
      </c>
      <c r="AH251" s="15">
        <v>0</v>
      </c>
      <c r="AI251" s="15">
        <v>480</v>
      </c>
    </row>
    <row r="252" spans="1:35" x14ac:dyDescent="0.3">
      <c r="A252" t="s">
        <v>7838</v>
      </c>
      <c r="B252" s="15">
        <v>10306.19882446934</v>
      </c>
      <c r="C252" s="15">
        <v>18430.749417499552</v>
      </c>
      <c r="D252" s="15">
        <v>12564.510390796893</v>
      </c>
      <c r="E252" s="15">
        <v>3854.4</v>
      </c>
      <c r="F252" s="15">
        <v>4401.8</v>
      </c>
      <c r="G252" s="15">
        <v>1927.6000000000001</v>
      </c>
      <c r="H252" s="15">
        <v>4360.2</v>
      </c>
      <c r="I252" s="15">
        <v>2110.7999999999997</v>
      </c>
      <c r="J252" s="15">
        <v>1928.6</v>
      </c>
      <c r="K252" s="15">
        <v>1654.5000000000002</v>
      </c>
      <c r="L252" s="15">
        <v>4655</v>
      </c>
      <c r="M252" s="15">
        <v>1773.3999999999999</v>
      </c>
      <c r="N252" s="15">
        <v>5994</v>
      </c>
      <c r="O252" s="15">
        <v>0</v>
      </c>
      <c r="P252" s="15">
        <v>0</v>
      </c>
      <c r="Q252" s="15">
        <v>1059.4000000000001</v>
      </c>
      <c r="R252" s="15">
        <v>827.59999999999991</v>
      </c>
      <c r="S252" s="15">
        <v>1219.0999999999999</v>
      </c>
      <c r="T252" s="15">
        <v>527.20000000000005</v>
      </c>
      <c r="U252" s="15">
        <v>1847</v>
      </c>
      <c r="V252" s="15">
        <v>602.5</v>
      </c>
      <c r="W252" s="15">
        <v>0</v>
      </c>
      <c r="X252" s="15">
        <v>2598.4</v>
      </c>
      <c r="Y252" s="15">
        <v>0</v>
      </c>
      <c r="Z252" s="15">
        <v>0</v>
      </c>
      <c r="AA252" s="15">
        <v>0</v>
      </c>
      <c r="AB252" s="15">
        <v>0</v>
      </c>
      <c r="AC252" s="15">
        <v>0</v>
      </c>
      <c r="AD252" s="15">
        <v>0</v>
      </c>
      <c r="AE252" s="15">
        <v>0</v>
      </c>
      <c r="AF252" s="15">
        <v>0</v>
      </c>
      <c r="AG252" s="15">
        <v>0</v>
      </c>
      <c r="AH252" s="15">
        <v>0</v>
      </c>
      <c r="AI252" s="15">
        <v>640</v>
      </c>
    </row>
    <row r="253" spans="1:35" x14ac:dyDescent="0.3">
      <c r="A253" t="s">
        <v>5940</v>
      </c>
      <c r="B253" s="15">
        <v>5532.2599412234667</v>
      </c>
      <c r="C253" s="15">
        <v>7957.3174258782701</v>
      </c>
      <c r="D253" s="15">
        <v>7084.0567100885437</v>
      </c>
      <c r="E253" s="15">
        <v>2295.2999999999997</v>
      </c>
      <c r="F253" s="15">
        <v>2999.7</v>
      </c>
      <c r="G253" s="15">
        <v>963.80000000000007</v>
      </c>
      <c r="H253" s="15">
        <v>1854.6</v>
      </c>
      <c r="I253" s="15">
        <v>1105.4000000000001</v>
      </c>
      <c r="J253" s="15">
        <v>764.3</v>
      </c>
      <c r="K253" s="15">
        <v>768.69999999999993</v>
      </c>
      <c r="L253" s="15">
        <v>1962.5000000000002</v>
      </c>
      <c r="M253" s="15">
        <v>646.70000000000005</v>
      </c>
      <c r="N253" s="15">
        <v>978.00000000000011</v>
      </c>
      <c r="O253" s="15">
        <v>834.8</v>
      </c>
      <c r="P253" s="15">
        <v>1044.5999999999999</v>
      </c>
      <c r="Q253" s="15">
        <v>187.7</v>
      </c>
      <c r="R253" s="15">
        <v>413.79999999999995</v>
      </c>
      <c r="S253" s="15">
        <v>955.1</v>
      </c>
      <c r="T253" s="15">
        <v>225.6</v>
      </c>
      <c r="U253" s="15">
        <v>629</v>
      </c>
      <c r="V253" s="15">
        <v>0</v>
      </c>
      <c r="W253" s="15">
        <v>0</v>
      </c>
      <c r="X253" s="15">
        <v>1499.2</v>
      </c>
      <c r="Y253" s="15">
        <v>400</v>
      </c>
      <c r="Z253" s="15">
        <v>0</v>
      </c>
      <c r="AA253" s="15">
        <v>0</v>
      </c>
      <c r="AB253" s="15">
        <v>0</v>
      </c>
      <c r="AC253" s="15">
        <v>0</v>
      </c>
      <c r="AD253" s="15">
        <v>0</v>
      </c>
      <c r="AE253" s="15">
        <v>0</v>
      </c>
      <c r="AF253" s="15">
        <v>0</v>
      </c>
      <c r="AG253" s="15">
        <v>0</v>
      </c>
      <c r="AH253" s="15">
        <v>0</v>
      </c>
      <c r="AI253" s="15">
        <v>0</v>
      </c>
    </row>
    <row r="254" spans="1:35" x14ac:dyDescent="0.3">
      <c r="A254" t="s">
        <v>50</v>
      </c>
      <c r="B254" s="15">
        <v>10958.259941223467</v>
      </c>
      <c r="C254" s="15">
        <v>13924.911705607756</v>
      </c>
      <c r="D254" s="15">
        <v>16980.73723115107</v>
      </c>
      <c r="E254" s="15">
        <v>4563</v>
      </c>
      <c r="F254" s="15">
        <v>5642.7</v>
      </c>
      <c r="G254" s="15">
        <v>1393.8</v>
      </c>
      <c r="H254" s="15">
        <v>2681.6</v>
      </c>
      <c r="I254" s="15">
        <v>1790.8000000000002</v>
      </c>
      <c r="J254" s="15">
        <v>1684.3</v>
      </c>
      <c r="K254" s="15">
        <v>1374.5</v>
      </c>
      <c r="L254" s="15">
        <v>4562.5</v>
      </c>
      <c r="M254" s="15">
        <v>1526.7</v>
      </c>
      <c r="N254" s="15">
        <v>1182</v>
      </c>
      <c r="O254" s="15">
        <v>711.8</v>
      </c>
      <c r="P254" s="15">
        <v>834.4</v>
      </c>
      <c r="Q254" s="15">
        <v>643.70000000000005</v>
      </c>
      <c r="R254" s="15">
        <v>827.59999999999991</v>
      </c>
      <c r="S254" s="15">
        <v>619.1</v>
      </c>
      <c r="T254" s="15">
        <v>345.59999999999997</v>
      </c>
      <c r="U254" s="15">
        <v>2111</v>
      </c>
      <c r="V254" s="15">
        <v>602.5</v>
      </c>
      <c r="W254" s="15">
        <v>161.9</v>
      </c>
      <c r="X254" s="15">
        <v>1419.1999999999998</v>
      </c>
      <c r="Y254" s="15">
        <v>400</v>
      </c>
      <c r="Z254" s="15">
        <v>0</v>
      </c>
      <c r="AA254" s="15">
        <v>0</v>
      </c>
      <c r="AB254" s="15">
        <v>0</v>
      </c>
      <c r="AC254" s="15">
        <v>0</v>
      </c>
      <c r="AD254" s="15">
        <v>0</v>
      </c>
      <c r="AE254" s="15">
        <v>0</v>
      </c>
      <c r="AF254" s="15">
        <v>0</v>
      </c>
      <c r="AG254" s="15">
        <v>0</v>
      </c>
      <c r="AH254" s="15">
        <v>0</v>
      </c>
      <c r="AI254" s="15">
        <v>0</v>
      </c>
    </row>
    <row r="255" spans="1:35" x14ac:dyDescent="0.3">
      <c r="A255" t="s">
        <v>51</v>
      </c>
      <c r="B255" s="15">
        <v>13946.259941223469</v>
      </c>
      <c r="C255" s="15">
        <v>16520.520286013525</v>
      </c>
      <c r="D255" s="15">
        <v>12196.056710088544</v>
      </c>
      <c r="E255" s="15">
        <v>4428.3</v>
      </c>
      <c r="F255" s="15">
        <v>7603.0000000000009</v>
      </c>
      <c r="G255" s="15">
        <v>1763.8</v>
      </c>
      <c r="H255" s="15">
        <v>3954.6</v>
      </c>
      <c r="I255" s="15">
        <v>3305.4</v>
      </c>
      <c r="J255" s="15">
        <v>2084.3000000000002</v>
      </c>
      <c r="K255" s="15">
        <v>1900.2999999999997</v>
      </c>
      <c r="L255" s="15">
        <v>6082.5</v>
      </c>
      <c r="M255" s="15">
        <v>2406.6999999999998</v>
      </c>
      <c r="N255" s="15">
        <v>3397</v>
      </c>
      <c r="O255" s="15">
        <v>1581.8</v>
      </c>
      <c r="P255" s="15">
        <v>2063.2000000000003</v>
      </c>
      <c r="Q255" s="15">
        <v>871.69999999999993</v>
      </c>
      <c r="R255" s="15">
        <v>1055.5999999999999</v>
      </c>
      <c r="S255" s="15">
        <v>859.09999999999991</v>
      </c>
      <c r="T255" s="15">
        <v>327.2</v>
      </c>
      <c r="U255" s="15">
        <v>1037</v>
      </c>
      <c r="V255" s="15">
        <v>1207.5</v>
      </c>
      <c r="W255" s="15">
        <v>296.89999999999998</v>
      </c>
      <c r="X255" s="15">
        <v>4739.2</v>
      </c>
      <c r="Y255" s="15">
        <v>400</v>
      </c>
      <c r="Z255" s="15">
        <v>912.00000000000011</v>
      </c>
      <c r="AA255" s="15">
        <v>1824</v>
      </c>
      <c r="AB255" s="15">
        <v>1584</v>
      </c>
      <c r="AC255" s="15">
        <v>600</v>
      </c>
      <c r="AD255" s="15">
        <v>106</v>
      </c>
      <c r="AE255" s="15">
        <v>105.99999999999999</v>
      </c>
      <c r="AF255" s="15">
        <v>0</v>
      </c>
      <c r="AG255" s="15">
        <v>0</v>
      </c>
      <c r="AH255" s="15">
        <v>0</v>
      </c>
      <c r="AI255" s="15">
        <v>640</v>
      </c>
    </row>
    <row r="256" spans="1:35" x14ac:dyDescent="0.3">
      <c r="A256" t="s">
        <v>253</v>
      </c>
      <c r="B256" s="15">
        <v>9337.6789420224068</v>
      </c>
      <c r="C256" s="15">
        <v>16020.701695134358</v>
      </c>
      <c r="D256" s="15">
        <v>18202.809088140584</v>
      </c>
      <c r="E256" s="15">
        <v>3425.1000000000004</v>
      </c>
      <c r="F256" s="15">
        <v>3201.2</v>
      </c>
      <c r="G256" s="15">
        <v>1503.8</v>
      </c>
      <c r="H256" s="15">
        <v>2993.8</v>
      </c>
      <c r="I256" s="15">
        <v>2310.8000000000002</v>
      </c>
      <c r="J256" s="15">
        <v>2092.9</v>
      </c>
      <c r="K256" s="15">
        <v>1817.3999999999999</v>
      </c>
      <c r="L256" s="15">
        <v>4977.4999999999991</v>
      </c>
      <c r="M256" s="15">
        <v>1893.4</v>
      </c>
      <c r="N256" s="15">
        <v>3196</v>
      </c>
      <c r="O256" s="15">
        <v>1322.8</v>
      </c>
      <c r="P256" s="15">
        <v>1545.8</v>
      </c>
      <c r="Q256" s="15">
        <v>1034</v>
      </c>
      <c r="R256" s="15">
        <v>794.5999999999998</v>
      </c>
      <c r="S256" s="15">
        <v>753.3</v>
      </c>
      <c r="T256" s="15">
        <v>545.6</v>
      </c>
      <c r="U256" s="15">
        <v>895</v>
      </c>
      <c r="V256" s="15">
        <v>617.49999999999989</v>
      </c>
      <c r="W256" s="15">
        <v>161.9</v>
      </c>
      <c r="X256" s="15">
        <v>2130.4</v>
      </c>
      <c r="Y256" s="15">
        <v>400</v>
      </c>
      <c r="Z256" s="15">
        <v>0</v>
      </c>
      <c r="AA256" s="15">
        <v>0</v>
      </c>
      <c r="AB256" s="15">
        <v>0</v>
      </c>
      <c r="AC256" s="15">
        <v>0</v>
      </c>
      <c r="AD256" s="15">
        <v>0</v>
      </c>
      <c r="AE256" s="15">
        <v>0</v>
      </c>
      <c r="AF256" s="15">
        <v>0</v>
      </c>
      <c r="AG256" s="15">
        <v>0</v>
      </c>
      <c r="AH256" s="15">
        <v>0</v>
      </c>
      <c r="AI256" s="15">
        <v>320</v>
      </c>
    </row>
    <row r="257" spans="1:35" x14ac:dyDescent="0.3">
      <c r="A257" t="s">
        <v>100</v>
      </c>
      <c r="B257" s="15">
        <v>10703.477178726416</v>
      </c>
      <c r="C257" s="15">
        <v>20495.4988349991</v>
      </c>
      <c r="D257" s="15">
        <v>10484.964071505243</v>
      </c>
      <c r="E257" s="15">
        <v>2280.3000000000002</v>
      </c>
      <c r="F257" s="15">
        <v>5601.7999999999993</v>
      </c>
      <c r="G257" s="15">
        <v>1929.6</v>
      </c>
      <c r="H257" s="15">
        <v>3444</v>
      </c>
      <c r="I257" s="15">
        <v>1235.3999999999999</v>
      </c>
      <c r="J257" s="15">
        <v>1774.2</v>
      </c>
      <c r="K257" s="15">
        <v>968.7</v>
      </c>
      <c r="L257" s="15">
        <v>2767.5</v>
      </c>
      <c r="M257" s="15">
        <v>1046.7</v>
      </c>
      <c r="N257" s="15">
        <v>2376</v>
      </c>
      <c r="O257" s="15">
        <v>1316.8</v>
      </c>
      <c r="P257" s="15">
        <v>1776</v>
      </c>
      <c r="Q257" s="15">
        <v>672.80000000000007</v>
      </c>
      <c r="R257" s="15">
        <v>715</v>
      </c>
      <c r="S257" s="15">
        <v>1017.3</v>
      </c>
      <c r="T257" s="15">
        <v>545.6</v>
      </c>
      <c r="U257" s="15">
        <v>895</v>
      </c>
      <c r="V257" s="15">
        <v>405</v>
      </c>
      <c r="W257" s="15">
        <v>341.9</v>
      </c>
      <c r="X257" s="15">
        <v>2731.2</v>
      </c>
      <c r="Y257" s="15">
        <v>400</v>
      </c>
      <c r="Z257" s="15">
        <v>0</v>
      </c>
      <c r="AA257" s="15">
        <v>0</v>
      </c>
      <c r="AB257" s="15">
        <v>0</v>
      </c>
      <c r="AC257" s="15">
        <v>0</v>
      </c>
      <c r="AD257" s="15">
        <v>0</v>
      </c>
      <c r="AE257" s="15">
        <v>0</v>
      </c>
      <c r="AF257" s="15">
        <v>0</v>
      </c>
      <c r="AG257" s="15">
        <v>0</v>
      </c>
      <c r="AH257" s="15">
        <v>0</v>
      </c>
      <c r="AI257" s="15">
        <v>0</v>
      </c>
    </row>
    <row r="258" spans="1:35" x14ac:dyDescent="0.3">
      <c r="A258" t="s">
        <v>75</v>
      </c>
      <c r="B258" s="15">
        <v>10136.19882446934</v>
      </c>
      <c r="C258" s="15">
        <v>17604.479713986475</v>
      </c>
      <c r="D258" s="15">
        <v>11142.979218406213</v>
      </c>
      <c r="E258" s="15">
        <v>2309.5</v>
      </c>
      <c r="F258" s="15">
        <v>5402.1</v>
      </c>
      <c r="G258" s="15">
        <v>1613.4</v>
      </c>
      <c r="H258" s="15">
        <v>5124.6000000000004</v>
      </c>
      <c r="I258" s="15">
        <v>1515.4</v>
      </c>
      <c r="J258" s="15">
        <v>2277</v>
      </c>
      <c r="K258" s="15">
        <v>1820.3000000000002</v>
      </c>
      <c r="L258" s="15">
        <v>3290</v>
      </c>
      <c r="M258" s="15">
        <v>1246.7</v>
      </c>
      <c r="N258" s="15">
        <v>2249</v>
      </c>
      <c r="O258" s="15">
        <v>1166.8</v>
      </c>
      <c r="P258" s="15">
        <v>1513.8</v>
      </c>
      <c r="Q258" s="15">
        <v>1247.1000000000001</v>
      </c>
      <c r="R258" s="15">
        <v>1131.8</v>
      </c>
      <c r="S258" s="15">
        <v>955.1</v>
      </c>
      <c r="T258" s="15">
        <v>345.59999999999997</v>
      </c>
      <c r="U258" s="15">
        <v>929</v>
      </c>
      <c r="V258" s="15">
        <v>485</v>
      </c>
      <c r="W258" s="15">
        <v>251.9</v>
      </c>
      <c r="X258" s="15">
        <v>2398.4</v>
      </c>
      <c r="Y258" s="15">
        <v>400</v>
      </c>
      <c r="Z258" s="15">
        <v>0</v>
      </c>
      <c r="AA258" s="15">
        <v>0</v>
      </c>
      <c r="AB258" s="15">
        <v>0</v>
      </c>
      <c r="AC258" s="15">
        <v>0</v>
      </c>
      <c r="AD258" s="15">
        <v>0</v>
      </c>
      <c r="AE258" s="15">
        <v>0</v>
      </c>
      <c r="AF258" s="15">
        <v>0</v>
      </c>
      <c r="AG258" s="15">
        <v>0</v>
      </c>
      <c r="AH258" s="15">
        <v>0</v>
      </c>
      <c r="AI258" s="15">
        <v>0</v>
      </c>
    </row>
    <row r="259" spans="1:35" x14ac:dyDescent="0.3">
      <c r="A259" t="s">
        <v>178</v>
      </c>
      <c r="B259" s="15">
        <v>6964.0581779274771</v>
      </c>
      <c r="C259" s="15">
        <v>14179.668273445448</v>
      </c>
      <c r="D259" s="15">
        <v>12847.773159645825</v>
      </c>
      <c r="E259" s="15">
        <v>1307.1000000000001</v>
      </c>
      <c r="F259" s="15">
        <v>5601.7999999999993</v>
      </c>
      <c r="G259" s="15">
        <v>3090.6000000000004</v>
      </c>
      <c r="H259" s="15">
        <v>4024.7999999999997</v>
      </c>
      <c r="I259" s="15">
        <v>1980.8</v>
      </c>
      <c r="J259" s="15">
        <v>2441.2999999999997</v>
      </c>
      <c r="K259" s="15">
        <v>1331.6000000000001</v>
      </c>
      <c r="L259" s="15">
        <v>3425</v>
      </c>
      <c r="M259" s="15">
        <v>1413.3999999999999</v>
      </c>
      <c r="N259" s="15">
        <v>1721</v>
      </c>
      <c r="O259" s="15">
        <v>1216.8</v>
      </c>
      <c r="P259" s="15">
        <v>1451.6000000000001</v>
      </c>
      <c r="Q259" s="15">
        <v>804.90000000000009</v>
      </c>
      <c r="R259" s="15">
        <v>489.99999999999994</v>
      </c>
      <c r="S259" s="15">
        <v>657.3</v>
      </c>
      <c r="T259" s="15">
        <v>745.6</v>
      </c>
      <c r="U259" s="15">
        <v>1392.0000000000002</v>
      </c>
      <c r="V259" s="15">
        <v>342.5</v>
      </c>
      <c r="W259" s="15">
        <v>161.9</v>
      </c>
      <c r="X259" s="15">
        <v>3086.4</v>
      </c>
      <c r="Y259" s="15">
        <v>400</v>
      </c>
      <c r="Z259" s="15">
        <v>0</v>
      </c>
      <c r="AA259" s="15">
        <v>0</v>
      </c>
      <c r="AB259" s="15">
        <v>0</v>
      </c>
      <c r="AC259" s="15">
        <v>0</v>
      </c>
      <c r="AD259" s="15">
        <v>0</v>
      </c>
      <c r="AE259" s="15">
        <v>0</v>
      </c>
      <c r="AF259" s="15">
        <v>0</v>
      </c>
      <c r="AG259" s="15">
        <v>0</v>
      </c>
      <c r="AH259" s="15">
        <v>0</v>
      </c>
      <c r="AI259" s="15">
        <v>0</v>
      </c>
    </row>
    <row r="260" spans="1:35" x14ac:dyDescent="0.3">
      <c r="A260" t="s">
        <v>76</v>
      </c>
      <c r="B260" s="15">
        <v>7962.1590595754733</v>
      </c>
      <c r="C260" s="15">
        <v>20835.579979053204</v>
      </c>
      <c r="D260" s="15">
        <v>11709.984853099028</v>
      </c>
      <c r="E260" s="15">
        <v>2824.8</v>
      </c>
      <c r="F260" s="15">
        <v>4401.8</v>
      </c>
      <c r="G260" s="15">
        <v>2023.8</v>
      </c>
      <c r="H260" s="15">
        <v>4311</v>
      </c>
      <c r="I260" s="15">
        <v>1980.8</v>
      </c>
      <c r="J260" s="15">
        <v>1648.6</v>
      </c>
      <c r="K260" s="15">
        <v>1497.4</v>
      </c>
      <c r="L260" s="15">
        <v>4162.5</v>
      </c>
      <c r="M260" s="15">
        <v>1266.8</v>
      </c>
      <c r="N260" s="15">
        <v>3050.9999999999995</v>
      </c>
      <c r="O260" s="15">
        <v>1696.8</v>
      </c>
      <c r="P260" s="15">
        <v>2178.2000000000003</v>
      </c>
      <c r="Q260" s="15">
        <v>549.29999999999995</v>
      </c>
      <c r="R260" s="15">
        <v>489.99999999999994</v>
      </c>
      <c r="S260" s="15">
        <v>854.19999999999993</v>
      </c>
      <c r="T260" s="15">
        <v>345.59999999999997</v>
      </c>
      <c r="U260" s="15">
        <v>895</v>
      </c>
      <c r="V260" s="15">
        <v>642.5</v>
      </c>
      <c r="W260" s="15">
        <v>431.90000000000003</v>
      </c>
      <c r="X260" s="15">
        <v>2817.6</v>
      </c>
      <c r="Y260" s="15">
        <v>400</v>
      </c>
      <c r="Z260" s="15">
        <v>0</v>
      </c>
      <c r="AA260" s="15">
        <v>0</v>
      </c>
      <c r="AB260" s="15">
        <v>0</v>
      </c>
      <c r="AC260" s="15">
        <v>0</v>
      </c>
      <c r="AD260" s="15">
        <v>0</v>
      </c>
      <c r="AE260" s="15">
        <v>0</v>
      </c>
      <c r="AF260" s="15">
        <v>0</v>
      </c>
      <c r="AG260" s="15">
        <v>0</v>
      </c>
      <c r="AH260" s="15">
        <v>0</v>
      </c>
      <c r="AI260" s="15">
        <v>640</v>
      </c>
    </row>
    <row r="261" spans="1:35" x14ac:dyDescent="0.3">
      <c r="A261" t="s">
        <v>52</v>
      </c>
      <c r="B261" s="15">
        <v>13331.758471810144</v>
      </c>
      <c r="C261" s="15">
        <v>18893.188559458977</v>
      </c>
      <c r="D261" s="15">
        <v>16283.149348671845</v>
      </c>
      <c r="E261" s="15">
        <v>4932.3</v>
      </c>
      <c r="F261" s="15">
        <v>8203.3000000000011</v>
      </c>
      <c r="G261" s="15">
        <v>2283.8000000000002</v>
      </c>
      <c r="H261" s="15">
        <v>6234.6</v>
      </c>
      <c r="I261" s="15">
        <v>2350.8000000000002</v>
      </c>
      <c r="J261" s="15">
        <v>2592.6999999999998</v>
      </c>
      <c r="K261" s="15">
        <v>1577.4</v>
      </c>
      <c r="L261" s="15">
        <v>4882.5</v>
      </c>
      <c r="M261" s="15">
        <v>1926.7</v>
      </c>
      <c r="N261" s="15">
        <v>2991</v>
      </c>
      <c r="O261" s="15">
        <v>1561.8</v>
      </c>
      <c r="P261" s="15">
        <v>2106</v>
      </c>
      <c r="Q261" s="15">
        <v>750.8</v>
      </c>
      <c r="R261" s="15">
        <v>658.8</v>
      </c>
      <c r="S261" s="15">
        <v>1219.0999999999999</v>
      </c>
      <c r="T261" s="15">
        <v>727.19999999999993</v>
      </c>
      <c r="U261" s="15">
        <v>1614</v>
      </c>
      <c r="V261" s="15">
        <v>667.5</v>
      </c>
      <c r="W261" s="15">
        <v>206.9</v>
      </c>
      <c r="X261" s="15">
        <v>3665.6</v>
      </c>
      <c r="Y261" s="15">
        <v>400</v>
      </c>
      <c r="Z261" s="15">
        <v>0</v>
      </c>
      <c r="AA261" s="15">
        <v>0</v>
      </c>
      <c r="AB261" s="15">
        <v>0</v>
      </c>
      <c r="AC261" s="15">
        <v>0</v>
      </c>
      <c r="AD261" s="15">
        <v>0</v>
      </c>
      <c r="AE261" s="15">
        <v>0</v>
      </c>
      <c r="AF261" s="15">
        <v>0</v>
      </c>
      <c r="AG261" s="15">
        <v>912.00000000000011</v>
      </c>
      <c r="AH261" s="15">
        <v>2280</v>
      </c>
      <c r="AI261" s="15">
        <v>640</v>
      </c>
    </row>
    <row r="262" spans="1:35" x14ac:dyDescent="0.3">
      <c r="A262" t="s">
        <v>101</v>
      </c>
      <c r="B262" s="15">
        <v>19072.822527390919</v>
      </c>
      <c r="C262" s="15">
        <v>29777.255402836792</v>
      </c>
      <c r="D262" s="15">
        <v>18797.417752213591</v>
      </c>
      <c r="E262" s="15">
        <v>2385</v>
      </c>
      <c r="F262" s="15">
        <v>9803.2999999999993</v>
      </c>
      <c r="G262" s="15">
        <v>1687.6</v>
      </c>
      <c r="H262" s="15">
        <v>4575.2</v>
      </c>
      <c r="I262" s="15">
        <v>2955.6</v>
      </c>
      <c r="J262" s="15">
        <v>2794.3999999999996</v>
      </c>
      <c r="K262" s="15">
        <v>2666.1</v>
      </c>
      <c r="L262" s="15">
        <v>6530.0000000000009</v>
      </c>
      <c r="M262" s="15">
        <v>2373.6000000000004</v>
      </c>
      <c r="N262" s="15">
        <v>2078</v>
      </c>
      <c r="O262" s="15">
        <v>3229</v>
      </c>
      <c r="P262" s="15">
        <v>3049.7999999999997</v>
      </c>
      <c r="Q262" s="15">
        <v>1609.8000000000002</v>
      </c>
      <c r="R262" s="15">
        <v>878.59999999999991</v>
      </c>
      <c r="S262" s="15">
        <v>652.4</v>
      </c>
      <c r="T262" s="15">
        <v>345.59999999999997</v>
      </c>
      <c r="U262" s="15">
        <v>1330</v>
      </c>
      <c r="V262" s="15">
        <v>792.5</v>
      </c>
      <c r="W262" s="15">
        <v>278.8</v>
      </c>
      <c r="X262" s="15">
        <v>2638.3999999999996</v>
      </c>
      <c r="Y262" s="15">
        <v>400</v>
      </c>
      <c r="Z262" s="15">
        <v>2736</v>
      </c>
      <c r="AA262" s="15">
        <v>2280</v>
      </c>
      <c r="AB262" s="15">
        <v>2112</v>
      </c>
      <c r="AC262" s="15">
        <v>600</v>
      </c>
      <c r="AD262" s="15">
        <v>106</v>
      </c>
      <c r="AE262" s="15">
        <v>105.99999999999999</v>
      </c>
      <c r="AF262" s="15">
        <v>78</v>
      </c>
      <c r="AG262" s="15">
        <v>0</v>
      </c>
      <c r="AH262" s="15">
        <v>0</v>
      </c>
      <c r="AI262" s="15">
        <v>1120</v>
      </c>
    </row>
    <row r="263" spans="1:35" x14ac:dyDescent="0.3">
      <c r="A263" t="s">
        <v>53</v>
      </c>
      <c r="B263" s="15">
        <v>10725.259941223469</v>
      </c>
      <c r="C263" s="15">
        <v>14079.634851756538</v>
      </c>
      <c r="D263" s="15">
        <v>12468.510390796891</v>
      </c>
      <c r="E263" s="15">
        <v>2149.1999999999998</v>
      </c>
      <c r="F263" s="15">
        <v>6002.4</v>
      </c>
      <c r="G263" s="15">
        <v>1503.8</v>
      </c>
      <c r="H263" s="15">
        <v>2784.6</v>
      </c>
      <c r="I263" s="15">
        <v>2625.4</v>
      </c>
      <c r="J263" s="15">
        <v>2244.3000000000002</v>
      </c>
      <c r="K263" s="15">
        <v>1860.3</v>
      </c>
      <c r="L263" s="15">
        <v>5402.4999999999991</v>
      </c>
      <c r="M263" s="15">
        <v>1966.7</v>
      </c>
      <c r="N263" s="15">
        <v>4397</v>
      </c>
      <c r="O263" s="15">
        <v>1408.8000000000002</v>
      </c>
      <c r="P263" s="15">
        <v>2398.4</v>
      </c>
      <c r="Q263" s="15">
        <v>1059.4000000000001</v>
      </c>
      <c r="R263" s="15">
        <v>1114.8000000000002</v>
      </c>
      <c r="S263" s="15">
        <v>955.1</v>
      </c>
      <c r="T263" s="15">
        <v>327.2</v>
      </c>
      <c r="U263" s="15">
        <v>1237</v>
      </c>
      <c r="V263" s="15">
        <v>532.5</v>
      </c>
      <c r="W263" s="15">
        <v>71.900000000000006</v>
      </c>
      <c r="X263" s="15">
        <v>2411.1999999999998</v>
      </c>
      <c r="Y263" s="15">
        <v>0</v>
      </c>
      <c r="Z263" s="15">
        <v>1062</v>
      </c>
      <c r="AA263" s="15">
        <v>2049</v>
      </c>
      <c r="AB263" s="15">
        <v>1584</v>
      </c>
      <c r="AC263" s="15">
        <v>600</v>
      </c>
      <c r="AD263" s="15">
        <v>106</v>
      </c>
      <c r="AE263" s="15">
        <v>105.99999999999999</v>
      </c>
      <c r="AF263" s="15">
        <v>78</v>
      </c>
      <c r="AG263" s="15">
        <v>0</v>
      </c>
      <c r="AH263" s="15">
        <v>0</v>
      </c>
      <c r="AI263" s="15">
        <v>320</v>
      </c>
    </row>
    <row r="264" spans="1:35" x14ac:dyDescent="0.3">
      <c r="A264" t="s">
        <v>102</v>
      </c>
      <c r="B264" s="15">
        <v>12658.122233508253</v>
      </c>
      <c r="C264" s="15">
        <v>14876.03342168891</v>
      </c>
      <c r="D264" s="15">
        <v>16443.716449557283</v>
      </c>
      <c r="E264" s="15">
        <v>3238.2</v>
      </c>
      <c r="F264" s="15">
        <v>4800.5999999999995</v>
      </c>
      <c r="G264" s="15">
        <v>2342</v>
      </c>
      <c r="H264" s="15">
        <v>4510.2</v>
      </c>
      <c r="I264" s="15">
        <v>2422.6</v>
      </c>
      <c r="J264" s="15">
        <v>3217.2000000000003</v>
      </c>
      <c r="K264" s="15">
        <v>2165.7999999999997</v>
      </c>
      <c r="L264" s="15">
        <v>5027.5</v>
      </c>
      <c r="M264" s="15">
        <v>1907.2</v>
      </c>
      <c r="N264" s="15">
        <v>2176</v>
      </c>
      <c r="O264" s="15">
        <v>1328.6000000000001</v>
      </c>
      <c r="P264" s="15">
        <v>981.4</v>
      </c>
      <c r="Q264" s="15">
        <v>992.59999999999991</v>
      </c>
      <c r="R264" s="15">
        <v>489.99999999999994</v>
      </c>
      <c r="S264" s="15">
        <v>1521.8</v>
      </c>
      <c r="T264" s="15">
        <v>545.6</v>
      </c>
      <c r="U264" s="15">
        <v>1450</v>
      </c>
      <c r="V264" s="15">
        <v>682.50000000000011</v>
      </c>
      <c r="W264" s="15">
        <v>188.8</v>
      </c>
      <c r="X264" s="15">
        <v>2878.4</v>
      </c>
      <c r="Y264" s="15">
        <v>400</v>
      </c>
      <c r="Z264" s="15">
        <v>0</v>
      </c>
      <c r="AA264" s="15">
        <v>0</v>
      </c>
      <c r="AB264" s="15">
        <v>0</v>
      </c>
      <c r="AC264" s="15">
        <v>0</v>
      </c>
      <c r="AD264" s="15">
        <v>0</v>
      </c>
      <c r="AE264" s="15">
        <v>0</v>
      </c>
      <c r="AF264" s="15">
        <v>0</v>
      </c>
      <c r="AG264" s="15">
        <v>0</v>
      </c>
      <c r="AH264" s="15">
        <v>0</v>
      </c>
      <c r="AI264" s="15">
        <v>1120</v>
      </c>
    </row>
    <row r="265" spans="1:35" x14ac:dyDescent="0.3">
      <c r="A265" t="s">
        <v>254</v>
      </c>
      <c r="B265" s="15">
        <v>15112.623702921577</v>
      </c>
      <c r="C265" s="15">
        <v>17381.985699323715</v>
      </c>
      <c r="D265" s="15">
        <v>10851.062344781358</v>
      </c>
      <c r="E265" s="15">
        <v>2589.5999999999995</v>
      </c>
      <c r="F265" s="15">
        <v>2880.6</v>
      </c>
      <c r="G265" s="15">
        <v>1929.6</v>
      </c>
      <c r="H265" s="15">
        <v>3023.6000000000004</v>
      </c>
      <c r="I265" s="15">
        <v>2374.8000000000002</v>
      </c>
      <c r="J265" s="15">
        <v>2390.1000000000004</v>
      </c>
      <c r="K265" s="15">
        <v>2054.5</v>
      </c>
      <c r="L265" s="15">
        <v>5642.5</v>
      </c>
      <c r="M265" s="15">
        <v>2120.1999999999998</v>
      </c>
      <c r="N265" s="15">
        <v>2581</v>
      </c>
      <c r="O265" s="15">
        <v>1938.4</v>
      </c>
      <c r="P265" s="15">
        <v>1691</v>
      </c>
      <c r="Q265" s="15">
        <v>804.90000000000009</v>
      </c>
      <c r="R265" s="15">
        <v>388.6</v>
      </c>
      <c r="S265" s="15">
        <v>753.3</v>
      </c>
      <c r="T265" s="15">
        <v>545.6</v>
      </c>
      <c r="U265" s="15">
        <v>1392.0000000000002</v>
      </c>
      <c r="V265" s="15">
        <v>595</v>
      </c>
      <c r="W265" s="15">
        <v>341.9</v>
      </c>
      <c r="X265" s="15">
        <v>2646.3999999999996</v>
      </c>
      <c r="Y265" s="15">
        <v>400</v>
      </c>
      <c r="Z265" s="15">
        <v>0</v>
      </c>
      <c r="AA265" s="15">
        <v>0</v>
      </c>
      <c r="AB265" s="15">
        <v>0</v>
      </c>
      <c r="AC265" s="15">
        <v>0</v>
      </c>
      <c r="AD265" s="15">
        <v>0</v>
      </c>
      <c r="AE265" s="15">
        <v>0</v>
      </c>
      <c r="AF265" s="15">
        <v>0</v>
      </c>
      <c r="AG265" s="15">
        <v>0</v>
      </c>
      <c r="AH265" s="15">
        <v>0</v>
      </c>
      <c r="AI265" s="15">
        <v>1280</v>
      </c>
    </row>
    <row r="266" spans="1:35" x14ac:dyDescent="0.3">
      <c r="A266" t="s">
        <v>255</v>
      </c>
      <c r="B266" s="15">
        <v>13790.018413033611</v>
      </c>
      <c r="C266" s="15">
        <v>22040.214830809742</v>
      </c>
      <c r="D266" s="15">
        <v>11249.928143010484</v>
      </c>
      <c r="E266" s="15">
        <v>2161.1999999999998</v>
      </c>
      <c r="F266" s="15">
        <v>5402.1</v>
      </c>
      <c r="G266" s="15">
        <v>2342</v>
      </c>
      <c r="H266" s="15">
        <v>5124.6000000000004</v>
      </c>
      <c r="I266" s="15">
        <v>2757.7999999999997</v>
      </c>
      <c r="J266" s="15">
        <v>2350.1000000000004</v>
      </c>
      <c r="K266" s="15">
        <v>2220.3000000000002</v>
      </c>
      <c r="L266" s="15">
        <v>5562.5000000000009</v>
      </c>
      <c r="M266" s="15">
        <v>2080.2000000000003</v>
      </c>
      <c r="N266" s="15">
        <v>2267</v>
      </c>
      <c r="O266" s="15">
        <v>1775.1999999999998</v>
      </c>
      <c r="P266" s="15">
        <v>1483.8</v>
      </c>
      <c r="Q266" s="15">
        <v>1153.8</v>
      </c>
      <c r="R266" s="15">
        <v>658.8</v>
      </c>
      <c r="S266" s="15">
        <v>489.29999999999995</v>
      </c>
      <c r="T266" s="15">
        <v>545.6</v>
      </c>
      <c r="U266" s="15">
        <v>1037</v>
      </c>
      <c r="V266" s="15">
        <v>555</v>
      </c>
      <c r="W266" s="15">
        <v>251.9</v>
      </c>
      <c r="X266" s="15">
        <v>2875.2000000000003</v>
      </c>
      <c r="Y266" s="15">
        <v>400</v>
      </c>
      <c r="Z266" s="15">
        <v>0</v>
      </c>
      <c r="AA266" s="15">
        <v>0</v>
      </c>
      <c r="AB266" s="15">
        <v>0</v>
      </c>
      <c r="AC266" s="15">
        <v>0</v>
      </c>
      <c r="AD266" s="15">
        <v>0</v>
      </c>
      <c r="AE266" s="15">
        <v>0</v>
      </c>
      <c r="AF266" s="15">
        <v>0</v>
      </c>
      <c r="AG266" s="15">
        <v>0</v>
      </c>
      <c r="AH266" s="15">
        <v>0</v>
      </c>
      <c r="AI266" s="15">
        <v>640</v>
      </c>
    </row>
    <row r="267" spans="1:35" x14ac:dyDescent="0.3">
      <c r="A267" t="s">
        <v>54</v>
      </c>
      <c r="B267" s="15">
        <v>14684.259941223467</v>
      </c>
      <c r="C267" s="15">
        <v>13625.520286013525</v>
      </c>
      <c r="D267" s="15">
        <v>15739.262768848934</v>
      </c>
      <c r="E267" s="15">
        <v>2335.5</v>
      </c>
      <c r="F267" s="15">
        <v>8403</v>
      </c>
      <c r="G267" s="15">
        <v>1243.8</v>
      </c>
      <c r="H267" s="15">
        <v>4564.6000000000004</v>
      </c>
      <c r="I267" s="15">
        <v>2625.4</v>
      </c>
      <c r="J267" s="15">
        <v>1604.3</v>
      </c>
      <c r="K267" s="15">
        <v>1537.3999999999999</v>
      </c>
      <c r="L267" s="15">
        <v>4722.5</v>
      </c>
      <c r="M267" s="15">
        <v>1846.7</v>
      </c>
      <c r="N267" s="15">
        <v>4177</v>
      </c>
      <c r="O267" s="15">
        <v>1866.8000000000002</v>
      </c>
      <c r="P267" s="15">
        <v>2460.4</v>
      </c>
      <c r="Q267" s="15">
        <v>1059.4000000000001</v>
      </c>
      <c r="R267" s="15">
        <v>1555.4</v>
      </c>
      <c r="S267" s="15">
        <v>1483.1</v>
      </c>
      <c r="T267" s="15">
        <v>327.2</v>
      </c>
      <c r="U267" s="15">
        <v>1753</v>
      </c>
      <c r="V267" s="15">
        <v>845.00000000000011</v>
      </c>
      <c r="W267" s="15">
        <v>116.89999999999999</v>
      </c>
      <c r="X267" s="15">
        <v>2395.1999999999998</v>
      </c>
      <c r="Y267" s="15">
        <v>400</v>
      </c>
      <c r="Z267" s="15">
        <v>1368</v>
      </c>
      <c r="AA267" s="15">
        <v>1368</v>
      </c>
      <c r="AB267" s="15">
        <v>1584</v>
      </c>
      <c r="AC267" s="15">
        <v>600</v>
      </c>
      <c r="AD267" s="15">
        <v>106</v>
      </c>
      <c r="AE267" s="15">
        <v>105.99999999999999</v>
      </c>
      <c r="AF267" s="15">
        <v>0</v>
      </c>
      <c r="AG267" s="15">
        <v>684</v>
      </c>
      <c r="AH267" s="15">
        <v>1596</v>
      </c>
      <c r="AI267" s="15">
        <v>960</v>
      </c>
    </row>
    <row r="268" spans="1:35" x14ac:dyDescent="0.3">
      <c r="A268" t="s">
        <v>201</v>
      </c>
      <c r="B268" s="15">
        <v>16376.522821273582</v>
      </c>
      <c r="C268" s="15">
        <v>15357.107415404869</v>
      </c>
      <c r="D268" s="15">
        <v>15426.582247786409</v>
      </c>
      <c r="E268" s="15">
        <v>5044.8</v>
      </c>
      <c r="F268" s="15">
        <v>7803.3000000000011</v>
      </c>
      <c r="G268" s="15">
        <v>2189.6</v>
      </c>
      <c r="H268" s="15">
        <v>4112.8</v>
      </c>
      <c r="I268" s="15">
        <v>2184</v>
      </c>
      <c r="J268" s="15">
        <v>1843.0000000000002</v>
      </c>
      <c r="K268" s="15">
        <v>1688.7</v>
      </c>
      <c r="L268" s="15">
        <v>3757.5</v>
      </c>
      <c r="M268" s="15">
        <v>1620.3</v>
      </c>
      <c r="N268" s="15">
        <v>2184</v>
      </c>
      <c r="O268" s="15">
        <v>1011.8000000000001</v>
      </c>
      <c r="P268" s="15">
        <v>1498.8</v>
      </c>
      <c r="Q268" s="15">
        <v>1126.2000000000003</v>
      </c>
      <c r="R268" s="15">
        <v>836.4</v>
      </c>
      <c r="S268" s="15">
        <v>1358.7</v>
      </c>
      <c r="T268" s="15">
        <v>745.6</v>
      </c>
      <c r="U268" s="15">
        <v>1392.0000000000002</v>
      </c>
      <c r="V268" s="15">
        <v>510.00000000000006</v>
      </c>
      <c r="W268" s="15">
        <v>206.9</v>
      </c>
      <c r="X268" s="15">
        <v>3313.6</v>
      </c>
      <c r="Y268" s="15">
        <v>400</v>
      </c>
      <c r="Z268" s="15">
        <v>0</v>
      </c>
      <c r="AA268" s="15">
        <v>0</v>
      </c>
      <c r="AB268" s="15">
        <v>0</v>
      </c>
      <c r="AC268" s="15">
        <v>0</v>
      </c>
      <c r="AD268" s="15">
        <v>0</v>
      </c>
      <c r="AE268" s="15">
        <v>0</v>
      </c>
      <c r="AF268" s="15">
        <v>0</v>
      </c>
      <c r="AG268" s="15">
        <v>1140</v>
      </c>
      <c r="AH268" s="15">
        <v>1824</v>
      </c>
      <c r="AI268" s="15">
        <v>0</v>
      </c>
    </row>
    <row r="269" spans="1:35" x14ac:dyDescent="0.3">
      <c r="A269" t="s">
        <v>103</v>
      </c>
      <c r="B269" s="15">
        <v>12421.556708514152</v>
      </c>
      <c r="C269" s="15">
        <v>25602.99284966186</v>
      </c>
      <c r="D269" s="15">
        <v>20806.638957874951</v>
      </c>
      <c r="E269" s="15">
        <v>2668.7999999999997</v>
      </c>
      <c r="F269" s="15">
        <v>6002.4</v>
      </c>
      <c r="G269" s="15">
        <v>3503</v>
      </c>
      <c r="H269" s="15">
        <v>5891.8</v>
      </c>
      <c r="I269" s="15">
        <v>2082.4</v>
      </c>
      <c r="J269" s="15">
        <v>2048.6</v>
      </c>
      <c r="K269" s="15">
        <v>1820.3000000000002</v>
      </c>
      <c r="L269" s="15">
        <v>4735</v>
      </c>
      <c r="M269" s="15">
        <v>1773.3999999999999</v>
      </c>
      <c r="N269" s="15">
        <v>2731</v>
      </c>
      <c r="O269" s="15">
        <v>1446.8</v>
      </c>
      <c r="P269" s="15">
        <v>1816.0000000000002</v>
      </c>
      <c r="Q269" s="15">
        <v>2012.8000000000002</v>
      </c>
      <c r="R269" s="15">
        <v>963</v>
      </c>
      <c r="S269" s="15">
        <v>1459.6</v>
      </c>
      <c r="T269" s="15">
        <v>345.59999999999997</v>
      </c>
      <c r="U269" s="15">
        <v>1198</v>
      </c>
      <c r="V269" s="15">
        <v>424.99999999999994</v>
      </c>
      <c r="W269" s="15">
        <v>296.89999999999998</v>
      </c>
      <c r="X269" s="15">
        <v>2180</v>
      </c>
      <c r="Y269" s="15">
        <v>400</v>
      </c>
      <c r="Z269" s="15">
        <v>0</v>
      </c>
      <c r="AA269" s="15">
        <v>0</v>
      </c>
      <c r="AB269" s="15">
        <v>0</v>
      </c>
      <c r="AC269" s="15">
        <v>0</v>
      </c>
      <c r="AD269" s="15">
        <v>0</v>
      </c>
      <c r="AE269" s="15">
        <v>0</v>
      </c>
      <c r="AF269" s="15">
        <v>0</v>
      </c>
      <c r="AG269" s="15">
        <v>0</v>
      </c>
      <c r="AH269" s="15">
        <v>0</v>
      </c>
      <c r="AI269" s="15">
        <v>160</v>
      </c>
    </row>
    <row r="270" spans="1:35" x14ac:dyDescent="0.3">
      <c r="A270" t="s">
        <v>55</v>
      </c>
      <c r="B270" s="15">
        <v>9879.9388832458735</v>
      </c>
      <c r="C270" s="15">
        <v>12945.486864324617</v>
      </c>
      <c r="D270" s="15">
        <v>24642.241987255147</v>
      </c>
      <c r="E270" s="15">
        <v>3488.3999999999996</v>
      </c>
      <c r="F270" s="15">
        <v>9403.9000000000015</v>
      </c>
      <c r="G270" s="15">
        <v>1929.6</v>
      </c>
      <c r="H270" s="15">
        <v>3544.6</v>
      </c>
      <c r="I270" s="15">
        <v>3465.4</v>
      </c>
      <c r="J270" s="15">
        <v>3299.7999999999997</v>
      </c>
      <c r="K270" s="15">
        <v>2023.2</v>
      </c>
      <c r="L270" s="15">
        <v>6282.5</v>
      </c>
      <c r="M270" s="15">
        <v>2526.7000000000003</v>
      </c>
      <c r="N270" s="15">
        <v>1784</v>
      </c>
      <c r="O270" s="15">
        <v>1086.8</v>
      </c>
      <c r="P270" s="15">
        <v>1246.5999999999999</v>
      </c>
      <c r="Q270" s="15">
        <v>1274.6999999999998</v>
      </c>
      <c r="R270" s="15">
        <v>658.8</v>
      </c>
      <c r="S270" s="15">
        <v>1219.0999999999999</v>
      </c>
      <c r="T270" s="15">
        <v>345.59999999999997</v>
      </c>
      <c r="U270" s="15">
        <v>1505.9999999999998</v>
      </c>
      <c r="V270" s="15">
        <v>1097.5</v>
      </c>
      <c r="W270" s="15">
        <v>206.9</v>
      </c>
      <c r="X270" s="15">
        <v>2675.2000000000003</v>
      </c>
      <c r="Y270" s="15">
        <v>400</v>
      </c>
      <c r="Z270" s="15">
        <v>0</v>
      </c>
      <c r="AA270" s="15">
        <v>0</v>
      </c>
      <c r="AB270" s="15">
        <v>0</v>
      </c>
      <c r="AC270" s="15">
        <v>0</v>
      </c>
      <c r="AD270" s="15">
        <v>0</v>
      </c>
      <c r="AE270" s="15">
        <v>0</v>
      </c>
      <c r="AF270" s="15">
        <v>0</v>
      </c>
      <c r="AG270" s="15">
        <v>0</v>
      </c>
      <c r="AH270" s="15">
        <v>0</v>
      </c>
      <c r="AI270" s="15">
        <v>960</v>
      </c>
    </row>
    <row r="271" spans="1:35" x14ac:dyDescent="0.3">
      <c r="A271" t="s">
        <v>256</v>
      </c>
      <c r="B271" s="15">
        <v>13139.100881647995</v>
      </c>
      <c r="C271" s="15">
        <v>20872.782839188461</v>
      </c>
      <c r="D271" s="15">
        <v>22478.211693453202</v>
      </c>
      <c r="E271" s="15">
        <v>2737.2</v>
      </c>
      <c r="F271" s="15">
        <v>5402.1</v>
      </c>
      <c r="G271" s="15">
        <v>2342</v>
      </c>
      <c r="H271" s="15">
        <v>3860.2</v>
      </c>
      <c r="I271" s="15">
        <v>2656.2</v>
      </c>
      <c r="J271" s="15">
        <v>2404.2999999999997</v>
      </c>
      <c r="K271" s="15">
        <v>2063.2000000000003</v>
      </c>
      <c r="L271" s="15">
        <v>4717.5</v>
      </c>
      <c r="M271" s="15">
        <v>2086.6999999999998</v>
      </c>
      <c r="N271" s="15">
        <v>3071</v>
      </c>
      <c r="O271" s="15">
        <v>1653.8</v>
      </c>
      <c r="P271" s="15">
        <v>2131.1999999999998</v>
      </c>
      <c r="Q271" s="15">
        <v>831.4</v>
      </c>
      <c r="R271" s="15">
        <v>574.4</v>
      </c>
      <c r="S271" s="15">
        <v>1343.5</v>
      </c>
      <c r="T271" s="15">
        <v>981.60000000000014</v>
      </c>
      <c r="U271" s="15">
        <v>2111</v>
      </c>
      <c r="V271" s="15">
        <v>470.00000000000006</v>
      </c>
      <c r="W271" s="15">
        <v>638.80000000000007</v>
      </c>
      <c r="X271" s="15">
        <v>2857.6000000000004</v>
      </c>
      <c r="Y271" s="15">
        <v>800</v>
      </c>
      <c r="Z271" s="15">
        <v>1596</v>
      </c>
      <c r="AA271" s="15">
        <v>2052</v>
      </c>
      <c r="AB271" s="15">
        <v>1584</v>
      </c>
      <c r="AC271" s="15">
        <v>600</v>
      </c>
      <c r="AD271" s="15">
        <v>113</v>
      </c>
      <c r="AE271" s="15">
        <v>113</v>
      </c>
      <c r="AF271" s="15">
        <v>78</v>
      </c>
      <c r="AG271" s="15">
        <v>684</v>
      </c>
      <c r="AH271" s="15">
        <v>1596</v>
      </c>
      <c r="AI271" s="15">
        <v>1600.0000000000002</v>
      </c>
    </row>
    <row r="272" spans="1:35" x14ac:dyDescent="0.3">
      <c r="A272" t="s">
        <v>77</v>
      </c>
      <c r="B272" s="15">
        <v>9879.4374138325493</v>
      </c>
      <c r="C272" s="15">
        <v>17232.100265066729</v>
      </c>
      <c r="D272" s="15">
        <v>13599.886579822913</v>
      </c>
      <c r="E272" s="15">
        <v>1736.4</v>
      </c>
      <c r="F272" s="15">
        <v>5761.8</v>
      </c>
      <c r="G272" s="15">
        <v>1503.8</v>
      </c>
      <c r="H272" s="15">
        <v>5091</v>
      </c>
      <c r="I272" s="15">
        <v>1910.8</v>
      </c>
      <c r="J272" s="15">
        <v>1430.1</v>
      </c>
      <c r="K272" s="15">
        <v>1328.7</v>
      </c>
      <c r="L272" s="15">
        <v>3787.4999999999995</v>
      </c>
      <c r="M272" s="15">
        <v>1573.4</v>
      </c>
      <c r="N272" s="15">
        <v>2836</v>
      </c>
      <c r="O272" s="15">
        <v>1363.6000000000001</v>
      </c>
      <c r="P272" s="15">
        <v>1876</v>
      </c>
      <c r="Q272" s="15">
        <v>442.2000000000001</v>
      </c>
      <c r="R272" s="15">
        <v>430.8</v>
      </c>
      <c r="S272" s="15">
        <v>1502.7</v>
      </c>
      <c r="T272" s="15">
        <v>545.6</v>
      </c>
      <c r="U272" s="15">
        <v>824</v>
      </c>
      <c r="V272" s="15">
        <v>457.5</v>
      </c>
      <c r="W272" s="15">
        <v>161.9</v>
      </c>
      <c r="X272" s="15">
        <v>1459.2</v>
      </c>
      <c r="Y272" s="15">
        <v>400</v>
      </c>
      <c r="Z272" s="15">
        <v>0</v>
      </c>
      <c r="AA272" s="15">
        <v>0</v>
      </c>
      <c r="AB272" s="15">
        <v>0</v>
      </c>
      <c r="AC272" s="15">
        <v>0</v>
      </c>
      <c r="AD272" s="15">
        <v>0</v>
      </c>
      <c r="AE272" s="15">
        <v>0</v>
      </c>
      <c r="AF272" s="15">
        <v>0</v>
      </c>
      <c r="AG272" s="15">
        <v>0</v>
      </c>
      <c r="AH272" s="15">
        <v>0</v>
      </c>
      <c r="AI272" s="15">
        <v>640</v>
      </c>
    </row>
    <row r="273" spans="1:35" x14ac:dyDescent="0.3">
      <c r="A273" t="s">
        <v>257</v>
      </c>
      <c r="B273" s="15">
        <v>9211.917531385614</v>
      </c>
      <c r="C273" s="15">
        <v>15329.262553174936</v>
      </c>
      <c r="D273" s="15">
        <v>8165.4177522135915</v>
      </c>
      <c r="E273" s="15">
        <v>2100</v>
      </c>
      <c r="F273" s="15">
        <v>5601.7999999999993</v>
      </c>
      <c r="G273" s="15">
        <v>2754.3999999999996</v>
      </c>
      <c r="H273" s="15">
        <v>2473.2000000000003</v>
      </c>
      <c r="I273" s="15">
        <v>2110.7999999999997</v>
      </c>
      <c r="J273" s="15">
        <v>2160</v>
      </c>
      <c r="K273" s="15">
        <v>1780.3000000000002</v>
      </c>
      <c r="L273" s="15">
        <v>4655</v>
      </c>
      <c r="M273" s="15">
        <v>1733.3999999999999</v>
      </c>
      <c r="N273" s="15">
        <v>1689</v>
      </c>
      <c r="O273" s="15">
        <v>1041.8</v>
      </c>
      <c r="P273" s="15">
        <v>1388.8</v>
      </c>
      <c r="Q273" s="15">
        <v>308.59999999999997</v>
      </c>
      <c r="R273" s="15">
        <v>185.79999999999998</v>
      </c>
      <c r="S273" s="15">
        <v>1944.5000000000002</v>
      </c>
      <c r="T273" s="15">
        <v>345.59999999999997</v>
      </c>
      <c r="U273" s="15">
        <v>1216</v>
      </c>
      <c r="V273" s="15">
        <v>424.99999999999994</v>
      </c>
      <c r="W273" s="15">
        <v>116.89999999999999</v>
      </c>
      <c r="X273" s="15">
        <v>1419.1999999999998</v>
      </c>
      <c r="Y273" s="15">
        <v>400</v>
      </c>
      <c r="Z273" s="15">
        <v>0</v>
      </c>
      <c r="AA273" s="15">
        <v>0</v>
      </c>
      <c r="AB273" s="15">
        <v>0</v>
      </c>
      <c r="AC273" s="15">
        <v>0</v>
      </c>
      <c r="AD273" s="15">
        <v>0</v>
      </c>
      <c r="AE273" s="15">
        <v>0</v>
      </c>
      <c r="AF273" s="15">
        <v>0</v>
      </c>
      <c r="AG273" s="15">
        <v>684</v>
      </c>
      <c r="AH273" s="15">
        <v>1140</v>
      </c>
      <c r="AI273" s="15">
        <v>640</v>
      </c>
    </row>
    <row r="274" spans="1:35" x14ac:dyDescent="0.3">
      <c r="A274" t="s">
        <v>258</v>
      </c>
      <c r="B274" s="15">
        <v>11340.498530586676</v>
      </c>
      <c r="C274" s="15">
        <v>22465.181409120833</v>
      </c>
      <c r="D274" s="15">
        <v>18178.809088140584</v>
      </c>
      <c r="E274" s="15">
        <v>3779.7</v>
      </c>
      <c r="F274" s="15">
        <v>5601.7999999999993</v>
      </c>
      <c r="G274" s="15">
        <v>1947.6</v>
      </c>
      <c r="H274" s="15">
        <v>2992.2000000000003</v>
      </c>
      <c r="I274" s="15">
        <v>1741.6</v>
      </c>
      <c r="J274" s="15">
        <v>2489.9</v>
      </c>
      <c r="K274" s="15">
        <v>1451.6000000000001</v>
      </c>
      <c r="L274" s="15">
        <v>4215</v>
      </c>
      <c r="M274" s="15">
        <v>1426.8</v>
      </c>
      <c r="N274" s="15">
        <v>3033</v>
      </c>
      <c r="O274" s="15">
        <v>1355.6000000000001</v>
      </c>
      <c r="P274" s="15">
        <v>1544.6</v>
      </c>
      <c r="Q274" s="15">
        <v>1771.0000000000002</v>
      </c>
      <c r="R274" s="15">
        <v>963</v>
      </c>
      <c r="S274" s="15">
        <v>1459.6</v>
      </c>
      <c r="T274" s="15">
        <v>545.6</v>
      </c>
      <c r="U274" s="15">
        <v>1090.0000000000002</v>
      </c>
      <c r="V274" s="15">
        <v>382.5</v>
      </c>
      <c r="W274" s="15">
        <v>251.9</v>
      </c>
      <c r="X274" s="15">
        <v>3938.8</v>
      </c>
      <c r="Y274" s="15">
        <v>400</v>
      </c>
      <c r="Z274" s="15">
        <v>0</v>
      </c>
      <c r="AA274" s="15">
        <v>0</v>
      </c>
      <c r="AB274" s="15">
        <v>0</v>
      </c>
      <c r="AC274" s="15">
        <v>0</v>
      </c>
      <c r="AD274" s="15">
        <v>0</v>
      </c>
      <c r="AE274" s="15">
        <v>0</v>
      </c>
      <c r="AF274" s="15">
        <v>0</v>
      </c>
      <c r="AG274" s="15">
        <v>0</v>
      </c>
      <c r="AH274" s="15">
        <v>0</v>
      </c>
      <c r="AI274" s="15">
        <v>960</v>
      </c>
    </row>
    <row r="275" spans="1:35" x14ac:dyDescent="0.3">
      <c r="A275" t="s">
        <v>136</v>
      </c>
      <c r="B275" s="15">
        <v>14957.021351860258</v>
      </c>
      <c r="C275" s="15">
        <v>28086.107415404869</v>
      </c>
      <c r="D275" s="15">
        <v>22695.206058760388</v>
      </c>
      <c r="E275" s="15">
        <v>2722.2</v>
      </c>
      <c r="F275" s="15">
        <v>6602.1</v>
      </c>
      <c r="G275" s="15">
        <v>2373.4</v>
      </c>
      <c r="H275" s="15">
        <v>6004</v>
      </c>
      <c r="I275" s="15">
        <v>2647.8</v>
      </c>
      <c r="J275" s="15">
        <v>2171.6</v>
      </c>
      <c r="K275" s="15">
        <v>2051.6</v>
      </c>
      <c r="L275" s="15">
        <v>5885</v>
      </c>
      <c r="M275" s="15">
        <v>1946.9999999999998</v>
      </c>
      <c r="N275" s="15">
        <v>2678</v>
      </c>
      <c r="O275" s="15">
        <v>1961.3999999999999</v>
      </c>
      <c r="P275" s="15">
        <v>1516.8</v>
      </c>
      <c r="Q275" s="15">
        <v>1771.0000000000002</v>
      </c>
      <c r="R275" s="15">
        <v>836.4</v>
      </c>
      <c r="S275" s="15">
        <v>652.4</v>
      </c>
      <c r="T275" s="15">
        <v>345.59999999999997</v>
      </c>
      <c r="U275" s="15">
        <v>1445.0000000000002</v>
      </c>
      <c r="V275" s="15">
        <v>597.5</v>
      </c>
      <c r="W275" s="15">
        <v>233.79999999999998</v>
      </c>
      <c r="X275" s="15">
        <v>3728.0000000000005</v>
      </c>
      <c r="Y275" s="15">
        <v>400</v>
      </c>
      <c r="Z275" s="15">
        <v>0</v>
      </c>
      <c r="AA275" s="15">
        <v>0</v>
      </c>
      <c r="AB275" s="15">
        <v>0</v>
      </c>
      <c r="AC275" s="15">
        <v>0</v>
      </c>
      <c r="AD275" s="15">
        <v>0</v>
      </c>
      <c r="AE275" s="15">
        <v>0</v>
      </c>
      <c r="AF275" s="15">
        <v>0</v>
      </c>
      <c r="AG275" s="15">
        <v>0</v>
      </c>
      <c r="AH275" s="15">
        <v>0</v>
      </c>
      <c r="AI275" s="15">
        <v>640</v>
      </c>
    </row>
    <row r="276" spans="1:35" x14ac:dyDescent="0.3">
      <c r="A276" t="s">
        <v>259</v>
      </c>
      <c r="B276" s="15">
        <v>11731.257002396818</v>
      </c>
      <c r="C276" s="15">
        <v>21057.830561553656</v>
      </c>
      <c r="D276" s="15">
        <v>15210.582247786408</v>
      </c>
      <c r="E276" s="15">
        <v>4212</v>
      </c>
      <c r="F276" s="15">
        <v>4601.5</v>
      </c>
      <c r="G276" s="15">
        <v>1929.6</v>
      </c>
      <c r="H276" s="15">
        <v>3444</v>
      </c>
      <c r="I276" s="15">
        <v>2677.8</v>
      </c>
      <c r="J276" s="15">
        <v>3672.7</v>
      </c>
      <c r="K276" s="15">
        <v>2014.5</v>
      </c>
      <c r="L276" s="15">
        <v>5402.4999999999991</v>
      </c>
      <c r="M276" s="15">
        <v>2040.1999999999998</v>
      </c>
      <c r="N276" s="15">
        <v>2844</v>
      </c>
      <c r="O276" s="15">
        <v>1317.8</v>
      </c>
      <c r="P276" s="15">
        <v>1403.6000000000001</v>
      </c>
      <c r="Q276" s="15">
        <v>1990.4</v>
      </c>
      <c r="R276" s="15">
        <v>898.99999999999989</v>
      </c>
      <c r="S276" s="15">
        <v>1358.7</v>
      </c>
      <c r="T276" s="15">
        <v>545.6</v>
      </c>
      <c r="U276" s="15">
        <v>985.00000000000011</v>
      </c>
      <c r="V276" s="15">
        <v>892.5</v>
      </c>
      <c r="W276" s="15">
        <v>296.89999999999998</v>
      </c>
      <c r="X276" s="15">
        <v>2056.8000000000002</v>
      </c>
      <c r="Y276" s="15">
        <v>400</v>
      </c>
      <c r="Z276" s="15">
        <v>0</v>
      </c>
      <c r="AA276" s="15">
        <v>0</v>
      </c>
      <c r="AB276" s="15">
        <v>0</v>
      </c>
      <c r="AC276" s="15">
        <v>0</v>
      </c>
      <c r="AD276" s="15">
        <v>0</v>
      </c>
      <c r="AE276" s="15">
        <v>0</v>
      </c>
      <c r="AF276" s="15">
        <v>0</v>
      </c>
      <c r="AG276" s="15">
        <v>0</v>
      </c>
      <c r="AH276" s="15">
        <v>0</v>
      </c>
      <c r="AI276" s="15">
        <v>640</v>
      </c>
    </row>
    <row r="277" spans="1:35" x14ac:dyDescent="0.3">
      <c r="A277" t="s">
        <v>233</v>
      </c>
      <c r="B277" s="15">
        <v>11187.718706916276</v>
      </c>
      <c r="C277" s="15">
        <v>19107.45826297205</v>
      </c>
      <c r="D277" s="15">
        <v>6927.5463192916504</v>
      </c>
      <c r="E277" s="15">
        <v>1265.9999999999998</v>
      </c>
      <c r="F277" s="15">
        <v>6601.5000000000009</v>
      </c>
      <c r="G277" s="15">
        <v>1243.8</v>
      </c>
      <c r="H277" s="15">
        <v>2217.4</v>
      </c>
      <c r="I277" s="15">
        <v>1266.2</v>
      </c>
      <c r="J277" s="15">
        <v>1515.7</v>
      </c>
      <c r="K277" s="15">
        <v>468.4</v>
      </c>
      <c r="L277" s="15">
        <v>2432.5000000000005</v>
      </c>
      <c r="M277" s="15">
        <v>840.19999999999993</v>
      </c>
      <c r="N277" s="15">
        <v>2337</v>
      </c>
      <c r="O277" s="15">
        <v>1022.5999999999999</v>
      </c>
      <c r="P277" s="15">
        <v>1501.6</v>
      </c>
      <c r="Q277" s="15">
        <v>804.90000000000009</v>
      </c>
      <c r="R277" s="15">
        <v>532.19999999999993</v>
      </c>
      <c r="S277" s="15">
        <v>489.29999999999995</v>
      </c>
      <c r="T277" s="15">
        <v>345.59999999999997</v>
      </c>
      <c r="U277" s="15">
        <v>645</v>
      </c>
      <c r="V277" s="15">
        <v>297.5</v>
      </c>
      <c r="W277" s="15">
        <v>251.9</v>
      </c>
      <c r="X277" s="15">
        <v>2978.4</v>
      </c>
      <c r="Y277" s="15">
        <v>400</v>
      </c>
      <c r="Z277" s="15">
        <v>0</v>
      </c>
      <c r="AA277" s="15">
        <v>0</v>
      </c>
      <c r="AB277" s="15">
        <v>0</v>
      </c>
      <c r="AC277" s="15">
        <v>0</v>
      </c>
      <c r="AD277" s="15">
        <v>0</v>
      </c>
      <c r="AE277" s="15">
        <v>0</v>
      </c>
      <c r="AF277" s="15">
        <v>0</v>
      </c>
      <c r="AG277" s="15">
        <v>0</v>
      </c>
      <c r="AH277" s="15">
        <v>0</v>
      </c>
      <c r="AI277" s="15">
        <v>1440</v>
      </c>
    </row>
    <row r="278" spans="1:35" x14ac:dyDescent="0.3">
      <c r="A278" t="s">
        <v>179</v>
      </c>
      <c r="B278" s="15">
        <v>11587.97864813974</v>
      </c>
      <c r="C278" s="15">
        <v>17186.262553174933</v>
      </c>
      <c r="D278" s="15">
        <v>20462.185277166602</v>
      </c>
      <c r="E278" s="15">
        <v>3644.7</v>
      </c>
      <c r="F278" s="15">
        <v>4401.8</v>
      </c>
      <c r="G278" s="15">
        <v>2651.3999999999996</v>
      </c>
      <c r="H278" s="15">
        <v>4058.3999999999996</v>
      </c>
      <c r="I278" s="15">
        <v>4016.9999999999995</v>
      </c>
      <c r="J278" s="15">
        <v>2474.3999999999996</v>
      </c>
      <c r="K278" s="15">
        <v>1539.6999999999998</v>
      </c>
      <c r="L278" s="15">
        <v>1645</v>
      </c>
      <c r="M278" s="15">
        <v>2413.6</v>
      </c>
      <c r="N278" s="15">
        <v>2511</v>
      </c>
      <c r="O278" s="15">
        <v>1401.8</v>
      </c>
      <c r="P278" s="15">
        <v>1358.8</v>
      </c>
      <c r="Q278" s="15">
        <v>831.4</v>
      </c>
      <c r="R278" s="15">
        <v>743.19999999999993</v>
      </c>
      <c r="S278" s="15">
        <v>1339.1</v>
      </c>
      <c r="T278" s="15">
        <v>527.20000000000005</v>
      </c>
      <c r="U278" s="15">
        <v>824</v>
      </c>
      <c r="V278" s="15">
        <v>770.00000000000011</v>
      </c>
      <c r="W278" s="15">
        <v>206.9</v>
      </c>
      <c r="X278" s="15">
        <v>2857.6000000000004</v>
      </c>
      <c r="Y278" s="15">
        <v>400</v>
      </c>
      <c r="Z278" s="15">
        <v>0</v>
      </c>
      <c r="AA278" s="15">
        <v>0</v>
      </c>
      <c r="AB278" s="15">
        <v>0</v>
      </c>
      <c r="AC278" s="15">
        <v>0</v>
      </c>
      <c r="AD278" s="15">
        <v>0</v>
      </c>
      <c r="AE278" s="15">
        <v>0</v>
      </c>
      <c r="AF278" s="15">
        <v>0</v>
      </c>
      <c r="AG278" s="15">
        <v>0</v>
      </c>
      <c r="AH278" s="15">
        <v>0</v>
      </c>
      <c r="AI278" s="15">
        <v>960</v>
      </c>
    </row>
    <row r="279" spans="1:35" x14ac:dyDescent="0.3">
      <c r="A279" t="s">
        <v>104</v>
      </c>
      <c r="B279" s="15">
        <v>12788.498530586676</v>
      </c>
      <c r="C279" s="15">
        <v>23072.133686755638</v>
      </c>
      <c r="D279" s="15">
        <v>12523.289185135531</v>
      </c>
      <c r="E279" s="15">
        <v>3181.7999999999997</v>
      </c>
      <c r="F279" s="15">
        <v>4401.8</v>
      </c>
      <c r="G279" s="15">
        <v>2754.3999999999996</v>
      </c>
      <c r="H279" s="15">
        <v>3439.8</v>
      </c>
      <c r="I279" s="15">
        <v>2346.2000000000003</v>
      </c>
      <c r="J279" s="15">
        <v>2212.9</v>
      </c>
      <c r="K279" s="15">
        <v>2023.2</v>
      </c>
      <c r="L279" s="15">
        <v>5217.5</v>
      </c>
      <c r="M279" s="15">
        <v>1973.4</v>
      </c>
      <c r="N279" s="15">
        <v>1942</v>
      </c>
      <c r="O279" s="15">
        <v>1496</v>
      </c>
      <c r="P279" s="15">
        <v>1448.8</v>
      </c>
      <c r="Q279" s="15">
        <v>696.7</v>
      </c>
      <c r="R279" s="15">
        <v>718</v>
      </c>
      <c r="S279" s="15">
        <v>1180.3999999999999</v>
      </c>
      <c r="T279" s="15">
        <v>345.59999999999997</v>
      </c>
      <c r="U279" s="15">
        <v>2518</v>
      </c>
      <c r="V279" s="15">
        <v>657.50000000000011</v>
      </c>
      <c r="W279" s="15">
        <v>161.9</v>
      </c>
      <c r="X279" s="15">
        <v>2977.6</v>
      </c>
      <c r="Y279" s="15">
        <v>720</v>
      </c>
      <c r="Z279" s="15">
        <v>1824.0000000000002</v>
      </c>
      <c r="AA279" s="15">
        <v>1368</v>
      </c>
      <c r="AB279" s="15">
        <v>1056</v>
      </c>
      <c r="AC279" s="15">
        <v>600</v>
      </c>
      <c r="AD279" s="15">
        <v>113</v>
      </c>
      <c r="AE279" s="15">
        <v>113</v>
      </c>
      <c r="AF279" s="15">
        <v>0</v>
      </c>
      <c r="AG279" s="15">
        <v>0</v>
      </c>
      <c r="AH279" s="15">
        <v>0</v>
      </c>
      <c r="AI279" s="15">
        <v>640</v>
      </c>
    </row>
    <row r="280" spans="1:35" x14ac:dyDescent="0.3">
      <c r="A280" t="s">
        <v>234</v>
      </c>
      <c r="B280" s="15">
        <v>20187.525760100234</v>
      </c>
      <c r="C280" s="15">
        <v>14368.257732838591</v>
      </c>
      <c r="D280" s="15">
        <v>14978.695667963495</v>
      </c>
      <c r="E280" s="15">
        <v>1841.7</v>
      </c>
      <c r="F280" s="15">
        <v>4600.9000000000005</v>
      </c>
      <c r="G280" s="15">
        <v>3915.4</v>
      </c>
      <c r="H280" s="15">
        <v>4685.2</v>
      </c>
      <c r="I280" s="15">
        <v>1723.2</v>
      </c>
      <c r="J280" s="15">
        <v>1825.8</v>
      </c>
      <c r="K280" s="15">
        <v>1528.7</v>
      </c>
      <c r="L280" s="15">
        <v>4392.5</v>
      </c>
      <c r="M280" s="15">
        <v>1633.5</v>
      </c>
      <c r="N280" s="15">
        <v>1636</v>
      </c>
      <c r="O280" s="15">
        <v>1953.3999999999999</v>
      </c>
      <c r="P280" s="15">
        <v>1533.8</v>
      </c>
      <c r="Q280" s="15">
        <v>482.50000000000011</v>
      </c>
      <c r="R280" s="15">
        <v>430.8</v>
      </c>
      <c r="S280" s="15">
        <v>1180.3999999999999</v>
      </c>
      <c r="T280" s="15">
        <v>581.6</v>
      </c>
      <c r="U280" s="15">
        <v>858</v>
      </c>
      <c r="V280" s="15">
        <v>464.99999999999994</v>
      </c>
      <c r="W280" s="15">
        <v>143.80000000000001</v>
      </c>
      <c r="X280" s="15">
        <v>2312</v>
      </c>
      <c r="Y280" s="15">
        <v>400</v>
      </c>
      <c r="Z280" s="15">
        <v>0</v>
      </c>
      <c r="AA280" s="15">
        <v>0</v>
      </c>
      <c r="AB280" s="15">
        <v>0</v>
      </c>
      <c r="AC280" s="15">
        <v>0</v>
      </c>
      <c r="AD280" s="15">
        <v>0</v>
      </c>
      <c r="AE280" s="15">
        <v>0</v>
      </c>
      <c r="AF280" s="15">
        <v>0</v>
      </c>
      <c r="AG280" s="15">
        <v>0</v>
      </c>
      <c r="AH280" s="15">
        <v>0</v>
      </c>
      <c r="AI280" s="15">
        <v>960</v>
      </c>
    </row>
    <row r="281" spans="1:35" x14ac:dyDescent="0.3">
      <c r="A281" t="s">
        <v>137</v>
      </c>
      <c r="B281" s="15">
        <v>10024.336532184554</v>
      </c>
      <c r="C281" s="15">
        <v>18060.945127296665</v>
      </c>
      <c r="D281" s="15">
        <v>21594.582247786409</v>
      </c>
      <c r="E281" s="15">
        <v>4980.8999999999996</v>
      </c>
      <c r="F281" s="15">
        <v>5601.2</v>
      </c>
      <c r="G281" s="15">
        <v>1658.3999999999999</v>
      </c>
      <c r="H281" s="15">
        <v>3194.4</v>
      </c>
      <c r="I281" s="15">
        <v>3051.0000000000005</v>
      </c>
      <c r="J281" s="15">
        <v>5215.4999999999991</v>
      </c>
      <c r="K281" s="15">
        <v>2694.5</v>
      </c>
      <c r="L281" s="15">
        <v>6812.5</v>
      </c>
      <c r="M281" s="15">
        <v>2167.3000000000002</v>
      </c>
      <c r="N281" s="15">
        <v>3666.9999999999995</v>
      </c>
      <c r="O281" s="15">
        <v>2495</v>
      </c>
      <c r="P281" s="15">
        <v>2091.2000000000003</v>
      </c>
      <c r="Q281" s="15">
        <v>1609.8000000000002</v>
      </c>
      <c r="R281" s="15">
        <v>836.4</v>
      </c>
      <c r="S281" s="15">
        <v>1459.6</v>
      </c>
      <c r="T281" s="15">
        <v>345.59999999999997</v>
      </c>
      <c r="U281" s="15">
        <v>2263</v>
      </c>
      <c r="V281" s="15">
        <v>769.99999999999989</v>
      </c>
      <c r="W281" s="15">
        <v>251.9</v>
      </c>
      <c r="X281" s="15">
        <v>2364.8000000000002</v>
      </c>
      <c r="Y281" s="15">
        <v>400</v>
      </c>
      <c r="Z281" s="15">
        <v>0</v>
      </c>
      <c r="AA281" s="15">
        <v>0</v>
      </c>
      <c r="AB281" s="15">
        <v>0</v>
      </c>
      <c r="AC281" s="15">
        <v>0</v>
      </c>
      <c r="AD281" s="15">
        <v>0</v>
      </c>
      <c r="AE281" s="15">
        <v>0</v>
      </c>
      <c r="AF281" s="15">
        <v>0</v>
      </c>
      <c r="AG281" s="15">
        <v>0</v>
      </c>
      <c r="AH281" s="15">
        <v>0</v>
      </c>
      <c r="AI281" s="15">
        <v>1920</v>
      </c>
    </row>
    <row r="282" spans="1:35" x14ac:dyDescent="0.3">
      <c r="A282" t="s">
        <v>235</v>
      </c>
      <c r="B282" s="15">
        <v>20600.244467016506</v>
      </c>
      <c r="C282" s="15">
        <v>16523.069173379619</v>
      </c>
      <c r="D282" s="15">
        <v>16142.525537697866</v>
      </c>
      <c r="E282" s="15">
        <v>2743.2</v>
      </c>
      <c r="F282" s="15">
        <v>4401.8</v>
      </c>
      <c r="G282" s="15">
        <v>3090.6000000000004</v>
      </c>
      <c r="H282" s="15">
        <v>4510.2</v>
      </c>
      <c r="I282" s="15">
        <v>2190.7999999999997</v>
      </c>
      <c r="J282" s="15">
        <v>2048.6</v>
      </c>
      <c r="K282" s="15">
        <v>1571.6000000000001</v>
      </c>
      <c r="L282" s="15">
        <v>4232.5</v>
      </c>
      <c r="M282" s="15">
        <v>1553.5</v>
      </c>
      <c r="N282" s="15">
        <v>3353.0000000000005</v>
      </c>
      <c r="O282" s="15">
        <v>0</v>
      </c>
      <c r="P282" s="15">
        <v>1896</v>
      </c>
      <c r="Q282" s="15">
        <v>1274.6999999999998</v>
      </c>
      <c r="R282" s="15">
        <v>574.4</v>
      </c>
      <c r="S282" s="15">
        <v>2189.4</v>
      </c>
      <c r="T282" s="15">
        <v>545.6</v>
      </c>
      <c r="U282" s="15">
        <v>858</v>
      </c>
      <c r="V282" s="15">
        <v>615</v>
      </c>
      <c r="W282" s="15">
        <v>161.9</v>
      </c>
      <c r="X282" s="15">
        <v>2819.2</v>
      </c>
      <c r="Y282" s="15">
        <v>0</v>
      </c>
      <c r="Z282" s="15">
        <v>0</v>
      </c>
      <c r="AA282" s="15">
        <v>0</v>
      </c>
      <c r="AB282" s="15">
        <v>0</v>
      </c>
      <c r="AC282" s="15">
        <v>0</v>
      </c>
      <c r="AD282" s="15">
        <v>0</v>
      </c>
      <c r="AE282" s="15">
        <v>0</v>
      </c>
      <c r="AF282" s="15">
        <v>0</v>
      </c>
      <c r="AG282" s="15">
        <v>0</v>
      </c>
      <c r="AH282" s="15">
        <v>0</v>
      </c>
      <c r="AI282" s="15">
        <v>0</v>
      </c>
    </row>
    <row r="283" spans="1:35" x14ac:dyDescent="0.3">
      <c r="A283" t="s">
        <v>202</v>
      </c>
      <c r="B283" s="15">
        <v>17719.259941223467</v>
      </c>
      <c r="C283" s="15">
        <v>22098.649152432819</v>
      </c>
      <c r="D283" s="15">
        <v>20838.071856989518</v>
      </c>
      <c r="E283" s="15">
        <v>3884.7000000000003</v>
      </c>
      <c r="F283" s="15">
        <v>13805.7</v>
      </c>
      <c r="G283" s="15">
        <v>2218.7999999999997</v>
      </c>
      <c r="H283" s="15">
        <v>5904.6</v>
      </c>
      <c r="I283" s="15">
        <v>3051.6000000000004</v>
      </c>
      <c r="J283" s="15">
        <v>3257.2</v>
      </c>
      <c r="K283" s="15">
        <v>2746.1000000000004</v>
      </c>
      <c r="L283" s="15">
        <v>7585</v>
      </c>
      <c r="M283" s="15">
        <v>3046.7</v>
      </c>
      <c r="N283" s="15">
        <v>6531</v>
      </c>
      <c r="O283" s="15">
        <v>3005.8</v>
      </c>
      <c r="P283" s="15">
        <v>3899.2</v>
      </c>
      <c r="Q283" s="15">
        <v>1475.1</v>
      </c>
      <c r="R283" s="15">
        <v>988.2</v>
      </c>
      <c r="S283" s="15">
        <v>753.3</v>
      </c>
      <c r="T283" s="15">
        <v>345.59999999999997</v>
      </c>
      <c r="U283" s="15">
        <v>5239.0000000000009</v>
      </c>
      <c r="V283" s="15">
        <v>615</v>
      </c>
      <c r="W283" s="15">
        <v>116.89999999999999</v>
      </c>
      <c r="X283" s="15">
        <v>1958.4</v>
      </c>
      <c r="Y283" s="15">
        <v>400</v>
      </c>
      <c r="Z283" s="15">
        <v>1596</v>
      </c>
      <c r="AA283" s="15">
        <v>2280</v>
      </c>
      <c r="AB283" s="15">
        <v>2112</v>
      </c>
      <c r="AC283" s="15">
        <v>600</v>
      </c>
      <c r="AD283" s="15">
        <v>0</v>
      </c>
      <c r="AE283" s="15">
        <v>0</v>
      </c>
      <c r="AF283" s="15">
        <v>0</v>
      </c>
      <c r="AG283" s="15">
        <v>0</v>
      </c>
      <c r="AH283" s="15">
        <v>0</v>
      </c>
      <c r="AI283" s="15">
        <v>0</v>
      </c>
    </row>
    <row r="284" spans="1:35" x14ac:dyDescent="0.3">
      <c r="A284" t="s">
        <v>260</v>
      </c>
      <c r="B284" s="15">
        <v>12465.238589363209</v>
      </c>
      <c r="C284" s="15">
        <v>21849.221981147883</v>
      </c>
      <c r="D284" s="15">
        <v>16711.432899114563</v>
      </c>
      <c r="E284" s="15">
        <v>3418.2000000000003</v>
      </c>
      <c r="F284" s="15">
        <v>5601.2</v>
      </c>
      <c r="G284" s="15">
        <v>1777.1999999999998</v>
      </c>
      <c r="H284" s="15">
        <v>4289</v>
      </c>
      <c r="I284" s="15">
        <v>2104</v>
      </c>
      <c r="J284" s="15">
        <v>1802.9999999999998</v>
      </c>
      <c r="K284" s="15">
        <v>1688.7</v>
      </c>
      <c r="L284" s="15">
        <v>4257.5</v>
      </c>
      <c r="M284" s="15">
        <v>1360.3999999999999</v>
      </c>
      <c r="N284" s="15">
        <v>1195</v>
      </c>
      <c r="O284" s="15">
        <v>749</v>
      </c>
      <c r="P284" s="15">
        <v>1124.4000000000001</v>
      </c>
      <c r="Q284" s="15">
        <v>617.19999999999993</v>
      </c>
      <c r="R284" s="15">
        <v>540.4</v>
      </c>
      <c r="S284" s="15">
        <v>993.8</v>
      </c>
      <c r="T284" s="15">
        <v>345.59999999999997</v>
      </c>
      <c r="U284" s="15">
        <v>682</v>
      </c>
      <c r="V284" s="15">
        <v>510.00000000000006</v>
      </c>
      <c r="W284" s="15">
        <v>233.79999999999998</v>
      </c>
      <c r="X284" s="15">
        <v>2438</v>
      </c>
      <c r="Y284" s="15">
        <v>400</v>
      </c>
      <c r="Z284" s="15">
        <v>0</v>
      </c>
      <c r="AA284" s="15">
        <v>0</v>
      </c>
      <c r="AB284" s="15">
        <v>0</v>
      </c>
      <c r="AC284" s="15">
        <v>0</v>
      </c>
      <c r="AD284" s="15">
        <v>0</v>
      </c>
      <c r="AE284" s="15">
        <v>0</v>
      </c>
      <c r="AF284" s="15">
        <v>0</v>
      </c>
      <c r="AG284" s="15">
        <v>0</v>
      </c>
      <c r="AH284" s="15">
        <v>0</v>
      </c>
      <c r="AI284" s="15">
        <v>640</v>
      </c>
    </row>
    <row r="285" spans="1:35" x14ac:dyDescent="0.3">
      <c r="A285" t="s">
        <v>138</v>
      </c>
      <c r="B285" s="15">
        <v>7765.0979428213468</v>
      </c>
      <c r="C285" s="15">
        <v>20734.782839188461</v>
      </c>
      <c r="D285" s="15">
        <v>19386.695667963497</v>
      </c>
      <c r="E285" s="15">
        <v>3464.3999999999996</v>
      </c>
      <c r="F285" s="15">
        <v>5402.1</v>
      </c>
      <c r="G285" s="15">
        <v>1517.2</v>
      </c>
      <c r="H285" s="15">
        <v>3153.6</v>
      </c>
      <c r="I285" s="15">
        <v>2306.1999999999998</v>
      </c>
      <c r="J285" s="15">
        <v>1985.8</v>
      </c>
      <c r="K285" s="15">
        <v>1360</v>
      </c>
      <c r="L285" s="15">
        <v>4675</v>
      </c>
      <c r="M285" s="15">
        <v>1753.5000000000002</v>
      </c>
      <c r="N285" s="15">
        <v>2756</v>
      </c>
      <c r="O285" s="15">
        <v>1646.8</v>
      </c>
      <c r="P285" s="15">
        <v>2193.1999999999998</v>
      </c>
      <c r="Q285" s="15">
        <v>1771.0000000000002</v>
      </c>
      <c r="R285" s="15">
        <v>963</v>
      </c>
      <c r="S285" s="15">
        <v>753.3</v>
      </c>
      <c r="T285" s="15">
        <v>345.59999999999997</v>
      </c>
      <c r="U285" s="15">
        <v>1355</v>
      </c>
      <c r="V285" s="15">
        <v>582.50000000000011</v>
      </c>
      <c r="W285" s="15">
        <v>161.9</v>
      </c>
      <c r="X285" s="15">
        <v>2352</v>
      </c>
      <c r="Y285" s="15">
        <v>400</v>
      </c>
      <c r="Z285" s="15">
        <v>0</v>
      </c>
      <c r="AA285" s="15">
        <v>0</v>
      </c>
      <c r="AB285" s="15">
        <v>0</v>
      </c>
      <c r="AC285" s="15">
        <v>0</v>
      </c>
      <c r="AD285" s="15">
        <v>0</v>
      </c>
      <c r="AE285" s="15">
        <v>0</v>
      </c>
      <c r="AF285" s="15">
        <v>0</v>
      </c>
      <c r="AG285" s="15">
        <v>0</v>
      </c>
      <c r="AH285" s="15">
        <v>0</v>
      </c>
      <c r="AI285" s="15">
        <v>1600.0000000000002</v>
      </c>
    </row>
    <row r="286" spans="1:35" x14ac:dyDescent="0.3">
      <c r="A286" t="s">
        <v>261</v>
      </c>
      <c r="B286" s="15">
        <v>11795.259941223467</v>
      </c>
      <c r="C286" s="15">
        <v>15892.188559458975</v>
      </c>
      <c r="D286" s="15">
        <v>13816.567100885437</v>
      </c>
      <c r="E286" s="15">
        <v>2893.7999999999997</v>
      </c>
      <c r="F286" s="15">
        <v>5202.4000000000005</v>
      </c>
      <c r="G286" s="15">
        <v>2023.8</v>
      </c>
      <c r="H286" s="15">
        <v>2784.6</v>
      </c>
      <c r="I286" s="15">
        <v>1675.4</v>
      </c>
      <c r="J286" s="15">
        <v>1488.6</v>
      </c>
      <c r="K286" s="15">
        <v>837.1</v>
      </c>
      <c r="L286" s="15">
        <v>3532.5</v>
      </c>
      <c r="M286" s="15">
        <v>1366.7</v>
      </c>
      <c r="N286" s="15">
        <v>1942</v>
      </c>
      <c r="O286" s="15">
        <v>1151.8000000000002</v>
      </c>
      <c r="P286" s="15">
        <v>1423.8</v>
      </c>
      <c r="Q286" s="15">
        <v>1059.4000000000001</v>
      </c>
      <c r="R286" s="15">
        <v>929</v>
      </c>
      <c r="S286" s="15">
        <v>691.1</v>
      </c>
      <c r="T286" s="15">
        <v>345.59999999999997</v>
      </c>
      <c r="U286" s="15">
        <v>1827</v>
      </c>
      <c r="V286" s="15">
        <v>562.5</v>
      </c>
      <c r="W286" s="15">
        <v>206.9</v>
      </c>
      <c r="X286" s="15">
        <v>2686.4</v>
      </c>
      <c r="Y286" s="15">
        <v>400</v>
      </c>
      <c r="Z286" s="15">
        <v>912.00000000000011</v>
      </c>
      <c r="AA286" s="15">
        <v>1596</v>
      </c>
      <c r="AB286" s="15">
        <v>792</v>
      </c>
      <c r="AC286" s="15">
        <v>600</v>
      </c>
      <c r="AD286" s="15">
        <v>113</v>
      </c>
      <c r="AE286" s="15">
        <v>113</v>
      </c>
      <c r="AF286" s="15">
        <v>78</v>
      </c>
      <c r="AG286" s="15">
        <v>684</v>
      </c>
      <c r="AH286" s="15">
        <v>1824</v>
      </c>
      <c r="AI286" s="15">
        <v>960</v>
      </c>
    </row>
    <row r="287" spans="1:35" x14ac:dyDescent="0.3">
      <c r="A287" t="s">
        <v>203</v>
      </c>
      <c r="B287" s="15">
        <v>19601.663467815448</v>
      </c>
      <c r="C287" s="15">
        <v>19666.871133580706</v>
      </c>
      <c r="D287" s="15">
        <v>18647.319478937472</v>
      </c>
      <c r="E287" s="15">
        <v>3796.5</v>
      </c>
      <c r="F287" s="15">
        <v>6201.5</v>
      </c>
      <c r="G287" s="15">
        <v>2525.7999999999997</v>
      </c>
      <c r="H287" s="15">
        <v>6004</v>
      </c>
      <c r="I287" s="15">
        <v>2963.2000000000003</v>
      </c>
      <c r="J287" s="15">
        <v>4384.0999999999995</v>
      </c>
      <c r="K287" s="15">
        <v>2085.8000000000002</v>
      </c>
      <c r="L287" s="15">
        <v>6570.0000000000009</v>
      </c>
      <c r="M287" s="15">
        <v>2413.6</v>
      </c>
      <c r="N287" s="15">
        <v>2726</v>
      </c>
      <c r="O287" s="15">
        <v>2478.0000000000005</v>
      </c>
      <c r="P287" s="15">
        <v>2058.1999999999998</v>
      </c>
      <c r="Q287" s="15">
        <v>1609.8000000000002</v>
      </c>
      <c r="R287" s="15">
        <v>692.80000000000007</v>
      </c>
      <c r="S287" s="15">
        <v>993.8</v>
      </c>
      <c r="T287" s="15">
        <v>345.59999999999997</v>
      </c>
      <c r="U287" s="15">
        <v>2608</v>
      </c>
      <c r="V287" s="15">
        <v>642.5</v>
      </c>
      <c r="W287" s="15">
        <v>521.9</v>
      </c>
      <c r="X287" s="15">
        <v>4396.8</v>
      </c>
      <c r="Y287" s="15">
        <v>400</v>
      </c>
      <c r="Z287" s="15">
        <v>0</v>
      </c>
      <c r="AA287" s="15">
        <v>0</v>
      </c>
      <c r="AB287" s="15">
        <v>0</v>
      </c>
      <c r="AC287" s="15">
        <v>0</v>
      </c>
      <c r="AD287" s="15">
        <v>0</v>
      </c>
      <c r="AE287" s="15">
        <v>0</v>
      </c>
      <c r="AF287" s="15">
        <v>0</v>
      </c>
      <c r="AG287" s="15">
        <v>684</v>
      </c>
      <c r="AH287" s="15">
        <v>1596</v>
      </c>
      <c r="AI287" s="15">
        <v>640</v>
      </c>
    </row>
    <row r="288" spans="1:35" x14ac:dyDescent="0.3">
      <c r="A288" t="s">
        <v>139</v>
      </c>
      <c r="B288" s="15">
        <v>13572.859353458138</v>
      </c>
      <c r="C288" s="15">
        <v>25816.188559458973</v>
      </c>
      <c r="D288" s="15">
        <v>13943.092638583301</v>
      </c>
      <c r="E288" s="15">
        <v>3488.9999999999995</v>
      </c>
      <c r="F288" s="15">
        <v>8602.1</v>
      </c>
      <c r="G288" s="15">
        <v>3090.6000000000004</v>
      </c>
      <c r="H288" s="15">
        <v>3359</v>
      </c>
      <c r="I288" s="15">
        <v>2194.0000000000005</v>
      </c>
      <c r="J288" s="15">
        <v>3672.7</v>
      </c>
      <c r="K288" s="15">
        <v>2014.5</v>
      </c>
      <c r="L288" s="15">
        <v>4744.9999999999991</v>
      </c>
      <c r="M288" s="15">
        <v>1747</v>
      </c>
      <c r="N288" s="15">
        <v>2680.0000000000005</v>
      </c>
      <c r="O288" s="15">
        <v>2002.3999999999999</v>
      </c>
      <c r="P288" s="15">
        <v>1526.8</v>
      </c>
      <c r="Q288" s="15">
        <v>1488.9</v>
      </c>
      <c r="R288" s="15">
        <v>836.4</v>
      </c>
      <c r="S288" s="15">
        <v>551.5</v>
      </c>
      <c r="T288" s="15">
        <v>345.59999999999997</v>
      </c>
      <c r="U288" s="15">
        <v>2155</v>
      </c>
      <c r="V288" s="15">
        <v>555</v>
      </c>
      <c r="W288" s="15">
        <v>431.90000000000003</v>
      </c>
      <c r="X288" s="15">
        <v>2990.3999999999996</v>
      </c>
      <c r="Y288" s="15">
        <v>400</v>
      </c>
      <c r="Z288" s="15">
        <v>0</v>
      </c>
      <c r="AA288" s="15">
        <v>0</v>
      </c>
      <c r="AB288" s="15">
        <v>0</v>
      </c>
      <c r="AC288" s="15">
        <v>0</v>
      </c>
      <c r="AD288" s="15">
        <v>0</v>
      </c>
      <c r="AE288" s="15">
        <v>0</v>
      </c>
      <c r="AF288" s="15">
        <v>0</v>
      </c>
      <c r="AG288" s="15">
        <v>0</v>
      </c>
      <c r="AH288" s="15">
        <v>0</v>
      </c>
      <c r="AI288" s="15">
        <v>1280</v>
      </c>
    </row>
    <row r="289" spans="1:35" x14ac:dyDescent="0.3">
      <c r="A289" t="s">
        <v>140</v>
      </c>
      <c r="B289" s="15">
        <v>17327.36376169811</v>
      </c>
      <c r="C289" s="15">
        <v>19406.863983242562</v>
      </c>
      <c r="D289" s="15">
        <v>11433.928143010484</v>
      </c>
      <c r="E289" s="15">
        <v>2202.2999999999997</v>
      </c>
      <c r="F289" s="15">
        <v>7001.5</v>
      </c>
      <c r="G289" s="15">
        <v>2070.8000000000002</v>
      </c>
      <c r="H289" s="15">
        <v>3821.4</v>
      </c>
      <c r="I289" s="15">
        <v>1741.6</v>
      </c>
      <c r="J289" s="15">
        <v>1581.5</v>
      </c>
      <c r="K289" s="15">
        <v>1245.8</v>
      </c>
      <c r="L289" s="15">
        <v>3322.4999999999995</v>
      </c>
      <c r="M289" s="15">
        <v>1206.9000000000001</v>
      </c>
      <c r="N289" s="15">
        <v>3543</v>
      </c>
      <c r="O289" s="15">
        <v>1786.8</v>
      </c>
      <c r="P289" s="15">
        <v>2455.4</v>
      </c>
      <c r="Q289" s="15">
        <v>763.50000000000023</v>
      </c>
      <c r="R289" s="15">
        <v>988.2</v>
      </c>
      <c r="S289" s="15">
        <v>877.69999999999993</v>
      </c>
      <c r="T289" s="15">
        <v>545.6</v>
      </c>
      <c r="U289" s="15">
        <v>1553</v>
      </c>
      <c r="V289" s="15">
        <v>382.5</v>
      </c>
      <c r="W289" s="15">
        <v>233.79999999999998</v>
      </c>
      <c r="X289" s="15">
        <v>2755.2000000000003</v>
      </c>
      <c r="Y289" s="15">
        <v>400</v>
      </c>
      <c r="Z289" s="15">
        <v>0</v>
      </c>
      <c r="AA289" s="15">
        <v>0</v>
      </c>
      <c r="AB289" s="15">
        <v>0</v>
      </c>
      <c r="AC289" s="15">
        <v>0</v>
      </c>
      <c r="AD289" s="15">
        <v>0</v>
      </c>
      <c r="AE289" s="15">
        <v>0</v>
      </c>
      <c r="AF289" s="15">
        <v>0</v>
      </c>
      <c r="AG289" s="15">
        <v>912.00000000000011</v>
      </c>
      <c r="AH289" s="15">
        <v>2736</v>
      </c>
      <c r="AI289" s="15">
        <v>960</v>
      </c>
    </row>
    <row r="290" spans="1:35" x14ac:dyDescent="0.3">
      <c r="A290" t="s">
        <v>56</v>
      </c>
      <c r="B290" s="15">
        <v>14186.259941223465</v>
      </c>
      <c r="C290" s="15">
        <v>24032.856832904421</v>
      </c>
      <c r="D290" s="15">
        <v>12277.190911859418</v>
      </c>
      <c r="E290" s="15">
        <v>3722.7</v>
      </c>
      <c r="F290" s="15">
        <v>6002.4</v>
      </c>
      <c r="G290" s="15">
        <v>2283.8000000000002</v>
      </c>
      <c r="H290" s="15">
        <v>3564.6000000000004</v>
      </c>
      <c r="I290" s="15">
        <v>2346.2000000000003</v>
      </c>
      <c r="J290" s="15">
        <v>1648.6</v>
      </c>
      <c r="K290" s="15">
        <v>1534.5000000000002</v>
      </c>
      <c r="L290" s="15">
        <v>4655</v>
      </c>
      <c r="M290" s="15">
        <v>1933.4</v>
      </c>
      <c r="N290" s="15">
        <v>1257</v>
      </c>
      <c r="O290" s="15">
        <v>1016.8000000000001</v>
      </c>
      <c r="P290" s="15">
        <v>1166.6000000000001</v>
      </c>
      <c r="Q290" s="15">
        <v>1319.1000000000001</v>
      </c>
      <c r="R290" s="15">
        <v>924.2</v>
      </c>
      <c r="S290" s="15">
        <v>1819.1</v>
      </c>
      <c r="T290" s="15">
        <v>407.20000000000005</v>
      </c>
      <c r="U290" s="15">
        <v>1056</v>
      </c>
      <c r="V290" s="15">
        <v>822.5</v>
      </c>
      <c r="W290" s="15">
        <v>206.9</v>
      </c>
      <c r="X290" s="15">
        <v>3297.6</v>
      </c>
      <c r="Y290" s="15">
        <v>400</v>
      </c>
      <c r="Z290" s="15">
        <v>0</v>
      </c>
      <c r="AA290" s="15">
        <v>0</v>
      </c>
      <c r="AB290" s="15">
        <v>0</v>
      </c>
      <c r="AC290" s="15">
        <v>0</v>
      </c>
      <c r="AD290" s="15">
        <v>0</v>
      </c>
      <c r="AE290" s="15">
        <v>0</v>
      </c>
      <c r="AF290" s="15">
        <v>0</v>
      </c>
      <c r="AG290" s="15">
        <v>0</v>
      </c>
      <c r="AH290" s="15">
        <v>0</v>
      </c>
      <c r="AI290" s="15">
        <v>960</v>
      </c>
    </row>
    <row r="291" spans="1:35" x14ac:dyDescent="0.3">
      <c r="A291" t="s">
        <v>204</v>
      </c>
      <c r="B291" s="15">
        <v>12023.259941223467</v>
      </c>
      <c r="C291" s="15">
        <v>16013.405720270515</v>
      </c>
      <c r="D291" s="15">
        <v>13711.092638583301</v>
      </c>
      <c r="E291" s="15">
        <v>3563.3999999999996</v>
      </c>
      <c r="F291" s="15">
        <v>8803</v>
      </c>
      <c r="G291" s="15">
        <v>2342</v>
      </c>
      <c r="H291" s="15">
        <v>2603.7999999999997</v>
      </c>
      <c r="I291" s="15">
        <v>2220.8000000000002</v>
      </c>
      <c r="J291" s="15">
        <v>1848.6000000000001</v>
      </c>
      <c r="K291" s="15">
        <v>1451.6000000000001</v>
      </c>
      <c r="L291" s="15">
        <v>4255</v>
      </c>
      <c r="M291" s="15">
        <v>1573.4</v>
      </c>
      <c r="N291" s="15">
        <v>2635.9999999999995</v>
      </c>
      <c r="O291" s="15">
        <v>1366.8</v>
      </c>
      <c r="P291" s="15">
        <v>1751</v>
      </c>
      <c r="Q291" s="15">
        <v>643.70000000000005</v>
      </c>
      <c r="R291" s="15">
        <v>557.40000000000009</v>
      </c>
      <c r="S291" s="15">
        <v>619.1</v>
      </c>
      <c r="T291" s="15">
        <v>345.59999999999997</v>
      </c>
      <c r="U291" s="15">
        <v>3494</v>
      </c>
      <c r="V291" s="15">
        <v>535</v>
      </c>
      <c r="W291" s="15">
        <v>161.9</v>
      </c>
      <c r="X291" s="15">
        <v>2499.1999999999998</v>
      </c>
      <c r="Y291" s="15">
        <v>400</v>
      </c>
      <c r="Z291" s="15">
        <v>0</v>
      </c>
      <c r="AA291" s="15">
        <v>0</v>
      </c>
      <c r="AB291" s="15">
        <v>0</v>
      </c>
      <c r="AC291" s="15">
        <v>0</v>
      </c>
      <c r="AD291" s="15">
        <v>0</v>
      </c>
      <c r="AE291" s="15">
        <v>0</v>
      </c>
      <c r="AF291" s="15">
        <v>0</v>
      </c>
      <c r="AG291" s="15">
        <v>0</v>
      </c>
      <c r="AH291" s="15">
        <v>0</v>
      </c>
      <c r="AI291" s="15">
        <v>320</v>
      </c>
    </row>
    <row r="292" spans="1:35" x14ac:dyDescent="0.3">
      <c r="A292" t="s">
        <v>205</v>
      </c>
      <c r="B292" s="15">
        <v>9897.819588564269</v>
      </c>
      <c r="C292" s="15">
        <v>17295.100265066732</v>
      </c>
      <c r="D292" s="15">
        <v>12659.149348671845</v>
      </c>
      <c r="E292" s="15">
        <v>2562.9</v>
      </c>
      <c r="F292" s="15">
        <v>6400.6</v>
      </c>
      <c r="G292" s="15">
        <v>2070.8000000000002</v>
      </c>
      <c r="H292" s="15">
        <v>4890.6000000000004</v>
      </c>
      <c r="I292" s="15">
        <v>2707.7999999999997</v>
      </c>
      <c r="J292" s="15">
        <v>2145.8000000000002</v>
      </c>
      <c r="K292" s="15">
        <v>1688.7</v>
      </c>
      <c r="L292" s="15">
        <v>4997.5</v>
      </c>
      <c r="M292" s="15">
        <v>1840.2</v>
      </c>
      <c r="N292" s="15">
        <v>3162</v>
      </c>
      <c r="O292" s="15">
        <v>1459.8</v>
      </c>
      <c r="P292" s="15">
        <v>2031.1999999999998</v>
      </c>
      <c r="Q292" s="15">
        <v>1057.9000000000001</v>
      </c>
      <c r="R292" s="15">
        <v>1175.6000000000001</v>
      </c>
      <c r="S292" s="15">
        <v>1343.5</v>
      </c>
      <c r="T292" s="15">
        <v>545.6</v>
      </c>
      <c r="U292" s="15">
        <v>1553</v>
      </c>
      <c r="V292" s="15">
        <v>510.00000000000006</v>
      </c>
      <c r="W292" s="15">
        <v>215.7</v>
      </c>
      <c r="X292" s="15">
        <v>2558.4</v>
      </c>
      <c r="Y292" s="15">
        <v>400</v>
      </c>
      <c r="Z292" s="15">
        <v>0</v>
      </c>
      <c r="AA292" s="15">
        <v>0</v>
      </c>
      <c r="AB292" s="15">
        <v>0</v>
      </c>
      <c r="AC292" s="15">
        <v>0</v>
      </c>
      <c r="AD292" s="15">
        <v>0</v>
      </c>
      <c r="AE292" s="15">
        <v>0</v>
      </c>
      <c r="AF292" s="15">
        <v>0</v>
      </c>
      <c r="AG292" s="15">
        <v>0</v>
      </c>
      <c r="AH292" s="15">
        <v>0</v>
      </c>
      <c r="AI292" s="15">
        <v>960</v>
      </c>
    </row>
    <row r="293" spans="1:35" x14ac:dyDescent="0.3">
      <c r="A293" t="s">
        <v>180</v>
      </c>
      <c r="B293" s="15">
        <v>13509.342409837853</v>
      </c>
      <c r="C293" s="15">
        <v>16476.472563648334</v>
      </c>
      <c r="D293" s="15">
        <v>11235.262768848932</v>
      </c>
      <c r="E293" s="15">
        <v>1704.8999999999999</v>
      </c>
      <c r="F293" s="15">
        <v>6201.5</v>
      </c>
      <c r="G293" s="15">
        <v>1517.2</v>
      </c>
      <c r="H293" s="15">
        <v>3272</v>
      </c>
      <c r="I293" s="15">
        <v>1447.8</v>
      </c>
      <c r="J293" s="15">
        <v>1358.7</v>
      </c>
      <c r="K293" s="15">
        <v>1245.8</v>
      </c>
      <c r="L293" s="15">
        <v>3282.4999999999995</v>
      </c>
      <c r="M293" s="15">
        <v>1386.8</v>
      </c>
      <c r="N293" s="15">
        <v>2399</v>
      </c>
      <c r="O293" s="15">
        <v>488.99999999999994</v>
      </c>
      <c r="P293" s="15">
        <v>1018.4</v>
      </c>
      <c r="Q293" s="15">
        <v>1771.0000000000002</v>
      </c>
      <c r="R293" s="15">
        <v>836.4</v>
      </c>
      <c r="S293" s="15">
        <v>1358.7</v>
      </c>
      <c r="T293" s="15">
        <v>345.59999999999997</v>
      </c>
      <c r="U293" s="15">
        <v>716</v>
      </c>
      <c r="V293" s="15">
        <v>382.5</v>
      </c>
      <c r="W293" s="15">
        <v>251.9</v>
      </c>
      <c r="X293" s="15">
        <v>1830.3999999999999</v>
      </c>
      <c r="Y293" s="15">
        <v>400</v>
      </c>
      <c r="Z293" s="15">
        <v>0</v>
      </c>
      <c r="AA293" s="15">
        <v>0</v>
      </c>
      <c r="AB293" s="15">
        <v>0</v>
      </c>
      <c r="AC293" s="15">
        <v>0</v>
      </c>
      <c r="AD293" s="15">
        <v>0</v>
      </c>
      <c r="AE293" s="15">
        <v>0</v>
      </c>
      <c r="AF293" s="15">
        <v>0</v>
      </c>
      <c r="AG293" s="15">
        <v>0</v>
      </c>
      <c r="AH293" s="15">
        <v>0</v>
      </c>
      <c r="AI293" s="15">
        <v>0</v>
      </c>
    </row>
    <row r="294" spans="1:35" x14ac:dyDescent="0.3">
      <c r="A294" t="s">
        <v>141</v>
      </c>
      <c r="B294" s="15">
        <v>11023.042703720517</v>
      </c>
      <c r="C294" s="15">
        <v>13683.7088454725</v>
      </c>
      <c r="D294" s="15">
        <v>8647.2060587603883</v>
      </c>
      <c r="E294" s="15">
        <v>2573.4</v>
      </c>
      <c r="F294" s="15">
        <v>6602.1</v>
      </c>
      <c r="G294" s="15">
        <v>1441</v>
      </c>
      <c r="H294" s="15">
        <v>2672.4</v>
      </c>
      <c r="I294" s="15">
        <v>1741.6</v>
      </c>
      <c r="J294" s="15">
        <v>1202.9999999999998</v>
      </c>
      <c r="K294" s="15">
        <v>1245.8</v>
      </c>
      <c r="L294" s="15">
        <v>3322.4999999999995</v>
      </c>
      <c r="M294" s="15">
        <v>1060.3000000000002</v>
      </c>
      <c r="N294" s="15">
        <v>2386.9999999999995</v>
      </c>
      <c r="O294" s="15">
        <v>1313.6</v>
      </c>
      <c r="P294" s="15">
        <v>1751</v>
      </c>
      <c r="Q294" s="15">
        <v>844.10000000000014</v>
      </c>
      <c r="R294" s="15">
        <v>836.4</v>
      </c>
      <c r="S294" s="15">
        <v>652.4</v>
      </c>
      <c r="T294" s="15">
        <v>345.59999999999997</v>
      </c>
      <c r="U294" s="15">
        <v>824</v>
      </c>
      <c r="V294" s="15">
        <v>382.5</v>
      </c>
      <c r="W294" s="15">
        <v>260.7</v>
      </c>
      <c r="X294" s="15">
        <v>2524.8000000000002</v>
      </c>
      <c r="Y294" s="15">
        <v>400</v>
      </c>
      <c r="Z294" s="15">
        <v>0</v>
      </c>
      <c r="AA294" s="15">
        <v>0</v>
      </c>
      <c r="AB294" s="15">
        <v>0</v>
      </c>
      <c r="AC294" s="15">
        <v>0</v>
      </c>
      <c r="AD294" s="15">
        <v>0</v>
      </c>
      <c r="AE294" s="15">
        <v>0</v>
      </c>
      <c r="AF294" s="15">
        <v>0</v>
      </c>
      <c r="AG294" s="15">
        <v>0</v>
      </c>
      <c r="AH294" s="15">
        <v>0</v>
      </c>
      <c r="AI294" s="15">
        <v>1280</v>
      </c>
    </row>
    <row r="295" spans="1:35" x14ac:dyDescent="0.3">
      <c r="A295" t="s">
        <v>262</v>
      </c>
      <c r="B295" s="15">
        <v>8576.156120748823</v>
      </c>
      <c r="C295" s="15">
        <v>17854.059693039679</v>
      </c>
      <c r="D295" s="15">
        <v>9457.0207815937865</v>
      </c>
      <c r="E295" s="15">
        <v>1891.8</v>
      </c>
      <c r="F295" s="15">
        <v>5001.5</v>
      </c>
      <c r="G295" s="15">
        <v>2754.3999999999996</v>
      </c>
      <c r="H295" s="15">
        <v>4311</v>
      </c>
      <c r="I295" s="15">
        <v>1315.4</v>
      </c>
      <c r="J295" s="15">
        <v>1925.6000000000001</v>
      </c>
      <c r="K295" s="15">
        <v>1051.6000000000001</v>
      </c>
      <c r="L295" s="15">
        <v>2810</v>
      </c>
      <c r="M295" s="15">
        <v>1086.7</v>
      </c>
      <c r="N295" s="15">
        <v>2529</v>
      </c>
      <c r="O295" s="15">
        <v>2171.6</v>
      </c>
      <c r="P295" s="15">
        <v>1871</v>
      </c>
      <c r="Q295" s="15">
        <v>992.59999999999991</v>
      </c>
      <c r="R295" s="15">
        <v>532.19999999999993</v>
      </c>
      <c r="S295" s="15">
        <v>1459.6</v>
      </c>
      <c r="T295" s="15">
        <v>345.59999999999997</v>
      </c>
      <c r="U295" s="15">
        <v>824</v>
      </c>
      <c r="V295" s="15">
        <v>292.5</v>
      </c>
      <c r="W295" s="15">
        <v>143.80000000000001</v>
      </c>
      <c r="X295" s="15">
        <v>2081.6</v>
      </c>
      <c r="Y295" s="15">
        <v>400</v>
      </c>
      <c r="Z295" s="15">
        <v>0</v>
      </c>
      <c r="AA295" s="15">
        <v>0</v>
      </c>
      <c r="AB295" s="15">
        <v>0</v>
      </c>
      <c r="AC295" s="15">
        <v>0</v>
      </c>
      <c r="AD295" s="15">
        <v>0</v>
      </c>
      <c r="AE295" s="15">
        <v>0</v>
      </c>
      <c r="AF295" s="15">
        <v>0</v>
      </c>
      <c r="AG295" s="15">
        <v>0</v>
      </c>
      <c r="AH295" s="15">
        <v>0</v>
      </c>
      <c r="AI295" s="15">
        <v>0</v>
      </c>
    </row>
    <row r="296" spans="1:35" x14ac:dyDescent="0.3">
      <c r="A296" t="s">
        <v>142</v>
      </c>
      <c r="B296" s="15">
        <v>15184.623702921575</v>
      </c>
      <c r="C296" s="15">
        <v>20713.782839188461</v>
      </c>
      <c r="D296" s="15">
        <v>10053.417752213591</v>
      </c>
      <c r="E296" s="15">
        <v>3359.1</v>
      </c>
      <c r="F296" s="15">
        <v>7602.4000000000005</v>
      </c>
      <c r="G296" s="15">
        <v>1929.6</v>
      </c>
      <c r="H296" s="15">
        <v>2363</v>
      </c>
      <c r="I296" s="15">
        <v>1541.6000000000001</v>
      </c>
      <c r="J296" s="15">
        <v>1305.8</v>
      </c>
      <c r="K296" s="15">
        <v>1165.8</v>
      </c>
      <c r="L296" s="15">
        <v>3425</v>
      </c>
      <c r="M296" s="15">
        <v>973.59999999999991</v>
      </c>
      <c r="N296" s="15">
        <v>2222</v>
      </c>
      <c r="O296" s="15">
        <v>1186.8</v>
      </c>
      <c r="P296" s="15">
        <v>1786</v>
      </c>
      <c r="Q296" s="15">
        <v>844.10000000000014</v>
      </c>
      <c r="R296" s="15">
        <v>836.4</v>
      </c>
      <c r="S296" s="15">
        <v>753.3</v>
      </c>
      <c r="T296" s="15">
        <v>345.59999999999997</v>
      </c>
      <c r="U296" s="15">
        <v>1090.0000000000002</v>
      </c>
      <c r="V296" s="15">
        <v>342.5</v>
      </c>
      <c r="W296" s="15">
        <v>161.9</v>
      </c>
      <c r="X296" s="15">
        <v>2974.3999999999996</v>
      </c>
      <c r="Y296" s="15">
        <v>400</v>
      </c>
      <c r="Z296" s="15">
        <v>0</v>
      </c>
      <c r="AA296" s="15">
        <v>0</v>
      </c>
      <c r="AB296" s="15">
        <v>0</v>
      </c>
      <c r="AC296" s="15">
        <v>0</v>
      </c>
      <c r="AD296" s="15">
        <v>0</v>
      </c>
      <c r="AE296" s="15">
        <v>0</v>
      </c>
      <c r="AF296" s="15">
        <v>0</v>
      </c>
      <c r="AG296" s="15">
        <v>684</v>
      </c>
      <c r="AH296" s="15">
        <v>2280</v>
      </c>
      <c r="AI296" s="15">
        <v>960</v>
      </c>
    </row>
    <row r="297" spans="1:35" x14ac:dyDescent="0.3">
      <c r="A297" t="s">
        <v>206</v>
      </c>
      <c r="B297" s="15">
        <v>12856.58393802771</v>
      </c>
      <c r="C297" s="15">
        <v>9986.1694384463462</v>
      </c>
      <c r="D297" s="15">
        <v>18238.298697343689</v>
      </c>
      <c r="E297" s="15">
        <v>3563.3999999999996</v>
      </c>
      <c r="F297" s="15">
        <v>4601.5</v>
      </c>
      <c r="G297" s="15">
        <v>1427.6000000000001</v>
      </c>
      <c r="H297" s="15">
        <v>3116.7999999999997</v>
      </c>
      <c r="I297" s="15">
        <v>1306.2</v>
      </c>
      <c r="J297" s="15">
        <v>1212.9000000000001</v>
      </c>
      <c r="K297" s="15">
        <v>591.29999999999995</v>
      </c>
      <c r="L297" s="15">
        <v>2860</v>
      </c>
      <c r="M297" s="15">
        <v>1060.0999999999999</v>
      </c>
      <c r="N297" s="15">
        <v>1525</v>
      </c>
      <c r="O297" s="15">
        <v>1194.8</v>
      </c>
      <c r="P297" s="15">
        <v>1463.8000000000002</v>
      </c>
      <c r="Q297" s="15">
        <v>549.29999999999995</v>
      </c>
      <c r="R297" s="15">
        <v>738.4</v>
      </c>
      <c r="S297" s="15">
        <v>935.5</v>
      </c>
      <c r="T297" s="15">
        <v>745.6</v>
      </c>
      <c r="U297" s="15">
        <v>1605.0000000000002</v>
      </c>
      <c r="V297" s="15">
        <v>297.5</v>
      </c>
      <c r="W297" s="15">
        <v>251.9</v>
      </c>
      <c r="X297" s="15">
        <v>1916.8</v>
      </c>
      <c r="Y297" s="15">
        <v>400</v>
      </c>
      <c r="Z297" s="15">
        <v>0</v>
      </c>
      <c r="AA297" s="15">
        <v>0</v>
      </c>
      <c r="AB297" s="15">
        <v>0</v>
      </c>
      <c r="AC297" s="15">
        <v>0</v>
      </c>
      <c r="AD297" s="15">
        <v>0</v>
      </c>
      <c r="AE297" s="15">
        <v>0</v>
      </c>
      <c r="AF297" s="15">
        <v>0</v>
      </c>
      <c r="AG297" s="15">
        <v>0</v>
      </c>
      <c r="AH297" s="15">
        <v>0</v>
      </c>
      <c r="AI297" s="15">
        <v>0</v>
      </c>
    </row>
    <row r="298" spans="1:35" x14ac:dyDescent="0.3">
      <c r="A298" t="s">
        <v>263</v>
      </c>
      <c r="B298" s="15">
        <v>17818.926347865563</v>
      </c>
      <c r="C298" s="15">
        <v>14652.36514824346</v>
      </c>
      <c r="D298" s="15">
        <v>12229.190911859418</v>
      </c>
      <c r="E298" s="15">
        <v>3281.1</v>
      </c>
      <c r="F298" s="15">
        <v>7803.3000000000011</v>
      </c>
      <c r="G298" s="15">
        <v>2023.8</v>
      </c>
      <c r="H298" s="15">
        <v>3373.8</v>
      </c>
      <c r="I298" s="15">
        <v>2557.8000000000002</v>
      </c>
      <c r="J298" s="15">
        <v>2190.1</v>
      </c>
      <c r="K298" s="15">
        <v>1934.5</v>
      </c>
      <c r="L298" s="15">
        <v>5200</v>
      </c>
      <c r="M298" s="15">
        <v>2140.1</v>
      </c>
      <c r="N298" s="15">
        <v>1472</v>
      </c>
      <c r="O298" s="15">
        <v>971.8</v>
      </c>
      <c r="P298" s="15">
        <v>1106.6000000000001</v>
      </c>
      <c r="Q298" s="15">
        <v>938.5</v>
      </c>
      <c r="R298" s="15">
        <v>633.6</v>
      </c>
      <c r="S298" s="15">
        <v>854.19999999999993</v>
      </c>
      <c r="T298" s="15">
        <v>545.6</v>
      </c>
      <c r="U298" s="15">
        <v>1229</v>
      </c>
      <c r="V298" s="15">
        <v>625</v>
      </c>
      <c r="W298" s="15">
        <v>206.9</v>
      </c>
      <c r="X298" s="15">
        <v>3537.6</v>
      </c>
      <c r="Y298" s="15">
        <v>400</v>
      </c>
      <c r="Z298" s="15">
        <v>0</v>
      </c>
      <c r="AA298" s="15">
        <v>0</v>
      </c>
      <c r="AB298" s="15">
        <v>0</v>
      </c>
      <c r="AC298" s="15">
        <v>0</v>
      </c>
      <c r="AD298" s="15">
        <v>0</v>
      </c>
      <c r="AE298" s="15">
        <v>0</v>
      </c>
      <c r="AF298" s="15">
        <v>0</v>
      </c>
      <c r="AG298" s="15">
        <v>0</v>
      </c>
      <c r="AH298" s="15">
        <v>0</v>
      </c>
      <c r="AI298" s="15">
        <v>640</v>
      </c>
    </row>
    <row r="299" spans="1:35" x14ac:dyDescent="0.3">
      <c r="A299" t="s">
        <v>143</v>
      </c>
      <c r="B299" s="15">
        <v>9313.9175313856158</v>
      </c>
      <c r="C299" s="15">
        <v>16468.661123107308</v>
      </c>
      <c r="D299" s="15">
        <v>14876.283550442718</v>
      </c>
      <c r="E299" s="15">
        <v>2899.2000000000003</v>
      </c>
      <c r="F299" s="15">
        <v>5402.1</v>
      </c>
      <c r="G299" s="15">
        <v>1929.6</v>
      </c>
      <c r="H299" s="15">
        <v>3214.4</v>
      </c>
      <c r="I299" s="15">
        <v>2252.4</v>
      </c>
      <c r="J299" s="15">
        <v>2145.8000000000002</v>
      </c>
      <c r="K299" s="15">
        <v>1894.5</v>
      </c>
      <c r="L299" s="15">
        <v>4997.5</v>
      </c>
      <c r="M299" s="15">
        <v>2060.1</v>
      </c>
      <c r="N299" s="15">
        <v>2461</v>
      </c>
      <c r="O299" s="15">
        <v>1933.3999999999999</v>
      </c>
      <c r="P299" s="15">
        <v>1563.8</v>
      </c>
      <c r="Q299" s="15">
        <v>1462.4</v>
      </c>
      <c r="R299" s="15">
        <v>802.4</v>
      </c>
      <c r="S299" s="15">
        <v>999.09999999999991</v>
      </c>
      <c r="T299" s="15">
        <v>345.59999999999997</v>
      </c>
      <c r="U299" s="15">
        <v>1355</v>
      </c>
      <c r="V299" s="15">
        <v>510.00000000000006</v>
      </c>
      <c r="W299" s="15">
        <v>278.8</v>
      </c>
      <c r="X299" s="15">
        <v>2651.2000000000003</v>
      </c>
      <c r="Y299" s="15">
        <v>400</v>
      </c>
      <c r="Z299" s="15">
        <v>0</v>
      </c>
      <c r="AA299" s="15">
        <v>0</v>
      </c>
      <c r="AB299" s="15">
        <v>0</v>
      </c>
      <c r="AC299" s="15">
        <v>0</v>
      </c>
      <c r="AD299" s="15">
        <v>0</v>
      </c>
      <c r="AE299" s="15">
        <v>0</v>
      </c>
      <c r="AF299" s="15">
        <v>0</v>
      </c>
      <c r="AG299" s="15">
        <v>0</v>
      </c>
      <c r="AH299" s="15">
        <v>0</v>
      </c>
      <c r="AI299" s="15">
        <v>0</v>
      </c>
    </row>
    <row r="300" spans="1:35" x14ac:dyDescent="0.3">
      <c r="A300" t="s">
        <v>181</v>
      </c>
      <c r="B300" s="15">
        <v>13284.259941223467</v>
      </c>
      <c r="C300" s="15">
        <v>15471.46541331019</v>
      </c>
      <c r="D300" s="15">
        <v>15833.587882479222</v>
      </c>
      <c r="E300" s="15">
        <v>3302.1</v>
      </c>
      <c r="F300" s="15">
        <v>7603.6</v>
      </c>
      <c r="G300" s="15">
        <v>1503.8</v>
      </c>
      <c r="H300" s="15">
        <v>2394.6000000000004</v>
      </c>
      <c r="I300" s="15">
        <v>2150.8000000000002</v>
      </c>
      <c r="J300" s="15">
        <v>2084.3000000000002</v>
      </c>
      <c r="K300" s="15">
        <v>1820.3000000000002</v>
      </c>
      <c r="L300" s="15">
        <v>5082.5</v>
      </c>
      <c r="M300" s="15">
        <v>1846.7</v>
      </c>
      <c r="N300" s="15">
        <v>2347</v>
      </c>
      <c r="O300" s="15">
        <v>936.8</v>
      </c>
      <c r="P300" s="15">
        <v>1423.8</v>
      </c>
      <c r="Q300" s="15">
        <v>938.5</v>
      </c>
      <c r="R300" s="15">
        <v>802.4</v>
      </c>
      <c r="S300" s="15">
        <v>1617.3</v>
      </c>
      <c r="T300" s="15">
        <v>727.19999999999993</v>
      </c>
      <c r="U300" s="15">
        <v>1766</v>
      </c>
      <c r="V300" s="15">
        <v>499.99999999999994</v>
      </c>
      <c r="W300" s="15">
        <v>251.9</v>
      </c>
      <c r="X300" s="15">
        <v>1459.2</v>
      </c>
      <c r="Y300" s="15">
        <v>400</v>
      </c>
      <c r="Z300" s="15">
        <v>0</v>
      </c>
      <c r="AA300" s="15">
        <v>0</v>
      </c>
      <c r="AB300" s="15">
        <v>0</v>
      </c>
      <c r="AC300" s="15">
        <v>0</v>
      </c>
      <c r="AD300" s="15">
        <v>0</v>
      </c>
      <c r="AE300" s="15">
        <v>0</v>
      </c>
      <c r="AF300" s="15">
        <v>0</v>
      </c>
      <c r="AG300" s="15">
        <v>0</v>
      </c>
      <c r="AH300" s="15">
        <v>0</v>
      </c>
      <c r="AI300" s="15">
        <v>640</v>
      </c>
    </row>
    <row r="301" spans="1:35" x14ac:dyDescent="0.3">
      <c r="A301" t="s">
        <v>207</v>
      </c>
      <c r="B301" s="15">
        <v>11715.58099920106</v>
      </c>
      <c r="C301" s="15">
        <v>13864.188559458973</v>
      </c>
      <c r="D301" s="15">
        <v>9597.531172390678</v>
      </c>
      <c r="E301" s="15">
        <v>2517.6000000000004</v>
      </c>
      <c r="F301" s="15">
        <v>8600.9</v>
      </c>
      <c r="G301" s="15">
        <v>1777.1999999999998</v>
      </c>
      <c r="H301" s="15">
        <v>2542.4</v>
      </c>
      <c r="I301" s="15">
        <v>1016.9999999999999</v>
      </c>
      <c r="J301" s="15">
        <v>1587.1</v>
      </c>
      <c r="K301" s="15">
        <v>925.80000000000007</v>
      </c>
      <c r="L301" s="15">
        <v>2270</v>
      </c>
      <c r="M301" s="15">
        <v>906.8</v>
      </c>
      <c r="N301" s="15">
        <v>1354</v>
      </c>
      <c r="O301" s="15">
        <v>1482.8</v>
      </c>
      <c r="P301" s="15">
        <v>1191.6000000000001</v>
      </c>
      <c r="Q301" s="15">
        <v>482.50000000000011</v>
      </c>
      <c r="R301" s="15">
        <v>287.2</v>
      </c>
      <c r="S301" s="15">
        <v>714.59999999999991</v>
      </c>
      <c r="T301" s="15">
        <v>345.59999999999997</v>
      </c>
      <c r="U301" s="15">
        <v>824</v>
      </c>
      <c r="V301" s="15">
        <v>295</v>
      </c>
      <c r="W301" s="15">
        <v>161.9</v>
      </c>
      <c r="X301" s="15">
        <v>2217.6</v>
      </c>
      <c r="Y301" s="15">
        <v>400</v>
      </c>
      <c r="Z301" s="15">
        <v>0</v>
      </c>
      <c r="AA301" s="15">
        <v>0</v>
      </c>
      <c r="AB301" s="15">
        <v>0</v>
      </c>
      <c r="AC301" s="15">
        <v>0</v>
      </c>
      <c r="AD301" s="15">
        <v>0</v>
      </c>
      <c r="AE301" s="15">
        <v>0</v>
      </c>
      <c r="AF301" s="15">
        <v>0</v>
      </c>
      <c r="AG301" s="15">
        <v>0</v>
      </c>
      <c r="AH301" s="15">
        <v>0</v>
      </c>
      <c r="AI301" s="15">
        <v>200.00000000000003</v>
      </c>
    </row>
    <row r="302" spans="1:35" x14ac:dyDescent="0.3">
      <c r="A302" t="s">
        <v>208</v>
      </c>
      <c r="B302" s="15">
        <v>13362.079529787736</v>
      </c>
      <c r="C302" s="15">
        <v>17024.620551080254</v>
      </c>
      <c r="D302" s="15">
        <v>9719.0926385833009</v>
      </c>
      <c r="E302" s="15">
        <v>2310.6</v>
      </c>
      <c r="F302" s="15">
        <v>6602.1</v>
      </c>
      <c r="G302" s="15">
        <v>2066.4</v>
      </c>
      <c r="H302" s="15">
        <v>2216.4</v>
      </c>
      <c r="I302" s="15">
        <v>1887</v>
      </c>
      <c r="J302" s="15">
        <v>1768.6</v>
      </c>
      <c r="K302" s="15">
        <v>1245.8</v>
      </c>
      <c r="L302" s="15">
        <v>2777.5</v>
      </c>
      <c r="M302" s="15">
        <v>1386.8</v>
      </c>
      <c r="N302" s="15">
        <v>1940</v>
      </c>
      <c r="O302" s="15">
        <v>1251.8</v>
      </c>
      <c r="P302" s="15">
        <v>1711</v>
      </c>
      <c r="Q302" s="15">
        <v>1247.1000000000001</v>
      </c>
      <c r="R302" s="15">
        <v>963</v>
      </c>
      <c r="S302" s="15">
        <v>1459.6</v>
      </c>
      <c r="T302" s="15">
        <v>345.59999999999997</v>
      </c>
      <c r="U302" s="15">
        <v>1284</v>
      </c>
      <c r="V302" s="15">
        <v>457.5</v>
      </c>
      <c r="W302" s="15">
        <v>116.89999999999999</v>
      </c>
      <c r="X302" s="15">
        <v>2166</v>
      </c>
      <c r="Y302" s="15">
        <v>400</v>
      </c>
      <c r="Z302" s="15">
        <v>0</v>
      </c>
      <c r="AA302" s="15">
        <v>0</v>
      </c>
      <c r="AB302" s="15">
        <v>0</v>
      </c>
      <c r="AC302" s="15">
        <v>0</v>
      </c>
      <c r="AD302" s="15">
        <v>0</v>
      </c>
      <c r="AE302" s="15">
        <v>0</v>
      </c>
      <c r="AF302" s="15">
        <v>0</v>
      </c>
      <c r="AG302" s="15">
        <v>0</v>
      </c>
      <c r="AH302" s="15">
        <v>0</v>
      </c>
      <c r="AI302" s="15">
        <v>0</v>
      </c>
    </row>
    <row r="303" spans="1:35" x14ac:dyDescent="0.3">
      <c r="A303" t="s">
        <v>105</v>
      </c>
      <c r="B303" s="15">
        <v>16014.042703720517</v>
      </c>
      <c r="C303" s="15">
        <v>20475.350847567181</v>
      </c>
      <c r="D303" s="15">
        <v>15607.432899114563</v>
      </c>
      <c r="E303" s="15">
        <v>2370.8999999999996</v>
      </c>
      <c r="F303" s="15">
        <v>4960.5999999999995</v>
      </c>
      <c r="G303" s="15">
        <v>1517.2</v>
      </c>
      <c r="H303" s="15">
        <v>3958.6</v>
      </c>
      <c r="I303" s="15">
        <v>2057</v>
      </c>
      <c r="J303" s="15">
        <v>1451.6</v>
      </c>
      <c r="K303" s="15">
        <v>1568.6999999999998</v>
      </c>
      <c r="L303" s="15">
        <v>3932.4999999999995</v>
      </c>
      <c r="M303" s="15">
        <v>1453.6000000000001</v>
      </c>
      <c r="N303" s="15">
        <v>2766</v>
      </c>
      <c r="O303" s="15">
        <v>2086.1999999999998</v>
      </c>
      <c r="P303" s="15">
        <v>1758</v>
      </c>
      <c r="Q303" s="15">
        <v>1064.5999999999999</v>
      </c>
      <c r="R303" s="15">
        <v>618.20000000000005</v>
      </c>
      <c r="S303" s="15">
        <v>551.5</v>
      </c>
      <c r="T303" s="15">
        <v>745.6</v>
      </c>
      <c r="U303" s="15">
        <v>1392.0000000000002</v>
      </c>
      <c r="V303" s="15">
        <v>467.49999999999994</v>
      </c>
      <c r="W303" s="15">
        <v>206.9</v>
      </c>
      <c r="X303" s="15">
        <v>2073.6</v>
      </c>
      <c r="Y303" s="15">
        <v>400</v>
      </c>
      <c r="Z303" s="15">
        <v>0</v>
      </c>
      <c r="AA303" s="15">
        <v>0</v>
      </c>
      <c r="AB303" s="15">
        <v>0</v>
      </c>
      <c r="AC303" s="15">
        <v>0</v>
      </c>
      <c r="AD303" s="15">
        <v>0</v>
      </c>
      <c r="AE303" s="15">
        <v>0</v>
      </c>
      <c r="AF303" s="15">
        <v>0</v>
      </c>
      <c r="AG303" s="15">
        <v>0</v>
      </c>
      <c r="AH303" s="15">
        <v>0</v>
      </c>
      <c r="AI303" s="15">
        <v>320</v>
      </c>
    </row>
    <row r="304" spans="1:35" x14ac:dyDescent="0.3">
      <c r="A304" t="s">
        <v>144</v>
      </c>
      <c r="B304" s="15">
        <v>15069.321057977593</v>
      </c>
      <c r="C304" s="15">
        <v>17379.985699323715</v>
      </c>
      <c r="D304" s="15">
        <v>10910.752378052039</v>
      </c>
      <c r="E304" s="15">
        <v>1916.1</v>
      </c>
      <c r="F304" s="15">
        <v>8001.8000000000011</v>
      </c>
      <c r="G304" s="15">
        <v>2254.6</v>
      </c>
      <c r="H304" s="15">
        <v>4733.2</v>
      </c>
      <c r="I304" s="15">
        <v>1589.4</v>
      </c>
      <c r="J304" s="15">
        <v>1300.1999999999998</v>
      </c>
      <c r="K304" s="15">
        <v>1485.7999999999997</v>
      </c>
      <c r="L304" s="15">
        <v>3430.0000000000005</v>
      </c>
      <c r="M304" s="15">
        <v>1200.4000000000001</v>
      </c>
      <c r="N304" s="15">
        <v>1151</v>
      </c>
      <c r="O304" s="15">
        <v>1458.8</v>
      </c>
      <c r="P304" s="15">
        <v>1161.5999999999999</v>
      </c>
      <c r="Q304" s="15">
        <v>1488.9</v>
      </c>
      <c r="R304" s="15">
        <v>836.4</v>
      </c>
      <c r="S304" s="15">
        <v>1358.7</v>
      </c>
      <c r="T304" s="15">
        <v>345.59999999999997</v>
      </c>
      <c r="U304" s="15">
        <v>574</v>
      </c>
      <c r="V304" s="15">
        <v>467.49999999999994</v>
      </c>
      <c r="W304" s="15">
        <v>161.9</v>
      </c>
      <c r="X304" s="15">
        <v>1353.6000000000001</v>
      </c>
      <c r="Y304" s="15">
        <v>400</v>
      </c>
      <c r="Z304" s="15">
        <v>0</v>
      </c>
      <c r="AA304" s="15">
        <v>0</v>
      </c>
      <c r="AB304" s="15">
        <v>0</v>
      </c>
      <c r="AC304" s="15">
        <v>0</v>
      </c>
      <c r="AD304" s="15">
        <v>0</v>
      </c>
      <c r="AE304" s="15">
        <v>0</v>
      </c>
      <c r="AF304" s="15">
        <v>0</v>
      </c>
      <c r="AG304" s="15">
        <v>0</v>
      </c>
      <c r="AH304" s="15">
        <v>0</v>
      </c>
      <c r="AI304" s="15">
        <v>320</v>
      </c>
    </row>
    <row r="305" spans="1:35" x14ac:dyDescent="0.3">
      <c r="A305" t="s">
        <v>209</v>
      </c>
      <c r="B305" s="15">
        <v>9333.6818808490552</v>
      </c>
      <c r="C305" s="15">
        <v>12507.985699323715</v>
      </c>
      <c r="D305" s="15">
        <v>9895.0926385833009</v>
      </c>
      <c r="E305" s="15">
        <v>3323.7</v>
      </c>
      <c r="F305" s="15">
        <v>0</v>
      </c>
      <c r="G305" s="15">
        <v>1503.8</v>
      </c>
      <c r="H305" s="15">
        <v>2672.2000000000003</v>
      </c>
      <c r="I305" s="15">
        <v>1581.6</v>
      </c>
      <c r="J305" s="15">
        <v>1648.6</v>
      </c>
      <c r="K305" s="15">
        <v>1248.7</v>
      </c>
      <c r="L305" s="15">
        <v>3427.5</v>
      </c>
      <c r="M305" s="15">
        <v>1413.3999999999999</v>
      </c>
      <c r="N305" s="15">
        <v>1935</v>
      </c>
      <c r="O305" s="15">
        <v>1336.8</v>
      </c>
      <c r="P305" s="15">
        <v>1796.0000000000002</v>
      </c>
      <c r="Q305" s="15">
        <v>1126.2000000000003</v>
      </c>
      <c r="R305" s="15">
        <v>878.59999999999991</v>
      </c>
      <c r="S305" s="15">
        <v>1560.5</v>
      </c>
      <c r="T305" s="15">
        <v>345.59999999999997</v>
      </c>
      <c r="U305" s="15">
        <v>1340</v>
      </c>
      <c r="V305" s="15">
        <v>342.5</v>
      </c>
      <c r="W305" s="15">
        <v>161.9</v>
      </c>
      <c r="X305" s="15">
        <v>2472</v>
      </c>
      <c r="Y305" s="15">
        <v>400</v>
      </c>
      <c r="Z305" s="15">
        <v>0</v>
      </c>
      <c r="AA305" s="15">
        <v>0</v>
      </c>
      <c r="AB305" s="15">
        <v>0</v>
      </c>
      <c r="AC305" s="15">
        <v>0</v>
      </c>
      <c r="AD305" s="15">
        <v>0</v>
      </c>
      <c r="AE305" s="15">
        <v>0</v>
      </c>
      <c r="AF305" s="15">
        <v>0</v>
      </c>
      <c r="AG305" s="15">
        <v>0</v>
      </c>
      <c r="AH305" s="15">
        <v>0</v>
      </c>
      <c r="AI305" s="15">
        <v>0</v>
      </c>
    </row>
    <row r="306" spans="1:35" x14ac:dyDescent="0.3">
      <c r="A306" t="s">
        <v>264</v>
      </c>
      <c r="B306" s="15">
        <v>9415.1774726090825</v>
      </c>
      <c r="C306" s="15">
        <v>20268.823411215511</v>
      </c>
      <c r="D306" s="15">
        <v>13231.773159645825</v>
      </c>
      <c r="E306" s="15">
        <v>2490.3000000000002</v>
      </c>
      <c r="F306" s="15">
        <v>3800.9</v>
      </c>
      <c r="G306" s="15">
        <v>1929.6</v>
      </c>
      <c r="H306" s="15">
        <v>4024.7999999999997</v>
      </c>
      <c r="I306" s="15">
        <v>1670.8</v>
      </c>
      <c r="J306" s="15">
        <v>2401.3000000000002</v>
      </c>
      <c r="K306" s="15">
        <v>1374.5</v>
      </c>
      <c r="L306" s="15">
        <v>3692.5000000000005</v>
      </c>
      <c r="M306" s="15">
        <v>1446.6999999999998</v>
      </c>
      <c r="N306" s="15">
        <v>4987</v>
      </c>
      <c r="O306" s="15">
        <v>1690.8</v>
      </c>
      <c r="P306" s="15">
        <v>2411.4</v>
      </c>
      <c r="Q306" s="15">
        <v>1073.2</v>
      </c>
      <c r="R306" s="15">
        <v>532.19999999999993</v>
      </c>
      <c r="S306" s="15">
        <v>489.29999999999995</v>
      </c>
      <c r="T306" s="15">
        <v>345.59999999999997</v>
      </c>
      <c r="U306" s="15">
        <v>611</v>
      </c>
      <c r="V306" s="15">
        <v>452.5</v>
      </c>
      <c r="W306" s="15">
        <v>206.9</v>
      </c>
      <c r="X306" s="15">
        <v>3439.6</v>
      </c>
      <c r="Y306" s="15">
        <v>400</v>
      </c>
      <c r="Z306" s="15">
        <v>0</v>
      </c>
      <c r="AA306" s="15">
        <v>0</v>
      </c>
      <c r="AB306" s="15">
        <v>0</v>
      </c>
      <c r="AC306" s="15">
        <v>0</v>
      </c>
      <c r="AD306" s="15">
        <v>0</v>
      </c>
      <c r="AE306" s="15">
        <v>0</v>
      </c>
      <c r="AF306" s="15">
        <v>0</v>
      </c>
      <c r="AG306" s="15">
        <v>0</v>
      </c>
      <c r="AH306" s="15">
        <v>0</v>
      </c>
      <c r="AI306" s="15">
        <v>640</v>
      </c>
    </row>
    <row r="307" spans="1:35" x14ac:dyDescent="0.3">
      <c r="A307" t="s">
        <v>78</v>
      </c>
      <c r="B307" s="15">
        <v>9216.6789420224068</v>
      </c>
      <c r="C307" s="15">
        <v>20175.140837093782</v>
      </c>
      <c r="D307" s="15">
        <v>12329.190911859418</v>
      </c>
      <c r="E307" s="15">
        <v>3461.4</v>
      </c>
      <c r="F307" s="15">
        <v>5402.1</v>
      </c>
      <c r="G307" s="15">
        <v>1929.6</v>
      </c>
      <c r="H307" s="15">
        <v>4581.4000000000005</v>
      </c>
      <c r="I307" s="15">
        <v>2376.1999999999998</v>
      </c>
      <c r="J307" s="15">
        <v>2088.6</v>
      </c>
      <c r="K307" s="15">
        <v>1654.5000000000002</v>
      </c>
      <c r="L307" s="15">
        <v>4855</v>
      </c>
      <c r="M307" s="15">
        <v>1886.7</v>
      </c>
      <c r="N307" s="15">
        <v>1419</v>
      </c>
      <c r="O307" s="15">
        <v>933.8</v>
      </c>
      <c r="P307" s="15">
        <v>1143.5999999999999</v>
      </c>
      <c r="Q307" s="15">
        <v>1247.1000000000001</v>
      </c>
      <c r="R307" s="15">
        <v>963</v>
      </c>
      <c r="S307" s="15">
        <v>854.19999999999993</v>
      </c>
      <c r="T307" s="15">
        <v>345.59999999999997</v>
      </c>
      <c r="U307" s="15">
        <v>1445.0000000000002</v>
      </c>
      <c r="V307" s="15">
        <v>540</v>
      </c>
      <c r="W307" s="15">
        <v>233.79999999999998</v>
      </c>
      <c r="X307" s="15">
        <v>2750.4</v>
      </c>
      <c r="Y307" s="15">
        <v>400</v>
      </c>
      <c r="Z307" s="15">
        <v>0</v>
      </c>
      <c r="AA307" s="15">
        <v>0</v>
      </c>
      <c r="AB307" s="15">
        <v>0</v>
      </c>
      <c r="AC307" s="15">
        <v>0</v>
      </c>
      <c r="AD307" s="15">
        <v>0</v>
      </c>
      <c r="AE307" s="15">
        <v>0</v>
      </c>
      <c r="AF307" s="15">
        <v>0</v>
      </c>
      <c r="AG307" s="15">
        <v>0</v>
      </c>
      <c r="AH307" s="15">
        <v>0</v>
      </c>
      <c r="AI307" s="15">
        <v>1600.0000000000002</v>
      </c>
    </row>
  </sheetData>
  <autoFilter ref="A1:AI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309"/>
  <sheetViews>
    <sheetView topLeftCell="B1" zoomScale="90" zoomScaleNormal="90" workbookViewId="0">
      <pane ySplit="3" topLeftCell="A4" activePane="bottomLeft" state="frozen"/>
      <selection pane="bottomLeft" activeCell="O6" sqref="O6"/>
    </sheetView>
  </sheetViews>
  <sheetFormatPr defaultRowHeight="14.4" x14ac:dyDescent="0.3"/>
  <cols>
    <col min="1" max="1" width="38.6640625" customWidth="1"/>
    <col min="2" max="3" width="15.33203125" style="4" bestFit="1" customWidth="1"/>
    <col min="4" max="4" width="14.5546875" customWidth="1"/>
    <col min="5" max="5" width="12.6640625" customWidth="1"/>
    <col min="6" max="6" width="12.6640625" hidden="1" customWidth="1"/>
    <col min="7" max="8" width="12.6640625" customWidth="1"/>
    <col min="9" max="9" width="15.109375" customWidth="1"/>
    <col min="10" max="12" width="12.6640625" customWidth="1"/>
    <col min="13" max="13" width="14.5546875" customWidth="1"/>
    <col min="14" max="14" width="12.6640625" customWidth="1"/>
    <col min="15" max="15" width="10.44140625" bestFit="1" customWidth="1"/>
  </cols>
  <sheetData>
    <row r="1" spans="1:14" s="164" customFormat="1" ht="18" customHeight="1" x14ac:dyDescent="0.3">
      <c r="A1" s="95"/>
      <c r="B1" s="210" t="s">
        <v>17</v>
      </c>
      <c r="C1" s="210"/>
      <c r="D1" s="210"/>
      <c r="E1" s="210"/>
      <c r="F1" s="167"/>
      <c r="G1" s="210" t="s">
        <v>18</v>
      </c>
      <c r="H1" s="210"/>
      <c r="I1" s="210"/>
      <c r="J1" s="210"/>
      <c r="K1" s="210" t="s">
        <v>266</v>
      </c>
      <c r="L1" s="210"/>
      <c r="M1" s="210"/>
      <c r="N1" s="210"/>
    </row>
    <row r="2" spans="1:14" s="164" customFormat="1" ht="30.75" customHeight="1" x14ac:dyDescent="0.3">
      <c r="A2" s="95" t="s">
        <v>1</v>
      </c>
      <c r="B2" s="95" t="s">
        <v>5035</v>
      </c>
      <c r="C2" s="95" t="s">
        <v>5041</v>
      </c>
      <c r="D2" s="95" t="s">
        <v>5029</v>
      </c>
      <c r="E2" s="95" t="s">
        <v>10708</v>
      </c>
      <c r="F2" s="95" t="s">
        <v>10707</v>
      </c>
      <c r="G2" s="95" t="s">
        <v>5035</v>
      </c>
      <c r="H2" s="95" t="s">
        <v>5028</v>
      </c>
      <c r="I2" s="95" t="s">
        <v>5029</v>
      </c>
      <c r="J2" s="95" t="s">
        <v>10708</v>
      </c>
      <c r="K2" s="95" t="s">
        <v>5032</v>
      </c>
      <c r="L2" s="95" t="s">
        <v>5033</v>
      </c>
      <c r="M2" s="95" t="s">
        <v>5031</v>
      </c>
      <c r="N2" s="95" t="s">
        <v>5034</v>
      </c>
    </row>
    <row r="3" spans="1:14" x14ac:dyDescent="0.3">
      <c r="A3" s="91"/>
      <c r="B3" s="92">
        <f>SUM(B4:B1000)</f>
        <v>3643614236.8839006</v>
      </c>
      <c r="C3" s="92">
        <f>SUM(C4:C1000)</f>
        <v>7187632946.1199837</v>
      </c>
      <c r="D3" s="92">
        <f>SUM(D4:D1000)</f>
        <v>26766758</v>
      </c>
      <c r="E3" s="91"/>
      <c r="F3" s="91"/>
      <c r="G3" s="92">
        <f>SUM(G4:G1000)</f>
        <v>3851421622.8995752</v>
      </c>
      <c r="H3" s="92">
        <f>SUM(H4:H1000)</f>
        <v>7553775928.4229145</v>
      </c>
      <c r="I3" s="92">
        <f>SUM(I4:I1000)</f>
        <v>26929442.93568451</v>
      </c>
      <c r="J3" s="91"/>
      <c r="K3" s="93">
        <f>G3/B3-1</f>
        <v>5.703331157071001E-2</v>
      </c>
      <c r="L3" s="93">
        <f>H3/C3-1</f>
        <v>5.0940690078029371E-2</v>
      </c>
      <c r="M3" s="93">
        <f>I3/D3-1</f>
        <v>6.0778722505172578E-3</v>
      </c>
      <c r="N3" s="91"/>
    </row>
    <row r="4" spans="1:14" x14ac:dyDescent="0.3">
      <c r="A4" t="s">
        <v>236</v>
      </c>
      <c r="B4" s="89">
        <v>13650632.856599992</v>
      </c>
      <c r="C4" s="89">
        <v>27706680</v>
      </c>
      <c r="D4" s="15">
        <v>115154</v>
      </c>
      <c r="E4" s="15">
        <v>1640.3639217139166</v>
      </c>
      <c r="F4" s="15"/>
      <c r="G4" s="89">
        <v>14461694.60029448</v>
      </c>
      <c r="H4" s="89">
        <v>29240755.268632937</v>
      </c>
      <c r="I4" s="15">
        <v>118647.36497505721</v>
      </c>
      <c r="J4" s="15">
        <v>1640.3639217139166</v>
      </c>
      <c r="K4" s="4">
        <v>5.9415688064773153E-2</v>
      </c>
      <c r="L4" s="4">
        <v>5.5368426265179904E-2</v>
      </c>
      <c r="M4" s="4">
        <v>3.0336462259732189E-2</v>
      </c>
      <c r="N4" s="4">
        <v>0</v>
      </c>
    </row>
    <row r="5" spans="1:14" x14ac:dyDescent="0.3">
      <c r="A5" t="s">
        <v>154</v>
      </c>
      <c r="B5" s="89">
        <v>17693837.540900007</v>
      </c>
      <c r="C5" s="89">
        <v>33128443.080000002</v>
      </c>
      <c r="D5" s="15">
        <v>101713</v>
      </c>
      <c r="E5" s="15">
        <v>1408.9686084872301</v>
      </c>
      <c r="F5" s="15"/>
      <c r="G5" s="89">
        <v>18504726.586360324</v>
      </c>
      <c r="H5" s="89">
        <v>34411119.109556176</v>
      </c>
      <c r="I5" s="15">
        <v>100599.98665488954</v>
      </c>
      <c r="J5" s="15">
        <v>1408.9686084872301</v>
      </c>
      <c r="K5" s="4">
        <v>4.5828896280183162E-2</v>
      </c>
      <c r="L5" s="4">
        <v>3.8718270775922381E-2</v>
      </c>
      <c r="M5" s="4">
        <v>-1.0942685252725459E-2</v>
      </c>
      <c r="N5" s="4">
        <v>0</v>
      </c>
    </row>
    <row r="6" spans="1:14" x14ac:dyDescent="0.3">
      <c r="A6" t="s">
        <v>57</v>
      </c>
      <c r="B6" s="89">
        <v>11503911.281099999</v>
      </c>
      <c r="C6" s="89">
        <v>22833187</v>
      </c>
      <c r="D6" s="15">
        <v>97546</v>
      </c>
      <c r="E6" s="15">
        <v>1367.9810898801456</v>
      </c>
      <c r="F6" s="15"/>
      <c r="G6" s="89">
        <v>12530729.432513932</v>
      </c>
      <c r="H6" s="89">
        <v>24736536.645731773</v>
      </c>
      <c r="I6" s="15">
        <v>94692.19970855485</v>
      </c>
      <c r="J6" s="15">
        <v>1367.9810898801456</v>
      </c>
      <c r="K6" s="4">
        <v>8.92581771819565E-2</v>
      </c>
      <c r="L6" s="4">
        <v>8.3358912872380619E-2</v>
      </c>
      <c r="M6" s="4">
        <v>-2.9255943774682214E-2</v>
      </c>
      <c r="N6" s="4">
        <v>0</v>
      </c>
    </row>
    <row r="7" spans="1:14" x14ac:dyDescent="0.3">
      <c r="A7" t="s">
        <v>79</v>
      </c>
      <c r="B7" s="89">
        <v>11779961.382299999</v>
      </c>
      <c r="C7" s="89">
        <v>23111229.939999998</v>
      </c>
      <c r="D7" s="15">
        <v>103750</v>
      </c>
      <c r="E7" s="15">
        <v>1445.2303405907301</v>
      </c>
      <c r="F7" s="15"/>
      <c r="G7" s="89">
        <v>12455227.765136886</v>
      </c>
      <c r="H7" s="89">
        <v>24373035.232640076</v>
      </c>
      <c r="I7" s="15">
        <v>106127.59233907069</v>
      </c>
      <c r="J7" s="15">
        <v>1445.2303405907301</v>
      </c>
      <c r="K7" s="4">
        <v>5.7323310401637739E-2</v>
      </c>
      <c r="L7" s="4">
        <v>5.4597063674927782E-2</v>
      </c>
      <c r="M7" s="4">
        <v>2.2916552665741552E-2</v>
      </c>
      <c r="N7" s="4">
        <v>0</v>
      </c>
    </row>
    <row r="8" spans="1:14" x14ac:dyDescent="0.3">
      <c r="A8" t="s">
        <v>145</v>
      </c>
      <c r="B8" s="89">
        <v>16390061.996800005</v>
      </c>
      <c r="C8" s="89">
        <v>31420242.989999998</v>
      </c>
      <c r="D8" s="15">
        <v>103251</v>
      </c>
      <c r="E8" s="15">
        <v>1442.7985624177882</v>
      </c>
      <c r="F8" s="15"/>
      <c r="G8" s="89">
        <v>17313217.407274492</v>
      </c>
      <c r="H8" s="89">
        <v>33074410.641134199</v>
      </c>
      <c r="I8" s="15">
        <v>107518.17823863187</v>
      </c>
      <c r="J8" s="15">
        <v>1442.7985624177879</v>
      </c>
      <c r="K8" s="4">
        <v>5.6324095092179949E-2</v>
      </c>
      <c r="L8" s="4">
        <v>5.2646558196913551E-2</v>
      </c>
      <c r="M8" s="4">
        <v>4.1328202522318058E-2</v>
      </c>
      <c r="N8" s="4">
        <v>0</v>
      </c>
    </row>
    <row r="9" spans="1:14" x14ac:dyDescent="0.3">
      <c r="A9" t="s">
        <v>114</v>
      </c>
      <c r="B9" s="89">
        <v>10929166.410500003</v>
      </c>
      <c r="C9" s="89">
        <v>23046107</v>
      </c>
      <c r="D9" s="15">
        <v>68387</v>
      </c>
      <c r="E9" s="15">
        <v>911.92811755986384</v>
      </c>
      <c r="F9" s="15"/>
      <c r="G9" s="89">
        <v>11508752.500505455</v>
      </c>
      <c r="H9" s="89">
        <v>24176986.933361325</v>
      </c>
      <c r="I9" s="15">
        <v>69511.961609363745</v>
      </c>
      <c r="J9" s="15">
        <v>911.92811755986395</v>
      </c>
      <c r="K9" s="4">
        <v>5.3031134144743586E-2</v>
      </c>
      <c r="L9" s="4">
        <v>4.907032382351284E-2</v>
      </c>
      <c r="M9" s="4">
        <v>1.6449933603809752E-2</v>
      </c>
      <c r="N9" s="4">
        <v>0</v>
      </c>
    </row>
    <row r="10" spans="1:14" x14ac:dyDescent="0.3">
      <c r="A10" t="s">
        <v>115</v>
      </c>
      <c r="B10" s="89">
        <v>9020711.7302999981</v>
      </c>
      <c r="C10" s="89">
        <v>17213435</v>
      </c>
      <c r="D10" s="15">
        <v>72302</v>
      </c>
      <c r="E10" s="15">
        <v>984.64975314050548</v>
      </c>
      <c r="F10" s="15"/>
      <c r="G10" s="89">
        <v>9608962.1033913922</v>
      </c>
      <c r="H10" s="89">
        <v>18254297.531807542</v>
      </c>
      <c r="I10" s="15">
        <v>74356.14165772064</v>
      </c>
      <c r="J10" s="15">
        <v>984.64975314050548</v>
      </c>
      <c r="K10" s="4">
        <v>6.5211082082968996E-2</v>
      </c>
      <c r="L10" s="4">
        <v>6.0468031616440321E-2</v>
      </c>
      <c r="M10" s="4">
        <v>2.8410578652328322E-2</v>
      </c>
      <c r="N10" s="4">
        <v>0</v>
      </c>
    </row>
    <row r="11" spans="1:14" x14ac:dyDescent="0.3">
      <c r="A11" t="s">
        <v>155</v>
      </c>
      <c r="B11" s="89">
        <v>16219167.297599996</v>
      </c>
      <c r="C11" s="89">
        <v>30026293</v>
      </c>
      <c r="D11" s="15">
        <v>89448</v>
      </c>
      <c r="E11" s="15">
        <v>1294.2181991892221</v>
      </c>
      <c r="F11" s="15"/>
      <c r="G11" s="89">
        <v>17285907.332278576</v>
      </c>
      <c r="H11" s="89">
        <v>31867327.406552408</v>
      </c>
      <c r="I11" s="15">
        <v>92944.270797921548</v>
      </c>
      <c r="J11" s="15">
        <v>1294.2181991892221</v>
      </c>
      <c r="K11" s="4">
        <v>6.5770333032844963E-2</v>
      </c>
      <c r="L11" s="4">
        <v>6.1314075851867766E-2</v>
      </c>
      <c r="M11" s="4">
        <v>3.908718806369671E-2</v>
      </c>
      <c r="N11" s="4">
        <v>0</v>
      </c>
    </row>
    <row r="12" spans="1:14" x14ac:dyDescent="0.3">
      <c r="A12" t="s">
        <v>182</v>
      </c>
      <c r="B12" s="89">
        <v>8228396.528200007</v>
      </c>
      <c r="C12" s="89">
        <v>14855907</v>
      </c>
      <c r="D12" s="15">
        <v>61332</v>
      </c>
      <c r="E12" s="15">
        <v>879.95521652774528</v>
      </c>
      <c r="F12" s="15"/>
      <c r="G12" s="89">
        <v>8689904.3552368619</v>
      </c>
      <c r="H12" s="89">
        <v>15585294.644450665</v>
      </c>
      <c r="I12" s="15">
        <v>60377.882866493877</v>
      </c>
      <c r="J12" s="15">
        <v>879.95521652774528</v>
      </c>
      <c r="K12" s="4">
        <v>5.6087212794764474E-2</v>
      </c>
      <c r="L12" s="4">
        <v>4.9097483206556491E-2</v>
      </c>
      <c r="M12" s="4">
        <v>-1.5556595798378092E-2</v>
      </c>
      <c r="N12" s="4">
        <v>0</v>
      </c>
    </row>
    <row r="13" spans="1:14" x14ac:dyDescent="0.3">
      <c r="A13" t="s">
        <v>210</v>
      </c>
      <c r="B13" s="90">
        <v>4943162.1620000023</v>
      </c>
      <c r="C13" s="90">
        <v>10169817</v>
      </c>
      <c r="D13" s="67">
        <v>40675</v>
      </c>
      <c r="E13" s="67">
        <v>593.10923355934153</v>
      </c>
      <c r="F13" s="67"/>
      <c r="G13" s="90">
        <v>5351644.5740730381</v>
      </c>
      <c r="H13" s="90">
        <v>10938429.469638728</v>
      </c>
      <c r="I13" s="67">
        <v>40825.75953202691</v>
      </c>
      <c r="J13" s="67">
        <v>593.10923355934153</v>
      </c>
      <c r="K13" s="4">
        <v>8.2635851037458963E-2</v>
      </c>
      <c r="L13" s="4">
        <v>7.5577807313418566E-2</v>
      </c>
      <c r="M13" s="4">
        <v>3.7064420903973883E-3</v>
      </c>
      <c r="N13" s="4">
        <v>0</v>
      </c>
    </row>
    <row r="14" spans="1:14" x14ac:dyDescent="0.3">
      <c r="A14" t="s">
        <v>116</v>
      </c>
      <c r="B14" s="90">
        <v>8561681.441300001</v>
      </c>
      <c r="C14" s="90">
        <v>16547862</v>
      </c>
      <c r="D14" s="67">
        <v>71614</v>
      </c>
      <c r="E14" s="67">
        <v>1027.0624642747784</v>
      </c>
      <c r="F14" s="67"/>
      <c r="G14" s="90">
        <v>9391717.9385251608</v>
      </c>
      <c r="H14" s="90">
        <v>18032539.088036414</v>
      </c>
      <c r="I14" s="67">
        <v>69970.347039507993</v>
      </c>
      <c r="J14" s="67">
        <v>1027.0624642747784</v>
      </c>
      <c r="K14" s="4">
        <v>9.6947837047663743E-2</v>
      </c>
      <c r="L14" s="4">
        <v>8.9720175817058045E-2</v>
      </c>
      <c r="M14" s="4">
        <v>-2.2951559199206994E-2</v>
      </c>
      <c r="N14" s="4">
        <v>0</v>
      </c>
    </row>
    <row r="15" spans="1:14" x14ac:dyDescent="0.3">
      <c r="A15" t="s">
        <v>211</v>
      </c>
      <c r="B15" s="90">
        <v>9110188.8786000013</v>
      </c>
      <c r="C15" s="90">
        <v>18141309.990000002</v>
      </c>
      <c r="D15" s="67">
        <v>72441</v>
      </c>
      <c r="E15" s="67">
        <v>997.95962770022402</v>
      </c>
      <c r="F15" s="67"/>
      <c r="G15" s="90">
        <v>9642043.3443584815</v>
      </c>
      <c r="H15" s="90">
        <v>19057343.286778636</v>
      </c>
      <c r="I15" s="67">
        <v>71147.69568086692</v>
      </c>
      <c r="J15" s="67">
        <v>997.95962770022402</v>
      </c>
      <c r="K15" s="4">
        <v>5.8380179911287744E-2</v>
      </c>
      <c r="L15" s="4">
        <v>5.0494330193551429E-2</v>
      </c>
      <c r="M15" s="4">
        <v>-1.7853209082330124E-2</v>
      </c>
      <c r="N15" s="4">
        <v>0</v>
      </c>
    </row>
    <row r="16" spans="1:14" x14ac:dyDescent="0.3">
      <c r="A16" t="s">
        <v>117</v>
      </c>
      <c r="B16" s="90">
        <v>13393223.356400004</v>
      </c>
      <c r="C16" s="90">
        <v>26242824.98</v>
      </c>
      <c r="D16" s="67">
        <v>91414</v>
      </c>
      <c r="E16" s="67">
        <v>1253.0308377380766</v>
      </c>
      <c r="F16" s="67"/>
      <c r="G16" s="90">
        <v>14203827.832166268</v>
      </c>
      <c r="H16" s="90">
        <v>27625825.49319471</v>
      </c>
      <c r="I16" s="67">
        <v>89565.810393888547</v>
      </c>
      <c r="J16" s="67">
        <v>1253.0308377380761</v>
      </c>
      <c r="K16" s="4">
        <v>6.0523479239888323E-2</v>
      </c>
      <c r="L16" s="4">
        <v>5.2700138580686895E-2</v>
      </c>
      <c r="M16" s="4">
        <v>-2.0217796028086044E-2</v>
      </c>
      <c r="N16" s="4">
        <v>0</v>
      </c>
    </row>
    <row r="17" spans="1:14" x14ac:dyDescent="0.3">
      <c r="A17" t="s">
        <v>183</v>
      </c>
      <c r="B17" s="90">
        <v>11033909.300000003</v>
      </c>
      <c r="C17" s="90">
        <v>20457487</v>
      </c>
      <c r="D17" s="67">
        <v>79475</v>
      </c>
      <c r="E17" s="67">
        <v>1132.8809285677798</v>
      </c>
      <c r="F17" s="67"/>
      <c r="G17" s="90">
        <v>11694031.552541563</v>
      </c>
      <c r="H17" s="90">
        <v>21573119.981195308</v>
      </c>
      <c r="I17" s="67">
        <v>80715.856539930086</v>
      </c>
      <c r="J17" s="67">
        <v>1132.8809285677798</v>
      </c>
      <c r="K17" s="4">
        <v>5.9826688310874676E-2</v>
      </c>
      <c r="L17" s="4">
        <v>5.4534214353664678E-2</v>
      </c>
      <c r="M17" s="4">
        <v>1.56131681652103E-2</v>
      </c>
      <c r="N17" s="4">
        <v>0</v>
      </c>
    </row>
    <row r="18" spans="1:14" x14ac:dyDescent="0.3">
      <c r="A18" t="s">
        <v>58</v>
      </c>
      <c r="B18" s="90">
        <v>14914859.560199996</v>
      </c>
      <c r="C18" s="90">
        <v>27733934</v>
      </c>
      <c r="D18" s="67">
        <v>76231</v>
      </c>
      <c r="E18" s="67">
        <v>1049.650845615997</v>
      </c>
      <c r="F18" s="67"/>
      <c r="G18" s="90">
        <v>15515915.920983093</v>
      </c>
      <c r="H18" s="90">
        <v>28745913.405502338</v>
      </c>
      <c r="I18" s="67">
        <v>76806.229306246649</v>
      </c>
      <c r="J18" s="67">
        <v>1049.650845615997</v>
      </c>
      <c r="K18" s="4">
        <v>4.0299163284581274E-2</v>
      </c>
      <c r="L18" s="4">
        <v>3.6488851725915872E-2</v>
      </c>
      <c r="M18" s="4">
        <v>7.5458711842510962E-3</v>
      </c>
      <c r="N18" s="4">
        <v>0</v>
      </c>
    </row>
    <row r="19" spans="1:14" x14ac:dyDescent="0.3">
      <c r="A19" t="s">
        <v>184</v>
      </c>
      <c r="B19" s="90">
        <v>13176843.498300007</v>
      </c>
      <c r="C19" s="90">
        <v>24653948</v>
      </c>
      <c r="D19" s="67">
        <v>83659</v>
      </c>
      <c r="E19" s="67">
        <v>1187.5608453078898</v>
      </c>
      <c r="F19" s="67"/>
      <c r="G19" s="90">
        <v>13688047.478472453</v>
      </c>
      <c r="H19" s="90">
        <v>25528127.323102523</v>
      </c>
      <c r="I19" s="67">
        <v>87639.198121561494</v>
      </c>
      <c r="J19" s="67">
        <v>1187.5608453078901</v>
      </c>
      <c r="K19" s="4">
        <v>3.879563267472963E-2</v>
      </c>
      <c r="L19" s="4">
        <v>3.5457985191764019E-2</v>
      </c>
      <c r="M19" s="4">
        <v>4.7576448697229212E-2</v>
      </c>
      <c r="N19" s="4">
        <v>0</v>
      </c>
    </row>
    <row r="20" spans="1:14" x14ac:dyDescent="0.3">
      <c r="A20" t="s">
        <v>185</v>
      </c>
      <c r="B20" s="90">
        <v>11878567.243999999</v>
      </c>
      <c r="C20" s="90">
        <v>24890285</v>
      </c>
      <c r="D20" s="67">
        <v>74350</v>
      </c>
      <c r="E20" s="67">
        <v>1030.8703332677348</v>
      </c>
      <c r="F20" s="67"/>
      <c r="G20" s="90">
        <v>12251307.342653926</v>
      </c>
      <c r="H20" s="90">
        <v>25443225.663010459</v>
      </c>
      <c r="I20" s="67">
        <v>73082.315147821238</v>
      </c>
      <c r="J20" s="67">
        <v>1030.8703332677348</v>
      </c>
      <c r="K20" s="4">
        <v>3.1379213586739896E-2</v>
      </c>
      <c r="L20" s="4">
        <v>2.221511979515145E-2</v>
      </c>
      <c r="M20" s="4">
        <v>-1.7050233385053959E-2</v>
      </c>
      <c r="N20" s="4">
        <v>0</v>
      </c>
    </row>
    <row r="21" spans="1:14" x14ac:dyDescent="0.3">
      <c r="A21" t="s">
        <v>186</v>
      </c>
      <c r="B21" s="90">
        <v>12039455.1538</v>
      </c>
      <c r="C21" s="90">
        <v>21768776.990000002</v>
      </c>
      <c r="D21" s="67">
        <v>87759</v>
      </c>
      <c r="E21" s="67">
        <v>1155.6386162876204</v>
      </c>
      <c r="F21" s="67"/>
      <c r="G21" s="90">
        <v>13190897.298712587</v>
      </c>
      <c r="H21" s="90">
        <v>23562333.465378236</v>
      </c>
      <c r="I21" s="67">
        <v>83830.334667393152</v>
      </c>
      <c r="J21" s="67">
        <v>1155.6386162876204</v>
      </c>
      <c r="K21" s="4">
        <v>9.5639057598811528E-2</v>
      </c>
      <c r="L21" s="4">
        <v>8.2391237514268578E-2</v>
      </c>
      <c r="M21" s="4">
        <v>-4.4766523463198649E-2</v>
      </c>
      <c r="N21" s="4">
        <v>0</v>
      </c>
    </row>
    <row r="22" spans="1:14" x14ac:dyDescent="0.3">
      <c r="A22" t="s">
        <v>187</v>
      </c>
      <c r="B22" s="90">
        <v>11794602.712799994</v>
      </c>
      <c r="C22" s="90">
        <v>22095718</v>
      </c>
      <c r="D22" s="67">
        <v>78007</v>
      </c>
      <c r="E22" s="67">
        <v>1116.7115016154098</v>
      </c>
      <c r="F22" s="67"/>
      <c r="G22" s="90">
        <v>12350508.334985446</v>
      </c>
      <c r="H22" s="90">
        <v>23031325.268958863</v>
      </c>
      <c r="I22" s="67">
        <v>81081.709127060691</v>
      </c>
      <c r="J22" s="67">
        <v>1116.7115016154098</v>
      </c>
      <c r="K22" s="4">
        <v>4.713220408705765E-2</v>
      </c>
      <c r="L22" s="4">
        <v>4.2343374809493017E-2</v>
      </c>
      <c r="M22" s="4">
        <v>3.9415810466505441E-2</v>
      </c>
      <c r="N22" s="4">
        <v>0</v>
      </c>
    </row>
    <row r="23" spans="1:14" x14ac:dyDescent="0.3">
      <c r="A23" t="s">
        <v>156</v>
      </c>
      <c r="B23" s="90">
        <v>10059466.615800004</v>
      </c>
      <c r="C23" s="90">
        <v>19550155</v>
      </c>
      <c r="D23" s="67">
        <v>81102</v>
      </c>
      <c r="E23" s="67">
        <v>1156.256150215929</v>
      </c>
      <c r="F23" s="67"/>
      <c r="G23" s="90">
        <v>10716298.907759644</v>
      </c>
      <c r="H23" s="90">
        <v>20811387.741996542</v>
      </c>
      <c r="I23" s="67">
        <v>84519.627540094269</v>
      </c>
      <c r="J23" s="67">
        <v>1156.256150215929</v>
      </c>
      <c r="K23" s="4">
        <v>6.5294942271390433E-2</v>
      </c>
      <c r="L23" s="4">
        <v>6.4512672252293735E-2</v>
      </c>
      <c r="M23" s="4">
        <v>4.2139867575328172E-2</v>
      </c>
      <c r="N23" s="4">
        <v>0</v>
      </c>
    </row>
    <row r="24" spans="1:14" x14ac:dyDescent="0.3">
      <c r="A24" t="s">
        <v>237</v>
      </c>
      <c r="B24" s="90">
        <v>7530413.1552000027</v>
      </c>
      <c r="C24" s="90">
        <v>15707296</v>
      </c>
      <c r="D24" s="67">
        <v>72612</v>
      </c>
      <c r="E24" s="67">
        <v>1004.9956237087579</v>
      </c>
      <c r="F24" s="67"/>
      <c r="G24" s="90">
        <v>8009202.560680639</v>
      </c>
      <c r="H24" s="90">
        <v>16597569.995790353</v>
      </c>
      <c r="I24" s="67">
        <v>74307.615567540837</v>
      </c>
      <c r="J24" s="67">
        <v>1004.9956237087579</v>
      </c>
      <c r="K24" s="4">
        <v>6.3580761853686107E-2</v>
      </c>
      <c r="L24" s="4">
        <v>5.6679010556008658E-2</v>
      </c>
      <c r="M24" s="4">
        <v>2.3351726540252749E-2</v>
      </c>
      <c r="N24" s="4">
        <v>0</v>
      </c>
    </row>
    <row r="25" spans="1:14" x14ac:dyDescent="0.3">
      <c r="A25" t="s">
        <v>212</v>
      </c>
      <c r="B25" s="90">
        <v>14048407.35799999</v>
      </c>
      <c r="C25" s="90">
        <v>27927800.990000002</v>
      </c>
      <c r="D25" s="67">
        <v>89516</v>
      </c>
      <c r="E25" s="67">
        <v>1183.5178068130845</v>
      </c>
      <c r="F25" s="67"/>
      <c r="G25" s="90">
        <v>14663237.693010259</v>
      </c>
      <c r="H25" s="90">
        <v>28922592.912317745</v>
      </c>
      <c r="I25" s="67">
        <v>88236.221987812358</v>
      </c>
      <c r="J25" s="67">
        <v>1183.5178068130842</v>
      </c>
      <c r="K25" s="4">
        <v>4.3765127202134435E-2</v>
      </c>
      <c r="L25" s="4">
        <v>3.5620130731880639E-2</v>
      </c>
      <c r="M25" s="4">
        <v>-1.4296639843018433E-2</v>
      </c>
      <c r="N25" s="4">
        <v>0</v>
      </c>
    </row>
    <row r="26" spans="1:14" x14ac:dyDescent="0.3">
      <c r="A26" t="s">
        <v>32</v>
      </c>
      <c r="B26" s="90">
        <v>23358318.686300002</v>
      </c>
      <c r="C26" s="90">
        <v>40854218.979999997</v>
      </c>
      <c r="D26" s="67">
        <v>87357</v>
      </c>
      <c r="E26" s="67">
        <v>1162.6376333572166</v>
      </c>
      <c r="F26" s="67"/>
      <c r="G26" s="90">
        <v>24224585.526338231</v>
      </c>
      <c r="H26" s="90">
        <v>42253944.943258427</v>
      </c>
      <c r="I26" s="67">
        <v>92207.63754547757</v>
      </c>
      <c r="J26" s="67">
        <v>1162.6376333572164</v>
      </c>
      <c r="K26" s="4">
        <v>3.7086009985226598E-2</v>
      </c>
      <c r="L26" s="4">
        <v>3.4261478941591372E-2</v>
      </c>
      <c r="M26" s="4">
        <v>5.5526603998278024E-2</v>
      </c>
      <c r="N26" s="4">
        <v>0</v>
      </c>
    </row>
    <row r="27" spans="1:14" x14ac:dyDescent="0.3">
      <c r="A27" t="s">
        <v>157</v>
      </c>
      <c r="B27" s="90">
        <v>18544940.943599995</v>
      </c>
      <c r="C27" s="90">
        <v>35893027</v>
      </c>
      <c r="D27" s="67">
        <v>103231</v>
      </c>
      <c r="E27" s="67">
        <v>1430.1226335833464</v>
      </c>
      <c r="F27" s="67"/>
      <c r="G27" s="90">
        <v>19393540.240173854</v>
      </c>
      <c r="H27" s="90">
        <v>37332504.03543891</v>
      </c>
      <c r="I27" s="67">
        <v>102163.87673273595</v>
      </c>
      <c r="J27" s="67">
        <v>1430.1226335833464</v>
      </c>
      <c r="K27" s="4">
        <v>4.5759072469126139E-2</v>
      </c>
      <c r="L27" s="4">
        <v>4.0104643039410082E-2</v>
      </c>
      <c r="M27" s="4">
        <v>-1.0337236559406104E-2</v>
      </c>
      <c r="N27" s="4">
        <v>0</v>
      </c>
    </row>
    <row r="28" spans="1:14" x14ac:dyDescent="0.3">
      <c r="A28" t="s">
        <v>59</v>
      </c>
      <c r="B28" s="90">
        <v>13460697.620400006</v>
      </c>
      <c r="C28" s="90">
        <v>26062022.98</v>
      </c>
      <c r="D28" s="67">
        <v>99421</v>
      </c>
      <c r="E28" s="67">
        <v>1369.6917640992442</v>
      </c>
      <c r="F28" s="67"/>
      <c r="G28" s="90">
        <v>14186242.447295198</v>
      </c>
      <c r="H28" s="90">
        <v>27353428.926881388</v>
      </c>
      <c r="I28" s="67">
        <v>102889.66383390164</v>
      </c>
      <c r="J28" s="67">
        <v>1369.6917640992442</v>
      </c>
      <c r="K28" s="4">
        <v>5.3900982501502215E-2</v>
      </c>
      <c r="L28" s="4">
        <v>4.95512550147168E-2</v>
      </c>
      <c r="M28" s="4">
        <v>3.4888643585375689E-2</v>
      </c>
      <c r="N28" s="4">
        <v>0</v>
      </c>
    </row>
    <row r="29" spans="1:14" x14ac:dyDescent="0.3">
      <c r="A29" t="s">
        <v>118</v>
      </c>
      <c r="B29" s="90">
        <v>14110032.036100004</v>
      </c>
      <c r="C29" s="90">
        <v>26351545.989999998</v>
      </c>
      <c r="D29" s="67">
        <v>79556</v>
      </c>
      <c r="E29" s="67">
        <v>1102.0002056153035</v>
      </c>
      <c r="F29" s="67"/>
      <c r="G29" s="90">
        <v>14572490.957990024</v>
      </c>
      <c r="H29" s="90">
        <v>27198788.487385288</v>
      </c>
      <c r="I29" s="67">
        <v>83562.957635252111</v>
      </c>
      <c r="J29" s="67">
        <v>1102.0002056153032</v>
      </c>
      <c r="K29" s="4">
        <v>3.2775185818631369E-2</v>
      </c>
      <c r="L29" s="4">
        <v>3.2151529087014685E-2</v>
      </c>
      <c r="M29" s="4">
        <v>5.036650454085323E-2</v>
      </c>
      <c r="N29" s="4">
        <v>0</v>
      </c>
    </row>
    <row r="30" spans="1:14" x14ac:dyDescent="0.3">
      <c r="A30" t="s">
        <v>60</v>
      </c>
      <c r="B30" s="90">
        <v>10036494.812500002</v>
      </c>
      <c r="C30" s="90">
        <v>19852901.440000001</v>
      </c>
      <c r="D30" s="67">
        <v>80870</v>
      </c>
      <c r="E30" s="67">
        <v>1168.1623677023354</v>
      </c>
      <c r="F30" s="67"/>
      <c r="G30" s="90">
        <v>10716571.770010144</v>
      </c>
      <c r="H30" s="90">
        <v>21166186.541929014</v>
      </c>
      <c r="I30" s="67">
        <v>84408.714478876587</v>
      </c>
      <c r="J30" s="67">
        <v>1168.1623677023354</v>
      </c>
      <c r="K30" s="4">
        <v>6.7760405421934511E-2</v>
      </c>
      <c r="L30" s="4">
        <v>6.6150789389553877E-2</v>
      </c>
      <c r="M30" s="4">
        <v>4.3758062061043601E-2</v>
      </c>
      <c r="N30" s="4">
        <v>0</v>
      </c>
    </row>
    <row r="31" spans="1:14" x14ac:dyDescent="0.3">
      <c r="A31" t="s">
        <v>146</v>
      </c>
      <c r="B31" s="90">
        <v>12981175.704000007</v>
      </c>
      <c r="C31" s="90">
        <v>25458566.990000002</v>
      </c>
      <c r="D31" s="67">
        <v>74754</v>
      </c>
      <c r="E31" s="67">
        <v>1022.9615668312235</v>
      </c>
      <c r="F31" s="67"/>
      <c r="G31" s="90">
        <v>13557769.687433667</v>
      </c>
      <c r="H31" s="90">
        <v>26390995.504528292</v>
      </c>
      <c r="I31" s="67">
        <v>76190.987509474362</v>
      </c>
      <c r="J31" s="67">
        <v>1022.9615668312235</v>
      </c>
      <c r="K31" s="4">
        <v>4.4417701183721681E-2</v>
      </c>
      <c r="L31" s="4">
        <v>3.6625333817670969E-2</v>
      </c>
      <c r="M31" s="4">
        <v>1.9222884520886607E-2</v>
      </c>
      <c r="N31" s="4">
        <v>0</v>
      </c>
    </row>
    <row r="32" spans="1:14" x14ac:dyDescent="0.3">
      <c r="A32" t="s">
        <v>33</v>
      </c>
      <c r="B32" s="90">
        <v>16941438.333299998</v>
      </c>
      <c r="C32" s="90">
        <v>33914239</v>
      </c>
      <c r="D32" s="67">
        <v>76124</v>
      </c>
      <c r="E32" s="67">
        <v>1109.3734323181479</v>
      </c>
      <c r="F32" s="67"/>
      <c r="G32" s="90">
        <v>17618048.729140725</v>
      </c>
      <c r="H32" s="90">
        <v>35115617.24243217</v>
      </c>
      <c r="I32" s="67">
        <v>80366.448220776176</v>
      </c>
      <c r="J32" s="67">
        <v>1109.3734323181479</v>
      </c>
      <c r="K32" s="4">
        <v>3.9938190756258596E-2</v>
      </c>
      <c r="L32" s="4">
        <v>3.5424007079509323E-2</v>
      </c>
      <c r="M32" s="4">
        <v>5.5730757984028267E-2</v>
      </c>
      <c r="N32" s="4">
        <v>0</v>
      </c>
    </row>
    <row r="33" spans="1:14" x14ac:dyDescent="0.3">
      <c r="A33" t="s">
        <v>119</v>
      </c>
      <c r="B33" s="90">
        <v>14517894.331400001</v>
      </c>
      <c r="C33" s="90">
        <v>27720110</v>
      </c>
      <c r="D33" s="67">
        <v>75388</v>
      </c>
      <c r="E33" s="67">
        <v>1072.6110554325098</v>
      </c>
      <c r="F33" s="67"/>
      <c r="G33" s="90">
        <v>15343378.638678493</v>
      </c>
      <c r="H33" s="90">
        <v>29114874.910049379</v>
      </c>
      <c r="I33" s="67">
        <v>78002.221723399765</v>
      </c>
      <c r="J33" s="67">
        <v>1072.6110554325098</v>
      </c>
      <c r="K33" s="4">
        <v>5.6859782034168305E-2</v>
      </c>
      <c r="L33" s="4">
        <v>5.0315994779579931E-2</v>
      </c>
      <c r="M33" s="4">
        <v>3.4676894511059597E-2</v>
      </c>
      <c r="N33" s="4">
        <v>0</v>
      </c>
    </row>
    <row r="34" spans="1:14" x14ac:dyDescent="0.3">
      <c r="A34" t="s">
        <v>188</v>
      </c>
      <c r="B34" s="90">
        <v>14187278.483199999</v>
      </c>
      <c r="C34" s="90">
        <v>26031482</v>
      </c>
      <c r="D34" s="67">
        <v>95273</v>
      </c>
      <c r="E34" s="67">
        <v>1344.9530982978486</v>
      </c>
      <c r="F34" s="67"/>
      <c r="G34" s="90">
        <v>14987890.242846187</v>
      </c>
      <c r="H34" s="90">
        <v>27450545.3588177</v>
      </c>
      <c r="I34" s="67">
        <v>98617.906656934487</v>
      </c>
      <c r="J34" s="67">
        <v>1344.953098297849</v>
      </c>
      <c r="K34" s="4">
        <v>5.6431665917761498E-2</v>
      </c>
      <c r="L34" s="4">
        <v>5.4513352671111903E-2</v>
      </c>
      <c r="M34" s="4">
        <v>3.5108652576642863E-2</v>
      </c>
      <c r="N34" s="4">
        <v>0</v>
      </c>
    </row>
    <row r="35" spans="1:14" x14ac:dyDescent="0.3">
      <c r="A35" t="s">
        <v>120</v>
      </c>
      <c r="B35" s="90">
        <v>12222738.0967</v>
      </c>
      <c r="C35" s="90">
        <v>23169517.989999998</v>
      </c>
      <c r="D35" s="67">
        <v>84890</v>
      </c>
      <c r="E35" s="67">
        <v>1280.2341785072967</v>
      </c>
      <c r="F35" s="67"/>
      <c r="G35" s="90">
        <v>12848982.711273687</v>
      </c>
      <c r="H35" s="90">
        <v>24258730.434607442</v>
      </c>
      <c r="I35" s="67">
        <v>87303.206708263329</v>
      </c>
      <c r="J35" s="67">
        <v>1280.2341785072967</v>
      </c>
      <c r="K35" s="4">
        <v>5.1236033171877082E-2</v>
      </c>
      <c r="L35" s="4">
        <v>4.7010578514302681E-2</v>
      </c>
      <c r="M35" s="4">
        <v>2.8427455628028397E-2</v>
      </c>
      <c r="N35" s="4">
        <v>0</v>
      </c>
    </row>
    <row r="36" spans="1:14" x14ac:dyDescent="0.3">
      <c r="A36" t="s">
        <v>158</v>
      </c>
      <c r="B36" s="90">
        <v>7953504.0374999968</v>
      </c>
      <c r="C36" s="90">
        <v>15690398.560000001</v>
      </c>
      <c r="D36" s="67">
        <v>69018</v>
      </c>
      <c r="E36" s="67">
        <v>986.20754411220162</v>
      </c>
      <c r="F36" s="67"/>
      <c r="G36" s="90">
        <v>8687089.9259904586</v>
      </c>
      <c r="H36" s="90">
        <v>17076188.210528616</v>
      </c>
      <c r="I36" s="67">
        <v>71300.276536782607</v>
      </c>
      <c r="J36" s="67">
        <v>986.20754411220162</v>
      </c>
      <c r="K36" s="4">
        <v>9.2234301388630202E-2</v>
      </c>
      <c r="L36" s="4">
        <v>8.8320869940260893E-2</v>
      </c>
      <c r="M36" s="4">
        <v>3.3067845153186282E-2</v>
      </c>
      <c r="N36" s="4">
        <v>0</v>
      </c>
    </row>
    <row r="37" spans="1:14" x14ac:dyDescent="0.3">
      <c r="A37" t="s">
        <v>213</v>
      </c>
      <c r="B37" s="90">
        <v>21023444.104600001</v>
      </c>
      <c r="C37" s="90">
        <v>39705306.950000003</v>
      </c>
      <c r="D37" s="67">
        <v>84481</v>
      </c>
      <c r="E37" s="67">
        <v>1187.8291973693231</v>
      </c>
      <c r="F37" s="67"/>
      <c r="G37" s="90">
        <v>21990818.806881066</v>
      </c>
      <c r="H37" s="90">
        <v>41241083.728620842</v>
      </c>
      <c r="I37" s="67">
        <v>84945.843937123529</v>
      </c>
      <c r="J37" s="67">
        <v>1187.8291973693231</v>
      </c>
      <c r="K37" s="4">
        <v>4.6014092527751016E-2</v>
      </c>
      <c r="L37" s="4">
        <v>3.8679383099967213E-2</v>
      </c>
      <c r="M37" s="4">
        <v>5.5023488964800471E-3</v>
      </c>
      <c r="N37" s="4">
        <v>0</v>
      </c>
    </row>
    <row r="38" spans="1:14" x14ac:dyDescent="0.3">
      <c r="A38" t="s">
        <v>147</v>
      </c>
      <c r="B38" s="90">
        <v>15517393.946999993</v>
      </c>
      <c r="C38" s="90">
        <v>29928618.989999998</v>
      </c>
      <c r="D38" s="67">
        <v>112043</v>
      </c>
      <c r="E38" s="67">
        <v>1561.4819241995742</v>
      </c>
      <c r="F38" s="67"/>
      <c r="G38" s="90">
        <v>16588913.371357096</v>
      </c>
      <c r="H38" s="90">
        <v>31993269.19185707</v>
      </c>
      <c r="I38" s="67">
        <v>116140.98819335237</v>
      </c>
      <c r="J38" s="67">
        <v>1561.4819241995742</v>
      </c>
      <c r="K38" s="4">
        <v>6.9052795077375828E-2</v>
      </c>
      <c r="L38" s="4">
        <v>6.8985815969220932E-2</v>
      </c>
      <c r="M38" s="4">
        <v>3.6575138057284962E-2</v>
      </c>
      <c r="N38" s="4">
        <v>0</v>
      </c>
    </row>
    <row r="39" spans="1:14" x14ac:dyDescent="0.3">
      <c r="A39" t="s">
        <v>159</v>
      </c>
      <c r="B39" s="90">
        <v>12197884.956300003</v>
      </c>
      <c r="C39" s="90">
        <v>25303791.990000002</v>
      </c>
      <c r="D39" s="67">
        <v>122523</v>
      </c>
      <c r="E39" s="67">
        <v>1671.1434981851357</v>
      </c>
      <c r="F39" s="67"/>
      <c r="G39" s="90">
        <v>13030548.919815835</v>
      </c>
      <c r="H39" s="90">
        <v>26897794.646763925</v>
      </c>
      <c r="I39" s="67">
        <v>123345.94056124985</v>
      </c>
      <c r="J39" s="67">
        <v>1671.1434981851357</v>
      </c>
      <c r="K39" s="4">
        <v>6.826297890978017E-2</v>
      </c>
      <c r="L39" s="4">
        <v>6.2994615881835747E-2</v>
      </c>
      <c r="M39" s="4">
        <v>6.7166210527807024E-3</v>
      </c>
      <c r="N39" s="4">
        <v>0</v>
      </c>
    </row>
    <row r="40" spans="1:14" x14ac:dyDescent="0.3">
      <c r="A40" t="s">
        <v>34</v>
      </c>
      <c r="B40" s="90">
        <v>21670401.34410001</v>
      </c>
      <c r="C40" s="90">
        <v>41074262</v>
      </c>
      <c r="D40" s="67">
        <v>119670</v>
      </c>
      <c r="E40" s="67">
        <v>1708.4948214645301</v>
      </c>
      <c r="F40" s="67"/>
      <c r="G40" s="90">
        <v>22727884.192389634</v>
      </c>
      <c r="H40" s="90">
        <v>42852384.536629885</v>
      </c>
      <c r="I40" s="67">
        <v>124050.72380514696</v>
      </c>
      <c r="J40" s="67">
        <v>1708.4948214645301</v>
      </c>
      <c r="K40" s="4">
        <v>4.8798489307976478E-2</v>
      </c>
      <c r="L40" s="4">
        <v>4.3290431770384163E-2</v>
      </c>
      <c r="M40" s="4">
        <v>3.660670013492906E-2</v>
      </c>
      <c r="N40" s="4">
        <v>0</v>
      </c>
    </row>
    <row r="41" spans="1:14" x14ac:dyDescent="0.3">
      <c r="A41" t="s">
        <v>214</v>
      </c>
      <c r="B41" s="90">
        <v>9417513.9292000066</v>
      </c>
      <c r="C41" s="90">
        <v>19086684.990000002</v>
      </c>
      <c r="D41" s="67">
        <v>75809</v>
      </c>
      <c r="E41" s="67">
        <v>1082.5274659869226</v>
      </c>
      <c r="F41" s="67"/>
      <c r="G41" s="90">
        <v>9926058.7820886429</v>
      </c>
      <c r="H41" s="90">
        <v>19975147.591839958</v>
      </c>
      <c r="I41" s="67">
        <v>75074.743086163464</v>
      </c>
      <c r="J41" s="67">
        <v>1082.5274659869226</v>
      </c>
      <c r="K41" s="4">
        <v>5.3999904508963636E-2</v>
      </c>
      <c r="L41" s="4">
        <v>4.6548816743475552E-2</v>
      </c>
      <c r="M41" s="4">
        <v>-9.6856166660493903E-3</v>
      </c>
      <c r="N41" s="4">
        <v>0</v>
      </c>
    </row>
    <row r="42" spans="1:14" x14ac:dyDescent="0.3">
      <c r="A42" t="s">
        <v>189</v>
      </c>
      <c r="B42" s="90">
        <v>13665805.109099999</v>
      </c>
      <c r="C42" s="90">
        <v>25469752</v>
      </c>
      <c r="D42" s="67">
        <v>92513</v>
      </c>
      <c r="E42" s="67">
        <v>1297.4650100264525</v>
      </c>
      <c r="F42" s="67"/>
      <c r="G42" s="90">
        <v>14463272.084366409</v>
      </c>
      <c r="H42" s="90">
        <v>26851145.484908711</v>
      </c>
      <c r="I42" s="67">
        <v>94796.340142303859</v>
      </c>
      <c r="J42" s="67">
        <v>1297.4650100264525</v>
      </c>
      <c r="K42" s="4">
        <v>5.8354920833415092E-2</v>
      </c>
      <c r="L42" s="4">
        <v>5.423662880222424E-2</v>
      </c>
      <c r="M42" s="4">
        <v>2.468128957339899E-2</v>
      </c>
      <c r="N42" s="4">
        <v>0</v>
      </c>
    </row>
    <row r="43" spans="1:14" x14ac:dyDescent="0.3">
      <c r="A43" t="s">
        <v>121</v>
      </c>
      <c r="B43" s="90">
        <v>11327159.1808</v>
      </c>
      <c r="C43" s="90">
        <v>22412573</v>
      </c>
      <c r="D43" s="67">
        <v>89258</v>
      </c>
      <c r="E43" s="67">
        <v>1292.2060961464531</v>
      </c>
      <c r="F43" s="67"/>
      <c r="G43" s="90">
        <v>12233420.782233622</v>
      </c>
      <c r="H43" s="90">
        <v>24122379.74455671</v>
      </c>
      <c r="I43" s="67">
        <v>92086.725140484457</v>
      </c>
      <c r="J43" s="67">
        <v>1292.2060961464531</v>
      </c>
      <c r="K43" s="4">
        <v>8.0007845477246597E-2</v>
      </c>
      <c r="L43" s="4">
        <v>7.628783828419472E-2</v>
      </c>
      <c r="M43" s="4">
        <v>3.1691558633225592E-2</v>
      </c>
      <c r="N43" s="4">
        <v>0</v>
      </c>
    </row>
    <row r="44" spans="1:14" x14ac:dyDescent="0.3">
      <c r="A44" t="s">
        <v>215</v>
      </c>
      <c r="B44" s="90">
        <v>12967322.799799995</v>
      </c>
      <c r="C44" s="90">
        <v>27403811</v>
      </c>
      <c r="D44" s="67">
        <v>90619</v>
      </c>
      <c r="E44" s="67">
        <v>1302.1618815180145</v>
      </c>
      <c r="F44" s="67"/>
      <c r="G44" s="90">
        <v>13655798.445025889</v>
      </c>
      <c r="H44" s="90">
        <v>28696350.948356245</v>
      </c>
      <c r="I44" s="67">
        <v>94093.168935542257</v>
      </c>
      <c r="J44" s="67">
        <v>1302.1618815180143</v>
      </c>
      <c r="K44" s="4">
        <v>5.3093121522085784E-2</v>
      </c>
      <c r="L44" s="4">
        <v>4.7166430550708682E-2</v>
      </c>
      <c r="M44" s="4">
        <v>3.8338195472718217E-2</v>
      </c>
      <c r="N44" s="4">
        <v>0</v>
      </c>
    </row>
    <row r="45" spans="1:14" x14ac:dyDescent="0.3">
      <c r="A45" t="s">
        <v>238</v>
      </c>
      <c r="B45" s="90">
        <v>10892265.700200001</v>
      </c>
      <c r="C45" s="90">
        <v>21128318.990000002</v>
      </c>
      <c r="D45" s="67">
        <v>93179</v>
      </c>
      <c r="E45" s="67">
        <v>1244.9276845369111</v>
      </c>
      <c r="F45" s="67"/>
      <c r="G45" s="90">
        <v>11553977.352691369</v>
      </c>
      <c r="H45" s="90">
        <v>22400229.426250823</v>
      </c>
      <c r="I45" s="67">
        <v>96781.79018424837</v>
      </c>
      <c r="J45" s="67">
        <v>1244.9276845369111</v>
      </c>
      <c r="K45" s="4">
        <v>6.0750597782352811E-2</v>
      </c>
      <c r="L45" s="4">
        <v>6.0199320014659552E-2</v>
      </c>
      <c r="M45" s="4">
        <v>3.8665259170503674E-2</v>
      </c>
      <c r="N45" s="4">
        <v>0</v>
      </c>
    </row>
    <row r="46" spans="1:14" x14ac:dyDescent="0.3">
      <c r="A46" t="s">
        <v>80</v>
      </c>
      <c r="B46" s="90">
        <v>12467497.149300005</v>
      </c>
      <c r="C46" s="90">
        <v>24370552</v>
      </c>
      <c r="D46" s="67">
        <v>101638</v>
      </c>
      <c r="E46" s="67">
        <v>1416.2109001898375</v>
      </c>
      <c r="F46" s="67"/>
      <c r="G46" s="90">
        <v>13243791.825706778</v>
      </c>
      <c r="H46" s="90">
        <v>25677671.906871963</v>
      </c>
      <c r="I46" s="67">
        <v>98892.08774549661</v>
      </c>
      <c r="J46" s="67">
        <v>1416.2109001898375</v>
      </c>
      <c r="K46" s="4">
        <v>6.2265478556805531E-2</v>
      </c>
      <c r="L46" s="4">
        <v>5.3635219541681378E-2</v>
      </c>
      <c r="M46" s="4">
        <v>-2.7016590787927619E-2</v>
      </c>
      <c r="N46" s="4">
        <v>0</v>
      </c>
    </row>
    <row r="47" spans="1:14" x14ac:dyDescent="0.3">
      <c r="A47" t="s">
        <v>148</v>
      </c>
      <c r="B47" s="90">
        <v>15914101.178099997</v>
      </c>
      <c r="C47" s="90">
        <v>31107132</v>
      </c>
      <c r="D47" s="67">
        <v>93350</v>
      </c>
      <c r="E47" s="67">
        <v>1307.3473600087179</v>
      </c>
      <c r="F47" s="67"/>
      <c r="G47" s="90">
        <v>16896546.839021236</v>
      </c>
      <c r="H47" s="90">
        <v>32947225.04271568</v>
      </c>
      <c r="I47" s="67">
        <v>97321.2107765533</v>
      </c>
      <c r="J47" s="67">
        <v>1307.3473600087179</v>
      </c>
      <c r="K47" s="4">
        <v>6.173428520570301E-2</v>
      </c>
      <c r="L47" s="4">
        <v>5.9153413523165055E-2</v>
      </c>
      <c r="M47" s="4">
        <v>4.2541090268380266E-2</v>
      </c>
      <c r="N47" s="4">
        <v>0</v>
      </c>
    </row>
    <row r="48" spans="1:14" x14ac:dyDescent="0.3">
      <c r="A48" t="s">
        <v>160</v>
      </c>
      <c r="B48" s="90">
        <v>11533546.672900004</v>
      </c>
      <c r="C48" s="90">
        <v>27610765.979999997</v>
      </c>
      <c r="D48" s="67">
        <v>89309</v>
      </c>
      <c r="E48" s="67">
        <v>1272.1516459675515</v>
      </c>
      <c r="F48" s="67"/>
      <c r="G48" s="90">
        <v>11825228.954854261</v>
      </c>
      <c r="H48" s="90">
        <v>28242319.901680261</v>
      </c>
      <c r="I48" s="67">
        <v>89659.917031635501</v>
      </c>
      <c r="J48" s="67">
        <v>1272.1516459675515</v>
      </c>
      <c r="K48" s="4">
        <v>2.5289903463920016E-2</v>
      </c>
      <c r="L48" s="4">
        <v>2.2873466173945811E-2</v>
      </c>
      <c r="M48" s="4">
        <v>3.9292460069590973E-3</v>
      </c>
      <c r="N48" s="4">
        <v>0</v>
      </c>
    </row>
    <row r="49" spans="1:14" x14ac:dyDescent="0.3">
      <c r="A49" t="s">
        <v>216</v>
      </c>
      <c r="B49" s="90">
        <v>14754290.911800006</v>
      </c>
      <c r="C49" s="90">
        <v>29581401.940000001</v>
      </c>
      <c r="D49" s="67">
        <v>85446</v>
      </c>
      <c r="E49" s="67">
        <v>1160.135476772703</v>
      </c>
      <c r="F49" s="67"/>
      <c r="G49" s="90">
        <v>15466808.669231718</v>
      </c>
      <c r="H49" s="90">
        <v>30762741.513966534</v>
      </c>
      <c r="I49" s="67">
        <v>84051.797307542016</v>
      </c>
      <c r="J49" s="67">
        <v>1160.1354767727032</v>
      </c>
      <c r="K49" s="4">
        <v>4.8292239978938056E-2</v>
      </c>
      <c r="L49" s="4">
        <v>3.9935212548838805E-2</v>
      </c>
      <c r="M49" s="4">
        <v>-1.6316769567422562E-2</v>
      </c>
      <c r="N49" s="4">
        <v>0</v>
      </c>
    </row>
    <row r="50" spans="1:14" x14ac:dyDescent="0.3">
      <c r="A50" t="s">
        <v>122</v>
      </c>
      <c r="B50" s="90">
        <v>10599684.351500003</v>
      </c>
      <c r="C50" s="90">
        <v>21440244.969999999</v>
      </c>
      <c r="D50" s="67">
        <v>76111</v>
      </c>
      <c r="E50" s="67">
        <v>1065.1575482550718</v>
      </c>
      <c r="F50" s="67"/>
      <c r="G50" s="90">
        <v>10958940.464312287</v>
      </c>
      <c r="H50" s="90">
        <v>22116472.134522542</v>
      </c>
      <c r="I50" s="67">
        <v>76275.928428349667</v>
      </c>
      <c r="J50" s="67">
        <v>1065.1575482550718</v>
      </c>
      <c r="K50" s="4">
        <v>3.3893095388396688E-2</v>
      </c>
      <c r="L50" s="4">
        <v>3.1540085734502954E-2</v>
      </c>
      <c r="M50" s="4">
        <v>2.1669460176541033E-3</v>
      </c>
      <c r="N50" s="4">
        <v>0</v>
      </c>
    </row>
    <row r="51" spans="1:14" x14ac:dyDescent="0.3">
      <c r="A51" t="s">
        <v>217</v>
      </c>
      <c r="B51" s="90">
        <v>11557595.788000001</v>
      </c>
      <c r="C51" s="90">
        <v>23558240.98</v>
      </c>
      <c r="D51" s="67">
        <v>102961</v>
      </c>
      <c r="E51" s="67">
        <v>1455.4347872976336</v>
      </c>
      <c r="F51" s="67"/>
      <c r="G51" s="90">
        <v>12409856.535815911</v>
      </c>
      <c r="H51" s="90">
        <v>24952968.789758846</v>
      </c>
      <c r="I51" s="67">
        <v>100281.08387872092</v>
      </c>
      <c r="J51" s="67">
        <v>1455.4347872976336</v>
      </c>
      <c r="K51" s="4">
        <v>7.3740314460624568E-2</v>
      </c>
      <c r="L51" s="4">
        <v>5.9203393451273012E-2</v>
      </c>
      <c r="M51" s="4">
        <v>-2.6028458554977929E-2</v>
      </c>
      <c r="N51" s="4">
        <v>0</v>
      </c>
    </row>
    <row r="52" spans="1:14" x14ac:dyDescent="0.3">
      <c r="A52" t="s">
        <v>81</v>
      </c>
      <c r="B52" s="90">
        <v>7748171.1905999985</v>
      </c>
      <c r="C52" s="90">
        <v>16151196</v>
      </c>
      <c r="D52" s="67">
        <v>75323</v>
      </c>
      <c r="E52" s="67">
        <v>1063.5817867276162</v>
      </c>
      <c r="F52" s="67"/>
      <c r="G52" s="90">
        <v>8281417.3769850805</v>
      </c>
      <c r="H52" s="90">
        <v>17040212.999449164</v>
      </c>
      <c r="I52" s="67">
        <v>72533.443821695357</v>
      </c>
      <c r="J52" s="67">
        <v>1063.581786727616</v>
      </c>
      <c r="K52" s="4">
        <v>6.8822199880148593E-2</v>
      </c>
      <c r="L52" s="4">
        <v>5.5043415945739582E-2</v>
      </c>
      <c r="M52" s="4">
        <v>-3.7034586757094701E-2</v>
      </c>
      <c r="N52" s="4">
        <v>0</v>
      </c>
    </row>
    <row r="53" spans="1:14" x14ac:dyDescent="0.3">
      <c r="A53" t="s">
        <v>161</v>
      </c>
      <c r="B53" s="90">
        <v>8051010.7983000018</v>
      </c>
      <c r="C53" s="90">
        <v>16281814</v>
      </c>
      <c r="D53" s="67">
        <v>77348</v>
      </c>
      <c r="E53" s="67">
        <v>1124.977828037411</v>
      </c>
      <c r="F53" s="67"/>
      <c r="G53" s="90">
        <v>8606180.6438926738</v>
      </c>
      <c r="H53" s="90">
        <v>17371960.960770801</v>
      </c>
      <c r="I53" s="67">
        <v>79247.152957528087</v>
      </c>
      <c r="J53" s="67">
        <v>1124.977828037411</v>
      </c>
      <c r="K53" s="4">
        <v>6.8956539681936269E-2</v>
      </c>
      <c r="L53" s="4">
        <v>6.695488357567525E-2</v>
      </c>
      <c r="M53" s="4">
        <v>2.4553355710918101E-2</v>
      </c>
      <c r="N53" s="4">
        <v>0</v>
      </c>
    </row>
    <row r="54" spans="1:14" x14ac:dyDescent="0.3">
      <c r="A54" t="s">
        <v>35</v>
      </c>
      <c r="B54" s="90">
        <v>16875157.156199995</v>
      </c>
      <c r="C54" s="90">
        <v>31738901</v>
      </c>
      <c r="D54" s="67">
        <v>81657</v>
      </c>
      <c r="E54" s="67">
        <v>1073.5910224758138</v>
      </c>
      <c r="F54" s="67"/>
      <c r="G54" s="90">
        <v>17670152.204221014</v>
      </c>
      <c r="H54" s="90">
        <v>33142116.613306858</v>
      </c>
      <c r="I54" s="67">
        <v>87144.964385831758</v>
      </c>
      <c r="J54" s="67">
        <v>1073.5910224758138</v>
      </c>
      <c r="K54" s="4">
        <v>4.7110378923430396E-2</v>
      </c>
      <c r="L54" s="4">
        <v>4.4211222477642087E-2</v>
      </c>
      <c r="M54" s="4">
        <v>6.7207519083872347E-2</v>
      </c>
      <c r="N54" s="4">
        <v>0</v>
      </c>
    </row>
    <row r="55" spans="1:14" x14ac:dyDescent="0.3">
      <c r="A55" t="s">
        <v>61</v>
      </c>
      <c r="B55" s="90">
        <v>15888528.842499999</v>
      </c>
      <c r="C55" s="90">
        <v>30298776</v>
      </c>
      <c r="D55" s="67">
        <v>88293</v>
      </c>
      <c r="E55" s="67">
        <v>1205.4243976053281</v>
      </c>
      <c r="F55" s="67"/>
      <c r="G55" s="90">
        <v>16686363.338437118</v>
      </c>
      <c r="H55" s="90">
        <v>31611795.36547859</v>
      </c>
      <c r="I55" s="67">
        <v>85835.124797710479</v>
      </c>
      <c r="J55" s="67">
        <v>1205.4243976053281</v>
      </c>
      <c r="K55" s="4">
        <v>5.0214497757841592E-2</v>
      </c>
      <c r="L55" s="4">
        <v>4.3335723049623853E-2</v>
      </c>
      <c r="M55" s="4">
        <v>-2.7837713094917116E-2</v>
      </c>
      <c r="N55" s="4">
        <v>0</v>
      </c>
    </row>
    <row r="56" spans="1:14" x14ac:dyDescent="0.3">
      <c r="A56" t="s">
        <v>82</v>
      </c>
      <c r="B56" s="90">
        <v>7233506.9570000023</v>
      </c>
      <c r="C56" s="90">
        <v>14981899.99</v>
      </c>
      <c r="D56" s="67">
        <v>69989</v>
      </c>
      <c r="E56" s="67">
        <v>994.06794332726986</v>
      </c>
      <c r="F56" s="67"/>
      <c r="G56" s="90">
        <v>7757429.321327107</v>
      </c>
      <c r="H56" s="90">
        <v>15970357.757198835</v>
      </c>
      <c r="I56" s="67">
        <v>69420.143136769111</v>
      </c>
      <c r="J56" s="67">
        <v>994.06794332726986</v>
      </c>
      <c r="K56" s="4">
        <v>7.2429924715852412E-2</v>
      </c>
      <c r="L56" s="4">
        <v>6.5976796525047066E-2</v>
      </c>
      <c r="M56" s="4">
        <v>-8.1278038439024369E-3</v>
      </c>
      <c r="N56" s="4">
        <v>0</v>
      </c>
    </row>
    <row r="57" spans="1:14" x14ac:dyDescent="0.3">
      <c r="A57" t="s">
        <v>36</v>
      </c>
      <c r="B57" s="90">
        <v>9732722.5977000054</v>
      </c>
      <c r="C57" s="90">
        <v>19323624</v>
      </c>
      <c r="D57" s="67">
        <v>97546</v>
      </c>
      <c r="E57" s="67">
        <v>1427.410850859791</v>
      </c>
      <c r="F57" s="67"/>
      <c r="G57" s="90">
        <v>10253794.02055815</v>
      </c>
      <c r="H57" s="90">
        <v>20323169.603037722</v>
      </c>
      <c r="I57" s="67">
        <v>98158.24228259793</v>
      </c>
      <c r="J57" s="67">
        <v>1427.4108508597915</v>
      </c>
      <c r="K57" s="4">
        <v>5.3538094569887562E-2</v>
      </c>
      <c r="L57" s="4">
        <v>5.1726612101214764E-2</v>
      </c>
      <c r="M57" s="4">
        <v>6.2764468312173083E-3</v>
      </c>
      <c r="N57" s="4">
        <v>0</v>
      </c>
    </row>
    <row r="58" spans="1:14" x14ac:dyDescent="0.3">
      <c r="A58" t="s">
        <v>62</v>
      </c>
      <c r="B58" s="90">
        <v>10018998.229600005</v>
      </c>
      <c r="C58" s="90">
        <v>19194446.98</v>
      </c>
      <c r="D58" s="67">
        <v>69601</v>
      </c>
      <c r="E58" s="67">
        <v>957.65423019703678</v>
      </c>
      <c r="F58" s="67"/>
      <c r="G58" s="90">
        <v>10612889.041411189</v>
      </c>
      <c r="H58" s="90">
        <v>20297950.081423983</v>
      </c>
      <c r="I58" s="67">
        <v>70410.345105449815</v>
      </c>
      <c r="J58" s="67">
        <v>957.65423019703678</v>
      </c>
      <c r="K58" s="4">
        <v>5.927646638928441E-2</v>
      </c>
      <c r="L58" s="4">
        <v>5.7490747327797243E-2</v>
      </c>
      <c r="M58" s="4">
        <v>1.1628354555966336E-2</v>
      </c>
      <c r="N58" s="4">
        <v>0</v>
      </c>
    </row>
    <row r="59" spans="1:14" x14ac:dyDescent="0.3">
      <c r="A59" t="s">
        <v>83</v>
      </c>
      <c r="B59" s="90">
        <v>8264501.8582999976</v>
      </c>
      <c r="C59" s="90">
        <v>16501901</v>
      </c>
      <c r="D59" s="67">
        <v>73388</v>
      </c>
      <c r="E59" s="67">
        <v>1061.6542937864974</v>
      </c>
      <c r="F59" s="67"/>
      <c r="G59" s="90">
        <v>8957810.5724164005</v>
      </c>
      <c r="H59" s="90">
        <v>17732539.578360159</v>
      </c>
      <c r="I59" s="67">
        <v>71381.961486186134</v>
      </c>
      <c r="J59" s="67">
        <v>1061.6542937864974</v>
      </c>
      <c r="K59" s="4">
        <v>8.3889958040255896E-2</v>
      </c>
      <c r="L59" s="4">
        <v>7.457556425530365E-2</v>
      </c>
      <c r="M59" s="4">
        <v>-2.7334693871121529E-2</v>
      </c>
      <c r="N59" s="4">
        <v>0</v>
      </c>
    </row>
    <row r="60" spans="1:14" x14ac:dyDescent="0.3">
      <c r="A60" t="s">
        <v>239</v>
      </c>
      <c r="B60" s="90">
        <v>14720656.194700005</v>
      </c>
      <c r="C60" s="90">
        <v>30644354.360000007</v>
      </c>
      <c r="D60" s="67">
        <v>94156</v>
      </c>
      <c r="E60" s="67">
        <v>1372.4941658809405</v>
      </c>
      <c r="F60" s="67"/>
      <c r="G60" s="90">
        <v>15279951.476345276</v>
      </c>
      <c r="H60" s="90">
        <v>31621534.188742481</v>
      </c>
      <c r="I60" s="67">
        <v>96206.375458464769</v>
      </c>
      <c r="J60" s="67">
        <v>1372.4941658809405</v>
      </c>
      <c r="K60" s="4">
        <v>3.7993909663255332E-2</v>
      </c>
      <c r="L60" s="4">
        <v>3.1887760377095287E-2</v>
      </c>
      <c r="M60" s="4">
        <v>2.177636537729688E-2</v>
      </c>
      <c r="N60" s="4">
        <v>0</v>
      </c>
    </row>
    <row r="61" spans="1:14" x14ac:dyDescent="0.3">
      <c r="A61" t="s">
        <v>240</v>
      </c>
      <c r="B61" s="90">
        <v>10154367.660200002</v>
      </c>
      <c r="C61" s="90">
        <v>19626119</v>
      </c>
      <c r="D61" s="67">
        <v>71245</v>
      </c>
      <c r="E61" s="67">
        <v>990.55005339027662</v>
      </c>
      <c r="F61" s="67"/>
      <c r="G61" s="90">
        <v>10564377.927742532</v>
      </c>
      <c r="H61" s="90">
        <v>20319110.921497613</v>
      </c>
      <c r="I61" s="67">
        <v>73502.152993605516</v>
      </c>
      <c r="J61" s="67">
        <v>990.55005339027662</v>
      </c>
      <c r="K61" s="4">
        <v>4.0377725257040309E-2</v>
      </c>
      <c r="L61" s="4">
        <v>3.5309676941101431E-2</v>
      </c>
      <c r="M61" s="4">
        <v>3.1681563528746182E-2</v>
      </c>
      <c r="N61" s="4">
        <v>0</v>
      </c>
    </row>
    <row r="62" spans="1:14" x14ac:dyDescent="0.3">
      <c r="A62" t="s">
        <v>123</v>
      </c>
      <c r="B62" s="90">
        <v>12804265.425800001</v>
      </c>
      <c r="C62" s="90">
        <v>24758233</v>
      </c>
      <c r="D62" s="67">
        <v>77021</v>
      </c>
      <c r="E62" s="67">
        <v>1137.2278031194212</v>
      </c>
      <c r="F62" s="67"/>
      <c r="G62" s="90">
        <v>13342524.582332077</v>
      </c>
      <c r="H62" s="90">
        <v>25722170.928071711</v>
      </c>
      <c r="I62" s="67">
        <v>78385.425036259083</v>
      </c>
      <c r="J62" s="67">
        <v>1137.2278031194214</v>
      </c>
      <c r="K62" s="4">
        <v>4.2037488183235272E-2</v>
      </c>
      <c r="L62" s="4">
        <v>3.893403572345866E-2</v>
      </c>
      <c r="M62" s="4">
        <v>1.771497430907254E-2</v>
      </c>
      <c r="N62" s="4">
        <v>0</v>
      </c>
    </row>
    <row r="63" spans="1:14" x14ac:dyDescent="0.3">
      <c r="A63" t="s">
        <v>218</v>
      </c>
      <c r="B63" s="90">
        <v>14552821.152100008</v>
      </c>
      <c r="C63" s="90">
        <v>27982769</v>
      </c>
      <c r="D63" s="67">
        <v>89101</v>
      </c>
      <c r="E63" s="67">
        <v>1214.8648063694698</v>
      </c>
      <c r="F63" s="67"/>
      <c r="G63" s="90">
        <v>15227381.470698643</v>
      </c>
      <c r="H63" s="90">
        <v>29180243.993537057</v>
      </c>
      <c r="I63" s="67">
        <v>89305.177809474175</v>
      </c>
      <c r="J63" s="67">
        <v>1214.86480636947</v>
      </c>
      <c r="K63" s="4">
        <v>4.6352546461501332E-2</v>
      </c>
      <c r="L63" s="4">
        <v>4.2793298745276376E-2</v>
      </c>
      <c r="M63" s="4">
        <v>2.2915321879011241E-3</v>
      </c>
      <c r="N63" s="4">
        <v>0</v>
      </c>
    </row>
    <row r="64" spans="1:14" x14ac:dyDescent="0.3">
      <c r="A64" t="s">
        <v>219</v>
      </c>
      <c r="B64" s="90">
        <v>7793875.5564000001</v>
      </c>
      <c r="C64" s="90">
        <v>16282665</v>
      </c>
      <c r="D64" s="67">
        <v>76563</v>
      </c>
      <c r="E64" s="67">
        <v>1072.3639081540202</v>
      </c>
      <c r="F64" s="67"/>
      <c r="G64" s="90">
        <v>8511254.6080916021</v>
      </c>
      <c r="H64" s="90">
        <v>17549895.52952873</v>
      </c>
      <c r="I64" s="67">
        <v>73650.955997635072</v>
      </c>
      <c r="J64" s="67">
        <v>1072.3639081540202</v>
      </c>
      <c r="K64" s="4">
        <v>9.2043944825693336E-2</v>
      </c>
      <c r="L64" s="4">
        <v>7.7826973012632195E-2</v>
      </c>
      <c r="M64" s="4">
        <v>-3.8034612049748895E-2</v>
      </c>
      <c r="N64" s="4">
        <v>0</v>
      </c>
    </row>
    <row r="65" spans="1:14" x14ac:dyDescent="0.3">
      <c r="A65" t="s">
        <v>149</v>
      </c>
      <c r="B65" s="90">
        <v>16299752.021200005</v>
      </c>
      <c r="C65" s="90">
        <v>31112369.989999998</v>
      </c>
      <c r="D65" s="67">
        <v>120510</v>
      </c>
      <c r="E65" s="67">
        <v>1786.4637533811274</v>
      </c>
      <c r="F65" s="67"/>
      <c r="G65" s="90">
        <v>17026537.974981923</v>
      </c>
      <c r="H65" s="90">
        <v>32493046.792845029</v>
      </c>
      <c r="I65" s="67">
        <v>122925.68048255428</v>
      </c>
      <c r="J65" s="67">
        <v>1786.4637533811274</v>
      </c>
      <c r="K65" s="4">
        <v>4.4588773671932813E-2</v>
      </c>
      <c r="L65" s="4">
        <v>4.4377101560851839E-2</v>
      </c>
      <c r="M65" s="4">
        <v>2.004547740896423E-2</v>
      </c>
      <c r="N65" s="4">
        <v>0</v>
      </c>
    </row>
    <row r="66" spans="1:14" x14ac:dyDescent="0.3">
      <c r="A66" t="s">
        <v>241</v>
      </c>
      <c r="B66" s="90">
        <v>17743490.107199989</v>
      </c>
      <c r="C66" s="90">
        <v>33503741</v>
      </c>
      <c r="D66" s="67">
        <v>107923</v>
      </c>
      <c r="E66" s="67">
        <v>1523.7601309775282</v>
      </c>
      <c r="F66" s="67"/>
      <c r="G66" s="90">
        <v>18742367.879056226</v>
      </c>
      <c r="H66" s="90">
        <v>35253764.681621782</v>
      </c>
      <c r="I66" s="67">
        <v>110418.04014236099</v>
      </c>
      <c r="J66" s="67">
        <v>1523.7601309775282</v>
      </c>
      <c r="K66" s="4">
        <v>5.6295450659445523E-2</v>
      </c>
      <c r="L66" s="4">
        <v>5.2233679863445071E-2</v>
      </c>
      <c r="M66" s="4">
        <v>2.3118706321738625E-2</v>
      </c>
      <c r="N66" s="4">
        <v>0</v>
      </c>
    </row>
    <row r="67" spans="1:14" x14ac:dyDescent="0.3">
      <c r="A67" t="s">
        <v>220</v>
      </c>
      <c r="B67" s="90">
        <v>8694892.3122999948</v>
      </c>
      <c r="C67" s="90">
        <v>17173423.990000002</v>
      </c>
      <c r="D67" s="67">
        <v>75018</v>
      </c>
      <c r="E67" s="67">
        <v>1048.4669463918472</v>
      </c>
      <c r="F67" s="67"/>
      <c r="G67" s="90">
        <v>9302174.150201818</v>
      </c>
      <c r="H67" s="90">
        <v>18314456.438607339</v>
      </c>
      <c r="I67" s="67">
        <v>76866.818987051083</v>
      </c>
      <c r="J67" s="67">
        <v>1048.4669463918472</v>
      </c>
      <c r="K67" s="4">
        <v>6.9843514570358645E-2</v>
      </c>
      <c r="L67" s="4">
        <v>6.6441756126894402E-2</v>
      </c>
      <c r="M67" s="4">
        <v>2.4645005026141531E-2</v>
      </c>
      <c r="N67" s="4">
        <v>0</v>
      </c>
    </row>
    <row r="68" spans="1:14" x14ac:dyDescent="0.3">
      <c r="A68" t="s">
        <v>37</v>
      </c>
      <c r="B68" s="90">
        <v>22403949.3673</v>
      </c>
      <c r="C68" s="90">
        <v>46670300.990000002</v>
      </c>
      <c r="D68" s="67">
        <v>131792</v>
      </c>
      <c r="E68" s="67">
        <v>1826.5328070653916</v>
      </c>
      <c r="F68" s="67"/>
      <c r="G68" s="90">
        <v>22767050.575560149</v>
      </c>
      <c r="H68" s="90">
        <v>47433177.711884119</v>
      </c>
      <c r="I68" s="67">
        <v>138586.40791841131</v>
      </c>
      <c r="J68" s="67">
        <v>1826.5328070653916</v>
      </c>
      <c r="K68" s="4">
        <v>1.6207017892573727E-2</v>
      </c>
      <c r="L68" s="4">
        <v>1.6346085319817849E-2</v>
      </c>
      <c r="M68" s="4">
        <v>5.1554023904419877E-2</v>
      </c>
      <c r="N68" s="4">
        <v>0</v>
      </c>
    </row>
    <row r="69" spans="1:14" x14ac:dyDescent="0.3">
      <c r="A69" t="s">
        <v>84</v>
      </c>
      <c r="B69" s="90">
        <v>17267228.133900005</v>
      </c>
      <c r="C69" s="90">
        <v>32716859.449999999</v>
      </c>
      <c r="D69" s="67">
        <v>99473</v>
      </c>
      <c r="E69" s="67">
        <v>1390.83968646977</v>
      </c>
      <c r="F69" s="67"/>
      <c r="G69" s="90">
        <v>18246598.214993145</v>
      </c>
      <c r="H69" s="90">
        <v>34438203.162962928</v>
      </c>
      <c r="I69" s="67">
        <v>99281.754902794273</v>
      </c>
      <c r="J69" s="67">
        <v>1390.83968646977</v>
      </c>
      <c r="K69" s="4">
        <v>5.6718430630471994E-2</v>
      </c>
      <c r="L69" s="4">
        <v>5.2613354151354264E-2</v>
      </c>
      <c r="M69" s="4">
        <v>-1.9225829843849684E-3</v>
      </c>
      <c r="N69" s="4">
        <v>0</v>
      </c>
    </row>
    <row r="70" spans="1:14" x14ac:dyDescent="0.3">
      <c r="A70" t="s">
        <v>85</v>
      </c>
      <c r="B70" s="90">
        <v>19192529.190199994</v>
      </c>
      <c r="C70" s="90">
        <v>37979319</v>
      </c>
      <c r="D70" s="67">
        <v>117675</v>
      </c>
      <c r="E70" s="67">
        <v>1610.7811171824801</v>
      </c>
      <c r="F70" s="67"/>
      <c r="G70" s="90">
        <v>20145251.364347681</v>
      </c>
      <c r="H70" s="90">
        <v>39680899.196988203</v>
      </c>
      <c r="I70" s="67">
        <v>123631.60812083211</v>
      </c>
      <c r="J70" s="67">
        <v>1610.7811171824801</v>
      </c>
      <c r="K70" s="4">
        <v>4.9640261828240995E-2</v>
      </c>
      <c r="L70" s="4">
        <v>4.4802809576132807E-2</v>
      </c>
      <c r="M70" s="4">
        <v>5.0619146979665297E-2</v>
      </c>
      <c r="N70" s="4">
        <v>0</v>
      </c>
    </row>
    <row r="71" spans="1:14" x14ac:dyDescent="0.3">
      <c r="A71" t="s">
        <v>86</v>
      </c>
      <c r="B71" s="90">
        <v>11747331.165499998</v>
      </c>
      <c r="C71" s="90">
        <v>22636945</v>
      </c>
      <c r="D71" s="67">
        <v>68161</v>
      </c>
      <c r="E71" s="67">
        <v>952.70127222253348</v>
      </c>
      <c r="F71" s="67"/>
      <c r="G71" s="90">
        <v>12369782.686855957</v>
      </c>
      <c r="H71" s="90">
        <v>23782390.074727237</v>
      </c>
      <c r="I71" s="67">
        <v>67828.842957774774</v>
      </c>
      <c r="J71" s="67">
        <v>952.70127222253336</v>
      </c>
      <c r="K71" s="4">
        <v>5.2986632673129863E-2</v>
      </c>
      <c r="L71" s="4">
        <v>5.0600691689061339E-2</v>
      </c>
      <c r="M71" s="4">
        <v>-4.8731245466648865E-3</v>
      </c>
      <c r="N71" s="4">
        <v>0</v>
      </c>
    </row>
    <row r="72" spans="1:14" x14ac:dyDescent="0.3">
      <c r="A72" t="s">
        <v>221</v>
      </c>
      <c r="B72" s="90">
        <v>11237084.839199999</v>
      </c>
      <c r="C72" s="90">
        <v>22026454.989999998</v>
      </c>
      <c r="D72" s="67">
        <v>88698</v>
      </c>
      <c r="E72" s="67">
        <v>1171.6165126308122</v>
      </c>
      <c r="F72" s="67"/>
      <c r="G72" s="90">
        <v>12129833.164613271</v>
      </c>
      <c r="H72" s="90">
        <v>23561676.074862383</v>
      </c>
      <c r="I72" s="67">
        <v>85877.783924051328</v>
      </c>
      <c r="J72" s="67">
        <v>1171.6165126308119</v>
      </c>
      <c r="K72" s="4">
        <v>7.9446612550166495E-2</v>
      </c>
      <c r="L72" s="4">
        <v>6.9698963612591092E-2</v>
      </c>
      <c r="M72" s="4">
        <v>-3.1795712146256649E-2</v>
      </c>
      <c r="N72" s="4">
        <v>0</v>
      </c>
    </row>
    <row r="73" spans="1:14" x14ac:dyDescent="0.3">
      <c r="A73" t="s">
        <v>87</v>
      </c>
      <c r="B73" s="90">
        <v>10339237.624100003</v>
      </c>
      <c r="C73" s="90">
        <v>20426590</v>
      </c>
      <c r="D73" s="67">
        <v>80229</v>
      </c>
      <c r="E73" s="67">
        <v>1087.0732215815804</v>
      </c>
      <c r="F73" s="67"/>
      <c r="G73" s="90">
        <v>11048897.776376775</v>
      </c>
      <c r="H73" s="90">
        <v>21647600.382771749</v>
      </c>
      <c r="I73" s="67">
        <v>78320.053006026224</v>
      </c>
      <c r="J73" s="67">
        <v>1087.0732215815804</v>
      </c>
      <c r="K73" s="4">
        <v>6.8637570590563302E-2</v>
      </c>
      <c r="L73" s="4">
        <v>5.9775536825860343E-2</v>
      </c>
      <c r="M73" s="4">
        <v>-2.3793727878619664E-2</v>
      </c>
      <c r="N73" s="4">
        <v>0</v>
      </c>
    </row>
    <row r="74" spans="1:14" x14ac:dyDescent="0.3">
      <c r="A74" t="s">
        <v>63</v>
      </c>
      <c r="B74" s="90">
        <v>11854727.223799998</v>
      </c>
      <c r="C74" s="90">
        <v>23025251</v>
      </c>
      <c r="D74" s="67">
        <v>64355</v>
      </c>
      <c r="E74" s="67">
        <v>902.662297611756</v>
      </c>
      <c r="F74" s="67"/>
      <c r="G74" s="90">
        <v>12556637.276685927</v>
      </c>
      <c r="H74" s="90">
        <v>24289299.137790844</v>
      </c>
      <c r="I74" s="67">
        <v>65736.497321035713</v>
      </c>
      <c r="J74" s="67">
        <v>902.66229761175612</v>
      </c>
      <c r="K74" s="4">
        <v>5.9209295974077536E-2</v>
      </c>
      <c r="L74" s="4">
        <v>5.489834346608613E-2</v>
      </c>
      <c r="M74" s="4">
        <v>2.1466821863658003E-2</v>
      </c>
      <c r="N74" s="4">
        <v>0</v>
      </c>
    </row>
    <row r="75" spans="1:14" x14ac:dyDescent="0.3">
      <c r="A75" t="s">
        <v>222</v>
      </c>
      <c r="B75" s="90">
        <v>11720396.293</v>
      </c>
      <c r="C75" s="90">
        <v>23798397.990000002</v>
      </c>
      <c r="D75" s="67">
        <v>81867</v>
      </c>
      <c r="E75" s="67">
        <v>1154.5682241556306</v>
      </c>
      <c r="F75" s="67"/>
      <c r="G75" s="90">
        <v>12384354.183463925</v>
      </c>
      <c r="H75" s="90">
        <v>24971711.923594926</v>
      </c>
      <c r="I75" s="67">
        <v>84025.68383966088</v>
      </c>
      <c r="J75" s="67">
        <v>1154.5682241556306</v>
      </c>
      <c r="K75" s="4">
        <v>5.6649781617066575E-2</v>
      </c>
      <c r="L75" s="4">
        <v>4.9302223371839871E-2</v>
      </c>
      <c r="M75" s="4">
        <v>2.6368180581441525E-2</v>
      </c>
      <c r="N75" s="4">
        <v>0</v>
      </c>
    </row>
    <row r="76" spans="1:14" x14ac:dyDescent="0.3">
      <c r="A76" t="s">
        <v>242</v>
      </c>
      <c r="B76" s="90">
        <v>14382060.4462</v>
      </c>
      <c r="C76" s="90">
        <v>28151608</v>
      </c>
      <c r="D76" s="67">
        <v>91227</v>
      </c>
      <c r="E76" s="67">
        <v>1263.6484676703308</v>
      </c>
      <c r="F76" s="67"/>
      <c r="G76" s="90">
        <v>15059059.078740509</v>
      </c>
      <c r="H76" s="90">
        <v>29297770.787632618</v>
      </c>
      <c r="I76" s="67">
        <v>93632.411977212774</v>
      </c>
      <c r="J76" s="67">
        <v>1263.6484676703308</v>
      </c>
      <c r="K76" s="4">
        <v>4.7072436878777379E-2</v>
      </c>
      <c r="L76" s="4">
        <v>4.0713936753901114E-2</v>
      </c>
      <c r="M76" s="4">
        <v>2.6367325213070503E-2</v>
      </c>
      <c r="N76" s="4">
        <v>0</v>
      </c>
    </row>
    <row r="77" spans="1:14" x14ac:dyDescent="0.3">
      <c r="A77" t="s">
        <v>88</v>
      </c>
      <c r="B77" s="90">
        <v>19011534.307100005</v>
      </c>
      <c r="C77" s="90">
        <v>36867513.960000001</v>
      </c>
      <c r="D77" s="67">
        <v>105403</v>
      </c>
      <c r="E77" s="67">
        <v>1510.8801885687735</v>
      </c>
      <c r="F77" s="67"/>
      <c r="G77" s="90">
        <v>19943627.602513548</v>
      </c>
      <c r="H77" s="90">
        <v>38451098.051814109</v>
      </c>
      <c r="I77" s="67">
        <v>102943.82730137426</v>
      </c>
      <c r="J77" s="67">
        <v>1510.8801885687733</v>
      </c>
      <c r="K77" s="4">
        <v>4.9027778629389562E-2</v>
      </c>
      <c r="L77" s="4">
        <v>4.2953373355530289E-2</v>
      </c>
      <c r="M77" s="4">
        <v>-2.3331145210532367E-2</v>
      </c>
      <c r="N77" s="4">
        <v>0</v>
      </c>
    </row>
    <row r="78" spans="1:14" x14ac:dyDescent="0.3">
      <c r="A78" t="s">
        <v>89</v>
      </c>
      <c r="B78" s="90">
        <v>18802938.556699999</v>
      </c>
      <c r="C78" s="90">
        <v>36379172</v>
      </c>
      <c r="D78" s="67">
        <v>112290</v>
      </c>
      <c r="E78" s="67">
        <v>1566.7956901340171</v>
      </c>
      <c r="F78" s="67"/>
      <c r="G78" s="90">
        <v>19617849.108127642</v>
      </c>
      <c r="H78" s="90">
        <v>37738021.248607658</v>
      </c>
      <c r="I78" s="67">
        <v>111136.22040345361</v>
      </c>
      <c r="J78" s="67">
        <v>1566.7956901340171</v>
      </c>
      <c r="K78" s="4">
        <v>4.3339531689171373E-2</v>
      </c>
      <c r="L78" s="4">
        <v>3.7352396272451127E-2</v>
      </c>
      <c r="M78" s="4">
        <v>-1.0274998633416965E-2</v>
      </c>
      <c r="N78" s="4">
        <v>0</v>
      </c>
    </row>
    <row r="79" spans="1:14" x14ac:dyDescent="0.3">
      <c r="A79" t="s">
        <v>243</v>
      </c>
      <c r="B79" s="90">
        <v>8752634.2882000003</v>
      </c>
      <c r="C79" s="90">
        <v>18671734</v>
      </c>
      <c r="D79" s="67">
        <v>82503</v>
      </c>
      <c r="E79" s="67">
        <v>1194.960003459968</v>
      </c>
      <c r="F79" s="67"/>
      <c r="G79" s="90">
        <v>9209836.2462621834</v>
      </c>
      <c r="H79" s="90">
        <v>19534316.13297246</v>
      </c>
      <c r="I79" s="67">
        <v>84917.018808056717</v>
      </c>
      <c r="J79" s="67">
        <v>1194.960003459968</v>
      </c>
      <c r="K79" s="4">
        <v>5.2235926123243459E-2</v>
      </c>
      <c r="L79" s="4">
        <v>4.6197216229219018E-2</v>
      </c>
      <c r="M79" s="4">
        <v>2.9259770045413136E-2</v>
      </c>
      <c r="N79" s="4">
        <v>0</v>
      </c>
    </row>
    <row r="80" spans="1:14" x14ac:dyDescent="0.3">
      <c r="A80" t="s">
        <v>64</v>
      </c>
      <c r="B80" s="90">
        <v>17452252.750799995</v>
      </c>
      <c r="C80" s="90">
        <v>34090977</v>
      </c>
      <c r="D80" s="67">
        <v>118965</v>
      </c>
      <c r="E80" s="67">
        <v>1655.2412263853116</v>
      </c>
      <c r="F80" s="67"/>
      <c r="G80" s="90">
        <v>18092445.037565544</v>
      </c>
      <c r="H80" s="90">
        <v>35157511.435368478</v>
      </c>
      <c r="I80" s="67">
        <v>116706.55235015636</v>
      </c>
      <c r="J80" s="67">
        <v>1655.2412263853116</v>
      </c>
      <c r="K80" s="4">
        <v>3.6682501445906679E-2</v>
      </c>
      <c r="L80" s="4">
        <v>3.1284947784526063E-2</v>
      </c>
      <c r="M80" s="4">
        <v>-1.8984135248549028E-2</v>
      </c>
      <c r="N80" s="4">
        <v>0</v>
      </c>
    </row>
    <row r="81" spans="1:14" x14ac:dyDescent="0.3">
      <c r="A81" t="s">
        <v>124</v>
      </c>
      <c r="B81" s="90">
        <v>19095330.24369999</v>
      </c>
      <c r="C81" s="90">
        <v>36992222.990000002</v>
      </c>
      <c r="D81" s="67">
        <v>111036</v>
      </c>
      <c r="E81" s="67">
        <v>1554.3180339876078</v>
      </c>
      <c r="F81" s="67"/>
      <c r="G81" s="90">
        <v>19766644.56248951</v>
      </c>
      <c r="H81" s="90">
        <v>38082972.55260215</v>
      </c>
      <c r="I81" s="67">
        <v>115244.57234850746</v>
      </c>
      <c r="J81" s="67">
        <v>1554.3180339876078</v>
      </c>
      <c r="K81" s="4">
        <v>3.5155941804724922E-2</v>
      </c>
      <c r="L81" s="4">
        <v>2.9485915536814566E-2</v>
      </c>
      <c r="M81" s="4">
        <v>3.7902773411393254E-2</v>
      </c>
      <c r="N81" s="4">
        <v>0</v>
      </c>
    </row>
    <row r="82" spans="1:14" x14ac:dyDescent="0.3">
      <c r="A82" t="s">
        <v>223</v>
      </c>
      <c r="B82" s="90">
        <v>12799417.989299994</v>
      </c>
      <c r="C82" s="90">
        <v>23908059</v>
      </c>
      <c r="D82" s="67">
        <v>54089</v>
      </c>
      <c r="E82" s="67">
        <v>733.64463432144635</v>
      </c>
      <c r="F82" s="67"/>
      <c r="G82" s="90">
        <v>13360495.401793342</v>
      </c>
      <c r="H82" s="90">
        <v>24849328.410060868</v>
      </c>
      <c r="I82" s="67">
        <v>55678.602441557719</v>
      </c>
      <c r="J82" s="67">
        <v>733.64463432144635</v>
      </c>
      <c r="K82" s="4">
        <v>4.3836166063362825E-2</v>
      </c>
      <c r="L82" s="4">
        <v>3.9370381763775386E-2</v>
      </c>
      <c r="M82" s="4">
        <v>2.9388645409560432E-2</v>
      </c>
      <c r="N82" s="4">
        <v>0</v>
      </c>
    </row>
    <row r="83" spans="1:14" x14ac:dyDescent="0.3">
      <c r="A83" t="s">
        <v>38</v>
      </c>
      <c r="B83" s="90">
        <v>19347093.950100001</v>
      </c>
      <c r="C83" s="90">
        <v>38655032.819999993</v>
      </c>
      <c r="D83" s="67">
        <v>83927</v>
      </c>
      <c r="E83" s="67">
        <v>1123.4168135354985</v>
      </c>
      <c r="F83" s="67"/>
      <c r="G83" s="90">
        <v>19685587.955964576</v>
      </c>
      <c r="H83" s="90">
        <v>39158155.562666871</v>
      </c>
      <c r="I83" s="67">
        <v>84403.250880076972</v>
      </c>
      <c r="J83" s="67">
        <v>1123.4168135354985</v>
      </c>
      <c r="K83" s="4">
        <v>1.7495857865662767E-2</v>
      </c>
      <c r="L83" s="4">
        <v>1.3015711175559108E-2</v>
      </c>
      <c r="M83" s="4">
        <v>5.6745848186754433E-3</v>
      </c>
      <c r="N83" s="4">
        <v>0</v>
      </c>
    </row>
    <row r="84" spans="1:14" x14ac:dyDescent="0.3">
      <c r="A84" t="s">
        <v>125</v>
      </c>
      <c r="B84" s="90">
        <v>14170214.883600004</v>
      </c>
      <c r="C84" s="90">
        <v>28418580</v>
      </c>
      <c r="D84" s="67">
        <v>100722</v>
      </c>
      <c r="E84" s="67">
        <v>1435.8176092402939</v>
      </c>
      <c r="F84" s="67"/>
      <c r="G84" s="90">
        <v>15080339.553898871</v>
      </c>
      <c r="H84" s="90">
        <v>29975536.464538157</v>
      </c>
      <c r="I84" s="67">
        <v>96861.685659870476</v>
      </c>
      <c r="J84" s="67">
        <v>1435.8176092402939</v>
      </c>
      <c r="K84" s="4">
        <v>6.4228007674901777E-2</v>
      </c>
      <c r="L84" s="4">
        <v>5.4786567961458976E-2</v>
      </c>
      <c r="M84" s="4">
        <v>-3.8326426601234309E-2</v>
      </c>
      <c r="N84" s="4">
        <v>0</v>
      </c>
    </row>
    <row r="85" spans="1:14" x14ac:dyDescent="0.3">
      <c r="A85" t="s">
        <v>224</v>
      </c>
      <c r="B85" s="90">
        <v>12299844.568599995</v>
      </c>
      <c r="C85" s="90">
        <v>24223649.989999998</v>
      </c>
      <c r="D85" s="67">
        <v>92945</v>
      </c>
      <c r="E85" s="67">
        <v>1289.617549545409</v>
      </c>
      <c r="F85" s="67"/>
      <c r="G85" s="90">
        <v>13542380.665151715</v>
      </c>
      <c r="H85" s="90">
        <v>26358453.669994965</v>
      </c>
      <c r="I85" s="67">
        <v>89352.766985578273</v>
      </c>
      <c r="J85" s="67">
        <v>1289.617549545409</v>
      </c>
      <c r="K85" s="4">
        <v>0.10102047140691228</v>
      </c>
      <c r="L85" s="4">
        <v>8.8128902162814216E-2</v>
      </c>
      <c r="M85" s="4">
        <v>-3.8649018391755607E-2</v>
      </c>
      <c r="N85" s="4">
        <v>0</v>
      </c>
    </row>
    <row r="86" spans="1:14" x14ac:dyDescent="0.3">
      <c r="A86" t="s">
        <v>190</v>
      </c>
      <c r="B86" s="90">
        <v>15461542.755599996</v>
      </c>
      <c r="C86" s="90">
        <v>28046101</v>
      </c>
      <c r="D86" s="67">
        <v>88197</v>
      </c>
      <c r="E86" s="67">
        <v>1227.2239434217768</v>
      </c>
      <c r="F86" s="67"/>
      <c r="G86" s="90">
        <v>16297762.794897528</v>
      </c>
      <c r="H86" s="90">
        <v>29385250.431013566</v>
      </c>
      <c r="I86" s="67">
        <v>86158.694821377081</v>
      </c>
      <c r="J86" s="67">
        <v>1227.2239434217768</v>
      </c>
      <c r="K86" s="4">
        <v>5.4083868118183887E-2</v>
      </c>
      <c r="L86" s="4">
        <v>4.7748149770036274E-2</v>
      </c>
      <c r="M86" s="4">
        <v>-2.3110822121193642E-2</v>
      </c>
      <c r="N86" s="4">
        <v>0</v>
      </c>
    </row>
    <row r="87" spans="1:14" x14ac:dyDescent="0.3">
      <c r="A87" t="s">
        <v>162</v>
      </c>
      <c r="B87" s="90">
        <v>11477504.715600008</v>
      </c>
      <c r="C87" s="90">
        <v>21451797</v>
      </c>
      <c r="D87" s="67">
        <v>76979</v>
      </c>
      <c r="E87" s="67">
        <v>1063.2977803129879</v>
      </c>
      <c r="F87" s="67"/>
      <c r="G87" s="90">
        <v>12460187.508751499</v>
      </c>
      <c r="H87" s="90">
        <v>23064351.214831419</v>
      </c>
      <c r="I87" s="67">
        <v>74537.507645613805</v>
      </c>
      <c r="J87" s="67">
        <v>1063.2977803129879</v>
      </c>
      <c r="K87" s="4">
        <v>8.5618156341582319E-2</v>
      </c>
      <c r="L87" s="4">
        <v>7.5171055125657693E-2</v>
      </c>
      <c r="M87" s="4">
        <v>-3.171634282578617E-2</v>
      </c>
      <c r="N87" s="4">
        <v>0</v>
      </c>
    </row>
    <row r="88" spans="1:14" x14ac:dyDescent="0.3">
      <c r="A88" t="s">
        <v>150</v>
      </c>
      <c r="B88" s="90">
        <v>8353678.7928000009</v>
      </c>
      <c r="C88" s="90">
        <v>16853296.98</v>
      </c>
      <c r="D88" s="67">
        <v>52761</v>
      </c>
      <c r="E88" s="67">
        <v>728.55120298829888</v>
      </c>
      <c r="F88" s="67"/>
      <c r="G88" s="90">
        <v>8946764.2535558604</v>
      </c>
      <c r="H88" s="90">
        <v>17838628.026881002</v>
      </c>
      <c r="I88" s="67">
        <v>54722.720663068758</v>
      </c>
      <c r="J88" s="67">
        <v>728.55120298829888</v>
      </c>
      <c r="K88" s="4">
        <v>7.0996919496957078E-2</v>
      </c>
      <c r="L88" s="4">
        <v>5.8465180317554877E-2</v>
      </c>
      <c r="M88" s="4">
        <v>3.7181263870448955E-2</v>
      </c>
      <c r="N88" s="4">
        <v>0</v>
      </c>
    </row>
    <row r="89" spans="1:14" x14ac:dyDescent="0.3">
      <c r="A89" t="s">
        <v>225</v>
      </c>
      <c r="B89" s="90">
        <v>10427635.889699996</v>
      </c>
      <c r="C89" s="90">
        <v>19708464.990000002</v>
      </c>
      <c r="D89" s="67">
        <v>66388</v>
      </c>
      <c r="E89" s="67">
        <v>884.68146149026597</v>
      </c>
      <c r="F89" s="67"/>
      <c r="G89" s="90">
        <v>11288242.080964195</v>
      </c>
      <c r="H89" s="90">
        <v>21130325.517247189</v>
      </c>
      <c r="I89" s="67">
        <v>65326.197728664607</v>
      </c>
      <c r="J89" s="67">
        <v>884.68146149026597</v>
      </c>
      <c r="K89" s="4">
        <v>8.2531285170234225E-2</v>
      </c>
      <c r="L89" s="4">
        <v>7.2144661086930517E-2</v>
      </c>
      <c r="M89" s="4">
        <v>-1.5993888524061473E-2</v>
      </c>
      <c r="N89" s="4">
        <v>0</v>
      </c>
    </row>
    <row r="90" spans="1:14" x14ac:dyDescent="0.3">
      <c r="A90" t="s">
        <v>163</v>
      </c>
      <c r="B90" s="90">
        <v>6746251.5572999995</v>
      </c>
      <c r="C90" s="90">
        <v>13831431</v>
      </c>
      <c r="D90" s="67">
        <v>83920</v>
      </c>
      <c r="E90" s="67">
        <v>1148.890257945244</v>
      </c>
      <c r="F90" s="67"/>
      <c r="G90" s="90">
        <v>7409155.8537670849</v>
      </c>
      <c r="H90" s="90">
        <v>15081291.609265476</v>
      </c>
      <c r="I90" s="67">
        <v>84051.132668912382</v>
      </c>
      <c r="J90" s="67">
        <v>1148.8902579452442</v>
      </c>
      <c r="K90" s="4">
        <v>9.8262611590545834E-2</v>
      </c>
      <c r="L90" s="4">
        <v>9.0363795999522933E-2</v>
      </c>
      <c r="M90" s="4">
        <v>1.5625913836079253E-3</v>
      </c>
      <c r="N90" s="4">
        <v>0</v>
      </c>
    </row>
    <row r="91" spans="1:14" x14ac:dyDescent="0.3">
      <c r="A91" t="s">
        <v>151</v>
      </c>
      <c r="B91" s="90">
        <v>18964500.856600001</v>
      </c>
      <c r="C91" s="90">
        <v>37074123</v>
      </c>
      <c r="D91" s="67">
        <v>123829</v>
      </c>
      <c r="E91" s="67">
        <v>1793.181335408065</v>
      </c>
      <c r="F91" s="67"/>
      <c r="G91" s="90">
        <v>20042722.858704302</v>
      </c>
      <c r="H91" s="90">
        <v>38956129.175614215</v>
      </c>
      <c r="I91" s="67">
        <v>122307.98323592586</v>
      </c>
      <c r="J91" s="67">
        <v>1793.181335408065</v>
      </c>
      <c r="K91" s="4">
        <v>5.6854752479765791E-2</v>
      </c>
      <c r="L91" s="4">
        <v>5.0763336346869581E-2</v>
      </c>
      <c r="M91" s="4">
        <v>-1.2283203159794032E-2</v>
      </c>
      <c r="N91" s="4">
        <v>0</v>
      </c>
    </row>
    <row r="92" spans="1:14" x14ac:dyDescent="0.3">
      <c r="A92" t="s">
        <v>90</v>
      </c>
      <c r="B92" s="90">
        <v>11175857.875800001</v>
      </c>
      <c r="C92" s="90">
        <v>21821886</v>
      </c>
      <c r="D92" s="67">
        <v>88795</v>
      </c>
      <c r="E92" s="67">
        <v>1275.4239820228486</v>
      </c>
      <c r="F92" s="67"/>
      <c r="G92" s="90">
        <v>11963101.045780402</v>
      </c>
      <c r="H92" s="90">
        <v>23189733.228075135</v>
      </c>
      <c r="I92" s="67">
        <v>87727.61199271839</v>
      </c>
      <c r="J92" s="67">
        <v>1275.423982022849</v>
      </c>
      <c r="K92" s="4">
        <v>7.0441408501183966E-2</v>
      </c>
      <c r="L92" s="4">
        <v>6.2682356056444233E-2</v>
      </c>
      <c r="M92" s="4">
        <v>-1.2020812064661435E-2</v>
      </c>
      <c r="N92" s="4">
        <v>0</v>
      </c>
    </row>
    <row r="93" spans="1:14" x14ac:dyDescent="0.3">
      <c r="A93" t="s">
        <v>65</v>
      </c>
      <c r="B93" s="90">
        <v>24316415.808299992</v>
      </c>
      <c r="C93" s="90">
        <v>44951111.969999999</v>
      </c>
      <c r="D93" s="67">
        <v>99020</v>
      </c>
      <c r="E93" s="67">
        <v>1407.448210028738</v>
      </c>
      <c r="F93" s="67"/>
      <c r="G93" s="90">
        <v>25657443.846478015</v>
      </c>
      <c r="H93" s="90">
        <v>47147008.530963503</v>
      </c>
      <c r="I93" s="67">
        <v>100429.243418243</v>
      </c>
      <c r="J93" s="67">
        <v>1407.448210028738</v>
      </c>
      <c r="K93" s="4">
        <v>5.5149083185207282E-2</v>
      </c>
      <c r="L93" s="4">
        <v>4.8850772866954273E-2</v>
      </c>
      <c r="M93" s="4">
        <v>1.4231906869753619E-2</v>
      </c>
      <c r="N93" s="4">
        <v>0</v>
      </c>
    </row>
    <row r="94" spans="1:14" x14ac:dyDescent="0.3">
      <c r="A94" t="s">
        <v>152</v>
      </c>
      <c r="B94" s="90">
        <v>15653961.610799998</v>
      </c>
      <c r="C94" s="90">
        <v>31961479.960000001</v>
      </c>
      <c r="D94" s="67">
        <v>102256</v>
      </c>
      <c r="E94" s="67">
        <v>1448.7748536847801</v>
      </c>
      <c r="F94" s="67"/>
      <c r="G94" s="90">
        <v>16455541.13129003</v>
      </c>
      <c r="H94" s="90">
        <v>33470968.406354167</v>
      </c>
      <c r="I94" s="67">
        <v>105761.2407057344</v>
      </c>
      <c r="J94" s="67">
        <v>1448.7748536847801</v>
      </c>
      <c r="K94" s="4">
        <v>5.120617645676373E-2</v>
      </c>
      <c r="L94" s="4">
        <v>4.7228365152155005E-2</v>
      </c>
      <c r="M94" s="4">
        <v>3.4279071210827627E-2</v>
      </c>
      <c r="N94" s="4">
        <v>0</v>
      </c>
    </row>
    <row r="95" spans="1:14" x14ac:dyDescent="0.3">
      <c r="A95" t="s">
        <v>126</v>
      </c>
      <c r="B95" s="90">
        <v>13054609.553999998</v>
      </c>
      <c r="C95" s="90">
        <v>25939681</v>
      </c>
      <c r="D95" s="67">
        <v>76798</v>
      </c>
      <c r="E95" s="67">
        <v>1024.9603912709895</v>
      </c>
      <c r="F95" s="67"/>
      <c r="G95" s="90">
        <v>13812034.246439071</v>
      </c>
      <c r="H95" s="90">
        <v>27277450.726781867</v>
      </c>
      <c r="I95" s="67">
        <v>81800.581022075683</v>
      </c>
      <c r="J95" s="67">
        <v>1024.9603912709895</v>
      </c>
      <c r="K95" s="4">
        <v>5.8019712447623162E-2</v>
      </c>
      <c r="L95" s="4">
        <v>5.1572327615820202E-2</v>
      </c>
      <c r="M95" s="4">
        <v>6.5139470065310068E-2</v>
      </c>
      <c r="N95" s="4">
        <v>0</v>
      </c>
    </row>
    <row r="96" spans="1:14" x14ac:dyDescent="0.3">
      <c r="A96" t="s">
        <v>244</v>
      </c>
      <c r="B96" s="90">
        <v>8065918.0312999934</v>
      </c>
      <c r="C96" s="90">
        <v>16221118.020000001</v>
      </c>
      <c r="D96" s="67">
        <v>76869</v>
      </c>
      <c r="E96" s="67">
        <v>1073.7983518216322</v>
      </c>
      <c r="F96" s="67"/>
      <c r="G96" s="90">
        <v>8889053.9880552832</v>
      </c>
      <c r="H96" s="90">
        <v>17621126.775150288</v>
      </c>
      <c r="I96" s="67">
        <v>74626.261409069135</v>
      </c>
      <c r="J96" s="67">
        <v>1073.7983518216322</v>
      </c>
      <c r="K96" s="4">
        <v>0.10205111849154558</v>
      </c>
      <c r="L96" s="4">
        <v>8.6307784298476298E-2</v>
      </c>
      <c r="M96" s="4">
        <v>-2.9176112489181172E-2</v>
      </c>
      <c r="N96" s="4">
        <v>0</v>
      </c>
    </row>
    <row r="97" spans="1:14" x14ac:dyDescent="0.3">
      <c r="A97" t="s">
        <v>127</v>
      </c>
      <c r="B97" s="90">
        <v>11258501.562700002</v>
      </c>
      <c r="C97" s="90">
        <v>21234787</v>
      </c>
      <c r="D97" s="67">
        <v>82335</v>
      </c>
      <c r="E97" s="67">
        <v>1144.4545216094348</v>
      </c>
      <c r="F97" s="67"/>
      <c r="G97" s="90">
        <v>11907128.308797179</v>
      </c>
      <c r="H97" s="90">
        <v>22365399.202478625</v>
      </c>
      <c r="I97" s="67">
        <v>84026.733949581903</v>
      </c>
      <c r="J97" s="67">
        <v>1144.454521609435</v>
      </c>
      <c r="K97" s="4">
        <v>5.7612173563674762E-2</v>
      </c>
      <c r="L97" s="4">
        <v>5.324339737802064E-2</v>
      </c>
      <c r="M97" s="4">
        <v>2.0546959975489276E-2</v>
      </c>
      <c r="N97" s="4">
        <v>0</v>
      </c>
    </row>
    <row r="98" spans="1:14" x14ac:dyDescent="0.3">
      <c r="A98" t="s">
        <v>226</v>
      </c>
      <c r="B98" s="90">
        <v>11842091.427400004</v>
      </c>
      <c r="C98" s="90">
        <v>22259662</v>
      </c>
      <c r="D98" s="67">
        <v>65346</v>
      </c>
      <c r="E98" s="67">
        <v>853.7458869542595</v>
      </c>
      <c r="F98" s="67"/>
      <c r="G98" s="90">
        <v>12599955.894559188</v>
      </c>
      <c r="H98" s="90">
        <v>23604652.861593675</v>
      </c>
      <c r="I98" s="67">
        <v>66263.714583241861</v>
      </c>
      <c r="J98" s="67">
        <v>853.74588695425939</v>
      </c>
      <c r="K98" s="4">
        <v>6.3997518665128039E-2</v>
      </c>
      <c r="L98" s="4">
        <v>6.0422789060933457E-2</v>
      </c>
      <c r="M98" s="4">
        <v>1.4043928981756437E-2</v>
      </c>
      <c r="N98" s="4">
        <v>0</v>
      </c>
    </row>
    <row r="99" spans="1:14" x14ac:dyDescent="0.3">
      <c r="A99" t="s">
        <v>66</v>
      </c>
      <c r="B99" s="90">
        <v>12056503.230300002</v>
      </c>
      <c r="C99" s="90">
        <v>23633357</v>
      </c>
      <c r="D99" s="67">
        <v>93742</v>
      </c>
      <c r="E99" s="67">
        <v>1318.2924425178037</v>
      </c>
      <c r="F99" s="67"/>
      <c r="G99" s="90">
        <v>12634085.219844788</v>
      </c>
      <c r="H99" s="90">
        <v>24513407.311285466</v>
      </c>
      <c r="I99" s="67">
        <v>89851.801456954156</v>
      </c>
      <c r="J99" s="67">
        <v>1318.2924425178037</v>
      </c>
      <c r="K99" s="4">
        <v>4.7906260920929977E-2</v>
      </c>
      <c r="L99" s="4">
        <v>3.723763455549145E-2</v>
      </c>
      <c r="M99" s="4">
        <v>-4.1498992373171562E-2</v>
      </c>
      <c r="N99" s="4">
        <v>0</v>
      </c>
    </row>
    <row r="100" spans="1:14" x14ac:dyDescent="0.3">
      <c r="A100" t="s">
        <v>67</v>
      </c>
      <c r="B100" s="90">
        <v>12876652.670100003</v>
      </c>
      <c r="C100" s="90">
        <v>24872714</v>
      </c>
      <c r="D100" s="67">
        <v>95137</v>
      </c>
      <c r="E100" s="67">
        <v>1274.905156342395</v>
      </c>
      <c r="F100" s="67"/>
      <c r="G100" s="90">
        <v>13681095.933053054</v>
      </c>
      <c r="H100" s="90">
        <v>26258050.436071809</v>
      </c>
      <c r="I100" s="67">
        <v>93809.241940540422</v>
      </c>
      <c r="J100" s="67">
        <v>1274.905156342395</v>
      </c>
      <c r="K100" s="4">
        <v>6.2473010926278549E-2</v>
      </c>
      <c r="L100" s="4">
        <v>5.5697035557591645E-2</v>
      </c>
      <c r="M100" s="4">
        <v>-1.3956274209398822E-2</v>
      </c>
      <c r="N100" s="4">
        <v>0</v>
      </c>
    </row>
    <row r="101" spans="1:14" x14ac:dyDescent="0.3">
      <c r="A101" t="s">
        <v>191</v>
      </c>
      <c r="B101" s="90">
        <v>10664100.028800005</v>
      </c>
      <c r="C101" s="90">
        <v>21119097.990000002</v>
      </c>
      <c r="D101" s="67">
        <v>81589</v>
      </c>
      <c r="E101" s="67">
        <v>1168.7142883707954</v>
      </c>
      <c r="F101" s="67"/>
      <c r="G101" s="90">
        <v>11431874.290092571</v>
      </c>
      <c r="H101" s="90">
        <v>22445539.437020641</v>
      </c>
      <c r="I101" s="67">
        <v>79201.254828883204</v>
      </c>
      <c r="J101" s="67">
        <v>1168.7142883707952</v>
      </c>
      <c r="K101" s="4">
        <v>7.1996160877999538E-2</v>
      </c>
      <c r="L101" s="4">
        <v>6.2807675197525725E-2</v>
      </c>
      <c r="M101" s="4">
        <v>-2.926552808732541E-2</v>
      </c>
      <c r="N101" s="4">
        <v>0</v>
      </c>
    </row>
    <row r="102" spans="1:14" x14ac:dyDescent="0.3">
      <c r="A102" t="s">
        <v>164</v>
      </c>
      <c r="B102" s="90">
        <v>17931521.759199999</v>
      </c>
      <c r="C102" s="90">
        <v>34778699.960000001</v>
      </c>
      <c r="D102" s="67">
        <v>93682</v>
      </c>
      <c r="E102" s="67">
        <v>1253.1411163555354</v>
      </c>
      <c r="F102" s="67"/>
      <c r="G102" s="90">
        <v>18835335.392996185</v>
      </c>
      <c r="H102" s="90">
        <v>36297564.821334273</v>
      </c>
      <c r="I102" s="67">
        <v>93492.864538326699</v>
      </c>
      <c r="J102" s="67">
        <v>1253.1411163555356</v>
      </c>
      <c r="K102" s="4">
        <v>5.0403621395516574E-2</v>
      </c>
      <c r="L102" s="4">
        <v>4.3672272485203889E-2</v>
      </c>
      <c r="M102" s="4">
        <v>-2.0189093067323194E-3</v>
      </c>
      <c r="N102" s="4">
        <v>0</v>
      </c>
    </row>
    <row r="103" spans="1:14" x14ac:dyDescent="0.3">
      <c r="A103" t="s">
        <v>192</v>
      </c>
      <c r="B103" s="90">
        <v>23057538.68229999</v>
      </c>
      <c r="C103" s="90">
        <v>43485921.960000001</v>
      </c>
      <c r="D103" s="67">
        <v>140274</v>
      </c>
      <c r="E103" s="67">
        <v>1909.7279171820517</v>
      </c>
      <c r="F103" s="67"/>
      <c r="G103" s="90">
        <v>24138124.815586738</v>
      </c>
      <c r="H103" s="90">
        <v>45316422.995425068</v>
      </c>
      <c r="I103" s="67">
        <v>145138.3465979092</v>
      </c>
      <c r="J103" s="67">
        <v>1909.7279171820517</v>
      </c>
      <c r="K103" s="4">
        <v>4.6864765063421743E-2</v>
      </c>
      <c r="L103" s="4">
        <v>4.209410661935209E-2</v>
      </c>
      <c r="M103" s="4">
        <v>3.4677464091058985E-2</v>
      </c>
      <c r="N103" s="4">
        <v>0</v>
      </c>
    </row>
    <row r="104" spans="1:14" x14ac:dyDescent="0.3">
      <c r="A104" t="s">
        <v>91</v>
      </c>
      <c r="B104" s="90">
        <v>11578020.466300005</v>
      </c>
      <c r="C104" s="90">
        <v>22953759</v>
      </c>
      <c r="D104" s="67">
        <v>100564</v>
      </c>
      <c r="E104" s="67">
        <v>1424.2637367220432</v>
      </c>
      <c r="F104" s="67"/>
      <c r="G104" s="90">
        <v>12333569.764234191</v>
      </c>
      <c r="H104" s="90">
        <v>24327046.135387629</v>
      </c>
      <c r="I104" s="67">
        <v>98487.612199677475</v>
      </c>
      <c r="J104" s="67">
        <v>1424.2637367220436</v>
      </c>
      <c r="K104" s="4">
        <v>6.5257208702761638E-2</v>
      </c>
      <c r="L104" s="4">
        <v>5.9828420059112375E-2</v>
      </c>
      <c r="M104" s="4">
        <v>-2.0647426517665601E-2</v>
      </c>
      <c r="N104" s="4">
        <v>0</v>
      </c>
    </row>
    <row r="105" spans="1:14" x14ac:dyDescent="0.3">
      <c r="A105" t="s">
        <v>128</v>
      </c>
      <c r="B105" s="90">
        <v>7983005.0083999988</v>
      </c>
      <c r="C105" s="90">
        <v>15804921.970000001</v>
      </c>
      <c r="D105" s="67">
        <v>72890</v>
      </c>
      <c r="E105" s="67">
        <v>983.28183147564039</v>
      </c>
      <c r="F105" s="67"/>
      <c r="G105" s="90">
        <v>8762505.1633029357</v>
      </c>
      <c r="H105" s="90">
        <v>17189153.070218824</v>
      </c>
      <c r="I105" s="67">
        <v>69793.184754370435</v>
      </c>
      <c r="J105" s="67">
        <v>983.28183147564039</v>
      </c>
      <c r="K105" s="4">
        <v>9.7644953758981634E-2</v>
      </c>
      <c r="L105" s="4">
        <v>8.7582279928132056E-2</v>
      </c>
      <c r="M105" s="4">
        <v>-4.2486146873776387E-2</v>
      </c>
      <c r="N105" s="4">
        <v>0</v>
      </c>
    </row>
    <row r="106" spans="1:14" x14ac:dyDescent="0.3">
      <c r="A106" t="s">
        <v>245</v>
      </c>
      <c r="B106" s="90">
        <v>13533934.200299995</v>
      </c>
      <c r="C106" s="90">
        <v>25484330</v>
      </c>
      <c r="D106" s="67">
        <v>68871</v>
      </c>
      <c r="E106" s="67">
        <v>964.27313977434756</v>
      </c>
      <c r="F106" s="67"/>
      <c r="G106" s="90">
        <v>14171287.56152904</v>
      </c>
      <c r="H106" s="90">
        <v>26540683.940424606</v>
      </c>
      <c r="I106" s="67">
        <v>68180.202012145863</v>
      </c>
      <c r="J106" s="67">
        <v>964.27313977434756</v>
      </c>
      <c r="K106" s="4">
        <v>4.7092985069701054E-2</v>
      </c>
      <c r="L106" s="4">
        <v>4.1451116840215407E-2</v>
      </c>
      <c r="M106" s="4">
        <v>-1.0030317373845854E-2</v>
      </c>
      <c r="N106" s="4">
        <v>0</v>
      </c>
    </row>
    <row r="107" spans="1:14" x14ac:dyDescent="0.3">
      <c r="A107" t="s">
        <v>193</v>
      </c>
      <c r="B107" s="90">
        <v>9108113.7769000009</v>
      </c>
      <c r="C107" s="90">
        <v>17448702</v>
      </c>
      <c r="D107" s="67">
        <v>87642</v>
      </c>
      <c r="E107" s="67">
        <v>1216.740037023588</v>
      </c>
      <c r="F107" s="67"/>
      <c r="G107" s="90">
        <v>9720554.4250411447</v>
      </c>
      <c r="H107" s="90">
        <v>18494135.443614591</v>
      </c>
      <c r="I107" s="67">
        <v>87773.374490984861</v>
      </c>
      <c r="J107" s="67">
        <v>1216.740037023588</v>
      </c>
      <c r="K107" s="4">
        <v>6.7241216254282588E-2</v>
      </c>
      <c r="L107" s="4">
        <v>5.9914682686115661E-2</v>
      </c>
      <c r="M107" s="4">
        <v>1.4989901073099166E-3</v>
      </c>
      <c r="N107" s="4">
        <v>0</v>
      </c>
    </row>
    <row r="108" spans="1:14" x14ac:dyDescent="0.3">
      <c r="A108" t="s">
        <v>92</v>
      </c>
      <c r="B108" s="90">
        <v>10761290.9617</v>
      </c>
      <c r="C108" s="90">
        <v>22034874.93</v>
      </c>
      <c r="D108" s="67">
        <v>100740</v>
      </c>
      <c r="E108" s="67">
        <v>1414.065464484326</v>
      </c>
      <c r="F108" s="67"/>
      <c r="G108" s="90">
        <v>11552440.233875487</v>
      </c>
      <c r="H108" s="90">
        <v>23562573.250089645</v>
      </c>
      <c r="I108" s="67">
        <v>99051.977016209858</v>
      </c>
      <c r="J108" s="67">
        <v>1414.065464484326</v>
      </c>
      <c r="K108" s="4">
        <v>7.3518063491752939E-2</v>
      </c>
      <c r="L108" s="4">
        <v>6.9330927674552845E-2</v>
      </c>
      <c r="M108" s="4">
        <v>-1.6756233708458801E-2</v>
      </c>
      <c r="N108" s="4">
        <v>0</v>
      </c>
    </row>
    <row r="109" spans="1:14" x14ac:dyDescent="0.3">
      <c r="A109" t="s">
        <v>246</v>
      </c>
      <c r="B109" s="90">
        <v>11826761.395799994</v>
      </c>
      <c r="C109" s="90">
        <v>22591171</v>
      </c>
      <c r="D109" s="67">
        <v>86677</v>
      </c>
      <c r="E109" s="67">
        <v>1152.2259882956218</v>
      </c>
      <c r="F109" s="67"/>
      <c r="G109" s="90">
        <v>12570174.785044171</v>
      </c>
      <c r="H109" s="90">
        <v>23799428.599321734</v>
      </c>
      <c r="I109" s="67">
        <v>82628.653837437014</v>
      </c>
      <c r="J109" s="67">
        <v>1152.2259882956218</v>
      </c>
      <c r="K109" s="4">
        <v>6.2858576778946684E-2</v>
      </c>
      <c r="L109" s="4">
        <v>5.3483619743382782E-2</v>
      </c>
      <c r="M109" s="4">
        <v>-4.6706117684772064E-2</v>
      </c>
      <c r="N109" s="4">
        <v>0</v>
      </c>
    </row>
    <row r="110" spans="1:14" x14ac:dyDescent="0.3">
      <c r="A110" t="s">
        <v>68</v>
      </c>
      <c r="B110" s="90">
        <v>11530286.173100002</v>
      </c>
      <c r="C110" s="90">
        <v>22103158</v>
      </c>
      <c r="D110" s="67">
        <v>81622</v>
      </c>
      <c r="E110" s="67">
        <v>1121.4951831739459</v>
      </c>
      <c r="F110" s="67"/>
      <c r="G110" s="90">
        <v>12145346.672042297</v>
      </c>
      <c r="H110" s="90">
        <v>23177777.32531495</v>
      </c>
      <c r="I110" s="67">
        <v>83948.075471050135</v>
      </c>
      <c r="J110" s="67">
        <v>1121.4951831739461</v>
      </c>
      <c r="K110" s="4">
        <v>5.3343038473513626E-2</v>
      </c>
      <c r="L110" s="4">
        <v>4.8618361471919558E-2</v>
      </c>
      <c r="M110" s="4">
        <v>2.8498143528094655E-2</v>
      </c>
      <c r="N110" s="4">
        <v>0</v>
      </c>
    </row>
    <row r="111" spans="1:14" x14ac:dyDescent="0.3">
      <c r="A111" t="s">
        <v>247</v>
      </c>
      <c r="B111" s="90">
        <v>9966673.3080999982</v>
      </c>
      <c r="C111" s="90">
        <v>19850271.98</v>
      </c>
      <c r="D111" s="67">
        <v>101175</v>
      </c>
      <c r="E111" s="67">
        <v>1350.5198554945109</v>
      </c>
      <c r="F111" s="67"/>
      <c r="G111" s="90">
        <v>10975449.312317122</v>
      </c>
      <c r="H111" s="90">
        <v>21650900.165053539</v>
      </c>
      <c r="I111" s="67">
        <v>95155.767726200298</v>
      </c>
      <c r="J111" s="67">
        <v>1350.5198554945107</v>
      </c>
      <c r="K111" s="4">
        <v>0.10121491625468271</v>
      </c>
      <c r="L111" s="4">
        <v>9.0710504464006858E-2</v>
      </c>
      <c r="M111" s="4">
        <v>-5.9493276736344969E-2</v>
      </c>
      <c r="N111" s="4">
        <v>0</v>
      </c>
    </row>
    <row r="112" spans="1:14" x14ac:dyDescent="0.3">
      <c r="A112" t="s">
        <v>165</v>
      </c>
      <c r="B112" s="90">
        <v>9862459.1177000031</v>
      </c>
      <c r="C112" s="90">
        <v>19599994</v>
      </c>
      <c r="D112" s="67">
        <v>90957</v>
      </c>
      <c r="E112" s="67">
        <v>1238.6838303949353</v>
      </c>
      <c r="F112" s="67"/>
      <c r="G112" s="90">
        <v>10701872.798556967</v>
      </c>
      <c r="H112" s="90">
        <v>21100797.553623147</v>
      </c>
      <c r="I112" s="67">
        <v>87475.228275518661</v>
      </c>
      <c r="J112" s="67">
        <v>1238.6838303949353</v>
      </c>
      <c r="K112" s="4">
        <v>8.5112006127404882E-2</v>
      </c>
      <c r="L112" s="4">
        <v>7.6571633319027832E-2</v>
      </c>
      <c r="M112" s="4">
        <v>-3.827931576988397E-2</v>
      </c>
      <c r="N112" s="4">
        <v>0</v>
      </c>
    </row>
    <row r="113" spans="1:14" x14ac:dyDescent="0.3">
      <c r="A113" t="s">
        <v>194</v>
      </c>
      <c r="B113" s="90">
        <v>14760405.119399993</v>
      </c>
      <c r="C113" s="90">
        <v>33159019.98</v>
      </c>
      <c r="D113" s="67">
        <v>122905</v>
      </c>
      <c r="E113" s="67">
        <v>1713.5523205824552</v>
      </c>
      <c r="F113" s="67"/>
      <c r="G113" s="90">
        <v>15735827.919066234</v>
      </c>
      <c r="H113" s="90">
        <v>35084908.869925857</v>
      </c>
      <c r="I113" s="67">
        <v>128277.67533951414</v>
      </c>
      <c r="J113" s="67">
        <v>1713.5523205824552</v>
      </c>
      <c r="K113" s="4">
        <v>6.6083741724962231E-2</v>
      </c>
      <c r="L113" s="4">
        <v>5.8080392336307352E-2</v>
      </c>
      <c r="M113" s="4">
        <v>4.3714050197422027E-2</v>
      </c>
      <c r="N113" s="4">
        <v>0</v>
      </c>
    </row>
    <row r="114" spans="1:14" x14ac:dyDescent="0.3">
      <c r="A114" t="s">
        <v>39</v>
      </c>
      <c r="B114" s="90">
        <v>15864890.849699993</v>
      </c>
      <c r="C114" s="90">
        <v>31431414</v>
      </c>
      <c r="D114" s="67">
        <v>88362</v>
      </c>
      <c r="E114" s="67">
        <v>1223.7114010439748</v>
      </c>
      <c r="F114" s="67"/>
      <c r="G114" s="90">
        <v>16348406.061897766</v>
      </c>
      <c r="H114" s="90">
        <v>32202765.904054131</v>
      </c>
      <c r="I114" s="67">
        <v>87061.575667371944</v>
      </c>
      <c r="J114" s="67">
        <v>1223.7114010439748</v>
      </c>
      <c r="K114" s="4">
        <v>3.0477058857730333E-2</v>
      </c>
      <c r="L114" s="4">
        <v>2.4540795525588965E-2</v>
      </c>
      <c r="M114" s="4">
        <v>-1.4717008811797605E-2</v>
      </c>
      <c r="N114" s="4">
        <v>0</v>
      </c>
    </row>
    <row r="115" spans="1:14" x14ac:dyDescent="0.3">
      <c r="A115" t="s">
        <v>69</v>
      </c>
      <c r="B115" s="90">
        <v>11200619.699299997</v>
      </c>
      <c r="C115" s="90">
        <v>22332367.990000002</v>
      </c>
      <c r="D115" s="67">
        <v>100375</v>
      </c>
      <c r="E115" s="67">
        <v>1408.2750343937048</v>
      </c>
      <c r="F115" s="67"/>
      <c r="G115" s="90">
        <v>11771480.297146784</v>
      </c>
      <c r="H115" s="90">
        <v>23439493.734984994</v>
      </c>
      <c r="I115" s="67">
        <v>101757.17078237077</v>
      </c>
      <c r="J115" s="67">
        <v>1408.2750343937048</v>
      </c>
      <c r="K115" s="4">
        <v>5.0966876224041835E-2</v>
      </c>
      <c r="L115" s="4">
        <v>4.9574937394939012E-2</v>
      </c>
      <c r="M115" s="4">
        <v>1.3770070060979078E-2</v>
      </c>
      <c r="N115" s="4">
        <v>0</v>
      </c>
    </row>
    <row r="116" spans="1:14" x14ac:dyDescent="0.3">
      <c r="A116" t="s">
        <v>195</v>
      </c>
      <c r="B116" s="90">
        <v>14179661.107100001</v>
      </c>
      <c r="C116" s="90">
        <v>26511003</v>
      </c>
      <c r="D116" s="67">
        <v>96814</v>
      </c>
      <c r="E116" s="67">
        <v>1368.9958141850093</v>
      </c>
      <c r="F116" s="67"/>
      <c r="G116" s="90">
        <v>15319732.115002066</v>
      </c>
      <c r="H116" s="90">
        <v>28411228.042932898</v>
      </c>
      <c r="I116" s="67">
        <v>97075.692952021942</v>
      </c>
      <c r="J116" s="67">
        <v>1368.9958141850097</v>
      </c>
      <c r="K116" s="4">
        <v>8.040185158806179E-2</v>
      </c>
      <c r="L116" s="4">
        <v>7.1676844626847869E-2</v>
      </c>
      <c r="M116" s="4">
        <v>2.7030486502153117E-3</v>
      </c>
      <c r="N116" s="4">
        <v>0</v>
      </c>
    </row>
    <row r="117" spans="1:14" x14ac:dyDescent="0.3">
      <c r="A117" t="s">
        <v>166</v>
      </c>
      <c r="B117" s="90">
        <v>12428046.696800005</v>
      </c>
      <c r="C117" s="90">
        <v>23621646.989999998</v>
      </c>
      <c r="D117" s="67">
        <v>81306</v>
      </c>
      <c r="E117" s="67">
        <v>1113.9566526362464</v>
      </c>
      <c r="F117" s="67"/>
      <c r="G117" s="90">
        <v>13156678.387218881</v>
      </c>
      <c r="H117" s="90">
        <v>24913985.201851893</v>
      </c>
      <c r="I117" s="67">
        <v>81114.687941557495</v>
      </c>
      <c r="J117" s="67">
        <v>1113.9566526362466</v>
      </c>
      <c r="K117" s="4">
        <v>5.8628013572437521E-2</v>
      </c>
      <c r="L117" s="4">
        <v>5.4709911311391357E-2</v>
      </c>
      <c r="M117" s="4">
        <v>-2.3529881981957379E-3</v>
      </c>
      <c r="N117" s="4">
        <v>0</v>
      </c>
    </row>
    <row r="118" spans="1:14" x14ac:dyDescent="0.3">
      <c r="A118" t="s">
        <v>167</v>
      </c>
      <c r="B118" s="90">
        <v>11472958.249399999</v>
      </c>
      <c r="C118" s="90">
        <v>23114913.960000001</v>
      </c>
      <c r="D118" s="67">
        <v>91607</v>
      </c>
      <c r="E118" s="67">
        <v>1275.790445586124</v>
      </c>
      <c r="F118" s="67"/>
      <c r="G118" s="90">
        <v>12007443.71078934</v>
      </c>
      <c r="H118" s="90">
        <v>24147553.046490688</v>
      </c>
      <c r="I118" s="67">
        <v>90707.612835991342</v>
      </c>
      <c r="J118" s="67">
        <v>1275.7904455861237</v>
      </c>
      <c r="K118" s="4">
        <v>4.6586542875050707E-2</v>
      </c>
      <c r="L118" s="4">
        <v>4.4674147966877742E-2</v>
      </c>
      <c r="M118" s="4">
        <v>-9.817886886467786E-3</v>
      </c>
      <c r="N118" s="4">
        <v>0</v>
      </c>
    </row>
    <row r="119" spans="1:14" x14ac:dyDescent="0.3">
      <c r="A119" t="s">
        <v>93</v>
      </c>
      <c r="B119" s="90">
        <v>10130945.773400003</v>
      </c>
      <c r="C119" s="90">
        <v>19387455</v>
      </c>
      <c r="D119" s="67">
        <v>82580</v>
      </c>
      <c r="E119" s="67">
        <v>1106.1722683433643</v>
      </c>
      <c r="F119" s="67"/>
      <c r="G119" s="90">
        <v>10978086.707086394</v>
      </c>
      <c r="H119" s="90">
        <v>20827777.098941095</v>
      </c>
      <c r="I119" s="67">
        <v>80361.259248928196</v>
      </c>
      <c r="J119" s="67">
        <v>1106.1722683433645</v>
      </c>
      <c r="K119" s="4">
        <v>8.3619136123564974E-2</v>
      </c>
      <c r="L119" s="4">
        <v>7.4291447688265233E-2</v>
      </c>
      <c r="M119" s="4">
        <v>-2.6867773686992003E-2</v>
      </c>
      <c r="N119" s="4">
        <v>0</v>
      </c>
    </row>
    <row r="120" spans="1:14" x14ac:dyDescent="0.3">
      <c r="A120" t="s">
        <v>168</v>
      </c>
      <c r="B120" s="90">
        <v>9075921.5804000031</v>
      </c>
      <c r="C120" s="90">
        <v>17690818</v>
      </c>
      <c r="D120" s="67">
        <v>79900</v>
      </c>
      <c r="E120" s="67">
        <v>1060.4439057968198</v>
      </c>
      <c r="F120" s="67"/>
      <c r="G120" s="90">
        <v>9759880.4134842083</v>
      </c>
      <c r="H120" s="90">
        <v>18864027.401838474</v>
      </c>
      <c r="I120" s="67">
        <v>77226.059936996491</v>
      </c>
      <c r="J120" s="67">
        <v>1060.4439057968198</v>
      </c>
      <c r="K120" s="4">
        <v>7.5359711630965887E-2</v>
      </c>
      <c r="L120" s="4">
        <v>6.6317419682824896E-2</v>
      </c>
      <c r="M120" s="4">
        <v>-3.3466083391783585E-2</v>
      </c>
      <c r="N120" s="4">
        <v>0</v>
      </c>
    </row>
    <row r="121" spans="1:14" x14ac:dyDescent="0.3">
      <c r="A121" t="s">
        <v>227</v>
      </c>
      <c r="B121" s="90">
        <v>14810187.962999998</v>
      </c>
      <c r="C121" s="90">
        <v>29119420.98</v>
      </c>
      <c r="D121" s="67">
        <v>117478</v>
      </c>
      <c r="E121" s="67">
        <v>1572.9788508817603</v>
      </c>
      <c r="F121" s="67"/>
      <c r="G121" s="90">
        <v>15651272.690433625</v>
      </c>
      <c r="H121" s="90">
        <v>30619579.421456542</v>
      </c>
      <c r="I121" s="67">
        <v>115122.851107201</v>
      </c>
      <c r="J121" s="67">
        <v>1572.9788508817603</v>
      </c>
      <c r="K121" s="4">
        <v>5.679095562695724E-2</v>
      </c>
      <c r="L121" s="4">
        <v>5.1517454364456317E-2</v>
      </c>
      <c r="M121" s="4">
        <v>-2.0047573952561293E-2</v>
      </c>
      <c r="N121" s="4">
        <v>0</v>
      </c>
    </row>
    <row r="122" spans="1:14" x14ac:dyDescent="0.3">
      <c r="A122" t="s">
        <v>228</v>
      </c>
      <c r="B122" s="90">
        <v>9391615.0445000008</v>
      </c>
      <c r="C122" s="90">
        <v>19581594</v>
      </c>
      <c r="D122" s="67">
        <v>77748</v>
      </c>
      <c r="E122" s="67">
        <v>1066.7098606200825</v>
      </c>
      <c r="F122" s="67"/>
      <c r="G122" s="90">
        <v>9904488.109173594</v>
      </c>
      <c r="H122" s="90">
        <v>20531175.332319323</v>
      </c>
      <c r="I122" s="67">
        <v>77993.936783757614</v>
      </c>
      <c r="J122" s="67">
        <v>1066.7098606200827</v>
      </c>
      <c r="K122" s="4">
        <v>5.4609677062301021E-2</v>
      </c>
      <c r="L122" s="4">
        <v>4.8493566576823355E-2</v>
      </c>
      <c r="M122" s="4">
        <v>3.1632554375369271E-3</v>
      </c>
      <c r="N122" s="4">
        <v>0</v>
      </c>
    </row>
    <row r="123" spans="1:14" x14ac:dyDescent="0.3">
      <c r="A123" t="s">
        <v>229</v>
      </c>
      <c r="B123" s="90">
        <v>11752973.850400003</v>
      </c>
      <c r="C123" s="90">
        <v>22994166</v>
      </c>
      <c r="D123" s="67">
        <v>99770</v>
      </c>
      <c r="E123" s="67">
        <v>1329.7412444665665</v>
      </c>
      <c r="F123" s="67"/>
      <c r="G123" s="90">
        <v>12443549.049298417</v>
      </c>
      <c r="H123" s="90">
        <v>24236191.106613651</v>
      </c>
      <c r="I123" s="67">
        <v>101662.08975483649</v>
      </c>
      <c r="J123" s="67">
        <v>1329.7412444665665</v>
      </c>
      <c r="K123" s="4">
        <v>5.8757486206345133E-2</v>
      </c>
      <c r="L123" s="4">
        <v>5.4014792561454472E-2</v>
      </c>
      <c r="M123" s="4">
        <v>1.8964515935015358E-2</v>
      </c>
      <c r="N123" s="4">
        <v>0</v>
      </c>
    </row>
    <row r="124" spans="1:14" x14ac:dyDescent="0.3">
      <c r="A124" t="s">
        <v>129</v>
      </c>
      <c r="B124" s="90">
        <v>10461966.728399998</v>
      </c>
      <c r="C124" s="90">
        <v>19878888</v>
      </c>
      <c r="D124" s="67">
        <v>82536</v>
      </c>
      <c r="E124" s="67">
        <v>1147.7908567196873</v>
      </c>
      <c r="F124" s="67"/>
      <c r="G124" s="90">
        <v>11410772.121468566</v>
      </c>
      <c r="H124" s="90">
        <v>21505750.248532966</v>
      </c>
      <c r="I124" s="67">
        <v>79244.430552179401</v>
      </c>
      <c r="J124" s="67">
        <v>1147.7908567196876</v>
      </c>
      <c r="K124" s="4">
        <v>9.0690920521946161E-2</v>
      </c>
      <c r="L124" s="4">
        <v>8.1838694827042868E-2</v>
      </c>
      <c r="M124" s="4">
        <v>-3.9880409128387639E-2</v>
      </c>
      <c r="N124" s="4">
        <v>0</v>
      </c>
    </row>
    <row r="125" spans="1:14" x14ac:dyDescent="0.3">
      <c r="A125" t="s">
        <v>130</v>
      </c>
      <c r="B125" s="90">
        <v>9800921.126699999</v>
      </c>
      <c r="C125" s="90">
        <v>19206349.990000002</v>
      </c>
      <c r="D125" s="67">
        <v>83182</v>
      </c>
      <c r="E125" s="67">
        <v>1214.5217784234128</v>
      </c>
      <c r="F125" s="67"/>
      <c r="G125" s="90">
        <v>10512163.082563465</v>
      </c>
      <c r="H125" s="90">
        <v>20453657.742929641</v>
      </c>
      <c r="I125" s="67">
        <v>84301.385680250503</v>
      </c>
      <c r="J125" s="67">
        <v>1214.5217784234128</v>
      </c>
      <c r="K125" s="4">
        <v>7.2568888849220192E-2</v>
      </c>
      <c r="L125" s="4">
        <v>6.4942467130874038E-2</v>
      </c>
      <c r="M125" s="4">
        <v>1.3457066195216472E-2</v>
      </c>
      <c r="N125" s="4">
        <v>0</v>
      </c>
    </row>
    <row r="126" spans="1:14" x14ac:dyDescent="0.3">
      <c r="A126" t="s">
        <v>169</v>
      </c>
      <c r="B126" s="90">
        <v>14728607.113699995</v>
      </c>
      <c r="C126" s="90">
        <v>28451788</v>
      </c>
      <c r="D126" s="67">
        <v>88817</v>
      </c>
      <c r="E126" s="67">
        <v>1216.3735858655157</v>
      </c>
      <c r="F126" s="67"/>
      <c r="G126" s="90">
        <v>15322334.51651955</v>
      </c>
      <c r="H126" s="90">
        <v>29376127.652285393</v>
      </c>
      <c r="I126" s="67">
        <v>88620.398556013111</v>
      </c>
      <c r="J126" s="67">
        <v>1216.3735858655157</v>
      </c>
      <c r="K126" s="4">
        <v>4.0311171194680862E-2</v>
      </c>
      <c r="L126" s="4">
        <v>3.2487928431260471E-2</v>
      </c>
      <c r="M126" s="4">
        <v>-2.2135564586384104E-3</v>
      </c>
      <c r="N126" s="4">
        <v>0</v>
      </c>
    </row>
    <row r="127" spans="1:14" x14ac:dyDescent="0.3">
      <c r="A127" t="s">
        <v>40</v>
      </c>
      <c r="B127" s="90">
        <v>18927618.855300006</v>
      </c>
      <c r="C127" s="90">
        <v>35301143.990000002</v>
      </c>
      <c r="D127" s="67">
        <v>100428</v>
      </c>
      <c r="E127" s="67">
        <v>1405.182604657989</v>
      </c>
      <c r="F127" s="67"/>
      <c r="G127" s="90">
        <v>19804179.051244799</v>
      </c>
      <c r="H127" s="90">
        <v>36703957.34030138</v>
      </c>
      <c r="I127" s="67">
        <v>99828.503395784443</v>
      </c>
      <c r="J127" s="67">
        <v>1405.182604657989</v>
      </c>
      <c r="K127" s="4">
        <v>4.6311171132830786E-2</v>
      </c>
      <c r="L127" s="4">
        <v>3.9738467135760791E-2</v>
      </c>
      <c r="M127" s="4">
        <v>-5.9694169376623973E-3</v>
      </c>
      <c r="N127" s="4">
        <v>0</v>
      </c>
    </row>
    <row r="128" spans="1:14" x14ac:dyDescent="0.3">
      <c r="A128" t="s">
        <v>94</v>
      </c>
      <c r="B128" s="90">
        <v>9514694.7883999962</v>
      </c>
      <c r="C128" s="90">
        <v>19049662.969999999</v>
      </c>
      <c r="D128" s="67">
        <v>84079</v>
      </c>
      <c r="E128" s="67">
        <v>1164.6512951611928</v>
      </c>
      <c r="F128" s="67"/>
      <c r="G128" s="90">
        <v>10352597.587980615</v>
      </c>
      <c r="H128" s="90">
        <v>20574557.794676587</v>
      </c>
      <c r="I128" s="67">
        <v>81643.386665178798</v>
      </c>
      <c r="J128" s="67">
        <v>1164.6512951611928</v>
      </c>
      <c r="K128" s="4">
        <v>8.8064075434365119E-2</v>
      </c>
      <c r="L128" s="4">
        <v>8.0048388629134326E-2</v>
      </c>
      <c r="M128" s="4">
        <v>-2.896815298494515E-2</v>
      </c>
      <c r="N128" s="4">
        <v>0</v>
      </c>
    </row>
    <row r="129" spans="1:14" x14ac:dyDescent="0.3">
      <c r="A129" t="s">
        <v>95</v>
      </c>
      <c r="B129" s="90">
        <v>10575605.896000002</v>
      </c>
      <c r="C129" s="90">
        <v>21308543</v>
      </c>
      <c r="D129" s="67">
        <v>86024</v>
      </c>
      <c r="E129" s="67">
        <v>1234.5640540187569</v>
      </c>
      <c r="F129" s="67"/>
      <c r="G129" s="90">
        <v>11301266.835165238</v>
      </c>
      <c r="H129" s="90">
        <v>22597694.977783453</v>
      </c>
      <c r="I129" s="67">
        <v>87089.871698217205</v>
      </c>
      <c r="J129" s="67">
        <v>1234.5640540187569</v>
      </c>
      <c r="K129" s="4">
        <v>6.8616488388594465E-2</v>
      </c>
      <c r="L129" s="4">
        <v>6.0499301983408804E-2</v>
      </c>
      <c r="M129" s="4">
        <v>1.2390399170199018E-2</v>
      </c>
      <c r="N129" s="4">
        <v>0</v>
      </c>
    </row>
    <row r="130" spans="1:14" x14ac:dyDescent="0.3">
      <c r="A130" t="s">
        <v>70</v>
      </c>
      <c r="B130" s="90">
        <v>14501259.529499998</v>
      </c>
      <c r="C130" s="90">
        <v>27869577</v>
      </c>
      <c r="D130" s="67">
        <v>92903</v>
      </c>
      <c r="E130" s="67">
        <v>1263.1390181677014</v>
      </c>
      <c r="F130" s="67"/>
      <c r="G130" s="90">
        <v>15247302.390179588</v>
      </c>
      <c r="H130" s="90">
        <v>29108730.155688379</v>
      </c>
      <c r="I130" s="67">
        <v>91509.927363963056</v>
      </c>
      <c r="J130" s="67">
        <v>1263.1390181677014</v>
      </c>
      <c r="K130" s="4">
        <v>5.1446762894072018E-2</v>
      </c>
      <c r="L130" s="4">
        <v>4.4462574932098153E-2</v>
      </c>
      <c r="M130" s="4">
        <v>-1.4994915514428442E-2</v>
      </c>
      <c r="N130" s="4">
        <v>0</v>
      </c>
    </row>
    <row r="131" spans="1:14" x14ac:dyDescent="0.3">
      <c r="A131" t="s">
        <v>170</v>
      </c>
      <c r="B131" s="90">
        <v>7745563.8835000042</v>
      </c>
      <c r="C131" s="90">
        <v>16021300</v>
      </c>
      <c r="D131" s="67">
        <v>78531</v>
      </c>
      <c r="E131" s="67">
        <v>1076.1076060318539</v>
      </c>
      <c r="F131" s="67"/>
      <c r="G131" s="90">
        <v>8364591.4353521736</v>
      </c>
      <c r="H131" s="90">
        <v>17047448.242026847</v>
      </c>
      <c r="I131" s="67">
        <v>74358.15683727806</v>
      </c>
      <c r="J131" s="67">
        <v>1076.1076060318539</v>
      </c>
      <c r="K131" s="4">
        <v>7.9920269351964723E-2</v>
      </c>
      <c r="L131" s="4">
        <v>6.4048999895566894E-2</v>
      </c>
      <c r="M131" s="4">
        <v>-5.3136253998063654E-2</v>
      </c>
      <c r="N131" s="4">
        <v>0</v>
      </c>
    </row>
    <row r="132" spans="1:14" x14ac:dyDescent="0.3">
      <c r="A132" t="s">
        <v>96</v>
      </c>
      <c r="B132" s="90">
        <v>11712687.062899999</v>
      </c>
      <c r="C132" s="90">
        <v>24688682.990000002</v>
      </c>
      <c r="D132" s="67">
        <v>101827</v>
      </c>
      <c r="E132" s="67">
        <v>1422.4077334472909</v>
      </c>
      <c r="F132" s="67"/>
      <c r="G132" s="90">
        <v>12641261.619016035</v>
      </c>
      <c r="H132" s="90">
        <v>26389683.038023997</v>
      </c>
      <c r="I132" s="67">
        <v>104997.72337155849</v>
      </c>
      <c r="J132" s="67">
        <v>1422.4077334472913</v>
      </c>
      <c r="K132" s="4">
        <v>7.9279378944332901E-2</v>
      </c>
      <c r="L132" s="4">
        <v>6.8897966275194733E-2</v>
      </c>
      <c r="M132" s="4">
        <v>3.1138336311179682E-2</v>
      </c>
      <c r="N132" s="4">
        <v>0</v>
      </c>
    </row>
    <row r="133" spans="1:14" x14ac:dyDescent="0.3">
      <c r="A133" t="s">
        <v>106</v>
      </c>
      <c r="B133" s="90">
        <v>13707567.1316</v>
      </c>
      <c r="C133" s="90">
        <v>24898625</v>
      </c>
      <c r="D133" s="67">
        <v>82979</v>
      </c>
      <c r="E133" s="67">
        <v>1170.6033075392138</v>
      </c>
      <c r="F133" s="67"/>
      <c r="G133" s="90">
        <v>14737048.304330939</v>
      </c>
      <c r="H133" s="90">
        <v>26490129.262196105</v>
      </c>
      <c r="I133" s="67">
        <v>80931.185648001599</v>
      </c>
      <c r="J133" s="67">
        <v>1170.6033075392138</v>
      </c>
      <c r="K133" s="4">
        <v>7.5103128282894227E-2</v>
      </c>
      <c r="L133" s="4">
        <v>6.3919363506864446E-2</v>
      </c>
      <c r="M133" s="4">
        <v>-2.4678706082242541E-2</v>
      </c>
      <c r="N133" s="4">
        <v>0</v>
      </c>
    </row>
    <row r="134" spans="1:14" x14ac:dyDescent="0.3">
      <c r="A134" t="s">
        <v>196</v>
      </c>
      <c r="B134" s="90">
        <v>16397186.257099995</v>
      </c>
      <c r="C134" s="90">
        <v>29277348</v>
      </c>
      <c r="D134" s="67">
        <v>116556</v>
      </c>
      <c r="E134" s="67">
        <v>1640.9300385146323</v>
      </c>
      <c r="F134" s="67"/>
      <c r="G134" s="90">
        <v>17335124.455954168</v>
      </c>
      <c r="H134" s="90">
        <v>30825434.471025504</v>
      </c>
      <c r="I134" s="67">
        <v>116186.01717237585</v>
      </c>
      <c r="J134" s="67">
        <v>1640.9300385146323</v>
      </c>
      <c r="K134" s="4">
        <v>5.7201167575201772E-2</v>
      </c>
      <c r="L134" s="4">
        <v>5.2876594936997146E-2</v>
      </c>
      <c r="M134" s="4">
        <v>-3.1742924227337044E-3</v>
      </c>
      <c r="N134" s="4">
        <v>0</v>
      </c>
    </row>
    <row r="135" spans="1:14" x14ac:dyDescent="0.3">
      <c r="A135" t="s">
        <v>97</v>
      </c>
      <c r="B135" s="90">
        <v>16219042.899600001</v>
      </c>
      <c r="C135" s="90">
        <v>30590984.990000002</v>
      </c>
      <c r="D135" s="67">
        <v>99896</v>
      </c>
      <c r="E135" s="67">
        <v>1378.7944554288297</v>
      </c>
      <c r="F135" s="67"/>
      <c r="G135" s="90">
        <v>16977645.144328874</v>
      </c>
      <c r="H135" s="90">
        <v>31796046.536059588</v>
      </c>
      <c r="I135" s="67">
        <v>96511.15821256346</v>
      </c>
      <c r="J135" s="67">
        <v>1378.7944554288297</v>
      </c>
      <c r="K135" s="4">
        <v>4.6772318775208488E-2</v>
      </c>
      <c r="L135" s="4">
        <v>3.9392701688210296E-2</v>
      </c>
      <c r="M135" s="4">
        <v>-3.3883656877518042E-2</v>
      </c>
      <c r="N135" s="4">
        <v>0</v>
      </c>
    </row>
    <row r="136" spans="1:14" x14ac:dyDescent="0.3">
      <c r="A136" t="s">
        <v>71</v>
      </c>
      <c r="B136" s="90">
        <v>10471794.2995</v>
      </c>
      <c r="C136" s="90">
        <v>20694828</v>
      </c>
      <c r="D136" s="67">
        <v>93870</v>
      </c>
      <c r="E136" s="67">
        <v>1274.076519545315</v>
      </c>
      <c r="F136" s="67"/>
      <c r="G136" s="90">
        <v>11207531.462268025</v>
      </c>
      <c r="H136" s="90">
        <v>22107582.450631671</v>
      </c>
      <c r="I136" s="67">
        <v>96680.030050962479</v>
      </c>
      <c r="J136" s="67">
        <v>1274.076519545315</v>
      </c>
      <c r="K136" s="4">
        <v>7.0258939559494138E-2</v>
      </c>
      <c r="L136" s="4">
        <v>6.826606389923473E-2</v>
      </c>
      <c r="M136" s="4">
        <v>2.9935336646026212E-2</v>
      </c>
      <c r="N136" s="4">
        <v>0</v>
      </c>
    </row>
    <row r="137" spans="1:14" x14ac:dyDescent="0.3">
      <c r="A137" t="s">
        <v>197</v>
      </c>
      <c r="B137" s="90">
        <v>14047009.9826</v>
      </c>
      <c r="C137" s="90">
        <v>25536084</v>
      </c>
      <c r="D137" s="67">
        <v>145807</v>
      </c>
      <c r="E137" s="67">
        <v>1975.9617673775406</v>
      </c>
      <c r="F137" s="67"/>
      <c r="G137" s="90">
        <v>15041672.396013504</v>
      </c>
      <c r="H137" s="90">
        <v>27263642.017953515</v>
      </c>
      <c r="I137" s="67">
        <v>144848.61035725928</v>
      </c>
      <c r="J137" s="67">
        <v>1975.9617673775406</v>
      </c>
      <c r="K137" s="4">
        <v>7.0809546988689354E-2</v>
      </c>
      <c r="L137" s="4">
        <v>6.7651642199857864E-2</v>
      </c>
      <c r="M137" s="4">
        <v>-6.5730015893662452E-3</v>
      </c>
      <c r="N137" s="4">
        <v>0</v>
      </c>
    </row>
    <row r="138" spans="1:14" x14ac:dyDescent="0.3">
      <c r="A138" t="s">
        <v>171</v>
      </c>
      <c r="B138" s="90">
        <v>10541378.499300003</v>
      </c>
      <c r="C138" s="90">
        <v>20486772.990000002</v>
      </c>
      <c r="D138" s="67">
        <v>80215</v>
      </c>
      <c r="E138" s="67">
        <v>1106.281062089826</v>
      </c>
      <c r="F138" s="67"/>
      <c r="G138" s="90">
        <v>11465407.778641844</v>
      </c>
      <c r="H138" s="90">
        <v>22063524.872172482</v>
      </c>
      <c r="I138" s="67">
        <v>76993.481628260168</v>
      </c>
      <c r="J138" s="67">
        <v>1106.2810620898263</v>
      </c>
      <c r="K138" s="4">
        <v>8.7657347604319646E-2</v>
      </c>
      <c r="L138" s="4">
        <v>7.6964384920071405E-2</v>
      </c>
      <c r="M138" s="4">
        <v>-4.0161046833383174E-2</v>
      </c>
      <c r="N138" s="4">
        <v>0</v>
      </c>
    </row>
    <row r="139" spans="1:14" x14ac:dyDescent="0.3">
      <c r="A139" t="s">
        <v>248</v>
      </c>
      <c r="B139" s="90">
        <v>17888965.257699996</v>
      </c>
      <c r="C139" s="90">
        <v>35822973</v>
      </c>
      <c r="D139" s="67">
        <v>116741</v>
      </c>
      <c r="E139" s="67">
        <v>1618.6025992666484</v>
      </c>
      <c r="F139" s="67"/>
      <c r="G139" s="90">
        <v>19019058.150463451</v>
      </c>
      <c r="H139" s="90">
        <v>37826134.63259732</v>
      </c>
      <c r="I139" s="67">
        <v>120386.74893656178</v>
      </c>
      <c r="J139" s="67">
        <v>1618.6025992666484</v>
      </c>
      <c r="K139" s="4">
        <v>6.3172624938551136E-2</v>
      </c>
      <c r="L139" s="4">
        <v>5.5918352521922676E-2</v>
      </c>
      <c r="M139" s="4">
        <v>3.1229379023323345E-2</v>
      </c>
      <c r="N139" s="4">
        <v>0</v>
      </c>
    </row>
    <row r="140" spans="1:14" x14ac:dyDescent="0.3">
      <c r="A140" t="s">
        <v>230</v>
      </c>
      <c r="B140" s="90">
        <v>7196734.1520000007</v>
      </c>
      <c r="C140" s="90">
        <v>15424235</v>
      </c>
      <c r="D140" s="67">
        <v>75447</v>
      </c>
      <c r="E140" s="67">
        <v>997.61298540816142</v>
      </c>
      <c r="F140" s="67"/>
      <c r="G140" s="90">
        <v>7828643.5228245798</v>
      </c>
      <c r="H140" s="90">
        <v>16586812.626270812</v>
      </c>
      <c r="I140" s="67">
        <v>77870.212998686038</v>
      </c>
      <c r="J140" s="67">
        <v>997.61298540816142</v>
      </c>
      <c r="K140" s="4">
        <v>8.7805017870358437E-2</v>
      </c>
      <c r="L140" s="4">
        <v>7.5373438376088897E-2</v>
      </c>
      <c r="M140" s="4">
        <v>3.2118082875211007E-2</v>
      </c>
      <c r="N140" s="4">
        <v>0</v>
      </c>
    </row>
    <row r="141" spans="1:14" x14ac:dyDescent="0.3">
      <c r="A141" t="s">
        <v>41</v>
      </c>
      <c r="B141" s="90">
        <v>14893263.024499997</v>
      </c>
      <c r="C141" s="90">
        <v>31231731</v>
      </c>
      <c r="D141" s="67">
        <v>87171</v>
      </c>
      <c r="E141" s="67">
        <v>1212.1618839317148</v>
      </c>
      <c r="F141" s="67"/>
      <c r="G141" s="90">
        <v>15365913.024934407</v>
      </c>
      <c r="H141" s="90">
        <v>32108923.43551439</v>
      </c>
      <c r="I141" s="67">
        <v>90998.908794315052</v>
      </c>
      <c r="J141" s="67">
        <v>1212.1618839317148</v>
      </c>
      <c r="K141" s="4">
        <v>3.1735825766112002E-2</v>
      </c>
      <c r="L141" s="4">
        <v>2.8086577574403027E-2</v>
      </c>
      <c r="M141" s="4">
        <v>4.3912640606567077E-2</v>
      </c>
      <c r="N141" s="4">
        <v>0</v>
      </c>
    </row>
    <row r="142" spans="1:14" x14ac:dyDescent="0.3">
      <c r="A142" t="s">
        <v>42</v>
      </c>
      <c r="B142" s="90">
        <v>11646556.116900004</v>
      </c>
      <c r="C142" s="90">
        <v>21532665</v>
      </c>
      <c r="D142" s="67">
        <v>99431</v>
      </c>
      <c r="E142" s="67">
        <v>1380.9339152087705</v>
      </c>
      <c r="F142" s="67"/>
      <c r="G142" s="90">
        <v>12571625.01487476</v>
      </c>
      <c r="H142" s="90">
        <v>23085103.308142506</v>
      </c>
      <c r="I142" s="67">
        <v>99578.693032832802</v>
      </c>
      <c r="J142" s="67">
        <v>1380.9339152087709</v>
      </c>
      <c r="K142" s="4">
        <v>7.9428535670936551E-2</v>
      </c>
      <c r="L142" s="4">
        <v>7.2096895955168883E-2</v>
      </c>
      <c r="M142" s="4">
        <v>1.4853821527773814E-3</v>
      </c>
      <c r="N142" s="4">
        <v>0</v>
      </c>
    </row>
    <row r="143" spans="1:14" x14ac:dyDescent="0.3">
      <c r="A143" t="s">
        <v>172</v>
      </c>
      <c r="B143" s="90">
        <v>8058047.0282000005</v>
      </c>
      <c r="C143" s="90">
        <v>17121945.93</v>
      </c>
      <c r="D143" s="67">
        <v>102829</v>
      </c>
      <c r="E143" s="67">
        <v>1415.9517319583015</v>
      </c>
      <c r="F143" s="67"/>
      <c r="G143" s="90">
        <v>8653243.2253261302</v>
      </c>
      <c r="H143" s="90">
        <v>18261572.369913876</v>
      </c>
      <c r="I143" s="67">
        <v>102665.90757000734</v>
      </c>
      <c r="J143" s="67">
        <v>1415.9517319583013</v>
      </c>
      <c r="K143" s="4">
        <v>7.3863579480633046E-2</v>
      </c>
      <c r="L143" s="4">
        <v>6.6559399531632257E-2</v>
      </c>
      <c r="M143" s="4">
        <v>-1.5860548093694637E-3</v>
      </c>
      <c r="N143" s="4">
        <v>0</v>
      </c>
    </row>
    <row r="144" spans="1:14" x14ac:dyDescent="0.3">
      <c r="A144" t="s">
        <v>107</v>
      </c>
      <c r="B144" s="90">
        <v>9669390.439199999</v>
      </c>
      <c r="C144" s="90">
        <v>17713654</v>
      </c>
      <c r="D144" s="67">
        <v>81132</v>
      </c>
      <c r="E144" s="67">
        <v>1149.6549236373617</v>
      </c>
      <c r="F144" s="67"/>
      <c r="G144" s="90">
        <v>10373870.351001363</v>
      </c>
      <c r="H144" s="90">
        <v>18832007.802574798</v>
      </c>
      <c r="I144" s="67">
        <v>79665.663468907107</v>
      </c>
      <c r="J144" s="67">
        <v>1149.6549236373614</v>
      </c>
      <c r="K144" s="4">
        <v>7.2856703453133997E-2</v>
      </c>
      <c r="L144" s="4">
        <v>6.3135127431912075E-2</v>
      </c>
      <c r="M144" s="4">
        <v>-1.8073467079486427E-2</v>
      </c>
      <c r="N144" s="4">
        <v>0</v>
      </c>
    </row>
    <row r="145" spans="1:14" x14ac:dyDescent="0.3">
      <c r="A145" t="s">
        <v>108</v>
      </c>
      <c r="B145" s="90">
        <v>9250618.4359999988</v>
      </c>
      <c r="C145" s="90">
        <v>17179215</v>
      </c>
      <c r="D145" s="67">
        <v>71708</v>
      </c>
      <c r="E145" s="67">
        <v>1002.8659282984595</v>
      </c>
      <c r="F145" s="67"/>
      <c r="G145" s="90">
        <v>9982089.8560939524</v>
      </c>
      <c r="H145" s="90">
        <v>18292983.958508655</v>
      </c>
      <c r="I145" s="67">
        <v>71655.309766523322</v>
      </c>
      <c r="J145" s="67">
        <v>1002.8659282984596</v>
      </c>
      <c r="K145" s="4">
        <v>7.9072704722890297E-2</v>
      </c>
      <c r="L145" s="4">
        <v>6.4832354592957664E-2</v>
      </c>
      <c r="M145" s="4">
        <v>-7.3478877498578399E-4</v>
      </c>
      <c r="N145" s="4">
        <v>0</v>
      </c>
    </row>
    <row r="146" spans="1:14" x14ac:dyDescent="0.3">
      <c r="A146" t="s">
        <v>72</v>
      </c>
      <c r="B146" s="90">
        <v>15763236.369299993</v>
      </c>
      <c r="C146" s="90">
        <v>30769427.990000002</v>
      </c>
      <c r="D146" s="67">
        <v>94228</v>
      </c>
      <c r="E146" s="67">
        <v>1301.07678813645</v>
      </c>
      <c r="F146" s="67"/>
      <c r="G146" s="90">
        <v>16292145.865591435</v>
      </c>
      <c r="H146" s="90">
        <v>31713822.795587737</v>
      </c>
      <c r="I146" s="67">
        <v>95675.566539631473</v>
      </c>
      <c r="J146" s="67">
        <v>1301.0767881364502</v>
      </c>
      <c r="K146" s="4">
        <v>3.35533569312918E-2</v>
      </c>
      <c r="L146" s="4">
        <v>3.0692634451789713E-2</v>
      </c>
      <c r="M146" s="4">
        <v>1.5362382090583271E-2</v>
      </c>
      <c r="N146" s="4">
        <v>0</v>
      </c>
    </row>
    <row r="147" spans="1:14" x14ac:dyDescent="0.3">
      <c r="A147" t="s">
        <v>73</v>
      </c>
      <c r="B147" s="90">
        <v>13659115.895900004</v>
      </c>
      <c r="C147" s="90">
        <v>25578894.98</v>
      </c>
      <c r="D147" s="67">
        <v>68136</v>
      </c>
      <c r="E147" s="67">
        <v>914.26007859896777</v>
      </c>
      <c r="F147" s="67"/>
      <c r="G147" s="90">
        <v>14312934.254814332</v>
      </c>
      <c r="H147" s="90">
        <v>26624972.362092435</v>
      </c>
      <c r="I147" s="67">
        <v>66935.225180027221</v>
      </c>
      <c r="J147" s="67">
        <v>914.26007859896777</v>
      </c>
      <c r="K147" s="4">
        <v>4.7866813920993456E-2</v>
      </c>
      <c r="L147" s="4">
        <v>4.0896113100677534E-2</v>
      </c>
      <c r="M147" s="4">
        <v>-1.7623206821251292E-2</v>
      </c>
      <c r="N147" s="4">
        <v>0</v>
      </c>
    </row>
    <row r="148" spans="1:14" x14ac:dyDescent="0.3">
      <c r="A148" t="s">
        <v>43</v>
      </c>
      <c r="B148" s="90">
        <v>15400511.252700001</v>
      </c>
      <c r="C148" s="90">
        <v>30771677</v>
      </c>
      <c r="D148" s="67">
        <v>85008</v>
      </c>
      <c r="E148" s="67">
        <v>1185.2049603216169</v>
      </c>
      <c r="F148" s="67"/>
      <c r="G148" s="90">
        <v>15844803.00516543</v>
      </c>
      <c r="H148" s="90">
        <v>31545460.68699697</v>
      </c>
      <c r="I148" s="67">
        <v>89303.786074918855</v>
      </c>
      <c r="J148" s="67">
        <v>1185.2049603216169</v>
      </c>
      <c r="K148" s="4">
        <v>2.8849156055616998E-2</v>
      </c>
      <c r="L148" s="4">
        <v>2.5145970659869121E-2</v>
      </c>
      <c r="M148" s="4">
        <v>5.0533903572826722E-2</v>
      </c>
      <c r="N148" s="4">
        <v>0</v>
      </c>
    </row>
    <row r="149" spans="1:14" x14ac:dyDescent="0.3">
      <c r="A149" t="s">
        <v>198</v>
      </c>
      <c r="B149" s="90">
        <v>22415884.935199998</v>
      </c>
      <c r="C149" s="90">
        <v>42045171</v>
      </c>
      <c r="D149" s="67">
        <v>122850</v>
      </c>
      <c r="E149" s="67">
        <v>1712.6644113141658</v>
      </c>
      <c r="F149" s="67"/>
      <c r="G149" s="90">
        <v>23089455.641148753</v>
      </c>
      <c r="H149" s="90">
        <v>43097136.054774083</v>
      </c>
      <c r="I149" s="67">
        <v>125209.70143902299</v>
      </c>
      <c r="J149" s="67">
        <v>1712.6644113141658</v>
      </c>
      <c r="K149" s="4">
        <v>3.0048811719721069E-2</v>
      </c>
      <c r="L149" s="4">
        <v>2.5019878139491469E-2</v>
      </c>
      <c r="M149" s="4">
        <v>1.920798892163611E-2</v>
      </c>
      <c r="N149" s="4">
        <v>0</v>
      </c>
    </row>
    <row r="150" spans="1:14" x14ac:dyDescent="0.3">
      <c r="A150" t="s">
        <v>131</v>
      </c>
      <c r="B150" s="90">
        <v>10904556.579800008</v>
      </c>
      <c r="C150" s="90">
        <v>21562510.969999999</v>
      </c>
      <c r="D150" s="67">
        <v>80089</v>
      </c>
      <c r="E150" s="67">
        <v>1123.453019257362</v>
      </c>
      <c r="F150" s="67"/>
      <c r="G150" s="90">
        <v>11562886.90079871</v>
      </c>
      <c r="H150" s="90">
        <v>22592806.74924795</v>
      </c>
      <c r="I150" s="67">
        <v>77412.464634574091</v>
      </c>
      <c r="J150" s="67">
        <v>1123.453019257362</v>
      </c>
      <c r="K150" s="4">
        <v>6.0372039539710931E-2</v>
      </c>
      <c r="L150" s="4">
        <v>4.7781808931316228E-2</v>
      </c>
      <c r="M150" s="4">
        <v>-3.3419512859767408E-2</v>
      </c>
      <c r="N150" s="4">
        <v>0</v>
      </c>
    </row>
    <row r="151" spans="1:14" x14ac:dyDescent="0.3">
      <c r="A151" t="s">
        <v>109</v>
      </c>
      <c r="B151" s="90">
        <v>8944796.9762000032</v>
      </c>
      <c r="C151" s="90">
        <v>17815697</v>
      </c>
      <c r="D151" s="67">
        <v>104119</v>
      </c>
      <c r="E151" s="67">
        <v>1429.8750238497937</v>
      </c>
      <c r="F151" s="67"/>
      <c r="G151" s="90">
        <v>9669122.2723262943</v>
      </c>
      <c r="H151" s="90">
        <v>19125414.792369463</v>
      </c>
      <c r="I151" s="67">
        <v>103309.91902676523</v>
      </c>
      <c r="J151" s="67">
        <v>1429.8750238497937</v>
      </c>
      <c r="K151" s="4">
        <v>8.0977276292972356E-2</v>
      </c>
      <c r="L151" s="4">
        <v>7.3514821921896401E-2</v>
      </c>
      <c r="M151" s="4">
        <v>-7.7707332305800847E-3</v>
      </c>
      <c r="N151" s="4">
        <v>0</v>
      </c>
    </row>
    <row r="152" spans="1:14" x14ac:dyDescent="0.3">
      <c r="A152" t="s">
        <v>173</v>
      </c>
      <c r="B152" s="90">
        <v>8166934.1228999998</v>
      </c>
      <c r="C152" s="90">
        <v>16592580.99</v>
      </c>
      <c r="D152" s="67">
        <v>88848</v>
      </c>
      <c r="E152" s="67">
        <v>1209.9833802741443</v>
      </c>
      <c r="F152" s="67"/>
      <c r="G152" s="90">
        <v>8800287.7214028016</v>
      </c>
      <c r="H152" s="90">
        <v>17700553.703866065</v>
      </c>
      <c r="I152" s="67">
        <v>85133.274381072435</v>
      </c>
      <c r="J152" s="67">
        <v>1209.9833802741443</v>
      </c>
      <c r="K152" s="4">
        <v>7.7550962083419384E-2</v>
      </c>
      <c r="L152" s="4">
        <v>6.6775187930908197E-2</v>
      </c>
      <c r="M152" s="4">
        <v>-4.1809895764986948E-2</v>
      </c>
      <c r="N152" s="4">
        <v>0</v>
      </c>
    </row>
    <row r="153" spans="1:14" x14ac:dyDescent="0.3">
      <c r="A153" t="s">
        <v>249</v>
      </c>
      <c r="B153" s="90">
        <v>13304346.756000001</v>
      </c>
      <c r="C153" s="90">
        <v>25223798</v>
      </c>
      <c r="D153" s="67">
        <v>86734</v>
      </c>
      <c r="E153" s="67">
        <v>1170.8843884893695</v>
      </c>
      <c r="F153" s="67"/>
      <c r="G153" s="90">
        <v>14118040.038839189</v>
      </c>
      <c r="H153" s="90">
        <v>26680248.178377178</v>
      </c>
      <c r="I153" s="67">
        <v>86075.2808739092</v>
      </c>
      <c r="J153" s="67">
        <v>1170.8843884893695</v>
      </c>
      <c r="K153" s="4">
        <v>6.1159957550882993E-2</v>
      </c>
      <c r="L153" s="4">
        <v>5.7741113308042546E-2</v>
      </c>
      <c r="M153" s="4">
        <v>-7.5947047996264283E-3</v>
      </c>
      <c r="N153" s="4">
        <v>0</v>
      </c>
    </row>
    <row r="154" spans="1:14" x14ac:dyDescent="0.3">
      <c r="A154" t="s">
        <v>110</v>
      </c>
      <c r="B154" s="90">
        <v>7919131.2634999994</v>
      </c>
      <c r="C154" s="90">
        <v>15564199.93</v>
      </c>
      <c r="D154" s="67">
        <v>86534</v>
      </c>
      <c r="E154" s="67">
        <v>1216.9251722516015</v>
      </c>
      <c r="F154" s="67"/>
      <c r="G154" s="90">
        <v>8431330.3713237066</v>
      </c>
      <c r="H154" s="90">
        <v>16531035.882590016</v>
      </c>
      <c r="I154" s="67">
        <v>86756.273938388695</v>
      </c>
      <c r="J154" s="67">
        <v>1216.9251722516015</v>
      </c>
      <c r="K154" s="4">
        <v>6.4678699061913481E-2</v>
      </c>
      <c r="L154" s="4">
        <v>6.2119219551172611E-2</v>
      </c>
      <c r="M154" s="4">
        <v>2.5686312708148584E-3</v>
      </c>
      <c r="N154" s="4">
        <v>0</v>
      </c>
    </row>
    <row r="155" spans="1:14" x14ac:dyDescent="0.3">
      <c r="A155" t="s">
        <v>111</v>
      </c>
      <c r="B155" s="90">
        <v>8106644.2955000028</v>
      </c>
      <c r="C155" s="90">
        <v>15513570</v>
      </c>
      <c r="D155" s="67">
        <v>84742</v>
      </c>
      <c r="E155" s="67">
        <v>1176.9897590654289</v>
      </c>
      <c r="F155" s="67"/>
      <c r="G155" s="90">
        <v>8956372.8631848376</v>
      </c>
      <c r="H155" s="90">
        <v>17065706.686456457</v>
      </c>
      <c r="I155" s="67">
        <v>85356.266028495185</v>
      </c>
      <c r="J155" s="67">
        <v>1176.9897590654289</v>
      </c>
      <c r="K155" s="4">
        <v>0.10481878033757064</v>
      </c>
      <c r="L155" s="4">
        <v>0.10005025835165315</v>
      </c>
      <c r="M155" s="4">
        <v>7.2486609767905552E-3</v>
      </c>
      <c r="N155" s="4">
        <v>0</v>
      </c>
    </row>
    <row r="156" spans="1:14" x14ac:dyDescent="0.3">
      <c r="A156" t="s">
        <v>112</v>
      </c>
      <c r="B156" s="90">
        <v>10420657.3917</v>
      </c>
      <c r="C156" s="90">
        <v>18813641</v>
      </c>
      <c r="D156" s="67">
        <v>84128</v>
      </c>
      <c r="E156" s="67">
        <v>1116.3113791678977</v>
      </c>
      <c r="F156" s="67"/>
      <c r="G156" s="90">
        <v>11397987.076778241</v>
      </c>
      <c r="H156" s="90">
        <v>20352240.569105182</v>
      </c>
      <c r="I156" s="67">
        <v>83662.74930127211</v>
      </c>
      <c r="J156" s="67">
        <v>1116.3113791678979</v>
      </c>
      <c r="K156" s="4">
        <v>9.3787718791779717E-2</v>
      </c>
      <c r="L156" s="4">
        <v>8.1781063490325101E-2</v>
      </c>
      <c r="M156" s="4">
        <v>-5.5302717136731516E-3</v>
      </c>
      <c r="N156" s="4">
        <v>0</v>
      </c>
    </row>
    <row r="157" spans="1:14" x14ac:dyDescent="0.3">
      <c r="A157" t="s">
        <v>174</v>
      </c>
      <c r="B157" s="90">
        <v>12018052.181000002</v>
      </c>
      <c r="C157" s="90">
        <v>23041846.969999999</v>
      </c>
      <c r="D157" s="67">
        <v>79299</v>
      </c>
      <c r="E157" s="67">
        <v>1098.6176089675823</v>
      </c>
      <c r="F157" s="67"/>
      <c r="G157" s="90">
        <v>12645300.856934225</v>
      </c>
      <c r="H157" s="90">
        <v>24103337.525306951</v>
      </c>
      <c r="I157" s="67">
        <v>78164.373137862844</v>
      </c>
      <c r="J157" s="67">
        <v>1098.6176089675823</v>
      </c>
      <c r="K157" s="4">
        <v>5.219220772945854E-2</v>
      </c>
      <c r="L157" s="4">
        <v>4.6067945711513181E-2</v>
      </c>
      <c r="M157" s="4">
        <v>-1.430821147980621E-2</v>
      </c>
      <c r="N157" s="4">
        <v>0</v>
      </c>
    </row>
    <row r="158" spans="1:14" x14ac:dyDescent="0.3">
      <c r="A158" t="s">
        <v>250</v>
      </c>
      <c r="B158" s="90">
        <v>7912757.5445000008</v>
      </c>
      <c r="C158" s="90">
        <v>15526305</v>
      </c>
      <c r="D158" s="67">
        <v>73891</v>
      </c>
      <c r="E158" s="67">
        <v>976.92042350940517</v>
      </c>
      <c r="F158" s="67"/>
      <c r="G158" s="90">
        <v>8483488.4556875788</v>
      </c>
      <c r="H158" s="90">
        <v>16580168.111868171</v>
      </c>
      <c r="I158" s="67">
        <v>75270.292104691878</v>
      </c>
      <c r="J158" s="67">
        <v>976.92042350940494</v>
      </c>
      <c r="K158" s="4">
        <v>7.2127941236400206E-2</v>
      </c>
      <c r="L158" s="4">
        <v>6.7875976407018257E-2</v>
      </c>
      <c r="M158" s="4">
        <v>1.8666577860522615E-2</v>
      </c>
      <c r="N158" s="4">
        <v>0</v>
      </c>
    </row>
    <row r="159" spans="1:14" x14ac:dyDescent="0.3">
      <c r="A159" t="s">
        <v>199</v>
      </c>
      <c r="B159" s="90">
        <v>8481790.6236000005</v>
      </c>
      <c r="C159" s="90">
        <v>15332178</v>
      </c>
      <c r="D159" s="67">
        <v>78199</v>
      </c>
      <c r="E159" s="67">
        <v>1103.6684839479403</v>
      </c>
      <c r="F159" s="67"/>
      <c r="G159" s="90">
        <v>9053009.1730636545</v>
      </c>
      <c r="H159" s="90">
        <v>16238472.934233794</v>
      </c>
      <c r="I159" s="67">
        <v>75627.086364517381</v>
      </c>
      <c r="J159" s="67">
        <v>1103.6684839479403</v>
      </c>
      <c r="K159" s="4">
        <v>6.7346457229712442E-2</v>
      </c>
      <c r="L159" s="4">
        <v>5.9110645221689628E-2</v>
      </c>
      <c r="M159" s="4">
        <v>-3.2889341749672285E-2</v>
      </c>
      <c r="N159" s="4">
        <v>0</v>
      </c>
    </row>
    <row r="160" spans="1:14" x14ac:dyDescent="0.3">
      <c r="A160" t="s">
        <v>231</v>
      </c>
      <c r="B160" s="90">
        <v>7606277.8593000025</v>
      </c>
      <c r="C160" s="90">
        <v>16269966</v>
      </c>
      <c r="D160" s="67">
        <v>91025</v>
      </c>
      <c r="E160" s="67">
        <v>1196.2179666505785</v>
      </c>
      <c r="F160" s="67"/>
      <c r="G160" s="90">
        <v>8229146.4714282537</v>
      </c>
      <c r="H160" s="90">
        <v>17437422.85259378</v>
      </c>
      <c r="I160" s="67">
        <v>93246.68675687442</v>
      </c>
      <c r="J160" s="67">
        <v>1196.2179666505785</v>
      </c>
      <c r="K160" s="4">
        <v>8.1888753428417838E-2</v>
      </c>
      <c r="L160" s="4">
        <v>7.1755334497550782E-2</v>
      </c>
      <c r="M160" s="4">
        <v>2.4407434846189791E-2</v>
      </c>
      <c r="N160" s="4">
        <v>0</v>
      </c>
    </row>
    <row r="161" spans="1:14" x14ac:dyDescent="0.3">
      <c r="A161" t="s">
        <v>200</v>
      </c>
      <c r="B161" s="90">
        <v>11793105.281399995</v>
      </c>
      <c r="C161" s="90">
        <v>24458462</v>
      </c>
      <c r="D161" s="67">
        <v>92736</v>
      </c>
      <c r="E161" s="67">
        <v>1297.4358371622995</v>
      </c>
      <c r="F161" s="67"/>
      <c r="G161" s="90">
        <v>12426088.534417758</v>
      </c>
      <c r="H161" s="90">
        <v>25613095.825547874</v>
      </c>
      <c r="I161" s="67">
        <v>95991.484307141684</v>
      </c>
      <c r="J161" s="67">
        <v>1297.4358371623</v>
      </c>
      <c r="K161" s="4">
        <v>5.3674010187638954E-2</v>
      </c>
      <c r="L161" s="4">
        <v>4.7207948952304291E-2</v>
      </c>
      <c r="M161" s="4">
        <v>3.510486010979208E-2</v>
      </c>
      <c r="N161" s="4">
        <v>0</v>
      </c>
    </row>
    <row r="162" spans="1:14" x14ac:dyDescent="0.3">
      <c r="A162" t="s">
        <v>44</v>
      </c>
      <c r="B162" s="90">
        <v>14125593.116500003</v>
      </c>
      <c r="C162" s="90">
        <v>28321245</v>
      </c>
      <c r="D162" s="67">
        <v>80263</v>
      </c>
      <c r="E162" s="67">
        <v>1130.7494773793919</v>
      </c>
      <c r="F162" s="67"/>
      <c r="G162" s="90">
        <v>14578032.121517906</v>
      </c>
      <c r="H162" s="90">
        <v>29236582.78389309</v>
      </c>
      <c r="I162" s="67">
        <v>80188.499436512313</v>
      </c>
      <c r="J162" s="67">
        <v>1130.7494773793919</v>
      </c>
      <c r="K162" s="4">
        <v>3.2029735055118636E-2</v>
      </c>
      <c r="L162" s="4">
        <v>3.231982859133109E-2</v>
      </c>
      <c r="M162" s="4">
        <v>-9.2820556779193986E-4</v>
      </c>
      <c r="N162" s="4">
        <v>0</v>
      </c>
    </row>
    <row r="163" spans="1:14" x14ac:dyDescent="0.3">
      <c r="A163" t="s">
        <v>45</v>
      </c>
      <c r="B163" s="90">
        <v>13836645.949599994</v>
      </c>
      <c r="C163" s="90">
        <v>31426335</v>
      </c>
      <c r="D163" s="67">
        <v>116038</v>
      </c>
      <c r="E163" s="67">
        <v>1649.2396144647978</v>
      </c>
      <c r="F163" s="67"/>
      <c r="G163" s="90">
        <v>14426656.025314564</v>
      </c>
      <c r="H163" s="90">
        <v>32668772.91441359</v>
      </c>
      <c r="I163" s="67">
        <v>121612.28511318318</v>
      </c>
      <c r="J163" s="67">
        <v>1649.2396144647978</v>
      </c>
      <c r="K163" s="4">
        <v>4.2641119666115834E-2</v>
      </c>
      <c r="L163" s="4">
        <v>3.9534928728201635E-2</v>
      </c>
      <c r="M163" s="4">
        <v>4.8038445278125952E-2</v>
      </c>
      <c r="N163" s="4">
        <v>0</v>
      </c>
    </row>
    <row r="164" spans="1:14" x14ac:dyDescent="0.3">
      <c r="A164" t="s">
        <v>132</v>
      </c>
      <c r="B164" s="90">
        <v>7367921.8796999957</v>
      </c>
      <c r="C164" s="90">
        <v>14413087</v>
      </c>
      <c r="D164" s="67">
        <v>73803</v>
      </c>
      <c r="E164" s="67">
        <v>1098.3725091162839</v>
      </c>
      <c r="F164" s="67"/>
      <c r="G164" s="90">
        <v>7962038.9689716771</v>
      </c>
      <c r="H164" s="90">
        <v>15522196.816084113</v>
      </c>
      <c r="I164" s="67">
        <v>74617.030721417628</v>
      </c>
      <c r="J164" s="67">
        <v>1098.3725091162839</v>
      </c>
      <c r="K164" s="4">
        <v>8.0635639054288166E-2</v>
      </c>
      <c r="L164" s="4">
        <v>7.6951579913734802E-2</v>
      </c>
      <c r="M164" s="4">
        <v>1.1029778212506613E-2</v>
      </c>
      <c r="N164" s="4">
        <v>0</v>
      </c>
    </row>
    <row r="165" spans="1:14" x14ac:dyDescent="0.3">
      <c r="A165" t="s">
        <v>46</v>
      </c>
      <c r="B165" s="90">
        <v>10522962.282999994</v>
      </c>
      <c r="C165" s="90">
        <v>23078433</v>
      </c>
      <c r="D165" s="67">
        <v>84068</v>
      </c>
      <c r="E165" s="67">
        <v>1162.4796568215947</v>
      </c>
      <c r="F165" s="67"/>
      <c r="G165" s="90">
        <v>11074965.009029502</v>
      </c>
      <c r="H165" s="90">
        <v>23972733.091193434</v>
      </c>
      <c r="I165" s="67">
        <v>84342.804878634284</v>
      </c>
      <c r="J165" s="67">
        <v>1162.4796568215947</v>
      </c>
      <c r="K165" s="4">
        <v>5.2456970877988951E-2</v>
      </c>
      <c r="L165" s="4">
        <v>3.8750468508560898E-2</v>
      </c>
      <c r="M165" s="4">
        <v>3.26884044623732E-3</v>
      </c>
      <c r="N165" s="4">
        <v>0</v>
      </c>
    </row>
    <row r="166" spans="1:14" x14ac:dyDescent="0.3">
      <c r="A166" t="s">
        <v>8647</v>
      </c>
      <c r="B166" s="90">
        <v>10933382.917899996</v>
      </c>
      <c r="C166" s="90">
        <v>22374458.960000001</v>
      </c>
      <c r="D166" s="67">
        <v>91070</v>
      </c>
      <c r="E166" s="67">
        <v>1260.5945965825695</v>
      </c>
      <c r="F166" s="67"/>
      <c r="G166" s="90">
        <v>11822985.541118182</v>
      </c>
      <c r="H166" s="90">
        <v>24018079.360134277</v>
      </c>
      <c r="I166" s="67">
        <v>93384.216687687061</v>
      </c>
      <c r="J166" s="67">
        <v>1260.5945965825695</v>
      </c>
      <c r="K166" s="4">
        <v>8.1365724579328447E-2</v>
      </c>
      <c r="L166" s="4">
        <v>7.3459671273958582E-2</v>
      </c>
      <c r="M166" s="4">
        <v>2.541140537704023E-2</v>
      </c>
      <c r="N166" s="4">
        <v>0</v>
      </c>
    </row>
    <row r="167" spans="1:14" x14ac:dyDescent="0.3">
      <c r="A167" t="s">
        <v>5281</v>
      </c>
      <c r="B167" s="90">
        <v>13084540.478300001</v>
      </c>
      <c r="C167" s="90">
        <v>26441690</v>
      </c>
      <c r="D167" s="67">
        <v>86586</v>
      </c>
      <c r="E167" s="67">
        <v>1216.4210890411855</v>
      </c>
      <c r="F167" s="67"/>
      <c r="G167" s="90">
        <v>13781339.129439948</v>
      </c>
      <c r="H167" s="90">
        <v>27820320.36285786</v>
      </c>
      <c r="I167" s="67">
        <v>91416.922789848701</v>
      </c>
      <c r="J167" s="67">
        <v>1216.4210890411855</v>
      </c>
      <c r="K167" s="4">
        <v>5.3253582141119082E-2</v>
      </c>
      <c r="L167" s="4">
        <v>5.2138511678257338E-2</v>
      </c>
      <c r="M167" s="4">
        <v>5.5793347537115734E-2</v>
      </c>
      <c r="N167" s="4">
        <v>0</v>
      </c>
    </row>
    <row r="168" spans="1:14" x14ac:dyDescent="0.3">
      <c r="A168" t="s">
        <v>7224</v>
      </c>
      <c r="B168" s="90">
        <v>4049377.903100003</v>
      </c>
      <c r="C168" s="90">
        <v>12329273</v>
      </c>
      <c r="D168" s="67">
        <v>78507</v>
      </c>
      <c r="E168" s="67">
        <v>1126.3093540923576</v>
      </c>
      <c r="F168" s="67"/>
      <c r="G168" s="90">
        <v>4383384.7502662186</v>
      </c>
      <c r="H168" s="90">
        <v>13001701.444480669</v>
      </c>
      <c r="I168" s="67">
        <v>80066.183248016561</v>
      </c>
      <c r="J168" s="67">
        <v>1126.3093540923576</v>
      </c>
      <c r="K168" s="4">
        <v>8.2483496270011392E-2</v>
      </c>
      <c r="L168" s="4">
        <v>5.4539180410772659E-2</v>
      </c>
      <c r="M168" s="4">
        <v>1.9860435986810865E-2</v>
      </c>
      <c r="N168" s="4">
        <v>0</v>
      </c>
    </row>
    <row r="169" spans="1:14" x14ac:dyDescent="0.3">
      <c r="A169" t="s">
        <v>7258</v>
      </c>
      <c r="B169" s="90">
        <v>3483685.0988000007</v>
      </c>
      <c r="C169" s="90">
        <v>11555494</v>
      </c>
      <c r="D169" s="67">
        <v>82378</v>
      </c>
      <c r="E169" s="67">
        <v>1154.2244971433058</v>
      </c>
      <c r="F169" s="67"/>
      <c r="G169" s="90">
        <v>3774040.3915749742</v>
      </c>
      <c r="H169" s="90">
        <v>12347503.649087856</v>
      </c>
      <c r="I169" s="67">
        <v>82162.457355961509</v>
      </c>
      <c r="J169" s="67">
        <v>1154.2244971433058</v>
      </c>
      <c r="K169" s="4">
        <v>8.3347169603529947E-2</v>
      </c>
      <c r="L169" s="4">
        <v>6.8539661661185303E-2</v>
      </c>
      <c r="M169" s="4">
        <v>-2.6165073689393692E-3</v>
      </c>
      <c r="N169" s="4">
        <v>0</v>
      </c>
    </row>
    <row r="170" spans="1:14" x14ac:dyDescent="0.3">
      <c r="A170" t="s">
        <v>133</v>
      </c>
      <c r="B170" s="90">
        <v>9345222.0438999943</v>
      </c>
      <c r="C170" s="90">
        <v>17958677</v>
      </c>
      <c r="D170" s="67">
        <v>77202</v>
      </c>
      <c r="E170" s="67">
        <v>1106.1024179096696</v>
      </c>
      <c r="F170" s="67"/>
      <c r="G170" s="90">
        <v>10165086.165231591</v>
      </c>
      <c r="H170" s="90">
        <v>19334254.814782664</v>
      </c>
      <c r="I170" s="67">
        <v>78108.576499068411</v>
      </c>
      <c r="J170" s="67">
        <v>1106.1024179096696</v>
      </c>
      <c r="K170" s="4">
        <v>8.7730833733025593E-2</v>
      </c>
      <c r="L170" s="4">
        <v>7.6596834765871868E-2</v>
      </c>
      <c r="M170" s="4">
        <v>1.1742914679262251E-2</v>
      </c>
      <c r="N170" s="4">
        <v>0</v>
      </c>
    </row>
    <row r="171" spans="1:14" x14ac:dyDescent="0.3">
      <c r="A171" t="s">
        <v>9673</v>
      </c>
      <c r="B171" s="90">
        <v>7499421.4350999985</v>
      </c>
      <c r="C171" s="90">
        <v>14984431</v>
      </c>
      <c r="D171" s="67">
        <v>73474</v>
      </c>
      <c r="E171" s="67">
        <v>1021.6278147183297</v>
      </c>
      <c r="F171" s="67"/>
      <c r="G171" s="90">
        <v>8133860.1561909169</v>
      </c>
      <c r="H171" s="90">
        <v>16100079.763493551</v>
      </c>
      <c r="I171" s="67">
        <v>72218.548786701402</v>
      </c>
      <c r="J171" s="67">
        <v>1021.6278147183297</v>
      </c>
      <c r="K171" s="4">
        <v>8.4598355564006189E-2</v>
      </c>
      <c r="L171" s="4">
        <v>7.4453862378461411E-2</v>
      </c>
      <c r="M171" s="4">
        <v>-1.7087013274064256E-2</v>
      </c>
      <c r="N171" s="4">
        <v>0</v>
      </c>
    </row>
    <row r="172" spans="1:14" x14ac:dyDescent="0.3">
      <c r="A172" t="s">
        <v>47</v>
      </c>
      <c r="B172" s="90">
        <v>16232168.308200005</v>
      </c>
      <c r="C172" s="90">
        <v>30500123.960000001</v>
      </c>
      <c r="D172" s="67">
        <v>96546</v>
      </c>
      <c r="E172" s="67">
        <v>1309.5951211297631</v>
      </c>
      <c r="F172" s="67"/>
      <c r="G172" s="90">
        <v>17317637.593016673</v>
      </c>
      <c r="H172" s="90">
        <v>32337162.586319983</v>
      </c>
      <c r="I172" s="67">
        <v>98007.713911930288</v>
      </c>
      <c r="J172" s="67">
        <v>1309.5951211297631</v>
      </c>
      <c r="K172" s="4">
        <v>6.6871490253604726E-2</v>
      </c>
      <c r="L172" s="4">
        <v>6.0230529840770597E-2</v>
      </c>
      <c r="M172" s="4">
        <v>1.5140077392437723E-2</v>
      </c>
      <c r="N172" s="4">
        <v>0</v>
      </c>
    </row>
    <row r="173" spans="1:14" x14ac:dyDescent="0.3">
      <c r="A173" t="s">
        <v>153</v>
      </c>
      <c r="B173" s="90">
        <v>11968825.938099995</v>
      </c>
      <c r="C173" s="90">
        <v>23984527</v>
      </c>
      <c r="D173" s="67">
        <v>99940</v>
      </c>
      <c r="E173" s="67">
        <v>1399.1799561775331</v>
      </c>
      <c r="F173" s="67"/>
      <c r="G173" s="90">
        <v>12934164.689421879</v>
      </c>
      <c r="H173" s="90">
        <v>25750772.794123165</v>
      </c>
      <c r="I173" s="67">
        <v>96402.109939602058</v>
      </c>
      <c r="J173" s="67">
        <v>1399.1799561775331</v>
      </c>
      <c r="K173" s="4">
        <v>8.0654423108364348E-2</v>
      </c>
      <c r="L173" s="4">
        <v>7.3641051754873788E-2</v>
      </c>
      <c r="M173" s="4">
        <v>-3.5400140688392479E-2</v>
      </c>
      <c r="N173" s="4">
        <v>0</v>
      </c>
    </row>
    <row r="174" spans="1:14" x14ac:dyDescent="0.3">
      <c r="A174" t="s">
        <v>98</v>
      </c>
      <c r="B174" s="90">
        <v>8267078.0695000002</v>
      </c>
      <c r="C174" s="90">
        <v>16388756</v>
      </c>
      <c r="D174" s="67">
        <v>82989</v>
      </c>
      <c r="E174" s="67">
        <v>1198.1640979342717</v>
      </c>
      <c r="F174" s="67"/>
      <c r="G174" s="90">
        <v>8712848.8269696794</v>
      </c>
      <c r="H174" s="90">
        <v>17206264.865326561</v>
      </c>
      <c r="I174" s="67">
        <v>81095.84425534094</v>
      </c>
      <c r="J174" s="67">
        <v>1198.1640979342717</v>
      </c>
      <c r="K174" s="4">
        <v>5.3921198484174981E-2</v>
      </c>
      <c r="L174" s="4">
        <v>4.988230133675553E-2</v>
      </c>
      <c r="M174" s="4">
        <v>-2.2812128651496733E-2</v>
      </c>
      <c r="N174" s="4">
        <v>0</v>
      </c>
    </row>
    <row r="175" spans="1:14" x14ac:dyDescent="0.3">
      <c r="A175" t="s">
        <v>251</v>
      </c>
      <c r="B175" s="90">
        <v>6646161.1880000019</v>
      </c>
      <c r="C175" s="90">
        <v>13450214.99</v>
      </c>
      <c r="D175" s="67">
        <v>64792</v>
      </c>
      <c r="E175" s="67">
        <v>876.32761687341781</v>
      </c>
      <c r="F175" s="67"/>
      <c r="G175" s="90">
        <v>7090220.4863605415</v>
      </c>
      <c r="H175" s="90">
        <v>14318513.61284133</v>
      </c>
      <c r="I175" s="67">
        <v>66487.820773533007</v>
      </c>
      <c r="J175" s="67">
        <v>876.32761687341781</v>
      </c>
      <c r="K175" s="4">
        <v>6.6814403954317703E-2</v>
      </c>
      <c r="L175" s="4">
        <v>6.4556486531025303E-2</v>
      </c>
      <c r="M175" s="4">
        <v>2.6173304937847419E-2</v>
      </c>
      <c r="N175" s="4">
        <v>0</v>
      </c>
    </row>
    <row r="176" spans="1:14" x14ac:dyDescent="0.3">
      <c r="A176" t="s">
        <v>48</v>
      </c>
      <c r="B176" s="90">
        <v>9430658.6609000005</v>
      </c>
      <c r="C176" s="90">
        <v>17267314</v>
      </c>
      <c r="D176" s="67">
        <v>70118</v>
      </c>
      <c r="E176" s="67">
        <v>966.18013597244567</v>
      </c>
      <c r="F176" s="67"/>
      <c r="G176" s="90">
        <v>10084094.722780649</v>
      </c>
      <c r="H176" s="90">
        <v>18351067.006889205</v>
      </c>
      <c r="I176" s="67">
        <v>70860.809071561976</v>
      </c>
      <c r="J176" s="67">
        <v>966.18013597244567</v>
      </c>
      <c r="K176" s="4">
        <v>6.9288486136162231E-2</v>
      </c>
      <c r="L176" s="4">
        <v>6.276326514298658E-2</v>
      </c>
      <c r="M176" s="4">
        <v>1.0593700213382906E-2</v>
      </c>
      <c r="N176" s="4">
        <v>0</v>
      </c>
    </row>
    <row r="177" spans="1:14" x14ac:dyDescent="0.3">
      <c r="A177" t="s">
        <v>134</v>
      </c>
      <c r="B177" s="90">
        <v>9564259.6872000005</v>
      </c>
      <c r="C177" s="90">
        <v>18163198</v>
      </c>
      <c r="D177" s="67">
        <v>73038</v>
      </c>
      <c r="E177" s="67">
        <v>1032.0105907092845</v>
      </c>
      <c r="F177" s="67"/>
      <c r="G177" s="90">
        <v>10467254.873652868</v>
      </c>
      <c r="H177" s="90">
        <v>19755119.345911041</v>
      </c>
      <c r="I177" s="67">
        <v>70781.137580482027</v>
      </c>
      <c r="J177" s="67">
        <v>1032.0105907092845</v>
      </c>
      <c r="K177" s="4">
        <v>9.4413495240134537E-2</v>
      </c>
      <c r="L177" s="4">
        <v>8.7645432589076089E-2</v>
      </c>
      <c r="M177" s="4">
        <v>-3.0899838707494354E-2</v>
      </c>
      <c r="N177" s="4">
        <v>0</v>
      </c>
    </row>
    <row r="178" spans="1:14" x14ac:dyDescent="0.3">
      <c r="A178" t="s">
        <v>135</v>
      </c>
      <c r="B178" s="90">
        <v>8852185.1349999998</v>
      </c>
      <c r="C178" s="90">
        <v>17415973.990000002</v>
      </c>
      <c r="D178" s="67">
        <v>56209</v>
      </c>
      <c r="E178" s="67">
        <v>774.11462988423136</v>
      </c>
      <c r="F178" s="67"/>
      <c r="G178" s="90">
        <v>9431780.5948935412</v>
      </c>
      <c r="H178" s="90">
        <v>18431958.282131869</v>
      </c>
      <c r="I178" s="67">
        <v>58820.643322109929</v>
      </c>
      <c r="J178" s="67">
        <v>774.11462988423136</v>
      </c>
      <c r="K178" s="4">
        <v>6.547484615995236E-2</v>
      </c>
      <c r="L178" s="4">
        <v>5.8336346432030117E-2</v>
      </c>
      <c r="M178" s="4">
        <v>4.6463081038800258E-2</v>
      </c>
      <c r="N178" s="4">
        <v>0</v>
      </c>
    </row>
    <row r="179" spans="1:14" x14ac:dyDescent="0.3">
      <c r="A179" t="s">
        <v>252</v>
      </c>
      <c r="B179" s="90">
        <v>13287165.393800002</v>
      </c>
      <c r="C179" s="90">
        <v>24538455</v>
      </c>
      <c r="D179" s="67">
        <v>88259</v>
      </c>
      <c r="E179" s="67">
        <v>1226.2923353394447</v>
      </c>
      <c r="F179" s="67"/>
      <c r="G179" s="90">
        <v>14007764.85834102</v>
      </c>
      <c r="H179" s="90">
        <v>25689660.250386842</v>
      </c>
      <c r="I179" s="67">
        <v>89761.182061708678</v>
      </c>
      <c r="J179" s="67">
        <v>1226.2923353394447</v>
      </c>
      <c r="K179" s="4">
        <v>5.4232745900586243E-2</v>
      </c>
      <c r="L179" s="4">
        <v>4.6914333049364432E-2</v>
      </c>
      <c r="M179" s="4">
        <v>1.7020157283774706E-2</v>
      </c>
      <c r="N179" s="4">
        <v>0</v>
      </c>
    </row>
    <row r="180" spans="1:14" x14ac:dyDescent="0.3">
      <c r="A180" t="s">
        <v>232</v>
      </c>
      <c r="B180" s="90">
        <v>11244643.521699997</v>
      </c>
      <c r="C180" s="90">
        <v>21791735</v>
      </c>
      <c r="D180" s="67">
        <v>87801</v>
      </c>
      <c r="E180" s="67">
        <v>1238.1087183130512</v>
      </c>
      <c r="F180" s="67"/>
      <c r="G180" s="90">
        <v>12004231.007704474</v>
      </c>
      <c r="H180" s="90">
        <v>23172680.727326568</v>
      </c>
      <c r="I180" s="67">
        <v>86855.574475434099</v>
      </c>
      <c r="J180" s="67">
        <v>1238.1087183130517</v>
      </c>
      <c r="K180" s="4">
        <v>6.755105082154178E-2</v>
      </c>
      <c r="L180" s="4">
        <v>6.3370159710852247E-2</v>
      </c>
      <c r="M180" s="4">
        <v>-1.0767821830798052E-2</v>
      </c>
      <c r="N180" s="4">
        <v>0</v>
      </c>
    </row>
    <row r="181" spans="1:14" x14ac:dyDescent="0.3">
      <c r="A181" t="s">
        <v>9721</v>
      </c>
      <c r="B181" s="90">
        <v>8707351.3203000017</v>
      </c>
      <c r="C181" s="90">
        <v>18187854.990000002</v>
      </c>
      <c r="D181" s="67">
        <v>73542</v>
      </c>
      <c r="E181" s="67">
        <v>991.38021073447385</v>
      </c>
      <c r="F181" s="67"/>
      <c r="G181" s="90">
        <v>9363903.8361173496</v>
      </c>
      <c r="H181" s="90">
        <v>19350092.096125748</v>
      </c>
      <c r="I181" s="67">
        <v>72537.302367106779</v>
      </c>
      <c r="J181" s="67">
        <v>991.38021073447362</v>
      </c>
      <c r="K181" s="4">
        <v>7.5402093204472553E-2</v>
      </c>
      <c r="L181" s="4">
        <v>6.3901823868991903E-2</v>
      </c>
      <c r="M181" s="4">
        <v>-1.3661548950167579E-2</v>
      </c>
      <c r="N181" s="4">
        <v>0</v>
      </c>
    </row>
    <row r="182" spans="1:14" x14ac:dyDescent="0.3">
      <c r="A182" t="s">
        <v>5010</v>
      </c>
      <c r="B182" s="90">
        <v>8167189.0914000021</v>
      </c>
      <c r="C182" s="90">
        <v>18052953.990000002</v>
      </c>
      <c r="D182" s="67">
        <v>73063</v>
      </c>
      <c r="E182" s="67">
        <v>981.98737706296106</v>
      </c>
      <c r="F182" s="67"/>
      <c r="G182" s="90">
        <v>8621962.7047464848</v>
      </c>
      <c r="H182" s="90">
        <v>18963946.763279334</v>
      </c>
      <c r="I182" s="67">
        <v>72910.312728966746</v>
      </c>
      <c r="J182" s="67">
        <v>981.98737706296106</v>
      </c>
      <c r="K182" s="4">
        <v>5.5683002836968365E-2</v>
      </c>
      <c r="L182" s="4">
        <v>5.046225530646975E-2</v>
      </c>
      <c r="M182" s="4">
        <v>-2.0898029239595495E-3</v>
      </c>
      <c r="N182" s="4">
        <v>0</v>
      </c>
    </row>
    <row r="183" spans="1:14" x14ac:dyDescent="0.3">
      <c r="A183" t="s">
        <v>113</v>
      </c>
      <c r="B183" s="90">
        <v>9480468.9678000007</v>
      </c>
      <c r="C183" s="90">
        <v>17216058</v>
      </c>
      <c r="D183" s="67">
        <v>67531</v>
      </c>
      <c r="E183" s="67">
        <v>968.29075461963612</v>
      </c>
      <c r="F183" s="67"/>
      <c r="G183" s="90">
        <v>10122917.054365436</v>
      </c>
      <c r="H183" s="90">
        <v>18280490.643083096</v>
      </c>
      <c r="I183" s="67">
        <v>70009.286013478821</v>
      </c>
      <c r="J183" s="67">
        <v>968.29075461963612</v>
      </c>
      <c r="K183" s="4">
        <v>6.7765433202458869E-2</v>
      </c>
      <c r="L183" s="4">
        <v>6.1827895972649261E-2</v>
      </c>
      <c r="M183" s="4">
        <v>3.6698494224560951E-2</v>
      </c>
      <c r="N183" s="4">
        <v>0</v>
      </c>
    </row>
    <row r="184" spans="1:14" x14ac:dyDescent="0.3">
      <c r="A184" t="s">
        <v>99</v>
      </c>
      <c r="B184" s="90">
        <v>16558426.226600002</v>
      </c>
      <c r="C184" s="90">
        <v>32678998</v>
      </c>
      <c r="D184" s="67">
        <v>116853</v>
      </c>
      <c r="E184" s="67">
        <v>1612.9786523829737</v>
      </c>
      <c r="F184" s="67"/>
      <c r="G184" s="90">
        <v>17682927.670788273</v>
      </c>
      <c r="H184" s="90">
        <v>34691155.421478704</v>
      </c>
      <c r="I184" s="67">
        <v>115002.21328568237</v>
      </c>
      <c r="J184" s="67">
        <v>1612.9786523829737</v>
      </c>
      <c r="K184" s="4">
        <v>6.7911130490277749E-2</v>
      </c>
      <c r="L184" s="4">
        <v>6.1573412424662077E-2</v>
      </c>
      <c r="M184" s="4">
        <v>-1.5838589632423905E-2</v>
      </c>
      <c r="N184" s="4">
        <v>0</v>
      </c>
    </row>
    <row r="185" spans="1:14" x14ac:dyDescent="0.3">
      <c r="A185" t="s">
        <v>175</v>
      </c>
      <c r="B185" s="90">
        <v>9090841.8860000018</v>
      </c>
      <c r="C185" s="90">
        <v>17696657</v>
      </c>
      <c r="D185" s="67">
        <v>74730</v>
      </c>
      <c r="E185" s="67">
        <v>1039.0340394494247</v>
      </c>
      <c r="F185" s="67"/>
      <c r="G185" s="90">
        <v>9868320.2842767276</v>
      </c>
      <c r="H185" s="90">
        <v>19141718.145785019</v>
      </c>
      <c r="I185" s="67">
        <v>77833.150392303272</v>
      </c>
      <c r="J185" s="67">
        <v>1039.0340394494247</v>
      </c>
      <c r="K185" s="4">
        <v>8.5523256044531148E-2</v>
      </c>
      <c r="L185" s="4">
        <v>8.1657295261190699E-2</v>
      </c>
      <c r="M185" s="4">
        <v>4.1524827944644294E-2</v>
      </c>
      <c r="N185" s="4">
        <v>0</v>
      </c>
    </row>
    <row r="186" spans="1:14" x14ac:dyDescent="0.3">
      <c r="A186" t="s">
        <v>10382</v>
      </c>
      <c r="B186" s="90">
        <v>7520018.646900001</v>
      </c>
      <c r="C186" s="90">
        <v>14724181</v>
      </c>
      <c r="D186" s="67">
        <v>75991</v>
      </c>
      <c r="E186" s="67">
        <v>1027.366563419964</v>
      </c>
      <c r="F186" s="67"/>
      <c r="G186" s="90">
        <v>8161230.5470534908</v>
      </c>
      <c r="H186" s="90">
        <v>15866137.935094677</v>
      </c>
      <c r="I186" s="67">
        <v>75311.562687676356</v>
      </c>
      <c r="J186" s="67">
        <v>1027.3665634199638</v>
      </c>
      <c r="K186" s="4">
        <v>8.5267328481667848E-2</v>
      </c>
      <c r="L186" s="4">
        <v>7.7556567329257753E-2</v>
      </c>
      <c r="M186" s="4">
        <v>-8.9410234412449219E-3</v>
      </c>
      <c r="N186" s="4">
        <v>0</v>
      </c>
    </row>
    <row r="187" spans="1:14" x14ac:dyDescent="0.3">
      <c r="A187" t="s">
        <v>8190</v>
      </c>
      <c r="B187" s="90">
        <v>6217484.6013000011</v>
      </c>
      <c r="C187" s="90">
        <v>12394126</v>
      </c>
      <c r="D187" s="67">
        <v>61047</v>
      </c>
      <c r="E187" s="67">
        <v>830.6204691636209</v>
      </c>
      <c r="F187" s="67"/>
      <c r="G187" s="90">
        <v>6710372.6904451065</v>
      </c>
      <c r="H187" s="90">
        <v>13261687.139163455</v>
      </c>
      <c r="I187" s="67">
        <v>59933.457085150527</v>
      </c>
      <c r="J187" s="67">
        <v>830.6204691636209</v>
      </c>
      <c r="K187" s="4">
        <v>7.9274517067890793E-2</v>
      </c>
      <c r="L187" s="4">
        <v>6.9997766616496815E-2</v>
      </c>
      <c r="M187" s="4">
        <v>-1.8240747536315882E-2</v>
      </c>
      <c r="N187" s="4">
        <v>0</v>
      </c>
    </row>
    <row r="188" spans="1:14" x14ac:dyDescent="0.3">
      <c r="A188" t="s">
        <v>10415</v>
      </c>
      <c r="B188" s="90">
        <v>10990854.666200001</v>
      </c>
      <c r="C188" s="90">
        <v>21515946</v>
      </c>
      <c r="D188" s="67">
        <v>81937</v>
      </c>
      <c r="E188" s="67">
        <v>1111.2424521631845</v>
      </c>
      <c r="F188" s="67"/>
      <c r="G188" s="90">
        <v>11923141.215507638</v>
      </c>
      <c r="H188" s="90">
        <v>23058293.079814363</v>
      </c>
      <c r="I188" s="67">
        <v>78435.065949696276</v>
      </c>
      <c r="J188" s="67">
        <v>1111.2424521631845</v>
      </c>
      <c r="K188" s="4">
        <v>8.48238446983276E-2</v>
      </c>
      <c r="L188" s="4">
        <v>7.168390735942376E-2</v>
      </c>
      <c r="M188" s="4">
        <v>-4.2739349137797644E-2</v>
      </c>
      <c r="N188" s="4">
        <v>0</v>
      </c>
    </row>
    <row r="189" spans="1:14" x14ac:dyDescent="0.3">
      <c r="A189" t="s">
        <v>176</v>
      </c>
      <c r="B189" s="90">
        <v>7850232.0046999985</v>
      </c>
      <c r="C189" s="90">
        <v>15836785.99</v>
      </c>
      <c r="D189" s="67">
        <v>71698</v>
      </c>
      <c r="E189" s="67">
        <v>977.54606285663897</v>
      </c>
      <c r="F189" s="67"/>
      <c r="G189" s="90">
        <v>8405016.2292381171</v>
      </c>
      <c r="H189" s="90">
        <v>16778429.625146337</v>
      </c>
      <c r="I189" s="67">
        <v>69214.820071799651</v>
      </c>
      <c r="J189" s="67">
        <v>977.54606285663897</v>
      </c>
      <c r="K189" s="4">
        <v>7.0671060957939069E-2</v>
      </c>
      <c r="L189" s="4">
        <v>5.9459263750923252E-2</v>
      </c>
      <c r="M189" s="4">
        <v>-3.4633879999447004E-2</v>
      </c>
      <c r="N189" s="4">
        <v>0</v>
      </c>
    </row>
    <row r="190" spans="1:14" x14ac:dyDescent="0.3">
      <c r="A190" t="s">
        <v>6914</v>
      </c>
      <c r="B190" s="90">
        <v>23506208.094099991</v>
      </c>
      <c r="C190" s="90">
        <v>44264325.949999996</v>
      </c>
      <c r="D190" s="67">
        <v>92114</v>
      </c>
      <c r="E190" s="67">
        <v>1259.3567101605422</v>
      </c>
      <c r="F190" s="67"/>
      <c r="G190" s="90">
        <v>24545049.094818316</v>
      </c>
      <c r="H190" s="90">
        <v>46033508.585896648</v>
      </c>
      <c r="I190" s="67">
        <v>96067.626686291551</v>
      </c>
      <c r="J190" s="67">
        <v>1259.3567101605422</v>
      </c>
      <c r="K190" s="4">
        <v>4.4194325029355719E-2</v>
      </c>
      <c r="L190" s="4">
        <v>3.9968588652972592E-2</v>
      </c>
      <c r="M190" s="4">
        <v>4.2921018371708364E-2</v>
      </c>
      <c r="N190" s="4">
        <v>0</v>
      </c>
    </row>
    <row r="191" spans="1:14" x14ac:dyDescent="0.3">
      <c r="A191" t="s">
        <v>7635</v>
      </c>
      <c r="B191" s="90">
        <v>9753707.7214999963</v>
      </c>
      <c r="C191" s="90">
        <v>19518195</v>
      </c>
      <c r="D191" s="67">
        <v>80060</v>
      </c>
      <c r="E191" s="67">
        <v>1108.8913939867034</v>
      </c>
      <c r="F191" s="67"/>
      <c r="G191" s="90">
        <v>10555021.287674515</v>
      </c>
      <c r="H191" s="90">
        <v>21053513.234529302</v>
      </c>
      <c r="I191" s="67">
        <v>79354.912033149012</v>
      </c>
      <c r="J191" s="67">
        <v>1108.8913939867034</v>
      </c>
      <c r="K191" s="4">
        <v>8.2154765044700984E-2</v>
      </c>
      <c r="L191" s="4">
        <v>7.8660871793180709E-2</v>
      </c>
      <c r="M191" s="4">
        <v>-8.8069943398824124E-3</v>
      </c>
      <c r="N191" s="4">
        <v>0</v>
      </c>
    </row>
    <row r="192" spans="1:14" x14ac:dyDescent="0.3">
      <c r="A192" t="s">
        <v>5375</v>
      </c>
      <c r="B192" s="90">
        <v>13437941.412900006</v>
      </c>
      <c r="C192" s="90">
        <v>28981885</v>
      </c>
      <c r="D192" s="67">
        <v>80069</v>
      </c>
      <c r="E192" s="67">
        <v>1095.5241236191148</v>
      </c>
      <c r="F192" s="67"/>
      <c r="G192" s="90">
        <v>14180329.405425671</v>
      </c>
      <c r="H192" s="90">
        <v>30157918.395705201</v>
      </c>
      <c r="I192" s="67">
        <v>80787.97554539355</v>
      </c>
      <c r="J192" s="67">
        <v>1095.5241236191148</v>
      </c>
      <c r="K192" s="4">
        <v>5.524566373038331E-2</v>
      </c>
      <c r="L192" s="4">
        <v>4.0578223110925959E-2</v>
      </c>
      <c r="M192" s="4">
        <v>8.9794495421893217E-3</v>
      </c>
      <c r="N192" s="4">
        <v>0</v>
      </c>
    </row>
    <row r="193" spans="1:14" x14ac:dyDescent="0.3">
      <c r="A193" t="s">
        <v>5410</v>
      </c>
      <c r="B193" s="90">
        <v>12332520.806499992</v>
      </c>
      <c r="C193" s="90">
        <v>24598843.990000002</v>
      </c>
      <c r="D193" s="67">
        <v>68804</v>
      </c>
      <c r="E193" s="67">
        <v>1000.6676392530951</v>
      </c>
      <c r="F193" s="67"/>
      <c r="G193" s="90">
        <v>12722743.767487802</v>
      </c>
      <c r="H193" s="90">
        <v>25329138.189714018</v>
      </c>
      <c r="I193" s="67">
        <v>72111.739471125475</v>
      </c>
      <c r="J193" s="67">
        <v>1000.6676392530951</v>
      </c>
      <c r="K193" s="4">
        <v>3.1641784117821148E-2</v>
      </c>
      <c r="L193" s="4">
        <v>2.9688151199743329E-2</v>
      </c>
      <c r="M193" s="4">
        <v>4.8074813544640937E-2</v>
      </c>
      <c r="N193" s="4">
        <v>0</v>
      </c>
    </row>
    <row r="194" spans="1:14" x14ac:dyDescent="0.3">
      <c r="A194" t="s">
        <v>9756</v>
      </c>
      <c r="B194" s="90">
        <v>3076737.6283999998</v>
      </c>
      <c r="C194" s="90">
        <v>6622018.96</v>
      </c>
      <c r="D194" s="67">
        <v>55426</v>
      </c>
      <c r="E194" s="67">
        <v>720.93839992004723</v>
      </c>
      <c r="F194" s="67"/>
      <c r="G194" s="90">
        <v>3257401.8414521809</v>
      </c>
      <c r="H194" s="90">
        <v>7027014.4521262897</v>
      </c>
      <c r="I194" s="67">
        <v>55871.344871610905</v>
      </c>
      <c r="J194" s="67">
        <v>720.93839992004723</v>
      </c>
      <c r="K194" s="4">
        <v>5.8719408305911491E-2</v>
      </c>
      <c r="L194" s="4">
        <v>6.1158914610883297E-2</v>
      </c>
      <c r="M194" s="4">
        <v>8.0349451811587702E-3</v>
      </c>
      <c r="N194" s="4">
        <v>0</v>
      </c>
    </row>
    <row r="195" spans="1:14" x14ac:dyDescent="0.3">
      <c r="A195" t="s">
        <v>49</v>
      </c>
      <c r="B195" s="90">
        <v>21561555.287200004</v>
      </c>
      <c r="C195" s="90">
        <v>45095340</v>
      </c>
      <c r="D195" s="67">
        <v>112443</v>
      </c>
      <c r="E195" s="67">
        <v>1659.3657905436164</v>
      </c>
      <c r="F195" s="67"/>
      <c r="G195" s="90">
        <v>22248300.340274941</v>
      </c>
      <c r="H195" s="90">
        <v>46264926.530874304</v>
      </c>
      <c r="I195" s="67">
        <v>116572.57589520051</v>
      </c>
      <c r="J195" s="67">
        <v>1659.3657905436166</v>
      </c>
      <c r="K195" s="4">
        <v>3.1850441395691931E-2</v>
      </c>
      <c r="L195" s="4">
        <v>2.5935862350174199E-2</v>
      </c>
      <c r="M195" s="4">
        <v>3.6725949104884359E-2</v>
      </c>
      <c r="N195" s="4">
        <v>0</v>
      </c>
    </row>
    <row r="196" spans="1:14" x14ac:dyDescent="0.3">
      <c r="A196" t="s">
        <v>9789</v>
      </c>
      <c r="B196" s="90">
        <v>4832348.2026000004</v>
      </c>
      <c r="C196" s="90">
        <v>11590906</v>
      </c>
      <c r="D196" s="67">
        <v>87344</v>
      </c>
      <c r="E196" s="67">
        <v>1161.7281949428584</v>
      </c>
      <c r="F196" s="67"/>
      <c r="G196" s="90">
        <v>5227318.112689713</v>
      </c>
      <c r="H196" s="90">
        <v>12364011.861781318</v>
      </c>
      <c r="I196" s="67">
        <v>85059.775208478066</v>
      </c>
      <c r="J196" s="67">
        <v>1161.7281949428584</v>
      </c>
      <c r="K196" s="4">
        <v>8.1734571585135862E-2</v>
      </c>
      <c r="L196" s="4">
        <v>6.6699347038214007E-2</v>
      </c>
      <c r="M196" s="4">
        <v>-2.6152051560747513E-2</v>
      </c>
      <c r="N196" s="4">
        <v>0</v>
      </c>
    </row>
    <row r="197" spans="1:14" x14ac:dyDescent="0.3">
      <c r="A197" t="s">
        <v>9820</v>
      </c>
      <c r="B197" s="90">
        <v>13195276.181600001</v>
      </c>
      <c r="C197" s="90">
        <v>27489869</v>
      </c>
      <c r="D197" s="67">
        <v>106283</v>
      </c>
      <c r="E197" s="67">
        <v>1458.875864088146</v>
      </c>
      <c r="F197" s="67"/>
      <c r="G197" s="90">
        <v>13919043.055862077</v>
      </c>
      <c r="H197" s="90">
        <v>28892421.896443903</v>
      </c>
      <c r="I197" s="67">
        <v>107745.11405412402</v>
      </c>
      <c r="J197" s="67">
        <v>1458.875864088146</v>
      </c>
      <c r="K197" s="4">
        <v>5.4850452866710198E-2</v>
      </c>
      <c r="L197" s="4">
        <v>5.1020719540129544E-2</v>
      </c>
      <c r="M197" s="4">
        <v>1.3756800750110765E-2</v>
      </c>
      <c r="N197" s="4">
        <v>0</v>
      </c>
    </row>
    <row r="198" spans="1:14" x14ac:dyDescent="0.3">
      <c r="A198" t="s">
        <v>8710</v>
      </c>
      <c r="B198" s="90">
        <v>14520913.667799998</v>
      </c>
      <c r="C198" s="90">
        <v>28322700</v>
      </c>
      <c r="D198" s="67">
        <v>83492</v>
      </c>
      <c r="E198" s="67">
        <v>1140.2551128783841</v>
      </c>
      <c r="F198" s="67"/>
      <c r="G198" s="90">
        <v>15282783.016036011</v>
      </c>
      <c r="H198" s="90">
        <v>29635518.253413144</v>
      </c>
      <c r="I198" s="67">
        <v>86004.202179328451</v>
      </c>
      <c r="J198" s="67">
        <v>1140.2551128783846</v>
      </c>
      <c r="K198" s="4">
        <v>5.24670393107185E-2</v>
      </c>
      <c r="L198" s="4">
        <v>4.6352157577248754E-2</v>
      </c>
      <c r="M198" s="4">
        <v>3.0089136436166841E-2</v>
      </c>
      <c r="N198" s="4">
        <v>0</v>
      </c>
    </row>
    <row r="199" spans="1:14" x14ac:dyDescent="0.3">
      <c r="A199" t="s">
        <v>10450</v>
      </c>
      <c r="B199" s="90">
        <v>10168705.419500005</v>
      </c>
      <c r="C199" s="90">
        <v>20233241.989999998</v>
      </c>
      <c r="D199" s="67">
        <v>85795</v>
      </c>
      <c r="E199" s="67">
        <v>1240.1071508263265</v>
      </c>
      <c r="F199" s="67"/>
      <c r="G199" s="90">
        <v>10716859.328342831</v>
      </c>
      <c r="H199" s="90">
        <v>21253592.863040034</v>
      </c>
      <c r="I199" s="67">
        <v>88921.10173944394</v>
      </c>
      <c r="J199" s="67">
        <v>1240.1071508263265</v>
      </c>
      <c r="K199" s="4">
        <v>5.390596798995273E-2</v>
      </c>
      <c r="L199" s="4">
        <v>5.0429430614447712E-2</v>
      </c>
      <c r="M199" s="4">
        <v>3.6436875569018534E-2</v>
      </c>
      <c r="N199" s="4">
        <v>0</v>
      </c>
    </row>
    <row r="200" spans="1:14" x14ac:dyDescent="0.3">
      <c r="A200" t="s">
        <v>7669</v>
      </c>
      <c r="B200" s="90">
        <v>9347192.2416999992</v>
      </c>
      <c r="C200" s="90">
        <v>17607348.990000002</v>
      </c>
      <c r="D200" s="67">
        <v>82550</v>
      </c>
      <c r="E200" s="67">
        <v>1140.1382719876169</v>
      </c>
      <c r="F200" s="67"/>
      <c r="G200" s="90">
        <v>10214703.86039667</v>
      </c>
      <c r="H200" s="90">
        <v>19120725.209264074</v>
      </c>
      <c r="I200" s="67">
        <v>83441.56725941028</v>
      </c>
      <c r="J200" s="67">
        <v>1140.1382719876169</v>
      </c>
      <c r="K200" s="4">
        <v>9.2809861642354941E-2</v>
      </c>
      <c r="L200" s="4">
        <v>8.5951395643011574E-2</v>
      </c>
      <c r="M200" s="4">
        <v>1.0800330216962806E-2</v>
      </c>
      <c r="N200" s="4">
        <v>0</v>
      </c>
    </row>
    <row r="201" spans="1:14" x14ac:dyDescent="0.3">
      <c r="A201" t="s">
        <v>8223</v>
      </c>
      <c r="B201" s="90">
        <v>9398242.5250000041</v>
      </c>
      <c r="C201" s="90">
        <v>18613516.990000002</v>
      </c>
      <c r="D201" s="67">
        <v>90458</v>
      </c>
      <c r="E201" s="67">
        <v>1140.3875993150775</v>
      </c>
      <c r="F201" s="67"/>
      <c r="G201" s="90">
        <v>10154725.971792413</v>
      </c>
      <c r="H201" s="90">
        <v>19936588.610698029</v>
      </c>
      <c r="I201" s="67">
        <v>86758.057403253697</v>
      </c>
      <c r="J201" s="67">
        <v>1140.3875993150775</v>
      </c>
      <c r="K201" s="4">
        <v>8.0492011647933959E-2</v>
      </c>
      <c r="L201" s="4">
        <v>7.108122669180883E-2</v>
      </c>
      <c r="M201" s="4">
        <v>-4.09023259053517E-2</v>
      </c>
      <c r="N201" s="4">
        <v>0</v>
      </c>
    </row>
    <row r="202" spans="1:14" x14ac:dyDescent="0.3">
      <c r="A202" t="s">
        <v>6334</v>
      </c>
      <c r="B202" s="90">
        <v>16651850.209899994</v>
      </c>
      <c r="C202" s="90">
        <v>31561344</v>
      </c>
      <c r="D202" s="67">
        <v>84964</v>
      </c>
      <c r="E202" s="67">
        <v>1148.6166723744775</v>
      </c>
      <c r="F202" s="67"/>
      <c r="G202" s="90">
        <v>17361307.996772833</v>
      </c>
      <c r="H202" s="90">
        <v>32701187.232894573</v>
      </c>
      <c r="I202" s="67">
        <v>84901.248996262701</v>
      </c>
      <c r="J202" s="67">
        <v>1148.6166723744775</v>
      </c>
      <c r="K202" s="4">
        <v>4.2605342825570602E-2</v>
      </c>
      <c r="L202" s="4">
        <v>3.6115167747437393E-2</v>
      </c>
      <c r="M202" s="4">
        <v>-7.3855990463367327E-4</v>
      </c>
      <c r="N202" s="4">
        <v>0</v>
      </c>
    </row>
    <row r="203" spans="1:14" x14ac:dyDescent="0.3">
      <c r="A203" t="s">
        <v>5458</v>
      </c>
      <c r="B203" s="90">
        <v>9472625.3670000024</v>
      </c>
      <c r="C203" s="90">
        <v>17642022.990000002</v>
      </c>
      <c r="D203" s="67">
        <v>70508</v>
      </c>
      <c r="E203" s="67">
        <v>978.88995451922324</v>
      </c>
      <c r="F203" s="67"/>
      <c r="G203" s="90">
        <v>10114902.550596632</v>
      </c>
      <c r="H203" s="90">
        <v>18762789.225862123</v>
      </c>
      <c r="I203" s="67">
        <v>72083.812524781228</v>
      </c>
      <c r="J203" s="67">
        <v>978.88995451922324</v>
      </c>
      <c r="K203" s="4">
        <v>6.7803503116901975E-2</v>
      </c>
      <c r="L203" s="4">
        <v>6.3528215358148232E-2</v>
      </c>
      <c r="M203" s="4">
        <v>2.2349414602331974E-2</v>
      </c>
      <c r="N203" s="4">
        <v>0</v>
      </c>
    </row>
    <row r="204" spans="1:14" x14ac:dyDescent="0.3">
      <c r="A204" t="s">
        <v>10483</v>
      </c>
      <c r="B204" s="90">
        <v>10262799.219800003</v>
      </c>
      <c r="C204" s="90">
        <v>20914697</v>
      </c>
      <c r="D204" s="67">
        <v>88868</v>
      </c>
      <c r="E204" s="67">
        <v>1247.8114986285691</v>
      </c>
      <c r="F204" s="67"/>
      <c r="G204" s="90">
        <v>10971450.515203418</v>
      </c>
      <c r="H204" s="90">
        <v>22234965.570458695</v>
      </c>
      <c r="I204" s="67">
        <v>86312.61337405938</v>
      </c>
      <c r="J204" s="67">
        <v>1247.8114986285691</v>
      </c>
      <c r="K204" s="4">
        <v>6.9050488100382612E-2</v>
      </c>
      <c r="L204" s="4">
        <v>6.3126354183314026E-2</v>
      </c>
      <c r="M204" s="4">
        <v>-2.8754856933211337E-2</v>
      </c>
      <c r="N204" s="4">
        <v>0</v>
      </c>
    </row>
    <row r="205" spans="1:14" x14ac:dyDescent="0.3">
      <c r="A205" t="s">
        <v>6369</v>
      </c>
      <c r="B205" s="90">
        <v>12403311.095700003</v>
      </c>
      <c r="C205" s="90">
        <v>23798217</v>
      </c>
      <c r="D205" s="67">
        <v>94315</v>
      </c>
      <c r="E205" s="67">
        <v>1294.6835178936165</v>
      </c>
      <c r="F205" s="67"/>
      <c r="G205" s="90">
        <v>13280627.050201848</v>
      </c>
      <c r="H205" s="90">
        <v>25260764.130569562</v>
      </c>
      <c r="I205" s="67">
        <v>91821.40922296526</v>
      </c>
      <c r="J205" s="67">
        <v>1294.6835178936165</v>
      </c>
      <c r="K205" s="4">
        <v>7.0732399415990965E-2</v>
      </c>
      <c r="L205" s="4">
        <v>6.1456164155893056E-2</v>
      </c>
      <c r="M205" s="4">
        <v>-2.6438962805860555E-2</v>
      </c>
      <c r="N205" s="4">
        <v>0</v>
      </c>
    </row>
    <row r="206" spans="1:14" x14ac:dyDescent="0.3">
      <c r="A206" t="s">
        <v>8744</v>
      </c>
      <c r="B206" s="90">
        <v>9788648.3602999989</v>
      </c>
      <c r="C206" s="90">
        <v>18867614.969999999</v>
      </c>
      <c r="D206" s="67">
        <v>70148</v>
      </c>
      <c r="E206" s="67">
        <v>962.45118164290432</v>
      </c>
      <c r="F206" s="67"/>
      <c r="G206" s="90">
        <v>10284746.747007968</v>
      </c>
      <c r="H206" s="90">
        <v>19752987.739108074</v>
      </c>
      <c r="I206" s="67">
        <v>69996.934457456649</v>
      </c>
      <c r="J206" s="67">
        <v>962.45118164290432</v>
      </c>
      <c r="K206" s="4">
        <v>5.0680989698230983E-2</v>
      </c>
      <c r="L206" s="4">
        <v>4.6925526650604343E-2</v>
      </c>
      <c r="M206" s="4">
        <v>-2.1535260099125875E-3</v>
      </c>
      <c r="N206" s="4">
        <v>0</v>
      </c>
    </row>
    <row r="207" spans="1:14" x14ac:dyDescent="0.3">
      <c r="A207" t="s">
        <v>8256</v>
      </c>
      <c r="B207" s="90">
        <v>9023261.0212000068</v>
      </c>
      <c r="C207" s="90">
        <v>17244539</v>
      </c>
      <c r="D207" s="67">
        <v>62410</v>
      </c>
      <c r="E207" s="67">
        <v>827.16214728778414</v>
      </c>
      <c r="F207" s="67"/>
      <c r="G207" s="90">
        <v>9723563.061159743</v>
      </c>
      <c r="H207" s="90">
        <v>18421195.488262661</v>
      </c>
      <c r="I207" s="67">
        <v>64013.664641403244</v>
      </c>
      <c r="J207" s="67">
        <v>827.16214728778391</v>
      </c>
      <c r="K207" s="4">
        <v>7.7610748299798527E-2</v>
      </c>
      <c r="L207" s="4">
        <v>6.8233571698417705E-2</v>
      </c>
      <c r="M207" s="4">
        <v>2.5695635978260523E-2</v>
      </c>
      <c r="N207" s="4">
        <v>0</v>
      </c>
    </row>
    <row r="208" spans="1:14" x14ac:dyDescent="0.3">
      <c r="A208" t="s">
        <v>6404</v>
      </c>
      <c r="B208" s="90">
        <v>12041886.032100003</v>
      </c>
      <c r="C208" s="90">
        <v>23603257</v>
      </c>
      <c r="D208" s="67">
        <v>73418</v>
      </c>
      <c r="E208" s="67">
        <v>992.893278593015</v>
      </c>
      <c r="F208" s="67"/>
      <c r="G208" s="90">
        <v>12797604.885204617</v>
      </c>
      <c r="H208" s="90">
        <v>24961007.466262214</v>
      </c>
      <c r="I208" s="67">
        <v>77114.804257324635</v>
      </c>
      <c r="J208" s="67">
        <v>992.89327859301488</v>
      </c>
      <c r="K208" s="4">
        <v>6.275751581522182E-2</v>
      </c>
      <c r="L208" s="4">
        <v>5.752386063763204E-2</v>
      </c>
      <c r="M208" s="4">
        <v>5.0352832511436407E-2</v>
      </c>
      <c r="N208" s="4">
        <v>0</v>
      </c>
    </row>
    <row r="209" spans="1:14" x14ac:dyDescent="0.3">
      <c r="A209" t="s">
        <v>5492</v>
      </c>
      <c r="B209" s="90">
        <v>12130805.678300003</v>
      </c>
      <c r="C209" s="90">
        <v>22257030</v>
      </c>
      <c r="D209" s="67">
        <v>78259</v>
      </c>
      <c r="E209" s="67">
        <v>1127.3413228895408</v>
      </c>
      <c r="F209" s="67"/>
      <c r="G209" s="90">
        <v>12689493.647865331</v>
      </c>
      <c r="H209" s="90">
        <v>23094723.056678724</v>
      </c>
      <c r="I209" s="67">
        <v>79953.075833462863</v>
      </c>
      <c r="J209" s="67">
        <v>1127.3413228895408</v>
      </c>
      <c r="K209" s="4">
        <v>4.6055306166904231E-2</v>
      </c>
      <c r="L209" s="4">
        <v>3.7637234468333114E-2</v>
      </c>
      <c r="M209" s="4">
        <v>2.1647041662465227E-2</v>
      </c>
      <c r="N209" s="4">
        <v>0</v>
      </c>
    </row>
    <row r="210" spans="1:14" x14ac:dyDescent="0.3">
      <c r="A210" t="s">
        <v>6438</v>
      </c>
      <c r="B210" s="90">
        <v>12748334.800400006</v>
      </c>
      <c r="C210" s="90">
        <v>27445052</v>
      </c>
      <c r="D210" s="67">
        <v>134818</v>
      </c>
      <c r="E210" s="67">
        <v>1908.7939773847474</v>
      </c>
      <c r="F210" s="67"/>
      <c r="G210" s="90">
        <v>13701219.476329619</v>
      </c>
      <c r="H210" s="90">
        <v>29250476.425700832</v>
      </c>
      <c r="I210" s="67">
        <v>136303.01426108315</v>
      </c>
      <c r="J210" s="67">
        <v>1908.7939773847474</v>
      </c>
      <c r="K210" s="4">
        <v>7.4745815108316238E-2</v>
      </c>
      <c r="L210" s="4">
        <v>6.5783239386860481E-2</v>
      </c>
      <c r="M210" s="4">
        <v>1.1014955429416995E-2</v>
      </c>
      <c r="N210" s="4">
        <v>0</v>
      </c>
    </row>
    <row r="211" spans="1:14" x14ac:dyDescent="0.3">
      <c r="A211" t="s">
        <v>5526</v>
      </c>
      <c r="B211" s="90">
        <v>9486664.1951999981</v>
      </c>
      <c r="C211" s="90">
        <v>20257000</v>
      </c>
      <c r="D211" s="67">
        <v>69491</v>
      </c>
      <c r="E211" s="67">
        <v>977.71488278499078</v>
      </c>
      <c r="F211" s="67"/>
      <c r="G211" s="90">
        <v>9955603.0646396708</v>
      </c>
      <c r="H211" s="90">
        <v>21088684.58055329</v>
      </c>
      <c r="I211" s="67">
        <v>72728.369664281665</v>
      </c>
      <c r="J211" s="67">
        <v>977.71488278499066</v>
      </c>
      <c r="K211" s="4">
        <v>4.9431376487105272E-2</v>
      </c>
      <c r="L211" s="4">
        <v>4.1056651061523786E-2</v>
      </c>
      <c r="M211" s="4">
        <v>4.6586891313719292E-2</v>
      </c>
      <c r="N211" s="4">
        <v>0</v>
      </c>
    </row>
    <row r="212" spans="1:14" x14ac:dyDescent="0.3">
      <c r="A212" t="s">
        <v>6949</v>
      </c>
      <c r="B212" s="90">
        <v>9211999.6754000001</v>
      </c>
      <c r="C212" s="90">
        <v>17646026</v>
      </c>
      <c r="D212" s="67">
        <v>79180</v>
      </c>
      <c r="E212" s="67">
        <v>1073.3716656375275</v>
      </c>
      <c r="F212" s="67"/>
      <c r="G212" s="90">
        <v>9964374.2638176959</v>
      </c>
      <c r="H212" s="90">
        <v>18920617.423932455</v>
      </c>
      <c r="I212" s="67">
        <v>76540.958254994082</v>
      </c>
      <c r="J212" s="67">
        <v>1073.3716656375275</v>
      </c>
      <c r="K212" s="4">
        <v>8.1673319032659064E-2</v>
      </c>
      <c r="L212" s="4">
        <v>7.2231074800210182E-2</v>
      </c>
      <c r="M212" s="4">
        <v>-3.3329650732582983E-2</v>
      </c>
      <c r="N212" s="4">
        <v>0</v>
      </c>
    </row>
    <row r="213" spans="1:14" x14ac:dyDescent="0.3">
      <c r="A213" t="s">
        <v>9855</v>
      </c>
      <c r="B213" s="90">
        <v>7486976.3905999986</v>
      </c>
      <c r="C213" s="90">
        <v>15668773</v>
      </c>
      <c r="D213" s="67">
        <v>72431</v>
      </c>
      <c r="E213" s="67">
        <v>1013.5590182648249</v>
      </c>
      <c r="F213" s="67"/>
      <c r="G213" s="90">
        <v>7980090.3978257226</v>
      </c>
      <c r="H213" s="90">
        <v>16572763.913722886</v>
      </c>
      <c r="I213" s="67">
        <v>74536.136607905311</v>
      </c>
      <c r="J213" s="67">
        <v>1013.5590182648249</v>
      </c>
      <c r="K213" s="4">
        <v>6.5862903994840405E-2</v>
      </c>
      <c r="L213" s="4">
        <v>5.769379093837701E-2</v>
      </c>
      <c r="M213" s="4">
        <v>2.9064027942528936E-2</v>
      </c>
      <c r="N213" s="4">
        <v>0</v>
      </c>
    </row>
    <row r="214" spans="1:14" x14ac:dyDescent="0.3">
      <c r="A214" t="s">
        <v>9889</v>
      </c>
      <c r="B214" s="90">
        <v>13629200.637899995</v>
      </c>
      <c r="C214" s="90">
        <v>27017710.98</v>
      </c>
      <c r="D214" s="67">
        <v>101419</v>
      </c>
      <c r="E214" s="67">
        <v>1424.0535757460732</v>
      </c>
      <c r="F214" s="67"/>
      <c r="G214" s="90">
        <v>14444798.237239199</v>
      </c>
      <c r="H214" s="90">
        <v>28494064.362324052</v>
      </c>
      <c r="I214" s="67">
        <v>104082.64796001224</v>
      </c>
      <c r="J214" s="67">
        <v>1424.0535757460732</v>
      </c>
      <c r="K214" s="4">
        <v>5.9841924776659061E-2</v>
      </c>
      <c r="L214" s="4">
        <v>5.4643910559889042E-2</v>
      </c>
      <c r="M214" s="4">
        <v>2.626379633019682E-2</v>
      </c>
      <c r="N214" s="4">
        <v>0</v>
      </c>
    </row>
    <row r="215" spans="1:14" x14ac:dyDescent="0.3">
      <c r="A215" t="s">
        <v>5561</v>
      </c>
      <c r="B215" s="90">
        <v>13667012.955700001</v>
      </c>
      <c r="C215" s="90">
        <v>25388262.989999998</v>
      </c>
      <c r="D215" s="67">
        <v>96267</v>
      </c>
      <c r="E215" s="67">
        <v>1332.1405642797201</v>
      </c>
      <c r="F215" s="67"/>
      <c r="G215" s="90">
        <v>14513417.841210734</v>
      </c>
      <c r="H215" s="90">
        <v>26932751.036401063</v>
      </c>
      <c r="I215" s="67">
        <v>98134.220748715525</v>
      </c>
      <c r="J215" s="67">
        <v>1332.1405642797201</v>
      </c>
      <c r="K215" s="4">
        <v>6.1930495584825662E-2</v>
      </c>
      <c r="L215" s="4">
        <v>6.0834726936987105E-2</v>
      </c>
      <c r="M215" s="4">
        <v>1.9396270255804371E-2</v>
      </c>
      <c r="N215" s="4">
        <v>0</v>
      </c>
    </row>
    <row r="216" spans="1:14" x14ac:dyDescent="0.3">
      <c r="A216" t="s">
        <v>177</v>
      </c>
      <c r="B216" s="90">
        <v>15026392.769299997</v>
      </c>
      <c r="C216" s="90">
        <v>28501125.989999998</v>
      </c>
      <c r="D216" s="67">
        <v>105423</v>
      </c>
      <c r="E216" s="67">
        <v>1496.7371104053345</v>
      </c>
      <c r="F216" s="67"/>
      <c r="G216" s="90">
        <v>15883108.761877663</v>
      </c>
      <c r="H216" s="90">
        <v>30101992.032326922</v>
      </c>
      <c r="I216" s="67">
        <v>110438.25601493019</v>
      </c>
      <c r="J216" s="67">
        <v>1496.7371104053345</v>
      </c>
      <c r="K216" s="4">
        <v>5.7014082203947103E-2</v>
      </c>
      <c r="L216" s="4">
        <v>5.6168519197754119E-2</v>
      </c>
      <c r="M216" s="4">
        <v>4.7572693007504885E-2</v>
      </c>
      <c r="N216" s="4">
        <v>0</v>
      </c>
    </row>
    <row r="217" spans="1:14" x14ac:dyDescent="0.3">
      <c r="A217" t="s">
        <v>9924</v>
      </c>
      <c r="B217" s="90">
        <v>8542137.0730000008</v>
      </c>
      <c r="C217" s="90">
        <v>17559837.949999999</v>
      </c>
      <c r="D217" s="67">
        <v>70442</v>
      </c>
      <c r="E217" s="67">
        <v>961.72130651280906</v>
      </c>
      <c r="F217" s="67"/>
      <c r="G217" s="90">
        <v>9087126.6700075809</v>
      </c>
      <c r="H217" s="90">
        <v>18462748.710468479</v>
      </c>
      <c r="I217" s="67">
        <v>69186.385050912446</v>
      </c>
      <c r="J217" s="67">
        <v>961.72130651280906</v>
      </c>
      <c r="K217" s="4">
        <v>6.3800146538292468E-2</v>
      </c>
      <c r="L217" s="4">
        <v>5.1419082740935984E-2</v>
      </c>
      <c r="M217" s="4">
        <v>-1.7824805500802898E-2</v>
      </c>
      <c r="N217" s="4">
        <v>0</v>
      </c>
    </row>
    <row r="218" spans="1:14" x14ac:dyDescent="0.3">
      <c r="A218" t="s">
        <v>5595</v>
      </c>
      <c r="B218" s="90">
        <v>10023961.525700001</v>
      </c>
      <c r="C218" s="90">
        <v>21504661.98</v>
      </c>
      <c r="D218" s="67">
        <v>81156</v>
      </c>
      <c r="E218" s="67">
        <v>1121.8693711358239</v>
      </c>
      <c r="F218" s="67"/>
      <c r="G218" s="90">
        <v>10432834.4644797</v>
      </c>
      <c r="H218" s="90">
        <v>22209200.464643922</v>
      </c>
      <c r="I218" s="67">
        <v>80415.603680286134</v>
      </c>
      <c r="J218" s="67">
        <v>1121.8693711358239</v>
      </c>
      <c r="K218" s="4">
        <v>4.0789555878821604E-2</v>
      </c>
      <c r="L218" s="4">
        <v>3.2762127826011067E-2</v>
      </c>
      <c r="M218" s="4">
        <v>-9.1231248424499256E-3</v>
      </c>
      <c r="N218" s="4">
        <v>0</v>
      </c>
    </row>
    <row r="219" spans="1:14" x14ac:dyDescent="0.3">
      <c r="A219" t="s">
        <v>6473</v>
      </c>
      <c r="B219" s="90">
        <v>8335314.7579000015</v>
      </c>
      <c r="C219" s="90">
        <v>19384649.990000002</v>
      </c>
      <c r="D219" s="67">
        <v>109375</v>
      </c>
      <c r="E219" s="67">
        <v>1487.8248054843946</v>
      </c>
      <c r="F219" s="67"/>
      <c r="G219" s="90">
        <v>9009951.8247262519</v>
      </c>
      <c r="H219" s="90">
        <v>20673772.770367187</v>
      </c>
      <c r="I219" s="67">
        <v>110491.48208483749</v>
      </c>
      <c r="J219" s="67">
        <v>1487.8248054843946</v>
      </c>
      <c r="K219" s="4">
        <v>8.0937203503544497E-2</v>
      </c>
      <c r="L219" s="4">
        <v>6.6502246934156961E-2</v>
      </c>
      <c r="M219" s="4">
        <v>1.0207836204228604E-2</v>
      </c>
      <c r="N219" s="4">
        <v>0</v>
      </c>
    </row>
    <row r="220" spans="1:14" x14ac:dyDescent="0.3">
      <c r="A220" t="s">
        <v>5630</v>
      </c>
      <c r="B220" s="90">
        <v>17198191.704899997</v>
      </c>
      <c r="C220" s="90">
        <v>32293531.989999998</v>
      </c>
      <c r="D220" s="67">
        <v>112520</v>
      </c>
      <c r="E220" s="67">
        <v>1591.3490754906015</v>
      </c>
      <c r="F220" s="67"/>
      <c r="G220" s="90">
        <v>17902248.562904947</v>
      </c>
      <c r="H220" s="90">
        <v>33489958.310575388</v>
      </c>
      <c r="I220" s="67">
        <v>114162.45412053571</v>
      </c>
      <c r="J220" s="67">
        <v>1591.3490754906015</v>
      </c>
      <c r="K220" s="4">
        <v>4.0937842192115825E-2</v>
      </c>
      <c r="L220" s="4">
        <v>3.704848144036621E-2</v>
      </c>
      <c r="M220" s="4">
        <v>1.4596997160822189E-2</v>
      </c>
      <c r="N220" s="4">
        <v>0</v>
      </c>
    </row>
    <row r="221" spans="1:14" x14ac:dyDescent="0.3">
      <c r="A221" t="s">
        <v>5665</v>
      </c>
      <c r="B221" s="90">
        <v>13230984.558399994</v>
      </c>
      <c r="C221" s="90">
        <v>25209348</v>
      </c>
      <c r="D221" s="67">
        <v>95854</v>
      </c>
      <c r="E221" s="67">
        <v>1313.6287232056534</v>
      </c>
      <c r="F221" s="67"/>
      <c r="G221" s="90">
        <v>13922493.283886699</v>
      </c>
      <c r="H221" s="90">
        <v>26441335.9452135</v>
      </c>
      <c r="I221" s="67">
        <v>95408.361790477575</v>
      </c>
      <c r="J221" s="67">
        <v>1313.6287232056532</v>
      </c>
      <c r="K221" s="4">
        <v>5.2264343778383848E-2</v>
      </c>
      <c r="L221" s="4">
        <v>4.887028197688803E-2</v>
      </c>
      <c r="M221" s="4">
        <v>-4.6491352423730925E-3</v>
      </c>
      <c r="N221" s="4">
        <v>0</v>
      </c>
    </row>
    <row r="222" spans="1:14" x14ac:dyDescent="0.3">
      <c r="A222" t="s">
        <v>7702</v>
      </c>
      <c r="B222" s="90">
        <v>7781394.2869000016</v>
      </c>
      <c r="C222" s="90">
        <v>15472707.99</v>
      </c>
      <c r="D222" s="67">
        <v>79813</v>
      </c>
      <c r="E222" s="67">
        <v>1113.3157211787122</v>
      </c>
      <c r="F222" s="67"/>
      <c r="G222" s="90">
        <v>8296453.2819625875</v>
      </c>
      <c r="H222" s="90">
        <v>16368462.108575825</v>
      </c>
      <c r="I222" s="67">
        <v>80445.56125185774</v>
      </c>
      <c r="J222" s="67">
        <v>1113.3157211787125</v>
      </c>
      <c r="K222" s="4">
        <v>6.6191093276135593E-2</v>
      </c>
      <c r="L222" s="4">
        <v>5.7892523994814038E-2</v>
      </c>
      <c r="M222" s="4">
        <v>7.9255416017156577E-3</v>
      </c>
      <c r="N222" s="4">
        <v>0</v>
      </c>
    </row>
    <row r="223" spans="1:14" x14ac:dyDescent="0.3">
      <c r="A223" t="s">
        <v>8793</v>
      </c>
      <c r="B223" s="90">
        <v>9292635.5916000027</v>
      </c>
      <c r="C223" s="90">
        <v>21107301.98</v>
      </c>
      <c r="D223" s="67">
        <v>111158</v>
      </c>
      <c r="E223" s="67">
        <v>1556.4019220132518</v>
      </c>
      <c r="F223" s="67"/>
      <c r="G223" s="90">
        <v>9972800.7067999914</v>
      </c>
      <c r="H223" s="90">
        <v>22357159.105616335</v>
      </c>
      <c r="I223" s="67">
        <v>108701.43794198646</v>
      </c>
      <c r="J223" s="67">
        <v>1556.4019220132518</v>
      </c>
      <c r="K223" s="4">
        <v>7.3193994157568998E-2</v>
      </c>
      <c r="L223" s="4">
        <v>5.9214442793333877E-2</v>
      </c>
      <c r="M223" s="4">
        <v>-2.2099732435034269E-2</v>
      </c>
      <c r="N223" s="4">
        <v>0</v>
      </c>
    </row>
    <row r="224" spans="1:14" x14ac:dyDescent="0.3">
      <c r="A224" t="s">
        <v>9959</v>
      </c>
      <c r="B224" s="90">
        <v>7289451.5554999979</v>
      </c>
      <c r="C224" s="90">
        <v>15575558</v>
      </c>
      <c r="D224" s="67">
        <v>87038</v>
      </c>
      <c r="E224" s="67">
        <v>1203.7450819671849</v>
      </c>
      <c r="F224" s="67"/>
      <c r="G224" s="90">
        <v>7897116.3940267647</v>
      </c>
      <c r="H224" s="90">
        <v>16655896.431546126</v>
      </c>
      <c r="I224" s="67">
        <v>87530.692189013222</v>
      </c>
      <c r="J224" s="67">
        <v>1203.7450819671847</v>
      </c>
      <c r="K224" s="4">
        <v>8.3362216471316586E-2</v>
      </c>
      <c r="L224" s="4">
        <v>6.9361138236339714E-2</v>
      </c>
      <c r="M224" s="4">
        <v>5.6606561388499177E-3</v>
      </c>
      <c r="N224" s="4">
        <v>0</v>
      </c>
    </row>
    <row r="225" spans="1:14" x14ac:dyDescent="0.3">
      <c r="A225" t="s">
        <v>5700</v>
      </c>
      <c r="B225" s="90">
        <v>6369873.227199994</v>
      </c>
      <c r="C225" s="90">
        <v>19283420.989999998</v>
      </c>
      <c r="D225" s="67">
        <v>91258</v>
      </c>
      <c r="E225" s="67">
        <v>1261.3258091649045</v>
      </c>
      <c r="F225" s="67"/>
      <c r="G225" s="90">
        <v>6867475.3443146031</v>
      </c>
      <c r="H225" s="90">
        <v>19988524.812241763</v>
      </c>
      <c r="I225" s="67">
        <v>94115.333882518942</v>
      </c>
      <c r="J225" s="67">
        <v>1261.3258091649045</v>
      </c>
      <c r="K225" s="4">
        <v>7.8118056571329975E-2</v>
      </c>
      <c r="L225" s="4">
        <v>3.65652869689157E-2</v>
      </c>
      <c r="M225" s="4">
        <v>3.131050299720517E-2</v>
      </c>
      <c r="N225" s="4">
        <v>0</v>
      </c>
    </row>
    <row r="226" spans="1:14" x14ac:dyDescent="0.3">
      <c r="A226" t="s">
        <v>6983</v>
      </c>
      <c r="B226" s="90">
        <v>8217825.8316000048</v>
      </c>
      <c r="C226" s="90">
        <v>19123713.990000002</v>
      </c>
      <c r="D226" s="67">
        <v>99767</v>
      </c>
      <c r="E226" s="67">
        <v>1420.5791978124957</v>
      </c>
      <c r="F226" s="67"/>
      <c r="G226" s="90">
        <v>8918739.4403883573</v>
      </c>
      <c r="H226" s="90">
        <v>20358407.850893099</v>
      </c>
      <c r="I226" s="67">
        <v>103094.96260565956</v>
      </c>
      <c r="J226" s="67">
        <v>1420.5791978124957</v>
      </c>
      <c r="K226" s="4">
        <v>8.5291854944543832E-2</v>
      </c>
      <c r="L226" s="4">
        <v>6.4563497526616942E-2</v>
      </c>
      <c r="M226" s="4">
        <v>3.335734867901774E-2</v>
      </c>
      <c r="N226" s="4">
        <v>0</v>
      </c>
    </row>
    <row r="227" spans="1:14" x14ac:dyDescent="0.3">
      <c r="A227" t="s">
        <v>7736</v>
      </c>
      <c r="B227" s="90">
        <v>5185271.4889999982</v>
      </c>
      <c r="C227" s="90">
        <v>11249060</v>
      </c>
      <c r="D227" s="67">
        <v>67273</v>
      </c>
      <c r="E227" s="67">
        <v>938.39128331246388</v>
      </c>
      <c r="F227" s="67"/>
      <c r="G227" s="90">
        <v>5611292.7549609002</v>
      </c>
      <c r="H227" s="90">
        <v>12122632.503721209</v>
      </c>
      <c r="I227" s="67">
        <v>67920.325340005453</v>
      </c>
      <c r="J227" s="67">
        <v>938.39128331246388</v>
      </c>
      <c r="K227" s="4">
        <v>8.2159876655380604E-2</v>
      </c>
      <c r="L227" s="4">
        <v>7.7657377925018478E-2</v>
      </c>
      <c r="M227" s="4">
        <v>9.6223646931972162E-3</v>
      </c>
      <c r="N227" s="4">
        <v>0</v>
      </c>
    </row>
    <row r="228" spans="1:14" x14ac:dyDescent="0.3">
      <c r="A228" t="s">
        <v>6508</v>
      </c>
      <c r="B228" s="90">
        <v>11673850.566999998</v>
      </c>
      <c r="C228" s="90">
        <v>22164621.969999999</v>
      </c>
      <c r="D228" s="67">
        <v>93585</v>
      </c>
      <c r="E228" s="67">
        <v>1303.8179513437169</v>
      </c>
      <c r="F228" s="67"/>
      <c r="G228" s="90">
        <v>12176602.458676348</v>
      </c>
      <c r="H228" s="90">
        <v>23099160.330526426</v>
      </c>
      <c r="I228" s="67">
        <v>94384.886654337723</v>
      </c>
      <c r="J228" s="67">
        <v>1303.8179513437169</v>
      </c>
      <c r="K228" s="4">
        <v>4.3066500533897933E-2</v>
      </c>
      <c r="L228" s="4">
        <v>4.2163514531911916E-2</v>
      </c>
      <c r="M228" s="4">
        <v>8.5471673274319926E-3</v>
      </c>
      <c r="N228" s="4">
        <v>0</v>
      </c>
    </row>
    <row r="229" spans="1:14" x14ac:dyDescent="0.3">
      <c r="A229" t="s">
        <v>10518</v>
      </c>
      <c r="B229" s="90">
        <v>6582401.3336000005</v>
      </c>
      <c r="C229" s="90">
        <v>13520711.99</v>
      </c>
      <c r="D229" s="67">
        <v>57818</v>
      </c>
      <c r="E229" s="67">
        <v>823.02349489065273</v>
      </c>
      <c r="F229" s="67"/>
      <c r="G229" s="90">
        <v>7219211.7473265538</v>
      </c>
      <c r="H229" s="90">
        <v>14739821.374326747</v>
      </c>
      <c r="I229" s="67">
        <v>59999.697282598318</v>
      </c>
      <c r="J229" s="67">
        <v>823.02349489065284</v>
      </c>
      <c r="K229" s="4">
        <v>9.6744391818824882E-2</v>
      </c>
      <c r="L229" s="4">
        <v>9.0166064126534717E-2</v>
      </c>
      <c r="M229" s="4">
        <v>3.773387669235051E-2</v>
      </c>
      <c r="N229" s="4">
        <v>0</v>
      </c>
    </row>
    <row r="230" spans="1:14" x14ac:dyDescent="0.3">
      <c r="A230" t="s">
        <v>9994</v>
      </c>
      <c r="B230" s="90">
        <v>11817077.201299988</v>
      </c>
      <c r="C230" s="90">
        <v>30603139</v>
      </c>
      <c r="D230" s="67">
        <v>139586</v>
      </c>
      <c r="E230" s="67">
        <v>1964.7823431595057</v>
      </c>
      <c r="F230" s="67"/>
      <c r="G230" s="90">
        <v>12399787.274458032</v>
      </c>
      <c r="H230" s="90">
        <v>31647801.067627106</v>
      </c>
      <c r="I230" s="67">
        <v>142190.72759149398</v>
      </c>
      <c r="J230" s="67">
        <v>1964.7823431595057</v>
      </c>
      <c r="K230" s="4">
        <v>4.9310845925077063E-2</v>
      </c>
      <c r="L230" s="4">
        <v>3.4135781549307964E-2</v>
      </c>
      <c r="M230" s="4">
        <v>1.8660378487054485E-2</v>
      </c>
      <c r="N230" s="4">
        <v>0</v>
      </c>
    </row>
    <row r="231" spans="1:14" x14ac:dyDescent="0.3">
      <c r="A231" t="s">
        <v>5735</v>
      </c>
      <c r="B231" s="90">
        <v>17729584.757500008</v>
      </c>
      <c r="C231" s="90">
        <v>41933651</v>
      </c>
      <c r="D231" s="67">
        <v>136252</v>
      </c>
      <c r="E231" s="67">
        <v>1903.1253076268545</v>
      </c>
      <c r="F231" s="67"/>
      <c r="G231" s="90">
        <v>18241146.187896818</v>
      </c>
      <c r="H231" s="90">
        <v>42880437.916923225</v>
      </c>
      <c r="I231" s="67">
        <v>133171.12298145564</v>
      </c>
      <c r="J231" s="67">
        <v>1903.1253076268545</v>
      </c>
      <c r="K231" s="4">
        <v>2.8853548314514699E-2</v>
      </c>
      <c r="L231" s="4">
        <v>2.2578213304708994E-2</v>
      </c>
      <c r="M231" s="4">
        <v>-2.261160950697505E-2</v>
      </c>
      <c r="N231" s="4">
        <v>0</v>
      </c>
    </row>
    <row r="232" spans="1:14" x14ac:dyDescent="0.3">
      <c r="A232" t="s">
        <v>9156</v>
      </c>
      <c r="B232" s="90">
        <v>9233502.4884000011</v>
      </c>
      <c r="C232" s="90">
        <v>19004847</v>
      </c>
      <c r="D232" s="67">
        <v>94011</v>
      </c>
      <c r="E232" s="67">
        <v>1311.6649631225634</v>
      </c>
      <c r="F232" s="67"/>
      <c r="G232" s="90">
        <v>9769839.2996903099</v>
      </c>
      <c r="H232" s="90">
        <v>19928818.695234463</v>
      </c>
      <c r="I232" s="67">
        <v>93333.329945823585</v>
      </c>
      <c r="J232" s="67">
        <v>1311.6649631225634</v>
      </c>
      <c r="K232" s="4">
        <v>5.808595513610415E-2</v>
      </c>
      <c r="L232" s="4">
        <v>4.8617686595133547E-2</v>
      </c>
      <c r="M232" s="4">
        <v>-7.2084123578773918E-3</v>
      </c>
      <c r="N232" s="4">
        <v>0</v>
      </c>
    </row>
    <row r="233" spans="1:14" x14ac:dyDescent="0.3">
      <c r="A233" t="s">
        <v>5770</v>
      </c>
      <c r="B233" s="90">
        <v>8441927.564199999</v>
      </c>
      <c r="C233" s="90">
        <v>19661614</v>
      </c>
      <c r="D233" s="67">
        <v>78624</v>
      </c>
      <c r="E233" s="67">
        <v>1079.0772224890557</v>
      </c>
      <c r="F233" s="67"/>
      <c r="G233" s="90">
        <v>8841121.6826712377</v>
      </c>
      <c r="H233" s="90">
        <v>20364120.712953247</v>
      </c>
      <c r="I233" s="67">
        <v>77732.399507942187</v>
      </c>
      <c r="J233" s="67">
        <v>1079.0772224890554</v>
      </c>
      <c r="K233" s="4">
        <v>4.7287081704433964E-2</v>
      </c>
      <c r="L233" s="4">
        <v>3.5729859865687885E-2</v>
      </c>
      <c r="M233" s="4">
        <v>-1.1340055098415402E-2</v>
      </c>
      <c r="N233" s="4">
        <v>0</v>
      </c>
    </row>
    <row r="234" spans="1:14" x14ac:dyDescent="0.3">
      <c r="A234" t="s">
        <v>10029</v>
      </c>
      <c r="B234" s="90">
        <v>6711280.0376999984</v>
      </c>
      <c r="C234" s="90">
        <v>16480792.970000001</v>
      </c>
      <c r="D234" s="67">
        <v>74573</v>
      </c>
      <c r="E234" s="67">
        <v>1034.5552190827041</v>
      </c>
      <c r="F234" s="67"/>
      <c r="G234" s="90">
        <v>6956892.7388240369</v>
      </c>
      <c r="H234" s="90">
        <v>16911331.847036913</v>
      </c>
      <c r="I234" s="67">
        <v>76852.664549332476</v>
      </c>
      <c r="J234" s="67">
        <v>1034.5552190827043</v>
      </c>
      <c r="K234" s="4">
        <v>3.6596997852023971E-2</v>
      </c>
      <c r="L234" s="4">
        <v>2.6123674863255841E-2</v>
      </c>
      <c r="M234" s="4">
        <v>3.0569570076736552E-2</v>
      </c>
      <c r="N234" s="4">
        <v>0</v>
      </c>
    </row>
    <row r="235" spans="1:14" x14ac:dyDescent="0.3">
      <c r="A235" t="s">
        <v>10553</v>
      </c>
      <c r="B235" s="90">
        <v>6053248.2106000017</v>
      </c>
      <c r="C235" s="90">
        <v>14156712.970000001</v>
      </c>
      <c r="D235" s="67">
        <v>69784</v>
      </c>
      <c r="E235" s="67">
        <v>959.30827858049508</v>
      </c>
      <c r="F235" s="67"/>
      <c r="G235" s="90">
        <v>6503947.0817903653</v>
      </c>
      <c r="H235" s="90">
        <v>15051989.580170289</v>
      </c>
      <c r="I235" s="67">
        <v>70681.305704833969</v>
      </c>
      <c r="J235" s="67">
        <v>959.30827858049508</v>
      </c>
      <c r="K235" s="4">
        <v>7.4455706343105721E-2</v>
      </c>
      <c r="L235" s="4">
        <v>6.3240429615794458E-2</v>
      </c>
      <c r="M235" s="4">
        <v>1.2858330058952872E-2</v>
      </c>
      <c r="N235" s="4">
        <v>0</v>
      </c>
    </row>
    <row r="236" spans="1:14" x14ac:dyDescent="0.3">
      <c r="A236" t="s">
        <v>7306</v>
      </c>
      <c r="B236" s="90">
        <v>4803722.5398999983</v>
      </c>
      <c r="C236" s="90">
        <v>15122737</v>
      </c>
      <c r="D236" s="67">
        <v>74235</v>
      </c>
      <c r="E236" s="67">
        <v>1029.1914138200036</v>
      </c>
      <c r="F236" s="67"/>
      <c r="G236" s="90">
        <v>5097973.4886165857</v>
      </c>
      <c r="H236" s="90">
        <v>15739806.088202216</v>
      </c>
      <c r="I236" s="67">
        <v>75011.749586744481</v>
      </c>
      <c r="J236" s="67">
        <v>1029.1914138200036</v>
      </c>
      <c r="K236" s="4">
        <v>6.1254776118421006E-2</v>
      </c>
      <c r="L236" s="4">
        <v>4.0804061341688014E-2</v>
      </c>
      <c r="M236" s="4">
        <v>1.0463387711247885E-2</v>
      </c>
      <c r="N236" s="4">
        <v>0</v>
      </c>
    </row>
    <row r="237" spans="1:14" x14ac:dyDescent="0.3">
      <c r="A237" t="s">
        <v>9190</v>
      </c>
      <c r="B237" s="90">
        <v>7355332.1971000042</v>
      </c>
      <c r="C237" s="90">
        <v>14883870.98</v>
      </c>
      <c r="D237" s="67">
        <v>87835</v>
      </c>
      <c r="E237" s="67">
        <v>1242.2600898656756</v>
      </c>
      <c r="F237" s="67"/>
      <c r="G237" s="90">
        <v>7878147.4586032545</v>
      </c>
      <c r="H237" s="90">
        <v>15887970.868212584</v>
      </c>
      <c r="I237" s="67">
        <v>86285.246454884749</v>
      </c>
      <c r="J237" s="67">
        <v>1242.2600898656756</v>
      </c>
      <c r="K237" s="4">
        <v>7.1079761932354435E-2</v>
      </c>
      <c r="L237" s="4">
        <v>6.7462281120403977E-2</v>
      </c>
      <c r="M237" s="4">
        <v>-1.7643918086357901E-2</v>
      </c>
      <c r="N237" s="4">
        <v>0</v>
      </c>
    </row>
    <row r="238" spans="1:14" x14ac:dyDescent="0.3">
      <c r="A238" t="s">
        <v>5805</v>
      </c>
      <c r="B238" s="90">
        <v>10750490.034899997</v>
      </c>
      <c r="C238" s="90">
        <v>22710403</v>
      </c>
      <c r="D238" s="67">
        <v>84412</v>
      </c>
      <c r="E238" s="67">
        <v>1163.0582239856687</v>
      </c>
      <c r="F238" s="67"/>
      <c r="G238" s="90">
        <v>11204803.642630203</v>
      </c>
      <c r="H238" s="90">
        <v>23612870.561255697</v>
      </c>
      <c r="I238" s="67">
        <v>83376.145602661622</v>
      </c>
      <c r="J238" s="67">
        <v>1163.0582239856687</v>
      </c>
      <c r="K238" s="4">
        <v>4.2259804553591351E-2</v>
      </c>
      <c r="L238" s="4">
        <v>3.9738068992245301E-2</v>
      </c>
      <c r="M238" s="4">
        <v>-1.227141161610168E-2</v>
      </c>
      <c r="N238" s="4">
        <v>0</v>
      </c>
    </row>
    <row r="239" spans="1:14" x14ac:dyDescent="0.3">
      <c r="A239" t="s">
        <v>5840</v>
      </c>
      <c r="B239" s="90">
        <v>6881208.6485000011</v>
      </c>
      <c r="C239" s="90">
        <v>14927714.99</v>
      </c>
      <c r="D239" s="67">
        <v>78736</v>
      </c>
      <c r="E239" s="67">
        <v>1140.5909065384219</v>
      </c>
      <c r="F239" s="67"/>
      <c r="G239" s="90">
        <v>7333640.4473670963</v>
      </c>
      <c r="H239" s="90">
        <v>15717619.689382233</v>
      </c>
      <c r="I239" s="67">
        <v>80134.964880929299</v>
      </c>
      <c r="J239" s="67">
        <v>1140.5909065384219</v>
      </c>
      <c r="K239" s="4">
        <v>6.5748885403397628E-2</v>
      </c>
      <c r="L239" s="4">
        <v>5.2915312216999411E-2</v>
      </c>
      <c r="M239" s="4">
        <v>1.7767792127226345E-2</v>
      </c>
      <c r="N239" s="4">
        <v>0</v>
      </c>
    </row>
    <row r="240" spans="1:14" x14ac:dyDescent="0.3">
      <c r="A240" t="s">
        <v>8291</v>
      </c>
      <c r="B240" s="90">
        <v>13820438.990099998</v>
      </c>
      <c r="C240" s="90">
        <v>26220670.950000003</v>
      </c>
      <c r="D240" s="67">
        <v>79540</v>
      </c>
      <c r="E240" s="67">
        <v>1126.4320734563128</v>
      </c>
      <c r="F240" s="67"/>
      <c r="G240" s="90">
        <v>14396363.109977013</v>
      </c>
      <c r="H240" s="90">
        <v>27107880.334825706</v>
      </c>
      <c r="I240" s="67">
        <v>77857.579413757368</v>
      </c>
      <c r="J240" s="67">
        <v>1126.4320734563128</v>
      </c>
      <c r="K240" s="4">
        <v>4.1671912179458648E-2</v>
      </c>
      <c r="L240" s="4">
        <v>3.3836257909552137E-2</v>
      </c>
      <c r="M240" s="4">
        <v>-2.1151880641722798E-2</v>
      </c>
      <c r="N240" s="4">
        <v>0</v>
      </c>
    </row>
    <row r="241" spans="1:14" x14ac:dyDescent="0.3">
      <c r="A241" t="s">
        <v>6543</v>
      </c>
      <c r="B241" s="90">
        <v>6879862.936300003</v>
      </c>
      <c r="C241" s="90">
        <v>15877819</v>
      </c>
      <c r="D241" s="67">
        <v>83475</v>
      </c>
      <c r="E241" s="67">
        <v>1194.3602322489742</v>
      </c>
      <c r="F241" s="67"/>
      <c r="G241" s="90">
        <v>7244755.1467170101</v>
      </c>
      <c r="H241" s="90">
        <v>16720108.896671023</v>
      </c>
      <c r="I241" s="67">
        <v>84402.045498721927</v>
      </c>
      <c r="J241" s="67">
        <v>1194.3602322489742</v>
      </c>
      <c r="K241" s="4">
        <v>5.3037715110825445E-2</v>
      </c>
      <c r="L241" s="4">
        <v>5.3048211260691591E-2</v>
      </c>
      <c r="M241" s="4">
        <v>1.110566635186494E-2</v>
      </c>
      <c r="N241" s="4">
        <v>0</v>
      </c>
    </row>
    <row r="242" spans="1:14" x14ac:dyDescent="0.3">
      <c r="A242" t="s">
        <v>10064</v>
      </c>
      <c r="B242" s="90">
        <v>5457734.5183999985</v>
      </c>
      <c r="C242" s="90">
        <v>10593576</v>
      </c>
      <c r="D242" s="67">
        <v>82826</v>
      </c>
      <c r="E242" s="67">
        <v>1161.6827427580968</v>
      </c>
      <c r="F242" s="67"/>
      <c r="G242" s="90">
        <v>5654793.0829102686</v>
      </c>
      <c r="H242" s="90">
        <v>10898491.896999404</v>
      </c>
      <c r="I242" s="67">
        <v>83031.111457069186</v>
      </c>
      <c r="J242" s="67">
        <v>1161.6827427580968</v>
      </c>
      <c r="K242" s="4">
        <v>3.6106293526354971E-2</v>
      </c>
      <c r="L242" s="4">
        <v>2.8783094301622292E-2</v>
      </c>
      <c r="M242" s="4">
        <v>2.4764138926083312E-3</v>
      </c>
      <c r="N242" s="4">
        <v>0</v>
      </c>
    </row>
    <row r="243" spans="1:14" x14ac:dyDescent="0.3">
      <c r="A243" t="s">
        <v>7769</v>
      </c>
      <c r="B243" s="90">
        <v>9216567.5716000032</v>
      </c>
      <c r="C243" s="90">
        <v>20589266.98</v>
      </c>
      <c r="D243" s="67">
        <v>95019</v>
      </c>
      <c r="E243" s="67">
        <v>1330.6589447293652</v>
      </c>
      <c r="F243" s="67"/>
      <c r="G243" s="90">
        <v>9735022.0094931796</v>
      </c>
      <c r="H243" s="90">
        <v>21646217.980920445</v>
      </c>
      <c r="I243" s="67">
        <v>92760.663067885573</v>
      </c>
      <c r="J243" s="67">
        <v>1330.6589447293657</v>
      </c>
      <c r="K243" s="4">
        <v>5.6252442556895543E-2</v>
      </c>
      <c r="L243" s="4">
        <v>5.1335047622003582E-2</v>
      </c>
      <c r="M243" s="4">
        <v>-2.3767214263614944E-2</v>
      </c>
      <c r="N243" s="4">
        <v>0</v>
      </c>
    </row>
    <row r="244" spans="1:14" x14ac:dyDescent="0.3">
      <c r="A244" t="s">
        <v>7804</v>
      </c>
      <c r="B244" s="90">
        <v>9623388.9708999973</v>
      </c>
      <c r="C244" s="90">
        <v>18170460.98</v>
      </c>
      <c r="D244" s="67">
        <v>84285</v>
      </c>
      <c r="E244" s="67">
        <v>1161.1438581914513</v>
      </c>
      <c r="F244" s="67"/>
      <c r="G244" s="90">
        <v>10453317.411075883</v>
      </c>
      <c r="H244" s="90">
        <v>19491102.998359259</v>
      </c>
      <c r="I244" s="67">
        <v>79859.48480449339</v>
      </c>
      <c r="J244" s="67">
        <v>1161.1438581914513</v>
      </c>
      <c r="K244" s="4">
        <v>8.6240766395860424E-2</v>
      </c>
      <c r="L244" s="4">
        <v>7.2680710732263343E-2</v>
      </c>
      <c r="M244" s="4">
        <v>-5.2506557459887415E-2</v>
      </c>
      <c r="N244" s="4">
        <v>0</v>
      </c>
    </row>
    <row r="245" spans="1:14" x14ac:dyDescent="0.3">
      <c r="A245" t="s">
        <v>8326</v>
      </c>
      <c r="B245" s="90">
        <v>12511033.130099993</v>
      </c>
      <c r="C245" s="90">
        <v>24672373.969999999</v>
      </c>
      <c r="D245" s="67">
        <v>98490</v>
      </c>
      <c r="E245" s="67">
        <v>1372.2475664857989</v>
      </c>
      <c r="F245" s="67"/>
      <c r="G245" s="90">
        <v>13389507.695750237</v>
      </c>
      <c r="H245" s="90">
        <v>26192895.256316997</v>
      </c>
      <c r="I245" s="67">
        <v>94162.502908754337</v>
      </c>
      <c r="J245" s="67">
        <v>1372.2475664857989</v>
      </c>
      <c r="K245" s="4">
        <v>7.0215989080609331E-2</v>
      </c>
      <c r="L245" s="4">
        <v>6.1628495424309593E-2</v>
      </c>
      <c r="M245" s="4">
        <v>-4.3938441377253112E-2</v>
      </c>
      <c r="N245" s="4">
        <v>0</v>
      </c>
    </row>
    <row r="246" spans="1:14" x14ac:dyDescent="0.3">
      <c r="A246" t="s">
        <v>7017</v>
      </c>
      <c r="B246" s="90">
        <v>7169365.0857000006</v>
      </c>
      <c r="C246" s="90">
        <v>18120844</v>
      </c>
      <c r="D246" s="67">
        <v>97490</v>
      </c>
      <c r="E246" s="67">
        <v>1325.2552612464583</v>
      </c>
      <c r="F246" s="67"/>
      <c r="G246" s="90">
        <v>7559878.5958972862</v>
      </c>
      <c r="H246" s="90">
        <v>19162992.282734349</v>
      </c>
      <c r="I246" s="67">
        <v>96880.501737507846</v>
      </c>
      <c r="J246" s="67">
        <v>1325.2552612464583</v>
      </c>
      <c r="K246" s="4">
        <v>5.4469748091947823E-2</v>
      </c>
      <c r="L246" s="4">
        <v>5.7511023368136183E-2</v>
      </c>
      <c r="M246" s="4">
        <v>-6.2519054517606865E-3</v>
      </c>
      <c r="N246" s="4">
        <v>0</v>
      </c>
    </row>
    <row r="247" spans="1:14" x14ac:dyDescent="0.3">
      <c r="A247" t="s">
        <v>74</v>
      </c>
      <c r="B247" s="90">
        <v>11888498.085000001</v>
      </c>
      <c r="C247" s="90">
        <v>24480538.989999998</v>
      </c>
      <c r="D247" s="67">
        <v>132122</v>
      </c>
      <c r="E247" s="67">
        <v>1821.2826390656994</v>
      </c>
      <c r="F247" s="67"/>
      <c r="G247" s="90">
        <v>12700401.531578183</v>
      </c>
      <c r="H247" s="90">
        <v>26087904.09950944</v>
      </c>
      <c r="I247" s="67">
        <v>133081.35178477771</v>
      </c>
      <c r="J247" s="67">
        <v>1821.2826390656994</v>
      </c>
      <c r="K247" s="4">
        <v>6.8293188994376086E-2</v>
      </c>
      <c r="L247" s="4">
        <v>6.5658893791759709E-2</v>
      </c>
      <c r="M247" s="4">
        <v>7.2611055295690452E-3</v>
      </c>
      <c r="N247" s="4">
        <v>0</v>
      </c>
    </row>
    <row r="248" spans="1:14" x14ac:dyDescent="0.3">
      <c r="A248" t="s">
        <v>6068</v>
      </c>
      <c r="B248" s="90">
        <v>7928542.637699998</v>
      </c>
      <c r="C248" s="90">
        <v>12788306.709999995</v>
      </c>
      <c r="D248" s="67">
        <v>101293</v>
      </c>
      <c r="E248" s="67">
        <v>1409.9953273106171</v>
      </c>
      <c r="F248" s="67"/>
      <c r="G248" s="90">
        <v>8234751.9751143949</v>
      </c>
      <c r="H248" s="90">
        <v>13298877.238220265</v>
      </c>
      <c r="I248" s="67">
        <v>101957.12612534895</v>
      </c>
      <c r="J248" s="67">
        <v>1409.9953273106171</v>
      </c>
      <c r="K248" s="4">
        <v>3.8621137755932677E-2</v>
      </c>
      <c r="L248" s="4">
        <v>3.9924795346128361E-2</v>
      </c>
      <c r="M248" s="4">
        <v>6.5564858909199497E-3</v>
      </c>
      <c r="N248" s="4">
        <v>0</v>
      </c>
    </row>
    <row r="249" spans="1:14" x14ac:dyDescent="0.3">
      <c r="A249" t="s">
        <v>5874</v>
      </c>
      <c r="B249" s="90">
        <v>4858444.9753000019</v>
      </c>
      <c r="C249" s="90">
        <v>9383209</v>
      </c>
      <c r="D249" s="67">
        <v>47173</v>
      </c>
      <c r="E249" s="67">
        <v>634.01297895158791</v>
      </c>
      <c r="F249" s="67"/>
      <c r="G249" s="90">
        <v>5282805.2387529593</v>
      </c>
      <c r="H249" s="90">
        <v>10078119.99758284</v>
      </c>
      <c r="I249" s="67">
        <v>45763.444009036153</v>
      </c>
      <c r="J249" s="67">
        <v>634.01297895158791</v>
      </c>
      <c r="K249" s="4">
        <v>8.7344873845515592E-2</v>
      </c>
      <c r="L249" s="4">
        <v>7.4058991714118338E-2</v>
      </c>
      <c r="M249" s="4">
        <v>-2.9880567082098852E-2</v>
      </c>
      <c r="N249" s="4">
        <v>0</v>
      </c>
    </row>
    <row r="250" spans="1:14" x14ac:dyDescent="0.3">
      <c r="A250" t="s">
        <v>5908</v>
      </c>
      <c r="B250" s="90">
        <v>2281957.3374000001</v>
      </c>
      <c r="C250" s="90">
        <v>4147276</v>
      </c>
      <c r="D250" s="67">
        <v>76827</v>
      </c>
      <c r="E250" s="67">
        <v>1036.8864643821596</v>
      </c>
      <c r="F250" s="67"/>
      <c r="G250" s="90">
        <v>2366557.1032145806</v>
      </c>
      <c r="H250" s="90">
        <v>4301111.9168566409</v>
      </c>
      <c r="I250" s="67">
        <v>76961.026125348944</v>
      </c>
      <c r="J250" s="67">
        <v>1036.8864643821596</v>
      </c>
      <c r="K250" s="4">
        <v>3.7073333680712528E-2</v>
      </c>
      <c r="L250" s="4">
        <v>3.7093243096586903E-2</v>
      </c>
      <c r="M250" s="4">
        <v>1.7445185331841362E-3</v>
      </c>
      <c r="N250" s="4">
        <v>0</v>
      </c>
    </row>
    <row r="251" spans="1:14" x14ac:dyDescent="0.3">
      <c r="A251" t="s">
        <v>10094</v>
      </c>
      <c r="B251" s="90">
        <v>7263650.9986000024</v>
      </c>
      <c r="C251" s="90">
        <v>15823249</v>
      </c>
      <c r="D251" s="67">
        <v>81324</v>
      </c>
      <c r="E251" s="67">
        <v>1130.598942268909</v>
      </c>
      <c r="F251" s="67"/>
      <c r="G251" s="90">
        <v>7826741.7383345142</v>
      </c>
      <c r="H251" s="90">
        <v>16916006.343441565</v>
      </c>
      <c r="I251" s="67">
        <v>78268.487489867999</v>
      </c>
      <c r="J251" s="67">
        <v>1130.598942268909</v>
      </c>
      <c r="K251" s="4">
        <v>7.7521722869537957E-2</v>
      </c>
      <c r="L251" s="4">
        <v>6.906023809911388E-2</v>
      </c>
      <c r="M251" s="4">
        <v>-3.7572088315036112E-2</v>
      </c>
      <c r="N251" s="4">
        <v>0</v>
      </c>
    </row>
    <row r="252" spans="1:14" x14ac:dyDescent="0.3">
      <c r="A252" t="s">
        <v>9224</v>
      </c>
      <c r="B252" s="90">
        <v>6467214.8448000019</v>
      </c>
      <c r="C252" s="90">
        <v>11576992</v>
      </c>
      <c r="D252" s="67">
        <v>78687</v>
      </c>
      <c r="E252" s="67">
        <v>1084.7024567206431</v>
      </c>
      <c r="F252" s="67"/>
      <c r="G252" s="90">
        <v>6817885.9674357353</v>
      </c>
      <c r="H252" s="90">
        <v>12182762.344404979</v>
      </c>
      <c r="I252" s="67">
        <v>78616.547183326518</v>
      </c>
      <c r="J252" s="67">
        <v>1084.7024567206431</v>
      </c>
      <c r="K252" s="4">
        <v>5.4222896726199288E-2</v>
      </c>
      <c r="L252" s="4">
        <v>5.2325366071340307E-2</v>
      </c>
      <c r="M252" s="4">
        <v>-8.953552260663189E-4</v>
      </c>
      <c r="N252" s="4">
        <v>0</v>
      </c>
    </row>
    <row r="253" spans="1:14" x14ac:dyDescent="0.3">
      <c r="A253" t="s">
        <v>8828</v>
      </c>
      <c r="B253" s="90">
        <v>6533778.2588999998</v>
      </c>
      <c r="C253" s="90">
        <v>12206251</v>
      </c>
      <c r="D253" s="67">
        <v>59245</v>
      </c>
      <c r="E253" s="67">
        <v>816.28821243227117</v>
      </c>
      <c r="F253" s="67"/>
      <c r="G253" s="90">
        <v>7036903.1860741312</v>
      </c>
      <c r="H253" s="90">
        <v>13107916.174054461</v>
      </c>
      <c r="I253" s="67">
        <v>58002.526553193144</v>
      </c>
      <c r="J253" s="67">
        <v>816.28821243227117</v>
      </c>
      <c r="K253" s="4">
        <v>7.7003673408842621E-2</v>
      </c>
      <c r="L253" s="4">
        <v>7.3869132631670498E-2</v>
      </c>
      <c r="M253" s="4">
        <v>-2.0971785750812044E-2</v>
      </c>
      <c r="N253" s="4">
        <v>0</v>
      </c>
    </row>
    <row r="254" spans="1:14" x14ac:dyDescent="0.3">
      <c r="A254" t="s">
        <v>7838</v>
      </c>
      <c r="B254" s="90">
        <v>2907232.8699999996</v>
      </c>
      <c r="C254" s="90">
        <v>5093462</v>
      </c>
      <c r="D254" s="67">
        <v>82865</v>
      </c>
      <c r="E254" s="67">
        <v>1162.4769230937645</v>
      </c>
      <c r="F254" s="67"/>
      <c r="G254" s="90">
        <v>2992241.0321500446</v>
      </c>
      <c r="H254" s="90">
        <v>5228663.8442177828</v>
      </c>
      <c r="I254" s="67">
        <v>83282.958632765789</v>
      </c>
      <c r="J254" s="67">
        <v>1162.4769230937645</v>
      </c>
      <c r="K254" s="4">
        <v>2.9240231502351222E-2</v>
      </c>
      <c r="L254" s="4">
        <v>2.6544194148848677E-2</v>
      </c>
      <c r="M254" s="4">
        <v>5.0438500303600087E-3</v>
      </c>
      <c r="N254" s="4">
        <v>0</v>
      </c>
    </row>
    <row r="255" spans="1:14" x14ac:dyDescent="0.3">
      <c r="A255" t="s">
        <v>5940</v>
      </c>
      <c r="B255" s="90">
        <v>3894261.8860000013</v>
      </c>
      <c r="C255" s="90">
        <v>6639080.9900000002</v>
      </c>
      <c r="D255" s="67">
        <v>41271</v>
      </c>
      <c r="E255" s="67">
        <v>541.43178207093581</v>
      </c>
      <c r="F255" s="67"/>
      <c r="G255" s="90">
        <v>3962971.0765362619</v>
      </c>
      <c r="H255" s="90">
        <v>6752868.9762156839</v>
      </c>
      <c r="I255" s="67">
        <v>41102.434077190279</v>
      </c>
      <c r="J255" s="67">
        <v>541.4317820709357</v>
      </c>
      <c r="K255" s="4">
        <v>1.7643700538803708E-2</v>
      </c>
      <c r="L255" s="4">
        <v>1.7139117053561304E-2</v>
      </c>
      <c r="M255" s="4">
        <v>-4.0843672993075009E-3</v>
      </c>
      <c r="N255" s="4">
        <v>0</v>
      </c>
    </row>
    <row r="256" spans="1:14" x14ac:dyDescent="0.3">
      <c r="A256" t="s">
        <v>50</v>
      </c>
      <c r="B256" s="90">
        <v>17892062.145500004</v>
      </c>
      <c r="C256" s="90">
        <v>35326829.990000002</v>
      </c>
      <c r="D256" s="67">
        <v>76667</v>
      </c>
      <c r="E256" s="67">
        <v>1019.6826619071228</v>
      </c>
      <c r="F256" s="67"/>
      <c r="G256" s="90">
        <v>18492301.511911891</v>
      </c>
      <c r="H256" s="90">
        <v>36276442.591461658</v>
      </c>
      <c r="I256" s="67">
        <v>76942.608877982304</v>
      </c>
      <c r="J256" s="67">
        <v>1019.6826619071228</v>
      </c>
      <c r="K256" s="4">
        <v>3.3547802457351228E-2</v>
      </c>
      <c r="L256" s="4">
        <v>2.6880775935187673E-2</v>
      </c>
      <c r="M256" s="4">
        <v>3.5948827785396986E-3</v>
      </c>
      <c r="N256" s="4">
        <v>0</v>
      </c>
    </row>
    <row r="257" spans="1:14" x14ac:dyDescent="0.3">
      <c r="A257" t="s">
        <v>51</v>
      </c>
      <c r="B257" s="90">
        <v>23480015.37249998</v>
      </c>
      <c r="C257" s="90">
        <v>46756395</v>
      </c>
      <c r="D257" s="67">
        <v>98108</v>
      </c>
      <c r="E257" s="67">
        <v>1373.0243272581215</v>
      </c>
      <c r="F257" s="67"/>
      <c r="G257" s="90">
        <v>23796925.955216479</v>
      </c>
      <c r="H257" s="90">
        <v>47238145.156710669</v>
      </c>
      <c r="I257" s="67">
        <v>99799.936937325547</v>
      </c>
      <c r="J257" s="67">
        <v>1373.0243272581215</v>
      </c>
      <c r="K257" s="4">
        <v>1.3497034720329371E-2</v>
      </c>
      <c r="L257" s="4">
        <v>1.0303406768435996E-2</v>
      </c>
      <c r="M257" s="4">
        <v>1.724565720762361E-2</v>
      </c>
      <c r="N257" s="4">
        <v>0</v>
      </c>
    </row>
    <row r="258" spans="1:14" x14ac:dyDescent="0.3">
      <c r="A258" t="s">
        <v>253</v>
      </c>
      <c r="B258" s="90">
        <v>12211262.723999998</v>
      </c>
      <c r="C258" s="90">
        <v>23369793.989999998</v>
      </c>
      <c r="D258" s="67">
        <v>78776</v>
      </c>
      <c r="E258" s="67">
        <v>1091.6104384553194</v>
      </c>
      <c r="F258" s="67"/>
      <c r="G258" s="90">
        <v>12828210.832837597</v>
      </c>
      <c r="H258" s="90">
        <v>24432251.140698038</v>
      </c>
      <c r="I258" s="67">
        <v>81493.989725297346</v>
      </c>
      <c r="J258" s="67">
        <v>1091.6104384553194</v>
      </c>
      <c r="K258" s="4">
        <v>5.0522875707607939E-2</v>
      </c>
      <c r="L258" s="4">
        <v>4.54628376763897E-2</v>
      </c>
      <c r="M258" s="4">
        <v>3.4502763853170304E-2</v>
      </c>
      <c r="N258" s="4">
        <v>0</v>
      </c>
    </row>
    <row r="259" spans="1:14" x14ac:dyDescent="0.3">
      <c r="A259" t="s">
        <v>100</v>
      </c>
      <c r="B259" s="90">
        <v>11523692.067199999</v>
      </c>
      <c r="C259" s="90">
        <v>22030568.969999999</v>
      </c>
      <c r="D259" s="67">
        <v>75562</v>
      </c>
      <c r="E259" s="67">
        <v>1042.2763561619829</v>
      </c>
      <c r="F259" s="67"/>
      <c r="G259" s="90">
        <v>12000054.341432124</v>
      </c>
      <c r="H259" s="90">
        <v>22877686.856962778</v>
      </c>
      <c r="I259" s="67">
        <v>75924.740085230762</v>
      </c>
      <c r="J259" s="67">
        <v>1042.2763561619829</v>
      </c>
      <c r="K259" s="4">
        <v>4.1337643478690289E-2</v>
      </c>
      <c r="L259" s="4">
        <v>3.8451929594570888E-2</v>
      </c>
      <c r="M259" s="4">
        <v>4.8005622565676642E-3</v>
      </c>
      <c r="N259" s="4">
        <v>0</v>
      </c>
    </row>
    <row r="260" spans="1:14" x14ac:dyDescent="0.3">
      <c r="A260" t="s">
        <v>75</v>
      </c>
      <c r="B260" s="90">
        <v>13573749.6215</v>
      </c>
      <c r="C260" s="90">
        <v>25845121</v>
      </c>
      <c r="D260" s="67">
        <v>73325</v>
      </c>
      <c r="E260" s="67">
        <v>1041.0570052587279</v>
      </c>
      <c r="F260" s="67"/>
      <c r="G260" s="90">
        <v>14021183.371082142</v>
      </c>
      <c r="H260" s="90">
        <v>26662826.101780299</v>
      </c>
      <c r="I260" s="67">
        <v>76556.157756862041</v>
      </c>
      <c r="J260" s="67">
        <v>1041.0570052587279</v>
      </c>
      <c r="K260" s="4">
        <v>3.2963165083981893E-2</v>
      </c>
      <c r="L260" s="4">
        <v>3.16386640937103E-2</v>
      </c>
      <c r="M260" s="4">
        <v>4.4066249667399138E-2</v>
      </c>
      <c r="N260" s="4">
        <v>0</v>
      </c>
    </row>
    <row r="261" spans="1:14" x14ac:dyDescent="0.3">
      <c r="A261" t="s">
        <v>178</v>
      </c>
      <c r="B261" s="90">
        <v>8656998.2444999982</v>
      </c>
      <c r="C261" s="90">
        <v>16707634</v>
      </c>
      <c r="D261" s="67">
        <v>69071</v>
      </c>
      <c r="E261" s="67">
        <v>907.84554471410547</v>
      </c>
      <c r="F261" s="67"/>
      <c r="G261" s="90">
        <v>9228110.2072454244</v>
      </c>
      <c r="H261" s="90">
        <v>17782740.08193291</v>
      </c>
      <c r="I261" s="67">
        <v>71077.899611018744</v>
      </c>
      <c r="J261" s="67">
        <v>907.84554471410547</v>
      </c>
      <c r="K261" s="4">
        <v>6.5971130710147374E-2</v>
      </c>
      <c r="L261" s="4">
        <v>6.4348194480014831E-2</v>
      </c>
      <c r="M261" s="4">
        <v>2.9055603813738617E-2</v>
      </c>
      <c r="N261" s="4">
        <v>0</v>
      </c>
    </row>
    <row r="262" spans="1:14" x14ac:dyDescent="0.3">
      <c r="A262" t="s">
        <v>76</v>
      </c>
      <c r="B262" s="90">
        <v>13007504.983300008</v>
      </c>
      <c r="C262" s="90">
        <v>24799114.98</v>
      </c>
      <c r="D262" s="67">
        <v>80792</v>
      </c>
      <c r="E262" s="67">
        <v>1101.9119144663837</v>
      </c>
      <c r="F262" s="67"/>
      <c r="G262" s="90">
        <v>13558851.937520025</v>
      </c>
      <c r="H262" s="90">
        <v>25753590.461939346</v>
      </c>
      <c r="I262" s="67">
        <v>79617.323891727719</v>
      </c>
      <c r="J262" s="67">
        <v>1101.9119144663837</v>
      </c>
      <c r="K262" s="4">
        <v>4.2386833979912053E-2</v>
      </c>
      <c r="L262" s="4">
        <v>3.8488288098551537E-2</v>
      </c>
      <c r="M262" s="4">
        <v>-1.4539510202399741E-2</v>
      </c>
      <c r="N262" s="4">
        <v>0</v>
      </c>
    </row>
    <row r="263" spans="1:14" x14ac:dyDescent="0.3">
      <c r="A263" t="s">
        <v>52</v>
      </c>
      <c r="B263" s="90">
        <v>15895431.725299997</v>
      </c>
      <c r="C263" s="90">
        <v>32976549.399999999</v>
      </c>
      <c r="D263" s="67">
        <v>100502</v>
      </c>
      <c r="E263" s="67">
        <v>1407.6503855213527</v>
      </c>
      <c r="F263" s="67"/>
      <c r="G263" s="90">
        <v>16507146.137081439</v>
      </c>
      <c r="H263" s="90">
        <v>34065678.631634898</v>
      </c>
      <c r="I263" s="67">
        <v>103892.89637994098</v>
      </c>
      <c r="J263" s="67">
        <v>1407.6503855213527</v>
      </c>
      <c r="K263" s="4">
        <v>3.8483661365913413E-2</v>
      </c>
      <c r="L263" s="4">
        <v>3.3027386171425865E-2</v>
      </c>
      <c r="M263" s="4">
        <v>3.3739591052327045E-2</v>
      </c>
      <c r="N263" s="4">
        <v>0</v>
      </c>
    </row>
    <row r="264" spans="1:14" x14ac:dyDescent="0.3">
      <c r="A264" t="s">
        <v>101</v>
      </c>
      <c r="B264" s="90">
        <v>16247290.850999996</v>
      </c>
      <c r="C264" s="90">
        <v>32274727.990000002</v>
      </c>
      <c r="D264" s="67">
        <v>130558</v>
      </c>
      <c r="E264" s="67">
        <v>1814.2982345956812</v>
      </c>
      <c r="F264" s="67"/>
      <c r="G264" s="90">
        <v>17014513.088495769</v>
      </c>
      <c r="H264" s="90">
        <v>33689951.36055658</v>
      </c>
      <c r="I264" s="67">
        <v>129839.19568244132</v>
      </c>
      <c r="J264" s="67">
        <v>1814.2982345956812</v>
      </c>
      <c r="K264" s="4">
        <v>4.7221548781996026E-2</v>
      </c>
      <c r="L264" s="4">
        <v>4.3849273369401365E-2</v>
      </c>
      <c r="M264" s="4">
        <v>-5.5056321141460085E-3</v>
      </c>
      <c r="N264" s="4">
        <v>0</v>
      </c>
    </row>
    <row r="265" spans="1:14" x14ac:dyDescent="0.3">
      <c r="A265" t="s">
        <v>53</v>
      </c>
      <c r="B265" s="90">
        <v>19140292.202499993</v>
      </c>
      <c r="C265" s="90">
        <v>39089756</v>
      </c>
      <c r="D265" s="67">
        <v>84682</v>
      </c>
      <c r="E265" s="67">
        <v>1148.2669326586301</v>
      </c>
      <c r="F265" s="67"/>
      <c r="G265" s="90">
        <v>19563648.376327034</v>
      </c>
      <c r="H265" s="90">
        <v>39748769.614667356</v>
      </c>
      <c r="I265" s="67">
        <v>85630.905183776893</v>
      </c>
      <c r="J265" s="67">
        <v>1148.2669326586301</v>
      </c>
      <c r="K265" s="4">
        <v>2.2118584677184083E-2</v>
      </c>
      <c r="L265" s="4">
        <v>1.685898511792594E-2</v>
      </c>
      <c r="M265" s="4">
        <v>1.1205512195943568E-2</v>
      </c>
      <c r="N265" s="4">
        <v>0</v>
      </c>
    </row>
    <row r="266" spans="1:14" x14ac:dyDescent="0.3">
      <c r="A266" t="s">
        <v>102</v>
      </c>
      <c r="B266" s="90">
        <v>7929629.0633000014</v>
      </c>
      <c r="C266" s="90">
        <v>16351343</v>
      </c>
      <c r="D266" s="67">
        <v>88501</v>
      </c>
      <c r="E266" s="67">
        <v>1209.0726566035082</v>
      </c>
      <c r="F266" s="67"/>
      <c r="G266" s="90">
        <v>8651807.7355491091</v>
      </c>
      <c r="H266" s="90">
        <v>17745629.673532866</v>
      </c>
      <c r="I266" s="67">
        <v>88364.872104754439</v>
      </c>
      <c r="J266" s="67">
        <v>1209.072656603508</v>
      </c>
      <c r="K266" s="4">
        <v>9.1073449525086003E-2</v>
      </c>
      <c r="L266" s="4">
        <v>8.5270468213703765E-2</v>
      </c>
      <c r="M266" s="4">
        <v>-1.5381509276229943E-3</v>
      </c>
      <c r="N266" s="4">
        <v>0</v>
      </c>
    </row>
    <row r="267" spans="1:14" x14ac:dyDescent="0.3">
      <c r="A267" t="s">
        <v>254</v>
      </c>
      <c r="B267" s="90">
        <v>10415175.851500003</v>
      </c>
      <c r="C267" s="90">
        <v>20163249</v>
      </c>
      <c r="D267" s="67">
        <v>88411</v>
      </c>
      <c r="E267" s="67">
        <v>1223.8507657484772</v>
      </c>
      <c r="F267" s="67"/>
      <c r="G267" s="90">
        <v>11292712.246654041</v>
      </c>
      <c r="H267" s="90">
        <v>21667925.739700109</v>
      </c>
      <c r="I267" s="67">
        <v>83709.271747026636</v>
      </c>
      <c r="J267" s="67">
        <v>1223.8507657484772</v>
      </c>
      <c r="K267" s="4">
        <v>8.4255552442511483E-2</v>
      </c>
      <c r="L267" s="4">
        <v>7.4624716468070673E-2</v>
      </c>
      <c r="M267" s="4">
        <v>-5.318035372265173E-2</v>
      </c>
      <c r="N267" s="4">
        <v>0</v>
      </c>
    </row>
    <row r="268" spans="1:14" x14ac:dyDescent="0.3">
      <c r="A268" t="s">
        <v>255</v>
      </c>
      <c r="B268" s="90">
        <v>13994295.275100004</v>
      </c>
      <c r="C268" s="90">
        <v>26703866</v>
      </c>
      <c r="D268" s="67">
        <v>93294</v>
      </c>
      <c r="E268" s="67">
        <v>1287.5204907407576</v>
      </c>
      <c r="F268" s="67"/>
      <c r="G268" s="90">
        <v>14828477.954958716</v>
      </c>
      <c r="H268" s="90">
        <v>28120719.448257063</v>
      </c>
      <c r="I268" s="67">
        <v>91213.561386853835</v>
      </c>
      <c r="J268" s="67">
        <v>1287.5204907407576</v>
      </c>
      <c r="K268" s="4">
        <v>5.9608766533815416E-2</v>
      </c>
      <c r="L268" s="4">
        <v>5.3057989740401768E-2</v>
      </c>
      <c r="M268" s="4">
        <v>-2.2299811489979726E-2</v>
      </c>
      <c r="N268" s="4">
        <v>0</v>
      </c>
    </row>
    <row r="269" spans="1:14" x14ac:dyDescent="0.3">
      <c r="A269" t="s">
        <v>54</v>
      </c>
      <c r="B269" s="90">
        <v>20751596.777800005</v>
      </c>
      <c r="C269" s="90">
        <v>42056728.990000002</v>
      </c>
      <c r="D269" s="67">
        <v>96794</v>
      </c>
      <c r="E269" s="67">
        <v>1348.1869704648213</v>
      </c>
      <c r="F269" s="67"/>
      <c r="G269" s="90">
        <v>21118318.707897648</v>
      </c>
      <c r="H269" s="90">
        <v>42634594.769888133</v>
      </c>
      <c r="I269" s="67">
        <v>99743.64299608591</v>
      </c>
      <c r="J269" s="67">
        <v>1348.1869704648213</v>
      </c>
      <c r="K269" s="4">
        <v>1.7671986113857008E-2</v>
      </c>
      <c r="L269" s="4">
        <v>1.3740150357997027E-2</v>
      </c>
      <c r="M269" s="4">
        <v>3.0473407402172858E-2</v>
      </c>
      <c r="N269" s="4">
        <v>0</v>
      </c>
    </row>
    <row r="270" spans="1:14" x14ac:dyDescent="0.3">
      <c r="A270" t="s">
        <v>201</v>
      </c>
      <c r="B270" s="90">
        <v>14067754.405400006</v>
      </c>
      <c r="C270" s="90">
        <v>26231604</v>
      </c>
      <c r="D270" s="67">
        <v>92217</v>
      </c>
      <c r="E270" s="67">
        <v>1288.3473278120862</v>
      </c>
      <c r="F270" s="67"/>
      <c r="G270" s="90">
        <v>15112305.208464354</v>
      </c>
      <c r="H270" s="90">
        <v>28013453.457548369</v>
      </c>
      <c r="I270" s="67">
        <v>94952.212484464864</v>
      </c>
      <c r="J270" s="67">
        <v>1288.3473278120862</v>
      </c>
      <c r="K270" s="4">
        <v>7.4251424425165524E-2</v>
      </c>
      <c r="L270" s="4">
        <v>6.792758298533208E-2</v>
      </c>
      <c r="M270" s="4">
        <v>2.9660610131156506E-2</v>
      </c>
      <c r="N270" s="4">
        <v>0</v>
      </c>
    </row>
    <row r="271" spans="1:14" x14ac:dyDescent="0.3">
      <c r="A271" t="s">
        <v>103</v>
      </c>
      <c r="B271" s="90">
        <v>15215266.272700001</v>
      </c>
      <c r="C271" s="90">
        <v>29446583</v>
      </c>
      <c r="D271" s="67">
        <v>100503</v>
      </c>
      <c r="E271" s="67">
        <v>1405.9097959997112</v>
      </c>
      <c r="F271" s="67"/>
      <c r="G271" s="90">
        <v>16070699.191197397</v>
      </c>
      <c r="H271" s="90">
        <v>31105623.586291023</v>
      </c>
      <c r="I271" s="67">
        <v>104791.58851605098</v>
      </c>
      <c r="J271" s="67">
        <v>1405.9097959997112</v>
      </c>
      <c r="K271" s="4">
        <v>5.6222014335185033E-2</v>
      </c>
      <c r="L271" s="4">
        <v>5.634068259434466E-2</v>
      </c>
      <c r="M271" s="4">
        <v>4.2671248779150739E-2</v>
      </c>
      <c r="N271" s="4">
        <v>0</v>
      </c>
    </row>
    <row r="272" spans="1:14" x14ac:dyDescent="0.3">
      <c r="A272" t="s">
        <v>55</v>
      </c>
      <c r="B272" s="90">
        <v>12984549.4044</v>
      </c>
      <c r="C272" s="90">
        <v>27016364</v>
      </c>
      <c r="D272" s="67">
        <v>92899</v>
      </c>
      <c r="E272" s="67">
        <v>1233.3174426130295</v>
      </c>
      <c r="F272" s="67"/>
      <c r="G272" s="90">
        <v>13428023.939763444</v>
      </c>
      <c r="H272" s="90">
        <v>27888953.46990272</v>
      </c>
      <c r="I272" s="67">
        <v>97892.967734825637</v>
      </c>
      <c r="J272" s="67">
        <v>1233.3174426130292</v>
      </c>
      <c r="K272" s="4">
        <v>3.415401809886176E-2</v>
      </c>
      <c r="L272" s="4">
        <v>3.2298553199191504E-2</v>
      </c>
      <c r="M272" s="4">
        <v>5.3756959007369653E-2</v>
      </c>
      <c r="N272" s="4">
        <v>0</v>
      </c>
    </row>
    <row r="273" spans="1:14" x14ac:dyDescent="0.3">
      <c r="A273" t="s">
        <v>256</v>
      </c>
      <c r="B273" s="90">
        <v>22337157.583400007</v>
      </c>
      <c r="C273" s="90">
        <v>42298898</v>
      </c>
      <c r="D273" s="67">
        <v>113739</v>
      </c>
      <c r="E273" s="67">
        <v>1530.4155349610003</v>
      </c>
      <c r="F273" s="67"/>
      <c r="G273" s="90">
        <v>23440974.915718585</v>
      </c>
      <c r="H273" s="90">
        <v>44054320.834875643</v>
      </c>
      <c r="I273" s="67">
        <v>112239.79541428965</v>
      </c>
      <c r="J273" s="67">
        <v>1530.4155349610003</v>
      </c>
      <c r="K273" s="4">
        <v>4.9416194885014697E-2</v>
      </c>
      <c r="L273" s="4">
        <v>4.1500438968306907E-2</v>
      </c>
      <c r="M273" s="4">
        <v>-1.3181095189076286E-2</v>
      </c>
      <c r="N273" s="4">
        <v>0</v>
      </c>
    </row>
    <row r="274" spans="1:14" x14ac:dyDescent="0.3">
      <c r="A274" t="s">
        <v>77</v>
      </c>
      <c r="B274" s="90">
        <v>9072191.4371000025</v>
      </c>
      <c r="C274" s="90">
        <v>18099137</v>
      </c>
      <c r="D274" s="67">
        <v>75763</v>
      </c>
      <c r="E274" s="67">
        <v>1036.548582593233</v>
      </c>
      <c r="F274" s="67"/>
      <c r="G274" s="90">
        <v>9504605.9031877387</v>
      </c>
      <c r="H274" s="90">
        <v>18925142.257961012</v>
      </c>
      <c r="I274" s="67">
        <v>77774.424258722196</v>
      </c>
      <c r="J274" s="67">
        <v>1036.548582593233</v>
      </c>
      <c r="K274" s="4">
        <v>4.7663728117487869E-2</v>
      </c>
      <c r="L274" s="4">
        <v>4.5637825602458992E-2</v>
      </c>
      <c r="M274" s="4">
        <v>2.654889931394222E-2</v>
      </c>
      <c r="N274" s="4">
        <v>0</v>
      </c>
    </row>
    <row r="275" spans="1:14" x14ac:dyDescent="0.3">
      <c r="A275" t="s">
        <v>257</v>
      </c>
      <c r="B275" s="90">
        <v>11049942.863699995</v>
      </c>
      <c r="C275" s="90">
        <v>21115300.989999998</v>
      </c>
      <c r="D275" s="67">
        <v>71015</v>
      </c>
      <c r="E275" s="67">
        <v>983.21723150877824</v>
      </c>
      <c r="F275" s="67"/>
      <c r="G275" s="90">
        <v>11727266.107012153</v>
      </c>
      <c r="H275" s="90">
        <v>22398417.818845037</v>
      </c>
      <c r="I275" s="67">
        <v>71020.697836774139</v>
      </c>
      <c r="J275" s="67">
        <v>983.21723150877824</v>
      </c>
      <c r="K275" s="4">
        <v>6.129653806059232E-2</v>
      </c>
      <c r="L275" s="4">
        <v>6.0767157875358357E-2</v>
      </c>
      <c r="M275" s="4">
        <v>8.0234271268686541E-5</v>
      </c>
      <c r="N275" s="4">
        <v>0</v>
      </c>
    </row>
    <row r="276" spans="1:14" x14ac:dyDescent="0.3">
      <c r="A276" t="s">
        <v>258</v>
      </c>
      <c r="B276" s="90">
        <v>10971740.045900002</v>
      </c>
      <c r="C276" s="90">
        <v>22627992.990000002</v>
      </c>
      <c r="D276" s="67">
        <v>92995</v>
      </c>
      <c r="E276" s="67">
        <v>1317.083862064793</v>
      </c>
      <c r="F276" s="67"/>
      <c r="G276" s="90">
        <v>11431142.816478863</v>
      </c>
      <c r="H276" s="90">
        <v>23570416.628258318</v>
      </c>
      <c r="I276" s="67">
        <v>95326.289027848121</v>
      </c>
      <c r="J276" s="67">
        <v>1317.083862064793</v>
      </c>
      <c r="K276" s="4">
        <v>4.1871459646050768E-2</v>
      </c>
      <c r="L276" s="4">
        <v>4.1648573900248342E-2</v>
      </c>
      <c r="M276" s="4">
        <v>2.5068971749536262E-2</v>
      </c>
      <c r="N276" s="4">
        <v>0</v>
      </c>
    </row>
    <row r="277" spans="1:14" x14ac:dyDescent="0.3">
      <c r="A277" t="s">
        <v>136</v>
      </c>
      <c r="B277" s="90">
        <v>13536883.637300001</v>
      </c>
      <c r="C277" s="90">
        <v>25578845.98</v>
      </c>
      <c r="D277" s="67">
        <v>113418</v>
      </c>
      <c r="E277" s="67">
        <v>1562.0327521340489</v>
      </c>
      <c r="F277" s="67"/>
      <c r="G277" s="90">
        <v>14325447.676244868</v>
      </c>
      <c r="H277" s="90">
        <v>27012138.01472244</v>
      </c>
      <c r="I277" s="67">
        <v>114948.93482602552</v>
      </c>
      <c r="J277" s="67">
        <v>1562.0327521340489</v>
      </c>
      <c r="K277" s="4">
        <v>5.8252996780738364E-2</v>
      </c>
      <c r="L277" s="4">
        <v>5.6034272845738364E-2</v>
      </c>
      <c r="M277" s="4">
        <v>1.3498164542008473E-2</v>
      </c>
      <c r="N277" s="4">
        <v>0</v>
      </c>
    </row>
    <row r="278" spans="1:14" x14ac:dyDescent="0.3">
      <c r="A278" t="s">
        <v>259</v>
      </c>
      <c r="B278" s="90">
        <v>11914836.176800005</v>
      </c>
      <c r="C278" s="90">
        <v>23106378</v>
      </c>
      <c r="D278" s="67">
        <v>90635</v>
      </c>
      <c r="E278" s="67">
        <v>1322.0917953955839</v>
      </c>
      <c r="F278" s="67"/>
      <c r="G278" s="90">
        <v>12633104.920086067</v>
      </c>
      <c r="H278" s="90">
        <v>24451490.174718197</v>
      </c>
      <c r="I278" s="67">
        <v>93624.769811736885</v>
      </c>
      <c r="J278" s="67">
        <v>1322.0917953955839</v>
      </c>
      <c r="K278" s="4">
        <v>6.0283560145345527E-2</v>
      </c>
      <c r="L278" s="4">
        <v>5.8213891191349676E-2</v>
      </c>
      <c r="M278" s="4">
        <v>3.2986923503468768E-2</v>
      </c>
      <c r="N278" s="4">
        <v>0</v>
      </c>
    </row>
    <row r="279" spans="1:14" x14ac:dyDescent="0.3">
      <c r="A279" t="s">
        <v>233</v>
      </c>
      <c r="B279" s="90">
        <v>7194274.1133999946</v>
      </c>
      <c r="C279" s="90">
        <v>16070989.950000001</v>
      </c>
      <c r="D279" s="67">
        <v>67109</v>
      </c>
      <c r="E279" s="67">
        <v>991.96204784169925</v>
      </c>
      <c r="F279" s="67"/>
      <c r="G279" s="90">
        <v>7610155.9767036801</v>
      </c>
      <c r="H279" s="90">
        <v>16846400.449935209</v>
      </c>
      <c r="I279" s="67">
        <v>68120.423289179977</v>
      </c>
      <c r="J279" s="67">
        <v>991.96204784169925</v>
      </c>
      <c r="K279" s="4">
        <v>5.7807341887219366E-2</v>
      </c>
      <c r="L279" s="4">
        <v>4.8249081254338577E-2</v>
      </c>
      <c r="M279" s="4">
        <v>1.5071350924316773E-2</v>
      </c>
      <c r="N279" s="4">
        <v>0</v>
      </c>
    </row>
    <row r="280" spans="1:14" x14ac:dyDescent="0.3">
      <c r="A280" t="s">
        <v>179</v>
      </c>
      <c r="B280" s="90">
        <v>13775718.7785</v>
      </c>
      <c r="C280" s="90">
        <v>26940127.989999998</v>
      </c>
      <c r="D280" s="67">
        <v>87829</v>
      </c>
      <c r="E280" s="67">
        <v>1223.8280216555636</v>
      </c>
      <c r="F280" s="67"/>
      <c r="G280" s="90">
        <v>14266000.07432864</v>
      </c>
      <c r="H280" s="90">
        <v>27744508.707057726</v>
      </c>
      <c r="I280" s="67">
        <v>90813.426478481269</v>
      </c>
      <c r="J280" s="67">
        <v>1223.8280216555636</v>
      </c>
      <c r="K280" s="4">
        <v>3.5590251493361702E-2</v>
      </c>
      <c r="L280" s="4">
        <v>2.9858088178211561E-2</v>
      </c>
      <c r="M280" s="4">
        <v>3.3979966508570936E-2</v>
      </c>
      <c r="N280" s="4">
        <v>0</v>
      </c>
    </row>
    <row r="281" spans="1:14" x14ac:dyDescent="0.3">
      <c r="A281" t="s">
        <v>104</v>
      </c>
      <c r="B281" s="90">
        <v>18413451.958299994</v>
      </c>
      <c r="C281" s="90">
        <v>35437042.989999995</v>
      </c>
      <c r="D281" s="67">
        <v>99127</v>
      </c>
      <c r="E281" s="67">
        <v>1368.2402081364025</v>
      </c>
      <c r="F281" s="67"/>
      <c r="G281" s="90">
        <v>19374181.824765295</v>
      </c>
      <c r="H281" s="90">
        <v>37021142.781806707</v>
      </c>
      <c r="I281" s="67">
        <v>96511.421402477834</v>
      </c>
      <c r="J281" s="67">
        <v>1368.2402081364025</v>
      </c>
      <c r="K281" s="4">
        <v>5.217543503743971E-2</v>
      </c>
      <c r="L281" s="4">
        <v>4.4701805177529419E-2</v>
      </c>
      <c r="M281" s="4">
        <v>-2.6386136950802164E-2</v>
      </c>
      <c r="N281" s="4">
        <v>0</v>
      </c>
    </row>
    <row r="282" spans="1:14" x14ac:dyDescent="0.3">
      <c r="A282" t="s">
        <v>234</v>
      </c>
      <c r="B282" s="90">
        <v>12404428.459599996</v>
      </c>
      <c r="C282" s="90">
        <v>24897137.98</v>
      </c>
      <c r="D282" s="67">
        <v>87334</v>
      </c>
      <c r="E282" s="67">
        <v>1238.4972496717339</v>
      </c>
      <c r="F282" s="67"/>
      <c r="G282" s="90">
        <v>12845171.842162788</v>
      </c>
      <c r="H282" s="90">
        <v>25565572.227735963</v>
      </c>
      <c r="I282" s="67">
        <v>88618.67916090232</v>
      </c>
      <c r="J282" s="67">
        <v>1238.4972496717342</v>
      </c>
      <c r="K282" s="4">
        <v>3.5531131804923621E-2</v>
      </c>
      <c r="L282" s="4">
        <v>2.6847834810286964E-2</v>
      </c>
      <c r="M282" s="4">
        <v>1.4709954438160588E-2</v>
      </c>
      <c r="N282" s="4">
        <v>0</v>
      </c>
    </row>
    <row r="283" spans="1:14" x14ac:dyDescent="0.3">
      <c r="A283" t="s">
        <v>137</v>
      </c>
      <c r="B283" s="90">
        <v>10296329.687500002</v>
      </c>
      <c r="C283" s="90">
        <v>21390183.990000002</v>
      </c>
      <c r="D283" s="67">
        <v>102320</v>
      </c>
      <c r="E283" s="67">
        <v>1454.9135359903339</v>
      </c>
      <c r="F283" s="67"/>
      <c r="G283" s="90">
        <v>11381455.888119303</v>
      </c>
      <c r="H283" s="90">
        <v>23487115.430004306</v>
      </c>
      <c r="I283" s="67">
        <v>105529.86390726765</v>
      </c>
      <c r="J283" s="67">
        <v>1454.9135359903339</v>
      </c>
      <c r="K283" s="4">
        <v>0.10538961295466964</v>
      </c>
      <c r="L283" s="4">
        <v>9.8032417158479213E-2</v>
      </c>
      <c r="M283" s="4">
        <v>3.1370835684789267E-2</v>
      </c>
      <c r="N283" s="4">
        <v>0</v>
      </c>
    </row>
    <row r="284" spans="1:14" x14ac:dyDescent="0.3">
      <c r="A284" t="s">
        <v>235</v>
      </c>
      <c r="B284" s="90">
        <v>15245421.854500001</v>
      </c>
      <c r="C284" s="90">
        <v>28971430.98</v>
      </c>
      <c r="D284" s="67">
        <v>90084</v>
      </c>
      <c r="E284" s="67">
        <v>1284.9312353420914</v>
      </c>
      <c r="F284" s="67"/>
      <c r="G284" s="90">
        <v>16007128.447652848</v>
      </c>
      <c r="H284" s="90">
        <v>30319259.52695347</v>
      </c>
      <c r="I284" s="67">
        <v>93895.839178093986</v>
      </c>
      <c r="J284" s="67">
        <v>1284.9312353420914</v>
      </c>
      <c r="K284" s="4">
        <v>4.9962972518731164E-2</v>
      </c>
      <c r="L284" s="4">
        <v>4.6522677733244366E-2</v>
      </c>
      <c r="M284" s="4">
        <v>4.2314275321855055E-2</v>
      </c>
      <c r="N284" s="4">
        <v>0</v>
      </c>
    </row>
    <row r="285" spans="1:14" x14ac:dyDescent="0.3">
      <c r="A285" t="s">
        <v>202</v>
      </c>
      <c r="B285" s="90">
        <v>27297667.316000007</v>
      </c>
      <c r="C285" s="90">
        <v>50300844</v>
      </c>
      <c r="D285" s="67">
        <v>131886</v>
      </c>
      <c r="E285" s="67">
        <v>1795.6187023600046</v>
      </c>
      <c r="F285" s="67"/>
      <c r="G285" s="90">
        <v>28025271.938064493</v>
      </c>
      <c r="H285" s="90">
        <v>51506291.712032087</v>
      </c>
      <c r="I285" s="67">
        <v>138071.88095064583</v>
      </c>
      <c r="J285" s="67">
        <v>1795.6187023600046</v>
      </c>
      <c r="K285" s="4">
        <v>2.6654461483528014E-2</v>
      </c>
      <c r="L285" s="4">
        <v>2.3964761148582037E-2</v>
      </c>
      <c r="M285" s="4">
        <v>4.6903241819797659E-2</v>
      </c>
      <c r="N285" s="4">
        <v>0</v>
      </c>
    </row>
    <row r="286" spans="1:14" x14ac:dyDescent="0.3">
      <c r="A286" t="s">
        <v>260</v>
      </c>
      <c r="B286" s="90">
        <v>9061824.3746999986</v>
      </c>
      <c r="C286" s="90">
        <v>18610964.98</v>
      </c>
      <c r="D286" s="67">
        <v>87417</v>
      </c>
      <c r="E286" s="67">
        <v>1202.0711140002804</v>
      </c>
      <c r="F286" s="67"/>
      <c r="G286" s="90">
        <v>9703004.0745291747</v>
      </c>
      <c r="H286" s="90">
        <v>19798659.355775658</v>
      </c>
      <c r="I286" s="67">
        <v>87794.293469625627</v>
      </c>
      <c r="J286" s="67">
        <v>1202.0711140002804</v>
      </c>
      <c r="K286" s="4">
        <v>7.0756138423881509E-2</v>
      </c>
      <c r="L286" s="4">
        <v>6.3816915299770738E-2</v>
      </c>
      <c r="M286" s="4">
        <v>4.3160194198568202E-3</v>
      </c>
      <c r="N286" s="4">
        <v>0</v>
      </c>
    </row>
    <row r="287" spans="1:14" x14ac:dyDescent="0.3">
      <c r="A287" t="s">
        <v>138</v>
      </c>
      <c r="B287" s="90">
        <v>11727089.852400005</v>
      </c>
      <c r="C287" s="90">
        <v>22445352</v>
      </c>
      <c r="D287" s="67">
        <v>87418</v>
      </c>
      <c r="E287" s="67">
        <v>1248.1473708717997</v>
      </c>
      <c r="F287" s="67"/>
      <c r="G287" s="90">
        <v>12442617.13806827</v>
      </c>
      <c r="H287" s="90">
        <v>23750516.538535122</v>
      </c>
      <c r="I287" s="67">
        <v>90384.676449973296</v>
      </c>
      <c r="J287" s="67">
        <v>1248.1473708717997</v>
      </c>
      <c r="K287" s="4">
        <v>6.1014906057177409E-2</v>
      </c>
      <c r="L287" s="4">
        <v>5.8148544007468494E-2</v>
      </c>
      <c r="M287" s="4">
        <v>3.3936677228640466E-2</v>
      </c>
      <c r="N287" s="4">
        <v>0</v>
      </c>
    </row>
    <row r="288" spans="1:14" x14ac:dyDescent="0.3">
      <c r="A288" t="s">
        <v>261</v>
      </c>
      <c r="B288" s="90">
        <v>22398856.360699993</v>
      </c>
      <c r="C288" s="90">
        <v>40591670.990000002</v>
      </c>
      <c r="D288" s="67">
        <v>84014</v>
      </c>
      <c r="E288" s="67">
        <v>1185.8257794775006</v>
      </c>
      <c r="F288" s="67"/>
      <c r="G288" s="90">
        <v>23137745.654584978</v>
      </c>
      <c r="H288" s="90">
        <v>41610958.203014255</v>
      </c>
      <c r="I288" s="67">
        <v>84206.415601567875</v>
      </c>
      <c r="J288" s="67">
        <v>1185.8257794775006</v>
      </c>
      <c r="K288" s="4">
        <v>3.2987813394857346E-2</v>
      </c>
      <c r="L288" s="4">
        <v>2.5110747800093369E-2</v>
      </c>
      <c r="M288" s="4">
        <v>2.2902802100588371E-3</v>
      </c>
      <c r="N288" s="4">
        <v>0</v>
      </c>
    </row>
    <row r="289" spans="1:14" x14ac:dyDescent="0.3">
      <c r="A289" t="s">
        <v>203</v>
      </c>
      <c r="B289" s="90">
        <v>12698454.088400001</v>
      </c>
      <c r="C289" s="90">
        <v>24500676</v>
      </c>
      <c r="D289" s="67">
        <v>115588</v>
      </c>
      <c r="E289" s="67">
        <v>1622.7145882041252</v>
      </c>
      <c r="F289" s="67"/>
      <c r="G289" s="90">
        <v>13556947.7740712</v>
      </c>
      <c r="H289" s="90">
        <v>26137966.127772193</v>
      </c>
      <c r="I289" s="67">
        <v>117253.75408033365</v>
      </c>
      <c r="J289" s="67">
        <v>1622.7145882041252</v>
      </c>
      <c r="K289" s="4">
        <v>6.7606157386939758E-2</v>
      </c>
      <c r="L289" s="4">
        <v>6.6826324619459143E-2</v>
      </c>
      <c r="M289" s="4">
        <v>1.4411133338526838E-2</v>
      </c>
      <c r="N289" s="4">
        <v>0</v>
      </c>
    </row>
    <row r="290" spans="1:14" x14ac:dyDescent="0.3">
      <c r="A290" t="s">
        <v>139</v>
      </c>
      <c r="B290" s="90">
        <v>12359849.797200006</v>
      </c>
      <c r="C290" s="90">
        <v>23956803</v>
      </c>
      <c r="D290" s="67">
        <v>100591</v>
      </c>
      <c r="E290" s="67">
        <v>1466.6619749321842</v>
      </c>
      <c r="F290" s="67"/>
      <c r="G290" s="90">
        <v>13205328.512492275</v>
      </c>
      <c r="H290" s="90">
        <v>25526958.326158855</v>
      </c>
      <c r="I290" s="67">
        <v>103489.94055150039</v>
      </c>
      <c r="J290" s="67">
        <v>1466.6619749321842</v>
      </c>
      <c r="K290" s="4">
        <v>6.8405258086858378E-2</v>
      </c>
      <c r="L290" s="4">
        <v>6.554110438520766E-2</v>
      </c>
      <c r="M290" s="4">
        <v>2.8819084724283295E-2</v>
      </c>
      <c r="N290" s="4">
        <v>0</v>
      </c>
    </row>
    <row r="291" spans="1:14" x14ac:dyDescent="0.3">
      <c r="A291" t="s">
        <v>140</v>
      </c>
      <c r="B291" s="90">
        <v>11995577.614300005</v>
      </c>
      <c r="C291" s="90">
        <v>23277520</v>
      </c>
      <c r="D291" s="67">
        <v>95937</v>
      </c>
      <c r="E291" s="67">
        <v>1331.2226667163718</v>
      </c>
      <c r="F291" s="67"/>
      <c r="G291" s="90">
        <v>12563881.261333346</v>
      </c>
      <c r="H291" s="90">
        <v>24175831.522917323</v>
      </c>
      <c r="I291" s="67">
        <v>93255.155887951143</v>
      </c>
      <c r="J291" s="67">
        <v>1331.2226667163718</v>
      </c>
      <c r="K291" s="4">
        <v>4.7376096867220774E-2</v>
      </c>
      <c r="L291" s="4">
        <v>3.8591375838891828E-2</v>
      </c>
      <c r="M291" s="4">
        <v>-2.7954221124788736E-2</v>
      </c>
      <c r="N291" s="4">
        <v>0</v>
      </c>
    </row>
    <row r="292" spans="1:14" x14ac:dyDescent="0.3">
      <c r="A292" t="s">
        <v>56</v>
      </c>
      <c r="B292" s="90">
        <v>13852630.3618</v>
      </c>
      <c r="C292" s="90">
        <v>28865090.989999998</v>
      </c>
      <c r="D292" s="67">
        <v>93081</v>
      </c>
      <c r="E292" s="67">
        <v>1337.585740596857</v>
      </c>
      <c r="F292" s="67"/>
      <c r="G292" s="90">
        <v>14454427.288816873</v>
      </c>
      <c r="H292" s="90">
        <v>29890844.914409142</v>
      </c>
      <c r="I292" s="67">
        <v>92840.507685987322</v>
      </c>
      <c r="J292" s="67">
        <v>1337.585740596857</v>
      </c>
      <c r="K292" s="4">
        <v>4.3442791101709233E-2</v>
      </c>
      <c r="L292" s="4">
        <v>3.5536140342135258E-2</v>
      </c>
      <c r="M292" s="4">
        <v>-2.5836885509682439E-3</v>
      </c>
      <c r="N292" s="4">
        <v>0</v>
      </c>
    </row>
    <row r="293" spans="1:14" x14ac:dyDescent="0.3">
      <c r="A293" t="s">
        <v>204</v>
      </c>
      <c r="B293" s="90">
        <v>15957983.673899999</v>
      </c>
      <c r="C293" s="90">
        <v>28993572</v>
      </c>
      <c r="D293" s="67">
        <v>82466</v>
      </c>
      <c r="E293" s="67">
        <v>1138.4243353740217</v>
      </c>
      <c r="F293" s="67"/>
      <c r="G293" s="90">
        <v>16320775.823370166</v>
      </c>
      <c r="H293" s="90">
        <v>29605075.492467836</v>
      </c>
      <c r="I293" s="67">
        <v>85739.058300077289</v>
      </c>
      <c r="J293" s="67">
        <v>1138.4243353740219</v>
      </c>
      <c r="K293" s="4">
        <v>2.273420984027763E-2</v>
      </c>
      <c r="L293" s="4">
        <v>2.1091002256218516E-2</v>
      </c>
      <c r="M293" s="4">
        <v>3.9689790945083958E-2</v>
      </c>
      <c r="N293" s="4">
        <v>0</v>
      </c>
    </row>
    <row r="294" spans="1:14" x14ac:dyDescent="0.3">
      <c r="A294" t="s">
        <v>205</v>
      </c>
      <c r="B294" s="90">
        <v>10938965.384000009</v>
      </c>
      <c r="C294" s="90">
        <v>20765334</v>
      </c>
      <c r="D294" s="67">
        <v>83715</v>
      </c>
      <c r="E294" s="67">
        <v>1176.5023687587122</v>
      </c>
      <c r="F294" s="67"/>
      <c r="G294" s="90">
        <v>11614593.450363802</v>
      </c>
      <c r="H294" s="90">
        <v>21950371.100230217</v>
      </c>
      <c r="I294" s="67">
        <v>86129.669202302844</v>
      </c>
      <c r="J294" s="67">
        <v>1176.5023687587122</v>
      </c>
      <c r="K294" s="4">
        <v>6.1763433985448701E-2</v>
      </c>
      <c r="L294" s="4">
        <v>5.7068049097125817E-2</v>
      </c>
      <c r="M294" s="4">
        <v>2.8843925249989244E-2</v>
      </c>
      <c r="N294" s="4">
        <v>0</v>
      </c>
    </row>
    <row r="295" spans="1:14" x14ac:dyDescent="0.3">
      <c r="A295" t="s">
        <v>180</v>
      </c>
      <c r="B295" s="90">
        <v>8119899.6771999989</v>
      </c>
      <c r="C295" s="90">
        <v>15999505</v>
      </c>
      <c r="D295" s="67">
        <v>73101</v>
      </c>
      <c r="E295" s="67">
        <v>1019.5850482978168</v>
      </c>
      <c r="F295" s="67"/>
      <c r="G295" s="90">
        <v>8709437.111915404</v>
      </c>
      <c r="H295" s="90">
        <v>17107793.68436848</v>
      </c>
      <c r="I295" s="67">
        <v>74437.177742335101</v>
      </c>
      <c r="J295" s="67">
        <v>1019.5850482978168</v>
      </c>
      <c r="K295" s="4">
        <v>7.2604029378685153E-2</v>
      </c>
      <c r="L295" s="4">
        <v>6.9270185819403807E-2</v>
      </c>
      <c r="M295" s="4">
        <v>1.8278515236933801E-2</v>
      </c>
      <c r="N295" s="4">
        <v>0</v>
      </c>
    </row>
    <row r="296" spans="1:14" x14ac:dyDescent="0.3">
      <c r="A296" t="s">
        <v>141</v>
      </c>
      <c r="B296" s="90">
        <v>7708691.7686999962</v>
      </c>
      <c r="C296" s="90">
        <v>14889755</v>
      </c>
      <c r="D296" s="67">
        <v>67543</v>
      </c>
      <c r="E296" s="67">
        <v>978.01285903166013</v>
      </c>
      <c r="F296" s="67"/>
      <c r="G296" s="90">
        <v>8374248.5346304048</v>
      </c>
      <c r="H296" s="90">
        <v>16081388.952180859</v>
      </c>
      <c r="I296" s="67">
        <v>69018.157607953399</v>
      </c>
      <c r="J296" s="67">
        <v>978.01285903166024</v>
      </c>
      <c r="K296" s="4">
        <v>8.6338484648303515E-2</v>
      </c>
      <c r="L296" s="4">
        <v>8.003046068796027E-2</v>
      </c>
      <c r="M296" s="4">
        <v>2.1840273721235315E-2</v>
      </c>
      <c r="N296" s="4">
        <v>0</v>
      </c>
    </row>
    <row r="297" spans="1:14" x14ac:dyDescent="0.3">
      <c r="A297" t="s">
        <v>262</v>
      </c>
      <c r="B297" s="90">
        <v>10580555.287100004</v>
      </c>
      <c r="C297" s="90">
        <v>20271315.990000002</v>
      </c>
      <c r="D297" s="67">
        <v>71159</v>
      </c>
      <c r="E297" s="67">
        <v>974.33852828596184</v>
      </c>
      <c r="F297" s="67"/>
      <c r="G297" s="90">
        <v>11478479.823579598</v>
      </c>
      <c r="H297" s="90">
        <v>21952490.56385161</v>
      </c>
      <c r="I297" s="67">
        <v>71678.736595382303</v>
      </c>
      <c r="J297" s="67">
        <v>974.33852828596184</v>
      </c>
      <c r="K297" s="4">
        <v>8.4865539862010841E-2</v>
      </c>
      <c r="L297" s="4">
        <v>8.2933667191658511E-2</v>
      </c>
      <c r="M297" s="4">
        <v>7.3038771677833569E-3</v>
      </c>
      <c r="N297" s="4">
        <v>0</v>
      </c>
    </row>
    <row r="298" spans="1:14" x14ac:dyDescent="0.3">
      <c r="A298" t="s">
        <v>142</v>
      </c>
      <c r="B298" s="90">
        <v>11234334.694999998</v>
      </c>
      <c r="C298" s="90">
        <v>21637447.990000002</v>
      </c>
      <c r="D298" s="67">
        <v>87901</v>
      </c>
      <c r="E298" s="67">
        <v>1248.8424560858518</v>
      </c>
      <c r="F298" s="67"/>
      <c r="G298" s="90">
        <v>11808912.074229339</v>
      </c>
      <c r="H298" s="90">
        <v>22608158.964070801</v>
      </c>
      <c r="I298" s="67">
        <v>86484.724294323634</v>
      </c>
      <c r="J298" s="67">
        <v>1248.8424560858523</v>
      </c>
      <c r="K298" s="4">
        <v>5.1144762447309366E-2</v>
      </c>
      <c r="L298" s="4">
        <v>4.4862544534800319E-2</v>
      </c>
      <c r="M298" s="4">
        <v>-1.6112168299295404E-2</v>
      </c>
      <c r="N298" s="4">
        <v>0</v>
      </c>
    </row>
    <row r="299" spans="1:14" x14ac:dyDescent="0.3">
      <c r="A299" t="s">
        <v>206</v>
      </c>
      <c r="B299" s="90">
        <v>10786972.445400005</v>
      </c>
      <c r="C299" s="90">
        <v>20401276</v>
      </c>
      <c r="D299" s="67">
        <v>69779</v>
      </c>
      <c r="E299" s="67">
        <v>938.03665858853026</v>
      </c>
      <c r="F299" s="67"/>
      <c r="G299" s="90">
        <v>11280019.142993821</v>
      </c>
      <c r="H299" s="90">
        <v>21166421.962957453</v>
      </c>
      <c r="I299" s="67">
        <v>72444.452073817753</v>
      </c>
      <c r="J299" s="67">
        <v>938.03665858853026</v>
      </c>
      <c r="K299" s="4">
        <v>4.5707607031486353E-2</v>
      </c>
      <c r="L299" s="4">
        <v>3.7504809157890673E-2</v>
      </c>
      <c r="M299" s="4">
        <v>3.819848484239885E-2</v>
      </c>
      <c r="N299" s="4">
        <v>0</v>
      </c>
    </row>
    <row r="300" spans="1:14" x14ac:dyDescent="0.3">
      <c r="A300" t="s">
        <v>263</v>
      </c>
      <c r="B300" s="90">
        <v>14412681.175999999</v>
      </c>
      <c r="C300" s="90">
        <v>27178301</v>
      </c>
      <c r="D300" s="67">
        <v>88940</v>
      </c>
      <c r="E300" s="67">
        <v>1220.8059768082196</v>
      </c>
      <c r="F300" s="67"/>
      <c r="G300" s="90">
        <v>15097616.056025174</v>
      </c>
      <c r="H300" s="90">
        <v>28246248.384619065</v>
      </c>
      <c r="I300" s="67">
        <v>88365.78240796848</v>
      </c>
      <c r="J300" s="67">
        <v>1220.8059768082196</v>
      </c>
      <c r="K300" s="4">
        <v>4.7523071638171599E-2</v>
      </c>
      <c r="L300" s="4">
        <v>3.9294118665440747E-2</v>
      </c>
      <c r="M300" s="4">
        <v>-6.4562355748990496E-3</v>
      </c>
      <c r="N300" s="4">
        <v>0</v>
      </c>
    </row>
    <row r="301" spans="1:14" x14ac:dyDescent="0.3">
      <c r="A301" t="s">
        <v>143</v>
      </c>
      <c r="B301" s="90">
        <v>11561907.470799999</v>
      </c>
      <c r="C301" s="90">
        <v>21754688.98</v>
      </c>
      <c r="D301" s="67">
        <v>81421</v>
      </c>
      <c r="E301" s="67">
        <v>1095.4275536245193</v>
      </c>
      <c r="F301" s="67"/>
      <c r="G301" s="90">
        <v>12440533.283608537</v>
      </c>
      <c r="H301" s="90">
        <v>23298647.17901333</v>
      </c>
      <c r="I301" s="67">
        <v>82217.162204935637</v>
      </c>
      <c r="J301" s="67">
        <v>1095.4275536245193</v>
      </c>
      <c r="K301" s="4">
        <v>7.5993153813723069E-2</v>
      </c>
      <c r="L301" s="4">
        <v>7.0971283498134863E-2</v>
      </c>
      <c r="M301" s="4">
        <v>9.7783398009805289E-3</v>
      </c>
      <c r="N301" s="4">
        <v>0</v>
      </c>
    </row>
    <row r="302" spans="1:14" x14ac:dyDescent="0.3">
      <c r="A302" t="s">
        <v>181</v>
      </c>
      <c r="B302" s="90">
        <v>19807895.659599997</v>
      </c>
      <c r="C302" s="90">
        <v>35962665</v>
      </c>
      <c r="D302" s="67">
        <v>86355</v>
      </c>
      <c r="E302" s="67">
        <v>1158.3153451148607</v>
      </c>
      <c r="F302" s="67"/>
      <c r="G302" s="90">
        <v>20795731.474099077</v>
      </c>
      <c r="H302" s="90">
        <v>37376161.162952691</v>
      </c>
      <c r="I302" s="67">
        <v>86188.113237012876</v>
      </c>
      <c r="J302" s="67">
        <v>1158.3153451148607</v>
      </c>
      <c r="K302" s="4">
        <v>4.9870810684542466E-2</v>
      </c>
      <c r="L302" s="4">
        <v>3.9304544392154694E-2</v>
      </c>
      <c r="M302" s="4">
        <v>-1.9325663017442096E-3</v>
      </c>
      <c r="N302" s="4">
        <v>0</v>
      </c>
    </row>
    <row r="303" spans="1:14" x14ac:dyDescent="0.3">
      <c r="A303" t="s">
        <v>207</v>
      </c>
      <c r="B303" s="90">
        <v>7736555.7916000029</v>
      </c>
      <c r="C303" s="90">
        <v>15378466</v>
      </c>
      <c r="D303" s="67">
        <v>69167</v>
      </c>
      <c r="E303" s="67">
        <v>896.15516461640607</v>
      </c>
      <c r="F303" s="67"/>
      <c r="G303" s="90">
        <v>8201394.2438135827</v>
      </c>
      <c r="H303" s="90">
        <v>16219327.881088628</v>
      </c>
      <c r="I303" s="67">
        <v>67278.900731050715</v>
      </c>
      <c r="J303" s="67">
        <v>896.15516461640584</v>
      </c>
      <c r="K303" s="4">
        <v>6.0083383967615145E-2</v>
      </c>
      <c r="L303" s="4">
        <v>5.4677877565202371E-2</v>
      </c>
      <c r="M303" s="4">
        <v>-2.7297689200764585E-2</v>
      </c>
      <c r="N303" s="4">
        <v>0</v>
      </c>
    </row>
    <row r="304" spans="1:14" x14ac:dyDescent="0.3">
      <c r="A304" t="s">
        <v>208</v>
      </c>
      <c r="B304" s="90">
        <v>11709921.644700004</v>
      </c>
      <c r="C304" s="90">
        <v>22001392.990000002</v>
      </c>
      <c r="D304" s="67">
        <v>73814</v>
      </c>
      <c r="E304" s="67">
        <v>1047.6986876576386</v>
      </c>
      <c r="F304" s="67"/>
      <c r="G304" s="90">
        <v>12515517.518293146</v>
      </c>
      <c r="H304" s="90">
        <v>23366194.310422279</v>
      </c>
      <c r="I304" s="67">
        <v>75709.4927194513</v>
      </c>
      <c r="J304" s="67">
        <v>1047.6986876576384</v>
      </c>
      <c r="K304" s="4">
        <v>6.8796008891977678E-2</v>
      </c>
      <c r="L304" s="4">
        <v>6.2032495898900697E-2</v>
      </c>
      <c r="M304" s="4">
        <v>2.5679311776238833E-2</v>
      </c>
      <c r="N304" s="4">
        <v>0</v>
      </c>
    </row>
    <row r="305" spans="1:14" x14ac:dyDescent="0.3">
      <c r="A305" t="s">
        <v>105</v>
      </c>
      <c r="B305" s="90">
        <v>9574987.5979000069</v>
      </c>
      <c r="C305" s="90">
        <v>19094789.98</v>
      </c>
      <c r="D305" s="67">
        <v>89098</v>
      </c>
      <c r="E305" s="67">
        <v>1247.0819666635452</v>
      </c>
      <c r="F305" s="67"/>
      <c r="G305" s="90">
        <v>10234841.162686208</v>
      </c>
      <c r="H305" s="90">
        <v>20322213.236443866</v>
      </c>
      <c r="I305" s="67">
        <v>89817.626450402269</v>
      </c>
      <c r="J305" s="67">
        <v>1247.0819666635452</v>
      </c>
      <c r="K305" s="4">
        <v>6.8914299683366709E-2</v>
      </c>
      <c r="L305" s="4">
        <v>6.4280531900559046E-2</v>
      </c>
      <c r="M305" s="4">
        <v>8.0767969023127772E-3</v>
      </c>
      <c r="N305" s="4">
        <v>0</v>
      </c>
    </row>
    <row r="306" spans="1:14" x14ac:dyDescent="0.3">
      <c r="A306" t="s">
        <v>144</v>
      </c>
      <c r="B306" s="90">
        <v>8462383.4683000017</v>
      </c>
      <c r="C306" s="90">
        <v>16868131</v>
      </c>
      <c r="D306" s="67">
        <v>78269</v>
      </c>
      <c r="E306" s="67">
        <v>1109.6517717738989</v>
      </c>
      <c r="F306" s="67"/>
      <c r="G306" s="90">
        <v>9202259.0869841557</v>
      </c>
      <c r="H306" s="90">
        <v>18350723.829637863</v>
      </c>
      <c r="I306" s="67">
        <v>80349.559135353353</v>
      </c>
      <c r="J306" s="67">
        <v>1109.6517717738989</v>
      </c>
      <c r="K306" s="4">
        <v>8.7431114585591718E-2</v>
      </c>
      <c r="L306" s="4">
        <v>8.789312992873155E-2</v>
      </c>
      <c r="M306" s="4">
        <v>2.6582160693931822E-2</v>
      </c>
      <c r="N306" s="4">
        <v>0</v>
      </c>
    </row>
    <row r="307" spans="1:14" x14ac:dyDescent="0.3">
      <c r="A307" t="s">
        <v>209</v>
      </c>
      <c r="B307" s="90">
        <v>9524305.3588999994</v>
      </c>
      <c r="C307" s="90">
        <v>17854252</v>
      </c>
      <c r="D307" s="67">
        <v>60947</v>
      </c>
      <c r="E307" s="67">
        <v>885.81540566087779</v>
      </c>
      <c r="F307" s="67"/>
      <c r="G307" s="90">
        <v>10271638.759740233</v>
      </c>
      <c r="H307" s="90">
        <v>19123676.728787176</v>
      </c>
      <c r="I307" s="67">
        <v>62251.360218756061</v>
      </c>
      <c r="J307" s="67">
        <v>885.81540566087767</v>
      </c>
      <c r="K307" s="4">
        <v>7.8465921941686556E-2</v>
      </c>
      <c r="L307" s="4">
        <v>7.1099294934740209E-2</v>
      </c>
      <c r="M307" s="4">
        <v>2.1401549194481451E-2</v>
      </c>
      <c r="N307" s="4">
        <v>0</v>
      </c>
    </row>
    <row r="308" spans="1:14" x14ac:dyDescent="0.3">
      <c r="A308" t="s">
        <v>264</v>
      </c>
      <c r="B308" s="90">
        <v>10597332.195799997</v>
      </c>
      <c r="C308" s="90">
        <v>19996696.68</v>
      </c>
      <c r="D308" s="67">
        <v>81363</v>
      </c>
      <c r="E308" s="67">
        <v>1145.620155720969</v>
      </c>
      <c r="F308" s="67"/>
      <c r="G308" s="90">
        <v>11145162.24163842</v>
      </c>
      <c r="H308" s="90">
        <v>21066284.839543004</v>
      </c>
      <c r="I308" s="67">
        <v>83026.674043470426</v>
      </c>
      <c r="J308" s="67">
        <v>1145.6201557209688</v>
      </c>
      <c r="K308" s="4">
        <v>5.169509039789677E-2</v>
      </c>
      <c r="L308" s="4">
        <v>5.3488242416197096E-2</v>
      </c>
      <c r="M308" s="4">
        <v>2.0447550403382753E-2</v>
      </c>
      <c r="N308" s="4">
        <v>0</v>
      </c>
    </row>
    <row r="309" spans="1:14" x14ac:dyDescent="0.3">
      <c r="A309" t="s">
        <v>78</v>
      </c>
      <c r="B309" s="90">
        <v>14066039.406499997</v>
      </c>
      <c r="C309" s="90">
        <v>26771113.990000002</v>
      </c>
      <c r="D309" s="67">
        <v>83347</v>
      </c>
      <c r="E309" s="67">
        <v>1199.0515620517172</v>
      </c>
      <c r="F309" s="67"/>
      <c r="G309" s="90">
        <v>14629071.193403766</v>
      </c>
      <c r="H309" s="90">
        <v>27738008.929177348</v>
      </c>
      <c r="I309" s="67">
        <v>83832.010690975614</v>
      </c>
      <c r="J309" s="67">
        <v>1199.0515620517172</v>
      </c>
      <c r="K309" s="4">
        <v>4.002774133019904E-2</v>
      </c>
      <c r="L309" s="4">
        <v>3.6117097687399902E-2</v>
      </c>
      <c r="M309" s="4">
        <v>5.8191739471800119E-3</v>
      </c>
      <c r="N309" s="4">
        <v>0</v>
      </c>
    </row>
  </sheetData>
  <autoFilter ref="A2:N309"/>
  <mergeCells count="3">
    <mergeCell ref="K1:N1"/>
    <mergeCell ref="G1:J1"/>
    <mergeCell ref="B1:E1"/>
  </mergeCells>
  <conditionalFormatting sqref="K4:K236 K310:K1001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237:K30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7"/>
  <sheetViews>
    <sheetView topLeftCell="A42" workbookViewId="0">
      <selection activeCell="H69" sqref="H69"/>
    </sheetView>
  </sheetViews>
  <sheetFormatPr defaultRowHeight="14.4" x14ac:dyDescent="0.3"/>
  <cols>
    <col min="1" max="1" width="22.44140625" customWidth="1"/>
    <col min="2" max="2" width="16.88671875" customWidth="1"/>
    <col min="3" max="3" width="10.21875" customWidth="1"/>
    <col min="4" max="4" width="17.5546875" customWidth="1"/>
    <col min="5" max="5" width="10.21875" customWidth="1"/>
    <col min="14" max="14" width="10.21875" customWidth="1"/>
  </cols>
  <sheetData>
    <row r="1" spans="1:18" ht="14.4" hidden="1" customHeight="1" x14ac:dyDescent="0.3">
      <c r="A1" t="s">
        <v>265</v>
      </c>
      <c r="B1" t="s">
        <v>10777</v>
      </c>
      <c r="C1" t="s">
        <v>10781</v>
      </c>
      <c r="D1" t="s">
        <v>10783</v>
      </c>
      <c r="E1" t="s">
        <v>10785</v>
      </c>
      <c r="F1" t="s">
        <v>5047</v>
      </c>
      <c r="G1" t="s">
        <v>10724</v>
      </c>
      <c r="H1" t="s">
        <v>10725</v>
      </c>
      <c r="I1" t="s">
        <v>10726</v>
      </c>
      <c r="J1" t="s">
        <v>10727</v>
      </c>
      <c r="K1" t="s">
        <v>10728</v>
      </c>
      <c r="L1" t="s">
        <v>10729</v>
      </c>
      <c r="M1" t="s">
        <v>350</v>
      </c>
      <c r="N1" t="s">
        <v>349</v>
      </c>
      <c r="O1" t="s">
        <v>348</v>
      </c>
      <c r="P1" t="s">
        <v>5045</v>
      </c>
      <c r="Q1" t="s">
        <v>5046</v>
      </c>
      <c r="R1" t="s">
        <v>267</v>
      </c>
    </row>
    <row r="2" spans="1:18" ht="14.4" hidden="1" customHeight="1" x14ac:dyDescent="0.3">
      <c r="A2" t="s">
        <v>29</v>
      </c>
      <c r="F2">
        <v>496.37886120740086</v>
      </c>
      <c r="G2">
        <v>407.45025310361132</v>
      </c>
      <c r="H2">
        <v>377.96161520303951</v>
      </c>
      <c r="I2">
        <v>384.58874037212126</v>
      </c>
      <c r="J2">
        <v>385.10171230460691</v>
      </c>
      <c r="K2">
        <v>344.00845064252707</v>
      </c>
      <c r="L2">
        <v>347.58993173730221</v>
      </c>
      <c r="M2">
        <v>468.70535451257348</v>
      </c>
      <c r="N2">
        <v>601.29727877038761</v>
      </c>
      <c r="O2">
        <v>810.78888967573744</v>
      </c>
      <c r="P2">
        <v>968.43555039613796</v>
      </c>
      <c r="Q2">
        <v>880.37059011636745</v>
      </c>
      <c r="R2">
        <v>6472.6772280418127</v>
      </c>
    </row>
    <row r="3" spans="1:18" ht="14.4" hidden="1" customHeight="1" x14ac:dyDescent="0.3">
      <c r="A3" t="s">
        <v>27</v>
      </c>
      <c r="F3" s="172">
        <v>790.57534064173842</v>
      </c>
      <c r="G3" s="172">
        <v>760.42576849649129</v>
      </c>
      <c r="H3" s="172">
        <v>811.46976623623436</v>
      </c>
      <c r="I3" s="172">
        <v>864.14430652088106</v>
      </c>
      <c r="J3" s="172">
        <v>888.40697534170226</v>
      </c>
      <c r="K3" s="172">
        <v>870.59963585068226</v>
      </c>
      <c r="L3" s="172">
        <v>825.75457653019328</v>
      </c>
      <c r="M3" s="172">
        <v>871.89695063716533</v>
      </c>
      <c r="N3" s="172">
        <v>995.27817364009024</v>
      </c>
      <c r="O3" s="172">
        <v>1154.833506764629</v>
      </c>
      <c r="P3" s="172">
        <v>1234.7407923300241</v>
      </c>
      <c r="Q3" s="172">
        <v>1129.9812256052314</v>
      </c>
      <c r="R3">
        <v>11198.107018595063</v>
      </c>
    </row>
    <row r="4" spans="1:18" ht="14.4" hidden="1" customHeight="1" x14ac:dyDescent="0.3">
      <c r="A4" t="s">
        <v>26</v>
      </c>
      <c r="F4" s="172">
        <v>715.59614998894756</v>
      </c>
      <c r="G4" s="172">
        <v>733.50830300583902</v>
      </c>
      <c r="H4" s="172">
        <v>829.10281507078901</v>
      </c>
      <c r="I4" s="172">
        <v>879.60422332700989</v>
      </c>
      <c r="J4" s="172">
        <v>868.75327308853286</v>
      </c>
      <c r="K4" s="172">
        <v>776.89394755212902</v>
      </c>
      <c r="L4" s="172">
        <v>729.68802377458621</v>
      </c>
      <c r="M4" s="172">
        <v>865.3821080307996</v>
      </c>
      <c r="N4" s="172">
        <v>1093.6192594583292</v>
      </c>
      <c r="O4" s="172">
        <v>1256.2470896524885</v>
      </c>
      <c r="P4" s="172">
        <v>1255.0838767224486</v>
      </c>
      <c r="Q4" s="172">
        <v>1091.3600158169795</v>
      </c>
      <c r="R4">
        <v>11094.839085488878</v>
      </c>
    </row>
    <row r="5" spans="1:18" ht="14.4" hidden="1" customHeight="1" x14ac:dyDescent="0.3">
      <c r="A5" t="s">
        <v>28</v>
      </c>
      <c r="F5" s="172">
        <v>1233.7264183000627</v>
      </c>
      <c r="G5" s="172">
        <v>1218.1757812064477</v>
      </c>
      <c r="H5" s="172">
        <v>1609.0548797092447</v>
      </c>
      <c r="I5" s="172">
        <v>1881.5809293283094</v>
      </c>
      <c r="J5" s="172">
        <v>1744.8229606043449</v>
      </c>
      <c r="K5" s="172">
        <v>1544.850550434687</v>
      </c>
      <c r="L5" s="172">
        <v>1441.642551789052</v>
      </c>
      <c r="M5" s="172">
        <v>1606.9059093407948</v>
      </c>
      <c r="N5" s="172">
        <v>1674.6685518405118</v>
      </c>
      <c r="O5" s="172">
        <v>1501.8184178724537</v>
      </c>
      <c r="P5" s="172">
        <v>1322.7557746303223</v>
      </c>
      <c r="Q5" s="172">
        <v>1105.8242332067546</v>
      </c>
      <c r="R5">
        <v>17885.826958262984</v>
      </c>
    </row>
    <row r="6" spans="1:18" ht="14.4" hidden="1" customHeight="1" x14ac:dyDescent="0.3">
      <c r="A6" t="s">
        <v>10730</v>
      </c>
      <c r="F6" s="172">
        <v>177.70326856351389</v>
      </c>
      <c r="G6" s="172">
        <v>179.45629781978579</v>
      </c>
      <c r="H6" s="172">
        <v>227.04821817484307</v>
      </c>
      <c r="I6" s="172">
        <v>259.98915075384184</v>
      </c>
      <c r="J6" s="172">
        <v>222.74334716438526</v>
      </c>
      <c r="K6" s="172">
        <v>154.02413776393445</v>
      </c>
      <c r="L6" s="172">
        <v>171.8065799401478</v>
      </c>
      <c r="M6" s="172">
        <v>267.67815625852978</v>
      </c>
      <c r="N6" s="172">
        <v>304.04657290891163</v>
      </c>
      <c r="O6" s="172">
        <v>265.13633997949</v>
      </c>
      <c r="P6" s="172">
        <v>244.02094879513376</v>
      </c>
      <c r="Q6" s="172">
        <v>202.63108687723096</v>
      </c>
      <c r="R6">
        <v>2676.2841049997487</v>
      </c>
    </row>
    <row r="7" spans="1:18" ht="14.4" hidden="1" customHeight="1" x14ac:dyDescent="0.3">
      <c r="A7" t="s">
        <v>5085</v>
      </c>
      <c r="F7" s="172">
        <v>311.2852118879282</v>
      </c>
      <c r="G7" s="172">
        <v>400.93564149333906</v>
      </c>
      <c r="H7" s="172">
        <v>514.51884305341332</v>
      </c>
      <c r="I7" s="172">
        <v>557.69941432207793</v>
      </c>
      <c r="J7" s="172">
        <v>598.10438644997623</v>
      </c>
      <c r="K7" s="172">
        <v>534.52207919250316</v>
      </c>
      <c r="L7" s="172">
        <v>448.1477806282698</v>
      </c>
      <c r="M7" s="172">
        <v>475.75591892024107</v>
      </c>
      <c r="N7" s="172">
        <v>479.42054954692867</v>
      </c>
      <c r="O7" s="172">
        <v>398.99175626069439</v>
      </c>
      <c r="P7" s="172">
        <v>358.50282951243651</v>
      </c>
      <c r="Q7" s="172">
        <v>257.86002359115639</v>
      </c>
      <c r="R7">
        <v>5335.7444348589643</v>
      </c>
    </row>
    <row r="8" spans="1:18" ht="14.4" hidden="1" customHeight="1" x14ac:dyDescent="0.3">
      <c r="A8" t="s">
        <v>10731</v>
      </c>
      <c r="F8" s="172">
        <v>1144.6731634391131</v>
      </c>
      <c r="G8" s="172">
        <v>1103.4895206698659</v>
      </c>
      <c r="H8" s="172">
        <v>1379.4517755839665</v>
      </c>
      <c r="I8" s="172">
        <v>1946.0704362908987</v>
      </c>
      <c r="J8" s="172">
        <v>2173.7802856211588</v>
      </c>
      <c r="K8" s="172">
        <v>1989.654973879067</v>
      </c>
      <c r="L8" s="172">
        <v>2448.9285651095588</v>
      </c>
      <c r="M8" s="172">
        <v>3233.2562054451673</v>
      </c>
      <c r="N8" s="172">
        <v>3392.9780637207041</v>
      </c>
      <c r="O8" s="172">
        <v>3213.4051742088345</v>
      </c>
      <c r="P8" s="172">
        <v>3035.5371419397588</v>
      </c>
      <c r="Q8" s="172">
        <v>2561.5890507302011</v>
      </c>
      <c r="R8">
        <v>27622.814356638293</v>
      </c>
    </row>
    <row r="9" spans="1:18" ht="14.4" hidden="1" customHeight="1" x14ac:dyDescent="0.3">
      <c r="A9" t="s">
        <v>10738</v>
      </c>
      <c r="F9" s="172">
        <v>3085.1305328712692</v>
      </c>
      <c r="G9" s="172">
        <v>2628.8035080883615</v>
      </c>
      <c r="H9" s="172">
        <v>2445.118113955582</v>
      </c>
      <c r="I9" s="172">
        <v>2564.4216659631679</v>
      </c>
      <c r="J9" s="172">
        <v>2565.2920991171632</v>
      </c>
      <c r="K9" s="172">
        <v>2313.8464199569216</v>
      </c>
      <c r="L9" s="172">
        <v>3143.408191693266</v>
      </c>
      <c r="M9" s="172">
        <v>4499.7075984674993</v>
      </c>
      <c r="N9" s="172">
        <v>4801.8510537730035</v>
      </c>
      <c r="O9" s="172">
        <v>4436.3732202731389</v>
      </c>
      <c r="P9" s="172">
        <v>4238.8462776685456</v>
      </c>
      <c r="Q9" s="172">
        <v>3569.7500277362806</v>
      </c>
      <c r="R9">
        <v>40292.548709564202</v>
      </c>
    </row>
    <row r="10" spans="1:18" ht="14.4" hidden="1" customHeight="1" x14ac:dyDescent="0.3">
      <c r="A10" t="s">
        <v>2</v>
      </c>
      <c r="F10" s="172">
        <v>9097.3567996559723</v>
      </c>
      <c r="G10" s="172">
        <v>10040.549748130807</v>
      </c>
      <c r="H10" s="172">
        <v>11884.105965840283</v>
      </c>
      <c r="I10" s="172">
        <v>13539.472814200431</v>
      </c>
      <c r="J10" s="172">
        <v>14120.539175936829</v>
      </c>
      <c r="K10" s="172">
        <v>12902.586351688231</v>
      </c>
      <c r="L10" s="172">
        <v>12408.829508333629</v>
      </c>
      <c r="M10" s="172">
        <v>14324.486500031879</v>
      </c>
      <c r="N10" s="172">
        <v>16161.021887523922</v>
      </c>
      <c r="O10" s="172">
        <v>16498.429858584121</v>
      </c>
      <c r="P10" s="172">
        <v>15372.372020514711</v>
      </c>
      <c r="Q10" s="172">
        <v>12546.60174091718</v>
      </c>
      <c r="R10">
        <v>158896.35237135799</v>
      </c>
    </row>
    <row r="11" spans="1:18" ht="14.4" hidden="1" customHeight="1" x14ac:dyDescent="0.3">
      <c r="A11" t="s">
        <v>8</v>
      </c>
      <c r="F11" s="172">
        <v>2848.5693782029925</v>
      </c>
      <c r="G11" s="172">
        <v>2662.7802899253243</v>
      </c>
      <c r="H11" s="172">
        <v>2944.4802102980029</v>
      </c>
      <c r="I11" s="172">
        <v>3287.4809882670966</v>
      </c>
      <c r="J11" s="172">
        <v>3383.4337905110115</v>
      </c>
      <c r="K11" s="172">
        <v>3249.559826287762</v>
      </c>
      <c r="L11" s="172">
        <v>3037.4570097478099</v>
      </c>
      <c r="M11" s="172">
        <v>2998.8215340177344</v>
      </c>
      <c r="N11" s="172">
        <v>2938.8786455414806</v>
      </c>
      <c r="O11" s="172">
        <v>2881.8335153579319</v>
      </c>
      <c r="P11" s="172">
        <v>3001.9020220312327</v>
      </c>
      <c r="Q11" s="172">
        <v>2739.9231381347167</v>
      </c>
      <c r="R11">
        <v>35975.1203483231</v>
      </c>
    </row>
    <row r="12" spans="1:18" ht="14.4" hidden="1" customHeight="1" x14ac:dyDescent="0.3">
      <c r="A12" t="s">
        <v>10732</v>
      </c>
      <c r="F12" s="172">
        <v>2007.3965374922175</v>
      </c>
      <c r="G12" s="172">
        <v>1432.7230332313773</v>
      </c>
      <c r="H12" s="172">
        <v>1225.349420699072</v>
      </c>
      <c r="I12" s="172">
        <v>1239.2017003777523</v>
      </c>
      <c r="J12" s="172">
        <v>1221.4031356509711</v>
      </c>
      <c r="K12" s="172">
        <v>1115.7832222461877</v>
      </c>
      <c r="L12" s="172">
        <v>1634.9971923909338</v>
      </c>
      <c r="M12" s="172">
        <v>2085.3378515816448</v>
      </c>
      <c r="N12" s="172">
        <v>2065.9222174702568</v>
      </c>
      <c r="O12" s="172">
        <v>1939.7341447787717</v>
      </c>
      <c r="P12" s="172">
        <v>2241.9097723586488</v>
      </c>
      <c r="Q12" s="172">
        <v>2478.8507433213413</v>
      </c>
      <c r="R12">
        <v>20688.608971599177</v>
      </c>
    </row>
    <row r="13" spans="1:18" ht="14.4" hidden="1" customHeight="1" x14ac:dyDescent="0.3">
      <c r="A13" t="s">
        <v>6</v>
      </c>
      <c r="F13" s="172">
        <v>1594.0650320902807</v>
      </c>
      <c r="G13" s="172">
        <v>1366.2609594385794</v>
      </c>
      <c r="H13" s="172">
        <v>1312.2317062972368</v>
      </c>
      <c r="I13" s="172">
        <v>1388.4003125453755</v>
      </c>
      <c r="J13" s="172">
        <v>1418.3704708727284</v>
      </c>
      <c r="K13" s="172">
        <v>1362.6606123190568</v>
      </c>
      <c r="L13" s="172">
        <v>1302.588055893297</v>
      </c>
      <c r="M13" s="172">
        <v>1287.5600549428475</v>
      </c>
      <c r="N13" s="172">
        <v>1167.7062001496035</v>
      </c>
      <c r="O13" s="172">
        <v>1085.5123673932949</v>
      </c>
      <c r="P13" s="172">
        <v>1161.1730638052711</v>
      </c>
      <c r="Q13" s="172">
        <v>1052.5260686546494</v>
      </c>
      <c r="R13">
        <v>15499.054904402221</v>
      </c>
    </row>
    <row r="14" spans="1:18" ht="14.4" hidden="1" customHeight="1" x14ac:dyDescent="0.3">
      <c r="A14" t="s">
        <v>4</v>
      </c>
      <c r="F14" s="172">
        <v>7856.2316293630929</v>
      </c>
      <c r="G14" s="172">
        <v>7888.0877069365206</v>
      </c>
      <c r="H14" s="172">
        <v>9014.7988281288326</v>
      </c>
      <c r="I14" s="172">
        <v>10318.854947048703</v>
      </c>
      <c r="J14" s="172">
        <v>10686.401453696057</v>
      </c>
      <c r="K14" s="172">
        <v>9981.1497784645544</v>
      </c>
      <c r="L14" s="172">
        <v>9704.8905076979881</v>
      </c>
      <c r="M14" s="172">
        <v>10587.368662336907</v>
      </c>
      <c r="N14" s="172">
        <v>11618.135798325786</v>
      </c>
      <c r="O14" s="172">
        <v>12337.049629498388</v>
      </c>
      <c r="P14" s="172">
        <v>11553.903935774566</v>
      </c>
      <c r="Q14" s="172">
        <v>9094.083997753778</v>
      </c>
      <c r="R14">
        <v>120640.95687502518</v>
      </c>
    </row>
    <row r="15" spans="1:18" ht="14.4" hidden="1" customHeight="1" x14ac:dyDescent="0.3">
      <c r="A15" t="s">
        <v>3</v>
      </c>
      <c r="F15" s="172">
        <v>10154.461942239217</v>
      </c>
      <c r="G15" s="172">
        <v>10777.879030733799</v>
      </c>
      <c r="H15" s="172">
        <v>12635.179638620068</v>
      </c>
      <c r="I15" s="172">
        <v>14502.655991291136</v>
      </c>
      <c r="J15" s="172">
        <v>15218.913152808875</v>
      </c>
      <c r="K15" s="172">
        <v>13720.876877246228</v>
      </c>
      <c r="L15" s="172">
        <v>12865.011895312986</v>
      </c>
      <c r="M15" s="172">
        <v>14337.97433448954</v>
      </c>
      <c r="N15" s="172">
        <v>16183.011274425031</v>
      </c>
      <c r="O15" s="172">
        <v>16724.013213985429</v>
      </c>
      <c r="P15" s="172">
        <v>15365.938210331733</v>
      </c>
      <c r="Q15" s="172">
        <v>11975.917575872782</v>
      </c>
      <c r="R15">
        <v>164461.83313735685</v>
      </c>
    </row>
    <row r="16" spans="1:18" ht="14.4" hidden="1" customHeight="1" x14ac:dyDescent="0.3">
      <c r="A16" t="s">
        <v>31</v>
      </c>
      <c r="F16" s="172">
        <v>1663.5683890263249</v>
      </c>
      <c r="G16" s="172">
        <v>2140.6393370557644</v>
      </c>
      <c r="H16" s="172">
        <v>2536.2802268845194</v>
      </c>
      <c r="I16" s="172">
        <v>2684.6113897635751</v>
      </c>
      <c r="J16" s="172">
        <v>2631.9981555682107</v>
      </c>
      <c r="K16" s="172">
        <v>2157.5165800590371</v>
      </c>
      <c r="L16" s="172">
        <v>1972.2957443362106</v>
      </c>
      <c r="M16" s="172">
        <v>2563.3801227152217</v>
      </c>
      <c r="N16" s="172">
        <v>3002.3556548012498</v>
      </c>
      <c r="O16" s="172">
        <v>2906.3350287213375</v>
      </c>
      <c r="P16" s="172">
        <v>2663.1937139019765</v>
      </c>
      <c r="Q16" s="172">
        <v>1942.2219903743098</v>
      </c>
      <c r="R16">
        <v>28864.396333207733</v>
      </c>
    </row>
    <row r="17" spans="1:18" ht="14.4" hidden="1" customHeight="1" x14ac:dyDescent="0.3">
      <c r="A17" t="s">
        <v>10733</v>
      </c>
      <c r="F17" s="172">
        <v>703.95691785132863</v>
      </c>
      <c r="G17" s="172">
        <v>567.0026661987107</v>
      </c>
      <c r="H17" s="172">
        <v>499.47834896334797</v>
      </c>
      <c r="I17" s="172">
        <v>435.94215072363966</v>
      </c>
      <c r="J17" s="172">
        <v>352.79640946555219</v>
      </c>
      <c r="K17" s="172">
        <v>294.16029646303019</v>
      </c>
      <c r="L17" s="172">
        <v>336.10388168869673</v>
      </c>
      <c r="M17" s="172">
        <v>437.30178546090269</v>
      </c>
      <c r="N17" s="172">
        <v>484.64783854443527</v>
      </c>
      <c r="O17" s="172">
        <v>518.97668133624722</v>
      </c>
      <c r="P17" s="172">
        <v>587.4155306154114</v>
      </c>
      <c r="Q17" s="172">
        <v>491.68925996229609</v>
      </c>
      <c r="R17">
        <v>5709.4717672735987</v>
      </c>
    </row>
    <row r="18" spans="1:18" ht="14.4" hidden="1" customHeight="1" x14ac:dyDescent="0.3">
      <c r="A18" t="s">
        <v>23</v>
      </c>
      <c r="F18" s="172">
        <v>1037.7349933768312</v>
      </c>
      <c r="G18" s="172">
        <v>1040.9140300596321</v>
      </c>
      <c r="H18" s="172">
        <v>994.92366416398602</v>
      </c>
      <c r="I18" s="172">
        <v>823.11897886316137</v>
      </c>
      <c r="J18" s="172">
        <v>747.54999613024677</v>
      </c>
      <c r="K18" s="172">
        <v>689.00927207022244</v>
      </c>
      <c r="L18" s="172">
        <v>736.30063642691334</v>
      </c>
      <c r="M18" s="172">
        <v>871.07107145521206</v>
      </c>
      <c r="N18" s="172">
        <v>960.07745816714646</v>
      </c>
      <c r="O18" s="172">
        <v>1050.5614776539296</v>
      </c>
      <c r="P18" s="172">
        <v>1248.3901412596299</v>
      </c>
      <c r="Q18" s="172">
        <v>1283.8319904809325</v>
      </c>
      <c r="R18">
        <v>11483.483710107843</v>
      </c>
    </row>
    <row r="19" spans="1:18" ht="14.4" hidden="1" customHeight="1" x14ac:dyDescent="0.3">
      <c r="A19" t="s">
        <v>25</v>
      </c>
      <c r="F19" s="172">
        <v>1573.492693552947</v>
      </c>
      <c r="G19" s="172">
        <v>1669.675397655843</v>
      </c>
      <c r="H19" s="172">
        <v>1790.7059411692658</v>
      </c>
      <c r="I19" s="172">
        <v>1603.1619210031761</v>
      </c>
      <c r="J19" s="172">
        <v>1410.0612722003532</v>
      </c>
      <c r="K19" s="172">
        <v>1302.9299920914686</v>
      </c>
      <c r="L19" s="172">
        <v>1325.6321401467217</v>
      </c>
      <c r="M19" s="172">
        <v>1568.9065412278887</v>
      </c>
      <c r="N19" s="172">
        <v>1743.6510300910393</v>
      </c>
      <c r="O19" s="172">
        <v>1923.4013043004468</v>
      </c>
      <c r="P19" s="172">
        <v>2244.4046786276135</v>
      </c>
      <c r="Q19" s="172">
        <v>2289.8432481508212</v>
      </c>
      <c r="R19">
        <v>20445.866160217585</v>
      </c>
    </row>
    <row r="20" spans="1:18" ht="14.4" hidden="1" customHeight="1" x14ac:dyDescent="0.3">
      <c r="A20" t="s">
        <v>21</v>
      </c>
      <c r="F20" s="172">
        <v>2333.8013833360737</v>
      </c>
      <c r="G20" s="172">
        <v>2231.0393286525623</v>
      </c>
      <c r="H20" s="172">
        <v>2204.948240218856</v>
      </c>
      <c r="I20" s="172">
        <v>1901.7294401658376</v>
      </c>
      <c r="J20" s="172">
        <v>1718.5405135726689</v>
      </c>
      <c r="K20" s="172">
        <v>1444.8508683839234</v>
      </c>
      <c r="L20" s="172">
        <v>1291.0092640919515</v>
      </c>
      <c r="M20" s="172">
        <v>1341.9978323663413</v>
      </c>
      <c r="N20" s="172">
        <v>1478.7279156863997</v>
      </c>
      <c r="O20" s="172">
        <v>2085.5825686948911</v>
      </c>
      <c r="P20" s="172">
        <v>3219.7825739397058</v>
      </c>
      <c r="Q20" s="172">
        <v>3136.0571416631619</v>
      </c>
      <c r="R20">
        <v>24388.067070772373</v>
      </c>
    </row>
    <row r="21" spans="1:18" ht="14.4" hidden="1" customHeight="1" x14ac:dyDescent="0.3">
      <c r="A21" t="s">
        <v>5079</v>
      </c>
      <c r="F21" s="172">
        <v>278.45950732865373</v>
      </c>
      <c r="G21" s="172">
        <v>480.17604165438422</v>
      </c>
      <c r="H21" s="172">
        <v>500.69136592739119</v>
      </c>
      <c r="I21" s="172">
        <v>409.81566205683663</v>
      </c>
      <c r="J21" s="172">
        <v>406.3517066612913</v>
      </c>
      <c r="K21" s="172">
        <v>389.44113744466659</v>
      </c>
      <c r="L21" s="172">
        <v>438.54042756740773</v>
      </c>
      <c r="M21" s="172">
        <v>533.84062050955515</v>
      </c>
      <c r="N21" s="172">
        <v>559.85202080434772</v>
      </c>
      <c r="O21" s="172">
        <v>611.65668049268186</v>
      </c>
      <c r="P21" s="172">
        <v>736.41804877836103</v>
      </c>
      <c r="Q21" s="172">
        <v>902.77120090735093</v>
      </c>
      <c r="R21">
        <v>6248.0144201329294</v>
      </c>
    </row>
    <row r="22" spans="1:18" ht="14.4" hidden="1" customHeight="1" x14ac:dyDescent="0.3">
      <c r="A22" t="s">
        <v>5077</v>
      </c>
      <c r="F22" s="172">
        <v>757.2244970513666</v>
      </c>
      <c r="G22" s="172">
        <v>785.10896376853316</v>
      </c>
      <c r="H22" s="172">
        <v>798.31226165893281</v>
      </c>
      <c r="I22" s="172">
        <v>821.85233310601211</v>
      </c>
      <c r="J22" s="172">
        <v>704.4210737107835</v>
      </c>
      <c r="K22" s="172">
        <v>603.03219196652412</v>
      </c>
      <c r="L22" s="172">
        <v>684.95803670796704</v>
      </c>
      <c r="M22" s="172">
        <v>741.1965374339884</v>
      </c>
      <c r="N22" s="172">
        <v>712.28414531832868</v>
      </c>
      <c r="O22" s="172">
        <v>819.92524432824803</v>
      </c>
      <c r="P22" s="172">
        <v>1005.6856828463428</v>
      </c>
      <c r="Q22" s="172">
        <v>1049.2600094767174</v>
      </c>
      <c r="R22">
        <v>9483.2609773737422</v>
      </c>
    </row>
    <row r="23" spans="1:18" ht="14.4" hidden="1" customHeight="1" x14ac:dyDescent="0.3">
      <c r="A23" t="s">
        <v>24</v>
      </c>
      <c r="F23" s="172">
        <v>4225.578966784592</v>
      </c>
      <c r="G23" s="172">
        <v>3885.9305061131276</v>
      </c>
      <c r="H23" s="172">
        <v>3791.8963343876308</v>
      </c>
      <c r="I23" s="172">
        <v>3678.4858075301713</v>
      </c>
      <c r="J23" s="172">
        <v>3517.6457662186731</v>
      </c>
      <c r="K23" s="172">
        <v>3335.211809983176</v>
      </c>
      <c r="L23" s="172">
        <v>3315.7881128449371</v>
      </c>
      <c r="M23" s="172">
        <v>3735.6109452978744</v>
      </c>
      <c r="N23" s="172">
        <v>4239.9707816112914</v>
      </c>
      <c r="O23" s="172">
        <v>4861.7672326414122</v>
      </c>
      <c r="P23" s="172">
        <v>5635.7446380801275</v>
      </c>
      <c r="Q23" s="172">
        <v>5708.7139346502117</v>
      </c>
      <c r="R23">
        <v>49932.344836143224</v>
      </c>
    </row>
    <row r="24" spans="1:18" ht="14.4" hidden="1" customHeight="1" x14ac:dyDescent="0.3">
      <c r="A24" t="s">
        <v>22</v>
      </c>
      <c r="F24" s="172">
        <v>2557.3298600935859</v>
      </c>
      <c r="G24" s="172">
        <v>2632.290307600234</v>
      </c>
      <c r="H24" s="172">
        <v>2580.0637592321887</v>
      </c>
      <c r="I24" s="172">
        <v>2028.06453589127</v>
      </c>
      <c r="J24" s="172">
        <v>1670.7390674034862</v>
      </c>
      <c r="K24" s="172">
        <v>1457.2080714042463</v>
      </c>
      <c r="L24" s="172">
        <v>1433.8664162296811</v>
      </c>
      <c r="M24" s="172">
        <v>1830.6962454514137</v>
      </c>
      <c r="N24" s="172">
        <v>2321.8176857095705</v>
      </c>
      <c r="O24" s="172">
        <v>2843.157440372484</v>
      </c>
      <c r="P24" s="172">
        <v>3971.2889740378318</v>
      </c>
      <c r="Q24" s="172">
        <v>4711.0906687088363</v>
      </c>
      <c r="R24">
        <v>30037.613032134828</v>
      </c>
    </row>
    <row r="25" spans="1:18" ht="14.4" hidden="1" customHeight="1" x14ac:dyDescent="0.3">
      <c r="A25" t="s">
        <v>30</v>
      </c>
      <c r="F25" s="172">
        <v>942.00202884280213</v>
      </c>
      <c r="G25" s="172">
        <v>779.47198231169943</v>
      </c>
      <c r="H25" s="172">
        <v>699.04218951305961</v>
      </c>
      <c r="I25" s="172">
        <v>714.75014153752284</v>
      </c>
      <c r="J25" s="172">
        <v>702.03060540232741</v>
      </c>
      <c r="K25" s="172">
        <v>595.66223376825189</v>
      </c>
      <c r="L25" s="172">
        <v>578.08073013830608</v>
      </c>
      <c r="M25" s="172">
        <v>996.06646496271048</v>
      </c>
      <c r="N25" s="172">
        <v>1664.9905801243822</v>
      </c>
      <c r="O25" s="172">
        <v>1970.2798812705603</v>
      </c>
      <c r="P25" s="172">
        <v>1859.3606724862054</v>
      </c>
      <c r="Q25" s="172">
        <v>1434.441658685362</v>
      </c>
      <c r="R25">
        <v>12936.179169043191</v>
      </c>
    </row>
    <row r="26" spans="1:18" ht="14.4" hidden="1" customHeight="1" x14ac:dyDescent="0.3">
      <c r="A26" t="s">
        <v>14</v>
      </c>
      <c r="F26" s="172">
        <v>2304.3798953173709</v>
      </c>
      <c r="G26" s="172">
        <v>2038.9292461246814</v>
      </c>
      <c r="H26" s="172">
        <v>2060.4360912259549</v>
      </c>
      <c r="I26" s="172">
        <v>1850.6619569390971</v>
      </c>
      <c r="J26" s="172">
        <v>1723.9106590948693</v>
      </c>
      <c r="K26" s="172">
        <v>1668.2884262099537</v>
      </c>
      <c r="L26" s="172">
        <v>1748.5233989164255</v>
      </c>
      <c r="M26" s="172">
        <v>1948.7594516975284</v>
      </c>
      <c r="N26" s="172">
        <v>2176.265765391277</v>
      </c>
      <c r="O26" s="172">
        <v>2282.8430279626732</v>
      </c>
      <c r="P26" s="172">
        <v>2438.6649066869813</v>
      </c>
      <c r="Q26" s="172">
        <v>2376.5140745167032</v>
      </c>
      <c r="R26">
        <v>24618.176900083516</v>
      </c>
    </row>
    <row r="27" spans="1:18" ht="14.4" hidden="1" customHeight="1" x14ac:dyDescent="0.3">
      <c r="A27" t="s">
        <v>15</v>
      </c>
      <c r="F27" s="172">
        <v>1476.6713180138195</v>
      </c>
      <c r="G27" s="172">
        <v>987.50025089328403</v>
      </c>
      <c r="H27" s="172">
        <v>708.05576828989786</v>
      </c>
      <c r="I27" s="172">
        <v>746.4611174369918</v>
      </c>
      <c r="J27" s="172">
        <v>746.61967941313924</v>
      </c>
      <c r="K27" s="172">
        <v>645.17649682753995</v>
      </c>
      <c r="L27" s="172">
        <v>644.96688144447694</v>
      </c>
      <c r="M27" s="172">
        <v>804.72799412071993</v>
      </c>
      <c r="N27" s="172">
        <v>995.37462370393871</v>
      </c>
      <c r="O27" s="172">
        <v>1209.2348247966677</v>
      </c>
      <c r="P27" s="172">
        <v>1790.3410233981313</v>
      </c>
      <c r="Q27" s="172">
        <v>2090.8108493742338</v>
      </c>
      <c r="R27">
        <v>12845.940827712839</v>
      </c>
    </row>
    <row r="28" spans="1:18" ht="14.4" hidden="1" customHeight="1" x14ac:dyDescent="0.3">
      <c r="A28" t="s">
        <v>10734</v>
      </c>
      <c r="F28" s="172">
        <v>148.46913407269801</v>
      </c>
      <c r="G28" s="172">
        <v>129.50114258102064</v>
      </c>
      <c r="H28" s="172">
        <v>380.8301784897713</v>
      </c>
      <c r="I28" s="172">
        <v>764.95723360759519</v>
      </c>
      <c r="J28" s="172">
        <v>902.96504774558332</v>
      </c>
      <c r="K28" s="172">
        <v>782.0817813727449</v>
      </c>
      <c r="L28" s="172">
        <v>598.8487377393343</v>
      </c>
      <c r="M28" s="172">
        <v>489.24362128495466</v>
      </c>
      <c r="N28" s="172">
        <v>431.38440742838588</v>
      </c>
      <c r="O28" s="172">
        <v>395.89962572887771</v>
      </c>
      <c r="P28" s="172">
        <v>342.33729080311412</v>
      </c>
      <c r="Q28" s="172">
        <v>274.04531316393138</v>
      </c>
      <c r="R28">
        <v>5640.5635140180111</v>
      </c>
    </row>
    <row r="29" spans="1:18" ht="14.4" hidden="1" customHeight="1" x14ac:dyDescent="0.3">
      <c r="A29" t="s">
        <v>10739</v>
      </c>
      <c r="F29" s="172">
        <v>2541.6665753696498</v>
      </c>
      <c r="G29" s="172">
        <v>2474.127147847958</v>
      </c>
      <c r="H29" s="172">
        <v>2593.0942990745821</v>
      </c>
      <c r="I29" s="172">
        <v>2694.7421401112592</v>
      </c>
      <c r="J29" s="172">
        <v>2677.0145172715843</v>
      </c>
      <c r="K29" s="172">
        <v>2388.6251879122119</v>
      </c>
      <c r="L29" s="172">
        <v>2329.3050753766597</v>
      </c>
      <c r="M29" s="172">
        <v>2814.1948634992764</v>
      </c>
      <c r="N29" s="172">
        <v>3037.9483082302463</v>
      </c>
      <c r="O29" s="172">
        <v>2752.3744336729774</v>
      </c>
      <c r="P29" s="172">
        <v>2807.49764688195</v>
      </c>
      <c r="Q29" s="172">
        <v>2669.0508054430265</v>
      </c>
      <c r="R29">
        <v>31779.641000691379</v>
      </c>
    </row>
    <row r="30" spans="1:18" ht="14.4" hidden="1" customHeight="1" x14ac:dyDescent="0.3">
      <c r="A30" t="s">
        <v>10735</v>
      </c>
      <c r="F30" s="172">
        <v>853.1250443458955</v>
      </c>
      <c r="G30" s="172">
        <v>841.15810938492439</v>
      </c>
      <c r="H30" s="172">
        <v>830.06726088883147</v>
      </c>
      <c r="I30" s="172">
        <v>912.94730209964314</v>
      </c>
      <c r="J30" s="172">
        <v>1058.7377437591615</v>
      </c>
      <c r="K30" s="172">
        <v>1086.4462894747423</v>
      </c>
      <c r="L30" s="172">
        <v>1082.4541261039169</v>
      </c>
      <c r="M30" s="172">
        <v>1071.4299290816957</v>
      </c>
      <c r="N30" s="172">
        <v>989.68971125389066</v>
      </c>
      <c r="O30" s="172">
        <v>886.82707860531104</v>
      </c>
      <c r="P30" s="172">
        <v>820.93162648497923</v>
      </c>
      <c r="Q30" s="172">
        <v>710.1943098697277</v>
      </c>
      <c r="R30">
        <v>11144.008531352718</v>
      </c>
    </row>
    <row r="31" spans="1:18" ht="14.4" hidden="1" customHeight="1" x14ac:dyDescent="0.3">
      <c r="A31" s="173" t="s">
        <v>10736</v>
      </c>
      <c r="B31" s="173"/>
      <c r="C31" s="173"/>
      <c r="D31" s="173"/>
      <c r="E31" s="173"/>
      <c r="F31" s="174">
        <v>64910.611470307682</v>
      </c>
      <c r="G31" s="174">
        <v>64283.990300182515</v>
      </c>
      <c r="H31" s="174">
        <v>70178.697726958824</v>
      </c>
      <c r="I31" s="174">
        <v>75685.467731444602</v>
      </c>
      <c r="J31" s="174">
        <v>76467.448432786274</v>
      </c>
      <c r="K31" s="174">
        <v>69700.657498956207</v>
      </c>
      <c r="L31" s="174">
        <v>69027.413980338621</v>
      </c>
      <c r="M31" s="174">
        <v>79659.261165578602</v>
      </c>
      <c r="N31" s="174">
        <v>88276.873453960885</v>
      </c>
      <c r="O31" s="174">
        <v>91622.989654864185</v>
      </c>
      <c r="P31" s="174">
        <v>92726.579365639336</v>
      </c>
      <c r="Q31" s="174">
        <v>81757.805973762283</v>
      </c>
      <c r="R31">
        <v>924297.79675477999</v>
      </c>
    </row>
    <row r="32" spans="1:18" ht="14.4" hidden="1" customHeight="1" x14ac:dyDescent="0.3">
      <c r="A32" s="173" t="s">
        <v>10737</v>
      </c>
      <c r="B32" s="173"/>
      <c r="C32" s="173"/>
      <c r="D32" s="173"/>
      <c r="E32" s="173"/>
      <c r="F32" s="174">
        <v>58587.893681606845</v>
      </c>
      <c r="G32" s="174">
        <v>58783.433655316592</v>
      </c>
      <c r="H32" s="174">
        <v>64817.111568368389</v>
      </c>
      <c r="I32" s="174">
        <v>70393.602516957239</v>
      </c>
      <c r="J32" s="174">
        <v>71319.903577006684</v>
      </c>
      <c r="K32" s="174">
        <v>64998.567388006501</v>
      </c>
      <c r="L32" s="174">
        <v>64304.618624601062</v>
      </c>
      <c r="M32" s="174">
        <v>74091.578856261083</v>
      </c>
      <c r="N32" s="174">
        <v>82067.284756635418</v>
      </c>
      <c r="O32" s="174">
        <v>85378.537368431862</v>
      </c>
      <c r="P32" s="174">
        <v>85690.075788672271</v>
      </c>
      <c r="Q32" s="174">
        <v>74621.430244428324</v>
      </c>
      <c r="R32">
        <v>855054.03802629234</v>
      </c>
    </row>
    <row r="33" spans="1:18" ht="14.4" hidden="1" customHeight="1" x14ac:dyDescent="0.3">
      <c r="A33" s="177" t="s">
        <v>5</v>
      </c>
      <c r="B33" s="177"/>
      <c r="C33" s="177"/>
      <c r="D33" s="177"/>
      <c r="E33" s="177"/>
      <c r="F33" s="175">
        <v>3152.0697009313308</v>
      </c>
      <c r="G33" s="175">
        <v>2536.2125539012432</v>
      </c>
      <c r="H33" s="175">
        <v>2604.8011962830387</v>
      </c>
      <c r="I33" s="175">
        <v>3185.272136668651</v>
      </c>
      <c r="J33" s="175">
        <v>3395.1834212721296</v>
      </c>
      <c r="K33" s="175">
        <v>3105.4381961252548</v>
      </c>
      <c r="L33" s="175">
        <v>4083.9257575004926</v>
      </c>
      <c r="M33" s="175">
        <v>5318.5940570268122</v>
      </c>
      <c r="N33" s="175">
        <v>5458.9002811909613</v>
      </c>
      <c r="O33" s="175">
        <v>5153.1393189876062</v>
      </c>
      <c r="P33" s="175">
        <v>5277.4469142984071</v>
      </c>
      <c r="Q33" s="175">
        <v>5040.4397940515428</v>
      </c>
      <c r="R33" s="175">
        <v>48311.42332823747</v>
      </c>
    </row>
    <row r="34" spans="1:18" ht="14.4" hidden="1" customHeight="1" x14ac:dyDescent="0.3">
      <c r="A34" s="177" t="s">
        <v>7</v>
      </c>
      <c r="B34" s="177"/>
      <c r="C34" s="177"/>
      <c r="D34" s="177"/>
      <c r="E34" s="177"/>
      <c r="F34" s="175">
        <v>3789.0874507225981</v>
      </c>
      <c r="G34" s="175">
        <v>3195.8061742870723</v>
      </c>
      <c r="H34" s="175">
        <v>2944.5964629189298</v>
      </c>
      <c r="I34" s="175">
        <v>3000.3638166868077</v>
      </c>
      <c r="J34" s="175">
        <v>2918.0885085827153</v>
      </c>
      <c r="K34" s="175">
        <v>2608.0067164199518</v>
      </c>
      <c r="L34" s="175">
        <v>3479.5120733819626</v>
      </c>
      <c r="M34" s="175">
        <v>4937.0093839284018</v>
      </c>
      <c r="N34" s="175">
        <v>5286.4988923174387</v>
      </c>
      <c r="O34" s="175">
        <v>4955.3499016093865</v>
      </c>
      <c r="P34" s="175">
        <v>4826.2618082839572</v>
      </c>
      <c r="Q34" s="175">
        <v>4061.4392876985767</v>
      </c>
      <c r="R34" s="175">
        <v>46002.020476837803</v>
      </c>
    </row>
    <row r="35" spans="1:18" ht="14.4" hidden="1" customHeight="1" x14ac:dyDescent="0.3">
      <c r="A35" s="177" t="s">
        <v>5061</v>
      </c>
      <c r="B35" s="177"/>
      <c r="C35" s="177"/>
      <c r="D35" s="177"/>
      <c r="E35" s="177"/>
      <c r="F35" s="175">
        <v>3394.7916197155455</v>
      </c>
      <c r="G35" s="175">
        <v>3315.2852572328825</v>
      </c>
      <c r="H35" s="175">
        <v>3423.1615599634133</v>
      </c>
      <c r="I35" s="175">
        <v>3607.6894422109026</v>
      </c>
      <c r="J35" s="175">
        <v>3735.752261030746</v>
      </c>
      <c r="K35" s="175">
        <v>3475.071477386954</v>
      </c>
      <c r="L35" s="175">
        <v>3411.7592014805768</v>
      </c>
      <c r="M35" s="175">
        <v>3885.6247925809721</v>
      </c>
      <c r="N35" s="175">
        <v>4027.6380194841367</v>
      </c>
      <c r="O35" s="175">
        <v>3639.2015122782886</v>
      </c>
      <c r="P35" s="175">
        <v>3628.429273366929</v>
      </c>
      <c r="Q35" s="175">
        <v>3379.245115312754</v>
      </c>
      <c r="R35" s="175">
        <v>42923.649532044095</v>
      </c>
    </row>
    <row r="36" spans="1:18" ht="15" hidden="1" thickBot="1" x14ac:dyDescent="0.35">
      <c r="A36" s="173"/>
      <c r="B36" s="173"/>
      <c r="C36" s="173"/>
      <c r="D36" s="173"/>
      <c r="E36" s="173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</row>
    <row r="37" spans="1:18" ht="15" hidden="1" thickBot="1" x14ac:dyDescent="0.35">
      <c r="A37" s="173"/>
      <c r="B37" s="173"/>
      <c r="C37" s="173"/>
      <c r="D37" s="173"/>
      <c r="E37" s="173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</row>
    <row r="38" spans="1:18" ht="15" hidden="1" thickBot="1" x14ac:dyDescent="0.35">
      <c r="A38" s="173"/>
      <c r="B38" s="173"/>
      <c r="C38" s="173"/>
      <c r="D38" s="173"/>
      <c r="E38" s="173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</row>
    <row r="39" spans="1:18" ht="15" hidden="1" thickBot="1" x14ac:dyDescent="0.35">
      <c r="A39" s="176"/>
      <c r="B39" s="176"/>
      <c r="C39" s="176"/>
      <c r="D39" s="176"/>
      <c r="E39" s="176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  <c r="R39" s="177"/>
    </row>
    <row r="40" spans="1:18" ht="15" hidden="1" thickBot="1" x14ac:dyDescent="0.35">
      <c r="A40" s="178"/>
      <c r="B40" s="181"/>
      <c r="C40" s="181"/>
      <c r="D40" s="181"/>
      <c r="E40" s="181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80"/>
      <c r="Q40" s="180"/>
      <c r="R40" s="180"/>
    </row>
    <row r="41" spans="1:18" ht="15" hidden="1" thickBot="1" x14ac:dyDescent="0.35">
      <c r="A41" s="211"/>
      <c r="B41" s="211"/>
      <c r="C41" s="211"/>
      <c r="D41" s="211"/>
      <c r="E41" s="211"/>
      <c r="F41" s="211"/>
      <c r="G41" s="211"/>
      <c r="H41" s="179"/>
      <c r="I41" s="179"/>
      <c r="J41" s="179"/>
      <c r="K41" s="179"/>
      <c r="L41" s="179"/>
      <c r="M41" s="179"/>
      <c r="N41" s="179"/>
      <c r="O41" s="179"/>
      <c r="P41" s="180"/>
      <c r="Q41" s="180"/>
      <c r="R41" s="180"/>
    </row>
    <row r="42" spans="1:18" ht="23.4" customHeight="1" x14ac:dyDescent="0.3">
      <c r="A42" s="212" t="s">
        <v>10779</v>
      </c>
      <c r="B42" s="212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</row>
    <row r="43" spans="1:18" ht="43.2" x14ac:dyDescent="0.3">
      <c r="A43" s="171" t="s">
        <v>0</v>
      </c>
      <c r="B43" s="171" t="s">
        <v>10778</v>
      </c>
      <c r="C43" s="171" t="s">
        <v>10782</v>
      </c>
      <c r="D43" s="171" t="s">
        <v>10784</v>
      </c>
      <c r="E43" s="200" t="s">
        <v>10786</v>
      </c>
      <c r="F43" s="171" t="s">
        <v>5047</v>
      </c>
      <c r="G43" s="171" t="s">
        <v>10724</v>
      </c>
      <c r="H43" s="171" t="s">
        <v>10725</v>
      </c>
      <c r="I43" s="171" t="s">
        <v>10726</v>
      </c>
      <c r="J43" s="171" t="s">
        <v>10727</v>
      </c>
      <c r="K43" s="171" t="s">
        <v>10728</v>
      </c>
      <c r="L43" s="171" t="s">
        <v>10729</v>
      </c>
      <c r="M43" s="171" t="s">
        <v>350</v>
      </c>
      <c r="N43" s="171" t="s">
        <v>349</v>
      </c>
      <c r="O43" s="171" t="s">
        <v>348</v>
      </c>
      <c r="P43" s="171" t="s">
        <v>5045</v>
      </c>
      <c r="Q43" s="171" t="s">
        <v>5046</v>
      </c>
      <c r="R43" s="171" t="s">
        <v>10776</v>
      </c>
    </row>
    <row r="44" spans="1:18" x14ac:dyDescent="0.3">
      <c r="A44" s="189" t="s">
        <v>4</v>
      </c>
      <c r="B44" s="193">
        <v>6.3893867802306312E-2</v>
      </c>
      <c r="C44" s="196">
        <v>9693.5767730371263</v>
      </c>
      <c r="D44" s="201">
        <v>12588.32845922404</v>
      </c>
      <c r="E44" s="201">
        <f>D44-D44/(1+B44)</f>
        <v>756.01243579601942</v>
      </c>
      <c r="F44" s="188">
        <v>0.53143226083098638</v>
      </c>
      <c r="G44" s="188">
        <v>0.53358715494876918</v>
      </c>
      <c r="H44" s="188">
        <v>0.60980316622327235</v>
      </c>
      <c r="I44" s="188">
        <v>0.69801562280842167</v>
      </c>
      <c r="J44" s="188">
        <v>0.72287818799273884</v>
      </c>
      <c r="K44" s="188">
        <v>0.6751716653359594</v>
      </c>
      <c r="L44" s="188">
        <v>0.65648419585119089</v>
      </c>
      <c r="M44" s="188">
        <v>0.71617914668498361</v>
      </c>
      <c r="N44" s="188">
        <v>0.78590505795031373</v>
      </c>
      <c r="O44" s="188">
        <v>0.8345357527499393</v>
      </c>
      <c r="P44" s="188">
        <v>0.78156011427459526</v>
      </c>
      <c r="Q44" s="188">
        <v>0.61516638601260143</v>
      </c>
      <c r="R44" s="188">
        <v>0.68005989263864774</v>
      </c>
    </row>
    <row r="45" spans="1:18" x14ac:dyDescent="0.3">
      <c r="A45" s="189" t="s">
        <v>2</v>
      </c>
      <c r="B45" s="194">
        <v>0.14874208526964489</v>
      </c>
      <c r="C45" s="197">
        <v>11395.04311634759</v>
      </c>
      <c r="D45" s="201">
        <v>17656.994364600545</v>
      </c>
      <c r="E45" s="201">
        <f t="shared" ref="E45:E66" si="0">D45-D45/(1+B45)</f>
        <v>2286.2731287228598</v>
      </c>
      <c r="F45" s="188">
        <v>0.43047897894237258</v>
      </c>
      <c r="G45" s="188">
        <v>0.47511004556388259</v>
      </c>
      <c r="H45" s="188">
        <v>0.56234551578886582</v>
      </c>
      <c r="I45" s="188">
        <v>0.64067602940399393</v>
      </c>
      <c r="J45" s="188">
        <v>0.66817158218999684</v>
      </c>
      <c r="K45" s="188">
        <v>0.6105391181975609</v>
      </c>
      <c r="L45" s="188">
        <v>0.58717497557306408</v>
      </c>
      <c r="M45" s="188">
        <v>0.67782219145683209</v>
      </c>
      <c r="N45" s="188">
        <v>0.76472544212729132</v>
      </c>
      <c r="O45" s="188">
        <v>0.78069129265593107</v>
      </c>
      <c r="P45" s="188">
        <v>0.72740721915663653</v>
      </c>
      <c r="Q45" s="188">
        <v>0.59369423730097837</v>
      </c>
      <c r="R45" s="188">
        <v>0.62656971902978376</v>
      </c>
    </row>
    <row r="46" spans="1:18" x14ac:dyDescent="0.3">
      <c r="A46" s="189" t="s">
        <v>3</v>
      </c>
      <c r="B46" s="194">
        <v>-3.5219809911134888E-2</v>
      </c>
      <c r="C46" s="197">
        <v>10336.052323046828</v>
      </c>
      <c r="D46" s="201">
        <v>13496.355458430238</v>
      </c>
      <c r="E46" s="201">
        <f t="shared" si="0"/>
        <v>-492.69157744132281</v>
      </c>
      <c r="F46" s="188">
        <v>0.68363941442759846</v>
      </c>
      <c r="G46" s="188">
        <v>0.72561037219442737</v>
      </c>
      <c r="H46" s="188">
        <v>0.85065135488891741</v>
      </c>
      <c r="I46" s="188">
        <v>0.97637740984480503</v>
      </c>
      <c r="J46" s="188">
        <v>1.0245987365152738</v>
      </c>
      <c r="K46" s="188">
        <v>0.9237448805411862</v>
      </c>
      <c r="L46" s="188">
        <v>0.86612459121358598</v>
      </c>
      <c r="M46" s="188">
        <v>0.96529037519312122</v>
      </c>
      <c r="N46" s="188">
        <v>1.0895057182009107</v>
      </c>
      <c r="O46" s="188">
        <v>1.1259281550832441</v>
      </c>
      <c r="P46" s="188">
        <v>1.0344970575492041</v>
      </c>
      <c r="Q46" s="188">
        <v>0.80626716859775294</v>
      </c>
      <c r="R46" s="188">
        <v>0.92268626952083588</v>
      </c>
    </row>
    <row r="47" spans="1:18" x14ac:dyDescent="0.3">
      <c r="A47" s="189" t="s">
        <v>31</v>
      </c>
      <c r="B47" s="194">
        <v>-0.13841500649259444</v>
      </c>
      <c r="C47" s="197">
        <v>6470.6199250581003</v>
      </c>
      <c r="D47" s="201">
        <v>2694.5037987672922</v>
      </c>
      <c r="E47" s="201">
        <f t="shared" si="0"/>
        <v>-432.87634256769297</v>
      </c>
      <c r="F47" s="188">
        <v>0.50297000317380847</v>
      </c>
      <c r="G47" s="188">
        <v>0.6472095654468939</v>
      </c>
      <c r="H47" s="188">
        <v>0.76682923418159987</v>
      </c>
      <c r="I47" s="188">
        <v>0.81167627861703762</v>
      </c>
      <c r="J47" s="188">
        <v>0.79576898033895771</v>
      </c>
      <c r="K47" s="188">
        <v>0.65231229943902613</v>
      </c>
      <c r="L47" s="188">
        <v>0.59631188193536599</v>
      </c>
      <c r="M47" s="188">
        <v>0.7750227264250753</v>
      </c>
      <c r="N47" s="188">
        <v>0.90774436637867029</v>
      </c>
      <c r="O47" s="188">
        <v>0.87871310146479942</v>
      </c>
      <c r="P47" s="188">
        <v>0.80520077176854021</v>
      </c>
      <c r="Q47" s="188">
        <v>0.58721926138219549</v>
      </c>
      <c r="R47" s="188">
        <v>0.72724820587933081</v>
      </c>
    </row>
    <row r="48" spans="1:18" x14ac:dyDescent="0.3">
      <c r="A48" s="189" t="s">
        <v>7</v>
      </c>
      <c r="B48" s="194">
        <v>-0.13897944237339366</v>
      </c>
      <c r="C48" s="197">
        <v>7188.5700649742212</v>
      </c>
      <c r="D48" s="201">
        <v>3049.1915525347795</v>
      </c>
      <c r="E48" s="201">
        <f t="shared" si="0"/>
        <v>-492.17749553980093</v>
      </c>
      <c r="F48" s="188">
        <v>1.2426531378695269</v>
      </c>
      <c r="G48" s="188">
        <v>1.0480831129255925</v>
      </c>
      <c r="H48" s="188">
        <v>0.96569743559439547</v>
      </c>
      <c r="I48" s="188">
        <v>0.98398666170795945</v>
      </c>
      <c r="J48" s="188">
        <v>0.95700399870153163</v>
      </c>
      <c r="K48" s="188">
        <v>0.85531088207689909</v>
      </c>
      <c r="L48" s="188">
        <v>1.1411261029138886</v>
      </c>
      <c r="M48" s="188">
        <v>1.6191207731191199</v>
      </c>
      <c r="N48" s="188">
        <v>1.7337378781345487</v>
      </c>
      <c r="O48" s="188">
        <v>1.6251356519369948</v>
      </c>
      <c r="P48" s="188">
        <v>1.5828004653469234</v>
      </c>
      <c r="Q48" s="188">
        <v>1.3319724975370342</v>
      </c>
      <c r="R48" s="188">
        <v>1.2572190498220348</v>
      </c>
    </row>
    <row r="49" spans="1:18" x14ac:dyDescent="0.3">
      <c r="A49" s="189" t="s">
        <v>5</v>
      </c>
      <c r="B49" s="194">
        <v>0.27785025034802324</v>
      </c>
      <c r="C49" s="197">
        <v>20821.594139786826</v>
      </c>
      <c r="D49" s="201">
        <v>5443.6574200734685</v>
      </c>
      <c r="E49" s="201">
        <f t="shared" si="0"/>
        <v>1183.6454049012009</v>
      </c>
      <c r="F49" s="188">
        <v>0.57714300829631127</v>
      </c>
      <c r="G49" s="188">
        <v>0.4643797510584689</v>
      </c>
      <c r="H49" s="188">
        <v>0.4769383107208689</v>
      </c>
      <c r="I49" s="188">
        <v>0.58322236423141005</v>
      </c>
      <c r="J49" s="188">
        <v>0.62165705691463324</v>
      </c>
      <c r="K49" s="188">
        <v>0.56860479387890461</v>
      </c>
      <c r="L49" s="188">
        <v>0.74776557023666357</v>
      </c>
      <c r="M49" s="188">
        <v>0.97383296221919735</v>
      </c>
      <c r="N49" s="188">
        <v>0.99952298940129536</v>
      </c>
      <c r="O49" s="188">
        <v>0.94353824975753731</v>
      </c>
      <c r="P49" s="188">
        <v>0.96629893283842172</v>
      </c>
      <c r="Q49" s="188">
        <v>0.92290300084919408</v>
      </c>
      <c r="R49" s="188">
        <v>0.73715058253357557</v>
      </c>
    </row>
    <row r="50" spans="1:18" x14ac:dyDescent="0.3">
      <c r="A50" s="189" t="s">
        <v>6</v>
      </c>
      <c r="B50" s="194">
        <v>0.26800295242250671</v>
      </c>
      <c r="C50" s="197">
        <v>11601.346028290951</v>
      </c>
      <c r="D50" s="201">
        <v>2166.0849413433029</v>
      </c>
      <c r="E50" s="201">
        <f t="shared" si="0"/>
        <v>457.82003769696689</v>
      </c>
      <c r="F50" s="188">
        <v>0.694474806172934</v>
      </c>
      <c r="G50" s="188">
        <v>0.59522905018721761</v>
      </c>
      <c r="H50" s="188">
        <v>0.57169051546771477</v>
      </c>
      <c r="I50" s="188">
        <v>0.60487434234789872</v>
      </c>
      <c r="J50" s="188">
        <v>0.61793122489432029</v>
      </c>
      <c r="K50" s="188">
        <v>0.59366051294585598</v>
      </c>
      <c r="L50" s="188">
        <v>0.5674891359064973</v>
      </c>
      <c r="M50" s="188">
        <v>0.56094199520826327</v>
      </c>
      <c r="N50" s="188">
        <v>0.50872613142542167</v>
      </c>
      <c r="O50" s="188">
        <v>0.47291733760400678</v>
      </c>
      <c r="P50" s="188">
        <v>0.50587988707208931</v>
      </c>
      <c r="Q50" s="188">
        <v>0.45854643493584896</v>
      </c>
      <c r="R50" s="188">
        <v>0.56269678118067246</v>
      </c>
    </row>
    <row r="51" spans="1:18" x14ac:dyDescent="0.3">
      <c r="A51" s="189" t="s">
        <v>8</v>
      </c>
      <c r="B51" s="194">
        <v>0.12055696669871765</v>
      </c>
      <c r="C51" s="197">
        <v>9914.9364402795181</v>
      </c>
      <c r="D51" s="201">
        <v>3814.5657690130274</v>
      </c>
      <c r="E51" s="201">
        <f t="shared" si="0"/>
        <v>410.3963404375645</v>
      </c>
      <c r="F51" s="188">
        <v>0.72276438482012906</v>
      </c>
      <c r="G51" s="188">
        <v>0.67562432317275833</v>
      </c>
      <c r="H51" s="188">
        <v>0.7470997350795171</v>
      </c>
      <c r="I51" s="188">
        <v>0.83412894636664037</v>
      </c>
      <c r="J51" s="188">
        <v>0.85847494566588889</v>
      </c>
      <c r="K51" s="188">
        <v>0.82450725151891002</v>
      </c>
      <c r="L51" s="188">
        <v>0.77069063645306102</v>
      </c>
      <c r="M51" s="188">
        <v>0.76088769956061397</v>
      </c>
      <c r="N51" s="188">
        <v>0.74567845619606854</v>
      </c>
      <c r="O51" s="188">
        <v>0.73120445786568333</v>
      </c>
      <c r="P51" s="188">
        <v>0.76166930840646441</v>
      </c>
      <c r="Q51" s="188">
        <v>0.69519769346030524</v>
      </c>
      <c r="R51" s="188">
        <v>0.7606606532138368</v>
      </c>
    </row>
    <row r="52" spans="1:18" x14ac:dyDescent="0.3">
      <c r="A52" s="189" t="s">
        <v>21</v>
      </c>
      <c r="B52" s="194">
        <v>-0.16490183397018945</v>
      </c>
      <c r="C52" s="197">
        <v>5153.1860572722871</v>
      </c>
      <c r="D52" s="201">
        <v>2122.8251677443495</v>
      </c>
      <c r="E52" s="201">
        <f t="shared" si="0"/>
        <v>-419.18157361469093</v>
      </c>
      <c r="F52" s="188">
        <v>1.0993846402414293</v>
      </c>
      <c r="G52" s="188">
        <v>1.0509764829211998</v>
      </c>
      <c r="H52" s="188">
        <v>1.0386857446964264</v>
      </c>
      <c r="I52" s="188">
        <v>0.89584835768013737</v>
      </c>
      <c r="J52" s="188">
        <v>0.80955348546142336</v>
      </c>
      <c r="K52" s="188">
        <v>0.68062640783516748</v>
      </c>
      <c r="L52" s="188">
        <v>0.60815618907690794</v>
      </c>
      <c r="M52" s="188">
        <v>0.63217539190582894</v>
      </c>
      <c r="N52" s="188">
        <v>0.69658488044856359</v>
      </c>
      <c r="O52" s="188">
        <v>0.98245611573889935</v>
      </c>
      <c r="P52" s="188">
        <v>1.5167441119802392</v>
      </c>
      <c r="Q52" s="188">
        <v>1.4773035430870844</v>
      </c>
      <c r="R52" s="188">
        <v>0.95737461258944223</v>
      </c>
    </row>
    <row r="53" spans="1:18" x14ac:dyDescent="0.3">
      <c r="A53" s="189" t="s">
        <v>22</v>
      </c>
      <c r="B53" s="194">
        <v>1.7799740636465083E-2</v>
      </c>
      <c r="C53" s="197">
        <v>8887.8042826064284</v>
      </c>
      <c r="D53" s="201">
        <v>2223.8503893039065</v>
      </c>
      <c r="E53" s="201">
        <f t="shared" si="0"/>
        <v>38.891698006484603</v>
      </c>
      <c r="F53" s="188">
        <v>1.1461978670997548</v>
      </c>
      <c r="G53" s="188">
        <v>1.1797952165812249</v>
      </c>
      <c r="H53" s="188">
        <v>1.1563872240185269</v>
      </c>
      <c r="I53" s="188">
        <v>0.90898060576908124</v>
      </c>
      <c r="J53" s="188">
        <v>0.74882696417896966</v>
      </c>
      <c r="K53" s="188">
        <v>0.65312215269052976</v>
      </c>
      <c r="L53" s="188">
        <v>0.64266039889288495</v>
      </c>
      <c r="M53" s="188">
        <v>0.82051993549520053</v>
      </c>
      <c r="N53" s="188">
        <v>1.0406410689066952</v>
      </c>
      <c r="O53" s="188">
        <v>1.2743060818382195</v>
      </c>
      <c r="P53" s="188">
        <v>1.7799357926835293</v>
      </c>
      <c r="Q53" s="188">
        <v>2.111515671267381</v>
      </c>
      <c r="R53" s="188">
        <v>1.1219074149518331</v>
      </c>
    </row>
    <row r="54" spans="1:18" x14ac:dyDescent="0.3">
      <c r="A54" s="189" t="s">
        <v>23</v>
      </c>
      <c r="B54" s="194">
        <v>0.25328801524254724</v>
      </c>
      <c r="C54" s="197">
        <v>15729.233404325145</v>
      </c>
      <c r="D54" s="201">
        <v>1592.1828691903406</v>
      </c>
      <c r="E54" s="201">
        <f t="shared" si="0"/>
        <v>321.77826160921131</v>
      </c>
      <c r="F54" s="188">
        <v>0.64963875856470454</v>
      </c>
      <c r="G54" s="188">
        <v>0.65162888654268292</v>
      </c>
      <c r="H54" s="188">
        <v>0.62283817947674625</v>
      </c>
      <c r="I54" s="188">
        <v>0.51528568949928022</v>
      </c>
      <c r="J54" s="188">
        <v>0.46797829364009352</v>
      </c>
      <c r="K54" s="188">
        <v>0.43133086096551354</v>
      </c>
      <c r="L54" s="188">
        <v>0.4609360139454089</v>
      </c>
      <c r="M54" s="188">
        <v>0.54530446895732976</v>
      </c>
      <c r="N54" s="188">
        <v>0.60102389533970124</v>
      </c>
      <c r="O54" s="188">
        <v>0.65766834355095372</v>
      </c>
      <c r="P54" s="188">
        <v>0.78151226155849973</v>
      </c>
      <c r="Q54" s="188">
        <v>0.80369942791244742</v>
      </c>
      <c r="R54" s="188">
        <v>0.59907042332944682</v>
      </c>
    </row>
    <row r="55" spans="1:18" x14ac:dyDescent="0.3">
      <c r="A55" s="189" t="s">
        <v>24</v>
      </c>
      <c r="B55" s="194">
        <v>-0.2097889141720696</v>
      </c>
      <c r="C55" s="197">
        <v>4577.3872074532474</v>
      </c>
      <c r="D55" s="201">
        <v>4209.8991051836019</v>
      </c>
      <c r="E55" s="201">
        <f t="shared" si="0"/>
        <v>-1117.66359380429</v>
      </c>
      <c r="F55" s="188">
        <v>1.0004443764478552</v>
      </c>
      <c r="G55" s="188">
        <v>0.92002950428028962</v>
      </c>
      <c r="H55" s="188">
        <v>0.89776605611467852</v>
      </c>
      <c r="I55" s="188">
        <v>0.8709150790730944</v>
      </c>
      <c r="J55" s="188">
        <v>0.83283473171653488</v>
      </c>
      <c r="K55" s="188">
        <v>0.7896418279692361</v>
      </c>
      <c r="L55" s="188">
        <v>0.78504309044130771</v>
      </c>
      <c r="M55" s="188">
        <v>0.8844399766747586</v>
      </c>
      <c r="N55" s="188">
        <v>1.0038517699253948</v>
      </c>
      <c r="O55" s="188">
        <v>1.1510677532541074</v>
      </c>
      <c r="P55" s="188">
        <v>1.3343139661057573</v>
      </c>
      <c r="Q55" s="188">
        <v>1.3515901128730361</v>
      </c>
      <c r="R55" s="188">
        <v>0.98516152040633764</v>
      </c>
    </row>
    <row r="56" spans="1:18" x14ac:dyDescent="0.3">
      <c r="A56" s="189" t="s">
        <v>25</v>
      </c>
      <c r="B56" s="194">
        <v>-0.17053910288888907</v>
      </c>
      <c r="C56" s="197">
        <v>5521.9852245319926</v>
      </c>
      <c r="D56" s="201">
        <v>1654.5284446513799</v>
      </c>
      <c r="E56" s="201">
        <f t="shared" si="0"/>
        <v>-340.17492281760701</v>
      </c>
      <c r="F56" s="188">
        <v>0.95102184470723461</v>
      </c>
      <c r="G56" s="188">
        <v>1.0091548459341566</v>
      </c>
      <c r="H56" s="188">
        <v>1.0823059264759751</v>
      </c>
      <c r="I56" s="188">
        <v>0.96895397971896025</v>
      </c>
      <c r="J56" s="188">
        <v>0.85224359651155013</v>
      </c>
      <c r="K56" s="188">
        <v>0.78749325604130338</v>
      </c>
      <c r="L56" s="188">
        <v>0.80121447560004999</v>
      </c>
      <c r="M56" s="188">
        <v>0.94824996590401178</v>
      </c>
      <c r="N56" s="188">
        <v>1.053865852671054</v>
      </c>
      <c r="O56" s="188">
        <v>1.1625072452022547</v>
      </c>
      <c r="P56" s="188">
        <v>1.3565222682530094</v>
      </c>
      <c r="Q56" s="188">
        <v>1.3839854222834509</v>
      </c>
      <c r="R56" s="188">
        <v>1.0297932232752509</v>
      </c>
    </row>
    <row r="57" spans="1:18" x14ac:dyDescent="0.3">
      <c r="A57" s="189" t="s">
        <v>26</v>
      </c>
      <c r="B57" s="194">
        <v>-4.0395863450361141E-2</v>
      </c>
      <c r="C57" s="197">
        <v>9336.7578446674743</v>
      </c>
      <c r="D57" s="201">
        <v>1027.6152334884548</v>
      </c>
      <c r="E57" s="201">
        <f t="shared" si="0"/>
        <v>-43.258884648798357</v>
      </c>
      <c r="F57" s="188">
        <v>0.69636584459701589</v>
      </c>
      <c r="G57" s="188">
        <v>0.71379664207175253</v>
      </c>
      <c r="H57" s="188">
        <v>0.8068222307840125</v>
      </c>
      <c r="I57" s="188">
        <v>0.85596650834087906</v>
      </c>
      <c r="J57" s="188">
        <v>0.84540715705368463</v>
      </c>
      <c r="K57" s="188">
        <v>0.7560163787323394</v>
      </c>
      <c r="L57" s="188">
        <v>0.71007902568503933</v>
      </c>
      <c r="M57" s="188">
        <v>0.84212658573878774</v>
      </c>
      <c r="N57" s="188">
        <v>1.064230291473794</v>
      </c>
      <c r="O57" s="188">
        <v>1.2224878035214553</v>
      </c>
      <c r="P57" s="188">
        <v>1.2213558497588675</v>
      </c>
      <c r="Q57" s="188">
        <v>1.06203176077113</v>
      </c>
      <c r="R57" s="188">
        <v>0.89972383987739646</v>
      </c>
    </row>
    <row r="58" spans="1:18" x14ac:dyDescent="0.3">
      <c r="A58" s="189" t="s">
        <v>27</v>
      </c>
      <c r="B58" s="194">
        <v>-0.37476168391719922</v>
      </c>
      <c r="C58" s="197">
        <v>5662.317352687297</v>
      </c>
      <c r="D58" s="201">
        <v>733.84898380780317</v>
      </c>
      <c r="E58" s="201">
        <f t="shared" si="0"/>
        <v>-439.86184761638458</v>
      </c>
      <c r="F58" s="188">
        <v>1.0772997688701467</v>
      </c>
      <c r="G58" s="188">
        <v>1.0362156046749376</v>
      </c>
      <c r="H58" s="188">
        <v>1.1057721467783082</v>
      </c>
      <c r="I58" s="188">
        <v>1.1775505936344017</v>
      </c>
      <c r="J58" s="188">
        <v>1.2106128031027952</v>
      </c>
      <c r="K58" s="188">
        <v>1.186347130077507</v>
      </c>
      <c r="L58" s="188">
        <v>1.1252377461170682</v>
      </c>
      <c r="M58" s="188">
        <v>1.1881149526337933</v>
      </c>
      <c r="N58" s="188">
        <v>1.3562438534366847</v>
      </c>
      <c r="O58" s="188">
        <v>1.5736664248990535</v>
      </c>
      <c r="P58" s="188">
        <v>1.6825543396179257</v>
      </c>
      <c r="Q58" s="188">
        <v>1.5398007635603352</v>
      </c>
      <c r="R58" s="188">
        <v>1.271618010616913</v>
      </c>
    </row>
    <row r="59" spans="1:18" x14ac:dyDescent="0.3">
      <c r="A59" s="189" t="s">
        <v>28</v>
      </c>
      <c r="B59" s="194">
        <v>-5.491837090296673E-2</v>
      </c>
      <c r="C59" s="197">
        <v>8834.1629203047869</v>
      </c>
      <c r="D59" s="201">
        <v>1191.2790893173826</v>
      </c>
      <c r="E59" s="201">
        <f t="shared" si="0"/>
        <v>-69.224821287223676</v>
      </c>
      <c r="F59" s="188">
        <v>1.0356317250620113</v>
      </c>
      <c r="G59" s="188">
        <v>1.0225779937969677</v>
      </c>
      <c r="H59" s="188">
        <v>1.3506951428411731</v>
      </c>
      <c r="I59" s="188">
        <v>1.5794627356436501</v>
      </c>
      <c r="J59" s="188">
        <v>1.4646634665636158</v>
      </c>
      <c r="K59" s="188">
        <v>1.2967998551203523</v>
      </c>
      <c r="L59" s="188">
        <v>1.2101635668054334</v>
      </c>
      <c r="M59" s="188">
        <v>1.3488912243574858</v>
      </c>
      <c r="N59" s="188">
        <v>1.4057734806711979</v>
      </c>
      <c r="O59" s="188">
        <v>1.2606772261343173</v>
      </c>
      <c r="P59" s="188">
        <v>1.1103659809795514</v>
      </c>
      <c r="Q59" s="188">
        <v>0.92826630058654458</v>
      </c>
      <c r="R59" s="188">
        <v>1.2511640582135251</v>
      </c>
    </row>
    <row r="60" spans="1:18" x14ac:dyDescent="0.3">
      <c r="A60" s="189" t="s">
        <v>29</v>
      </c>
      <c r="B60" s="194">
        <v>0.45891699346405274</v>
      </c>
      <c r="C60" s="197">
        <v>16995.23239646096</v>
      </c>
      <c r="D60" s="201">
        <v>466.69422910185557</v>
      </c>
      <c r="E60" s="201">
        <f t="shared" si="0"/>
        <v>146.80335717929557</v>
      </c>
      <c r="F60" s="188">
        <v>1.063606169209919</v>
      </c>
      <c r="G60" s="188">
        <v>0.8730561204661601</v>
      </c>
      <c r="H60" s="188">
        <v>0.80986991403433395</v>
      </c>
      <c r="I60" s="188">
        <v>0.82407005784548737</v>
      </c>
      <c r="J60" s="188">
        <v>0.82516921849607616</v>
      </c>
      <c r="K60" s="188">
        <v>0.737117429766734</v>
      </c>
      <c r="L60" s="188">
        <v>0.74479157885931568</v>
      </c>
      <c r="M60" s="188">
        <v>1.0043092999341094</v>
      </c>
      <c r="N60" s="188">
        <v>1.2884180717802598</v>
      </c>
      <c r="O60" s="188">
        <v>1.7373021544236484</v>
      </c>
      <c r="P60" s="188">
        <v>2.0750964764657027</v>
      </c>
      <c r="Q60" s="188">
        <v>1.8863969923318409</v>
      </c>
      <c r="R60" s="188">
        <v>1.1557669569677989</v>
      </c>
    </row>
    <row r="61" spans="1:18" x14ac:dyDescent="0.3">
      <c r="A61" s="189" t="s">
        <v>30</v>
      </c>
      <c r="B61" s="194">
        <v>-0.10518666648090305</v>
      </c>
      <c r="C61" s="197">
        <v>8346.2071600824929</v>
      </c>
      <c r="D61" s="201">
        <v>1313.5475586549221</v>
      </c>
      <c r="E61" s="201">
        <f t="shared" si="0"/>
        <v>-154.40951065811419</v>
      </c>
      <c r="F61" s="188">
        <v>0.71714345067750418</v>
      </c>
      <c r="G61" s="188">
        <v>0.59340979104698865</v>
      </c>
      <c r="H61" s="188">
        <v>0.53217881979764903</v>
      </c>
      <c r="I61" s="188">
        <v>0.54413723875322018</v>
      </c>
      <c r="J61" s="188">
        <v>0.53445389226805728</v>
      </c>
      <c r="K61" s="188">
        <v>0.45347595512888195</v>
      </c>
      <c r="L61" s="188">
        <v>0.44009120669392665</v>
      </c>
      <c r="M61" s="188">
        <v>0.75830255128538049</v>
      </c>
      <c r="N61" s="188">
        <v>1.2675525672091683</v>
      </c>
      <c r="O61" s="188">
        <v>1.4999684391238446</v>
      </c>
      <c r="P61" s="188">
        <v>1.415525962676371</v>
      </c>
      <c r="Q61" s="188">
        <v>1.0920363326275266</v>
      </c>
      <c r="R61" s="188">
        <v>0.82068968394070996</v>
      </c>
    </row>
    <row r="62" spans="1:18" x14ac:dyDescent="0.3">
      <c r="A62" s="189" t="s">
        <v>5079</v>
      </c>
      <c r="B62" s="194">
        <v>-0.38079179511667277</v>
      </c>
      <c r="C62" s="197">
        <v>591.72834723295523</v>
      </c>
      <c r="D62" s="201">
        <v>534.91712082430229</v>
      </c>
      <c r="E62" s="201">
        <f t="shared" si="0"/>
        <v>-328.9556712442278</v>
      </c>
      <c r="F62" s="188">
        <v>0.51376092308525789</v>
      </c>
      <c r="G62" s="188">
        <v>0.88593019778856907</v>
      </c>
      <c r="H62" s="188">
        <v>0.92378120182505041</v>
      </c>
      <c r="I62" s="188">
        <v>0.75611450602983599</v>
      </c>
      <c r="J62" s="188">
        <v>0.74972346936308976</v>
      </c>
      <c r="K62" s="188">
        <v>0.71852327895128887</v>
      </c>
      <c r="L62" s="188">
        <v>0.80911202148798389</v>
      </c>
      <c r="M62" s="188">
        <v>0.9849419493861673</v>
      </c>
      <c r="N62" s="188">
        <v>1.032933275501746</v>
      </c>
      <c r="O62" s="188">
        <v>1.1285134553164844</v>
      </c>
      <c r="P62" s="188">
        <v>1.3586995830976372</v>
      </c>
      <c r="Q62" s="188">
        <v>1.6656230198868169</v>
      </c>
      <c r="R62" s="188">
        <v>0.96063807347666075</v>
      </c>
    </row>
    <row r="63" spans="1:18" x14ac:dyDescent="0.3">
      <c r="A63" s="189" t="s">
        <v>5061</v>
      </c>
      <c r="B63" s="194">
        <v>-0.11522327311859422</v>
      </c>
      <c r="C63" s="197">
        <v>5530.7504012084864</v>
      </c>
      <c r="D63" s="201">
        <v>2965.7860681782831</v>
      </c>
      <c r="E63" s="201">
        <f t="shared" si="0"/>
        <v>-386.23029716154906</v>
      </c>
      <c r="F63" s="188">
        <v>1.1446515499348799</v>
      </c>
      <c r="G63" s="188">
        <v>1.1178436950677555</v>
      </c>
      <c r="H63" s="188">
        <v>1.1542172905499115</v>
      </c>
      <c r="I63" s="188">
        <v>1.2164361687850618</v>
      </c>
      <c r="J63" s="188">
        <v>1.2596162282620103</v>
      </c>
      <c r="K63" s="188">
        <v>1.1717202109326437</v>
      </c>
      <c r="L63" s="188">
        <v>1.150372657720464</v>
      </c>
      <c r="M63" s="188">
        <v>1.3101500591267172</v>
      </c>
      <c r="N63" s="188">
        <v>1.3580338995786334</v>
      </c>
      <c r="O63" s="188">
        <v>1.2270613687634075</v>
      </c>
      <c r="P63" s="188">
        <v>1.2234291988550849</v>
      </c>
      <c r="Q63" s="188">
        <v>1.1394095992191493</v>
      </c>
      <c r="R63" s="188">
        <v>1.2060784938996432</v>
      </c>
    </row>
    <row r="64" spans="1:18" x14ac:dyDescent="0.3">
      <c r="A64" s="189" t="s">
        <v>14</v>
      </c>
      <c r="B64" s="194">
        <v>0.11238778086508826</v>
      </c>
      <c r="C64" s="197">
        <v>8175.5577853589357</v>
      </c>
      <c r="D64" s="201">
        <v>1659.0639881371926</v>
      </c>
      <c r="E64" s="201">
        <f t="shared" si="0"/>
        <v>167.62007201743609</v>
      </c>
      <c r="F64" s="188">
        <v>1.3117991865193763</v>
      </c>
      <c r="G64" s="188">
        <v>1.1606878413893442</v>
      </c>
      <c r="H64" s="188">
        <v>1.1729309016442</v>
      </c>
      <c r="I64" s="188">
        <v>1.0535141599561255</v>
      </c>
      <c r="J64" s="188">
        <v>0.98135928230760605</v>
      </c>
      <c r="K64" s="188">
        <v>0.94969557963466877</v>
      </c>
      <c r="L64" s="188">
        <v>0.99537041482162403</v>
      </c>
      <c r="M64" s="188">
        <v>1.1093574755852857</v>
      </c>
      <c r="N64" s="188">
        <v>1.2388684984153033</v>
      </c>
      <c r="O64" s="188">
        <v>1.2995390356937777</v>
      </c>
      <c r="P64" s="188">
        <v>1.3882427317153558</v>
      </c>
      <c r="Q64" s="188">
        <v>1.3528625362674849</v>
      </c>
      <c r="R64" s="188">
        <v>1.1678523036625126</v>
      </c>
    </row>
    <row r="65" spans="1:18" x14ac:dyDescent="0.3">
      <c r="A65" s="189" t="s">
        <v>15</v>
      </c>
      <c r="B65" s="194">
        <v>0.36594787993101824</v>
      </c>
      <c r="C65" s="197">
        <v>25996.049300895564</v>
      </c>
      <c r="D65" s="201">
        <v>1858.4794315893307</v>
      </c>
      <c r="E65" s="201">
        <f t="shared" si="0"/>
        <v>497.90084810546773</v>
      </c>
      <c r="F65" s="188">
        <v>0.78417248003739148</v>
      </c>
      <c r="G65" s="188">
        <v>0.52440276406403785</v>
      </c>
      <c r="H65" s="188">
        <v>0.37600638750909471</v>
      </c>
      <c r="I65" s="188">
        <v>0.39640118865406876</v>
      </c>
      <c r="J65" s="188">
        <v>0.39648539150717382</v>
      </c>
      <c r="K65" s="188">
        <v>0.34261493902352175</v>
      </c>
      <c r="L65" s="188">
        <v>0.34250362473659457</v>
      </c>
      <c r="M65" s="188">
        <v>0.42734326806993261</v>
      </c>
      <c r="N65" s="188">
        <v>0.52858437603167296</v>
      </c>
      <c r="O65" s="188">
        <v>0.64215283383699417</v>
      </c>
      <c r="P65" s="188">
        <v>0.95074384076149254</v>
      </c>
      <c r="Q65" s="188">
        <v>1.1103055290923813</v>
      </c>
      <c r="R65" s="188">
        <v>0.56847638527702959</v>
      </c>
    </row>
    <row r="66" spans="1:18" x14ac:dyDescent="0.3">
      <c r="A66" s="189" t="s">
        <v>5085</v>
      </c>
      <c r="B66" s="195">
        <v>-0.19973880503197761</v>
      </c>
      <c r="C66" s="198">
        <v>4981.9628044687443</v>
      </c>
      <c r="D66" s="201">
        <v>238.581597802929</v>
      </c>
      <c r="E66" s="201">
        <f t="shared" si="0"/>
        <v>-59.548061992036395</v>
      </c>
      <c r="F66" s="188">
        <v>1.2919412013482681</v>
      </c>
      <c r="G66" s="188">
        <v>1.6640214650502987</v>
      </c>
      <c r="H66" s="188">
        <v>2.1354310029031169</v>
      </c>
      <c r="I66" s="188">
        <v>2.3146452957421482</v>
      </c>
      <c r="J66" s="188">
        <v>2.4823398929726586</v>
      </c>
      <c r="K66" s="188">
        <v>2.2184513454746524</v>
      </c>
      <c r="L66" s="188">
        <v>1.8599681577385594</v>
      </c>
      <c r="M66" s="188">
        <v>1.9745514722994839</v>
      </c>
      <c r="N66" s="188">
        <v>1.9897609558005664</v>
      </c>
      <c r="O66" s="188">
        <v>1.655953669579018</v>
      </c>
      <c r="P66" s="188">
        <v>1.4879106316614981</v>
      </c>
      <c r="Q66" s="188">
        <v>1.0702082075713621</v>
      </c>
      <c r="R66" s="188">
        <v>1.8454319415118026</v>
      </c>
    </row>
    <row r="67" spans="1:18" x14ac:dyDescent="0.3">
      <c r="A67" s="171" t="s">
        <v>10780</v>
      </c>
      <c r="B67" s="171"/>
      <c r="C67" s="171"/>
      <c r="D67" s="199">
        <f>SUM(D44:D66)</f>
        <v>84702.781040962742</v>
      </c>
      <c r="E67" s="199">
        <f>SUM(E44:E66)</f>
        <v>1490.8869840787686</v>
      </c>
      <c r="F67" s="187">
        <v>0.69012755364725686</v>
      </c>
      <c r="G67" s="187">
        <v>0.68346533732535575</v>
      </c>
      <c r="H67" s="187">
        <v>0.74613767893113991</v>
      </c>
      <c r="I67" s="187">
        <v>0.80468548221954805</v>
      </c>
      <c r="J67" s="187">
        <v>0.81299947612889756</v>
      </c>
      <c r="K67" s="187">
        <v>0.74105517045334912</v>
      </c>
      <c r="L67" s="187">
        <v>0.73389726680727174</v>
      </c>
      <c r="M67" s="187">
        <v>0.84693472743969056</v>
      </c>
      <c r="N67" s="187">
        <v>0.93855690680526749</v>
      </c>
      <c r="O67" s="187">
        <v>0.97413270767420823</v>
      </c>
      <c r="P67" s="187">
        <v>0.98586603832810182</v>
      </c>
      <c r="Q67" s="187">
        <v>0.86924638899834716</v>
      </c>
      <c r="R67" s="187">
        <v>0.81892539456320279</v>
      </c>
    </row>
  </sheetData>
  <mergeCells count="2">
    <mergeCell ref="A41:G41"/>
    <mergeCell ref="A42:R42"/>
  </mergeCells>
  <conditionalFormatting sqref="F44:R66">
    <cfRule type="cellIs" dxfId="2" priority="7" operator="greaterThan">
      <formula>1.2</formula>
    </cfRule>
  </conditionalFormatting>
  <conditionalFormatting sqref="F44:R66">
    <cfRule type="cellIs" dxfId="1" priority="5" operator="lessThan">
      <formula>0.8</formula>
    </cfRule>
  </conditionalFormatting>
  <conditionalFormatting sqref="B44:B6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{A0A136A3-F2C2-4276-B989-6EEFD7088909}</x14:id>
        </ext>
      </extLst>
    </cfRule>
  </conditionalFormatting>
  <conditionalFormatting sqref="C44:C66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E44:E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{ED5E98D9-F835-470A-B236-7A3953347EF8}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A136A3-F2C2-4276-B989-6EEFD70889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B44:B66</xm:sqref>
        </x14:conditionalFormatting>
        <x14:conditionalFormatting xmlns:xm="http://schemas.microsoft.com/office/excel/2006/main">
          <x14:cfRule type="dataBar" id="{ED5E98D9-F835-470A-B236-7A3953347E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E44:E66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HH10234"/>
  <sheetViews>
    <sheetView workbookViewId="0">
      <selection sqref="A1:C1048576"/>
    </sheetView>
  </sheetViews>
  <sheetFormatPr defaultRowHeight="14.4" x14ac:dyDescent="0.3"/>
  <cols>
    <col min="1" max="1" width="61" customWidth="1"/>
    <col min="2" max="2" width="37.44140625" customWidth="1"/>
    <col min="3" max="3" width="36.44140625" customWidth="1"/>
    <col min="4" max="4" width="13.109375" customWidth="1"/>
    <col min="5" max="5" width="17.44140625" style="1" customWidth="1"/>
    <col min="6" max="6" width="14.109375" style="1" customWidth="1"/>
    <col min="7" max="7" width="18.5546875" style="1" customWidth="1"/>
    <col min="8" max="8" width="19.109375" customWidth="1"/>
    <col min="9" max="9" width="22.33203125" customWidth="1"/>
    <col min="10" max="10" width="19.88671875" customWidth="1"/>
    <col min="11" max="11" width="20.109375" customWidth="1"/>
    <col min="12" max="12" width="21.44140625" customWidth="1"/>
    <col min="13" max="13" width="11.109375" customWidth="1"/>
    <col min="14" max="14" width="16.6640625" customWidth="1"/>
    <col min="15" max="15" width="26" customWidth="1"/>
    <col min="16" max="16" width="14.33203125" customWidth="1"/>
    <col min="17" max="17" width="19.5546875" customWidth="1"/>
    <col min="18" max="18" width="22" customWidth="1"/>
    <col min="19" max="19" width="14" customWidth="1"/>
    <col min="20" max="20" width="15.109375" customWidth="1"/>
    <col min="21" max="21" width="15.88671875" customWidth="1"/>
    <col min="22" max="22" width="13.88671875" customWidth="1"/>
    <col min="23" max="23" width="15.109375" customWidth="1"/>
    <col min="24" max="24" width="16.44140625" customWidth="1"/>
    <col min="25" max="25" width="14" customWidth="1"/>
    <col min="26" max="26" width="19.5546875" customWidth="1"/>
    <col min="27" max="27" width="18.109375" customWidth="1"/>
    <col min="28" max="28" width="7.5546875" customWidth="1"/>
    <col min="29" max="29" width="12.44140625" customWidth="1"/>
    <col min="30" max="30" width="10.5546875" customWidth="1"/>
    <col min="31" max="31" width="8.88671875" customWidth="1"/>
    <col min="32" max="32" width="8" customWidth="1"/>
    <col min="33" max="33" width="8.6640625" customWidth="1"/>
    <col min="34" max="34" width="10.44140625" bestFit="1" customWidth="1"/>
    <col min="35" max="35" width="8.88671875" customWidth="1"/>
    <col min="38" max="38" width="10.109375" bestFit="1" customWidth="1"/>
    <col min="39" max="39" width="11" bestFit="1" customWidth="1"/>
    <col min="40" max="40" width="10.44140625" bestFit="1" customWidth="1"/>
    <col min="41" max="41" width="10.6640625" bestFit="1" customWidth="1"/>
    <col min="42" max="42" width="8.5546875" customWidth="1"/>
    <col min="43" max="43" width="8.44140625" customWidth="1"/>
    <col min="44" max="45" width="9" customWidth="1"/>
    <col min="46" max="46" width="7.6640625" customWidth="1"/>
    <col min="47" max="47" width="7.109375" customWidth="1"/>
    <col min="49" max="49" width="8" customWidth="1"/>
    <col min="50" max="50" width="13.33203125" bestFit="1" customWidth="1"/>
    <col min="51" max="51" width="9.88671875" bestFit="1" customWidth="1"/>
    <col min="52" max="52" width="8.33203125" customWidth="1"/>
    <col min="53" max="53" width="8.5546875" customWidth="1"/>
    <col min="54" max="54" width="8.6640625" customWidth="1"/>
    <col min="56" max="56" width="9.44140625" bestFit="1" customWidth="1"/>
    <col min="57" max="57" width="8.88671875" customWidth="1"/>
    <col min="58" max="58" width="9.44140625" bestFit="1" customWidth="1"/>
    <col min="59" max="59" width="11.88671875" bestFit="1" customWidth="1"/>
    <col min="60" max="60" width="8.5546875" customWidth="1"/>
    <col min="61" max="61" width="8.6640625" customWidth="1"/>
    <col min="62" max="62" width="8.88671875" customWidth="1"/>
    <col min="63" max="63" width="8.5546875" customWidth="1"/>
    <col min="64" max="64" width="8.6640625" customWidth="1"/>
    <col min="65" max="65" width="8.88671875" customWidth="1"/>
    <col min="66" max="66" width="10.44140625" bestFit="1" customWidth="1"/>
    <col min="67" max="67" width="8.33203125" customWidth="1"/>
    <col min="68" max="68" width="8.44140625" customWidth="1"/>
    <col min="69" max="69" width="8.88671875" customWidth="1"/>
    <col min="70" max="70" width="8.109375" customWidth="1"/>
    <col min="71" max="71" width="8.6640625" customWidth="1"/>
    <col min="72" max="72" width="8.88671875" customWidth="1"/>
    <col min="73" max="73" width="9" customWidth="1"/>
    <col min="74" max="74" width="6.5546875" customWidth="1"/>
    <col min="76" max="76" width="8.44140625" customWidth="1"/>
    <col min="77" max="77" width="8.33203125" customWidth="1"/>
    <col min="78" max="78" width="8.88671875" customWidth="1"/>
    <col min="79" max="79" width="10" bestFit="1" customWidth="1"/>
    <col min="80" max="80" width="8.5546875" customWidth="1"/>
    <col min="81" max="81" width="8.6640625" customWidth="1"/>
    <col min="82" max="82" width="11.109375" bestFit="1" customWidth="1"/>
    <col min="83" max="83" width="8.109375" customWidth="1"/>
    <col min="84" max="84" width="8.44140625" customWidth="1"/>
    <col min="85" max="85" width="9.33203125" bestFit="1" customWidth="1"/>
    <col min="86" max="86" width="8.33203125" customWidth="1"/>
    <col min="87" max="87" width="10.109375" bestFit="1" customWidth="1"/>
    <col min="88" max="89" width="9" customWidth="1"/>
    <col min="90" max="90" width="8.5546875" customWidth="1"/>
    <col min="91" max="91" width="12" bestFit="1" customWidth="1"/>
    <col min="92" max="92" width="8" customWidth="1"/>
    <col min="93" max="93" width="8.6640625" customWidth="1"/>
    <col min="94" max="94" width="9.88671875" bestFit="1" customWidth="1"/>
    <col min="95" max="95" width="10.109375" bestFit="1" customWidth="1"/>
    <col min="96" max="96" width="8.6640625" customWidth="1"/>
    <col min="97" max="97" width="9.6640625" bestFit="1" customWidth="1"/>
    <col min="98" max="98" width="8.5546875" customWidth="1"/>
    <col min="99" max="99" width="7.6640625" customWidth="1"/>
    <col min="100" max="100" width="8.44140625" customWidth="1"/>
    <col min="101" max="101" width="10.88671875" bestFit="1" customWidth="1"/>
    <col min="102" max="103" width="9.33203125" bestFit="1" customWidth="1"/>
    <col min="105" max="105" width="9.33203125" bestFit="1" customWidth="1"/>
    <col min="106" max="106" width="8.44140625" customWidth="1"/>
    <col min="107" max="107" width="8.6640625" customWidth="1"/>
    <col min="108" max="108" width="8.33203125" customWidth="1"/>
    <col min="109" max="109" width="9" customWidth="1"/>
    <col min="110" max="110" width="8.109375" customWidth="1"/>
    <col min="111" max="111" width="8.33203125" customWidth="1"/>
    <col min="112" max="112" width="6.6640625" customWidth="1"/>
    <col min="113" max="114" width="8.6640625" customWidth="1"/>
    <col min="116" max="116" width="8.5546875" customWidth="1"/>
    <col min="117" max="117" width="9" customWidth="1"/>
    <col min="118" max="118" width="7" customWidth="1"/>
    <col min="120" max="120" width="9.88671875" bestFit="1" customWidth="1"/>
    <col min="121" max="121" width="8.5546875" customWidth="1"/>
    <col min="122" max="122" width="8.6640625" customWidth="1"/>
    <col min="124" max="124" width="8.6640625" customWidth="1"/>
    <col min="125" max="125" width="7.6640625" customWidth="1"/>
    <col min="126" max="126" width="8.5546875" customWidth="1"/>
    <col min="127" max="127" width="9.6640625" bestFit="1" customWidth="1"/>
    <col min="128" max="128" width="8.33203125" customWidth="1"/>
    <col min="129" max="129" width="7.5546875" customWidth="1"/>
    <col min="130" max="130" width="7.6640625" customWidth="1"/>
    <col min="131" max="131" width="8.5546875" customWidth="1"/>
    <col min="132" max="132" width="11.5546875" bestFit="1" customWidth="1"/>
    <col min="133" max="133" width="9.88671875" bestFit="1" customWidth="1"/>
    <col min="134" max="134" width="8.5546875" customWidth="1"/>
    <col min="135" max="135" width="9" customWidth="1"/>
    <col min="136" max="136" width="7.6640625" customWidth="1"/>
    <col min="137" max="137" width="11.6640625" bestFit="1" customWidth="1"/>
    <col min="138" max="138" width="8.6640625" customWidth="1"/>
    <col min="139" max="139" width="12.33203125" bestFit="1" customWidth="1"/>
    <col min="140" max="140" width="9.44140625" bestFit="1" customWidth="1"/>
    <col min="141" max="141" width="11.5546875" bestFit="1" customWidth="1"/>
    <col min="142" max="142" width="8.5546875" customWidth="1"/>
    <col min="143" max="143" width="7.88671875" customWidth="1"/>
    <col min="144" max="144" width="8.88671875" customWidth="1"/>
    <col min="145" max="145" width="8.6640625" customWidth="1"/>
    <col min="146" max="146" width="9.5546875" bestFit="1" customWidth="1"/>
    <col min="147" max="147" width="8.5546875" customWidth="1"/>
    <col min="148" max="150" width="9" customWidth="1"/>
    <col min="151" max="151" width="7.6640625" customWidth="1"/>
    <col min="152" max="152" width="8.33203125" customWidth="1"/>
    <col min="153" max="153" width="8.44140625" customWidth="1"/>
    <col min="154" max="154" width="8.33203125" customWidth="1"/>
    <col min="156" max="156" width="8.5546875" customWidth="1"/>
    <col min="157" max="157" width="11.33203125" bestFit="1" customWidth="1"/>
    <col min="158" max="158" width="8.88671875" customWidth="1"/>
    <col min="159" max="159" width="11.44140625" bestFit="1" customWidth="1"/>
    <col min="160" max="160" width="10.33203125" bestFit="1" customWidth="1"/>
    <col min="161" max="161" width="8.88671875" customWidth="1"/>
    <col min="162" max="162" width="8.6640625" customWidth="1"/>
    <col min="163" max="163" width="10.88671875" bestFit="1" customWidth="1"/>
    <col min="164" max="164" width="9" customWidth="1"/>
    <col min="165" max="165" width="8.88671875" customWidth="1"/>
    <col min="166" max="166" width="8.33203125" customWidth="1"/>
    <col min="167" max="167" width="8.6640625" customWidth="1"/>
    <col min="168" max="168" width="8.44140625" customWidth="1"/>
    <col min="169" max="169" width="12.88671875" bestFit="1" customWidth="1"/>
    <col min="170" max="170" width="8.6640625" customWidth="1"/>
    <col min="171" max="171" width="10.6640625" bestFit="1" customWidth="1"/>
    <col min="172" max="172" width="11.33203125" bestFit="1" customWidth="1"/>
    <col min="173" max="173" width="8.44140625" customWidth="1"/>
    <col min="174" max="174" width="8.6640625" customWidth="1"/>
    <col min="175" max="175" width="7.6640625" customWidth="1"/>
    <col min="177" max="177" width="8.6640625" customWidth="1"/>
    <col min="178" max="178" width="8.44140625" customWidth="1"/>
    <col min="181" max="181" width="8.6640625" customWidth="1"/>
    <col min="182" max="182" width="8.88671875" customWidth="1"/>
    <col min="183" max="183" width="9.44140625" bestFit="1" customWidth="1"/>
    <col min="184" max="184" width="8.44140625" customWidth="1"/>
    <col min="185" max="185" width="7.6640625" customWidth="1"/>
    <col min="186" max="187" width="8.6640625" customWidth="1"/>
    <col min="188" max="188" width="8.5546875" customWidth="1"/>
    <col min="189" max="189" width="12" bestFit="1" customWidth="1"/>
    <col min="190" max="190" width="8.6640625" customWidth="1"/>
    <col min="191" max="191" width="8.44140625" customWidth="1"/>
    <col min="192" max="192" width="11" bestFit="1" customWidth="1"/>
    <col min="193" max="193" width="8.6640625" customWidth="1"/>
    <col min="194" max="195" width="8.5546875" customWidth="1"/>
    <col min="196" max="196" width="8.6640625" customWidth="1"/>
    <col min="197" max="198" width="8.44140625" customWidth="1"/>
    <col min="199" max="199" width="8.5546875" customWidth="1"/>
    <col min="200" max="200" width="8.88671875" customWidth="1"/>
    <col min="202" max="202" width="7.6640625" customWidth="1"/>
    <col min="203" max="203" width="9" customWidth="1"/>
    <col min="204" max="204" width="15.109375" bestFit="1" customWidth="1"/>
    <col min="205" max="205" width="9.33203125" bestFit="1" customWidth="1"/>
    <col min="206" max="206" width="7.5546875" customWidth="1"/>
    <col min="207" max="207" width="8.88671875" customWidth="1"/>
    <col min="208" max="208" width="11.44140625" bestFit="1" customWidth="1"/>
    <col min="209" max="209" width="9" customWidth="1"/>
    <col min="210" max="210" width="8" customWidth="1"/>
    <col min="211" max="212" width="8.6640625" customWidth="1"/>
    <col min="213" max="213" width="8.33203125" customWidth="1"/>
    <col min="214" max="214" width="8.5546875" customWidth="1"/>
    <col min="215" max="215" width="7.88671875" customWidth="1"/>
    <col min="216" max="216" width="7.44140625" customWidth="1"/>
  </cols>
  <sheetData>
    <row r="1" spans="1:216" s="16" customFormat="1" x14ac:dyDescent="0.3">
      <c r="A1" s="16" t="s">
        <v>5055</v>
      </c>
      <c r="B1" s="16" t="s">
        <v>1</v>
      </c>
      <c r="C1" s="16" t="s">
        <v>5056</v>
      </c>
      <c r="D1" s="53" t="s">
        <v>5057</v>
      </c>
      <c r="E1" s="51" t="s">
        <v>5058</v>
      </c>
      <c r="F1" s="52" t="s">
        <v>268</v>
      </c>
      <c r="G1" s="54" t="s">
        <v>20</v>
      </c>
      <c r="H1" s="16" t="s">
        <v>5059</v>
      </c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</row>
    <row r="2" spans="1:216" s="16" customFormat="1" x14ac:dyDescent="0.3">
      <c r="A2" s="16" t="s">
        <v>2051</v>
      </c>
      <c r="B2" s="16" t="s">
        <v>32</v>
      </c>
      <c r="C2" s="16" t="s">
        <v>4</v>
      </c>
      <c r="D2" s="16">
        <v>1091.7</v>
      </c>
      <c r="E2" s="17">
        <v>9840</v>
      </c>
      <c r="F2" s="17">
        <v>5815304</v>
      </c>
      <c r="G2" s="17">
        <v>3428359.5988999978</v>
      </c>
      <c r="H2">
        <v>37.894456724386323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</row>
    <row r="3" spans="1:216" s="16" customFormat="1" x14ac:dyDescent="0.3">
      <c r="A3" s="16" t="s">
        <v>2052</v>
      </c>
      <c r="B3" s="16" t="s">
        <v>32</v>
      </c>
      <c r="C3" s="16" t="s">
        <v>2</v>
      </c>
      <c r="D3" s="16">
        <v>1091.7</v>
      </c>
      <c r="E3" s="17">
        <v>12177</v>
      </c>
      <c r="F3" s="17">
        <v>12595773</v>
      </c>
      <c r="G3" s="17">
        <v>8423714.0408000033</v>
      </c>
      <c r="H3">
        <v>94.323665681192296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</row>
    <row r="4" spans="1:216" s="18" customFormat="1" x14ac:dyDescent="0.3">
      <c r="A4" s="18" t="s">
        <v>2053</v>
      </c>
      <c r="B4" s="18" t="s">
        <v>32</v>
      </c>
      <c r="C4" s="18" t="s">
        <v>3</v>
      </c>
      <c r="D4" s="16">
        <v>1091.7</v>
      </c>
      <c r="E4" s="17">
        <v>15048</v>
      </c>
      <c r="F4" s="17">
        <v>4329621</v>
      </c>
      <c r="G4" s="17">
        <v>2350869.2557000006</v>
      </c>
      <c r="H4">
        <v>45.676288820846203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</row>
    <row r="5" spans="1:216" s="16" customFormat="1" x14ac:dyDescent="0.3">
      <c r="A5" s="16" t="s">
        <v>2054</v>
      </c>
      <c r="B5" s="16" t="s">
        <v>32</v>
      </c>
      <c r="C5" s="16" t="s">
        <v>7</v>
      </c>
      <c r="D5" s="16">
        <v>1091.7</v>
      </c>
      <c r="E5" s="17">
        <v>1743</v>
      </c>
      <c r="F5" s="17">
        <v>957193</v>
      </c>
      <c r="G5" s="17">
        <v>497658.73999999976</v>
      </c>
      <c r="H5">
        <v>62.507519950743159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</row>
    <row r="6" spans="1:216" s="16" customFormat="1" x14ac:dyDescent="0.3">
      <c r="A6" s="16" t="s">
        <v>2055</v>
      </c>
      <c r="B6" s="16" t="s">
        <v>32</v>
      </c>
      <c r="C6" s="16" t="s">
        <v>5</v>
      </c>
      <c r="D6" s="16">
        <v>1091.7</v>
      </c>
      <c r="E6" s="17">
        <v>4640</v>
      </c>
      <c r="F6" s="17">
        <v>1063938</v>
      </c>
      <c r="G6" s="17">
        <v>602146.83100000047</v>
      </c>
      <c r="H6">
        <v>40.677157003407324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</row>
    <row r="7" spans="1:216" s="16" customFormat="1" x14ac:dyDescent="0.3">
      <c r="A7" s="16" t="s">
        <v>2056</v>
      </c>
      <c r="B7" s="16" t="s">
        <v>32</v>
      </c>
      <c r="C7" s="16" t="s">
        <v>6</v>
      </c>
      <c r="D7" s="16">
        <v>1091.7</v>
      </c>
      <c r="E7" s="17">
        <v>1580</v>
      </c>
      <c r="F7" s="17">
        <v>607118</v>
      </c>
      <c r="G7" s="17">
        <v>324912.62310000008</v>
      </c>
      <c r="H7">
        <v>30.927300975178511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</row>
    <row r="8" spans="1:216" s="16" customFormat="1" x14ac:dyDescent="0.3">
      <c r="A8" s="16" t="s">
        <v>2057</v>
      </c>
      <c r="B8" s="16" t="s">
        <v>32</v>
      </c>
      <c r="C8" s="16" t="s">
        <v>8</v>
      </c>
      <c r="D8" s="16">
        <v>1091.7</v>
      </c>
      <c r="E8" s="17">
        <v>4660</v>
      </c>
      <c r="F8" s="17">
        <v>1136332</v>
      </c>
      <c r="G8" s="17">
        <v>563528.0102999988</v>
      </c>
      <c r="H8">
        <v>42.407434026467179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</row>
    <row r="9" spans="1:216" s="16" customFormat="1" x14ac:dyDescent="0.3">
      <c r="A9" s="16" t="s">
        <v>2058</v>
      </c>
      <c r="B9" s="16" t="s">
        <v>32</v>
      </c>
      <c r="C9" s="16" t="s">
        <v>21</v>
      </c>
      <c r="D9" s="16">
        <v>1091.7</v>
      </c>
      <c r="E9" s="17">
        <v>2750</v>
      </c>
      <c r="F9" s="17">
        <v>478008</v>
      </c>
      <c r="G9" s="17">
        <v>242358.16199999995</v>
      </c>
      <c r="H9">
        <v>45.142176486877105</v>
      </c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</row>
    <row r="10" spans="1:216" s="16" customFormat="1" x14ac:dyDescent="0.3">
      <c r="A10" s="16" t="s">
        <v>2059</v>
      </c>
      <c r="B10" s="16" t="s">
        <v>32</v>
      </c>
      <c r="C10" s="16" t="s">
        <v>22</v>
      </c>
      <c r="D10" s="16">
        <v>1091.7</v>
      </c>
      <c r="E10" s="17">
        <v>1720</v>
      </c>
      <c r="F10" s="17">
        <v>613213</v>
      </c>
      <c r="G10" s="17">
        <v>311215.45900000003</v>
      </c>
      <c r="H10">
        <v>35.628679915642095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</row>
    <row r="11" spans="1:216" s="16" customFormat="1" x14ac:dyDescent="0.3">
      <c r="A11" s="16" t="s">
        <v>2060</v>
      </c>
      <c r="B11" s="16" t="s">
        <v>32</v>
      </c>
      <c r="C11" s="16" t="s">
        <v>23</v>
      </c>
      <c r="D11" s="16">
        <v>1091.7</v>
      </c>
      <c r="E11" s="17">
        <v>1040</v>
      </c>
      <c r="F11" s="17">
        <v>608828</v>
      </c>
      <c r="G11" s="17">
        <v>333699.0682000001</v>
      </c>
      <c r="H11">
        <v>33.858195179093869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</row>
    <row r="12" spans="1:216" s="16" customFormat="1" x14ac:dyDescent="0.3">
      <c r="A12" s="16" t="s">
        <v>2061</v>
      </c>
      <c r="B12" s="16" t="s">
        <v>32</v>
      </c>
      <c r="C12" s="16" t="s">
        <v>24</v>
      </c>
      <c r="D12" s="16">
        <v>1091.7</v>
      </c>
      <c r="E12" s="17">
        <v>4840</v>
      </c>
      <c r="F12" s="17">
        <v>720493.99</v>
      </c>
      <c r="G12" s="17">
        <v>385020.61960000079</v>
      </c>
      <c r="H12">
        <v>41.538676680609704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</row>
    <row r="13" spans="1:216" s="16" customFormat="1" x14ac:dyDescent="0.3">
      <c r="A13" s="16" t="s">
        <v>2062</v>
      </c>
      <c r="B13" s="16" t="s">
        <v>32</v>
      </c>
      <c r="C13" s="16" t="s">
        <v>25</v>
      </c>
      <c r="D13" s="16">
        <v>1091.7</v>
      </c>
      <c r="E13" s="17">
        <v>1960</v>
      </c>
      <c r="F13" s="17">
        <v>356503</v>
      </c>
      <c r="G13" s="17">
        <v>182433.41599999997</v>
      </c>
      <c r="H13">
        <v>38.767850750996267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</row>
    <row r="14" spans="1:216" s="16" customFormat="1" x14ac:dyDescent="0.3">
      <c r="A14" s="16" t="s">
        <v>5060</v>
      </c>
      <c r="B14" s="16" t="s">
        <v>32</v>
      </c>
      <c r="C14" s="16" t="s">
        <v>5061</v>
      </c>
      <c r="D14" s="16">
        <v>1091.7</v>
      </c>
      <c r="E14" s="17">
        <v>3291</v>
      </c>
      <c r="F14" s="17">
        <v>542481</v>
      </c>
      <c r="G14" s="17">
        <v>294432.12159999995</v>
      </c>
      <c r="H14">
        <v>42.591582435472041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</row>
    <row r="15" spans="1:216" s="16" customFormat="1" x14ac:dyDescent="0.3">
      <c r="A15" s="16" t="s">
        <v>2063</v>
      </c>
      <c r="B15" s="16" t="s">
        <v>32</v>
      </c>
      <c r="C15" s="16" t="s">
        <v>14</v>
      </c>
      <c r="D15" s="16">
        <v>1091.7</v>
      </c>
      <c r="E15" s="17">
        <v>1625</v>
      </c>
      <c r="F15" s="17">
        <v>587283</v>
      </c>
      <c r="G15" s="17">
        <v>285786.9380000002</v>
      </c>
      <c r="H15">
        <v>19.551909914498314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</row>
    <row r="16" spans="1:216" s="16" customFormat="1" x14ac:dyDescent="0.3">
      <c r="A16" s="16" t="s">
        <v>2064</v>
      </c>
      <c r="B16" s="16" t="s">
        <v>32</v>
      </c>
      <c r="C16" s="16" t="s">
        <v>15</v>
      </c>
      <c r="D16" s="16">
        <v>1091.7</v>
      </c>
      <c r="E16" s="17">
        <v>1395</v>
      </c>
      <c r="F16" s="17">
        <v>829199</v>
      </c>
      <c r="G16" s="17">
        <v>487810.29600000056</v>
      </c>
      <c r="H16">
        <v>38.05204222222887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</row>
    <row r="17" spans="1:216" s="16" customFormat="1" x14ac:dyDescent="0.3">
      <c r="A17" s="16" t="s">
        <v>5062</v>
      </c>
      <c r="B17" s="16" t="s">
        <v>32</v>
      </c>
      <c r="C17" s="16" t="s">
        <v>5063</v>
      </c>
      <c r="D17" s="16">
        <v>1091.7</v>
      </c>
      <c r="E17" s="17">
        <v>400</v>
      </c>
      <c r="F17" s="17">
        <v>34206</v>
      </c>
      <c r="G17" s="17">
        <v>13232.543999999987</v>
      </c>
      <c r="H17">
        <v>29.919531707125422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</row>
    <row r="18" spans="1:216" s="16" customFormat="1" x14ac:dyDescent="0.3">
      <c r="A18" s="16" t="s">
        <v>5064</v>
      </c>
      <c r="B18" s="16" t="s">
        <v>32</v>
      </c>
      <c r="C18" s="16" t="s">
        <v>5065</v>
      </c>
      <c r="D18" s="16">
        <v>1091.7</v>
      </c>
      <c r="E18" s="17">
        <v>1368</v>
      </c>
      <c r="F18" s="17">
        <v>2051095</v>
      </c>
      <c r="G18" s="17">
        <v>964874.05460000015</v>
      </c>
      <c r="H18">
        <v>54.76588860187524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</row>
    <row r="19" spans="1:216" s="16" customFormat="1" x14ac:dyDescent="0.3">
      <c r="A19" s="16" t="s">
        <v>5066</v>
      </c>
      <c r="B19" s="16" t="s">
        <v>32</v>
      </c>
      <c r="C19" s="16" t="s">
        <v>5067</v>
      </c>
      <c r="D19" s="16">
        <v>1091.7</v>
      </c>
      <c r="E19" s="17">
        <v>1368</v>
      </c>
      <c r="F19" s="17">
        <v>1915057</v>
      </c>
      <c r="G19" s="17">
        <v>902093.12529999856</v>
      </c>
      <c r="H19">
        <v>47.791099353900734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</row>
    <row r="20" spans="1:216" s="16" customFormat="1" x14ac:dyDescent="0.3">
      <c r="A20" s="16" t="s">
        <v>5068</v>
      </c>
      <c r="B20" s="16" t="s">
        <v>32</v>
      </c>
      <c r="C20" s="16" t="s">
        <v>5069</v>
      </c>
      <c r="D20" s="16">
        <v>1091.7</v>
      </c>
      <c r="E20" s="17">
        <v>1584</v>
      </c>
      <c r="F20" s="17">
        <v>284665</v>
      </c>
      <c r="G20" s="17">
        <v>80751.412999999942</v>
      </c>
      <c r="H20">
        <v>122.46981910430499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</row>
    <row r="21" spans="1:216" s="16" customFormat="1" x14ac:dyDescent="0.3">
      <c r="A21" s="16" t="s">
        <v>5070</v>
      </c>
      <c r="B21" s="16" t="s">
        <v>32</v>
      </c>
      <c r="C21" s="16" t="s">
        <v>5071</v>
      </c>
      <c r="D21" s="16">
        <v>1091.7</v>
      </c>
      <c r="E21" s="17">
        <v>600</v>
      </c>
      <c r="F21" s="17">
        <v>266833</v>
      </c>
      <c r="G21" s="17">
        <v>103015.16089999993</v>
      </c>
      <c r="H21">
        <v>62.645779020656008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</row>
    <row r="22" spans="1:216" s="16" customFormat="1" x14ac:dyDescent="0.3">
      <c r="A22" s="16" t="s">
        <v>5072</v>
      </c>
      <c r="B22" s="16" t="s">
        <v>32</v>
      </c>
      <c r="C22" s="16" t="s">
        <v>5073</v>
      </c>
      <c r="D22" s="16">
        <v>1091.7</v>
      </c>
      <c r="E22" s="17">
        <v>106</v>
      </c>
      <c r="F22" s="17">
        <v>128791</v>
      </c>
      <c r="G22" s="17">
        <v>34189.18220000001</v>
      </c>
      <c r="H22">
        <v>27.85967657061239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</row>
    <row r="23" spans="1:216" s="16" customFormat="1" x14ac:dyDescent="0.3">
      <c r="A23" s="16" t="s">
        <v>5074</v>
      </c>
      <c r="B23" s="16" t="s">
        <v>32</v>
      </c>
      <c r="C23" s="16" t="s">
        <v>5075</v>
      </c>
      <c r="D23" s="16">
        <v>1091.7</v>
      </c>
      <c r="E23" s="17">
        <v>106</v>
      </c>
      <c r="F23" s="17">
        <v>78256</v>
      </c>
      <c r="G23" s="17">
        <v>26789.681999999972</v>
      </c>
      <c r="H23">
        <v>29.034390802932453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</row>
    <row r="24" spans="1:216" s="16" customFormat="1" x14ac:dyDescent="0.3">
      <c r="A24" s="16" t="s">
        <v>2065</v>
      </c>
      <c r="B24" s="16" t="s">
        <v>32</v>
      </c>
      <c r="C24" s="16" t="s">
        <v>26</v>
      </c>
      <c r="D24" s="16">
        <v>1091.7</v>
      </c>
      <c r="E24" s="17">
        <v>684</v>
      </c>
      <c r="F24" s="17">
        <v>419610</v>
      </c>
      <c r="G24" s="17">
        <v>223898.97239999988</v>
      </c>
      <c r="H24">
        <v>57.310616029384882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216" s="16" customFormat="1" x14ac:dyDescent="0.3">
      <c r="A25" s="16" t="s">
        <v>2066</v>
      </c>
      <c r="B25" s="16" t="s">
        <v>32</v>
      </c>
      <c r="C25" s="16" t="s">
        <v>27</v>
      </c>
      <c r="D25" s="16">
        <v>1091.7</v>
      </c>
      <c r="E25" s="17">
        <v>684</v>
      </c>
      <c r="F25" s="17">
        <v>204277.99</v>
      </c>
      <c r="G25" s="17">
        <v>96662.926199999943</v>
      </c>
      <c r="H25" s="16">
        <v>102.35795822015751</v>
      </c>
    </row>
    <row r="26" spans="1:216" s="16" customFormat="1" x14ac:dyDescent="0.3">
      <c r="A26" s="16" t="s">
        <v>2067</v>
      </c>
      <c r="B26" s="16" t="s">
        <v>32</v>
      </c>
      <c r="C26" s="16" t="s">
        <v>28</v>
      </c>
      <c r="D26" s="16">
        <v>1091.7</v>
      </c>
      <c r="E26" s="17">
        <v>1440</v>
      </c>
      <c r="F26" s="17">
        <v>446532</v>
      </c>
      <c r="G26" s="17">
        <v>181500.62270000001</v>
      </c>
      <c r="H26" s="16">
        <v>63.672425834312762</v>
      </c>
    </row>
    <row r="27" spans="1:216" x14ac:dyDescent="0.3">
      <c r="A27" t="s">
        <v>2068</v>
      </c>
      <c r="B27" t="s">
        <v>32</v>
      </c>
      <c r="C27" t="s">
        <v>29</v>
      </c>
      <c r="D27" s="16">
        <v>1091.7</v>
      </c>
      <c r="E27" s="17">
        <v>400</v>
      </c>
      <c r="F27" s="17">
        <v>215777</v>
      </c>
      <c r="G27" s="17">
        <v>98518.612100000013</v>
      </c>
      <c r="H27">
        <v>43.129035957861753</v>
      </c>
    </row>
    <row r="28" spans="1:216" x14ac:dyDescent="0.3">
      <c r="A28" t="s">
        <v>5076</v>
      </c>
      <c r="B28" t="s">
        <v>32</v>
      </c>
      <c r="C28" t="s">
        <v>5077</v>
      </c>
      <c r="D28" s="16">
        <v>1091.7</v>
      </c>
      <c r="E28" s="17">
        <v>640</v>
      </c>
      <c r="F28" s="17">
        <v>5998</v>
      </c>
      <c r="G28" s="17">
        <v>2994.8440000000001</v>
      </c>
      <c r="H28">
        <v>186.07825644089081</v>
      </c>
    </row>
    <row r="29" spans="1:216" x14ac:dyDescent="0.3">
      <c r="A29" t="s">
        <v>2069</v>
      </c>
      <c r="B29" t="s">
        <v>32</v>
      </c>
      <c r="C29" t="s">
        <v>30</v>
      </c>
      <c r="D29" s="16">
        <v>1091.7</v>
      </c>
      <c r="E29" s="17">
        <v>1908</v>
      </c>
      <c r="F29" s="17">
        <v>581188</v>
      </c>
      <c r="G29" s="17">
        <v>292037.80949999986</v>
      </c>
      <c r="H29">
        <v>49.634610270125314</v>
      </c>
    </row>
    <row r="30" spans="1:216" x14ac:dyDescent="0.3">
      <c r="A30" t="s">
        <v>5078</v>
      </c>
      <c r="B30" t="s">
        <v>32</v>
      </c>
      <c r="C30" t="s">
        <v>5079</v>
      </c>
      <c r="D30" s="16">
        <v>1091.7</v>
      </c>
      <c r="E30" s="17">
        <v>1040</v>
      </c>
      <c r="F30" s="17">
        <v>36192</v>
      </c>
      <c r="G30" s="17">
        <v>18282.744000000006</v>
      </c>
      <c r="H30">
        <v>78.38241552301227</v>
      </c>
    </row>
    <row r="31" spans="1:216" x14ac:dyDescent="0.3">
      <c r="A31" t="s">
        <v>5080</v>
      </c>
      <c r="B31" t="s">
        <v>32</v>
      </c>
      <c r="C31" t="s">
        <v>5081</v>
      </c>
      <c r="D31" s="16">
        <v>1091.7</v>
      </c>
      <c r="E31" s="17">
        <v>684</v>
      </c>
      <c r="F31" s="17">
        <v>648832</v>
      </c>
      <c r="G31" s="17">
        <v>360673.42960000015</v>
      </c>
      <c r="H31" s="13">
        <v>39.919251860641637</v>
      </c>
      <c r="I31" s="13"/>
      <c r="J31" s="13"/>
      <c r="K31" s="13"/>
      <c r="L31" s="13"/>
      <c r="M31" s="13"/>
      <c r="N31" s="13"/>
    </row>
    <row r="32" spans="1:216" x14ac:dyDescent="0.3">
      <c r="A32" t="s">
        <v>5082</v>
      </c>
      <c r="B32" t="s">
        <v>32</v>
      </c>
      <c r="C32" t="s">
        <v>5083</v>
      </c>
      <c r="D32" s="16">
        <v>1091.7</v>
      </c>
      <c r="E32" s="17">
        <v>1596</v>
      </c>
      <c r="F32" s="17">
        <v>1222943</v>
      </c>
      <c r="G32" s="17">
        <v>692091.22870000033</v>
      </c>
      <c r="H32">
        <v>46.148865380455305</v>
      </c>
    </row>
    <row r="33" spans="1:8" x14ac:dyDescent="0.3">
      <c r="A33" t="s">
        <v>5084</v>
      </c>
      <c r="B33" t="s">
        <v>32</v>
      </c>
      <c r="C33" t="s">
        <v>5085</v>
      </c>
      <c r="D33" s="16">
        <v>1091.7</v>
      </c>
      <c r="E33" s="17">
        <v>360</v>
      </c>
      <c r="F33" s="17">
        <v>95799</v>
      </c>
      <c r="G33" s="17">
        <v>48467.776399999995</v>
      </c>
      <c r="H33">
        <v>62.11832431477643</v>
      </c>
    </row>
    <row r="34" spans="1:8" x14ac:dyDescent="0.3">
      <c r="A34" t="s">
        <v>2070</v>
      </c>
      <c r="B34" t="s">
        <v>32</v>
      </c>
      <c r="C34" t="s">
        <v>31</v>
      </c>
      <c r="D34" s="16">
        <v>1091.7</v>
      </c>
      <c r="E34" s="17">
        <v>4080</v>
      </c>
      <c r="F34" s="17">
        <v>803093</v>
      </c>
      <c r="G34" s="17">
        <v>443882.25249999977</v>
      </c>
      <c r="H34">
        <v>42.477228908915151</v>
      </c>
    </row>
    <row r="35" spans="1:8" x14ac:dyDescent="0.3">
      <c r="A35" t="s">
        <v>5086</v>
      </c>
      <c r="B35" t="s">
        <v>32</v>
      </c>
      <c r="C35" t="s">
        <v>5087</v>
      </c>
      <c r="D35" s="16">
        <v>1091.7</v>
      </c>
      <c r="E35" s="17">
        <v>0</v>
      </c>
      <c r="F35" s="17">
        <v>173786</v>
      </c>
      <c r="G35" s="17">
        <v>60417.126000000033</v>
      </c>
      <c r="H35">
        <v>47.870059304814205</v>
      </c>
    </row>
    <row r="36" spans="1:8" x14ac:dyDescent="0.3">
      <c r="A36" t="s">
        <v>2191</v>
      </c>
      <c r="B36" t="s">
        <v>33</v>
      </c>
      <c r="C36" t="s">
        <v>4</v>
      </c>
      <c r="D36" s="16">
        <v>1027.7</v>
      </c>
      <c r="E36" s="17">
        <v>10780</v>
      </c>
      <c r="F36" s="17">
        <v>5658336</v>
      </c>
      <c r="G36" s="17">
        <v>2817900.0438999999</v>
      </c>
      <c r="H36">
        <v>36.002396311131534</v>
      </c>
    </row>
    <row r="37" spans="1:8" x14ac:dyDescent="0.3">
      <c r="A37" t="s">
        <v>2192</v>
      </c>
      <c r="B37" t="s">
        <v>33</v>
      </c>
      <c r="C37" t="s">
        <v>2</v>
      </c>
      <c r="D37" s="16">
        <v>1027.7</v>
      </c>
      <c r="E37" s="17">
        <v>12973</v>
      </c>
      <c r="F37" s="17">
        <v>7482367</v>
      </c>
      <c r="G37" s="17">
        <v>4019934.3834000016</v>
      </c>
      <c r="H37">
        <v>40.462075511889992</v>
      </c>
    </row>
    <row r="38" spans="1:8" x14ac:dyDescent="0.3">
      <c r="A38" t="s">
        <v>2193</v>
      </c>
      <c r="B38" t="s">
        <v>33</v>
      </c>
      <c r="C38" t="s">
        <v>3</v>
      </c>
      <c r="D38" s="16">
        <v>1027.7</v>
      </c>
      <c r="E38" s="17">
        <v>8736</v>
      </c>
      <c r="F38" s="17">
        <v>2835579</v>
      </c>
      <c r="G38" s="17">
        <v>1524674.9279999996</v>
      </c>
      <c r="H38">
        <v>36.35029222992604</v>
      </c>
    </row>
    <row r="39" spans="1:8" x14ac:dyDescent="0.3">
      <c r="A39" t="s">
        <v>2194</v>
      </c>
      <c r="B39" t="s">
        <v>33</v>
      </c>
      <c r="C39" t="s">
        <v>7</v>
      </c>
      <c r="D39" s="16">
        <v>1027.7</v>
      </c>
      <c r="E39" s="17">
        <v>4707</v>
      </c>
      <c r="F39" s="17">
        <v>1388429</v>
      </c>
      <c r="G39" s="17">
        <v>711984.38700000034</v>
      </c>
      <c r="H39">
        <v>50.76465540024931</v>
      </c>
    </row>
    <row r="40" spans="1:8" x14ac:dyDescent="0.3">
      <c r="A40" t="s">
        <v>2195</v>
      </c>
      <c r="B40" t="s">
        <v>33</v>
      </c>
      <c r="C40" t="s">
        <v>5</v>
      </c>
      <c r="D40" s="16">
        <v>1027.7</v>
      </c>
      <c r="E40" s="17">
        <v>2800</v>
      </c>
      <c r="F40" s="17">
        <v>686003</v>
      </c>
      <c r="G40" s="17">
        <v>365923.62219999963</v>
      </c>
      <c r="H40">
        <v>40.763506509478091</v>
      </c>
    </row>
    <row r="41" spans="1:8" x14ac:dyDescent="0.3">
      <c r="A41" t="s">
        <v>2196</v>
      </c>
      <c r="B41" t="s">
        <v>33</v>
      </c>
      <c r="C41" t="s">
        <v>6</v>
      </c>
      <c r="D41" s="16">
        <v>1027.7</v>
      </c>
      <c r="E41" s="17">
        <v>1320</v>
      </c>
      <c r="F41" s="17">
        <v>631218</v>
      </c>
      <c r="G41" s="17">
        <v>330935.37079999998</v>
      </c>
      <c r="H41">
        <v>19.88963736168056</v>
      </c>
    </row>
    <row r="42" spans="1:8" x14ac:dyDescent="0.3">
      <c r="A42" t="s">
        <v>2197</v>
      </c>
      <c r="B42" t="s">
        <v>33</v>
      </c>
      <c r="C42" t="s">
        <v>8</v>
      </c>
      <c r="D42" s="16">
        <v>1027.7</v>
      </c>
      <c r="E42" s="17">
        <v>3660</v>
      </c>
      <c r="F42" s="17">
        <v>1130169</v>
      </c>
      <c r="G42" s="17">
        <v>536437.97199999925</v>
      </c>
      <c r="H42">
        <v>29.16709392539941</v>
      </c>
    </row>
    <row r="43" spans="1:8" x14ac:dyDescent="0.3">
      <c r="A43" t="s">
        <v>2198</v>
      </c>
      <c r="B43" t="s">
        <v>33</v>
      </c>
      <c r="C43" t="s">
        <v>21</v>
      </c>
      <c r="D43" s="16">
        <v>1027.7</v>
      </c>
      <c r="E43" s="17">
        <v>2800</v>
      </c>
      <c r="F43" s="17">
        <v>487984</v>
      </c>
      <c r="G43" s="17">
        <v>209692.4418000002</v>
      </c>
      <c r="H43">
        <v>36.376024129789812</v>
      </c>
    </row>
    <row r="44" spans="1:8" x14ac:dyDescent="0.3">
      <c r="A44" t="s">
        <v>2199</v>
      </c>
      <c r="B44" t="s">
        <v>33</v>
      </c>
      <c r="C44" t="s">
        <v>22</v>
      </c>
      <c r="D44" s="16">
        <v>1027.7</v>
      </c>
      <c r="E44" s="17">
        <v>1920</v>
      </c>
      <c r="F44" s="17">
        <v>680457</v>
      </c>
      <c r="G44" s="17">
        <v>319270.38399999996</v>
      </c>
      <c r="H44">
        <v>34.843082408679201</v>
      </c>
    </row>
    <row r="45" spans="1:8" x14ac:dyDescent="0.3">
      <c r="A45" t="s">
        <v>2200</v>
      </c>
      <c r="B45" t="s">
        <v>33</v>
      </c>
      <c r="C45" t="s">
        <v>23</v>
      </c>
      <c r="D45" s="16">
        <v>1027.7</v>
      </c>
      <c r="E45" s="17">
        <v>1160</v>
      </c>
      <c r="F45" s="17">
        <v>650062</v>
      </c>
      <c r="G45" s="17">
        <v>328341.77</v>
      </c>
      <c r="H45">
        <v>32.916537535734022</v>
      </c>
    </row>
    <row r="46" spans="1:8" x14ac:dyDescent="0.3">
      <c r="A46" t="s">
        <v>2201</v>
      </c>
      <c r="B46" t="s">
        <v>33</v>
      </c>
      <c r="C46" t="s">
        <v>24</v>
      </c>
      <c r="D46" s="16">
        <v>1027.7</v>
      </c>
      <c r="E46" s="17">
        <v>5440</v>
      </c>
      <c r="F46" s="17">
        <v>812015</v>
      </c>
      <c r="G46" s="17">
        <v>400926.55800000002</v>
      </c>
      <c r="H46">
        <v>38.385045105208775</v>
      </c>
    </row>
    <row r="47" spans="1:8" x14ac:dyDescent="0.3">
      <c r="A47" t="s">
        <v>2202</v>
      </c>
      <c r="B47" t="s">
        <v>33</v>
      </c>
      <c r="C47" t="s">
        <v>25</v>
      </c>
      <c r="D47" s="16">
        <v>1027.7</v>
      </c>
      <c r="E47" s="17">
        <v>2200</v>
      </c>
      <c r="F47" s="17">
        <v>417808</v>
      </c>
      <c r="G47" s="17">
        <v>198809.40300000002</v>
      </c>
      <c r="H47">
        <v>35.380699644390809</v>
      </c>
    </row>
    <row r="48" spans="1:8" x14ac:dyDescent="0.3">
      <c r="A48" t="s">
        <v>5088</v>
      </c>
      <c r="B48" t="s">
        <v>33</v>
      </c>
      <c r="C48" t="s">
        <v>5061</v>
      </c>
      <c r="D48" s="16">
        <v>1027.7</v>
      </c>
      <c r="E48" s="17">
        <v>2470</v>
      </c>
      <c r="F48" s="17">
        <v>494017</v>
      </c>
      <c r="G48" s="17">
        <v>258724.00099999979</v>
      </c>
      <c r="H48">
        <v>37.089203980947971</v>
      </c>
    </row>
    <row r="49" spans="1:8" x14ac:dyDescent="0.3">
      <c r="A49" t="s">
        <v>2203</v>
      </c>
      <c r="B49" t="s">
        <v>33</v>
      </c>
      <c r="C49" t="s">
        <v>14</v>
      </c>
      <c r="D49" s="16">
        <v>1027.7</v>
      </c>
      <c r="E49" s="17">
        <v>1374</v>
      </c>
      <c r="F49" s="17">
        <v>532428</v>
      </c>
      <c r="G49" s="17">
        <v>270455.62200000015</v>
      </c>
      <c r="H49">
        <v>22.255954175061927</v>
      </c>
    </row>
    <row r="50" spans="1:8" x14ac:dyDescent="0.3">
      <c r="A50" t="s">
        <v>2204</v>
      </c>
      <c r="B50" t="s">
        <v>33</v>
      </c>
      <c r="C50" t="s">
        <v>15</v>
      </c>
      <c r="D50" s="16">
        <v>1027.7</v>
      </c>
      <c r="E50" s="17">
        <v>1104</v>
      </c>
      <c r="F50" s="17">
        <v>602530</v>
      </c>
      <c r="G50" s="17">
        <v>353291.8179999998</v>
      </c>
      <c r="H50">
        <v>39.957921640192318</v>
      </c>
    </row>
    <row r="51" spans="1:8" x14ac:dyDescent="0.3">
      <c r="A51" t="s">
        <v>5089</v>
      </c>
      <c r="B51" t="s">
        <v>33</v>
      </c>
      <c r="C51" t="s">
        <v>5063</v>
      </c>
      <c r="D51" s="16">
        <v>1027.7</v>
      </c>
      <c r="E51" s="17">
        <v>400</v>
      </c>
      <c r="F51" s="17">
        <v>22757</v>
      </c>
      <c r="G51" s="17">
        <v>10118.683999999996</v>
      </c>
      <c r="H51">
        <v>43.119047988671866</v>
      </c>
    </row>
    <row r="52" spans="1:8" x14ac:dyDescent="0.3">
      <c r="A52" t="s">
        <v>5090</v>
      </c>
      <c r="B52" t="s">
        <v>33</v>
      </c>
      <c r="C52" t="s">
        <v>5065</v>
      </c>
      <c r="D52" s="16">
        <v>1027.7</v>
      </c>
      <c r="E52" s="17">
        <v>912</v>
      </c>
      <c r="F52" s="17">
        <v>2020556</v>
      </c>
      <c r="G52" s="17">
        <v>978374.71699999913</v>
      </c>
      <c r="H52">
        <v>29.856118742635232</v>
      </c>
    </row>
    <row r="53" spans="1:8" x14ac:dyDescent="0.3">
      <c r="A53" t="s">
        <v>5091</v>
      </c>
      <c r="B53" t="s">
        <v>33</v>
      </c>
      <c r="C53" t="s">
        <v>5067</v>
      </c>
      <c r="D53" s="16">
        <v>1027.7</v>
      </c>
      <c r="E53" s="17">
        <v>1368</v>
      </c>
      <c r="F53" s="17">
        <v>2751922</v>
      </c>
      <c r="G53" s="17">
        <v>1198149.0178000005</v>
      </c>
      <c r="H53">
        <v>28.235496889566164</v>
      </c>
    </row>
    <row r="54" spans="1:8" x14ac:dyDescent="0.3">
      <c r="A54" t="s">
        <v>5092</v>
      </c>
      <c r="B54" t="s">
        <v>33</v>
      </c>
      <c r="C54" t="s">
        <v>5069</v>
      </c>
      <c r="D54" s="16">
        <v>1027.7</v>
      </c>
      <c r="E54" s="17">
        <v>1056</v>
      </c>
      <c r="F54" s="17">
        <v>458622</v>
      </c>
      <c r="G54" s="17">
        <v>97120.541999999841</v>
      </c>
      <c r="H54">
        <v>33.635738425431214</v>
      </c>
    </row>
    <row r="55" spans="1:8" x14ac:dyDescent="0.3">
      <c r="A55" t="s">
        <v>5093</v>
      </c>
      <c r="B55" t="s">
        <v>33</v>
      </c>
      <c r="C55" t="s">
        <v>5071</v>
      </c>
      <c r="D55" s="16">
        <v>1027.7</v>
      </c>
      <c r="E55" s="17">
        <v>600</v>
      </c>
      <c r="F55" s="17">
        <v>286328</v>
      </c>
      <c r="G55" s="17">
        <v>122415.50259999992</v>
      </c>
      <c r="H55">
        <v>37.414574297127416</v>
      </c>
    </row>
    <row r="56" spans="1:8" x14ac:dyDescent="0.3">
      <c r="A56" t="s">
        <v>5094</v>
      </c>
      <c r="B56" t="s">
        <v>33</v>
      </c>
      <c r="C56" t="s">
        <v>5073</v>
      </c>
      <c r="D56" s="16">
        <v>1027.7</v>
      </c>
      <c r="E56" s="17">
        <v>113</v>
      </c>
      <c r="F56" s="17">
        <v>142177</v>
      </c>
      <c r="G56" s="17">
        <v>60270.443300000028</v>
      </c>
      <c r="H56">
        <v>14.501118206572134</v>
      </c>
    </row>
    <row r="57" spans="1:8" x14ac:dyDescent="0.3">
      <c r="A57" t="s">
        <v>5095</v>
      </c>
      <c r="B57" t="s">
        <v>33</v>
      </c>
      <c r="C57" t="s">
        <v>5075</v>
      </c>
      <c r="D57" s="16">
        <v>1027.7</v>
      </c>
      <c r="E57" s="17">
        <v>113</v>
      </c>
      <c r="F57" s="17">
        <v>64504</v>
      </c>
      <c r="G57" s="17">
        <v>12767.309999999976</v>
      </c>
      <c r="H57">
        <v>31.128525810213219</v>
      </c>
    </row>
    <row r="58" spans="1:8" x14ac:dyDescent="0.3">
      <c r="A58" t="s">
        <v>2205</v>
      </c>
      <c r="B58" t="s">
        <v>33</v>
      </c>
      <c r="C58" t="s">
        <v>26</v>
      </c>
      <c r="D58" s="16">
        <v>1027.7</v>
      </c>
      <c r="E58" s="17">
        <v>912</v>
      </c>
      <c r="F58" s="17">
        <v>441201</v>
      </c>
      <c r="G58" s="17">
        <v>219235.12649999987</v>
      </c>
      <c r="H58">
        <v>60.942156349993915</v>
      </c>
    </row>
    <row r="59" spans="1:8" x14ac:dyDescent="0.3">
      <c r="A59" t="s">
        <v>2206</v>
      </c>
      <c r="B59" t="s">
        <v>33</v>
      </c>
      <c r="C59" t="s">
        <v>27</v>
      </c>
      <c r="D59" s="16">
        <v>1027.7</v>
      </c>
      <c r="E59" s="17">
        <v>1140</v>
      </c>
      <c r="F59" s="17">
        <v>531070</v>
      </c>
      <c r="G59" s="17">
        <v>263629.20630000014</v>
      </c>
      <c r="H59">
        <v>56.050190559989979</v>
      </c>
    </row>
    <row r="60" spans="1:8" x14ac:dyDescent="0.3">
      <c r="A60" t="s">
        <v>2207</v>
      </c>
      <c r="B60" t="s">
        <v>33</v>
      </c>
      <c r="C60" t="s">
        <v>28</v>
      </c>
      <c r="D60" s="16">
        <v>1027.7</v>
      </c>
      <c r="E60" s="17">
        <v>960</v>
      </c>
      <c r="F60" s="17">
        <v>418410</v>
      </c>
      <c r="G60" s="17">
        <v>174852.23350000015</v>
      </c>
      <c r="H60">
        <v>27.718359723913856</v>
      </c>
    </row>
    <row r="61" spans="1:8" x14ac:dyDescent="0.3">
      <c r="A61" t="s">
        <v>2208</v>
      </c>
      <c r="B61" t="s">
        <v>33</v>
      </c>
      <c r="C61" t="s">
        <v>29</v>
      </c>
      <c r="D61" s="16">
        <v>1027.7</v>
      </c>
      <c r="E61" s="17">
        <v>200</v>
      </c>
      <c r="F61" s="17">
        <v>174265</v>
      </c>
      <c r="G61" s="17">
        <v>87452.197699999932</v>
      </c>
      <c r="H61">
        <v>38.43387409001997</v>
      </c>
    </row>
    <row r="62" spans="1:8" x14ac:dyDescent="0.3">
      <c r="A62" t="s">
        <v>5096</v>
      </c>
      <c r="B62" t="s">
        <v>33</v>
      </c>
      <c r="C62" t="s">
        <v>5077</v>
      </c>
      <c r="D62" s="16">
        <v>1027.7</v>
      </c>
      <c r="E62" s="17">
        <v>640</v>
      </c>
      <c r="F62" s="17">
        <v>23541</v>
      </c>
      <c r="G62" s="17">
        <v>8113.1340000000018</v>
      </c>
      <c r="H62">
        <v>29.637414474561808</v>
      </c>
    </row>
    <row r="63" spans="1:8" x14ac:dyDescent="0.3">
      <c r="A63" t="s">
        <v>2209</v>
      </c>
      <c r="B63" t="s">
        <v>33</v>
      </c>
      <c r="C63" t="s">
        <v>30</v>
      </c>
      <c r="D63" s="16">
        <v>1027.7</v>
      </c>
      <c r="E63" s="17">
        <v>1108</v>
      </c>
      <c r="F63" s="17">
        <v>529588</v>
      </c>
      <c r="G63" s="17">
        <v>308265.56239999982</v>
      </c>
      <c r="H63">
        <v>35.608098620543984</v>
      </c>
    </row>
    <row r="64" spans="1:8" x14ac:dyDescent="0.3">
      <c r="A64" t="s">
        <v>5097</v>
      </c>
      <c r="B64" t="s">
        <v>33</v>
      </c>
      <c r="C64" t="s">
        <v>5079</v>
      </c>
      <c r="D64" s="16">
        <v>1027.7</v>
      </c>
      <c r="E64" s="17">
        <v>1160</v>
      </c>
      <c r="F64" s="17">
        <v>74548</v>
      </c>
      <c r="G64" s="17">
        <v>29230.339999999997</v>
      </c>
      <c r="H64">
        <v>46.95906284437455</v>
      </c>
    </row>
    <row r="65" spans="1:11" x14ac:dyDescent="0.3">
      <c r="A65" t="s">
        <v>5098</v>
      </c>
      <c r="B65" t="s">
        <v>33</v>
      </c>
      <c r="C65" t="s">
        <v>5081</v>
      </c>
      <c r="D65" s="16">
        <v>1027.7</v>
      </c>
      <c r="E65" s="17">
        <v>0</v>
      </c>
      <c r="F65" s="17">
        <v>365382</v>
      </c>
      <c r="G65" s="17">
        <v>175880.88139999995</v>
      </c>
      <c r="H65">
        <v>42.019859677493272</v>
      </c>
    </row>
    <row r="66" spans="1:11" x14ac:dyDescent="0.3">
      <c r="A66" t="s">
        <v>5099</v>
      </c>
      <c r="B66" t="s">
        <v>33</v>
      </c>
      <c r="C66" t="s">
        <v>5083</v>
      </c>
      <c r="D66" s="16">
        <v>1027.7</v>
      </c>
      <c r="E66" s="17">
        <v>0</v>
      </c>
      <c r="F66" s="17">
        <v>500053</v>
      </c>
      <c r="G66" s="17">
        <v>266086.57480000006</v>
      </c>
      <c r="H66">
        <v>36.09903834612247</v>
      </c>
    </row>
    <row r="67" spans="1:11" x14ac:dyDescent="0.3">
      <c r="A67" t="s">
        <v>5100</v>
      </c>
      <c r="B67" t="s">
        <v>33</v>
      </c>
      <c r="C67" t="s">
        <v>5085</v>
      </c>
      <c r="D67" s="16">
        <v>1027.7</v>
      </c>
      <c r="E67" s="17">
        <v>180</v>
      </c>
      <c r="F67" s="17">
        <v>50553</v>
      </c>
      <c r="G67" s="17">
        <v>15814.067999999999</v>
      </c>
      <c r="H67">
        <v>13.703887295671615</v>
      </c>
    </row>
    <row r="68" spans="1:11" x14ac:dyDescent="0.3">
      <c r="A68" t="s">
        <v>2210</v>
      </c>
      <c r="B68" t="s">
        <v>33</v>
      </c>
      <c r="C68" t="s">
        <v>31</v>
      </c>
      <c r="D68" s="16">
        <v>1027.7</v>
      </c>
      <c r="E68" s="17">
        <v>1740</v>
      </c>
      <c r="F68" s="17">
        <v>407883</v>
      </c>
      <c r="G68" s="17">
        <v>208995.7169</v>
      </c>
      <c r="H68">
        <v>28.612771261190819</v>
      </c>
    </row>
    <row r="69" spans="1:11" x14ac:dyDescent="0.3">
      <c r="A69" t="s">
        <v>5101</v>
      </c>
      <c r="B69" t="s">
        <v>33</v>
      </c>
      <c r="C69" t="s">
        <v>5087</v>
      </c>
      <c r="D69" s="16">
        <v>1027.7</v>
      </c>
      <c r="E69" s="17">
        <v>78</v>
      </c>
      <c r="F69" s="17">
        <v>161477</v>
      </c>
      <c r="G69" s="17">
        <v>57364.37000000001</v>
      </c>
      <c r="H69">
        <v>16.955585313712664</v>
      </c>
    </row>
    <row r="70" spans="1:11" x14ac:dyDescent="0.3">
      <c r="A70" t="s">
        <v>2371</v>
      </c>
      <c r="B70" t="s">
        <v>34</v>
      </c>
      <c r="C70" t="s">
        <v>4</v>
      </c>
      <c r="D70" s="16">
        <v>1913.9</v>
      </c>
      <c r="E70" s="17">
        <v>18064</v>
      </c>
      <c r="F70" s="17">
        <v>7082281</v>
      </c>
      <c r="G70" s="17">
        <v>3820631.0385000035</v>
      </c>
      <c r="H70" s="42">
        <v>43.014019902484968</v>
      </c>
      <c r="I70" s="42"/>
      <c r="J70" s="42"/>
      <c r="K70" s="42"/>
    </row>
    <row r="71" spans="1:11" x14ac:dyDescent="0.3">
      <c r="A71" t="s">
        <v>2372</v>
      </c>
      <c r="B71" t="s">
        <v>34</v>
      </c>
      <c r="C71" t="s">
        <v>2</v>
      </c>
      <c r="D71" s="16">
        <v>1913.9</v>
      </c>
      <c r="E71" s="17">
        <v>19172</v>
      </c>
      <c r="F71" s="17">
        <v>9016619</v>
      </c>
      <c r="G71" s="17">
        <v>5061406.2634000015</v>
      </c>
      <c r="H71" s="42">
        <v>51.348903715653734</v>
      </c>
      <c r="I71" s="42"/>
      <c r="J71" s="42"/>
      <c r="K71" s="42"/>
    </row>
    <row r="72" spans="1:11" x14ac:dyDescent="0.3">
      <c r="A72" t="s">
        <v>2373</v>
      </c>
      <c r="B72" t="s">
        <v>34</v>
      </c>
      <c r="C72" t="s">
        <v>3</v>
      </c>
      <c r="D72" s="16">
        <v>1913.9</v>
      </c>
      <c r="E72" s="17">
        <v>15456</v>
      </c>
      <c r="F72" s="17">
        <v>3341598</v>
      </c>
      <c r="G72" s="17">
        <v>1803165.3949000014</v>
      </c>
      <c r="H72" s="42">
        <v>56.716144310350593</v>
      </c>
      <c r="I72" s="42"/>
      <c r="J72" s="42"/>
      <c r="K72" s="42"/>
    </row>
    <row r="73" spans="1:11" x14ac:dyDescent="0.3">
      <c r="A73" t="s">
        <v>2374</v>
      </c>
      <c r="B73" t="s">
        <v>34</v>
      </c>
      <c r="C73" t="s">
        <v>7</v>
      </c>
      <c r="D73" s="16">
        <v>1913.9</v>
      </c>
      <c r="E73" s="17">
        <v>2868</v>
      </c>
      <c r="F73" s="17">
        <v>956077</v>
      </c>
      <c r="G73" s="17">
        <v>511553.56400000042</v>
      </c>
      <c r="H73" s="42">
        <v>62.471896474767703</v>
      </c>
      <c r="I73" s="42"/>
      <c r="J73" s="42"/>
      <c r="K73" s="42"/>
    </row>
    <row r="74" spans="1:11" x14ac:dyDescent="0.3">
      <c r="A74" t="s">
        <v>2375</v>
      </c>
      <c r="B74" t="s">
        <v>34</v>
      </c>
      <c r="C74" t="s">
        <v>5</v>
      </c>
      <c r="D74" s="16">
        <v>1913.9</v>
      </c>
      <c r="E74" s="17">
        <v>7600</v>
      </c>
      <c r="F74" s="17">
        <v>1174207</v>
      </c>
      <c r="G74" s="17">
        <v>649796.49089999986</v>
      </c>
      <c r="H74" s="42">
        <v>53.70349647918615</v>
      </c>
      <c r="I74" s="42"/>
      <c r="J74" s="42"/>
      <c r="K74" s="42"/>
    </row>
    <row r="75" spans="1:11" x14ac:dyDescent="0.3">
      <c r="A75" t="s">
        <v>2376</v>
      </c>
      <c r="B75" t="s">
        <v>34</v>
      </c>
      <c r="C75" t="s">
        <v>6</v>
      </c>
      <c r="D75" s="16">
        <v>1913.9</v>
      </c>
      <c r="E75" s="17">
        <v>1840</v>
      </c>
      <c r="F75" s="17">
        <v>678157</v>
      </c>
      <c r="G75" s="17">
        <v>360829.2435000001</v>
      </c>
      <c r="H75" s="42">
        <v>27.972926195632034</v>
      </c>
      <c r="I75" s="42"/>
      <c r="J75" s="42"/>
      <c r="K75" s="42"/>
    </row>
    <row r="76" spans="1:11" x14ac:dyDescent="0.3">
      <c r="A76" t="s">
        <v>2377</v>
      </c>
      <c r="B76" t="s">
        <v>34</v>
      </c>
      <c r="C76" t="s">
        <v>8</v>
      </c>
      <c r="D76" s="16">
        <v>1913.9</v>
      </c>
      <c r="E76" s="17">
        <v>2880</v>
      </c>
      <c r="F76" s="17">
        <v>746424</v>
      </c>
      <c r="G76" s="17">
        <v>377489.17619999975</v>
      </c>
      <c r="H76" s="42">
        <v>37.56118478724094</v>
      </c>
      <c r="I76" s="42"/>
      <c r="J76" s="42"/>
      <c r="K76" s="42"/>
    </row>
    <row r="77" spans="1:11" x14ac:dyDescent="0.3">
      <c r="A77" t="s">
        <v>2378</v>
      </c>
      <c r="B77" t="s">
        <v>34</v>
      </c>
      <c r="C77" t="s">
        <v>21</v>
      </c>
      <c r="D77" s="16">
        <v>1913.9</v>
      </c>
      <c r="E77" s="17">
        <v>5150</v>
      </c>
      <c r="F77" s="17">
        <v>733938</v>
      </c>
      <c r="G77" s="17">
        <v>376975.81100000016</v>
      </c>
      <c r="H77" s="42">
        <v>50.862334405955828</v>
      </c>
      <c r="I77" s="42"/>
      <c r="J77" s="42"/>
      <c r="K77" s="42"/>
    </row>
    <row r="78" spans="1:11" x14ac:dyDescent="0.3">
      <c r="A78" t="s">
        <v>2379</v>
      </c>
      <c r="B78" t="s">
        <v>34</v>
      </c>
      <c r="C78" t="s">
        <v>22</v>
      </c>
      <c r="D78" s="16">
        <v>1913.9</v>
      </c>
      <c r="E78" s="17">
        <v>3520</v>
      </c>
      <c r="F78" s="17">
        <v>971106</v>
      </c>
      <c r="G78" s="17">
        <v>481863.40800000099</v>
      </c>
      <c r="H78" s="42">
        <v>39.557642084644996</v>
      </c>
      <c r="I78" s="42"/>
      <c r="J78" s="42"/>
      <c r="K78" s="42"/>
    </row>
    <row r="79" spans="1:11" x14ac:dyDescent="0.3">
      <c r="A79" t="s">
        <v>2380</v>
      </c>
      <c r="B79" t="s">
        <v>34</v>
      </c>
      <c r="C79" t="s">
        <v>23</v>
      </c>
      <c r="D79" s="16">
        <v>1913.9</v>
      </c>
      <c r="E79" s="17">
        <v>2400</v>
      </c>
      <c r="F79" s="17">
        <v>1160229</v>
      </c>
      <c r="G79" s="17">
        <v>624476.63499999966</v>
      </c>
      <c r="H79" s="42">
        <v>43.113610750743057</v>
      </c>
      <c r="I79" s="42"/>
      <c r="J79" s="42"/>
      <c r="K79" s="42"/>
    </row>
    <row r="80" spans="1:11" x14ac:dyDescent="0.3">
      <c r="A80" t="s">
        <v>2381</v>
      </c>
      <c r="B80" t="s">
        <v>34</v>
      </c>
      <c r="C80" t="s">
        <v>24</v>
      </c>
      <c r="D80" s="16">
        <v>1913.9</v>
      </c>
      <c r="E80" s="17">
        <v>10000</v>
      </c>
      <c r="F80" s="17">
        <v>1502912</v>
      </c>
      <c r="G80" s="17">
        <v>781290.07779999985</v>
      </c>
      <c r="H80" s="42">
        <v>41.853318751213465</v>
      </c>
      <c r="I80" s="42"/>
      <c r="J80" s="42"/>
      <c r="K80" s="42"/>
    </row>
    <row r="81" spans="1:11" x14ac:dyDescent="0.3">
      <c r="A81" t="s">
        <v>2382</v>
      </c>
      <c r="B81" t="s">
        <v>34</v>
      </c>
      <c r="C81" t="s">
        <v>25</v>
      </c>
      <c r="D81" s="16">
        <v>1913.9</v>
      </c>
      <c r="E81" s="17">
        <v>4040</v>
      </c>
      <c r="F81" s="17">
        <v>706413</v>
      </c>
      <c r="G81" s="17">
        <v>360493.85780000041</v>
      </c>
      <c r="H81" s="42">
        <v>47.521352219056283</v>
      </c>
      <c r="I81" s="42"/>
      <c r="J81" s="42"/>
      <c r="K81" s="42"/>
    </row>
    <row r="82" spans="1:11" x14ac:dyDescent="0.3">
      <c r="A82" t="s">
        <v>5102</v>
      </c>
      <c r="B82" t="s">
        <v>34</v>
      </c>
      <c r="C82" t="s">
        <v>5061</v>
      </c>
      <c r="D82" s="16">
        <v>1913.9</v>
      </c>
      <c r="E82" s="17">
        <v>2300</v>
      </c>
      <c r="F82" s="17">
        <v>488973</v>
      </c>
      <c r="G82" s="17">
        <v>257419.69299999985</v>
      </c>
      <c r="H82" s="42">
        <v>54.421489042693601</v>
      </c>
      <c r="I82" s="42"/>
      <c r="J82" s="42"/>
      <c r="K82" s="42"/>
    </row>
    <row r="83" spans="1:11" x14ac:dyDescent="0.3">
      <c r="A83" t="s">
        <v>2383</v>
      </c>
      <c r="B83" t="s">
        <v>34</v>
      </c>
      <c r="C83" t="s">
        <v>14</v>
      </c>
      <c r="D83" s="16">
        <v>1913.9</v>
      </c>
      <c r="E83" s="17">
        <v>910</v>
      </c>
      <c r="F83" s="17">
        <v>451917</v>
      </c>
      <c r="G83" s="17">
        <v>229493.89200000008</v>
      </c>
      <c r="H83" s="42">
        <v>17.904702580632961</v>
      </c>
      <c r="I83" s="42"/>
      <c r="J83" s="42"/>
      <c r="K83" s="42"/>
    </row>
    <row r="84" spans="1:11" x14ac:dyDescent="0.3">
      <c r="A84" t="s">
        <v>2384</v>
      </c>
      <c r="B84" t="s">
        <v>34</v>
      </c>
      <c r="C84" t="s">
        <v>15</v>
      </c>
      <c r="D84" s="16">
        <v>1913.9</v>
      </c>
      <c r="E84" s="17">
        <v>810</v>
      </c>
      <c r="F84" s="17">
        <v>789481</v>
      </c>
      <c r="G84" s="17">
        <v>460454.04800000013</v>
      </c>
      <c r="H84" s="42">
        <v>35.696487386540937</v>
      </c>
      <c r="I84" s="42"/>
      <c r="J84" s="42"/>
      <c r="K84" s="42"/>
    </row>
    <row r="85" spans="1:11" x14ac:dyDescent="0.3">
      <c r="A85" t="s">
        <v>5103</v>
      </c>
      <c r="B85" t="s">
        <v>34</v>
      </c>
      <c r="C85" t="s">
        <v>5063</v>
      </c>
      <c r="D85" s="16">
        <v>1913.9</v>
      </c>
      <c r="E85" s="17">
        <v>400</v>
      </c>
      <c r="F85" s="17">
        <v>34863</v>
      </c>
      <c r="G85" s="17">
        <v>15874.865999999995</v>
      </c>
      <c r="H85" s="42">
        <v>24.735553677891669</v>
      </c>
      <c r="I85" s="42"/>
      <c r="J85" s="42"/>
      <c r="K85" s="42"/>
    </row>
    <row r="86" spans="1:11" x14ac:dyDescent="0.3">
      <c r="A86" t="s">
        <v>5104</v>
      </c>
      <c r="B86" t="s">
        <v>34</v>
      </c>
      <c r="C86" t="s">
        <v>5065</v>
      </c>
      <c r="D86" s="16">
        <v>1913.9</v>
      </c>
      <c r="E86" s="17">
        <v>1824</v>
      </c>
      <c r="F86" s="17">
        <v>3196456</v>
      </c>
      <c r="G86" s="17">
        <v>1627715.8264999986</v>
      </c>
      <c r="H86" s="42">
        <v>49.135736517937929</v>
      </c>
      <c r="I86" s="42"/>
      <c r="J86" s="42"/>
      <c r="K86" s="42"/>
    </row>
    <row r="87" spans="1:11" x14ac:dyDescent="0.3">
      <c r="A87" t="s">
        <v>5105</v>
      </c>
      <c r="B87" t="s">
        <v>34</v>
      </c>
      <c r="C87" t="s">
        <v>5067</v>
      </c>
      <c r="D87" s="16">
        <v>1913.9</v>
      </c>
      <c r="E87" s="17">
        <v>2052</v>
      </c>
      <c r="F87" s="17">
        <v>2975390</v>
      </c>
      <c r="G87" s="17">
        <v>1420878.9878000012</v>
      </c>
      <c r="H87" s="42">
        <v>51.49728263989978</v>
      </c>
      <c r="I87" s="42"/>
      <c r="J87" s="42"/>
      <c r="K87" s="42"/>
    </row>
    <row r="88" spans="1:11" x14ac:dyDescent="0.3">
      <c r="A88" t="s">
        <v>5106</v>
      </c>
      <c r="B88" t="s">
        <v>34</v>
      </c>
      <c r="C88" t="s">
        <v>5069</v>
      </c>
      <c r="D88" s="16">
        <v>1913.9</v>
      </c>
      <c r="E88" s="17">
        <v>792</v>
      </c>
      <c r="F88" s="17">
        <v>300895</v>
      </c>
      <c r="G88" s="17">
        <v>103004.21500000003</v>
      </c>
      <c r="H88" s="42">
        <v>104.4247488173845</v>
      </c>
      <c r="I88" s="42"/>
      <c r="J88" s="42"/>
      <c r="K88" s="42"/>
    </row>
    <row r="89" spans="1:11" x14ac:dyDescent="0.3">
      <c r="A89" t="s">
        <v>5107</v>
      </c>
      <c r="B89" t="s">
        <v>34</v>
      </c>
      <c r="C89" t="s">
        <v>5071</v>
      </c>
      <c r="D89" s="16">
        <v>1913.9</v>
      </c>
      <c r="E89" s="17">
        <v>200</v>
      </c>
      <c r="F89" s="17">
        <v>166694</v>
      </c>
      <c r="G89" s="17">
        <v>68630.561300000001</v>
      </c>
      <c r="H89" s="42">
        <v>47.514594697768793</v>
      </c>
      <c r="I89" s="42"/>
      <c r="J89" s="42"/>
      <c r="K89" s="42"/>
    </row>
    <row r="90" spans="1:11" x14ac:dyDescent="0.3">
      <c r="A90" t="s">
        <v>5108</v>
      </c>
      <c r="B90" t="s">
        <v>34</v>
      </c>
      <c r="C90" t="s">
        <v>5073</v>
      </c>
      <c r="D90" s="16">
        <v>1913.9</v>
      </c>
      <c r="E90" s="17">
        <v>113</v>
      </c>
      <c r="F90" s="17">
        <v>145806</v>
      </c>
      <c r="G90" s="17">
        <v>49173.297700000025</v>
      </c>
      <c r="H90" s="42">
        <v>22.202283512048748</v>
      </c>
      <c r="I90" s="42"/>
      <c r="J90" s="42"/>
      <c r="K90" s="42"/>
    </row>
    <row r="91" spans="1:11" x14ac:dyDescent="0.3">
      <c r="A91" t="s">
        <v>5109</v>
      </c>
      <c r="B91" t="s">
        <v>34</v>
      </c>
      <c r="C91" t="s">
        <v>5075</v>
      </c>
      <c r="D91" s="16">
        <v>1913.9</v>
      </c>
      <c r="E91" s="17">
        <v>113</v>
      </c>
      <c r="F91" s="17">
        <v>63076</v>
      </c>
      <c r="G91" s="17">
        <v>18972.32</v>
      </c>
      <c r="H91" s="42">
        <v>38.288912172408274</v>
      </c>
      <c r="I91" s="42"/>
      <c r="J91" s="42"/>
      <c r="K91" s="42"/>
    </row>
    <row r="92" spans="1:11" x14ac:dyDescent="0.3">
      <c r="A92" t="s">
        <v>2385</v>
      </c>
      <c r="B92" t="s">
        <v>34</v>
      </c>
      <c r="C92" t="s">
        <v>26</v>
      </c>
      <c r="D92" s="16">
        <v>1913.9</v>
      </c>
      <c r="E92" s="17">
        <v>1368</v>
      </c>
      <c r="F92" s="17">
        <v>604963</v>
      </c>
      <c r="G92" s="17">
        <v>314021.73440000031</v>
      </c>
      <c r="H92" s="42">
        <v>58.269597337243361</v>
      </c>
      <c r="I92" s="42"/>
      <c r="J92" s="42"/>
      <c r="K92" s="42"/>
    </row>
    <row r="93" spans="1:11" x14ac:dyDescent="0.3">
      <c r="A93" t="s">
        <v>2386</v>
      </c>
      <c r="B93" t="s">
        <v>34</v>
      </c>
      <c r="C93" t="s">
        <v>27</v>
      </c>
      <c r="D93" s="16">
        <v>1913.9</v>
      </c>
      <c r="E93" s="17">
        <v>1368</v>
      </c>
      <c r="F93" s="17">
        <v>379708</v>
      </c>
      <c r="G93" s="17">
        <v>193507.58059999999</v>
      </c>
      <c r="H93" s="42">
        <v>89.598732280298876</v>
      </c>
      <c r="I93" s="42"/>
      <c r="J93" s="42"/>
      <c r="K93" s="42"/>
    </row>
    <row r="94" spans="1:11" x14ac:dyDescent="0.3">
      <c r="A94" t="s">
        <v>2387</v>
      </c>
      <c r="B94" t="s">
        <v>34</v>
      </c>
      <c r="C94" t="s">
        <v>28</v>
      </c>
      <c r="D94" s="16">
        <v>1913.9</v>
      </c>
      <c r="E94" s="17">
        <v>1056</v>
      </c>
      <c r="F94" s="17">
        <v>282486</v>
      </c>
      <c r="G94" s="17">
        <v>118604.72249999989</v>
      </c>
      <c r="H94" s="42">
        <v>66.039830036716722</v>
      </c>
      <c r="I94" s="42"/>
      <c r="J94" s="42"/>
      <c r="K94" s="42"/>
    </row>
    <row r="95" spans="1:11" x14ac:dyDescent="0.3">
      <c r="A95" t="s">
        <v>2388</v>
      </c>
      <c r="B95" t="s">
        <v>34</v>
      </c>
      <c r="C95" t="s">
        <v>29</v>
      </c>
      <c r="D95" s="16">
        <v>1913.9</v>
      </c>
      <c r="E95" s="17">
        <v>400</v>
      </c>
      <c r="F95" s="17">
        <v>185338</v>
      </c>
      <c r="G95" s="17">
        <v>92338.002599999934</v>
      </c>
      <c r="H95" s="42">
        <v>48.937309563838717</v>
      </c>
      <c r="I95" s="42"/>
      <c r="J95" s="42"/>
      <c r="K95" s="42"/>
    </row>
    <row r="96" spans="1:11" x14ac:dyDescent="0.3">
      <c r="A96" t="s">
        <v>5110</v>
      </c>
      <c r="B96" t="s">
        <v>34</v>
      </c>
      <c r="C96" t="s">
        <v>5077</v>
      </c>
      <c r="D96" s="16">
        <v>1913.9</v>
      </c>
      <c r="E96" s="17">
        <v>1920</v>
      </c>
      <c r="F96" s="17">
        <v>34356</v>
      </c>
      <c r="G96" s="17">
        <v>13243.5</v>
      </c>
      <c r="H96" s="42">
        <v>81.098310039076338</v>
      </c>
      <c r="I96" s="42"/>
      <c r="J96" s="42"/>
      <c r="K96" s="42"/>
    </row>
    <row r="97" spans="1:11" x14ac:dyDescent="0.3">
      <c r="A97" t="s">
        <v>2389</v>
      </c>
      <c r="B97" t="s">
        <v>34</v>
      </c>
      <c r="C97" t="s">
        <v>30</v>
      </c>
      <c r="D97" s="16">
        <v>1913.9</v>
      </c>
      <c r="E97" s="17">
        <v>1908</v>
      </c>
      <c r="F97" s="17">
        <v>467541</v>
      </c>
      <c r="G97" s="17">
        <v>266436.39900000009</v>
      </c>
      <c r="H97" s="42">
        <v>51.308212092074562</v>
      </c>
      <c r="I97" s="42"/>
      <c r="J97" s="42"/>
      <c r="K97" s="42"/>
    </row>
    <row r="98" spans="1:11" x14ac:dyDescent="0.3">
      <c r="A98" t="s">
        <v>5111</v>
      </c>
      <c r="B98" t="s">
        <v>34</v>
      </c>
      <c r="C98" t="s">
        <v>5079</v>
      </c>
      <c r="D98" s="16">
        <v>1913.9</v>
      </c>
      <c r="E98" s="17">
        <v>2160</v>
      </c>
      <c r="F98" s="17">
        <v>80207</v>
      </c>
      <c r="G98" s="17">
        <v>38100.969999999994</v>
      </c>
      <c r="H98" s="42">
        <v>66.93606343556965</v>
      </c>
      <c r="I98" s="42"/>
      <c r="J98" s="42"/>
      <c r="K98" s="42"/>
    </row>
    <row r="99" spans="1:11" x14ac:dyDescent="0.3">
      <c r="A99" t="s">
        <v>5112</v>
      </c>
      <c r="B99" t="s">
        <v>34</v>
      </c>
      <c r="C99" t="s">
        <v>5081</v>
      </c>
      <c r="D99" s="16">
        <v>1913.9</v>
      </c>
      <c r="E99" s="17">
        <v>0</v>
      </c>
      <c r="F99" s="17">
        <v>569501</v>
      </c>
      <c r="G99" s="17">
        <v>288624.2885000002</v>
      </c>
      <c r="H99" s="42">
        <v>67.706271344251377</v>
      </c>
      <c r="I99" s="42"/>
      <c r="J99" s="42"/>
      <c r="K99" s="42"/>
    </row>
    <row r="100" spans="1:11" x14ac:dyDescent="0.3">
      <c r="A100" t="s">
        <v>5113</v>
      </c>
      <c r="B100" t="s">
        <v>34</v>
      </c>
      <c r="C100" t="s">
        <v>5083</v>
      </c>
      <c r="D100" s="16">
        <v>1913.9</v>
      </c>
      <c r="E100" s="17">
        <v>0</v>
      </c>
      <c r="F100" s="17">
        <v>407200</v>
      </c>
      <c r="G100" s="17">
        <v>229921.88799999998</v>
      </c>
      <c r="H100" s="42">
        <v>42.250373698136045</v>
      </c>
      <c r="I100" s="42"/>
      <c r="J100" s="42"/>
      <c r="K100" s="42"/>
    </row>
    <row r="101" spans="1:11" x14ac:dyDescent="0.3">
      <c r="A101" t="s">
        <v>5114</v>
      </c>
      <c r="B101" t="s">
        <v>34</v>
      </c>
      <c r="C101" t="s">
        <v>5085</v>
      </c>
      <c r="D101" s="16">
        <v>1913.9</v>
      </c>
      <c r="E101" s="17">
        <v>360</v>
      </c>
      <c r="F101" s="17">
        <v>74956</v>
      </c>
      <c r="G101" s="17">
        <v>37733.216500000002</v>
      </c>
      <c r="H101" s="42">
        <v>42.866270860694783</v>
      </c>
      <c r="I101" s="42"/>
      <c r="J101" s="42"/>
      <c r="K101" s="42"/>
    </row>
    <row r="102" spans="1:11" x14ac:dyDescent="0.3">
      <c r="A102" t="s">
        <v>2390</v>
      </c>
      <c r="B102" t="s">
        <v>34</v>
      </c>
      <c r="C102" t="s">
        <v>31</v>
      </c>
      <c r="D102" s="16">
        <v>1913.9</v>
      </c>
      <c r="E102" s="17">
        <v>6548</v>
      </c>
      <c r="F102" s="17">
        <v>1125661</v>
      </c>
      <c r="G102" s="17">
        <v>581227.0536999997</v>
      </c>
      <c r="H102" s="42">
        <v>44.029312611949429</v>
      </c>
      <c r="I102" s="42"/>
      <c r="J102" s="42"/>
      <c r="K102" s="42"/>
    </row>
    <row r="103" spans="1:11" x14ac:dyDescent="0.3">
      <c r="A103" t="s">
        <v>5115</v>
      </c>
      <c r="B103" t="s">
        <v>34</v>
      </c>
      <c r="C103" t="s">
        <v>5087</v>
      </c>
      <c r="D103" s="16">
        <v>1913.9</v>
      </c>
      <c r="E103" s="17">
        <v>78</v>
      </c>
      <c r="F103" s="17">
        <v>178833</v>
      </c>
      <c r="G103" s="17">
        <v>35053.319999999861</v>
      </c>
      <c r="H103" s="42">
        <v>44.09665372464309</v>
      </c>
      <c r="I103" s="42"/>
      <c r="J103" s="42"/>
      <c r="K103" s="42"/>
    </row>
    <row r="104" spans="1:11" x14ac:dyDescent="0.3">
      <c r="A104" t="s">
        <v>2710</v>
      </c>
      <c r="B104" t="s">
        <v>35</v>
      </c>
      <c r="C104" t="s">
        <v>4</v>
      </c>
      <c r="D104" s="16">
        <v>1215.3</v>
      </c>
      <c r="E104" s="17">
        <v>7140</v>
      </c>
      <c r="F104" s="17">
        <v>3603857</v>
      </c>
      <c r="G104" s="17">
        <v>1957535.3717000007</v>
      </c>
      <c r="H104" s="42">
        <v>36.20515263700252</v>
      </c>
      <c r="I104" s="42"/>
      <c r="J104" s="42"/>
      <c r="K104" s="42"/>
    </row>
    <row r="105" spans="1:11" x14ac:dyDescent="0.3">
      <c r="A105" t="s">
        <v>2711</v>
      </c>
      <c r="B105" t="s">
        <v>35</v>
      </c>
      <c r="C105" t="s">
        <v>2</v>
      </c>
      <c r="D105" s="16">
        <v>1215.3</v>
      </c>
      <c r="E105" s="17">
        <v>11307</v>
      </c>
      <c r="F105" s="17">
        <v>5844144</v>
      </c>
      <c r="G105" s="17">
        <v>3356778.9658000018</v>
      </c>
      <c r="H105" s="42">
        <v>49.921699652957273</v>
      </c>
      <c r="I105" s="42"/>
      <c r="J105" s="42"/>
      <c r="K105" s="42"/>
    </row>
    <row r="106" spans="1:11" x14ac:dyDescent="0.3">
      <c r="A106" t="s">
        <v>2712</v>
      </c>
      <c r="B106" t="s">
        <v>35</v>
      </c>
      <c r="C106" t="s">
        <v>3</v>
      </c>
      <c r="D106" s="16">
        <v>1215.3</v>
      </c>
      <c r="E106" s="17">
        <v>13488</v>
      </c>
      <c r="F106" s="17">
        <v>3739569</v>
      </c>
      <c r="G106" s="17">
        <v>2001207.5461999997</v>
      </c>
      <c r="H106" s="42">
        <v>44.081287771821593</v>
      </c>
      <c r="I106" s="42"/>
      <c r="J106" s="42"/>
      <c r="K106" s="42"/>
    </row>
    <row r="107" spans="1:11" x14ac:dyDescent="0.3">
      <c r="A107" t="s">
        <v>2713</v>
      </c>
      <c r="B107" t="s">
        <v>35</v>
      </c>
      <c r="C107" t="s">
        <v>7</v>
      </c>
      <c r="D107" s="16">
        <v>1215.3</v>
      </c>
      <c r="E107" s="17">
        <v>3711</v>
      </c>
      <c r="F107" s="17">
        <v>1153787</v>
      </c>
      <c r="G107" s="17">
        <v>631430.96499999962</v>
      </c>
      <c r="H107" s="42">
        <v>58.585218306131033</v>
      </c>
      <c r="I107" s="42"/>
      <c r="J107" s="42"/>
      <c r="K107" s="42"/>
    </row>
    <row r="108" spans="1:11" x14ac:dyDescent="0.3">
      <c r="A108" t="s">
        <v>2714</v>
      </c>
      <c r="B108" t="s">
        <v>35</v>
      </c>
      <c r="C108" t="s">
        <v>5</v>
      </c>
      <c r="D108" s="16">
        <v>1215.3</v>
      </c>
      <c r="E108" s="17">
        <v>7200</v>
      </c>
      <c r="F108" s="17">
        <v>1316348</v>
      </c>
      <c r="G108" s="17">
        <v>744819.9804</v>
      </c>
      <c r="H108" s="42">
        <v>49.881155985759776</v>
      </c>
      <c r="I108" s="42"/>
      <c r="J108" s="42"/>
      <c r="K108" s="42"/>
    </row>
    <row r="109" spans="1:11" x14ac:dyDescent="0.3">
      <c r="A109" t="s">
        <v>2715</v>
      </c>
      <c r="B109" t="s">
        <v>35</v>
      </c>
      <c r="C109" t="s">
        <v>6</v>
      </c>
      <c r="D109" s="16">
        <v>1215.3</v>
      </c>
      <c r="E109" s="17">
        <v>2100</v>
      </c>
      <c r="F109" s="17">
        <v>571748</v>
      </c>
      <c r="G109" s="17">
        <v>300678.69920000003</v>
      </c>
      <c r="H109" s="42">
        <v>37.980751722955802</v>
      </c>
      <c r="I109" s="42"/>
      <c r="J109" s="42"/>
      <c r="K109" s="42"/>
    </row>
    <row r="110" spans="1:11" x14ac:dyDescent="0.3">
      <c r="A110" t="s">
        <v>2716</v>
      </c>
      <c r="B110" t="s">
        <v>35</v>
      </c>
      <c r="C110" t="s">
        <v>8</v>
      </c>
      <c r="D110" s="16">
        <v>1215.3</v>
      </c>
      <c r="E110" s="17">
        <v>2165</v>
      </c>
      <c r="F110" s="17">
        <v>597487</v>
      </c>
      <c r="G110" s="17">
        <v>295875.32719999994</v>
      </c>
      <c r="H110" s="42">
        <v>46.160822155023709</v>
      </c>
      <c r="I110" s="42"/>
      <c r="J110" s="42"/>
      <c r="K110" s="42"/>
    </row>
    <row r="111" spans="1:11" x14ac:dyDescent="0.3">
      <c r="A111" t="s">
        <v>2717</v>
      </c>
      <c r="B111" t="s">
        <v>35</v>
      </c>
      <c r="C111" t="s">
        <v>21</v>
      </c>
      <c r="D111" s="16">
        <v>1215.3</v>
      </c>
      <c r="E111" s="17">
        <v>2310</v>
      </c>
      <c r="F111" s="17">
        <v>460047</v>
      </c>
      <c r="G111" s="17">
        <v>236295.73860000001</v>
      </c>
      <c r="H111" s="42">
        <v>43.822968675339986</v>
      </c>
      <c r="I111" s="42"/>
      <c r="J111" s="42"/>
      <c r="K111" s="42"/>
    </row>
    <row r="112" spans="1:11" x14ac:dyDescent="0.3">
      <c r="A112" t="s">
        <v>2718</v>
      </c>
      <c r="B112" t="s">
        <v>35</v>
      </c>
      <c r="C112" t="s">
        <v>22</v>
      </c>
      <c r="D112" s="16">
        <v>1215.3</v>
      </c>
      <c r="E112" s="17">
        <v>1920</v>
      </c>
      <c r="F112" s="17">
        <v>772344</v>
      </c>
      <c r="G112" s="17">
        <v>399576.69420000003</v>
      </c>
      <c r="H112" s="42">
        <v>27.748755946289364</v>
      </c>
      <c r="I112" s="42"/>
      <c r="J112" s="42"/>
      <c r="K112" s="42"/>
    </row>
    <row r="113" spans="1:11" x14ac:dyDescent="0.3">
      <c r="A113" t="s">
        <v>2719</v>
      </c>
      <c r="B113" t="s">
        <v>35</v>
      </c>
      <c r="C113" t="s">
        <v>23</v>
      </c>
      <c r="D113" s="16">
        <v>1215.3</v>
      </c>
      <c r="E113" s="17">
        <v>1080</v>
      </c>
      <c r="F113" s="17">
        <v>600545</v>
      </c>
      <c r="G113" s="17">
        <v>323852.20640000002</v>
      </c>
      <c r="H113" s="42">
        <v>35.598916773522973</v>
      </c>
      <c r="I113" s="42"/>
      <c r="J113" s="42"/>
      <c r="K113" s="42"/>
    </row>
    <row r="114" spans="1:11" x14ac:dyDescent="0.3">
      <c r="A114" t="s">
        <v>2720</v>
      </c>
      <c r="B114" t="s">
        <v>35</v>
      </c>
      <c r="C114" t="s">
        <v>24</v>
      </c>
      <c r="D114" s="16">
        <v>1215.3</v>
      </c>
      <c r="E114" s="17">
        <v>4560</v>
      </c>
      <c r="F114" s="17">
        <v>895399</v>
      </c>
      <c r="G114" s="17">
        <v>478517.63139999972</v>
      </c>
      <c r="H114" s="42">
        <v>35.05344490274252</v>
      </c>
      <c r="I114" s="42"/>
      <c r="J114" s="42"/>
      <c r="K114" s="42"/>
    </row>
    <row r="115" spans="1:11" x14ac:dyDescent="0.3">
      <c r="A115" t="s">
        <v>2721</v>
      </c>
      <c r="B115" t="s">
        <v>35</v>
      </c>
      <c r="C115" t="s">
        <v>25</v>
      </c>
      <c r="D115" s="16">
        <v>1215.3</v>
      </c>
      <c r="E115" s="17">
        <v>1680</v>
      </c>
      <c r="F115" s="17">
        <v>392574</v>
      </c>
      <c r="G115" s="17">
        <v>203292.90600000022</v>
      </c>
      <c r="H115" s="42">
        <v>39.031714914433074</v>
      </c>
      <c r="I115" s="42"/>
      <c r="J115" s="42"/>
      <c r="K115" s="42"/>
    </row>
    <row r="116" spans="1:11" x14ac:dyDescent="0.3">
      <c r="A116" t="s">
        <v>5116</v>
      </c>
      <c r="B116" t="s">
        <v>35</v>
      </c>
      <c r="C116" t="s">
        <v>5061</v>
      </c>
      <c r="D116" s="16">
        <v>1215.3</v>
      </c>
      <c r="E116" s="17">
        <v>4172</v>
      </c>
      <c r="F116" s="17">
        <v>494466</v>
      </c>
      <c r="G116" s="17">
        <v>273608.97900000017</v>
      </c>
      <c r="H116" s="42">
        <v>48.35311032471094</v>
      </c>
      <c r="I116" s="42"/>
      <c r="J116" s="42"/>
      <c r="K116" s="42"/>
    </row>
    <row r="117" spans="1:11" x14ac:dyDescent="0.3">
      <c r="A117" t="s">
        <v>2722</v>
      </c>
      <c r="B117" t="s">
        <v>35</v>
      </c>
      <c r="C117" t="s">
        <v>14</v>
      </c>
      <c r="D117" s="16">
        <v>1215.3</v>
      </c>
      <c r="E117" s="17">
        <v>1579</v>
      </c>
      <c r="F117" s="17">
        <v>647612</v>
      </c>
      <c r="G117" s="17">
        <v>329679.50900000031</v>
      </c>
      <c r="H117" s="42">
        <v>15.608210639283202</v>
      </c>
      <c r="I117" s="42"/>
      <c r="J117" s="42"/>
      <c r="K117" s="42"/>
    </row>
    <row r="118" spans="1:11" x14ac:dyDescent="0.3">
      <c r="A118" t="s">
        <v>2723</v>
      </c>
      <c r="B118" t="s">
        <v>35</v>
      </c>
      <c r="C118" t="s">
        <v>15</v>
      </c>
      <c r="D118" s="16">
        <v>1215.3</v>
      </c>
      <c r="E118" s="17">
        <v>1515</v>
      </c>
      <c r="F118" s="17">
        <v>754725</v>
      </c>
      <c r="G118" s="17">
        <v>442464.38499999972</v>
      </c>
      <c r="H118" s="42">
        <v>30.378827312243612</v>
      </c>
      <c r="I118" s="42"/>
      <c r="J118" s="42"/>
      <c r="K118" s="42"/>
    </row>
    <row r="119" spans="1:11" x14ac:dyDescent="0.3">
      <c r="A119" t="s">
        <v>5117</v>
      </c>
      <c r="B119" t="s">
        <v>35</v>
      </c>
      <c r="C119" t="s">
        <v>5063</v>
      </c>
      <c r="D119" s="16">
        <v>1215.3</v>
      </c>
      <c r="E119" s="17">
        <v>400</v>
      </c>
      <c r="F119" s="17">
        <v>40569</v>
      </c>
      <c r="G119" s="17">
        <v>18528.096999999972</v>
      </c>
      <c r="H119" s="42">
        <v>18.964465072052612</v>
      </c>
      <c r="I119" s="42"/>
      <c r="J119" s="42"/>
      <c r="K119" s="42"/>
    </row>
    <row r="120" spans="1:11" x14ac:dyDescent="0.3">
      <c r="A120" t="s">
        <v>5118</v>
      </c>
      <c r="B120" t="s">
        <v>35</v>
      </c>
      <c r="C120" t="s">
        <v>5065</v>
      </c>
      <c r="D120" s="16">
        <v>1215.3</v>
      </c>
      <c r="E120" s="17">
        <v>1824</v>
      </c>
      <c r="F120" s="17">
        <v>3007131</v>
      </c>
      <c r="G120" s="17">
        <v>1515683.364899999</v>
      </c>
      <c r="H120" s="42">
        <v>46.389089759467915</v>
      </c>
      <c r="I120" s="42"/>
      <c r="J120" s="42"/>
      <c r="K120" s="42"/>
    </row>
    <row r="121" spans="1:11" x14ac:dyDescent="0.3">
      <c r="A121" t="s">
        <v>5119</v>
      </c>
      <c r="B121" t="s">
        <v>35</v>
      </c>
      <c r="C121" t="s">
        <v>5067</v>
      </c>
      <c r="D121" s="16">
        <v>1215.3</v>
      </c>
      <c r="E121" s="17">
        <v>1824</v>
      </c>
      <c r="F121" s="17">
        <v>2997519</v>
      </c>
      <c r="G121" s="17">
        <v>1413488.2630999989</v>
      </c>
      <c r="H121" s="42">
        <v>40.257491032906458</v>
      </c>
      <c r="I121" s="42"/>
      <c r="J121" s="42"/>
      <c r="K121" s="42"/>
    </row>
    <row r="122" spans="1:11" x14ac:dyDescent="0.3">
      <c r="A122" t="s">
        <v>5120</v>
      </c>
      <c r="B122" t="s">
        <v>35</v>
      </c>
      <c r="C122" t="s">
        <v>5069</v>
      </c>
      <c r="D122" s="16">
        <v>1215.3</v>
      </c>
      <c r="E122" s="17">
        <v>792</v>
      </c>
      <c r="F122" s="17">
        <v>262007</v>
      </c>
      <c r="G122" s="17">
        <v>128563.10469999997</v>
      </c>
      <c r="H122" s="42">
        <v>116.67980038049728</v>
      </c>
      <c r="I122" s="42"/>
      <c r="J122" s="42"/>
      <c r="K122" s="42"/>
    </row>
    <row r="123" spans="1:11" x14ac:dyDescent="0.3">
      <c r="A123" t="s">
        <v>5121</v>
      </c>
      <c r="B123" t="s">
        <v>35</v>
      </c>
      <c r="C123" t="s">
        <v>5071</v>
      </c>
      <c r="D123" s="16">
        <v>1215.3</v>
      </c>
      <c r="E123" s="17">
        <v>400</v>
      </c>
      <c r="F123" s="17">
        <v>270619</v>
      </c>
      <c r="G123" s="17">
        <v>125647.93839999998</v>
      </c>
      <c r="H123" s="42">
        <v>65.932586490764919</v>
      </c>
      <c r="I123" s="42"/>
      <c r="J123" s="42"/>
      <c r="K123" s="42"/>
    </row>
    <row r="124" spans="1:11" x14ac:dyDescent="0.3">
      <c r="A124" t="s">
        <v>5122</v>
      </c>
      <c r="B124" t="s">
        <v>35</v>
      </c>
      <c r="C124" t="s">
        <v>5073</v>
      </c>
      <c r="D124" s="16">
        <v>1215.3</v>
      </c>
      <c r="E124" s="17">
        <v>0</v>
      </c>
      <c r="F124" s="17">
        <v>150578</v>
      </c>
      <c r="G124" s="17">
        <v>55904.45859999994</v>
      </c>
      <c r="H124" s="42">
        <v>26.186281121834185</v>
      </c>
      <c r="I124" s="42"/>
      <c r="J124" s="42"/>
      <c r="K124" s="42"/>
    </row>
    <row r="125" spans="1:11" x14ac:dyDescent="0.3">
      <c r="A125" t="s">
        <v>5123</v>
      </c>
      <c r="B125" t="s">
        <v>35</v>
      </c>
      <c r="C125" t="s">
        <v>5075</v>
      </c>
      <c r="D125" s="16">
        <v>1215.3</v>
      </c>
      <c r="E125" s="17">
        <v>0</v>
      </c>
      <c r="F125" s="17">
        <v>10616</v>
      </c>
      <c r="G125" s="17">
        <v>3849.6299999999992</v>
      </c>
      <c r="H125" s="42">
        <v>46.880748466311978</v>
      </c>
      <c r="I125" s="42"/>
      <c r="J125" s="42"/>
      <c r="K125" s="42"/>
    </row>
    <row r="126" spans="1:11" x14ac:dyDescent="0.3">
      <c r="A126" t="s">
        <v>2724</v>
      </c>
      <c r="B126" t="s">
        <v>35</v>
      </c>
      <c r="C126" t="s">
        <v>26</v>
      </c>
      <c r="D126" s="16">
        <v>1215.3</v>
      </c>
      <c r="E126" s="17">
        <v>912</v>
      </c>
      <c r="F126" s="17">
        <v>379208</v>
      </c>
      <c r="G126" s="17">
        <v>198970.67350000006</v>
      </c>
      <c r="H126" s="42">
        <v>62.502905664215696</v>
      </c>
      <c r="I126" s="42"/>
      <c r="J126" s="42"/>
      <c r="K126" s="42"/>
    </row>
    <row r="127" spans="1:11" x14ac:dyDescent="0.3">
      <c r="A127" t="s">
        <v>2725</v>
      </c>
      <c r="B127" t="s">
        <v>35</v>
      </c>
      <c r="C127" t="s">
        <v>27</v>
      </c>
      <c r="D127" s="16">
        <v>1215.3</v>
      </c>
      <c r="E127" s="17">
        <v>1140</v>
      </c>
      <c r="F127" s="17">
        <v>408092</v>
      </c>
      <c r="G127" s="17">
        <v>206470.62509999998</v>
      </c>
      <c r="H127" s="42">
        <v>63.852269190631276</v>
      </c>
      <c r="I127" s="42"/>
      <c r="J127" s="42"/>
      <c r="K127" s="42"/>
    </row>
    <row r="128" spans="1:11" x14ac:dyDescent="0.3">
      <c r="A128" t="s">
        <v>2726</v>
      </c>
      <c r="B128" t="s">
        <v>35</v>
      </c>
      <c r="C128" t="s">
        <v>28</v>
      </c>
      <c r="D128" s="16">
        <v>1215.3</v>
      </c>
      <c r="E128" s="17">
        <v>960</v>
      </c>
      <c r="F128" s="17">
        <v>247379</v>
      </c>
      <c r="G128" s="17">
        <v>108451.12209999992</v>
      </c>
      <c r="H128" s="42">
        <v>61.872981411170088</v>
      </c>
      <c r="I128" s="42"/>
      <c r="J128" s="42"/>
      <c r="K128" s="42"/>
    </row>
    <row r="129" spans="1:11" x14ac:dyDescent="0.3">
      <c r="A129" t="s">
        <v>2727</v>
      </c>
      <c r="B129" t="s">
        <v>35</v>
      </c>
      <c r="C129" t="s">
        <v>29</v>
      </c>
      <c r="D129" s="16">
        <v>1215.3</v>
      </c>
      <c r="E129" s="17">
        <v>200</v>
      </c>
      <c r="F129" s="17">
        <v>126320</v>
      </c>
      <c r="G129" s="17">
        <v>67156.484599999967</v>
      </c>
      <c r="H129" s="42">
        <v>53.595883639801386</v>
      </c>
      <c r="I129" s="42"/>
      <c r="J129" s="42"/>
      <c r="K129" s="42"/>
    </row>
    <row r="130" spans="1:11" x14ac:dyDescent="0.3">
      <c r="A130" t="s">
        <v>5124</v>
      </c>
      <c r="B130" t="s">
        <v>35</v>
      </c>
      <c r="C130" t="s">
        <v>5077</v>
      </c>
      <c r="D130" s="16">
        <v>1215.3</v>
      </c>
      <c r="E130" s="17">
        <v>320</v>
      </c>
      <c r="F130" s="17">
        <v>10849</v>
      </c>
      <c r="G130" s="17">
        <v>4118.2620000000006</v>
      </c>
      <c r="H130" s="42">
        <v>72.07915513870843</v>
      </c>
      <c r="I130" s="42"/>
      <c r="J130" s="42"/>
      <c r="K130" s="42"/>
    </row>
    <row r="131" spans="1:11" x14ac:dyDescent="0.3">
      <c r="A131" t="s">
        <v>2728</v>
      </c>
      <c r="B131" t="s">
        <v>35</v>
      </c>
      <c r="C131" t="s">
        <v>30</v>
      </c>
      <c r="D131" s="16">
        <v>1215.3</v>
      </c>
      <c r="E131" s="17">
        <v>2608</v>
      </c>
      <c r="F131" s="17">
        <v>471522</v>
      </c>
      <c r="G131" s="17">
        <v>274523.18260000017</v>
      </c>
      <c r="H131" s="42">
        <v>71.329163830300288</v>
      </c>
      <c r="I131" s="42"/>
      <c r="J131" s="42"/>
      <c r="K131" s="42"/>
    </row>
    <row r="132" spans="1:11" x14ac:dyDescent="0.3">
      <c r="A132" t="s">
        <v>5125</v>
      </c>
      <c r="B132" t="s">
        <v>35</v>
      </c>
      <c r="C132" t="s">
        <v>5079</v>
      </c>
      <c r="D132" s="16">
        <v>1215.3</v>
      </c>
      <c r="E132" s="17">
        <v>600</v>
      </c>
      <c r="F132" s="17">
        <v>45447</v>
      </c>
      <c r="G132" s="17">
        <v>24058.234</v>
      </c>
      <c r="H132" s="42">
        <v>72.64705007759693</v>
      </c>
      <c r="I132" s="42"/>
      <c r="J132" s="42"/>
      <c r="K132" s="42"/>
    </row>
    <row r="133" spans="1:11" x14ac:dyDescent="0.3">
      <c r="A133" t="s">
        <v>5126</v>
      </c>
      <c r="B133" t="s">
        <v>35</v>
      </c>
      <c r="C133" t="s">
        <v>5081</v>
      </c>
      <c r="D133" s="16">
        <v>1215.3</v>
      </c>
      <c r="E133" s="17">
        <v>0</v>
      </c>
      <c r="F133" s="17">
        <v>227161</v>
      </c>
      <c r="G133" s="17">
        <v>116826.68010000001</v>
      </c>
      <c r="H133" s="42">
        <v>55.885741040399552</v>
      </c>
      <c r="I133" s="42"/>
      <c r="J133" s="42"/>
      <c r="K133" s="42"/>
    </row>
    <row r="134" spans="1:11" x14ac:dyDescent="0.3">
      <c r="A134" t="s">
        <v>5127</v>
      </c>
      <c r="B134" t="s">
        <v>35</v>
      </c>
      <c r="C134" t="s">
        <v>5083</v>
      </c>
      <c r="D134" s="16">
        <v>1215.3</v>
      </c>
      <c r="E134" s="17">
        <v>0</v>
      </c>
      <c r="F134" s="17">
        <v>337801</v>
      </c>
      <c r="G134" s="17">
        <v>160237.85999999996</v>
      </c>
      <c r="H134" s="42">
        <v>45.367498726368545</v>
      </c>
      <c r="I134" s="42"/>
      <c r="J134" s="42"/>
      <c r="K134" s="42"/>
    </row>
    <row r="135" spans="1:11" x14ac:dyDescent="0.3">
      <c r="A135" t="s">
        <v>5128</v>
      </c>
      <c r="B135" t="s">
        <v>35</v>
      </c>
      <c r="C135" t="s">
        <v>5085</v>
      </c>
      <c r="D135" s="16">
        <v>1215.3</v>
      </c>
      <c r="E135" s="17">
        <v>270</v>
      </c>
      <c r="F135" s="17">
        <v>83374</v>
      </c>
      <c r="G135" s="17">
        <v>38236.059000000001</v>
      </c>
      <c r="H135" s="42">
        <v>51.206944160346147</v>
      </c>
      <c r="I135" s="42"/>
      <c r="J135" s="42"/>
      <c r="K135" s="42"/>
    </row>
    <row r="136" spans="1:11" x14ac:dyDescent="0.3">
      <c r="A136" t="s">
        <v>2729</v>
      </c>
      <c r="B136" t="s">
        <v>35</v>
      </c>
      <c r="C136" t="s">
        <v>31</v>
      </c>
      <c r="D136" s="16">
        <v>1215.3</v>
      </c>
      <c r="E136" s="17">
        <v>3480</v>
      </c>
      <c r="F136" s="17">
        <v>820756</v>
      </c>
      <c r="G136" s="17">
        <v>439896.98139999987</v>
      </c>
      <c r="H136" s="42">
        <v>32.193251881944576</v>
      </c>
      <c r="I136" s="42"/>
      <c r="J136" s="42"/>
      <c r="K136" s="42"/>
    </row>
    <row r="137" spans="1:11" x14ac:dyDescent="0.3">
      <c r="A137" t="s">
        <v>5129</v>
      </c>
      <c r="B137" t="s">
        <v>35</v>
      </c>
      <c r="C137" t="s">
        <v>5087</v>
      </c>
      <c r="D137" s="16">
        <v>1215.3</v>
      </c>
      <c r="E137" s="17">
        <v>0</v>
      </c>
      <c r="F137" s="17">
        <v>-2699</v>
      </c>
      <c r="G137" s="17">
        <v>-1068.77</v>
      </c>
      <c r="H137" s="42">
        <v>-158.34879127485073</v>
      </c>
      <c r="I137" s="42"/>
      <c r="J137" s="42"/>
      <c r="K137" s="42"/>
    </row>
    <row r="138" spans="1:11" x14ac:dyDescent="0.3">
      <c r="A138" t="s">
        <v>2670</v>
      </c>
      <c r="B138" t="s">
        <v>36</v>
      </c>
      <c r="C138" t="s">
        <v>4</v>
      </c>
      <c r="D138" s="16">
        <v>1223</v>
      </c>
      <c r="E138" s="17">
        <v>14679</v>
      </c>
      <c r="F138" s="17">
        <v>3587412</v>
      </c>
      <c r="G138" s="17">
        <v>1935066.8515000008</v>
      </c>
      <c r="H138" s="42">
        <v>66.102451699848217</v>
      </c>
      <c r="I138" s="42"/>
      <c r="J138" s="42"/>
      <c r="K138" s="42"/>
    </row>
    <row r="139" spans="1:11" x14ac:dyDescent="0.3">
      <c r="A139" t="s">
        <v>2671</v>
      </c>
      <c r="B139" t="s">
        <v>36</v>
      </c>
      <c r="C139" t="s">
        <v>2</v>
      </c>
      <c r="D139" s="16">
        <v>1223</v>
      </c>
      <c r="E139" s="17">
        <v>24183</v>
      </c>
      <c r="F139" s="17">
        <v>5547725</v>
      </c>
      <c r="G139" s="17">
        <v>3012534.9600999989</v>
      </c>
      <c r="H139" s="42">
        <v>102.29163134738029</v>
      </c>
      <c r="I139" s="42"/>
      <c r="J139" s="42"/>
      <c r="K139" s="42"/>
    </row>
    <row r="140" spans="1:11" x14ac:dyDescent="0.3">
      <c r="A140" t="s">
        <v>2672</v>
      </c>
      <c r="B140" t="s">
        <v>36</v>
      </c>
      <c r="C140" t="s">
        <v>3</v>
      </c>
      <c r="D140" s="16">
        <v>1223</v>
      </c>
      <c r="E140" s="17">
        <v>19056</v>
      </c>
      <c r="F140" s="17">
        <v>1898551</v>
      </c>
      <c r="G140" s="17">
        <v>921339.6139000007</v>
      </c>
      <c r="H140" s="42">
        <v>87.29876635132652</v>
      </c>
      <c r="I140" s="42"/>
      <c r="J140" s="42"/>
      <c r="K140" s="42"/>
    </row>
    <row r="141" spans="1:11" x14ac:dyDescent="0.3">
      <c r="A141" t="s">
        <v>2673</v>
      </c>
      <c r="B141" t="s">
        <v>36</v>
      </c>
      <c r="C141" t="s">
        <v>7</v>
      </c>
      <c r="D141" s="16">
        <v>1223</v>
      </c>
      <c r="E141" s="17">
        <v>2655</v>
      </c>
      <c r="F141" s="17">
        <v>608398</v>
      </c>
      <c r="G141" s="17">
        <v>326128.288</v>
      </c>
      <c r="H141" s="42">
        <v>68.472695529586261</v>
      </c>
      <c r="I141" s="42"/>
      <c r="J141" s="42"/>
      <c r="K141" s="42"/>
    </row>
    <row r="142" spans="1:11" x14ac:dyDescent="0.3">
      <c r="A142" t="s">
        <v>2674</v>
      </c>
      <c r="B142" t="s">
        <v>36</v>
      </c>
      <c r="C142" t="s">
        <v>5</v>
      </c>
      <c r="D142" s="16">
        <v>1223</v>
      </c>
      <c r="E142" s="17">
        <v>3200</v>
      </c>
      <c r="F142" s="17">
        <v>484132</v>
      </c>
      <c r="G142" s="17">
        <v>266250.04580000008</v>
      </c>
      <c r="H142" s="42">
        <v>70.995268739883585</v>
      </c>
      <c r="I142" s="42"/>
      <c r="J142" s="42"/>
      <c r="K142" s="42"/>
    </row>
    <row r="143" spans="1:11" x14ac:dyDescent="0.3">
      <c r="A143" t="s">
        <v>2675</v>
      </c>
      <c r="B143" t="s">
        <v>36</v>
      </c>
      <c r="C143" t="s">
        <v>6</v>
      </c>
      <c r="D143" s="16">
        <v>1223</v>
      </c>
      <c r="E143" s="17">
        <v>1320</v>
      </c>
      <c r="F143" s="17">
        <v>299439</v>
      </c>
      <c r="G143" s="17">
        <v>147912.15519999998</v>
      </c>
      <c r="H143" s="42">
        <v>49.178404245371034</v>
      </c>
      <c r="I143" s="42"/>
      <c r="J143" s="42"/>
      <c r="K143" s="42"/>
    </row>
    <row r="144" spans="1:11" x14ac:dyDescent="0.3">
      <c r="A144" t="s">
        <v>2676</v>
      </c>
      <c r="B144" t="s">
        <v>36</v>
      </c>
      <c r="C144" t="s">
        <v>8</v>
      </c>
      <c r="D144" s="16">
        <v>1223</v>
      </c>
      <c r="E144" s="17">
        <v>2815</v>
      </c>
      <c r="F144" s="17">
        <v>443307</v>
      </c>
      <c r="G144" s="17">
        <v>207444.40029999989</v>
      </c>
      <c r="H144" s="42">
        <v>66.273170335534118</v>
      </c>
      <c r="I144" s="42"/>
      <c r="J144" s="42"/>
      <c r="K144" s="42"/>
    </row>
    <row r="145" spans="1:11" x14ac:dyDescent="0.3">
      <c r="A145" t="s">
        <v>2677</v>
      </c>
      <c r="B145" t="s">
        <v>36</v>
      </c>
      <c r="C145" t="s">
        <v>21</v>
      </c>
      <c r="D145" s="16">
        <v>1223</v>
      </c>
      <c r="E145" s="17">
        <v>2760</v>
      </c>
      <c r="F145" s="17">
        <v>337460</v>
      </c>
      <c r="G145" s="17">
        <v>165144.34100000016</v>
      </c>
      <c r="H145" s="42">
        <v>63.126184952813894</v>
      </c>
      <c r="I145" s="42"/>
      <c r="J145" s="42"/>
      <c r="K145" s="42"/>
    </row>
    <row r="146" spans="1:11" x14ac:dyDescent="0.3">
      <c r="A146" t="s">
        <v>2678</v>
      </c>
      <c r="B146" t="s">
        <v>36</v>
      </c>
      <c r="C146" t="s">
        <v>22</v>
      </c>
      <c r="D146" s="16">
        <v>1223</v>
      </c>
      <c r="E146" s="17">
        <v>1880</v>
      </c>
      <c r="F146" s="17">
        <v>469124</v>
      </c>
      <c r="G146" s="17">
        <v>227464.90000000002</v>
      </c>
      <c r="H146" s="42">
        <v>52.532427904018562</v>
      </c>
      <c r="I146" s="42"/>
      <c r="J146" s="42"/>
      <c r="K146" s="42"/>
    </row>
    <row r="147" spans="1:11" x14ac:dyDescent="0.3">
      <c r="A147" t="s">
        <v>2679</v>
      </c>
      <c r="B147" t="s">
        <v>36</v>
      </c>
      <c r="C147" t="s">
        <v>23</v>
      </c>
      <c r="D147" s="16">
        <v>1223</v>
      </c>
      <c r="E147" s="17">
        <v>1160</v>
      </c>
      <c r="F147" s="17">
        <v>409454</v>
      </c>
      <c r="G147" s="17">
        <v>218176.16800000009</v>
      </c>
      <c r="H147" s="42">
        <v>50.478219554475189</v>
      </c>
      <c r="I147" s="42"/>
      <c r="J147" s="42"/>
      <c r="K147" s="42"/>
    </row>
    <row r="148" spans="1:11" x14ac:dyDescent="0.3">
      <c r="A148" t="s">
        <v>2680</v>
      </c>
      <c r="B148" t="s">
        <v>36</v>
      </c>
      <c r="C148" t="s">
        <v>24</v>
      </c>
      <c r="D148" s="16">
        <v>1223</v>
      </c>
      <c r="E148" s="17">
        <v>5360</v>
      </c>
      <c r="F148" s="17">
        <v>617702</v>
      </c>
      <c r="G148" s="17">
        <v>332635.20300000015</v>
      </c>
      <c r="H148" s="42">
        <v>56.183698005348546</v>
      </c>
      <c r="I148" s="42"/>
      <c r="J148" s="42"/>
      <c r="K148" s="42"/>
    </row>
    <row r="149" spans="1:11" x14ac:dyDescent="0.3">
      <c r="A149" t="s">
        <v>2681</v>
      </c>
      <c r="B149" t="s">
        <v>36</v>
      </c>
      <c r="C149" t="s">
        <v>25</v>
      </c>
      <c r="D149" s="16">
        <v>1223</v>
      </c>
      <c r="E149" s="17">
        <v>2160</v>
      </c>
      <c r="F149" s="17">
        <v>319958</v>
      </c>
      <c r="G149" s="17">
        <v>163973.74399999995</v>
      </c>
      <c r="H149" s="42">
        <v>55.732419786648187</v>
      </c>
      <c r="I149" s="42"/>
      <c r="J149" s="42"/>
      <c r="K149" s="42"/>
    </row>
    <row r="150" spans="1:11" x14ac:dyDescent="0.3">
      <c r="A150" t="s">
        <v>5130</v>
      </c>
      <c r="B150" t="s">
        <v>36</v>
      </c>
      <c r="C150" t="s">
        <v>5061</v>
      </c>
      <c r="D150" s="16">
        <v>1223</v>
      </c>
      <c r="E150" s="17">
        <v>1060</v>
      </c>
      <c r="F150" s="17">
        <v>247824</v>
      </c>
      <c r="G150" s="17">
        <v>120207.80599999995</v>
      </c>
      <c r="H150" s="42">
        <v>73.500557889228318</v>
      </c>
      <c r="I150" s="42"/>
      <c r="J150" s="42"/>
      <c r="K150" s="42"/>
    </row>
    <row r="151" spans="1:11" x14ac:dyDescent="0.3">
      <c r="A151" t="s">
        <v>2682</v>
      </c>
      <c r="B151" t="s">
        <v>36</v>
      </c>
      <c r="C151" t="s">
        <v>14</v>
      </c>
      <c r="D151" s="16">
        <v>1223</v>
      </c>
      <c r="E151" s="17">
        <v>885</v>
      </c>
      <c r="F151" s="17">
        <v>299214</v>
      </c>
      <c r="G151" s="17">
        <v>142136.45799999993</v>
      </c>
      <c r="H151">
        <v>36.491553305564182</v>
      </c>
    </row>
    <row r="152" spans="1:11" x14ac:dyDescent="0.3">
      <c r="A152" t="s">
        <v>2683</v>
      </c>
      <c r="B152" t="s">
        <v>36</v>
      </c>
      <c r="C152" t="s">
        <v>15</v>
      </c>
      <c r="D152" s="16">
        <v>1223</v>
      </c>
      <c r="E152" s="17">
        <v>720</v>
      </c>
      <c r="F152" s="17">
        <v>352893</v>
      </c>
      <c r="G152" s="17">
        <v>205756.98499999981</v>
      </c>
      <c r="H152">
        <v>90.148611622382191</v>
      </c>
    </row>
    <row r="153" spans="1:11" x14ac:dyDescent="0.3">
      <c r="A153" t="s">
        <v>5131</v>
      </c>
      <c r="B153" t="s">
        <v>36</v>
      </c>
      <c r="C153" t="s">
        <v>5063</v>
      </c>
      <c r="D153" s="16">
        <v>1223</v>
      </c>
      <c r="E153" s="17">
        <v>400</v>
      </c>
      <c r="F153" s="17">
        <v>16340</v>
      </c>
      <c r="G153" s="17">
        <v>7396.8219999999947</v>
      </c>
      <c r="H153">
        <v>60.852569355099511</v>
      </c>
    </row>
    <row r="154" spans="1:11" x14ac:dyDescent="0.3">
      <c r="A154" t="s">
        <v>5132</v>
      </c>
      <c r="B154" t="s">
        <v>36</v>
      </c>
      <c r="C154" t="s">
        <v>5065</v>
      </c>
      <c r="D154" s="16">
        <v>1223</v>
      </c>
      <c r="E154" s="17">
        <v>0</v>
      </c>
      <c r="F154" s="17">
        <v>532888</v>
      </c>
      <c r="G154" s="17">
        <v>193992.78370000026</v>
      </c>
      <c r="H154">
        <v>77.177146237871042</v>
      </c>
    </row>
    <row r="155" spans="1:11" x14ac:dyDescent="0.3">
      <c r="A155" t="s">
        <v>5133</v>
      </c>
      <c r="B155" t="s">
        <v>36</v>
      </c>
      <c r="C155" t="s">
        <v>5067</v>
      </c>
      <c r="D155" s="16">
        <v>1223</v>
      </c>
      <c r="E155" s="17">
        <v>0</v>
      </c>
      <c r="F155" s="17">
        <v>399780</v>
      </c>
      <c r="G155" s="17">
        <v>174220.8240000002</v>
      </c>
      <c r="H155">
        <v>102.45117920673702</v>
      </c>
    </row>
    <row r="156" spans="1:11" x14ac:dyDescent="0.3">
      <c r="A156" t="s">
        <v>5134</v>
      </c>
      <c r="B156" t="s">
        <v>36</v>
      </c>
      <c r="C156" t="s">
        <v>5069</v>
      </c>
      <c r="D156" s="16">
        <v>1223</v>
      </c>
      <c r="E156" s="17">
        <v>0</v>
      </c>
      <c r="F156" s="17">
        <v>220693</v>
      </c>
      <c r="G156" s="17">
        <v>-161476.68119999993</v>
      </c>
      <c r="H156">
        <v>121.10321475705825</v>
      </c>
    </row>
    <row r="157" spans="1:11" x14ac:dyDescent="0.3">
      <c r="A157" t="s">
        <v>5135</v>
      </c>
      <c r="B157" t="s">
        <v>36</v>
      </c>
      <c r="C157" t="s">
        <v>5071</v>
      </c>
      <c r="D157" s="16">
        <v>1223</v>
      </c>
      <c r="E157" s="17">
        <v>0</v>
      </c>
      <c r="F157" s="17">
        <v>43855</v>
      </c>
      <c r="G157" s="17">
        <v>18894.500000000007</v>
      </c>
      <c r="H157">
        <v>112.40804884116902</v>
      </c>
    </row>
    <row r="158" spans="1:11" x14ac:dyDescent="0.3">
      <c r="A158" t="s">
        <v>5136</v>
      </c>
      <c r="B158" t="s">
        <v>36</v>
      </c>
      <c r="C158" t="s">
        <v>5073</v>
      </c>
      <c r="D158" s="16">
        <v>1223</v>
      </c>
      <c r="E158" s="17">
        <v>0</v>
      </c>
      <c r="F158" s="17">
        <v>29793</v>
      </c>
      <c r="G158" s="17">
        <v>12521.192499999997</v>
      </c>
      <c r="H158">
        <v>30.943282566112416</v>
      </c>
    </row>
    <row r="159" spans="1:11" x14ac:dyDescent="0.3">
      <c r="A159" t="s">
        <v>5137</v>
      </c>
      <c r="B159" t="s">
        <v>36</v>
      </c>
      <c r="C159" t="s">
        <v>5075</v>
      </c>
      <c r="D159" s="16">
        <v>1223</v>
      </c>
      <c r="E159" s="17">
        <v>0</v>
      </c>
      <c r="F159" s="17">
        <v>379</v>
      </c>
      <c r="G159" s="17">
        <v>192.64</v>
      </c>
      <c r="H159">
        <v>114.46023824855121</v>
      </c>
    </row>
    <row r="160" spans="1:11" x14ac:dyDescent="0.3">
      <c r="A160" t="s">
        <v>2684</v>
      </c>
      <c r="B160" t="s">
        <v>36</v>
      </c>
      <c r="C160" t="s">
        <v>26</v>
      </c>
      <c r="D160" s="16">
        <v>1223</v>
      </c>
      <c r="E160" s="17">
        <v>1368</v>
      </c>
      <c r="F160" s="17">
        <v>513512</v>
      </c>
      <c r="G160" s="17">
        <v>269812.0021000001</v>
      </c>
      <c r="H160">
        <v>72.207508960343759</v>
      </c>
    </row>
    <row r="161" spans="1:8" x14ac:dyDescent="0.3">
      <c r="A161" t="s">
        <v>2685</v>
      </c>
      <c r="B161" t="s">
        <v>36</v>
      </c>
      <c r="C161" t="s">
        <v>27</v>
      </c>
      <c r="D161" s="16">
        <v>1223</v>
      </c>
      <c r="E161" s="17">
        <v>1596</v>
      </c>
      <c r="F161" s="17">
        <v>383091</v>
      </c>
      <c r="G161" s="17">
        <v>194804.82590000003</v>
      </c>
      <c r="H161">
        <v>101.88480685582131</v>
      </c>
    </row>
    <row r="162" spans="1:8" x14ac:dyDescent="0.3">
      <c r="A162" t="s">
        <v>2686</v>
      </c>
      <c r="B162" t="s">
        <v>36</v>
      </c>
      <c r="C162" t="s">
        <v>28</v>
      </c>
      <c r="D162" s="16">
        <v>1223</v>
      </c>
      <c r="E162" s="17">
        <v>960</v>
      </c>
      <c r="F162" s="17">
        <v>192489</v>
      </c>
      <c r="G162" s="17">
        <v>79265.050000000017</v>
      </c>
      <c r="H162">
        <v>68.62492176346089</v>
      </c>
    </row>
    <row r="163" spans="1:8" x14ac:dyDescent="0.3">
      <c r="A163" t="s">
        <v>2687</v>
      </c>
      <c r="B163" t="s">
        <v>36</v>
      </c>
      <c r="C163" t="s">
        <v>29</v>
      </c>
      <c r="D163" s="16">
        <v>1223</v>
      </c>
      <c r="E163" s="17">
        <v>200</v>
      </c>
      <c r="F163" s="17">
        <v>84701</v>
      </c>
      <c r="G163" s="17">
        <v>45730.883900000001</v>
      </c>
      <c r="H163">
        <v>71.037749777193952</v>
      </c>
    </row>
    <row r="164" spans="1:8" x14ac:dyDescent="0.3">
      <c r="A164" t="s">
        <v>5138</v>
      </c>
      <c r="B164" t="s">
        <v>36</v>
      </c>
      <c r="C164" t="s">
        <v>5077</v>
      </c>
      <c r="D164" s="16">
        <v>1223</v>
      </c>
      <c r="E164" s="17">
        <v>1920</v>
      </c>
      <c r="F164" s="17">
        <v>52789</v>
      </c>
      <c r="G164" s="17">
        <v>27255.828000000001</v>
      </c>
      <c r="H164">
        <v>22.816862280174195</v>
      </c>
    </row>
    <row r="165" spans="1:8" x14ac:dyDescent="0.3">
      <c r="A165" t="s">
        <v>2688</v>
      </c>
      <c r="B165" t="s">
        <v>36</v>
      </c>
      <c r="C165" t="s">
        <v>30</v>
      </c>
      <c r="D165" s="16">
        <v>1223</v>
      </c>
      <c r="E165" s="17">
        <v>1908</v>
      </c>
      <c r="F165" s="17">
        <v>222011</v>
      </c>
      <c r="G165" s="17">
        <v>127528.52030000008</v>
      </c>
      <c r="H165">
        <v>101.23391816525356</v>
      </c>
    </row>
    <row r="166" spans="1:8" x14ac:dyDescent="0.3">
      <c r="A166" t="s">
        <v>5139</v>
      </c>
      <c r="B166" t="s">
        <v>36</v>
      </c>
      <c r="C166" t="s">
        <v>5079</v>
      </c>
      <c r="D166" s="16">
        <v>1223</v>
      </c>
      <c r="E166" s="17">
        <v>1160</v>
      </c>
      <c r="F166" s="17">
        <v>27463</v>
      </c>
      <c r="G166" s="17">
        <v>13394.553999999998</v>
      </c>
      <c r="H166">
        <v>116.1557786055405</v>
      </c>
    </row>
    <row r="167" spans="1:8" x14ac:dyDescent="0.3">
      <c r="A167" t="s">
        <v>5140</v>
      </c>
      <c r="B167" t="s">
        <v>36</v>
      </c>
      <c r="C167" t="s">
        <v>5081</v>
      </c>
      <c r="D167" s="16">
        <v>1223</v>
      </c>
      <c r="E167" s="17">
        <v>0</v>
      </c>
      <c r="F167" s="17">
        <v>120931</v>
      </c>
      <c r="G167" s="17">
        <v>68382.379000000015</v>
      </c>
      <c r="H167">
        <v>65.008082387166681</v>
      </c>
    </row>
    <row r="168" spans="1:8" x14ac:dyDescent="0.3">
      <c r="A168" t="s">
        <v>5141</v>
      </c>
      <c r="B168" t="s">
        <v>36</v>
      </c>
      <c r="C168" t="s">
        <v>5083</v>
      </c>
      <c r="D168" s="16">
        <v>1223</v>
      </c>
      <c r="E168" s="17">
        <v>0</v>
      </c>
      <c r="F168" s="17">
        <v>172359</v>
      </c>
      <c r="G168" s="17">
        <v>93111.319999999992</v>
      </c>
      <c r="H168">
        <v>59.789468784448928</v>
      </c>
    </row>
    <row r="169" spans="1:8" x14ac:dyDescent="0.3">
      <c r="A169" t="s">
        <v>5142</v>
      </c>
      <c r="B169" t="s">
        <v>36</v>
      </c>
      <c r="C169" t="s">
        <v>5085</v>
      </c>
      <c r="D169" s="16">
        <v>1223</v>
      </c>
      <c r="E169" s="17">
        <v>495</v>
      </c>
      <c r="F169" s="17">
        <v>69963</v>
      </c>
      <c r="G169" s="17">
        <v>25530.133600000001</v>
      </c>
      <c r="H169">
        <v>52.800169326910705</v>
      </c>
    </row>
    <row r="170" spans="1:8" x14ac:dyDescent="0.3">
      <c r="A170" t="s">
        <v>2689</v>
      </c>
      <c r="B170" t="s">
        <v>36</v>
      </c>
      <c r="C170" t="s">
        <v>31</v>
      </c>
      <c r="D170" s="16">
        <v>1223</v>
      </c>
      <c r="E170" s="17">
        <v>3646</v>
      </c>
      <c r="F170" s="17">
        <v>316425</v>
      </c>
      <c r="G170" s="17">
        <v>150306.48009999999</v>
      </c>
      <c r="H170">
        <v>80.458531531257435</v>
      </c>
    </row>
    <row r="171" spans="1:8" x14ac:dyDescent="0.3">
      <c r="A171" t="s">
        <v>5143</v>
      </c>
      <c r="B171" t="s">
        <v>36</v>
      </c>
      <c r="C171" t="s">
        <v>5087</v>
      </c>
      <c r="D171" s="16">
        <v>1223</v>
      </c>
      <c r="E171" s="17">
        <v>0</v>
      </c>
      <c r="F171" s="17">
        <v>1569</v>
      </c>
      <c r="G171" s="17">
        <v>-313.38000000000011</v>
      </c>
      <c r="H171">
        <v>118.0000000000001</v>
      </c>
    </row>
    <row r="172" spans="1:8" x14ac:dyDescent="0.3">
      <c r="A172" t="s">
        <v>2869</v>
      </c>
      <c r="B172" t="s">
        <v>37</v>
      </c>
      <c r="C172" t="s">
        <v>4</v>
      </c>
      <c r="D172" s="16">
        <v>1638.7</v>
      </c>
      <c r="E172" s="17">
        <v>21465</v>
      </c>
      <c r="F172" s="17">
        <v>9428442</v>
      </c>
      <c r="G172" s="17">
        <v>4633494.2574999947</v>
      </c>
      <c r="H172">
        <v>33.193857578647041</v>
      </c>
    </row>
    <row r="173" spans="1:8" x14ac:dyDescent="0.3">
      <c r="A173" t="s">
        <v>2870</v>
      </c>
      <c r="B173" t="s">
        <v>37</v>
      </c>
      <c r="C173" t="s">
        <v>2</v>
      </c>
      <c r="D173" s="16">
        <v>1638.7</v>
      </c>
      <c r="E173" s="17">
        <v>24837</v>
      </c>
      <c r="F173" s="17">
        <v>11859155</v>
      </c>
      <c r="G173" s="17">
        <v>6395540.6824999955</v>
      </c>
      <c r="H173">
        <v>50.470699335504676</v>
      </c>
    </row>
    <row r="174" spans="1:8" x14ac:dyDescent="0.3">
      <c r="A174" t="s">
        <v>2871</v>
      </c>
      <c r="B174" t="s">
        <v>37</v>
      </c>
      <c r="C174" t="s">
        <v>3</v>
      </c>
      <c r="D174" s="16">
        <v>1638.7</v>
      </c>
      <c r="E174" s="17">
        <v>21024</v>
      </c>
      <c r="F174" s="17">
        <v>5205985</v>
      </c>
      <c r="G174" s="17">
        <v>2452847.2616000031</v>
      </c>
      <c r="H174">
        <v>46.491292210859939</v>
      </c>
    </row>
    <row r="175" spans="1:8" x14ac:dyDescent="0.3">
      <c r="A175" t="s">
        <v>2872</v>
      </c>
      <c r="B175" t="s">
        <v>37</v>
      </c>
      <c r="C175" t="s">
        <v>7</v>
      </c>
      <c r="D175" s="16">
        <v>1638.7</v>
      </c>
      <c r="E175" s="17">
        <v>3105</v>
      </c>
      <c r="F175" s="17">
        <v>1255371</v>
      </c>
      <c r="G175" s="17">
        <v>604720.88999999943</v>
      </c>
      <c r="H175">
        <v>45.571512200466749</v>
      </c>
    </row>
    <row r="176" spans="1:8" x14ac:dyDescent="0.3">
      <c r="A176" t="s">
        <v>2873</v>
      </c>
      <c r="B176" t="s">
        <v>37</v>
      </c>
      <c r="C176" t="s">
        <v>5</v>
      </c>
      <c r="D176" s="16">
        <v>1638.7</v>
      </c>
      <c r="E176" s="17">
        <v>6400</v>
      </c>
      <c r="F176" s="17">
        <v>1531592</v>
      </c>
      <c r="G176" s="17">
        <v>800650.1052999997</v>
      </c>
      <c r="H176">
        <v>36.673022950342613</v>
      </c>
    </row>
    <row r="177" spans="1:8" x14ac:dyDescent="0.3">
      <c r="A177" t="s">
        <v>2874</v>
      </c>
      <c r="B177" t="s">
        <v>37</v>
      </c>
      <c r="C177" t="s">
        <v>6</v>
      </c>
      <c r="D177" s="16">
        <v>1638.7</v>
      </c>
      <c r="E177" s="17">
        <v>2620</v>
      </c>
      <c r="F177" s="17">
        <v>939398</v>
      </c>
      <c r="G177" s="17">
        <v>435970.11910000013</v>
      </c>
      <c r="H177">
        <v>26.522696025356364</v>
      </c>
    </row>
    <row r="178" spans="1:8" x14ac:dyDescent="0.3">
      <c r="A178" t="s">
        <v>2875</v>
      </c>
      <c r="B178" t="s">
        <v>37</v>
      </c>
      <c r="C178" t="s">
        <v>8</v>
      </c>
      <c r="D178" s="16">
        <v>1638.7</v>
      </c>
      <c r="E178" s="17">
        <v>4660</v>
      </c>
      <c r="F178" s="17">
        <v>1157523</v>
      </c>
      <c r="G178" s="17">
        <v>521301.76739999978</v>
      </c>
      <c r="H178">
        <v>35.183949405494843</v>
      </c>
    </row>
    <row r="179" spans="1:8" x14ac:dyDescent="0.3">
      <c r="A179" t="s">
        <v>2876</v>
      </c>
      <c r="B179" t="s">
        <v>37</v>
      </c>
      <c r="C179" t="s">
        <v>21</v>
      </c>
      <c r="D179" s="16">
        <v>1638.7</v>
      </c>
      <c r="E179" s="17">
        <v>2630</v>
      </c>
      <c r="F179" s="17">
        <v>415761</v>
      </c>
      <c r="G179" s="17">
        <v>179224.94380000001</v>
      </c>
      <c r="H179">
        <v>50.044702408461092</v>
      </c>
    </row>
    <row r="180" spans="1:8" x14ac:dyDescent="0.3">
      <c r="A180" t="s">
        <v>2877</v>
      </c>
      <c r="B180" t="s">
        <v>37</v>
      </c>
      <c r="C180" t="s">
        <v>22</v>
      </c>
      <c r="D180" s="16">
        <v>1638.7</v>
      </c>
      <c r="E180" s="17">
        <v>2080</v>
      </c>
      <c r="F180" s="17">
        <v>602337</v>
      </c>
      <c r="G180" s="17">
        <v>281468.33599999972</v>
      </c>
      <c r="H180">
        <v>45.717673646685569</v>
      </c>
    </row>
    <row r="181" spans="1:8" x14ac:dyDescent="0.3">
      <c r="A181" t="s">
        <v>2878</v>
      </c>
      <c r="B181" t="s">
        <v>37</v>
      </c>
      <c r="C181" t="s">
        <v>23</v>
      </c>
      <c r="D181" s="16">
        <v>1638.7</v>
      </c>
      <c r="E181" s="17">
        <v>1160</v>
      </c>
      <c r="F181" s="17">
        <v>517968</v>
      </c>
      <c r="G181" s="17">
        <v>264499.60220000014</v>
      </c>
      <c r="H181">
        <v>34.326215109329894</v>
      </c>
    </row>
    <row r="182" spans="1:8" x14ac:dyDescent="0.3">
      <c r="A182" t="s">
        <v>2879</v>
      </c>
      <c r="B182" t="s">
        <v>37</v>
      </c>
      <c r="C182" t="s">
        <v>24</v>
      </c>
      <c r="D182" s="16">
        <v>1638.7</v>
      </c>
      <c r="E182" s="17">
        <v>4960</v>
      </c>
      <c r="F182" s="17">
        <v>737143</v>
      </c>
      <c r="G182" s="17">
        <v>357981.33680000034</v>
      </c>
      <c r="H182">
        <v>37.704545884585116</v>
      </c>
    </row>
    <row r="183" spans="1:8" x14ac:dyDescent="0.3">
      <c r="A183" t="s">
        <v>2880</v>
      </c>
      <c r="B183" t="s">
        <v>37</v>
      </c>
      <c r="C183" t="s">
        <v>25</v>
      </c>
      <c r="D183" s="16">
        <v>1638.7</v>
      </c>
      <c r="E183" s="17">
        <v>1840</v>
      </c>
      <c r="F183" s="17">
        <v>326375</v>
      </c>
      <c r="G183" s="17">
        <v>150320.58299999998</v>
      </c>
      <c r="H183">
        <v>43.280614698806495</v>
      </c>
    </row>
    <row r="184" spans="1:8" x14ac:dyDescent="0.3">
      <c r="A184" t="s">
        <v>5144</v>
      </c>
      <c r="B184" t="s">
        <v>37</v>
      </c>
      <c r="C184" t="s">
        <v>5061</v>
      </c>
      <c r="D184" s="16">
        <v>1638.7</v>
      </c>
      <c r="E184" s="17">
        <v>4375</v>
      </c>
      <c r="F184" s="17">
        <v>766900</v>
      </c>
      <c r="G184" s="17">
        <v>368242.80560000002</v>
      </c>
      <c r="H184">
        <v>39.436542455133477</v>
      </c>
    </row>
    <row r="185" spans="1:8" x14ac:dyDescent="0.3">
      <c r="A185" t="s">
        <v>2881</v>
      </c>
      <c r="B185" t="s">
        <v>37</v>
      </c>
      <c r="C185" t="s">
        <v>14</v>
      </c>
      <c r="D185" s="16">
        <v>1638.7</v>
      </c>
      <c r="E185" s="17">
        <v>6195</v>
      </c>
      <c r="F185" s="17">
        <v>1205021</v>
      </c>
      <c r="G185" s="17">
        <v>636434.26000000013</v>
      </c>
      <c r="H185">
        <v>29.475874454968842</v>
      </c>
    </row>
    <row r="186" spans="1:8" x14ac:dyDescent="0.3">
      <c r="A186" t="s">
        <v>2882</v>
      </c>
      <c r="B186" t="s">
        <v>37</v>
      </c>
      <c r="C186" t="s">
        <v>15</v>
      </c>
      <c r="D186" s="16">
        <v>1638.7</v>
      </c>
      <c r="E186" s="17">
        <v>4375</v>
      </c>
      <c r="F186" s="17">
        <v>819148</v>
      </c>
      <c r="G186" s="17">
        <v>460401.66400000016</v>
      </c>
      <c r="H186">
        <v>51.125706683733206</v>
      </c>
    </row>
    <row r="187" spans="1:8" x14ac:dyDescent="0.3">
      <c r="A187" t="s">
        <v>5145</v>
      </c>
      <c r="B187" t="s">
        <v>37</v>
      </c>
      <c r="C187" t="s">
        <v>5063</v>
      </c>
      <c r="D187" s="16">
        <v>1638.7</v>
      </c>
      <c r="E187" s="17">
        <v>400</v>
      </c>
      <c r="F187" s="17">
        <v>28868</v>
      </c>
      <c r="G187" s="17">
        <v>12926.492000000007</v>
      </c>
      <c r="H187">
        <v>35.020738201178986</v>
      </c>
    </row>
    <row r="188" spans="1:8" x14ac:dyDescent="0.3">
      <c r="A188" t="s">
        <v>5146</v>
      </c>
      <c r="B188" t="s">
        <v>37</v>
      </c>
      <c r="C188" t="s">
        <v>5065</v>
      </c>
      <c r="D188" s="16">
        <v>1638.7</v>
      </c>
      <c r="E188" s="17">
        <v>1593</v>
      </c>
      <c r="F188" s="17">
        <v>1978406</v>
      </c>
      <c r="G188" s="17">
        <v>644128.71650000336</v>
      </c>
      <c r="H188">
        <v>40.177904737894657</v>
      </c>
    </row>
    <row r="189" spans="1:8" x14ac:dyDescent="0.3">
      <c r="A189" t="s">
        <v>5147</v>
      </c>
      <c r="B189" t="s">
        <v>37</v>
      </c>
      <c r="C189" t="s">
        <v>5067</v>
      </c>
      <c r="D189" s="16">
        <v>1638.7</v>
      </c>
      <c r="E189" s="17">
        <v>1824</v>
      </c>
      <c r="F189" s="17">
        <v>1628430.99</v>
      </c>
      <c r="G189" s="17">
        <v>483262.46489999653</v>
      </c>
      <c r="H189">
        <v>63.43900698410846</v>
      </c>
    </row>
    <row r="190" spans="1:8" x14ac:dyDescent="0.3">
      <c r="A190" t="s">
        <v>5148</v>
      </c>
      <c r="B190" t="s">
        <v>37</v>
      </c>
      <c r="C190" t="s">
        <v>5069</v>
      </c>
      <c r="D190" s="16">
        <v>1638.7</v>
      </c>
      <c r="E190" s="17">
        <v>1320</v>
      </c>
      <c r="F190" s="17">
        <v>669402</v>
      </c>
      <c r="G190" s="17">
        <v>138752.62719999999</v>
      </c>
      <c r="H190">
        <v>43.351095486492277</v>
      </c>
    </row>
    <row r="191" spans="1:8" x14ac:dyDescent="0.3">
      <c r="A191" t="s">
        <v>5149</v>
      </c>
      <c r="B191" t="s">
        <v>37</v>
      </c>
      <c r="C191" t="s">
        <v>5071</v>
      </c>
      <c r="D191" s="16">
        <v>1638.7</v>
      </c>
      <c r="E191" s="17">
        <v>600</v>
      </c>
      <c r="F191" s="17">
        <v>387960</v>
      </c>
      <c r="G191" s="17">
        <v>138876.92150000005</v>
      </c>
      <c r="H191">
        <v>34.73537253073588</v>
      </c>
    </row>
    <row r="192" spans="1:8" x14ac:dyDescent="0.3">
      <c r="A192" t="s">
        <v>5150</v>
      </c>
      <c r="B192" t="s">
        <v>37</v>
      </c>
      <c r="C192" t="s">
        <v>5073</v>
      </c>
      <c r="D192" s="16">
        <v>1638.7</v>
      </c>
      <c r="E192" s="17">
        <v>106</v>
      </c>
      <c r="F192" s="17">
        <v>103892</v>
      </c>
      <c r="G192" s="17">
        <v>40915.418200000058</v>
      </c>
      <c r="H192">
        <v>26.792736064312795</v>
      </c>
    </row>
    <row r="193" spans="1:8" x14ac:dyDescent="0.3">
      <c r="A193" t="s">
        <v>5151</v>
      </c>
      <c r="B193" t="s">
        <v>37</v>
      </c>
      <c r="C193" t="s">
        <v>5075</v>
      </c>
      <c r="D193" s="16">
        <v>1638.7</v>
      </c>
      <c r="E193" s="17">
        <v>106</v>
      </c>
      <c r="F193" s="17">
        <v>63838</v>
      </c>
      <c r="G193" s="17">
        <v>18359.769999999997</v>
      </c>
      <c r="H193">
        <v>42.909335081862231</v>
      </c>
    </row>
    <row r="194" spans="1:8" x14ac:dyDescent="0.3">
      <c r="A194" t="s">
        <v>2883</v>
      </c>
      <c r="B194" t="s">
        <v>37</v>
      </c>
      <c r="C194" t="s">
        <v>26</v>
      </c>
      <c r="D194" s="16">
        <v>1638.7</v>
      </c>
      <c r="E194" s="17">
        <v>912</v>
      </c>
      <c r="F194" s="17">
        <v>357076</v>
      </c>
      <c r="G194" s="17">
        <v>157719.81399999995</v>
      </c>
      <c r="H194">
        <v>64.062359139936547</v>
      </c>
    </row>
    <row r="195" spans="1:8" x14ac:dyDescent="0.3">
      <c r="A195" t="s">
        <v>2884</v>
      </c>
      <c r="B195" t="s">
        <v>37</v>
      </c>
      <c r="C195" t="s">
        <v>27</v>
      </c>
      <c r="D195" s="16">
        <v>1638.7</v>
      </c>
      <c r="E195" s="17">
        <v>1368</v>
      </c>
      <c r="F195" s="17">
        <v>566059</v>
      </c>
      <c r="G195" s="17">
        <v>249742.34470000007</v>
      </c>
      <c r="H195">
        <v>73.864104519064171</v>
      </c>
    </row>
    <row r="196" spans="1:8" x14ac:dyDescent="0.3">
      <c r="A196" t="s">
        <v>2885</v>
      </c>
      <c r="B196" t="s">
        <v>37</v>
      </c>
      <c r="C196" t="s">
        <v>28</v>
      </c>
      <c r="D196" s="16">
        <v>1638.7</v>
      </c>
      <c r="E196" s="17">
        <v>1584</v>
      </c>
      <c r="F196" s="17">
        <v>497231</v>
      </c>
      <c r="G196" s="17">
        <v>187128.38959999994</v>
      </c>
      <c r="H196">
        <v>54.199002820777366</v>
      </c>
    </row>
    <row r="197" spans="1:8" x14ac:dyDescent="0.3">
      <c r="A197" t="s">
        <v>2886</v>
      </c>
      <c r="B197" t="s">
        <v>37</v>
      </c>
      <c r="C197" t="s">
        <v>29</v>
      </c>
      <c r="D197" s="16">
        <v>1638.7</v>
      </c>
      <c r="E197" s="17">
        <v>600</v>
      </c>
      <c r="F197" s="17">
        <v>255175</v>
      </c>
      <c r="G197" s="17">
        <v>122196.64939999988</v>
      </c>
      <c r="H197">
        <v>48.124011677281281</v>
      </c>
    </row>
    <row r="198" spans="1:8" x14ac:dyDescent="0.3">
      <c r="A198" t="s">
        <v>5152</v>
      </c>
      <c r="B198" t="s">
        <v>37</v>
      </c>
      <c r="C198" t="s">
        <v>5077</v>
      </c>
      <c r="D198" s="16">
        <v>1638.7</v>
      </c>
      <c r="E198" s="17">
        <v>640</v>
      </c>
      <c r="F198" s="17">
        <v>23626</v>
      </c>
      <c r="G198" s="17">
        <v>10523.824000000001</v>
      </c>
      <c r="H198">
        <v>75.712119338039713</v>
      </c>
    </row>
    <row r="199" spans="1:8" x14ac:dyDescent="0.3">
      <c r="A199" t="s">
        <v>2887</v>
      </c>
      <c r="B199" t="s">
        <v>37</v>
      </c>
      <c r="C199" t="s">
        <v>30</v>
      </c>
      <c r="D199" s="16">
        <v>1638.7</v>
      </c>
      <c r="E199" s="17">
        <v>2198</v>
      </c>
      <c r="F199" s="17">
        <v>887900</v>
      </c>
      <c r="G199" s="17">
        <v>484693.33970000013</v>
      </c>
      <c r="H199">
        <v>44.417802292935058</v>
      </c>
    </row>
    <row r="200" spans="1:8" x14ac:dyDescent="0.3">
      <c r="A200" t="s">
        <v>5153</v>
      </c>
      <c r="B200" t="s">
        <v>37</v>
      </c>
      <c r="C200" t="s">
        <v>5079</v>
      </c>
      <c r="D200" s="16">
        <v>1638.7</v>
      </c>
      <c r="E200" s="17">
        <v>640</v>
      </c>
      <c r="F200" s="17">
        <v>42912</v>
      </c>
      <c r="G200" s="17">
        <v>20823.189999999991</v>
      </c>
      <c r="H200">
        <v>59.487533221572306</v>
      </c>
    </row>
    <row r="201" spans="1:8" x14ac:dyDescent="0.3">
      <c r="A201" t="s">
        <v>5154</v>
      </c>
      <c r="B201" t="s">
        <v>37</v>
      </c>
      <c r="C201" t="s">
        <v>5081</v>
      </c>
      <c r="D201" s="16">
        <v>1638.7</v>
      </c>
      <c r="E201" s="17">
        <v>0</v>
      </c>
      <c r="F201" s="17">
        <v>697464</v>
      </c>
      <c r="G201" s="17">
        <v>299101.35140000039</v>
      </c>
      <c r="H201">
        <v>36.065477649804038</v>
      </c>
    </row>
    <row r="202" spans="1:8" x14ac:dyDescent="0.3">
      <c r="A202" t="s">
        <v>5155</v>
      </c>
      <c r="B202" t="s">
        <v>37</v>
      </c>
      <c r="C202" t="s">
        <v>5083</v>
      </c>
      <c r="D202" s="16">
        <v>1638.7</v>
      </c>
      <c r="E202" s="17">
        <v>0</v>
      </c>
      <c r="F202" s="17">
        <v>604118</v>
      </c>
      <c r="G202" s="17">
        <v>307056.07859999983</v>
      </c>
      <c r="H202">
        <v>47.202616675056419</v>
      </c>
    </row>
    <row r="203" spans="1:8" x14ac:dyDescent="0.3">
      <c r="A203" t="s">
        <v>5156</v>
      </c>
      <c r="B203" t="s">
        <v>37</v>
      </c>
      <c r="C203" t="s">
        <v>5085</v>
      </c>
      <c r="D203" s="16">
        <v>1638.7</v>
      </c>
      <c r="E203" s="17">
        <v>495</v>
      </c>
      <c r="F203" s="17">
        <v>113067</v>
      </c>
      <c r="G203" s="17">
        <v>35644.655999999974</v>
      </c>
      <c r="H203">
        <v>27.483213166472968</v>
      </c>
    </row>
    <row r="204" spans="1:8" x14ac:dyDescent="0.3">
      <c r="A204" t="s">
        <v>2888</v>
      </c>
      <c r="B204" t="s">
        <v>37</v>
      </c>
      <c r="C204" t="s">
        <v>31</v>
      </c>
      <c r="D204" s="16">
        <v>1638.7</v>
      </c>
      <c r="E204" s="17">
        <v>5680</v>
      </c>
      <c r="F204" s="17">
        <v>980100</v>
      </c>
      <c r="G204" s="17">
        <v>502831.22480000037</v>
      </c>
      <c r="H204">
        <v>40.550398239629111</v>
      </c>
    </row>
    <row r="205" spans="1:8" x14ac:dyDescent="0.3">
      <c r="A205" t="s">
        <v>5157</v>
      </c>
      <c r="B205" t="s">
        <v>37</v>
      </c>
      <c r="C205" t="s">
        <v>5087</v>
      </c>
      <c r="D205" s="16">
        <v>1638.7</v>
      </c>
      <c r="E205" s="17">
        <v>0</v>
      </c>
      <c r="F205" s="17">
        <v>16657</v>
      </c>
      <c r="G205" s="17">
        <v>6167.48</v>
      </c>
      <c r="H205">
        <v>25.847906291231624</v>
      </c>
    </row>
    <row r="206" spans="1:8" x14ac:dyDescent="0.3">
      <c r="A206" t="s">
        <v>3089</v>
      </c>
      <c r="B206" t="s">
        <v>38</v>
      </c>
      <c r="C206" t="s">
        <v>4</v>
      </c>
      <c r="D206" s="16">
        <v>1093.8</v>
      </c>
      <c r="E206" s="17">
        <v>8301</v>
      </c>
      <c r="F206" s="17">
        <v>5306940</v>
      </c>
      <c r="G206" s="17">
        <v>2844020.3531000023</v>
      </c>
      <c r="H206">
        <v>30.042620805405569</v>
      </c>
    </row>
    <row r="207" spans="1:8" x14ac:dyDescent="0.3">
      <c r="A207" t="s">
        <v>3090</v>
      </c>
      <c r="B207" t="s">
        <v>38</v>
      </c>
      <c r="C207" t="s">
        <v>2</v>
      </c>
      <c r="D207" s="16">
        <v>1093.8</v>
      </c>
      <c r="E207" s="17">
        <v>11106</v>
      </c>
      <c r="F207" s="17">
        <v>7456737</v>
      </c>
      <c r="G207" s="17">
        <v>4033185.7824999993</v>
      </c>
      <c r="H207">
        <v>39.82336954983775</v>
      </c>
    </row>
    <row r="208" spans="1:8" x14ac:dyDescent="0.3">
      <c r="A208" t="s">
        <v>3091</v>
      </c>
      <c r="B208" t="s">
        <v>38</v>
      </c>
      <c r="C208" t="s">
        <v>3</v>
      </c>
      <c r="D208" s="16">
        <v>1093.8</v>
      </c>
      <c r="E208" s="17">
        <v>19512</v>
      </c>
      <c r="F208" s="17">
        <v>5751184</v>
      </c>
      <c r="G208" s="17">
        <v>2773836.6248000017</v>
      </c>
      <c r="H208">
        <v>43.227765488686025</v>
      </c>
    </row>
    <row r="209" spans="1:8" x14ac:dyDescent="0.3">
      <c r="A209" t="s">
        <v>3092</v>
      </c>
      <c r="B209" t="s">
        <v>38</v>
      </c>
      <c r="C209" t="s">
        <v>7</v>
      </c>
      <c r="D209" s="16">
        <v>1093.8</v>
      </c>
      <c r="E209" s="17">
        <v>3111</v>
      </c>
      <c r="F209" s="17">
        <v>1077995</v>
      </c>
      <c r="G209" s="17">
        <v>541457.72600000026</v>
      </c>
      <c r="H209">
        <v>43.271847477459758</v>
      </c>
    </row>
    <row r="210" spans="1:8" x14ac:dyDescent="0.3">
      <c r="A210" t="s">
        <v>3093</v>
      </c>
      <c r="B210" t="s">
        <v>38</v>
      </c>
      <c r="C210" t="s">
        <v>5</v>
      </c>
      <c r="D210" s="16">
        <v>1093.8</v>
      </c>
      <c r="E210" s="17">
        <v>4400</v>
      </c>
      <c r="F210" s="17">
        <v>921723</v>
      </c>
      <c r="G210" s="17">
        <v>468396.72470000014</v>
      </c>
      <c r="H210">
        <v>42.349736148197195</v>
      </c>
    </row>
    <row r="211" spans="1:8" x14ac:dyDescent="0.3">
      <c r="A211" t="s">
        <v>3094</v>
      </c>
      <c r="B211" t="s">
        <v>38</v>
      </c>
      <c r="C211" t="s">
        <v>6</v>
      </c>
      <c r="D211" s="16">
        <v>1093.8</v>
      </c>
      <c r="E211" s="17">
        <v>1320</v>
      </c>
      <c r="F211" s="17">
        <v>639021</v>
      </c>
      <c r="G211" s="17">
        <v>332095.71480000025</v>
      </c>
      <c r="H211">
        <v>18.679770186949685</v>
      </c>
    </row>
    <row r="212" spans="1:8" x14ac:dyDescent="0.3">
      <c r="A212" t="s">
        <v>3095</v>
      </c>
      <c r="B212" t="s">
        <v>38</v>
      </c>
      <c r="C212" t="s">
        <v>8</v>
      </c>
      <c r="D212" s="16">
        <v>1093.8</v>
      </c>
      <c r="E212" s="17">
        <v>3165</v>
      </c>
      <c r="F212" s="17">
        <v>1146370</v>
      </c>
      <c r="G212" s="17">
        <v>566149.82259999984</v>
      </c>
      <c r="H212">
        <v>25.898285210341207</v>
      </c>
    </row>
    <row r="213" spans="1:8" x14ac:dyDescent="0.3">
      <c r="A213" t="s">
        <v>3096</v>
      </c>
      <c r="B213" t="s">
        <v>38</v>
      </c>
      <c r="C213" t="s">
        <v>21</v>
      </c>
      <c r="D213" s="16">
        <v>1093.8</v>
      </c>
      <c r="E213" s="17">
        <v>2590</v>
      </c>
      <c r="F213" s="17">
        <v>515785</v>
      </c>
      <c r="G213" s="17">
        <v>239783.57600000006</v>
      </c>
      <c r="H213">
        <v>31.972039133754585</v>
      </c>
    </row>
    <row r="214" spans="1:8" x14ac:dyDescent="0.3">
      <c r="A214" t="s">
        <v>3097</v>
      </c>
      <c r="B214" t="s">
        <v>38</v>
      </c>
      <c r="C214" t="s">
        <v>22</v>
      </c>
      <c r="D214" s="16">
        <v>1093.8</v>
      </c>
      <c r="E214" s="17">
        <v>1600</v>
      </c>
      <c r="F214" s="17">
        <v>792347</v>
      </c>
      <c r="G214" s="17">
        <v>392210.90400000027</v>
      </c>
      <c r="H214">
        <v>25.583140873399255</v>
      </c>
    </row>
    <row r="215" spans="1:8" x14ac:dyDescent="0.3">
      <c r="A215" t="s">
        <v>3098</v>
      </c>
      <c r="B215" t="s">
        <v>38</v>
      </c>
      <c r="C215" t="s">
        <v>23</v>
      </c>
      <c r="D215" s="16">
        <v>1093.8</v>
      </c>
      <c r="E215" s="17">
        <v>1000</v>
      </c>
      <c r="F215" s="17">
        <v>599777</v>
      </c>
      <c r="G215" s="17">
        <v>310221.37599999987</v>
      </c>
      <c r="H215">
        <v>29.053102928506714</v>
      </c>
    </row>
    <row r="216" spans="1:8" x14ac:dyDescent="0.3">
      <c r="A216" t="s">
        <v>3099</v>
      </c>
      <c r="B216" t="s">
        <v>38</v>
      </c>
      <c r="C216" t="s">
        <v>24</v>
      </c>
      <c r="D216" s="16">
        <v>1093.8</v>
      </c>
      <c r="E216" s="17">
        <v>4600</v>
      </c>
      <c r="F216" s="17">
        <v>1068693.99</v>
      </c>
      <c r="G216" s="17">
        <v>536363.52100000007</v>
      </c>
      <c r="H216">
        <v>25.621505757732638</v>
      </c>
    </row>
    <row r="217" spans="1:8" x14ac:dyDescent="0.3">
      <c r="A217" t="s">
        <v>3100</v>
      </c>
      <c r="B217" t="s">
        <v>38</v>
      </c>
      <c r="C217" t="s">
        <v>25</v>
      </c>
      <c r="D217" s="16">
        <v>1093.8</v>
      </c>
      <c r="E217" s="17">
        <v>1880</v>
      </c>
      <c r="F217" s="17">
        <v>521468</v>
      </c>
      <c r="G217" s="17">
        <v>251841.17800000019</v>
      </c>
      <c r="H217">
        <v>25.806974405535975</v>
      </c>
    </row>
    <row r="218" spans="1:8" x14ac:dyDescent="0.3">
      <c r="A218" t="s">
        <v>5158</v>
      </c>
      <c r="B218" t="s">
        <v>38</v>
      </c>
      <c r="C218" t="s">
        <v>5061</v>
      </c>
      <c r="D218" s="16">
        <v>1093.8</v>
      </c>
      <c r="E218" s="17">
        <v>1969</v>
      </c>
      <c r="F218" s="17">
        <v>510516.83</v>
      </c>
      <c r="G218" s="17">
        <v>267364.99399999983</v>
      </c>
      <c r="H218">
        <v>37.324433219167574</v>
      </c>
    </row>
    <row r="219" spans="1:8" x14ac:dyDescent="0.3">
      <c r="A219" t="s">
        <v>3101</v>
      </c>
      <c r="B219" t="s">
        <v>38</v>
      </c>
      <c r="C219" t="s">
        <v>14</v>
      </c>
      <c r="D219" s="16">
        <v>1093.8</v>
      </c>
      <c r="E219" s="17">
        <v>1336</v>
      </c>
      <c r="F219" s="17">
        <v>592080</v>
      </c>
      <c r="G219" s="17">
        <v>288114.06799999997</v>
      </c>
      <c r="H219">
        <v>13.470203986215166</v>
      </c>
    </row>
    <row r="220" spans="1:8" x14ac:dyDescent="0.3">
      <c r="A220" t="s">
        <v>3102</v>
      </c>
      <c r="B220" t="s">
        <v>38</v>
      </c>
      <c r="C220" t="s">
        <v>15</v>
      </c>
      <c r="D220" s="16">
        <v>1093.8</v>
      </c>
      <c r="E220" s="17">
        <v>1175</v>
      </c>
      <c r="F220" s="17">
        <v>688639</v>
      </c>
      <c r="G220" s="17">
        <v>402944.86400000006</v>
      </c>
      <c r="H220">
        <v>36.634192452588501</v>
      </c>
    </row>
    <row r="221" spans="1:8" x14ac:dyDescent="0.3">
      <c r="A221" t="s">
        <v>5159</v>
      </c>
      <c r="B221" t="s">
        <v>38</v>
      </c>
      <c r="C221" t="s">
        <v>5063</v>
      </c>
      <c r="D221" s="16">
        <v>1093.8</v>
      </c>
      <c r="E221" s="17">
        <v>400</v>
      </c>
      <c r="F221" s="17">
        <v>30616</v>
      </c>
      <c r="G221" s="17">
        <v>13325.73699999999</v>
      </c>
      <c r="H221">
        <v>19.25905898597377</v>
      </c>
    </row>
    <row r="222" spans="1:8" x14ac:dyDescent="0.3">
      <c r="A222" t="s">
        <v>5160</v>
      </c>
      <c r="B222" t="s">
        <v>38</v>
      </c>
      <c r="C222" t="s">
        <v>5065</v>
      </c>
      <c r="D222" s="16">
        <v>1093.8</v>
      </c>
      <c r="E222" s="17">
        <v>912</v>
      </c>
      <c r="F222" s="17">
        <v>2035999</v>
      </c>
      <c r="G222" s="17">
        <v>924139.4916999999</v>
      </c>
      <c r="H222">
        <v>25.792400963631714</v>
      </c>
    </row>
    <row r="223" spans="1:8" x14ac:dyDescent="0.3">
      <c r="A223" t="s">
        <v>5161</v>
      </c>
      <c r="B223" t="s">
        <v>38</v>
      </c>
      <c r="C223" t="s">
        <v>5067</v>
      </c>
      <c r="D223" s="16">
        <v>1093.8</v>
      </c>
      <c r="E223" s="17">
        <v>1368</v>
      </c>
      <c r="F223" s="17">
        <v>2794593</v>
      </c>
      <c r="G223" s="17">
        <v>1245298.8829000003</v>
      </c>
      <c r="H223">
        <v>26.591424694115013</v>
      </c>
    </row>
    <row r="224" spans="1:8" x14ac:dyDescent="0.3">
      <c r="A224" t="s">
        <v>5162</v>
      </c>
      <c r="B224" t="s">
        <v>38</v>
      </c>
      <c r="C224" t="s">
        <v>5069</v>
      </c>
      <c r="D224" s="16">
        <v>1093.8</v>
      </c>
      <c r="E224" s="17">
        <v>792</v>
      </c>
      <c r="F224" s="17">
        <v>435562</v>
      </c>
      <c r="G224" s="17">
        <v>89827.521400000027</v>
      </c>
      <c r="H224">
        <v>46.297808627930195</v>
      </c>
    </row>
    <row r="225" spans="1:8" x14ac:dyDescent="0.3">
      <c r="A225" t="s">
        <v>5163</v>
      </c>
      <c r="B225" t="s">
        <v>38</v>
      </c>
      <c r="C225" t="s">
        <v>5071</v>
      </c>
      <c r="D225" s="16">
        <v>1093.8</v>
      </c>
      <c r="E225" s="17">
        <v>400</v>
      </c>
      <c r="F225" s="17">
        <v>313910</v>
      </c>
      <c r="G225" s="17">
        <v>129293.94119999991</v>
      </c>
      <c r="H225">
        <v>34.28625851533991</v>
      </c>
    </row>
    <row r="226" spans="1:8" x14ac:dyDescent="0.3">
      <c r="A226" t="s">
        <v>5164</v>
      </c>
      <c r="B226" t="s">
        <v>38</v>
      </c>
      <c r="C226" t="s">
        <v>5073</v>
      </c>
      <c r="D226" s="16">
        <v>1093.8</v>
      </c>
      <c r="E226" s="17">
        <v>146</v>
      </c>
      <c r="F226" s="17">
        <v>177183</v>
      </c>
      <c r="G226" s="17">
        <v>77086.238400000017</v>
      </c>
      <c r="H226">
        <v>18.511436178171028</v>
      </c>
    </row>
    <row r="227" spans="1:8" x14ac:dyDescent="0.3">
      <c r="A227" t="s">
        <v>5165</v>
      </c>
      <c r="B227" t="s">
        <v>38</v>
      </c>
      <c r="C227" t="s">
        <v>5075</v>
      </c>
      <c r="D227" s="16">
        <v>1093.8</v>
      </c>
      <c r="E227" s="17">
        <v>146</v>
      </c>
      <c r="F227" s="17">
        <v>147556</v>
      </c>
      <c r="G227" s="17">
        <v>50165.21000000005</v>
      </c>
      <c r="H227">
        <v>19.88589177683026</v>
      </c>
    </row>
    <row r="228" spans="1:8" x14ac:dyDescent="0.3">
      <c r="A228" t="s">
        <v>3103</v>
      </c>
      <c r="B228" t="s">
        <v>38</v>
      </c>
      <c r="C228" t="s">
        <v>26</v>
      </c>
      <c r="D228" s="16">
        <v>1093.8</v>
      </c>
      <c r="E228" s="17">
        <v>1140</v>
      </c>
      <c r="F228" s="17">
        <v>837361</v>
      </c>
      <c r="G228" s="17">
        <v>426871.35840000014</v>
      </c>
      <c r="H228">
        <v>44.016594975389467</v>
      </c>
    </row>
    <row r="229" spans="1:8" x14ac:dyDescent="0.3">
      <c r="A229" t="s">
        <v>3104</v>
      </c>
      <c r="B229" t="s">
        <v>38</v>
      </c>
      <c r="C229" t="s">
        <v>27</v>
      </c>
      <c r="D229" s="16">
        <v>1093.8</v>
      </c>
      <c r="E229" s="17">
        <v>1368</v>
      </c>
      <c r="F229" s="17">
        <v>846578</v>
      </c>
      <c r="G229" s="17">
        <v>430832.6496</v>
      </c>
      <c r="H229">
        <v>52.488353555859675</v>
      </c>
    </row>
    <row r="230" spans="1:8" x14ac:dyDescent="0.3">
      <c r="A230" t="s">
        <v>3105</v>
      </c>
      <c r="B230" t="s">
        <v>38</v>
      </c>
      <c r="C230" t="s">
        <v>28</v>
      </c>
      <c r="D230" s="16">
        <v>1093.8</v>
      </c>
      <c r="E230" s="17">
        <v>1320</v>
      </c>
      <c r="F230" s="17">
        <v>461589</v>
      </c>
      <c r="G230" s="17">
        <v>199585.30990000014</v>
      </c>
      <c r="H230">
        <v>39.812411180616415</v>
      </c>
    </row>
    <row r="231" spans="1:8" x14ac:dyDescent="0.3">
      <c r="A231" t="s">
        <v>3106</v>
      </c>
      <c r="B231" t="s">
        <v>38</v>
      </c>
      <c r="C231" t="s">
        <v>29</v>
      </c>
      <c r="D231" s="16">
        <v>1093.8</v>
      </c>
      <c r="E231" s="17">
        <v>400</v>
      </c>
      <c r="F231" s="17">
        <v>225891</v>
      </c>
      <c r="G231" s="17">
        <v>119300.20429999995</v>
      </c>
      <c r="H231">
        <v>36.626135840920391</v>
      </c>
    </row>
    <row r="232" spans="1:8" x14ac:dyDescent="0.3">
      <c r="A232" t="s">
        <v>5166</v>
      </c>
      <c r="B232" t="s">
        <v>38</v>
      </c>
      <c r="C232" t="s">
        <v>5077</v>
      </c>
      <c r="D232" s="16">
        <v>1093.8</v>
      </c>
      <c r="E232" s="17">
        <v>1040</v>
      </c>
      <c r="F232" s="17">
        <v>43825</v>
      </c>
      <c r="G232" s="17">
        <v>16732.972000000002</v>
      </c>
      <c r="H232">
        <v>47.774118825655982</v>
      </c>
    </row>
    <row r="233" spans="1:8" x14ac:dyDescent="0.3">
      <c r="A233" t="s">
        <v>3107</v>
      </c>
      <c r="B233" t="s">
        <v>38</v>
      </c>
      <c r="C233" t="s">
        <v>30</v>
      </c>
      <c r="D233" s="16">
        <v>1093.8</v>
      </c>
      <c r="E233" s="17">
        <v>1708</v>
      </c>
      <c r="F233" s="17">
        <v>486479</v>
      </c>
      <c r="G233" s="17">
        <v>262939.97860000009</v>
      </c>
      <c r="H233">
        <v>45.519862365291793</v>
      </c>
    </row>
    <row r="234" spans="1:8" x14ac:dyDescent="0.3">
      <c r="A234" t="s">
        <v>5167</v>
      </c>
      <c r="B234" t="s">
        <v>38</v>
      </c>
      <c r="C234" t="s">
        <v>5079</v>
      </c>
      <c r="D234" s="16">
        <v>1093.8</v>
      </c>
      <c r="E234" s="17">
        <v>1000</v>
      </c>
      <c r="F234" s="17">
        <v>54822</v>
      </c>
      <c r="G234" s="17">
        <v>25223.293999999983</v>
      </c>
      <c r="H234">
        <v>43.400642578766757</v>
      </c>
    </row>
    <row r="235" spans="1:8" x14ac:dyDescent="0.3">
      <c r="A235" t="s">
        <v>5168</v>
      </c>
      <c r="B235" t="s">
        <v>38</v>
      </c>
      <c r="C235" t="s">
        <v>5081</v>
      </c>
      <c r="D235" s="16">
        <v>1093.8</v>
      </c>
      <c r="E235" s="17">
        <v>456</v>
      </c>
      <c r="F235" s="17">
        <v>507155</v>
      </c>
      <c r="G235" s="17">
        <v>246683.44519999984</v>
      </c>
      <c r="H235">
        <v>33.157958227460206</v>
      </c>
    </row>
    <row r="236" spans="1:8" x14ac:dyDescent="0.3">
      <c r="A236" t="s">
        <v>5169</v>
      </c>
      <c r="B236" t="s">
        <v>38</v>
      </c>
      <c r="C236" t="s">
        <v>5083</v>
      </c>
      <c r="D236" s="16">
        <v>1093.8</v>
      </c>
      <c r="E236" s="17">
        <v>912</v>
      </c>
      <c r="F236" s="17">
        <v>825552</v>
      </c>
      <c r="G236" s="17">
        <v>410315.25169999991</v>
      </c>
      <c r="H236">
        <v>47.856842984048612</v>
      </c>
    </row>
    <row r="237" spans="1:8" x14ac:dyDescent="0.3">
      <c r="A237" t="s">
        <v>5170</v>
      </c>
      <c r="B237" t="s">
        <v>38</v>
      </c>
      <c r="C237" t="s">
        <v>5085</v>
      </c>
      <c r="D237" s="16">
        <v>1093.8</v>
      </c>
      <c r="E237" s="17">
        <v>270</v>
      </c>
      <c r="F237" s="17">
        <v>68608</v>
      </c>
      <c r="G237" s="17">
        <v>26030.247999999992</v>
      </c>
      <c r="H237">
        <v>23.045869723230087</v>
      </c>
    </row>
    <row r="238" spans="1:8" x14ac:dyDescent="0.3">
      <c r="A238" t="s">
        <v>3108</v>
      </c>
      <c r="B238" t="s">
        <v>38</v>
      </c>
      <c r="C238" t="s">
        <v>31</v>
      </c>
      <c r="D238" s="16">
        <v>1093.8</v>
      </c>
      <c r="E238" s="17">
        <v>3006</v>
      </c>
      <c r="F238" s="17">
        <v>677710</v>
      </c>
      <c r="G238" s="17">
        <v>370890.8603</v>
      </c>
      <c r="H238">
        <v>30.628655866086405</v>
      </c>
    </row>
    <row r="239" spans="1:8" x14ac:dyDescent="0.3">
      <c r="A239" t="s">
        <v>5171</v>
      </c>
      <c r="B239" t="s">
        <v>38</v>
      </c>
      <c r="C239" t="s">
        <v>5087</v>
      </c>
      <c r="D239" s="16">
        <v>1093.8</v>
      </c>
      <c r="E239" s="17">
        <v>78</v>
      </c>
      <c r="F239" s="17">
        <v>94767</v>
      </c>
      <c r="G239" s="17">
        <v>34564.125999999997</v>
      </c>
      <c r="H239">
        <v>75.147262893130133</v>
      </c>
    </row>
    <row r="240" spans="1:8" x14ac:dyDescent="0.3">
      <c r="A240" t="s">
        <v>3585</v>
      </c>
      <c r="B240" t="s">
        <v>39</v>
      </c>
      <c r="C240" t="s">
        <v>4</v>
      </c>
      <c r="D240" s="16">
        <v>1030</v>
      </c>
      <c r="E240" s="17">
        <v>12525</v>
      </c>
      <c r="F240" s="17">
        <v>5266475</v>
      </c>
      <c r="G240" s="17">
        <v>2546521.8757999972</v>
      </c>
      <c r="H240">
        <v>38.988416114998508</v>
      </c>
    </row>
    <row r="241" spans="1:8" x14ac:dyDescent="0.3">
      <c r="A241" t="s">
        <v>3586</v>
      </c>
      <c r="B241" t="s">
        <v>39</v>
      </c>
      <c r="C241" t="s">
        <v>2</v>
      </c>
      <c r="D241" s="16">
        <v>1030</v>
      </c>
      <c r="E241" s="17">
        <v>12189</v>
      </c>
      <c r="F241" s="17">
        <v>6158230</v>
      </c>
      <c r="G241" s="17">
        <v>3393284.5631000004</v>
      </c>
      <c r="H241">
        <v>44.618971082777961</v>
      </c>
    </row>
    <row r="242" spans="1:8" x14ac:dyDescent="0.3">
      <c r="A242" t="s">
        <v>3587</v>
      </c>
      <c r="B242" t="s">
        <v>39</v>
      </c>
      <c r="C242" t="s">
        <v>3</v>
      </c>
      <c r="D242" s="16">
        <v>1030</v>
      </c>
      <c r="E242" s="17">
        <v>20640</v>
      </c>
      <c r="F242" s="17">
        <v>4578279</v>
      </c>
      <c r="G242" s="17">
        <v>2297402.8558000014</v>
      </c>
      <c r="H242">
        <v>52.214488360292734</v>
      </c>
    </row>
    <row r="243" spans="1:8" x14ac:dyDescent="0.3">
      <c r="A243" t="s">
        <v>3588</v>
      </c>
      <c r="B243" t="s">
        <v>39</v>
      </c>
      <c r="C243" t="s">
        <v>7</v>
      </c>
      <c r="D243" s="16">
        <v>1030</v>
      </c>
      <c r="E243" s="17">
        <v>3111</v>
      </c>
      <c r="F243" s="17">
        <v>1142237</v>
      </c>
      <c r="G243" s="17">
        <v>594399.68799999997</v>
      </c>
      <c r="H243">
        <v>40.782067300483583</v>
      </c>
    </row>
    <row r="244" spans="1:8" x14ac:dyDescent="0.3">
      <c r="A244" t="s">
        <v>3589</v>
      </c>
      <c r="B244" t="s">
        <v>39</v>
      </c>
      <c r="C244" t="s">
        <v>5</v>
      </c>
      <c r="D244" s="16">
        <v>1030</v>
      </c>
      <c r="E244" s="17">
        <v>1600</v>
      </c>
      <c r="F244" s="17">
        <v>647340</v>
      </c>
      <c r="G244" s="17">
        <v>360012.03370000015</v>
      </c>
      <c r="H244">
        <v>31.751326002059326</v>
      </c>
    </row>
    <row r="245" spans="1:8" x14ac:dyDescent="0.3">
      <c r="A245" t="s">
        <v>3590</v>
      </c>
      <c r="B245" t="s">
        <v>39</v>
      </c>
      <c r="C245" t="s">
        <v>6</v>
      </c>
      <c r="D245" s="16">
        <v>1030</v>
      </c>
      <c r="E245" s="17">
        <v>1580</v>
      </c>
      <c r="F245" s="17">
        <v>622821</v>
      </c>
      <c r="G245" s="17">
        <v>318539.70340000011</v>
      </c>
      <c r="H245">
        <v>22.734928202616295</v>
      </c>
    </row>
    <row r="246" spans="1:8" x14ac:dyDescent="0.3">
      <c r="A246" t="s">
        <v>3591</v>
      </c>
      <c r="B246" t="s">
        <v>39</v>
      </c>
      <c r="C246" t="s">
        <v>8</v>
      </c>
      <c r="D246" s="16">
        <v>1030</v>
      </c>
      <c r="E246" s="17">
        <v>3660</v>
      </c>
      <c r="F246" s="17">
        <v>1071584</v>
      </c>
      <c r="G246" s="17">
        <v>507959.13480000047</v>
      </c>
      <c r="H246">
        <v>31.515639963465659</v>
      </c>
    </row>
    <row r="247" spans="1:8" x14ac:dyDescent="0.3">
      <c r="A247" t="s">
        <v>3592</v>
      </c>
      <c r="B247" t="s">
        <v>39</v>
      </c>
      <c r="C247" t="s">
        <v>21</v>
      </c>
      <c r="D247" s="16">
        <v>1030</v>
      </c>
      <c r="E247" s="17">
        <v>2990</v>
      </c>
      <c r="F247" s="17">
        <v>657791</v>
      </c>
      <c r="G247" s="17">
        <v>320900.52000000037</v>
      </c>
      <c r="H247">
        <v>34.818061963045139</v>
      </c>
    </row>
    <row r="248" spans="1:8" x14ac:dyDescent="0.3">
      <c r="A248" t="s">
        <v>3593</v>
      </c>
      <c r="B248" t="s">
        <v>39</v>
      </c>
      <c r="C248" t="s">
        <v>22</v>
      </c>
      <c r="D248" s="16">
        <v>1030</v>
      </c>
      <c r="E248" s="17">
        <v>1880</v>
      </c>
      <c r="F248" s="17">
        <v>859881</v>
      </c>
      <c r="G248" s="17">
        <v>432551.77379999997</v>
      </c>
      <c r="H248">
        <v>24.61951446792942</v>
      </c>
    </row>
    <row r="249" spans="1:8" x14ac:dyDescent="0.3">
      <c r="A249" t="s">
        <v>3594</v>
      </c>
      <c r="B249" t="s">
        <v>39</v>
      </c>
      <c r="C249" t="s">
        <v>23</v>
      </c>
      <c r="D249" s="16">
        <v>1030</v>
      </c>
      <c r="E249" s="17">
        <v>1160</v>
      </c>
      <c r="F249" s="17">
        <v>740451</v>
      </c>
      <c r="G249" s="17">
        <v>391658.48800000007</v>
      </c>
      <c r="H249">
        <v>32.333466391904643</v>
      </c>
    </row>
    <row r="250" spans="1:8" x14ac:dyDescent="0.3">
      <c r="A250" t="s">
        <v>3595</v>
      </c>
      <c r="B250" t="s">
        <v>39</v>
      </c>
      <c r="C250" t="s">
        <v>24</v>
      </c>
      <c r="D250" s="16">
        <v>1030</v>
      </c>
      <c r="E250" s="17">
        <v>5280</v>
      </c>
      <c r="F250" s="17">
        <v>979777</v>
      </c>
      <c r="G250" s="17">
        <v>498112.77840000007</v>
      </c>
      <c r="H250">
        <v>33.021496751545293</v>
      </c>
    </row>
    <row r="251" spans="1:8" x14ac:dyDescent="0.3">
      <c r="A251" t="s">
        <v>3596</v>
      </c>
      <c r="B251" t="s">
        <v>39</v>
      </c>
      <c r="C251" t="s">
        <v>25</v>
      </c>
      <c r="D251" s="16">
        <v>1030</v>
      </c>
      <c r="E251" s="17">
        <v>2160</v>
      </c>
      <c r="F251" s="17">
        <v>555724</v>
      </c>
      <c r="G251" s="17">
        <v>274320.44799999986</v>
      </c>
      <c r="H251">
        <v>27.066890231719622</v>
      </c>
    </row>
    <row r="252" spans="1:8" x14ac:dyDescent="0.3">
      <c r="A252" t="s">
        <v>5172</v>
      </c>
      <c r="B252" t="s">
        <v>39</v>
      </c>
      <c r="C252" t="s">
        <v>5061</v>
      </c>
      <c r="D252" s="16">
        <v>1030</v>
      </c>
      <c r="E252" s="17">
        <v>4935</v>
      </c>
      <c r="F252" s="17">
        <v>585761</v>
      </c>
      <c r="G252" s="17">
        <v>317337.64400000009</v>
      </c>
      <c r="H252">
        <v>30.545594987270754</v>
      </c>
    </row>
    <row r="253" spans="1:8" x14ac:dyDescent="0.3">
      <c r="A253" t="s">
        <v>3597</v>
      </c>
      <c r="B253" t="s">
        <v>39</v>
      </c>
      <c r="C253" t="s">
        <v>14</v>
      </c>
      <c r="D253" s="16">
        <v>1030</v>
      </c>
      <c r="E253" s="17">
        <v>1482</v>
      </c>
      <c r="F253" s="17">
        <v>376680</v>
      </c>
      <c r="G253" s="17">
        <v>202399.09900000034</v>
      </c>
      <c r="H253">
        <v>12.248012588023069</v>
      </c>
    </row>
    <row r="254" spans="1:8" x14ac:dyDescent="0.3">
      <c r="A254" t="s">
        <v>3598</v>
      </c>
      <c r="B254" t="s">
        <v>39</v>
      </c>
      <c r="C254" t="s">
        <v>15</v>
      </c>
      <c r="D254" s="16">
        <v>1030</v>
      </c>
      <c r="E254" s="17">
        <v>1278</v>
      </c>
      <c r="F254" s="17">
        <v>629260</v>
      </c>
      <c r="G254" s="17">
        <v>368148.2861999998</v>
      </c>
      <c r="H254">
        <v>28.704838003709625</v>
      </c>
    </row>
    <row r="255" spans="1:8" x14ac:dyDescent="0.3">
      <c r="A255" t="s">
        <v>5173</v>
      </c>
      <c r="B255" t="s">
        <v>39</v>
      </c>
      <c r="C255" t="s">
        <v>5063</v>
      </c>
      <c r="D255" s="16">
        <v>1030</v>
      </c>
      <c r="E255" s="17">
        <v>0</v>
      </c>
      <c r="F255" s="17">
        <v>56</v>
      </c>
      <c r="G255" s="17">
        <v>24.475999999999999</v>
      </c>
      <c r="H255">
        <v>9.9962663367592963</v>
      </c>
    </row>
    <row r="256" spans="1:8" x14ac:dyDescent="0.3">
      <c r="A256" t="s">
        <v>5174</v>
      </c>
      <c r="B256" t="s">
        <v>39</v>
      </c>
      <c r="C256" t="s">
        <v>5065</v>
      </c>
      <c r="D256" s="16">
        <v>1030</v>
      </c>
      <c r="E256" s="17">
        <v>0</v>
      </c>
      <c r="F256" s="17">
        <v>534139</v>
      </c>
      <c r="G256" s="17">
        <v>217590.72560000047</v>
      </c>
      <c r="H256">
        <v>32.835437968825794</v>
      </c>
    </row>
    <row r="257" spans="1:8" x14ac:dyDescent="0.3">
      <c r="A257" t="s">
        <v>5175</v>
      </c>
      <c r="B257" t="s">
        <v>39</v>
      </c>
      <c r="C257" t="s">
        <v>5067</v>
      </c>
      <c r="D257" s="16">
        <v>1030</v>
      </c>
      <c r="E257" s="17">
        <v>0</v>
      </c>
      <c r="F257" s="17">
        <v>1705769</v>
      </c>
      <c r="G257" s="17">
        <v>751763.60199999821</v>
      </c>
      <c r="H257">
        <v>41.439344324129245</v>
      </c>
    </row>
    <row r="258" spans="1:8" x14ac:dyDescent="0.3">
      <c r="A258" t="s">
        <v>5176</v>
      </c>
      <c r="B258" t="s">
        <v>39</v>
      </c>
      <c r="C258" t="s">
        <v>5069</v>
      </c>
      <c r="D258" s="16">
        <v>1030</v>
      </c>
      <c r="E258" s="17">
        <v>0</v>
      </c>
      <c r="F258" s="17">
        <v>124630</v>
      </c>
      <c r="G258" s="17">
        <v>62431.728000000003</v>
      </c>
      <c r="H258">
        <v>44.96189549124454</v>
      </c>
    </row>
    <row r="259" spans="1:8" x14ac:dyDescent="0.3">
      <c r="A259" t="s">
        <v>5177</v>
      </c>
      <c r="B259" t="s">
        <v>39</v>
      </c>
      <c r="C259" t="s">
        <v>5071</v>
      </c>
      <c r="D259" s="16">
        <v>1030</v>
      </c>
      <c r="E259" s="17">
        <v>0</v>
      </c>
      <c r="F259" s="17">
        <v>111070</v>
      </c>
      <c r="G259" s="17">
        <v>50189.832399999992</v>
      </c>
      <c r="H259">
        <v>49.913012534150774</v>
      </c>
    </row>
    <row r="260" spans="1:8" x14ac:dyDescent="0.3">
      <c r="A260" t="s">
        <v>5178</v>
      </c>
      <c r="B260" t="s">
        <v>39</v>
      </c>
      <c r="C260" t="s">
        <v>5073</v>
      </c>
      <c r="D260" s="16">
        <v>1030</v>
      </c>
      <c r="E260" s="17">
        <v>0</v>
      </c>
      <c r="F260" s="17">
        <v>99757</v>
      </c>
      <c r="G260" s="17">
        <v>44250.825300000033</v>
      </c>
      <c r="H260">
        <v>25.087086839007146</v>
      </c>
    </row>
    <row r="261" spans="1:8" x14ac:dyDescent="0.3">
      <c r="A261" t="s">
        <v>5179</v>
      </c>
      <c r="B261" t="s">
        <v>39</v>
      </c>
      <c r="C261" t="s">
        <v>5075</v>
      </c>
      <c r="D261" s="16">
        <v>1030</v>
      </c>
      <c r="E261" s="17">
        <v>0</v>
      </c>
      <c r="F261" s="17">
        <v>147363</v>
      </c>
      <c r="G261" s="17">
        <v>64687.859999999942</v>
      </c>
      <c r="H261">
        <v>21.812655049631612</v>
      </c>
    </row>
    <row r="262" spans="1:8" x14ac:dyDescent="0.3">
      <c r="A262" t="s">
        <v>3599</v>
      </c>
      <c r="B262" t="s">
        <v>39</v>
      </c>
      <c r="C262" t="s">
        <v>26</v>
      </c>
      <c r="D262" s="16">
        <v>1030</v>
      </c>
      <c r="E262" s="17">
        <v>1062</v>
      </c>
      <c r="F262" s="17">
        <v>555845</v>
      </c>
      <c r="G262" s="17">
        <v>271925.92310000001</v>
      </c>
      <c r="H262">
        <v>48.903883377975269</v>
      </c>
    </row>
    <row r="263" spans="1:8" x14ac:dyDescent="0.3">
      <c r="A263" t="s">
        <v>3600</v>
      </c>
      <c r="B263" t="s">
        <v>39</v>
      </c>
      <c r="C263" t="s">
        <v>27</v>
      </c>
      <c r="D263" s="16">
        <v>1030</v>
      </c>
      <c r="E263" s="17">
        <v>1440</v>
      </c>
      <c r="F263" s="17">
        <v>680354</v>
      </c>
      <c r="G263" s="17">
        <v>337492.60919999977</v>
      </c>
      <c r="H263">
        <v>56.941080649084277</v>
      </c>
    </row>
    <row r="264" spans="1:8" x14ac:dyDescent="0.3">
      <c r="A264" t="s">
        <v>3601</v>
      </c>
      <c r="B264" t="s">
        <v>39</v>
      </c>
      <c r="C264" t="s">
        <v>28</v>
      </c>
      <c r="D264" s="16">
        <v>1030</v>
      </c>
      <c r="E264" s="17">
        <v>1320</v>
      </c>
      <c r="F264" s="17">
        <v>405516</v>
      </c>
      <c r="G264" s="17">
        <v>164679.45869999996</v>
      </c>
      <c r="H264">
        <v>36.707175681400656</v>
      </c>
    </row>
    <row r="265" spans="1:8" x14ac:dyDescent="0.3">
      <c r="A265" t="s">
        <v>3602</v>
      </c>
      <c r="B265" t="s">
        <v>39</v>
      </c>
      <c r="C265" t="s">
        <v>29</v>
      </c>
      <c r="D265" s="16">
        <v>1030</v>
      </c>
      <c r="E265" s="17">
        <v>400</v>
      </c>
      <c r="F265" s="17">
        <v>229600</v>
      </c>
      <c r="G265" s="17">
        <v>106486.89629999992</v>
      </c>
      <c r="H265">
        <v>38.307052551384878</v>
      </c>
    </row>
    <row r="266" spans="1:8" x14ac:dyDescent="0.3">
      <c r="A266" t="s">
        <v>5180</v>
      </c>
      <c r="B266" t="s">
        <v>39</v>
      </c>
      <c r="C266" t="s">
        <v>5077</v>
      </c>
      <c r="D266" s="16">
        <v>1030</v>
      </c>
      <c r="E266" s="17">
        <v>1280</v>
      </c>
      <c r="F266" s="17">
        <v>55641</v>
      </c>
      <c r="G266" s="17">
        <v>30009.419999999995</v>
      </c>
      <c r="H266">
        <v>18.408075791660124</v>
      </c>
    </row>
    <row r="267" spans="1:8" x14ac:dyDescent="0.3">
      <c r="A267" t="s">
        <v>3603</v>
      </c>
      <c r="B267" t="s">
        <v>39</v>
      </c>
      <c r="C267" t="s">
        <v>30</v>
      </c>
      <c r="D267" s="16">
        <v>1030</v>
      </c>
      <c r="E267" s="17">
        <v>1908</v>
      </c>
      <c r="F267" s="17">
        <v>497297</v>
      </c>
      <c r="G267" s="17">
        <v>264682.0441</v>
      </c>
      <c r="H267">
        <v>48.984809146143078</v>
      </c>
    </row>
    <row r="268" spans="1:8" x14ac:dyDescent="0.3">
      <c r="A268" t="s">
        <v>5181</v>
      </c>
      <c r="B268" t="s">
        <v>39</v>
      </c>
      <c r="C268" t="s">
        <v>5079</v>
      </c>
      <c r="D268" s="16">
        <v>1030</v>
      </c>
      <c r="E268" s="17">
        <v>1160</v>
      </c>
      <c r="F268" s="17">
        <v>59503</v>
      </c>
      <c r="G268" s="17">
        <v>27825.965999999997</v>
      </c>
      <c r="H268">
        <v>46.898100377705802</v>
      </c>
    </row>
    <row r="269" spans="1:8" x14ac:dyDescent="0.3">
      <c r="A269" t="s">
        <v>5182</v>
      </c>
      <c r="B269" t="s">
        <v>39</v>
      </c>
      <c r="C269" t="s">
        <v>5081</v>
      </c>
      <c r="D269" s="16">
        <v>1030</v>
      </c>
      <c r="E269" s="17">
        <v>0</v>
      </c>
      <c r="F269" s="17">
        <v>288437</v>
      </c>
      <c r="G269" s="17">
        <v>133496.82459999996</v>
      </c>
      <c r="H269">
        <v>63.011586305458799</v>
      </c>
    </row>
    <row r="270" spans="1:8" x14ac:dyDescent="0.3">
      <c r="A270" t="s">
        <v>5183</v>
      </c>
      <c r="B270" t="s">
        <v>39</v>
      </c>
      <c r="C270" t="s">
        <v>5083</v>
      </c>
      <c r="D270" s="16">
        <v>1030</v>
      </c>
      <c r="E270" s="17">
        <v>0</v>
      </c>
      <c r="F270" s="17">
        <v>450621</v>
      </c>
      <c r="G270" s="17">
        <v>223805.46829999983</v>
      </c>
      <c r="H270">
        <v>44.17368709234637</v>
      </c>
    </row>
    <row r="271" spans="1:8" x14ac:dyDescent="0.3">
      <c r="A271" t="s">
        <v>5184</v>
      </c>
      <c r="B271" t="s">
        <v>39</v>
      </c>
      <c r="C271" t="s">
        <v>5085</v>
      </c>
      <c r="D271" s="16">
        <v>1030</v>
      </c>
      <c r="E271" s="17">
        <v>450</v>
      </c>
      <c r="F271" s="17">
        <v>111632</v>
      </c>
      <c r="G271" s="17">
        <v>42759.248000000021</v>
      </c>
      <c r="H271">
        <v>28.305615923406123</v>
      </c>
    </row>
    <row r="272" spans="1:8" x14ac:dyDescent="0.3">
      <c r="A272" t="s">
        <v>3604</v>
      </c>
      <c r="B272" t="s">
        <v>39</v>
      </c>
      <c r="C272" t="s">
        <v>31</v>
      </c>
      <c r="D272" s="16">
        <v>1030</v>
      </c>
      <c r="E272" s="17">
        <v>2872</v>
      </c>
      <c r="F272" s="17">
        <v>499044</v>
      </c>
      <c r="G272" s="17">
        <v>246020.28010000024</v>
      </c>
      <c r="H272">
        <v>39.627566974601315</v>
      </c>
    </row>
    <row r="273" spans="1:8" x14ac:dyDescent="0.3">
      <c r="A273" t="s">
        <v>5185</v>
      </c>
      <c r="B273" t="s">
        <v>39</v>
      </c>
      <c r="C273" t="s">
        <v>5087</v>
      </c>
      <c r="D273" s="16">
        <v>1030</v>
      </c>
      <c r="E273" s="17">
        <v>0</v>
      </c>
      <c r="F273" s="17">
        <v>2849</v>
      </c>
      <c r="G273" s="17">
        <v>1218.77</v>
      </c>
      <c r="H273">
        <v>9.9999999999999982</v>
      </c>
    </row>
    <row r="274" spans="1:8" x14ac:dyDescent="0.3">
      <c r="A274" t="s">
        <v>3945</v>
      </c>
      <c r="B274" t="s">
        <v>40</v>
      </c>
      <c r="C274" t="s">
        <v>4</v>
      </c>
      <c r="D274" s="16">
        <v>1246</v>
      </c>
      <c r="E274" s="17">
        <v>13522</v>
      </c>
      <c r="F274" s="17">
        <v>6134094</v>
      </c>
      <c r="G274" s="17">
        <v>3535033.6372999963</v>
      </c>
      <c r="H274">
        <v>38.054201547190452</v>
      </c>
    </row>
    <row r="275" spans="1:8" x14ac:dyDescent="0.3">
      <c r="A275" t="s">
        <v>3946</v>
      </c>
      <c r="B275" t="s">
        <v>40</v>
      </c>
      <c r="C275" t="s">
        <v>2</v>
      </c>
      <c r="D275" s="16">
        <v>1246</v>
      </c>
      <c r="E275" s="17">
        <v>18265</v>
      </c>
      <c r="F275" s="17">
        <v>9013351.9900000002</v>
      </c>
      <c r="G275" s="17">
        <v>5093775.3744000047</v>
      </c>
      <c r="H275">
        <v>49.080310765822745</v>
      </c>
    </row>
    <row r="276" spans="1:8" x14ac:dyDescent="0.3">
      <c r="A276" t="s">
        <v>3947</v>
      </c>
      <c r="B276" t="s">
        <v>40</v>
      </c>
      <c r="C276" t="s">
        <v>3</v>
      </c>
      <c r="D276" s="16">
        <v>1246</v>
      </c>
      <c r="E276" s="17">
        <v>15288</v>
      </c>
      <c r="F276" s="17">
        <v>2862820</v>
      </c>
      <c r="G276" s="17">
        <v>1483550.647600001</v>
      </c>
      <c r="H276">
        <v>52.320206846205721</v>
      </c>
    </row>
    <row r="277" spans="1:8" x14ac:dyDescent="0.3">
      <c r="A277" t="s">
        <v>3948</v>
      </c>
      <c r="B277" t="s">
        <v>40</v>
      </c>
      <c r="C277" t="s">
        <v>7</v>
      </c>
      <c r="D277" s="16">
        <v>1246</v>
      </c>
      <c r="E277" s="17">
        <v>4401</v>
      </c>
      <c r="F277" s="17">
        <v>1491540</v>
      </c>
      <c r="G277" s="17">
        <v>836204.84600000107</v>
      </c>
      <c r="H277">
        <v>50.013336655063767</v>
      </c>
    </row>
    <row r="278" spans="1:8" x14ac:dyDescent="0.3">
      <c r="A278" t="s">
        <v>3949</v>
      </c>
      <c r="B278" t="s">
        <v>40</v>
      </c>
      <c r="C278" t="s">
        <v>5</v>
      </c>
      <c r="D278" s="16">
        <v>1246</v>
      </c>
      <c r="E278" s="17">
        <v>3520</v>
      </c>
      <c r="F278" s="17">
        <v>944223</v>
      </c>
      <c r="G278" s="17">
        <v>535172.8474999998</v>
      </c>
      <c r="H278">
        <v>39.487940602589013</v>
      </c>
    </row>
    <row r="279" spans="1:8" x14ac:dyDescent="0.3">
      <c r="A279" t="s">
        <v>3950</v>
      </c>
      <c r="B279" t="s">
        <v>40</v>
      </c>
      <c r="C279" t="s">
        <v>6</v>
      </c>
      <c r="D279" s="16">
        <v>1246</v>
      </c>
      <c r="E279" s="17">
        <v>2654</v>
      </c>
      <c r="F279" s="17">
        <v>795819</v>
      </c>
      <c r="G279" s="17">
        <v>415014.03799999936</v>
      </c>
      <c r="H279">
        <v>33.82891090111373</v>
      </c>
    </row>
    <row r="280" spans="1:8" x14ac:dyDescent="0.3">
      <c r="A280" t="s">
        <v>3951</v>
      </c>
      <c r="B280" t="s">
        <v>40</v>
      </c>
      <c r="C280" t="s">
        <v>8</v>
      </c>
      <c r="D280" s="16">
        <v>1246</v>
      </c>
      <c r="E280" s="17">
        <v>6415</v>
      </c>
      <c r="F280" s="17">
        <v>1188783</v>
      </c>
      <c r="G280" s="17">
        <v>561231.38190000004</v>
      </c>
      <c r="H280">
        <v>55.699398292731203</v>
      </c>
    </row>
    <row r="281" spans="1:8" x14ac:dyDescent="0.3">
      <c r="A281" t="s">
        <v>3952</v>
      </c>
      <c r="B281" t="s">
        <v>40</v>
      </c>
      <c r="C281" t="s">
        <v>21</v>
      </c>
      <c r="D281" s="16">
        <v>1246</v>
      </c>
      <c r="E281" s="17">
        <v>3510</v>
      </c>
      <c r="F281" s="17">
        <v>480615</v>
      </c>
      <c r="G281" s="17">
        <v>244403.19720000005</v>
      </c>
      <c r="H281">
        <v>52.744762591939377</v>
      </c>
    </row>
    <row r="282" spans="1:8" x14ac:dyDescent="0.3">
      <c r="A282" t="s">
        <v>3953</v>
      </c>
      <c r="B282" t="s">
        <v>40</v>
      </c>
      <c r="C282" t="s">
        <v>22</v>
      </c>
      <c r="D282" s="16">
        <v>1246</v>
      </c>
      <c r="E282" s="17">
        <v>2240</v>
      </c>
      <c r="F282" s="17">
        <v>651558</v>
      </c>
      <c r="G282" s="17">
        <v>334169.11260000034</v>
      </c>
      <c r="H282">
        <v>39.444152783844494</v>
      </c>
    </row>
    <row r="283" spans="1:8" x14ac:dyDescent="0.3">
      <c r="A283" t="s">
        <v>3954</v>
      </c>
      <c r="B283" t="s">
        <v>40</v>
      </c>
      <c r="C283" t="s">
        <v>23</v>
      </c>
      <c r="D283" s="16">
        <v>1246</v>
      </c>
      <c r="E283" s="17">
        <v>1360</v>
      </c>
      <c r="F283" s="17">
        <v>566765</v>
      </c>
      <c r="G283" s="17">
        <v>300387.69600000035</v>
      </c>
      <c r="H283">
        <v>46.773796533356347</v>
      </c>
    </row>
    <row r="284" spans="1:8" x14ac:dyDescent="0.3">
      <c r="A284" t="s">
        <v>3955</v>
      </c>
      <c r="B284" t="s">
        <v>40</v>
      </c>
      <c r="C284" t="s">
        <v>24</v>
      </c>
      <c r="D284" s="16">
        <v>1246</v>
      </c>
      <c r="E284" s="17">
        <v>6320</v>
      </c>
      <c r="F284" s="17">
        <v>992396</v>
      </c>
      <c r="G284" s="17">
        <v>528187.90300000017</v>
      </c>
      <c r="H284">
        <v>38.127714366860772</v>
      </c>
    </row>
    <row r="285" spans="1:8" x14ac:dyDescent="0.3">
      <c r="A285" t="s">
        <v>3956</v>
      </c>
      <c r="B285" t="s">
        <v>40</v>
      </c>
      <c r="C285" t="s">
        <v>25</v>
      </c>
      <c r="D285" s="16">
        <v>1246</v>
      </c>
      <c r="E285" s="17">
        <v>2560</v>
      </c>
      <c r="F285" s="17">
        <v>478648</v>
      </c>
      <c r="G285" s="17">
        <v>250552.36999999991</v>
      </c>
      <c r="H285">
        <v>41.407685362933002</v>
      </c>
    </row>
    <row r="286" spans="1:8" x14ac:dyDescent="0.3">
      <c r="A286" t="s">
        <v>5186</v>
      </c>
      <c r="B286" t="s">
        <v>40</v>
      </c>
      <c r="C286" t="s">
        <v>5061</v>
      </c>
      <c r="D286" s="16">
        <v>1246</v>
      </c>
      <c r="E286" s="17">
        <v>3975</v>
      </c>
      <c r="F286" s="17">
        <v>452922</v>
      </c>
      <c r="G286" s="17">
        <v>239801.32760000014</v>
      </c>
      <c r="H286">
        <v>47.245252404243047</v>
      </c>
    </row>
    <row r="287" spans="1:8" x14ac:dyDescent="0.3">
      <c r="A287" t="s">
        <v>3957</v>
      </c>
      <c r="B287" t="s">
        <v>40</v>
      </c>
      <c r="C287" t="s">
        <v>14</v>
      </c>
      <c r="D287" s="16">
        <v>1246</v>
      </c>
      <c r="E287" s="17">
        <v>1865</v>
      </c>
      <c r="F287" s="17">
        <v>627781</v>
      </c>
      <c r="G287" s="17">
        <v>331890.15699999972</v>
      </c>
      <c r="H287">
        <v>25.682163837358061</v>
      </c>
    </row>
    <row r="288" spans="1:8" x14ac:dyDescent="0.3">
      <c r="A288" t="s">
        <v>3958</v>
      </c>
      <c r="B288" t="s">
        <v>40</v>
      </c>
      <c r="C288" t="s">
        <v>15</v>
      </c>
      <c r="D288" s="16">
        <v>1246</v>
      </c>
      <c r="E288" s="17">
        <v>1620</v>
      </c>
      <c r="F288" s="17">
        <v>680997</v>
      </c>
      <c r="G288" s="17">
        <v>399477.62499999971</v>
      </c>
      <c r="H288">
        <v>38.152072325394961</v>
      </c>
    </row>
    <row r="289" spans="1:8" x14ac:dyDescent="0.3">
      <c r="A289" t="s">
        <v>5187</v>
      </c>
      <c r="B289" t="s">
        <v>40</v>
      </c>
      <c r="C289" t="s">
        <v>5063</v>
      </c>
      <c r="D289" s="16">
        <v>1246</v>
      </c>
      <c r="E289" s="17">
        <v>400</v>
      </c>
      <c r="F289" s="17">
        <v>12336</v>
      </c>
      <c r="G289" s="17">
        <v>4764.1679999999933</v>
      </c>
      <c r="H289">
        <v>66.317825263423657</v>
      </c>
    </row>
    <row r="290" spans="1:8" x14ac:dyDescent="0.3">
      <c r="A290" t="s">
        <v>5188</v>
      </c>
      <c r="B290" t="s">
        <v>40</v>
      </c>
      <c r="C290" t="s">
        <v>5065</v>
      </c>
      <c r="D290" s="16">
        <v>1246</v>
      </c>
      <c r="E290" s="17">
        <v>0</v>
      </c>
      <c r="F290" s="17">
        <v>1663516</v>
      </c>
      <c r="G290" s="17">
        <v>782121.18110000051</v>
      </c>
      <c r="H290">
        <v>36.698750395956026</v>
      </c>
    </row>
    <row r="291" spans="1:8" x14ac:dyDescent="0.3">
      <c r="A291" t="s">
        <v>5189</v>
      </c>
      <c r="B291" t="s">
        <v>40</v>
      </c>
      <c r="C291" t="s">
        <v>5067</v>
      </c>
      <c r="D291" s="16">
        <v>1246</v>
      </c>
      <c r="E291" s="17">
        <v>0</v>
      </c>
      <c r="F291" s="17">
        <v>1895689</v>
      </c>
      <c r="G291" s="17">
        <v>807385.90599999879</v>
      </c>
      <c r="H291">
        <v>69.334575611709141</v>
      </c>
    </row>
    <row r="292" spans="1:8" x14ac:dyDescent="0.3">
      <c r="A292" t="s">
        <v>5190</v>
      </c>
      <c r="B292" t="s">
        <v>40</v>
      </c>
      <c r="C292" t="s">
        <v>5069</v>
      </c>
      <c r="D292" s="16">
        <v>1246</v>
      </c>
      <c r="E292" s="17">
        <v>0</v>
      </c>
      <c r="F292" s="17">
        <v>139254</v>
      </c>
      <c r="G292" s="17">
        <v>25238.432000000044</v>
      </c>
      <c r="H292">
        <v>131.10575152158196</v>
      </c>
    </row>
    <row r="293" spans="1:8" x14ac:dyDescent="0.3">
      <c r="A293" t="s">
        <v>5191</v>
      </c>
      <c r="B293" t="s">
        <v>40</v>
      </c>
      <c r="C293" t="s">
        <v>5071</v>
      </c>
      <c r="D293" s="16">
        <v>1246</v>
      </c>
      <c r="E293" s="17">
        <v>0</v>
      </c>
      <c r="F293" s="17">
        <v>60189</v>
      </c>
      <c r="G293" s="17">
        <v>20004.729800000008</v>
      </c>
      <c r="H293">
        <v>52.368725081387609</v>
      </c>
    </row>
    <row r="294" spans="1:8" x14ac:dyDescent="0.3">
      <c r="A294" t="s">
        <v>5192</v>
      </c>
      <c r="B294" t="s">
        <v>40</v>
      </c>
      <c r="C294" t="s">
        <v>5073</v>
      </c>
      <c r="D294" s="16">
        <v>1246</v>
      </c>
      <c r="E294" s="17">
        <v>0</v>
      </c>
      <c r="F294" s="17">
        <v>79616</v>
      </c>
      <c r="G294" s="17">
        <v>30926.603000000017</v>
      </c>
      <c r="H294">
        <v>26.67632939467298</v>
      </c>
    </row>
    <row r="295" spans="1:8" x14ac:dyDescent="0.3">
      <c r="A295" t="s">
        <v>5193</v>
      </c>
      <c r="B295" t="s">
        <v>40</v>
      </c>
      <c r="C295" t="s">
        <v>5075</v>
      </c>
      <c r="D295" s="16">
        <v>1246</v>
      </c>
      <c r="E295" s="17">
        <v>0</v>
      </c>
      <c r="F295" s="17">
        <v>5850</v>
      </c>
      <c r="G295" s="17">
        <v>2630.0299999999997</v>
      </c>
      <c r="H295">
        <v>60.171613400124826</v>
      </c>
    </row>
    <row r="296" spans="1:8" x14ac:dyDescent="0.3">
      <c r="A296" t="s">
        <v>3959</v>
      </c>
      <c r="B296" t="s">
        <v>40</v>
      </c>
      <c r="C296" t="s">
        <v>26</v>
      </c>
      <c r="D296" s="16">
        <v>1246</v>
      </c>
      <c r="E296" s="17">
        <v>1368</v>
      </c>
      <c r="F296" s="17">
        <v>829813</v>
      </c>
      <c r="G296" s="17">
        <v>449609.77129999991</v>
      </c>
      <c r="H296">
        <v>44.996421959895883</v>
      </c>
    </row>
    <row r="297" spans="1:8" x14ac:dyDescent="0.3">
      <c r="A297" t="s">
        <v>3960</v>
      </c>
      <c r="B297" t="s">
        <v>40</v>
      </c>
      <c r="C297" t="s">
        <v>27</v>
      </c>
      <c r="D297" s="16">
        <v>1246</v>
      </c>
      <c r="E297" s="17">
        <v>1596</v>
      </c>
      <c r="F297" s="17">
        <v>523918</v>
      </c>
      <c r="G297" s="17">
        <v>272729.35509999993</v>
      </c>
      <c r="H297">
        <v>73.802577267297451</v>
      </c>
    </row>
    <row r="298" spans="1:8" x14ac:dyDescent="0.3">
      <c r="A298" t="s">
        <v>3961</v>
      </c>
      <c r="B298" t="s">
        <v>40</v>
      </c>
      <c r="C298" t="s">
        <v>28</v>
      </c>
      <c r="D298" s="16">
        <v>1246</v>
      </c>
      <c r="E298" s="17">
        <v>1056</v>
      </c>
      <c r="F298" s="17">
        <v>324087</v>
      </c>
      <c r="G298" s="17">
        <v>150549.76019999999</v>
      </c>
      <c r="H298">
        <v>45.373394251139821</v>
      </c>
    </row>
    <row r="299" spans="1:8" x14ac:dyDescent="0.3">
      <c r="A299" t="s">
        <v>3962</v>
      </c>
      <c r="B299" t="s">
        <v>40</v>
      </c>
      <c r="C299" t="s">
        <v>29</v>
      </c>
      <c r="D299" s="16">
        <v>1246</v>
      </c>
      <c r="E299" s="17">
        <v>400</v>
      </c>
      <c r="F299" s="17">
        <v>201822</v>
      </c>
      <c r="G299" s="17">
        <v>104169.37810000002</v>
      </c>
      <c r="H299">
        <v>43.894317727479283</v>
      </c>
    </row>
    <row r="300" spans="1:8" x14ac:dyDescent="0.3">
      <c r="A300" t="s">
        <v>5194</v>
      </c>
      <c r="B300" t="s">
        <v>40</v>
      </c>
      <c r="C300" t="s">
        <v>5077</v>
      </c>
      <c r="D300" s="16">
        <v>1246</v>
      </c>
      <c r="E300" s="17">
        <v>320</v>
      </c>
      <c r="F300" s="17">
        <v>4505</v>
      </c>
      <c r="G300" s="17">
        <v>2325.5720000000001</v>
      </c>
      <c r="H300">
        <v>111.06720625778875</v>
      </c>
    </row>
    <row r="301" spans="1:8" x14ac:dyDescent="0.3">
      <c r="A301" t="s">
        <v>3963</v>
      </c>
      <c r="B301" t="s">
        <v>40</v>
      </c>
      <c r="C301" t="s">
        <v>30</v>
      </c>
      <c r="D301" s="16">
        <v>1246</v>
      </c>
      <c r="E301" s="17">
        <v>2608</v>
      </c>
      <c r="F301" s="17">
        <v>657287</v>
      </c>
      <c r="G301" s="17">
        <v>369029.69930000004</v>
      </c>
      <c r="H301">
        <v>55.607487217061809</v>
      </c>
    </row>
    <row r="302" spans="1:8" x14ac:dyDescent="0.3">
      <c r="A302" t="s">
        <v>5195</v>
      </c>
      <c r="B302" t="s">
        <v>40</v>
      </c>
      <c r="C302" t="s">
        <v>5079</v>
      </c>
      <c r="D302" s="16">
        <v>1246</v>
      </c>
      <c r="E302" s="17">
        <v>1360</v>
      </c>
      <c r="F302" s="17">
        <v>48435</v>
      </c>
      <c r="G302" s="17">
        <v>25945.257999999998</v>
      </c>
      <c r="H302">
        <v>75.762181567045118</v>
      </c>
    </row>
    <row r="303" spans="1:8" x14ac:dyDescent="0.3">
      <c r="A303" t="s">
        <v>5196</v>
      </c>
      <c r="B303" t="s">
        <v>40</v>
      </c>
      <c r="C303" t="s">
        <v>5081</v>
      </c>
      <c r="D303" s="16">
        <v>1246</v>
      </c>
      <c r="E303" s="17">
        <v>0</v>
      </c>
      <c r="F303" s="17">
        <v>471649</v>
      </c>
      <c r="G303" s="17">
        <v>256940.39040000012</v>
      </c>
      <c r="H303">
        <v>66.704911214235722</v>
      </c>
    </row>
    <row r="304" spans="1:8" x14ac:dyDescent="0.3">
      <c r="A304" t="s">
        <v>5197</v>
      </c>
      <c r="B304" t="s">
        <v>40</v>
      </c>
      <c r="C304" t="s">
        <v>5083</v>
      </c>
      <c r="D304" s="16">
        <v>1246</v>
      </c>
      <c r="E304" s="17">
        <v>0</v>
      </c>
      <c r="F304" s="17">
        <v>495416</v>
      </c>
      <c r="G304" s="17">
        <v>271175.68599999999</v>
      </c>
      <c r="H304">
        <v>32.862682908569262</v>
      </c>
    </row>
    <row r="305" spans="1:8" x14ac:dyDescent="0.3">
      <c r="A305" t="s">
        <v>5198</v>
      </c>
      <c r="B305" t="s">
        <v>40</v>
      </c>
      <c r="C305" t="s">
        <v>5085</v>
      </c>
      <c r="D305" s="16">
        <v>1246</v>
      </c>
      <c r="E305" s="17">
        <v>405</v>
      </c>
      <c r="F305" s="17">
        <v>79290</v>
      </c>
      <c r="G305" s="17">
        <v>34751.740399999988</v>
      </c>
      <c r="H305">
        <v>39.967037241392333</v>
      </c>
    </row>
    <row r="306" spans="1:8" x14ac:dyDescent="0.3">
      <c r="A306" t="s">
        <v>3964</v>
      </c>
      <c r="B306" t="s">
        <v>40</v>
      </c>
      <c r="C306" t="s">
        <v>31</v>
      </c>
      <c r="D306" s="16">
        <v>1246</v>
      </c>
      <c r="E306" s="17">
        <v>3400</v>
      </c>
      <c r="F306" s="17">
        <v>446159</v>
      </c>
      <c r="G306" s="17">
        <v>228469.03350000017</v>
      </c>
      <c r="H306">
        <v>52.021012342339574</v>
      </c>
    </row>
    <row r="307" spans="1:8" x14ac:dyDescent="0.3">
      <c r="A307" t="s">
        <v>4361</v>
      </c>
      <c r="B307" t="s">
        <v>41</v>
      </c>
      <c r="C307" t="s">
        <v>4</v>
      </c>
      <c r="D307" s="16">
        <v>1096.0999999999999</v>
      </c>
      <c r="E307" s="17">
        <v>10121</v>
      </c>
      <c r="F307" s="17">
        <v>3882077</v>
      </c>
      <c r="G307" s="17">
        <v>1931728.8847000008</v>
      </c>
      <c r="H307">
        <v>33.180214236803501</v>
      </c>
    </row>
    <row r="308" spans="1:8" x14ac:dyDescent="0.3">
      <c r="A308" t="s">
        <v>4362</v>
      </c>
      <c r="B308" t="s">
        <v>41</v>
      </c>
      <c r="C308" t="s">
        <v>2</v>
      </c>
      <c r="D308" s="16">
        <v>1096.0999999999999</v>
      </c>
      <c r="E308" s="17">
        <v>13500</v>
      </c>
      <c r="F308" s="17">
        <v>6085752</v>
      </c>
      <c r="G308" s="17">
        <v>3110290.9822999989</v>
      </c>
      <c r="H308">
        <v>46.645255273915112</v>
      </c>
    </row>
    <row r="309" spans="1:8" x14ac:dyDescent="0.3">
      <c r="A309" t="s">
        <v>4363</v>
      </c>
      <c r="B309" t="s">
        <v>41</v>
      </c>
      <c r="C309" t="s">
        <v>3</v>
      </c>
      <c r="D309" s="16">
        <v>1096.0999999999999</v>
      </c>
      <c r="E309" s="17">
        <v>11760</v>
      </c>
      <c r="F309" s="17">
        <v>2433939</v>
      </c>
      <c r="G309" s="17">
        <v>1187843.6633000006</v>
      </c>
      <c r="H309">
        <v>47.595247006994043</v>
      </c>
    </row>
    <row r="310" spans="1:8" x14ac:dyDescent="0.3">
      <c r="A310" t="s">
        <v>4364</v>
      </c>
      <c r="B310" t="s">
        <v>41</v>
      </c>
      <c r="C310" t="s">
        <v>7</v>
      </c>
      <c r="D310" s="16">
        <v>1096.0999999999999</v>
      </c>
      <c r="E310" s="17">
        <v>3795</v>
      </c>
      <c r="F310" s="17">
        <v>1556092</v>
      </c>
      <c r="G310" s="17">
        <v>793335.3479999993</v>
      </c>
      <c r="H310">
        <v>37.521873026287182</v>
      </c>
    </row>
    <row r="311" spans="1:8" x14ac:dyDescent="0.3">
      <c r="A311" t="s">
        <v>4365</v>
      </c>
      <c r="B311" t="s">
        <v>41</v>
      </c>
      <c r="C311" t="s">
        <v>5</v>
      </c>
      <c r="D311" s="16">
        <v>1096.0999999999999</v>
      </c>
      <c r="E311" s="17">
        <v>2800</v>
      </c>
      <c r="F311" s="17">
        <v>798275</v>
      </c>
      <c r="G311" s="17">
        <v>433331.49920000037</v>
      </c>
      <c r="H311">
        <v>35.669416648233131</v>
      </c>
    </row>
    <row r="312" spans="1:8" x14ac:dyDescent="0.3">
      <c r="A312" t="s">
        <v>4366</v>
      </c>
      <c r="B312" t="s">
        <v>41</v>
      </c>
      <c r="C312" t="s">
        <v>6</v>
      </c>
      <c r="D312" s="16">
        <v>1096.0999999999999</v>
      </c>
      <c r="E312" s="17">
        <v>2620</v>
      </c>
      <c r="F312" s="17">
        <v>927716</v>
      </c>
      <c r="G312" s="17">
        <v>454324.71499999979</v>
      </c>
      <c r="H312">
        <v>25.826542722686547</v>
      </c>
    </row>
    <row r="313" spans="1:8" x14ac:dyDescent="0.3">
      <c r="A313" t="s">
        <v>4367</v>
      </c>
      <c r="B313" t="s">
        <v>41</v>
      </c>
      <c r="C313" t="s">
        <v>8</v>
      </c>
      <c r="D313" s="16">
        <v>1096.0999999999999</v>
      </c>
      <c r="E313" s="17">
        <v>4270</v>
      </c>
      <c r="F313" s="17">
        <v>1003337</v>
      </c>
      <c r="G313" s="17">
        <v>424113.98870000022</v>
      </c>
      <c r="H313">
        <v>37.492259213873488</v>
      </c>
    </row>
    <row r="314" spans="1:8" x14ac:dyDescent="0.3">
      <c r="A314" t="s">
        <v>4368</v>
      </c>
      <c r="B314" t="s">
        <v>41</v>
      </c>
      <c r="C314" t="s">
        <v>21</v>
      </c>
      <c r="D314" s="16">
        <v>1096.0999999999999</v>
      </c>
      <c r="E314" s="17">
        <v>2840</v>
      </c>
      <c r="F314" s="17">
        <v>428871</v>
      </c>
      <c r="G314" s="17">
        <v>188525.56220000001</v>
      </c>
      <c r="H314">
        <v>40.161273610411826</v>
      </c>
    </row>
    <row r="315" spans="1:8" x14ac:dyDescent="0.3">
      <c r="A315" t="s">
        <v>4369</v>
      </c>
      <c r="B315" t="s">
        <v>41</v>
      </c>
      <c r="C315" t="s">
        <v>22</v>
      </c>
      <c r="D315" s="16">
        <v>1096.0999999999999</v>
      </c>
      <c r="E315" s="17">
        <v>2680</v>
      </c>
      <c r="F315" s="17">
        <v>726630</v>
      </c>
      <c r="G315" s="17">
        <v>332051.58400000003</v>
      </c>
      <c r="H315">
        <v>39.918080691215515</v>
      </c>
    </row>
    <row r="316" spans="1:8" x14ac:dyDescent="0.3">
      <c r="A316" t="s">
        <v>4370</v>
      </c>
      <c r="B316" t="s">
        <v>41</v>
      </c>
      <c r="C316" t="s">
        <v>23</v>
      </c>
      <c r="D316" s="16">
        <v>1096.0999999999999</v>
      </c>
      <c r="E316" s="17">
        <v>1520</v>
      </c>
      <c r="F316" s="17">
        <v>611541</v>
      </c>
      <c r="G316" s="17">
        <v>301223.51599999977</v>
      </c>
      <c r="H316">
        <v>41.030430422669973</v>
      </c>
    </row>
    <row r="317" spans="1:8" x14ac:dyDescent="0.3">
      <c r="A317" t="s">
        <v>4371</v>
      </c>
      <c r="B317" t="s">
        <v>41</v>
      </c>
      <c r="C317" t="s">
        <v>24</v>
      </c>
      <c r="D317" s="16">
        <v>1096.0999999999999</v>
      </c>
      <c r="E317" s="17">
        <v>6400</v>
      </c>
      <c r="F317" s="17">
        <v>828894</v>
      </c>
      <c r="G317" s="17">
        <v>399537.12200000026</v>
      </c>
      <c r="H317">
        <v>44.069839467437163</v>
      </c>
    </row>
    <row r="318" spans="1:8" x14ac:dyDescent="0.3">
      <c r="A318" t="s">
        <v>4372</v>
      </c>
      <c r="B318" t="s">
        <v>41</v>
      </c>
      <c r="C318" t="s">
        <v>25</v>
      </c>
      <c r="D318" s="16">
        <v>1096.0999999999999</v>
      </c>
      <c r="E318" s="17">
        <v>2360</v>
      </c>
      <c r="F318" s="17">
        <v>400691</v>
      </c>
      <c r="G318" s="17">
        <v>178415.00799999989</v>
      </c>
      <c r="H318">
        <v>40.849553807412441</v>
      </c>
    </row>
    <row r="319" spans="1:8" x14ac:dyDescent="0.3">
      <c r="A319" t="s">
        <v>5199</v>
      </c>
      <c r="B319" t="s">
        <v>41</v>
      </c>
      <c r="C319" t="s">
        <v>5061</v>
      </c>
      <c r="D319" s="16">
        <v>1096.0999999999999</v>
      </c>
      <c r="E319" s="17">
        <v>3480</v>
      </c>
      <c r="F319" s="17">
        <v>510075</v>
      </c>
      <c r="G319" s="17">
        <v>263214.12399999995</v>
      </c>
      <c r="H319">
        <v>37.940725116360589</v>
      </c>
    </row>
    <row r="320" spans="1:8" x14ac:dyDescent="0.3">
      <c r="A320" t="s">
        <v>4373</v>
      </c>
      <c r="B320" t="s">
        <v>41</v>
      </c>
      <c r="C320" t="s">
        <v>14</v>
      </c>
      <c r="D320" s="16">
        <v>1096.0999999999999</v>
      </c>
      <c r="E320" s="17">
        <v>1760</v>
      </c>
      <c r="F320" s="17">
        <v>611354</v>
      </c>
      <c r="G320" s="17">
        <v>300503.66799999977</v>
      </c>
      <c r="H320">
        <v>20.095335774323676</v>
      </c>
    </row>
    <row r="321" spans="1:8" x14ac:dyDescent="0.3">
      <c r="A321" t="s">
        <v>4374</v>
      </c>
      <c r="B321" t="s">
        <v>41</v>
      </c>
      <c r="C321" t="s">
        <v>15</v>
      </c>
      <c r="D321" s="16">
        <v>1096.0999999999999</v>
      </c>
      <c r="E321" s="17">
        <v>1515</v>
      </c>
      <c r="F321" s="17">
        <v>593859</v>
      </c>
      <c r="G321" s="17">
        <v>334962.94660000014</v>
      </c>
      <c r="H321">
        <v>42.380721545985452</v>
      </c>
    </row>
    <row r="322" spans="1:8" x14ac:dyDescent="0.3">
      <c r="A322" t="s">
        <v>5200</v>
      </c>
      <c r="B322" t="s">
        <v>41</v>
      </c>
      <c r="C322" t="s">
        <v>5063</v>
      </c>
      <c r="D322" s="16">
        <v>1096.0999999999999</v>
      </c>
      <c r="E322" s="17">
        <v>400</v>
      </c>
      <c r="F322" s="17">
        <v>43399</v>
      </c>
      <c r="G322" s="17">
        <v>19388.939000000006</v>
      </c>
      <c r="H322">
        <v>13.169153376994755</v>
      </c>
    </row>
    <row r="323" spans="1:8" x14ac:dyDescent="0.3">
      <c r="A323" t="s">
        <v>5201</v>
      </c>
      <c r="B323" t="s">
        <v>41</v>
      </c>
      <c r="C323" t="s">
        <v>5065</v>
      </c>
      <c r="D323" s="16">
        <v>1096.0999999999999</v>
      </c>
      <c r="E323" s="17">
        <v>1290</v>
      </c>
      <c r="F323" s="17">
        <v>2585924</v>
      </c>
      <c r="G323" s="17">
        <v>1153071.8527999995</v>
      </c>
      <c r="H323">
        <v>27.246108601078696</v>
      </c>
    </row>
    <row r="324" spans="1:8" x14ac:dyDescent="0.3">
      <c r="A324" t="s">
        <v>5202</v>
      </c>
      <c r="B324" t="s">
        <v>41</v>
      </c>
      <c r="C324" t="s">
        <v>5067</v>
      </c>
      <c r="D324" s="16">
        <v>1096.0999999999999</v>
      </c>
      <c r="E324" s="17">
        <v>1290</v>
      </c>
      <c r="F324" s="17">
        <v>2430178</v>
      </c>
      <c r="G324" s="17">
        <v>1029272.7527999976</v>
      </c>
      <c r="H324">
        <v>32.00392093934321</v>
      </c>
    </row>
    <row r="325" spans="1:8" x14ac:dyDescent="0.3">
      <c r="A325" t="s">
        <v>5203</v>
      </c>
      <c r="B325" t="s">
        <v>41</v>
      </c>
      <c r="C325" t="s">
        <v>5069</v>
      </c>
      <c r="D325" s="16">
        <v>1096.0999999999999</v>
      </c>
      <c r="E325" s="17">
        <v>1584</v>
      </c>
      <c r="F325" s="17">
        <v>502550</v>
      </c>
      <c r="G325" s="17">
        <v>88005.7696</v>
      </c>
      <c r="H325">
        <v>53.862264284453182</v>
      </c>
    </row>
    <row r="326" spans="1:8" x14ac:dyDescent="0.3">
      <c r="A326" t="s">
        <v>5204</v>
      </c>
      <c r="B326" t="s">
        <v>41</v>
      </c>
      <c r="C326" t="s">
        <v>5071</v>
      </c>
      <c r="D326" s="16">
        <v>1096.0999999999999</v>
      </c>
      <c r="E326" s="17">
        <v>600</v>
      </c>
      <c r="F326" s="17">
        <v>390690</v>
      </c>
      <c r="G326" s="17">
        <v>154898.98890000011</v>
      </c>
      <c r="H326">
        <v>45.097120827011935</v>
      </c>
    </row>
    <row r="327" spans="1:8" x14ac:dyDescent="0.3">
      <c r="A327" t="s">
        <v>5205</v>
      </c>
      <c r="B327" t="s">
        <v>41</v>
      </c>
      <c r="C327" t="s">
        <v>5073</v>
      </c>
      <c r="D327" s="16">
        <v>1096.0999999999999</v>
      </c>
      <c r="E327" s="17">
        <v>113</v>
      </c>
      <c r="F327" s="17">
        <v>131542</v>
      </c>
      <c r="G327" s="17">
        <v>57184.105100000015</v>
      </c>
      <c r="H327">
        <v>25.435986519569987</v>
      </c>
    </row>
    <row r="328" spans="1:8" x14ac:dyDescent="0.3">
      <c r="A328" t="s">
        <v>5206</v>
      </c>
      <c r="B328" t="s">
        <v>41</v>
      </c>
      <c r="C328" t="s">
        <v>5075</v>
      </c>
      <c r="D328" s="16">
        <v>1096.0999999999999</v>
      </c>
      <c r="E328" s="17">
        <v>113</v>
      </c>
      <c r="F328" s="17">
        <v>76074</v>
      </c>
      <c r="G328" s="17">
        <v>16464.129999999968</v>
      </c>
      <c r="H328">
        <v>26.040083462688305</v>
      </c>
    </row>
    <row r="329" spans="1:8" x14ac:dyDescent="0.3">
      <c r="A329" t="s">
        <v>4375</v>
      </c>
      <c r="B329" t="s">
        <v>41</v>
      </c>
      <c r="C329" t="s">
        <v>26</v>
      </c>
      <c r="D329" s="16">
        <v>1096.0999999999999</v>
      </c>
      <c r="E329" s="17">
        <v>1140</v>
      </c>
      <c r="F329" s="17">
        <v>639660</v>
      </c>
      <c r="G329" s="17">
        <v>314327.39250000002</v>
      </c>
      <c r="H329">
        <v>48.008848298736844</v>
      </c>
    </row>
    <row r="330" spans="1:8" x14ac:dyDescent="0.3">
      <c r="A330" t="s">
        <v>4376</v>
      </c>
      <c r="B330" t="s">
        <v>41</v>
      </c>
      <c r="C330" t="s">
        <v>27</v>
      </c>
      <c r="D330" s="16">
        <v>1096.0999999999999</v>
      </c>
      <c r="E330" s="17">
        <v>1140</v>
      </c>
      <c r="F330" s="17">
        <v>457345</v>
      </c>
      <c r="G330" s="17">
        <v>207592.82629999996</v>
      </c>
      <c r="H330">
        <v>58.219499818511458</v>
      </c>
    </row>
    <row r="331" spans="1:8" x14ac:dyDescent="0.3">
      <c r="A331" t="s">
        <v>4377</v>
      </c>
      <c r="B331" t="s">
        <v>41</v>
      </c>
      <c r="C331" t="s">
        <v>28</v>
      </c>
      <c r="D331" s="16">
        <v>1096.0999999999999</v>
      </c>
      <c r="E331" s="17">
        <v>2400</v>
      </c>
      <c r="F331" s="17">
        <v>720626</v>
      </c>
      <c r="G331" s="17">
        <v>309890.70809999993</v>
      </c>
      <c r="H331">
        <v>41.398969794248622</v>
      </c>
    </row>
    <row r="332" spans="1:8" x14ac:dyDescent="0.3">
      <c r="A332" t="s">
        <v>4378</v>
      </c>
      <c r="B332" t="s">
        <v>41</v>
      </c>
      <c r="C332" t="s">
        <v>29</v>
      </c>
      <c r="D332" s="16">
        <v>1096.0999999999999</v>
      </c>
      <c r="E332" s="17">
        <v>200</v>
      </c>
      <c r="F332" s="17">
        <v>129284</v>
      </c>
      <c r="G332" s="17">
        <v>58721.499999999927</v>
      </c>
      <c r="H332">
        <v>37.839690891053898</v>
      </c>
    </row>
    <row r="333" spans="1:8" x14ac:dyDescent="0.3">
      <c r="A333" t="s">
        <v>5207</v>
      </c>
      <c r="B333" t="s">
        <v>41</v>
      </c>
      <c r="C333" t="s">
        <v>5077</v>
      </c>
      <c r="D333" s="16">
        <v>1096.0999999999999</v>
      </c>
      <c r="E333" s="17">
        <v>320</v>
      </c>
      <c r="F333" s="17">
        <v>11302</v>
      </c>
      <c r="G333" s="17">
        <v>4277.188000000001</v>
      </c>
      <c r="H333">
        <v>74.41474099235684</v>
      </c>
    </row>
    <row r="334" spans="1:8" x14ac:dyDescent="0.3">
      <c r="A334" t="s">
        <v>4379</v>
      </c>
      <c r="B334" t="s">
        <v>41</v>
      </c>
      <c r="C334" t="s">
        <v>30</v>
      </c>
      <c r="D334" s="16">
        <v>1096.0999999999999</v>
      </c>
      <c r="E334" s="17">
        <v>2608</v>
      </c>
      <c r="F334" s="17">
        <v>599074</v>
      </c>
      <c r="G334" s="17">
        <v>326798.03630000009</v>
      </c>
      <c r="H334">
        <v>54.602637363101174</v>
      </c>
    </row>
    <row r="335" spans="1:8" x14ac:dyDescent="0.3">
      <c r="A335" t="s">
        <v>5208</v>
      </c>
      <c r="B335" t="s">
        <v>41</v>
      </c>
      <c r="C335" t="s">
        <v>5079</v>
      </c>
      <c r="D335" s="16">
        <v>1096.0999999999999</v>
      </c>
      <c r="E335" s="17">
        <v>1000</v>
      </c>
      <c r="F335" s="17">
        <v>31153</v>
      </c>
      <c r="G335" s="17">
        <v>13206.538</v>
      </c>
      <c r="H335">
        <v>97.830478402929828</v>
      </c>
    </row>
    <row r="336" spans="1:8" x14ac:dyDescent="0.3">
      <c r="A336" t="s">
        <v>5209</v>
      </c>
      <c r="B336" t="s">
        <v>41</v>
      </c>
      <c r="C336" t="s">
        <v>5081</v>
      </c>
      <c r="D336" s="16">
        <v>1096.0999999999999</v>
      </c>
      <c r="E336" s="17">
        <v>0</v>
      </c>
      <c r="F336" s="17">
        <v>303877</v>
      </c>
      <c r="G336" s="17">
        <v>141790.81230000002</v>
      </c>
      <c r="H336">
        <v>52.209831042870626</v>
      </c>
    </row>
    <row r="337" spans="1:8" x14ac:dyDescent="0.3">
      <c r="A337" t="s">
        <v>5210</v>
      </c>
      <c r="B337" t="s">
        <v>41</v>
      </c>
      <c r="C337" t="s">
        <v>5083</v>
      </c>
      <c r="D337" s="16">
        <v>1096.0999999999999</v>
      </c>
      <c r="E337" s="17">
        <v>0</v>
      </c>
      <c r="F337" s="17">
        <v>333307</v>
      </c>
      <c r="G337" s="17">
        <v>176554.00920000006</v>
      </c>
      <c r="H337">
        <v>50.715669042915614</v>
      </c>
    </row>
    <row r="338" spans="1:8" x14ac:dyDescent="0.3">
      <c r="A338" t="s">
        <v>5211</v>
      </c>
      <c r="B338" t="s">
        <v>41</v>
      </c>
      <c r="C338" t="s">
        <v>5085</v>
      </c>
      <c r="D338" s="16">
        <v>1096.0999999999999</v>
      </c>
      <c r="E338" s="17">
        <v>270</v>
      </c>
      <c r="F338" s="17">
        <v>70532</v>
      </c>
      <c r="G338" s="17">
        <v>22195.495999999992</v>
      </c>
      <c r="H338">
        <v>24.106962992193218</v>
      </c>
    </row>
    <row r="339" spans="1:8" x14ac:dyDescent="0.3">
      <c r="A339" t="s">
        <v>4380</v>
      </c>
      <c r="B339" t="s">
        <v>41</v>
      </c>
      <c r="C339" t="s">
        <v>31</v>
      </c>
      <c r="D339" s="16">
        <v>1096.0999999999999</v>
      </c>
      <c r="E339" s="17">
        <v>1204</v>
      </c>
      <c r="F339" s="17">
        <v>229278</v>
      </c>
      <c r="G339" s="17">
        <v>116934.46559999997</v>
      </c>
      <c r="H339">
        <v>48.1874073876387</v>
      </c>
    </row>
    <row r="340" spans="1:8" x14ac:dyDescent="0.3">
      <c r="A340" t="s">
        <v>5212</v>
      </c>
      <c r="B340" t="s">
        <v>41</v>
      </c>
      <c r="C340" t="s">
        <v>5087</v>
      </c>
      <c r="D340" s="16">
        <v>1096.0999999999999</v>
      </c>
      <c r="E340" s="17">
        <v>78</v>
      </c>
      <c r="F340" s="17">
        <v>146833</v>
      </c>
      <c r="G340" s="17">
        <v>49284.901999999973</v>
      </c>
      <c r="H340">
        <v>31.856977146801949</v>
      </c>
    </row>
    <row r="341" spans="1:8" x14ac:dyDescent="0.3">
      <c r="A341" t="s">
        <v>4322</v>
      </c>
      <c r="B341" t="s">
        <v>42</v>
      </c>
      <c r="C341" t="s">
        <v>4</v>
      </c>
      <c r="D341" s="16">
        <v>1361.6</v>
      </c>
      <c r="E341" s="17">
        <v>14886</v>
      </c>
      <c r="F341" s="17">
        <v>4548096</v>
      </c>
      <c r="G341" s="17">
        <v>2637933.8325000005</v>
      </c>
      <c r="H341">
        <v>55.952349887434373</v>
      </c>
    </row>
    <row r="342" spans="1:8" x14ac:dyDescent="0.3">
      <c r="A342" t="s">
        <v>4323</v>
      </c>
      <c r="B342" t="s">
        <v>42</v>
      </c>
      <c r="C342" t="s">
        <v>2</v>
      </c>
      <c r="D342" s="16">
        <v>1361.6</v>
      </c>
      <c r="E342" s="17">
        <v>21387</v>
      </c>
      <c r="F342" s="17">
        <v>6267375</v>
      </c>
      <c r="G342" s="17">
        <v>3453163.5673999996</v>
      </c>
      <c r="H342">
        <v>80.182753205336354</v>
      </c>
    </row>
    <row r="343" spans="1:8" x14ac:dyDescent="0.3">
      <c r="A343" t="s">
        <v>4324</v>
      </c>
      <c r="B343" t="s">
        <v>42</v>
      </c>
      <c r="C343" t="s">
        <v>3</v>
      </c>
      <c r="D343" s="16">
        <v>1361.6</v>
      </c>
      <c r="E343" s="17">
        <v>19584</v>
      </c>
      <c r="F343" s="17">
        <v>1711803</v>
      </c>
      <c r="G343" s="17">
        <v>771064.89970000111</v>
      </c>
      <c r="H343">
        <v>125.6378870405151</v>
      </c>
    </row>
    <row r="344" spans="1:8" x14ac:dyDescent="0.3">
      <c r="A344" t="s">
        <v>4325</v>
      </c>
      <c r="B344" t="s">
        <v>42</v>
      </c>
      <c r="C344" t="s">
        <v>7</v>
      </c>
      <c r="D344" s="16">
        <v>1361.6</v>
      </c>
      <c r="E344" s="17">
        <v>4467</v>
      </c>
      <c r="F344" s="17">
        <v>814067</v>
      </c>
      <c r="G344" s="17">
        <v>447045.31600000005</v>
      </c>
      <c r="H344">
        <v>94.225263078189258</v>
      </c>
    </row>
    <row r="345" spans="1:8" x14ac:dyDescent="0.3">
      <c r="A345" t="s">
        <v>4326</v>
      </c>
      <c r="B345" t="s">
        <v>42</v>
      </c>
      <c r="C345" t="s">
        <v>5</v>
      </c>
      <c r="D345" s="16">
        <v>1361.6</v>
      </c>
      <c r="E345" s="17">
        <v>3200</v>
      </c>
      <c r="F345" s="17">
        <v>660538</v>
      </c>
      <c r="G345" s="17">
        <v>382764.03299999965</v>
      </c>
      <c r="H345">
        <v>62.116263675637938</v>
      </c>
    </row>
    <row r="346" spans="1:8" x14ac:dyDescent="0.3">
      <c r="A346" t="s">
        <v>4327</v>
      </c>
      <c r="B346" t="s">
        <v>42</v>
      </c>
      <c r="C346" t="s">
        <v>6</v>
      </c>
      <c r="D346" s="16">
        <v>1361.6</v>
      </c>
      <c r="E346" s="17">
        <v>2100</v>
      </c>
      <c r="F346" s="17">
        <v>470823</v>
      </c>
      <c r="G346" s="17">
        <v>262377.21380000009</v>
      </c>
      <c r="H346">
        <v>54.62016108196115</v>
      </c>
    </row>
    <row r="347" spans="1:8" x14ac:dyDescent="0.3">
      <c r="A347" t="s">
        <v>4328</v>
      </c>
      <c r="B347" t="s">
        <v>42</v>
      </c>
      <c r="C347" t="s">
        <v>8</v>
      </c>
      <c r="D347" s="16">
        <v>1361.6</v>
      </c>
      <c r="E347" s="17">
        <v>5050</v>
      </c>
      <c r="F347" s="17">
        <v>747042</v>
      </c>
      <c r="G347" s="17">
        <v>362583.27670000045</v>
      </c>
      <c r="H347">
        <v>75.54269830531868</v>
      </c>
    </row>
    <row r="348" spans="1:8" x14ac:dyDescent="0.3">
      <c r="A348" t="s">
        <v>4329</v>
      </c>
      <c r="B348" t="s">
        <v>42</v>
      </c>
      <c r="C348" t="s">
        <v>21</v>
      </c>
      <c r="D348" s="16">
        <v>1361.6</v>
      </c>
      <c r="E348" s="17">
        <v>2390</v>
      </c>
      <c r="F348" s="17">
        <v>275700</v>
      </c>
      <c r="G348" s="17">
        <v>139874.46499999997</v>
      </c>
      <c r="H348">
        <v>57.782655161269929</v>
      </c>
    </row>
    <row r="349" spans="1:8" x14ac:dyDescent="0.3">
      <c r="A349" t="s">
        <v>4330</v>
      </c>
      <c r="B349" t="s">
        <v>42</v>
      </c>
      <c r="C349" t="s">
        <v>22</v>
      </c>
      <c r="D349" s="16">
        <v>1361.6</v>
      </c>
      <c r="E349" s="17">
        <v>1440</v>
      </c>
      <c r="F349" s="17">
        <v>404112</v>
      </c>
      <c r="G349" s="17">
        <v>210923.49799999988</v>
      </c>
      <c r="H349">
        <v>44.945893503020045</v>
      </c>
    </row>
    <row r="350" spans="1:8" x14ac:dyDescent="0.3">
      <c r="A350" t="s">
        <v>4331</v>
      </c>
      <c r="B350" t="s">
        <v>42</v>
      </c>
      <c r="C350" t="s">
        <v>23</v>
      </c>
      <c r="D350" s="16">
        <v>1361.6</v>
      </c>
      <c r="E350" s="17">
        <v>880</v>
      </c>
      <c r="F350" s="17">
        <v>242621</v>
      </c>
      <c r="G350" s="17">
        <v>134904.49619999994</v>
      </c>
      <c r="H350">
        <v>75.574839653308388</v>
      </c>
    </row>
    <row r="351" spans="1:8" x14ac:dyDescent="0.3">
      <c r="A351" t="s">
        <v>4332</v>
      </c>
      <c r="B351" t="s">
        <v>42</v>
      </c>
      <c r="C351" t="s">
        <v>24</v>
      </c>
      <c r="D351" s="16">
        <v>1361.6</v>
      </c>
      <c r="E351" s="17">
        <v>4080</v>
      </c>
      <c r="F351" s="17">
        <v>331353</v>
      </c>
      <c r="G351" s="17">
        <v>186919.76600000009</v>
      </c>
      <c r="H351">
        <v>85.584827890096065</v>
      </c>
    </row>
    <row r="352" spans="1:8" x14ac:dyDescent="0.3">
      <c r="A352" t="s">
        <v>4333</v>
      </c>
      <c r="B352" t="s">
        <v>42</v>
      </c>
      <c r="C352" t="s">
        <v>25</v>
      </c>
      <c r="D352" s="16">
        <v>1361.6</v>
      </c>
      <c r="E352" s="17">
        <v>1680</v>
      </c>
      <c r="F352" s="17">
        <v>166101</v>
      </c>
      <c r="G352" s="17">
        <v>84519.646000000052</v>
      </c>
      <c r="H352">
        <v>71.751064370664906</v>
      </c>
    </row>
    <row r="353" spans="1:8" x14ac:dyDescent="0.3">
      <c r="A353" t="s">
        <v>5213</v>
      </c>
      <c r="B353" t="s">
        <v>42</v>
      </c>
      <c r="C353" t="s">
        <v>5061</v>
      </c>
      <c r="D353" s="16">
        <v>1361.6</v>
      </c>
      <c r="E353" s="17">
        <v>3745</v>
      </c>
      <c r="F353" s="17">
        <v>365534</v>
      </c>
      <c r="G353" s="17">
        <v>206942.92100000009</v>
      </c>
      <c r="H353">
        <v>61.383025754556954</v>
      </c>
    </row>
    <row r="354" spans="1:8" x14ac:dyDescent="0.3">
      <c r="A354" t="s">
        <v>4334</v>
      </c>
      <c r="B354" t="s">
        <v>42</v>
      </c>
      <c r="C354" t="s">
        <v>15</v>
      </c>
      <c r="D354" s="16">
        <v>1361.6</v>
      </c>
      <c r="E354" s="17">
        <v>1370</v>
      </c>
      <c r="F354" s="17">
        <v>452031</v>
      </c>
      <c r="G354" s="17">
        <v>274573.06219999993</v>
      </c>
      <c r="H354">
        <v>44.869695270965778</v>
      </c>
    </row>
    <row r="355" spans="1:8" x14ac:dyDescent="0.3">
      <c r="A355" t="s">
        <v>5214</v>
      </c>
      <c r="B355" t="s">
        <v>42</v>
      </c>
      <c r="C355" t="s">
        <v>5065</v>
      </c>
      <c r="D355" s="16">
        <v>1361.6</v>
      </c>
      <c r="E355" s="17">
        <v>0</v>
      </c>
      <c r="F355" s="17">
        <v>605603</v>
      </c>
      <c r="G355" s="17">
        <v>297596.52290000033</v>
      </c>
      <c r="H355">
        <v>67.077664404415202</v>
      </c>
    </row>
    <row r="356" spans="1:8" x14ac:dyDescent="0.3">
      <c r="A356" t="s">
        <v>5215</v>
      </c>
      <c r="B356" t="s">
        <v>42</v>
      </c>
      <c r="C356" t="s">
        <v>5067</v>
      </c>
      <c r="D356" s="16">
        <v>1361.6</v>
      </c>
      <c r="E356" s="17">
        <v>0</v>
      </c>
      <c r="F356" s="17">
        <v>407118</v>
      </c>
      <c r="G356" s="17">
        <v>180854.49220000027</v>
      </c>
      <c r="H356">
        <v>114.68199544593111</v>
      </c>
    </row>
    <row r="357" spans="1:8" x14ac:dyDescent="0.3">
      <c r="A357" t="s">
        <v>5216</v>
      </c>
      <c r="B357" t="s">
        <v>42</v>
      </c>
      <c r="C357" t="s">
        <v>5069</v>
      </c>
      <c r="D357" s="16">
        <v>1361.6</v>
      </c>
      <c r="E357" s="17">
        <v>0</v>
      </c>
      <c r="F357" s="17">
        <v>87066</v>
      </c>
      <c r="G357" s="17">
        <v>53523.024000000005</v>
      </c>
      <c r="H357">
        <v>153.87108958668435</v>
      </c>
    </row>
    <row r="358" spans="1:8" x14ac:dyDescent="0.3">
      <c r="A358" t="s">
        <v>5217</v>
      </c>
      <c r="B358" t="s">
        <v>42</v>
      </c>
      <c r="C358" t="s">
        <v>5071</v>
      </c>
      <c r="D358" s="16">
        <v>1361.6</v>
      </c>
      <c r="E358" s="17">
        <v>0</v>
      </c>
      <c r="F358" s="17">
        <v>70225</v>
      </c>
      <c r="G358" s="17">
        <v>27535.821499999991</v>
      </c>
      <c r="H358">
        <v>36.653554057031052</v>
      </c>
    </row>
    <row r="359" spans="1:8" x14ac:dyDescent="0.3">
      <c r="A359" t="s">
        <v>5218</v>
      </c>
      <c r="B359" t="s">
        <v>42</v>
      </c>
      <c r="C359" t="s">
        <v>5073</v>
      </c>
      <c r="D359" s="16">
        <v>1361.6</v>
      </c>
      <c r="E359" s="17">
        <v>0</v>
      </c>
      <c r="F359" s="17">
        <v>42075</v>
      </c>
      <c r="G359" s="17">
        <v>19161.442700000003</v>
      </c>
      <c r="H359">
        <v>43.953586984069091</v>
      </c>
    </row>
    <row r="360" spans="1:8" x14ac:dyDescent="0.3">
      <c r="A360" t="s">
        <v>5219</v>
      </c>
      <c r="B360" t="s">
        <v>42</v>
      </c>
      <c r="C360" t="s">
        <v>5075</v>
      </c>
      <c r="D360" s="16">
        <v>1361.6</v>
      </c>
      <c r="E360" s="17">
        <v>0</v>
      </c>
      <c r="F360" s="17">
        <v>3748</v>
      </c>
      <c r="G360" s="17">
        <v>2070.7599999999998</v>
      </c>
      <c r="H360">
        <v>115.26304524099118</v>
      </c>
    </row>
    <row r="361" spans="1:8" x14ac:dyDescent="0.3">
      <c r="A361" t="s">
        <v>4335</v>
      </c>
      <c r="B361" t="s">
        <v>42</v>
      </c>
      <c r="C361" t="s">
        <v>26</v>
      </c>
      <c r="D361" s="16">
        <v>1361.6</v>
      </c>
      <c r="E361" s="17">
        <v>1368</v>
      </c>
      <c r="F361" s="17">
        <v>595175</v>
      </c>
      <c r="G361" s="17">
        <v>334849.93290000007</v>
      </c>
      <c r="H361">
        <v>72.584930374536341</v>
      </c>
    </row>
    <row r="362" spans="1:8" x14ac:dyDescent="0.3">
      <c r="A362" t="s">
        <v>4336</v>
      </c>
      <c r="B362" t="s">
        <v>42</v>
      </c>
      <c r="C362" t="s">
        <v>27</v>
      </c>
      <c r="D362" s="16">
        <v>1361.6</v>
      </c>
      <c r="E362" s="17">
        <v>1596</v>
      </c>
      <c r="F362" s="17">
        <v>308631</v>
      </c>
      <c r="G362" s="17">
        <v>139605.48349999997</v>
      </c>
      <c r="H362">
        <v>115.42852861863601</v>
      </c>
    </row>
    <row r="363" spans="1:8" x14ac:dyDescent="0.3">
      <c r="A363" t="s">
        <v>4337</v>
      </c>
      <c r="B363" t="s">
        <v>42</v>
      </c>
      <c r="C363" t="s">
        <v>28</v>
      </c>
      <c r="D363" s="16">
        <v>1361.6</v>
      </c>
      <c r="E363" s="17">
        <v>1200</v>
      </c>
      <c r="F363" s="17">
        <v>208469</v>
      </c>
      <c r="G363" s="17">
        <v>96578.447799999936</v>
      </c>
      <c r="H363">
        <v>89.724378847064287</v>
      </c>
    </row>
    <row r="364" spans="1:8" x14ac:dyDescent="0.3">
      <c r="A364" t="s">
        <v>4338</v>
      </c>
      <c r="B364" t="s">
        <v>42</v>
      </c>
      <c r="C364" t="s">
        <v>29</v>
      </c>
      <c r="D364" s="16">
        <v>1361.6</v>
      </c>
      <c r="E364" s="17">
        <v>400</v>
      </c>
      <c r="F364" s="17">
        <v>163422</v>
      </c>
      <c r="G364" s="17">
        <v>90078.502300000007</v>
      </c>
      <c r="H364">
        <v>62.383844232724584</v>
      </c>
    </row>
    <row r="365" spans="1:8" x14ac:dyDescent="0.3">
      <c r="A365" t="s">
        <v>5220</v>
      </c>
      <c r="B365" t="s">
        <v>42</v>
      </c>
      <c r="C365" t="s">
        <v>5077</v>
      </c>
      <c r="D365" s="16">
        <v>1361.6</v>
      </c>
      <c r="E365" s="17">
        <v>480</v>
      </c>
      <c r="F365" s="17">
        <v>1738</v>
      </c>
      <c r="G365" s="17">
        <v>889</v>
      </c>
      <c r="H365">
        <v>238.13577656065965</v>
      </c>
    </row>
    <row r="366" spans="1:8" x14ac:dyDescent="0.3">
      <c r="A366" t="s">
        <v>4339</v>
      </c>
      <c r="B366" t="s">
        <v>42</v>
      </c>
      <c r="C366" t="s">
        <v>30</v>
      </c>
      <c r="D366" s="16">
        <v>1361.6</v>
      </c>
      <c r="E366" s="17">
        <v>1908</v>
      </c>
      <c r="F366" s="17">
        <v>396278</v>
      </c>
      <c r="G366" s="17">
        <v>242407.86619999999</v>
      </c>
      <c r="H366">
        <v>60.199877268840147</v>
      </c>
    </row>
    <row r="367" spans="1:8" x14ac:dyDescent="0.3">
      <c r="A367" t="s">
        <v>5221</v>
      </c>
      <c r="B367" t="s">
        <v>42</v>
      </c>
      <c r="C367" t="s">
        <v>5079</v>
      </c>
      <c r="D367" s="16">
        <v>1361.6</v>
      </c>
      <c r="E367" s="17">
        <v>880</v>
      </c>
      <c r="F367" s="17">
        <v>27086</v>
      </c>
      <c r="G367" s="17">
        <v>14564.510000000002</v>
      </c>
      <c r="H367">
        <v>108.60741581872439</v>
      </c>
    </row>
    <row r="368" spans="1:8" x14ac:dyDescent="0.3">
      <c r="A368" t="s">
        <v>5222</v>
      </c>
      <c r="B368" t="s">
        <v>42</v>
      </c>
      <c r="C368" t="s">
        <v>5081</v>
      </c>
      <c r="D368" s="16">
        <v>1361.6</v>
      </c>
      <c r="E368" s="17">
        <v>0</v>
      </c>
      <c r="F368" s="17">
        <v>268662</v>
      </c>
      <c r="G368" s="17">
        <v>143439.65760000004</v>
      </c>
      <c r="H368">
        <v>75.730606809029013</v>
      </c>
    </row>
    <row r="369" spans="1:8" x14ac:dyDescent="0.3">
      <c r="A369" t="s">
        <v>5223</v>
      </c>
      <c r="B369" t="s">
        <v>42</v>
      </c>
      <c r="C369" t="s">
        <v>5083</v>
      </c>
      <c r="D369" s="16">
        <v>1361.6</v>
      </c>
      <c r="E369" s="17">
        <v>0</v>
      </c>
      <c r="F369" s="17">
        <v>294834</v>
      </c>
      <c r="G369" s="17">
        <v>149384.77700000003</v>
      </c>
      <c r="H369">
        <v>68.924841848759712</v>
      </c>
    </row>
    <row r="370" spans="1:8" x14ac:dyDescent="0.3">
      <c r="A370" t="s">
        <v>5224</v>
      </c>
      <c r="B370" t="s">
        <v>42</v>
      </c>
      <c r="C370" t="s">
        <v>5085</v>
      </c>
      <c r="D370" s="16">
        <v>1361.6</v>
      </c>
      <c r="E370" s="17">
        <v>180</v>
      </c>
      <c r="F370" s="17">
        <v>44043</v>
      </c>
      <c r="G370" s="17">
        <v>21810.581599999998</v>
      </c>
      <c r="H370">
        <v>42.864442655505286</v>
      </c>
    </row>
    <row r="371" spans="1:8" x14ac:dyDescent="0.3">
      <c r="A371" t="s">
        <v>4340</v>
      </c>
      <c r="B371" t="s">
        <v>42</v>
      </c>
      <c r="C371" t="s">
        <v>31</v>
      </c>
      <c r="D371" s="16">
        <v>1361.6</v>
      </c>
      <c r="E371" s="17">
        <v>5160</v>
      </c>
      <c r="F371" s="17">
        <v>551296</v>
      </c>
      <c r="G371" s="17">
        <v>276615.30119999999</v>
      </c>
      <c r="H371">
        <v>68.302111373178235</v>
      </c>
    </row>
    <row r="372" spans="1:8" x14ac:dyDescent="0.3">
      <c r="A372" t="s">
        <v>4262</v>
      </c>
      <c r="B372" t="s">
        <v>43</v>
      </c>
      <c r="C372" t="s">
        <v>4</v>
      </c>
      <c r="D372" s="16">
        <v>1100</v>
      </c>
      <c r="E372" s="17">
        <v>9306</v>
      </c>
      <c r="F372" s="17">
        <v>4767829</v>
      </c>
      <c r="G372" s="17">
        <v>2457539.5058000023</v>
      </c>
      <c r="H372">
        <v>32.918767975497857</v>
      </c>
    </row>
    <row r="373" spans="1:8" x14ac:dyDescent="0.3">
      <c r="A373" t="s">
        <v>4263</v>
      </c>
      <c r="B373" t="s">
        <v>43</v>
      </c>
      <c r="C373" t="s">
        <v>2</v>
      </c>
      <c r="D373" s="16">
        <v>1100</v>
      </c>
      <c r="E373" s="17">
        <v>15153</v>
      </c>
      <c r="F373" s="17">
        <v>7727443</v>
      </c>
      <c r="G373" s="17">
        <v>4070619.9319000007</v>
      </c>
      <c r="H373">
        <v>44.244704159850066</v>
      </c>
    </row>
    <row r="374" spans="1:8" x14ac:dyDescent="0.3">
      <c r="A374" t="s">
        <v>4264</v>
      </c>
      <c r="B374" t="s">
        <v>43</v>
      </c>
      <c r="C374" t="s">
        <v>3</v>
      </c>
      <c r="D374" s="16">
        <v>1100</v>
      </c>
      <c r="E374" s="17">
        <v>12336</v>
      </c>
      <c r="F374" s="17">
        <v>2738954</v>
      </c>
      <c r="G374" s="17">
        <v>1404181.2983000006</v>
      </c>
      <c r="H374">
        <v>47.105930808983331</v>
      </c>
    </row>
    <row r="375" spans="1:8" x14ac:dyDescent="0.3">
      <c r="A375" t="s">
        <v>4265</v>
      </c>
      <c r="B375" t="s">
        <v>43</v>
      </c>
      <c r="C375" t="s">
        <v>7</v>
      </c>
      <c r="D375" s="16">
        <v>1100</v>
      </c>
      <c r="E375" s="17">
        <v>2349</v>
      </c>
      <c r="F375" s="17">
        <v>858781</v>
      </c>
      <c r="G375" s="17">
        <v>436547.22599999973</v>
      </c>
      <c r="H375">
        <v>39.371095284054626</v>
      </c>
    </row>
    <row r="376" spans="1:8" x14ac:dyDescent="0.3">
      <c r="A376" t="s">
        <v>4266</v>
      </c>
      <c r="B376" t="s">
        <v>43</v>
      </c>
      <c r="C376" t="s">
        <v>5</v>
      </c>
      <c r="D376" s="16">
        <v>1100</v>
      </c>
      <c r="E376" s="17">
        <v>2800</v>
      </c>
      <c r="F376" s="17">
        <v>854916</v>
      </c>
      <c r="G376" s="17">
        <v>463455.41219999996</v>
      </c>
      <c r="H376">
        <v>34.087552239403244</v>
      </c>
    </row>
    <row r="377" spans="1:8" x14ac:dyDescent="0.3">
      <c r="A377" t="s">
        <v>4267</v>
      </c>
      <c r="B377" t="s">
        <v>43</v>
      </c>
      <c r="C377" t="s">
        <v>6</v>
      </c>
      <c r="D377" s="16">
        <v>1100</v>
      </c>
      <c r="E377" s="17">
        <v>1840</v>
      </c>
      <c r="F377" s="17">
        <v>618437</v>
      </c>
      <c r="G377" s="17">
        <v>291923.77189999953</v>
      </c>
      <c r="H377">
        <v>26.226936154566111</v>
      </c>
    </row>
    <row r="378" spans="1:8" x14ac:dyDescent="0.3">
      <c r="A378" t="s">
        <v>4268</v>
      </c>
      <c r="B378" t="s">
        <v>43</v>
      </c>
      <c r="C378" t="s">
        <v>8</v>
      </c>
      <c r="D378" s="16">
        <v>1100</v>
      </c>
      <c r="E378" s="17">
        <v>5440</v>
      </c>
      <c r="F378" s="17">
        <v>1410972</v>
      </c>
      <c r="G378" s="17">
        <v>628402.71719999984</v>
      </c>
      <c r="H378">
        <v>32.874922340358388</v>
      </c>
    </row>
    <row r="379" spans="1:8" x14ac:dyDescent="0.3">
      <c r="A379" t="s">
        <v>4269</v>
      </c>
      <c r="B379" t="s">
        <v>43</v>
      </c>
      <c r="C379" t="s">
        <v>21</v>
      </c>
      <c r="D379" s="16">
        <v>1100</v>
      </c>
      <c r="E379" s="17">
        <v>3460</v>
      </c>
      <c r="F379" s="17">
        <v>637123</v>
      </c>
      <c r="G379" s="17">
        <v>286695.49220000021</v>
      </c>
      <c r="H379">
        <v>37.664195829434888</v>
      </c>
    </row>
    <row r="380" spans="1:8" x14ac:dyDescent="0.3">
      <c r="A380" t="s">
        <v>4270</v>
      </c>
      <c r="B380" t="s">
        <v>43</v>
      </c>
      <c r="C380" t="s">
        <v>22</v>
      </c>
      <c r="D380" s="16">
        <v>1100</v>
      </c>
      <c r="E380" s="17">
        <v>2000</v>
      </c>
      <c r="F380" s="17">
        <v>880919</v>
      </c>
      <c r="G380" s="17">
        <v>439255.57020000025</v>
      </c>
      <c r="H380">
        <v>24.025772407747588</v>
      </c>
    </row>
    <row r="381" spans="1:8" x14ac:dyDescent="0.3">
      <c r="A381" t="s">
        <v>4271</v>
      </c>
      <c r="B381" t="s">
        <v>43</v>
      </c>
      <c r="C381" t="s">
        <v>23</v>
      </c>
      <c r="D381" s="16">
        <v>1100</v>
      </c>
      <c r="E381" s="17">
        <v>1240</v>
      </c>
      <c r="F381" s="17">
        <v>747948</v>
      </c>
      <c r="G381" s="17">
        <v>390204.95000000007</v>
      </c>
      <c r="H381">
        <v>29.69186751971845</v>
      </c>
    </row>
    <row r="382" spans="1:8" x14ac:dyDescent="0.3">
      <c r="A382" t="s">
        <v>4272</v>
      </c>
      <c r="B382" t="s">
        <v>43</v>
      </c>
      <c r="C382" t="s">
        <v>24</v>
      </c>
      <c r="D382" s="16">
        <v>1100</v>
      </c>
      <c r="E382" s="17">
        <v>5680</v>
      </c>
      <c r="F382" s="17">
        <v>1060627</v>
      </c>
      <c r="G382" s="17">
        <v>533039.85479999997</v>
      </c>
      <c r="H382">
        <v>33.065108136755292</v>
      </c>
    </row>
    <row r="383" spans="1:8" x14ac:dyDescent="0.3">
      <c r="A383" t="s">
        <v>4273</v>
      </c>
      <c r="B383" t="s">
        <v>43</v>
      </c>
      <c r="C383" t="s">
        <v>25</v>
      </c>
      <c r="D383" s="16">
        <v>1100</v>
      </c>
      <c r="E383" s="17">
        <v>2280</v>
      </c>
      <c r="F383" s="17">
        <v>565797</v>
      </c>
      <c r="G383" s="17">
        <v>274785.75599999994</v>
      </c>
      <c r="H383">
        <v>29.661422977525888</v>
      </c>
    </row>
    <row r="384" spans="1:8" x14ac:dyDescent="0.3">
      <c r="A384" t="s">
        <v>5225</v>
      </c>
      <c r="B384" t="s">
        <v>43</v>
      </c>
      <c r="C384" t="s">
        <v>5061</v>
      </c>
      <c r="D384" s="16">
        <v>1100</v>
      </c>
      <c r="E384" s="17">
        <v>4852</v>
      </c>
      <c r="F384" s="17">
        <v>541828</v>
      </c>
      <c r="G384" s="17">
        <v>260995.08399999997</v>
      </c>
      <c r="H384">
        <v>34.230439615561323</v>
      </c>
    </row>
    <row r="385" spans="1:8" x14ac:dyDescent="0.3">
      <c r="A385" t="s">
        <v>4274</v>
      </c>
      <c r="B385" t="s">
        <v>43</v>
      </c>
      <c r="C385" t="s">
        <v>14</v>
      </c>
      <c r="D385" s="16">
        <v>1100</v>
      </c>
      <c r="E385" s="17">
        <v>1759</v>
      </c>
      <c r="F385" s="17">
        <v>692073</v>
      </c>
      <c r="G385" s="17">
        <v>301300.66300000052</v>
      </c>
      <c r="H385">
        <v>14.476625638165398</v>
      </c>
    </row>
    <row r="386" spans="1:8" x14ac:dyDescent="0.3">
      <c r="A386" t="s">
        <v>4275</v>
      </c>
      <c r="B386" t="s">
        <v>43</v>
      </c>
      <c r="C386" t="s">
        <v>15</v>
      </c>
      <c r="D386" s="16">
        <v>1100</v>
      </c>
      <c r="E386" s="17">
        <v>1465</v>
      </c>
      <c r="F386" s="17">
        <v>641530</v>
      </c>
      <c r="G386" s="17">
        <v>363397.33880000014</v>
      </c>
      <c r="H386">
        <v>35.134384144022249</v>
      </c>
    </row>
    <row r="387" spans="1:8" x14ac:dyDescent="0.3">
      <c r="A387" t="s">
        <v>5226</v>
      </c>
      <c r="B387" t="s">
        <v>43</v>
      </c>
      <c r="C387" t="s">
        <v>5063</v>
      </c>
      <c r="D387" s="16">
        <v>1100</v>
      </c>
      <c r="E387" s="17">
        <v>400</v>
      </c>
      <c r="F387" s="17">
        <v>30845</v>
      </c>
      <c r="G387" s="17">
        <v>11118.883999999995</v>
      </c>
      <c r="H387">
        <v>21.797603030419172</v>
      </c>
    </row>
    <row r="388" spans="1:8" x14ac:dyDescent="0.3">
      <c r="A388" t="s">
        <v>5227</v>
      </c>
      <c r="B388" t="s">
        <v>43</v>
      </c>
      <c r="C388" t="s">
        <v>5065</v>
      </c>
      <c r="D388" s="16">
        <v>1100</v>
      </c>
      <c r="E388" s="17">
        <v>0</v>
      </c>
      <c r="F388" s="17">
        <v>663568</v>
      </c>
      <c r="G388" s="17">
        <v>275356.47090000001</v>
      </c>
      <c r="H388">
        <v>33.091204763501175</v>
      </c>
    </row>
    <row r="389" spans="1:8" x14ac:dyDescent="0.3">
      <c r="A389" t="s">
        <v>5228</v>
      </c>
      <c r="B389" t="s">
        <v>43</v>
      </c>
      <c r="C389" t="s">
        <v>5067</v>
      </c>
      <c r="D389" s="16">
        <v>1100</v>
      </c>
      <c r="E389" s="17">
        <v>0</v>
      </c>
      <c r="F389" s="17">
        <v>962438</v>
      </c>
      <c r="G389" s="17">
        <v>398363.23909999907</v>
      </c>
      <c r="H389">
        <v>40.876777469197172</v>
      </c>
    </row>
    <row r="390" spans="1:8" x14ac:dyDescent="0.3">
      <c r="A390" t="s">
        <v>5229</v>
      </c>
      <c r="B390" t="s">
        <v>43</v>
      </c>
      <c r="C390" t="s">
        <v>5069</v>
      </c>
      <c r="D390" s="16">
        <v>1100</v>
      </c>
      <c r="E390" s="17">
        <v>0</v>
      </c>
      <c r="F390" s="17">
        <v>20783</v>
      </c>
      <c r="G390" s="17">
        <v>11142.966899999999</v>
      </c>
      <c r="H390">
        <v>82.868849620443683</v>
      </c>
    </row>
    <row r="391" spans="1:8" x14ac:dyDescent="0.3">
      <c r="A391" t="s">
        <v>5230</v>
      </c>
      <c r="B391" t="s">
        <v>43</v>
      </c>
      <c r="C391" t="s">
        <v>5071</v>
      </c>
      <c r="D391" s="16">
        <v>1100</v>
      </c>
      <c r="E391" s="17">
        <v>0</v>
      </c>
      <c r="F391" s="17">
        <v>49453</v>
      </c>
      <c r="G391" s="17">
        <v>16785.73669999999</v>
      </c>
      <c r="H391">
        <v>33.440796903241008</v>
      </c>
    </row>
    <row r="392" spans="1:8" x14ac:dyDescent="0.3">
      <c r="A392" t="s">
        <v>5231</v>
      </c>
      <c r="B392" t="s">
        <v>43</v>
      </c>
      <c r="C392" t="s">
        <v>5073</v>
      </c>
      <c r="D392" s="16">
        <v>1100</v>
      </c>
      <c r="E392" s="17">
        <v>0</v>
      </c>
      <c r="F392" s="17">
        <v>66968</v>
      </c>
      <c r="G392" s="17">
        <v>27670.547000000028</v>
      </c>
      <c r="H392">
        <v>20.426932412133691</v>
      </c>
    </row>
    <row r="393" spans="1:8" x14ac:dyDescent="0.3">
      <c r="A393" t="s">
        <v>5232</v>
      </c>
      <c r="B393" t="s">
        <v>43</v>
      </c>
      <c r="C393" t="s">
        <v>5075</v>
      </c>
      <c r="D393" s="16">
        <v>1100</v>
      </c>
      <c r="E393" s="17">
        <v>0</v>
      </c>
      <c r="F393" s="17">
        <v>21139</v>
      </c>
      <c r="G393" s="17">
        <v>8499.9900000000016</v>
      </c>
      <c r="H393">
        <v>41.245160024400498</v>
      </c>
    </row>
    <row r="394" spans="1:8" x14ac:dyDescent="0.3">
      <c r="A394" t="s">
        <v>4276</v>
      </c>
      <c r="B394" t="s">
        <v>43</v>
      </c>
      <c r="C394" t="s">
        <v>26</v>
      </c>
      <c r="D394" s="16">
        <v>1100</v>
      </c>
      <c r="E394" s="17">
        <v>1668</v>
      </c>
      <c r="F394" s="17">
        <v>938433</v>
      </c>
      <c r="G394" s="17">
        <v>453563.59350000002</v>
      </c>
      <c r="H394">
        <v>56.780245359324311</v>
      </c>
    </row>
    <row r="395" spans="1:8" x14ac:dyDescent="0.3">
      <c r="A395" t="s">
        <v>4277</v>
      </c>
      <c r="B395" t="s">
        <v>43</v>
      </c>
      <c r="C395" t="s">
        <v>27</v>
      </c>
      <c r="D395" s="16">
        <v>1100</v>
      </c>
      <c r="E395" s="17">
        <v>1668</v>
      </c>
      <c r="F395" s="17">
        <v>596930</v>
      </c>
      <c r="G395" s="17">
        <v>278003.21669999964</v>
      </c>
      <c r="H395">
        <v>68.811236913760794</v>
      </c>
    </row>
    <row r="396" spans="1:8" x14ac:dyDescent="0.3">
      <c r="A396" t="s">
        <v>4278</v>
      </c>
      <c r="B396" t="s">
        <v>43</v>
      </c>
      <c r="C396" t="s">
        <v>28</v>
      </c>
      <c r="D396" s="16">
        <v>1100</v>
      </c>
      <c r="E396" s="17">
        <v>1584</v>
      </c>
      <c r="F396" s="17">
        <v>485926</v>
      </c>
      <c r="G396" s="17">
        <v>201815.43099999992</v>
      </c>
      <c r="H396">
        <v>36.013957176651139</v>
      </c>
    </row>
    <row r="397" spans="1:8" x14ac:dyDescent="0.3">
      <c r="A397" t="s">
        <v>4279</v>
      </c>
      <c r="B397" t="s">
        <v>43</v>
      </c>
      <c r="C397" t="s">
        <v>29</v>
      </c>
      <c r="D397" s="16">
        <v>1100</v>
      </c>
      <c r="E397" s="17">
        <v>400</v>
      </c>
      <c r="F397" s="17">
        <v>243616</v>
      </c>
      <c r="G397" s="17">
        <v>121306.51659999996</v>
      </c>
      <c r="H397">
        <v>32.434428899729937</v>
      </c>
    </row>
    <row r="398" spans="1:8" x14ac:dyDescent="0.3">
      <c r="A398" t="s">
        <v>5233</v>
      </c>
      <c r="B398" t="s">
        <v>43</v>
      </c>
      <c r="C398" t="s">
        <v>5077</v>
      </c>
      <c r="D398" s="16">
        <v>1100</v>
      </c>
      <c r="E398" s="17">
        <v>640</v>
      </c>
      <c r="F398" s="17">
        <v>32648</v>
      </c>
      <c r="G398" s="17">
        <v>13815.518000000004</v>
      </c>
      <c r="H398">
        <v>25.613106259705987</v>
      </c>
    </row>
    <row r="399" spans="1:8" x14ac:dyDescent="0.3">
      <c r="A399" t="s">
        <v>4280</v>
      </c>
      <c r="B399" t="s">
        <v>43</v>
      </c>
      <c r="C399" t="s">
        <v>30</v>
      </c>
      <c r="D399" s="16">
        <v>1100</v>
      </c>
      <c r="E399" s="17">
        <v>1308</v>
      </c>
      <c r="F399" s="17">
        <v>376798</v>
      </c>
      <c r="G399" s="17">
        <v>208225.02420000001</v>
      </c>
      <c r="H399">
        <v>49.242881113687936</v>
      </c>
    </row>
    <row r="400" spans="1:8" x14ac:dyDescent="0.3">
      <c r="A400" t="s">
        <v>5234</v>
      </c>
      <c r="B400" t="s">
        <v>43</v>
      </c>
      <c r="C400" t="s">
        <v>5079</v>
      </c>
      <c r="D400" s="16">
        <v>1100</v>
      </c>
      <c r="E400" s="17">
        <v>1240</v>
      </c>
      <c r="F400" s="17">
        <v>60415</v>
      </c>
      <c r="G400" s="17">
        <v>24449.09399999999</v>
      </c>
      <c r="H400">
        <v>53.033265999193773</v>
      </c>
    </row>
    <row r="401" spans="1:8" x14ac:dyDescent="0.3">
      <c r="A401" t="s">
        <v>5235</v>
      </c>
      <c r="B401" t="s">
        <v>43</v>
      </c>
      <c r="C401" t="s">
        <v>5081</v>
      </c>
      <c r="D401" s="16">
        <v>1100</v>
      </c>
      <c r="E401" s="17">
        <v>0</v>
      </c>
      <c r="F401" s="17">
        <v>227632</v>
      </c>
      <c r="G401" s="17">
        <v>115307.80600000006</v>
      </c>
      <c r="H401">
        <v>49.778993292397963</v>
      </c>
    </row>
    <row r="402" spans="1:8" x14ac:dyDescent="0.3">
      <c r="A402" t="s">
        <v>5236</v>
      </c>
      <c r="B402" t="s">
        <v>43</v>
      </c>
      <c r="C402" t="s">
        <v>5083</v>
      </c>
      <c r="D402" s="16">
        <v>1100</v>
      </c>
      <c r="E402" s="17">
        <v>0</v>
      </c>
      <c r="F402" s="17">
        <v>375600</v>
      </c>
      <c r="G402" s="17">
        <v>206486.75960000005</v>
      </c>
      <c r="H402">
        <v>50.060846040059694</v>
      </c>
    </row>
    <row r="403" spans="1:8" x14ac:dyDescent="0.3">
      <c r="A403" t="s">
        <v>5237</v>
      </c>
      <c r="B403" t="s">
        <v>43</v>
      </c>
      <c r="C403" t="s">
        <v>5085</v>
      </c>
      <c r="D403" s="16">
        <v>1100</v>
      </c>
      <c r="E403" s="17">
        <v>180</v>
      </c>
      <c r="F403" s="17">
        <v>70641</v>
      </c>
      <c r="G403" s="17">
        <v>22235.363999999994</v>
      </c>
      <c r="H403">
        <v>15.424289661228704</v>
      </c>
    </row>
    <row r="404" spans="1:8" x14ac:dyDescent="0.3">
      <c r="A404" t="s">
        <v>4281</v>
      </c>
      <c r="B404" t="s">
        <v>43</v>
      </c>
      <c r="C404" t="s">
        <v>31</v>
      </c>
      <c r="D404" s="16">
        <v>1100</v>
      </c>
      <c r="E404" s="17">
        <v>3960</v>
      </c>
      <c r="F404" s="17">
        <v>799668</v>
      </c>
      <c r="G404" s="17">
        <v>402651.75219999987</v>
      </c>
      <c r="H404">
        <v>32.799188069148812</v>
      </c>
    </row>
    <row r="405" spans="1:8" x14ac:dyDescent="0.3">
      <c r="A405" t="s">
        <v>5238</v>
      </c>
      <c r="B405" t="s">
        <v>43</v>
      </c>
      <c r="C405" t="s">
        <v>5087</v>
      </c>
      <c r="D405" s="16">
        <v>1100</v>
      </c>
      <c r="E405" s="17">
        <v>0</v>
      </c>
      <c r="F405" s="17">
        <v>2999</v>
      </c>
      <c r="G405" s="17">
        <v>1368.77</v>
      </c>
      <c r="H405">
        <v>1</v>
      </c>
    </row>
    <row r="406" spans="1:8" x14ac:dyDescent="0.3">
      <c r="A406" t="s">
        <v>4621</v>
      </c>
      <c r="B406" t="s">
        <v>44</v>
      </c>
      <c r="C406" t="s">
        <v>4</v>
      </c>
      <c r="D406" s="16">
        <v>962.3</v>
      </c>
      <c r="E406" s="17">
        <v>10575</v>
      </c>
      <c r="F406" s="17">
        <v>5829516</v>
      </c>
      <c r="G406" s="17">
        <v>3007911.7311000037</v>
      </c>
      <c r="H406">
        <v>29.092947140033264</v>
      </c>
    </row>
    <row r="407" spans="1:8" x14ac:dyDescent="0.3">
      <c r="A407" t="s">
        <v>4622</v>
      </c>
      <c r="B407" t="s">
        <v>44</v>
      </c>
      <c r="C407" t="s">
        <v>2</v>
      </c>
      <c r="D407" s="16">
        <v>962.3</v>
      </c>
      <c r="E407" s="17">
        <v>10699</v>
      </c>
      <c r="F407" s="17">
        <v>5740840</v>
      </c>
      <c r="G407" s="17">
        <v>3046993.9040999981</v>
      </c>
      <c r="H407">
        <v>36.689644645968059</v>
      </c>
    </row>
    <row r="408" spans="1:8" x14ac:dyDescent="0.3">
      <c r="A408" t="s">
        <v>4623</v>
      </c>
      <c r="B408" t="s">
        <v>44</v>
      </c>
      <c r="C408" t="s">
        <v>3</v>
      </c>
      <c r="D408" s="16">
        <v>962.3</v>
      </c>
      <c r="E408" s="17">
        <v>12200</v>
      </c>
      <c r="F408" s="17">
        <v>2799142</v>
      </c>
      <c r="G408" s="17">
        <v>1392787.4056000016</v>
      </c>
      <c r="H408">
        <v>53.301839398392332</v>
      </c>
    </row>
    <row r="409" spans="1:8" x14ac:dyDescent="0.3">
      <c r="A409" t="s">
        <v>4624</v>
      </c>
      <c r="B409" t="s">
        <v>44</v>
      </c>
      <c r="C409" t="s">
        <v>7</v>
      </c>
      <c r="D409" s="16">
        <v>962.3</v>
      </c>
      <c r="E409" s="17">
        <v>5832</v>
      </c>
      <c r="F409" s="17">
        <v>1825379</v>
      </c>
      <c r="G409" s="17">
        <v>924293.85700000066</v>
      </c>
      <c r="H409">
        <v>43.304924336545035</v>
      </c>
    </row>
    <row r="410" spans="1:8" x14ac:dyDescent="0.3">
      <c r="A410" t="s">
        <v>4625</v>
      </c>
      <c r="B410" t="s">
        <v>44</v>
      </c>
      <c r="C410" t="s">
        <v>5</v>
      </c>
      <c r="D410" s="16">
        <v>962.3</v>
      </c>
      <c r="E410" s="17">
        <v>2800</v>
      </c>
      <c r="F410" s="17">
        <v>739715</v>
      </c>
      <c r="G410" s="17">
        <v>403806.46809999971</v>
      </c>
      <c r="H410">
        <v>35.489932112974635</v>
      </c>
    </row>
    <row r="411" spans="1:8" x14ac:dyDescent="0.3">
      <c r="A411" t="s">
        <v>4626</v>
      </c>
      <c r="B411" t="s">
        <v>44</v>
      </c>
      <c r="C411" t="s">
        <v>6</v>
      </c>
      <c r="D411" s="16">
        <v>962.3</v>
      </c>
      <c r="E411" s="17">
        <v>1560</v>
      </c>
      <c r="F411" s="17">
        <v>662002</v>
      </c>
      <c r="G411" s="17">
        <v>318688.43519999977</v>
      </c>
      <c r="H411">
        <v>28.218608144259377</v>
      </c>
    </row>
    <row r="412" spans="1:8" x14ac:dyDescent="0.3">
      <c r="A412" t="s">
        <v>4627</v>
      </c>
      <c r="B412" t="s">
        <v>44</v>
      </c>
      <c r="C412" t="s">
        <v>8</v>
      </c>
      <c r="D412" s="16">
        <v>962.3</v>
      </c>
      <c r="E412" s="17">
        <v>3120</v>
      </c>
      <c r="F412" s="17">
        <v>1299317</v>
      </c>
      <c r="G412" s="17">
        <v>599512.02549999976</v>
      </c>
      <c r="H412">
        <v>36.924625748284093</v>
      </c>
    </row>
    <row r="413" spans="1:8" x14ac:dyDescent="0.3">
      <c r="A413" t="s">
        <v>4628</v>
      </c>
      <c r="B413" t="s">
        <v>44</v>
      </c>
      <c r="C413" t="s">
        <v>21</v>
      </c>
      <c r="D413" s="16">
        <v>962.3</v>
      </c>
      <c r="E413" s="17">
        <v>2040</v>
      </c>
      <c r="F413" s="17">
        <v>413434</v>
      </c>
      <c r="G413" s="17">
        <v>184645.80500000002</v>
      </c>
      <c r="H413">
        <v>35.510590064754034</v>
      </c>
    </row>
    <row r="414" spans="1:8" x14ac:dyDescent="0.3">
      <c r="A414" t="s">
        <v>4629</v>
      </c>
      <c r="B414" t="s">
        <v>44</v>
      </c>
      <c r="C414" t="s">
        <v>22</v>
      </c>
      <c r="D414" s="16">
        <v>962.3</v>
      </c>
      <c r="E414" s="17">
        <v>1840</v>
      </c>
      <c r="F414" s="17">
        <v>585243</v>
      </c>
      <c r="G414" s="17">
        <v>285328.60400000017</v>
      </c>
      <c r="H414">
        <v>30.89856189530828</v>
      </c>
    </row>
    <row r="415" spans="1:8" x14ac:dyDescent="0.3">
      <c r="A415" t="s">
        <v>4630</v>
      </c>
      <c r="B415" t="s">
        <v>44</v>
      </c>
      <c r="C415" t="s">
        <v>23</v>
      </c>
      <c r="D415" s="16">
        <v>962.3</v>
      </c>
      <c r="E415" s="17">
        <v>1080</v>
      </c>
      <c r="F415" s="17">
        <v>696240</v>
      </c>
      <c r="G415" s="17">
        <v>307986.41800000001</v>
      </c>
      <c r="H415">
        <v>35.612809182530576</v>
      </c>
    </row>
    <row r="416" spans="1:8" x14ac:dyDescent="0.3">
      <c r="A416" t="s">
        <v>4631</v>
      </c>
      <c r="B416" t="s">
        <v>44</v>
      </c>
      <c r="C416" t="s">
        <v>24</v>
      </c>
      <c r="D416" s="16">
        <v>962.3</v>
      </c>
      <c r="E416" s="17">
        <v>4520</v>
      </c>
      <c r="F416" s="17">
        <v>578481</v>
      </c>
      <c r="G416" s="17">
        <v>293798.88880000025</v>
      </c>
      <c r="H416">
        <v>42.457278177231693</v>
      </c>
    </row>
    <row r="417" spans="1:8" x14ac:dyDescent="0.3">
      <c r="A417" t="s">
        <v>4632</v>
      </c>
      <c r="B417" t="s">
        <v>44</v>
      </c>
      <c r="C417" t="s">
        <v>25</v>
      </c>
      <c r="D417" s="16">
        <v>962.3</v>
      </c>
      <c r="E417" s="17">
        <v>1680</v>
      </c>
      <c r="F417" s="17">
        <v>287573</v>
      </c>
      <c r="G417" s="17">
        <v>139809.05399999997</v>
      </c>
      <c r="H417">
        <v>38.017404815380331</v>
      </c>
    </row>
    <row r="418" spans="1:8" x14ac:dyDescent="0.3">
      <c r="A418" t="s">
        <v>5239</v>
      </c>
      <c r="B418" t="s">
        <v>44</v>
      </c>
      <c r="C418" t="s">
        <v>5061</v>
      </c>
      <c r="D418" s="16">
        <v>962.3</v>
      </c>
      <c r="E418" s="17">
        <v>6981</v>
      </c>
      <c r="F418" s="17">
        <v>447193</v>
      </c>
      <c r="G418" s="17">
        <v>224459.41219999999</v>
      </c>
      <c r="H418">
        <v>33.852260920658487</v>
      </c>
    </row>
    <row r="419" spans="1:8" x14ac:dyDescent="0.3">
      <c r="A419" t="s">
        <v>4633</v>
      </c>
      <c r="B419" t="s">
        <v>44</v>
      </c>
      <c r="C419" t="s">
        <v>14</v>
      </c>
      <c r="D419" s="16">
        <v>962.3</v>
      </c>
      <c r="E419" s="17">
        <v>2466</v>
      </c>
      <c r="F419" s="17">
        <v>499790</v>
      </c>
      <c r="G419" s="17">
        <v>251944.87399999966</v>
      </c>
      <c r="H419">
        <v>29.321398826701078</v>
      </c>
    </row>
    <row r="420" spans="1:8" x14ac:dyDescent="0.3">
      <c r="A420" t="s">
        <v>4634</v>
      </c>
      <c r="B420" t="s">
        <v>44</v>
      </c>
      <c r="C420" t="s">
        <v>15</v>
      </c>
      <c r="D420" s="16">
        <v>962.3</v>
      </c>
      <c r="E420" s="17">
        <v>2278</v>
      </c>
      <c r="F420" s="17">
        <v>514048</v>
      </c>
      <c r="G420" s="17">
        <v>294171.5352000001</v>
      </c>
      <c r="H420">
        <v>44.151591049229935</v>
      </c>
    </row>
    <row r="421" spans="1:8" x14ac:dyDescent="0.3">
      <c r="A421" t="s">
        <v>5240</v>
      </c>
      <c r="B421" t="s">
        <v>44</v>
      </c>
      <c r="C421" t="s">
        <v>5063</v>
      </c>
      <c r="D421" s="16">
        <v>962.3</v>
      </c>
      <c r="E421" s="17">
        <v>400</v>
      </c>
      <c r="F421" s="17">
        <v>23949</v>
      </c>
      <c r="G421" s="17">
        <v>10203.720000000008</v>
      </c>
      <c r="H421">
        <v>35.38519904287147</v>
      </c>
    </row>
    <row r="422" spans="1:8" x14ac:dyDescent="0.3">
      <c r="A422" t="s">
        <v>5241</v>
      </c>
      <c r="B422" t="s">
        <v>44</v>
      </c>
      <c r="C422" t="s">
        <v>5065</v>
      </c>
      <c r="D422" s="16">
        <v>962.3</v>
      </c>
      <c r="E422" s="17">
        <v>0</v>
      </c>
      <c r="F422" s="17">
        <v>430659</v>
      </c>
      <c r="G422" s="17">
        <v>131212.75500000012</v>
      </c>
      <c r="H422">
        <v>27.851274517067342</v>
      </c>
    </row>
    <row r="423" spans="1:8" x14ac:dyDescent="0.3">
      <c r="A423" t="s">
        <v>5242</v>
      </c>
      <c r="B423" t="s">
        <v>44</v>
      </c>
      <c r="C423" t="s">
        <v>5067</v>
      </c>
      <c r="D423" s="16">
        <v>962.3</v>
      </c>
      <c r="E423" s="17">
        <v>0</v>
      </c>
      <c r="F423" s="17">
        <v>796635</v>
      </c>
      <c r="G423" s="17">
        <v>280708.07629999967</v>
      </c>
      <c r="H423">
        <v>42.371541192161956</v>
      </c>
    </row>
    <row r="424" spans="1:8" x14ac:dyDescent="0.3">
      <c r="A424" t="s">
        <v>5243</v>
      </c>
      <c r="B424" t="s">
        <v>44</v>
      </c>
      <c r="C424" t="s">
        <v>5069</v>
      </c>
      <c r="D424" s="16">
        <v>962.3</v>
      </c>
      <c r="E424" s="17">
        <v>0</v>
      </c>
      <c r="F424" s="17">
        <v>69639</v>
      </c>
      <c r="G424" s="17">
        <v>38249.448900000003</v>
      </c>
      <c r="H424">
        <v>28.648307057185043</v>
      </c>
    </row>
    <row r="425" spans="1:8" x14ac:dyDescent="0.3">
      <c r="A425" t="s">
        <v>5244</v>
      </c>
      <c r="B425" t="s">
        <v>44</v>
      </c>
      <c r="C425" t="s">
        <v>5071</v>
      </c>
      <c r="D425" s="16">
        <v>962.3</v>
      </c>
      <c r="E425" s="17">
        <v>0</v>
      </c>
      <c r="F425" s="17">
        <v>47139</v>
      </c>
      <c r="G425" s="17">
        <v>11958.991700000013</v>
      </c>
      <c r="H425">
        <v>35.43735119584948</v>
      </c>
    </row>
    <row r="426" spans="1:8" x14ac:dyDescent="0.3">
      <c r="A426" t="s">
        <v>5245</v>
      </c>
      <c r="B426" t="s">
        <v>44</v>
      </c>
      <c r="C426" t="s">
        <v>5073</v>
      </c>
      <c r="D426" s="16">
        <v>962.3</v>
      </c>
      <c r="E426" s="17">
        <v>0</v>
      </c>
      <c r="F426" s="17">
        <v>105511</v>
      </c>
      <c r="G426" s="17">
        <v>47488.417800000025</v>
      </c>
      <c r="H426">
        <v>17.940573775429122</v>
      </c>
    </row>
    <row r="427" spans="1:8" x14ac:dyDescent="0.3">
      <c r="A427" t="s">
        <v>5246</v>
      </c>
      <c r="B427" t="s">
        <v>44</v>
      </c>
      <c r="C427" t="s">
        <v>5075</v>
      </c>
      <c r="D427" s="16">
        <v>962.3</v>
      </c>
      <c r="E427" s="17">
        <v>0</v>
      </c>
      <c r="F427" s="17">
        <v>22439</v>
      </c>
      <c r="G427" s="17">
        <v>9523.679999999993</v>
      </c>
      <c r="H427">
        <v>32.20253776135619</v>
      </c>
    </row>
    <row r="428" spans="1:8" x14ac:dyDescent="0.3">
      <c r="A428" t="s">
        <v>4635</v>
      </c>
      <c r="B428" t="s">
        <v>44</v>
      </c>
      <c r="C428" t="s">
        <v>26</v>
      </c>
      <c r="D428" s="16">
        <v>962.3</v>
      </c>
      <c r="E428" s="17">
        <v>912</v>
      </c>
      <c r="F428" s="17">
        <v>762599</v>
      </c>
      <c r="G428" s="17">
        <v>380234.27770000009</v>
      </c>
      <c r="H428">
        <v>46.5993116125399</v>
      </c>
    </row>
    <row r="429" spans="1:8" x14ac:dyDescent="0.3">
      <c r="A429" t="s">
        <v>4636</v>
      </c>
      <c r="B429" t="s">
        <v>44</v>
      </c>
      <c r="C429" t="s">
        <v>27</v>
      </c>
      <c r="D429" s="16">
        <v>962.3</v>
      </c>
      <c r="E429" s="17">
        <v>912</v>
      </c>
      <c r="F429" s="17">
        <v>399276</v>
      </c>
      <c r="G429" s="17">
        <v>187450.99479999987</v>
      </c>
      <c r="H429">
        <v>63.256056572021528</v>
      </c>
    </row>
    <row r="430" spans="1:8" x14ac:dyDescent="0.3">
      <c r="A430" t="s">
        <v>4637</v>
      </c>
      <c r="B430" t="s">
        <v>44</v>
      </c>
      <c r="C430" t="s">
        <v>28</v>
      </c>
      <c r="D430" s="16">
        <v>962.3</v>
      </c>
      <c r="E430" s="17">
        <v>1320</v>
      </c>
      <c r="F430" s="17">
        <v>385962</v>
      </c>
      <c r="G430" s="17">
        <v>154869.72239999994</v>
      </c>
      <c r="H430">
        <v>37.359387560512715</v>
      </c>
    </row>
    <row r="431" spans="1:8" x14ac:dyDescent="0.3">
      <c r="A431" t="s">
        <v>4638</v>
      </c>
      <c r="B431" t="s">
        <v>44</v>
      </c>
      <c r="C431" t="s">
        <v>29</v>
      </c>
      <c r="D431" s="16">
        <v>962.3</v>
      </c>
      <c r="E431" s="17">
        <v>400</v>
      </c>
      <c r="F431" s="17">
        <v>227791</v>
      </c>
      <c r="G431" s="17">
        <v>109790.65659999986</v>
      </c>
      <c r="H431">
        <v>34.545980735679727</v>
      </c>
    </row>
    <row r="432" spans="1:8" x14ac:dyDescent="0.3">
      <c r="A432" t="s">
        <v>5247</v>
      </c>
      <c r="B432" t="s">
        <v>44</v>
      </c>
      <c r="C432" t="s">
        <v>5077</v>
      </c>
      <c r="D432" s="16">
        <v>962.3</v>
      </c>
      <c r="E432" s="17">
        <v>960</v>
      </c>
      <c r="F432" s="17">
        <v>31172</v>
      </c>
      <c r="G432" s="17">
        <v>10544.719999999998</v>
      </c>
      <c r="H432">
        <v>37.165276182802572</v>
      </c>
    </row>
    <row r="433" spans="1:8" x14ac:dyDescent="0.3">
      <c r="A433" t="s">
        <v>4639</v>
      </c>
      <c r="B433" t="s">
        <v>44</v>
      </c>
      <c r="C433" t="s">
        <v>30</v>
      </c>
      <c r="D433" s="16">
        <v>962.3</v>
      </c>
      <c r="E433" s="17">
        <v>1108</v>
      </c>
      <c r="F433" s="17">
        <v>399755</v>
      </c>
      <c r="G433" s="17">
        <v>219338.04199999993</v>
      </c>
      <c r="H433">
        <v>39.858526386970723</v>
      </c>
    </row>
    <row r="434" spans="1:8" x14ac:dyDescent="0.3">
      <c r="A434" t="s">
        <v>5248</v>
      </c>
      <c r="B434" t="s">
        <v>44</v>
      </c>
      <c r="C434" t="s">
        <v>5079</v>
      </c>
      <c r="D434" s="16">
        <v>962.3</v>
      </c>
      <c r="E434" s="17">
        <v>560</v>
      </c>
      <c r="F434" s="17">
        <v>35785</v>
      </c>
      <c r="G434" s="17">
        <v>15305.792000000005</v>
      </c>
      <c r="H434">
        <v>56.128650126508781</v>
      </c>
    </row>
    <row r="435" spans="1:8" x14ac:dyDescent="0.3">
      <c r="A435" t="s">
        <v>5249</v>
      </c>
      <c r="B435" t="s">
        <v>44</v>
      </c>
      <c r="C435" t="s">
        <v>5081</v>
      </c>
      <c r="D435" s="16">
        <v>962.3</v>
      </c>
      <c r="E435" s="17">
        <v>0</v>
      </c>
      <c r="F435" s="17">
        <v>404449</v>
      </c>
      <c r="G435" s="17">
        <v>208436.11189999979</v>
      </c>
      <c r="H435">
        <v>37.423081714696721</v>
      </c>
    </row>
    <row r="436" spans="1:8" x14ac:dyDescent="0.3">
      <c r="A436" t="s">
        <v>5250</v>
      </c>
      <c r="B436" t="s">
        <v>44</v>
      </c>
      <c r="C436" t="s">
        <v>5083</v>
      </c>
      <c r="D436" s="16">
        <v>962.3</v>
      </c>
      <c r="E436" s="17">
        <v>0</v>
      </c>
      <c r="F436" s="17">
        <v>434808</v>
      </c>
      <c r="G436" s="17">
        <v>242943.36799999993</v>
      </c>
      <c r="H436">
        <v>28.746855916102337</v>
      </c>
    </row>
    <row r="437" spans="1:8" x14ac:dyDescent="0.3">
      <c r="A437" t="s">
        <v>5251</v>
      </c>
      <c r="B437" t="s">
        <v>44</v>
      </c>
      <c r="C437" t="s">
        <v>5085</v>
      </c>
      <c r="D437" s="16">
        <v>962.3</v>
      </c>
      <c r="E437" s="17">
        <v>180</v>
      </c>
      <c r="F437" s="17">
        <v>67316</v>
      </c>
      <c r="G437" s="17">
        <v>23368.184000000001</v>
      </c>
      <c r="H437">
        <v>22.189680961620475</v>
      </c>
    </row>
    <row r="438" spans="1:8" x14ac:dyDescent="0.3">
      <c r="A438" t="s">
        <v>4640</v>
      </c>
      <c r="B438" t="s">
        <v>44</v>
      </c>
      <c r="C438" t="s">
        <v>31</v>
      </c>
      <c r="D438" s="16">
        <v>962.3</v>
      </c>
      <c r="E438" s="17">
        <v>3840</v>
      </c>
      <c r="F438" s="17">
        <v>758448</v>
      </c>
      <c r="G438" s="17">
        <v>367827.73960000032</v>
      </c>
      <c r="H438">
        <v>32.287228063094076</v>
      </c>
    </row>
    <row r="439" spans="1:8" x14ac:dyDescent="0.3">
      <c r="A439" t="s">
        <v>572</v>
      </c>
      <c r="B439" t="s">
        <v>45</v>
      </c>
      <c r="C439" t="s">
        <v>4</v>
      </c>
      <c r="D439" s="16">
        <v>1650.5</v>
      </c>
      <c r="E439" s="17">
        <v>16554</v>
      </c>
      <c r="F439" s="17">
        <v>5765301</v>
      </c>
      <c r="G439" s="17">
        <v>2572188.2244999968</v>
      </c>
      <c r="H439">
        <v>42.165101863186528</v>
      </c>
    </row>
    <row r="440" spans="1:8" x14ac:dyDescent="0.3">
      <c r="A440" t="s">
        <v>573</v>
      </c>
      <c r="B440" t="s">
        <v>45</v>
      </c>
      <c r="C440" t="s">
        <v>2</v>
      </c>
      <c r="D440" s="16">
        <v>1650.5</v>
      </c>
      <c r="E440" s="17">
        <v>28563</v>
      </c>
      <c r="F440" s="17">
        <v>9522139</v>
      </c>
      <c r="G440" s="17">
        <v>4305560.6730000023</v>
      </c>
      <c r="H440">
        <v>54.511780124144508</v>
      </c>
    </row>
    <row r="441" spans="1:8" x14ac:dyDescent="0.3">
      <c r="A441" t="s">
        <v>574</v>
      </c>
      <c r="B441" t="s">
        <v>45</v>
      </c>
      <c r="C441" t="s">
        <v>3</v>
      </c>
      <c r="D441" s="16">
        <v>1650.5</v>
      </c>
      <c r="E441" s="17">
        <v>18240</v>
      </c>
      <c r="F441" s="17">
        <v>3001711</v>
      </c>
      <c r="G441" s="17">
        <v>1334080.5088999982</v>
      </c>
      <c r="H441">
        <v>53.784809028369864</v>
      </c>
    </row>
    <row r="442" spans="1:8" x14ac:dyDescent="0.3">
      <c r="A442" t="s">
        <v>575</v>
      </c>
      <c r="B442" t="s">
        <v>45</v>
      </c>
      <c r="C442" t="s">
        <v>7</v>
      </c>
      <c r="D442" s="16">
        <v>1650.5</v>
      </c>
      <c r="E442" s="17">
        <v>3411</v>
      </c>
      <c r="F442" s="17">
        <v>805975</v>
      </c>
      <c r="G442" s="17">
        <v>370465.48000000039</v>
      </c>
      <c r="H442">
        <v>57.554062325663899</v>
      </c>
    </row>
    <row r="443" spans="1:8" x14ac:dyDescent="0.3">
      <c r="A443" t="s">
        <v>576</v>
      </c>
      <c r="B443" t="s">
        <v>45</v>
      </c>
      <c r="C443" t="s">
        <v>5</v>
      </c>
      <c r="D443" s="16">
        <v>1650.5</v>
      </c>
      <c r="E443" s="17">
        <v>3840</v>
      </c>
      <c r="F443" s="17">
        <v>676854</v>
      </c>
      <c r="G443" s="17">
        <v>319867.88310000009</v>
      </c>
      <c r="H443">
        <v>48.119798770247378</v>
      </c>
    </row>
    <row r="444" spans="1:8" x14ac:dyDescent="0.3">
      <c r="A444" t="s">
        <v>577</v>
      </c>
      <c r="B444" t="s">
        <v>45</v>
      </c>
      <c r="C444" t="s">
        <v>6</v>
      </c>
      <c r="D444" s="16">
        <v>1650.5</v>
      </c>
      <c r="E444" s="17">
        <v>1840</v>
      </c>
      <c r="F444" s="17">
        <v>532203</v>
      </c>
      <c r="G444" s="17">
        <v>235816.50209999998</v>
      </c>
      <c r="H444">
        <v>33.375083237555373</v>
      </c>
    </row>
    <row r="445" spans="1:8" x14ac:dyDescent="0.3">
      <c r="A445" t="s">
        <v>578</v>
      </c>
      <c r="B445" t="s">
        <v>45</v>
      </c>
      <c r="C445" t="s">
        <v>8</v>
      </c>
      <c r="D445" s="16">
        <v>1650.5</v>
      </c>
      <c r="E445" s="17">
        <v>3660</v>
      </c>
      <c r="F445" s="17">
        <v>875052</v>
      </c>
      <c r="G445" s="17">
        <v>386188.28779999958</v>
      </c>
      <c r="H445">
        <v>38.868584956304133</v>
      </c>
    </row>
    <row r="446" spans="1:8" x14ac:dyDescent="0.3">
      <c r="A446" t="s">
        <v>579</v>
      </c>
      <c r="B446" t="s">
        <v>45</v>
      </c>
      <c r="C446" t="s">
        <v>21</v>
      </c>
      <c r="D446" s="16">
        <v>1650.5</v>
      </c>
      <c r="E446" s="17">
        <v>4590</v>
      </c>
      <c r="F446" s="17">
        <v>629590</v>
      </c>
      <c r="G446" s="17">
        <v>250154.75500000018</v>
      </c>
      <c r="H446">
        <v>44.906236063284062</v>
      </c>
    </row>
    <row r="447" spans="1:8" x14ac:dyDescent="0.3">
      <c r="A447" t="s">
        <v>580</v>
      </c>
      <c r="B447" t="s">
        <v>45</v>
      </c>
      <c r="C447" t="s">
        <v>22</v>
      </c>
      <c r="D447" s="16">
        <v>1650.5</v>
      </c>
      <c r="E447" s="17">
        <v>2960</v>
      </c>
      <c r="F447" s="17">
        <v>725328</v>
      </c>
      <c r="G447" s="17">
        <v>315230.23400000011</v>
      </c>
      <c r="H447">
        <v>47.769808779694714</v>
      </c>
    </row>
    <row r="448" spans="1:8" x14ac:dyDescent="0.3">
      <c r="A448" t="s">
        <v>581</v>
      </c>
      <c r="B448" t="s">
        <v>45</v>
      </c>
      <c r="C448" t="s">
        <v>23</v>
      </c>
      <c r="D448" s="16">
        <v>1650.5</v>
      </c>
      <c r="E448" s="17">
        <v>1800</v>
      </c>
      <c r="F448" s="17">
        <v>726509</v>
      </c>
      <c r="G448" s="17">
        <v>336524.02799999964</v>
      </c>
      <c r="H448">
        <v>40.526479313156635</v>
      </c>
    </row>
    <row r="449" spans="1:8" x14ac:dyDescent="0.3">
      <c r="A449" t="s">
        <v>582</v>
      </c>
      <c r="B449" t="s">
        <v>45</v>
      </c>
      <c r="C449" t="s">
        <v>24</v>
      </c>
      <c r="D449" s="16">
        <v>1650.5</v>
      </c>
      <c r="E449" s="17">
        <v>8400</v>
      </c>
      <c r="F449" s="17">
        <v>952148</v>
      </c>
      <c r="G449" s="17">
        <v>405527.1337999996</v>
      </c>
      <c r="H449">
        <v>46.087323540046704</v>
      </c>
    </row>
    <row r="450" spans="1:8" x14ac:dyDescent="0.3">
      <c r="A450" t="s">
        <v>583</v>
      </c>
      <c r="B450" t="s">
        <v>45</v>
      </c>
      <c r="C450" t="s">
        <v>25</v>
      </c>
      <c r="D450" s="16">
        <v>1650.5</v>
      </c>
      <c r="E450" s="17">
        <v>3400</v>
      </c>
      <c r="F450" s="17">
        <v>417213</v>
      </c>
      <c r="G450" s="17">
        <v>167122.78540000002</v>
      </c>
      <c r="H450">
        <v>53.435056517801037</v>
      </c>
    </row>
    <row r="451" spans="1:8" x14ac:dyDescent="0.3">
      <c r="A451" t="s">
        <v>5252</v>
      </c>
      <c r="B451" t="s">
        <v>45</v>
      </c>
      <c r="C451" t="s">
        <v>5061</v>
      </c>
      <c r="D451" s="16">
        <v>1650.5</v>
      </c>
      <c r="E451" s="17">
        <v>2624</v>
      </c>
      <c r="F451" s="17">
        <v>411263</v>
      </c>
      <c r="G451" s="17">
        <v>181066.87899999999</v>
      </c>
      <c r="H451">
        <v>50.982765259106969</v>
      </c>
    </row>
    <row r="452" spans="1:8" x14ac:dyDescent="0.3">
      <c r="A452" t="s">
        <v>584</v>
      </c>
      <c r="B452" t="s">
        <v>45</v>
      </c>
      <c r="C452" t="s">
        <v>14</v>
      </c>
      <c r="D452" s="16">
        <v>1650.5</v>
      </c>
      <c r="E452" s="17">
        <v>1427</v>
      </c>
      <c r="F452" s="17">
        <v>529294</v>
      </c>
      <c r="G452" s="17">
        <v>251550.94199999992</v>
      </c>
      <c r="H452">
        <v>18.86635889743819</v>
      </c>
    </row>
    <row r="453" spans="1:8" x14ac:dyDescent="0.3">
      <c r="A453" t="s">
        <v>585</v>
      </c>
      <c r="B453" t="s">
        <v>45</v>
      </c>
      <c r="C453" t="s">
        <v>15</v>
      </c>
      <c r="D453" s="16">
        <v>1650.5</v>
      </c>
      <c r="E453" s="17">
        <v>1170</v>
      </c>
      <c r="F453" s="17">
        <v>574720</v>
      </c>
      <c r="G453" s="17">
        <v>326895.44900000002</v>
      </c>
      <c r="H453">
        <v>37.870511465185686</v>
      </c>
    </row>
    <row r="454" spans="1:8" x14ac:dyDescent="0.3">
      <c r="A454" t="s">
        <v>5253</v>
      </c>
      <c r="B454" t="s">
        <v>45</v>
      </c>
      <c r="C454" t="s">
        <v>5063</v>
      </c>
      <c r="D454" s="16">
        <v>1650.5</v>
      </c>
      <c r="E454" s="17">
        <v>400</v>
      </c>
      <c r="F454" s="17">
        <v>22822</v>
      </c>
      <c r="G454" s="17">
        <v>9765.1000000000022</v>
      </c>
      <c r="H454">
        <v>39.746709379714957</v>
      </c>
    </row>
    <row r="455" spans="1:8" x14ac:dyDescent="0.3">
      <c r="A455" t="s">
        <v>5254</v>
      </c>
      <c r="B455" t="s">
        <v>45</v>
      </c>
      <c r="C455" t="s">
        <v>5065</v>
      </c>
      <c r="D455" s="16">
        <v>1650.5</v>
      </c>
      <c r="E455" s="17">
        <v>0</v>
      </c>
      <c r="F455" s="17">
        <v>761786</v>
      </c>
      <c r="G455" s="17">
        <v>189522.23699999996</v>
      </c>
      <c r="H455">
        <v>39.965415177616286</v>
      </c>
    </row>
    <row r="456" spans="1:8" x14ac:dyDescent="0.3">
      <c r="A456" t="s">
        <v>5255</v>
      </c>
      <c r="B456" t="s">
        <v>45</v>
      </c>
      <c r="C456" t="s">
        <v>5067</v>
      </c>
      <c r="D456" s="16">
        <v>1650.5</v>
      </c>
      <c r="E456" s="17">
        <v>0</v>
      </c>
      <c r="F456" s="17">
        <v>922269</v>
      </c>
      <c r="G456" s="17">
        <v>282731.31309999921</v>
      </c>
      <c r="H456">
        <v>70.411966414172142</v>
      </c>
    </row>
    <row r="457" spans="1:8" x14ac:dyDescent="0.3">
      <c r="A457" t="s">
        <v>5256</v>
      </c>
      <c r="B457" t="s">
        <v>45</v>
      </c>
      <c r="C457" t="s">
        <v>5069</v>
      </c>
      <c r="D457" s="16">
        <v>1650.5</v>
      </c>
      <c r="E457" s="17">
        <v>0</v>
      </c>
      <c r="F457" s="17">
        <v>55523</v>
      </c>
      <c r="G457" s="17">
        <v>25394.555999999997</v>
      </c>
      <c r="H457">
        <v>61.133633386443833</v>
      </c>
    </row>
    <row r="458" spans="1:8" x14ac:dyDescent="0.3">
      <c r="A458" t="s">
        <v>5257</v>
      </c>
      <c r="B458" t="s">
        <v>45</v>
      </c>
      <c r="C458" t="s">
        <v>5071</v>
      </c>
      <c r="D458" s="16">
        <v>1650.5</v>
      </c>
      <c r="E458" s="17">
        <v>0</v>
      </c>
      <c r="F458" s="17">
        <v>58880</v>
      </c>
      <c r="G458" s="17">
        <v>10265.917200000004</v>
      </c>
      <c r="H458">
        <v>34.028329254007872</v>
      </c>
    </row>
    <row r="459" spans="1:8" x14ac:dyDescent="0.3">
      <c r="A459" t="s">
        <v>5258</v>
      </c>
      <c r="B459" t="s">
        <v>45</v>
      </c>
      <c r="C459" t="s">
        <v>5073</v>
      </c>
      <c r="D459" s="16">
        <v>1650.5</v>
      </c>
      <c r="E459" s="17">
        <v>0</v>
      </c>
      <c r="F459" s="17">
        <v>32271</v>
      </c>
      <c r="G459" s="17">
        <v>9235.2055</v>
      </c>
      <c r="H459">
        <v>40.731152116329298</v>
      </c>
    </row>
    <row r="460" spans="1:8" x14ac:dyDescent="0.3">
      <c r="A460" t="s">
        <v>5259</v>
      </c>
      <c r="B460" t="s">
        <v>45</v>
      </c>
      <c r="C460" t="s">
        <v>5075</v>
      </c>
      <c r="D460" s="16">
        <v>1650.5</v>
      </c>
      <c r="E460" s="17">
        <v>0</v>
      </c>
      <c r="F460" s="17">
        <v>8123</v>
      </c>
      <c r="G460" s="17">
        <v>1565.6400000000012</v>
      </c>
      <c r="H460">
        <v>44.062101211463016</v>
      </c>
    </row>
    <row r="461" spans="1:8" x14ac:dyDescent="0.3">
      <c r="A461" t="s">
        <v>586</v>
      </c>
      <c r="B461" t="s">
        <v>45</v>
      </c>
      <c r="C461" t="s">
        <v>26</v>
      </c>
      <c r="D461" s="16">
        <v>1650.5</v>
      </c>
      <c r="E461" s="17">
        <v>1140</v>
      </c>
      <c r="F461" s="17">
        <v>490771</v>
      </c>
      <c r="G461" s="17">
        <v>221854.34769999998</v>
      </c>
      <c r="H461">
        <v>61.174616768423888</v>
      </c>
    </row>
    <row r="462" spans="1:8" x14ac:dyDescent="0.3">
      <c r="A462" t="s">
        <v>587</v>
      </c>
      <c r="B462" t="s">
        <v>45</v>
      </c>
      <c r="C462" t="s">
        <v>27</v>
      </c>
      <c r="D462" s="16">
        <v>1650.5</v>
      </c>
      <c r="E462" s="17">
        <v>912</v>
      </c>
      <c r="F462" s="17">
        <v>266706</v>
      </c>
      <c r="G462" s="17">
        <v>112618.16090000002</v>
      </c>
      <c r="H462">
        <v>83.288870405737143</v>
      </c>
    </row>
    <row r="463" spans="1:8" x14ac:dyDescent="0.3">
      <c r="A463" t="s">
        <v>588</v>
      </c>
      <c r="B463" t="s">
        <v>45</v>
      </c>
      <c r="C463" t="s">
        <v>28</v>
      </c>
      <c r="D463" s="16">
        <v>1650.5</v>
      </c>
      <c r="E463" s="17">
        <v>1584</v>
      </c>
      <c r="F463" s="17">
        <v>420730</v>
      </c>
      <c r="G463" s="17">
        <v>160216.80900000007</v>
      </c>
      <c r="H463">
        <v>44.083157692387296</v>
      </c>
    </row>
    <row r="464" spans="1:8" x14ac:dyDescent="0.3">
      <c r="A464" t="s">
        <v>589</v>
      </c>
      <c r="B464" t="s">
        <v>45</v>
      </c>
      <c r="C464" t="s">
        <v>29</v>
      </c>
      <c r="D464" s="16">
        <v>1650.5</v>
      </c>
      <c r="E464" s="17">
        <v>400</v>
      </c>
      <c r="F464" s="17">
        <v>208860</v>
      </c>
      <c r="G464" s="17">
        <v>81826.962400000048</v>
      </c>
      <c r="H464">
        <v>38.891578003956909</v>
      </c>
    </row>
    <row r="465" spans="1:8" x14ac:dyDescent="0.3">
      <c r="A465" t="s">
        <v>5260</v>
      </c>
      <c r="B465" t="s">
        <v>45</v>
      </c>
      <c r="C465" t="s">
        <v>5077</v>
      </c>
      <c r="D465" s="16">
        <v>1650.5</v>
      </c>
      <c r="E465" s="17">
        <v>640</v>
      </c>
      <c r="F465" s="17">
        <v>26292</v>
      </c>
      <c r="G465" s="17">
        <v>7619.1000000000022</v>
      </c>
      <c r="H465">
        <v>45.925885888105249</v>
      </c>
    </row>
    <row r="466" spans="1:8" x14ac:dyDescent="0.3">
      <c r="A466" t="s">
        <v>590</v>
      </c>
      <c r="B466" t="s">
        <v>45</v>
      </c>
      <c r="C466" t="s">
        <v>30</v>
      </c>
      <c r="D466" s="16">
        <v>1650.5</v>
      </c>
      <c r="E466" s="17">
        <v>2008</v>
      </c>
      <c r="F466" s="17">
        <v>405832</v>
      </c>
      <c r="G466" s="17">
        <v>224206.29579999996</v>
      </c>
      <c r="H466">
        <v>61.011876686780006</v>
      </c>
    </row>
    <row r="467" spans="1:8" x14ac:dyDescent="0.3">
      <c r="A467" t="s">
        <v>5261</v>
      </c>
      <c r="B467" t="s">
        <v>45</v>
      </c>
      <c r="C467" t="s">
        <v>5079</v>
      </c>
      <c r="D467" s="16">
        <v>1650.5</v>
      </c>
      <c r="E467" s="17">
        <v>1800</v>
      </c>
      <c r="F467" s="17">
        <v>64422</v>
      </c>
      <c r="G467" s="17">
        <v>23269.941999999995</v>
      </c>
      <c r="H467">
        <v>58.688689263122555</v>
      </c>
    </row>
    <row r="468" spans="1:8" x14ac:dyDescent="0.3">
      <c r="A468" t="s">
        <v>5262</v>
      </c>
      <c r="B468" t="s">
        <v>45</v>
      </c>
      <c r="C468" t="s">
        <v>5081</v>
      </c>
      <c r="D468" s="16">
        <v>1650.5</v>
      </c>
      <c r="E468" s="17">
        <v>0</v>
      </c>
      <c r="F468" s="17">
        <v>314189</v>
      </c>
      <c r="G468" s="17">
        <v>137963.23119999989</v>
      </c>
      <c r="H468">
        <v>74.024608700699915</v>
      </c>
    </row>
    <row r="469" spans="1:8" x14ac:dyDescent="0.3">
      <c r="A469" t="s">
        <v>5263</v>
      </c>
      <c r="B469" t="s">
        <v>45</v>
      </c>
      <c r="C469" t="s">
        <v>5083</v>
      </c>
      <c r="D469" s="16">
        <v>1650.5</v>
      </c>
      <c r="E469" s="17">
        <v>0</v>
      </c>
      <c r="F469" s="17">
        <v>459874</v>
      </c>
      <c r="G469" s="17">
        <v>248036.92059999992</v>
      </c>
      <c r="H469">
        <v>47.776777935506161</v>
      </c>
    </row>
    <row r="470" spans="1:8" x14ac:dyDescent="0.3">
      <c r="A470" t="s">
        <v>5264</v>
      </c>
      <c r="B470" t="s">
        <v>45</v>
      </c>
      <c r="C470" t="s">
        <v>5085</v>
      </c>
      <c r="D470" s="16">
        <v>1650.5</v>
      </c>
      <c r="E470" s="17">
        <v>315</v>
      </c>
      <c r="F470" s="17">
        <v>73431</v>
      </c>
      <c r="G470" s="17">
        <v>25829.603999999985</v>
      </c>
      <c r="H470">
        <v>41.740939811933245</v>
      </c>
    </row>
    <row r="471" spans="1:8" x14ac:dyDescent="0.3">
      <c r="A471" t="s">
        <v>591</v>
      </c>
      <c r="B471" t="s">
        <v>45</v>
      </c>
      <c r="C471" t="s">
        <v>31</v>
      </c>
      <c r="D471" s="16">
        <v>1650.5</v>
      </c>
      <c r="E471" s="17">
        <v>4360</v>
      </c>
      <c r="F471" s="17">
        <v>690356</v>
      </c>
      <c r="G471" s="17">
        <v>308762.0176000002</v>
      </c>
      <c r="H471">
        <v>43.47954011970814</v>
      </c>
    </row>
    <row r="472" spans="1:8" x14ac:dyDescent="0.3">
      <c r="A472" t="s">
        <v>5265</v>
      </c>
      <c r="B472" t="s">
        <v>45</v>
      </c>
      <c r="C472" t="s">
        <v>5087</v>
      </c>
      <c r="D472" s="16">
        <v>1650.5</v>
      </c>
      <c r="E472" s="17">
        <v>0</v>
      </c>
      <c r="F472" s="17">
        <v>-2102</v>
      </c>
      <c r="G472" s="17">
        <v>-2277.1759999999999</v>
      </c>
      <c r="H472">
        <v>1928.9055007535285</v>
      </c>
    </row>
    <row r="473" spans="1:8" x14ac:dyDescent="0.3">
      <c r="A473" t="s">
        <v>4641</v>
      </c>
      <c r="B473" t="s">
        <v>46</v>
      </c>
      <c r="C473" t="s">
        <v>4</v>
      </c>
      <c r="D473" s="16">
        <v>1078.2</v>
      </c>
      <c r="E473" s="17">
        <v>11037</v>
      </c>
      <c r="F473" s="17">
        <v>4264524</v>
      </c>
      <c r="G473" s="17">
        <v>1959864.0649000001</v>
      </c>
      <c r="H473">
        <v>40.619276385015993</v>
      </c>
    </row>
    <row r="474" spans="1:8" x14ac:dyDescent="0.3">
      <c r="A474" t="s">
        <v>4642</v>
      </c>
      <c r="B474" t="s">
        <v>46</v>
      </c>
      <c r="C474" t="s">
        <v>2</v>
      </c>
      <c r="D474" s="16">
        <v>1078.2</v>
      </c>
      <c r="E474" s="17">
        <v>12495</v>
      </c>
      <c r="F474" s="17">
        <v>5285559</v>
      </c>
      <c r="G474" s="17">
        <v>2599774.1078999965</v>
      </c>
      <c r="H474">
        <v>45.70694935468758</v>
      </c>
    </row>
    <row r="475" spans="1:8" x14ac:dyDescent="0.3">
      <c r="A475" t="s">
        <v>4643</v>
      </c>
      <c r="B475" t="s">
        <v>46</v>
      </c>
      <c r="C475" t="s">
        <v>3</v>
      </c>
      <c r="D475" s="16">
        <v>1078.2</v>
      </c>
      <c r="E475" s="17">
        <v>10920</v>
      </c>
      <c r="F475" s="17">
        <v>1774965</v>
      </c>
      <c r="G475" s="17">
        <v>770075.67060000135</v>
      </c>
      <c r="H475">
        <v>56.136475077590802</v>
      </c>
    </row>
    <row r="476" spans="1:8" x14ac:dyDescent="0.3">
      <c r="A476" t="s">
        <v>4644</v>
      </c>
      <c r="B476" t="s">
        <v>46</v>
      </c>
      <c r="C476" t="s">
        <v>7</v>
      </c>
      <c r="D476" s="16">
        <v>1078.2</v>
      </c>
      <c r="E476" s="17">
        <v>4170</v>
      </c>
      <c r="F476" s="17">
        <v>1171765</v>
      </c>
      <c r="G476" s="17">
        <v>581004.69560000044</v>
      </c>
      <c r="H476">
        <v>50.309892792282156</v>
      </c>
    </row>
    <row r="477" spans="1:8" x14ac:dyDescent="0.3">
      <c r="A477" t="s">
        <v>4645</v>
      </c>
      <c r="B477" t="s">
        <v>46</v>
      </c>
      <c r="C477" t="s">
        <v>5</v>
      </c>
      <c r="D477" s="16">
        <v>1078.2</v>
      </c>
      <c r="E477" s="17">
        <v>4160</v>
      </c>
      <c r="F477" s="17">
        <v>799641</v>
      </c>
      <c r="G477" s="17">
        <v>381544.31109999999</v>
      </c>
      <c r="H477">
        <v>42.71995993675997</v>
      </c>
    </row>
    <row r="478" spans="1:8" x14ac:dyDescent="0.3">
      <c r="A478" t="s">
        <v>4646</v>
      </c>
      <c r="B478" t="s">
        <v>46</v>
      </c>
      <c r="C478" t="s">
        <v>6</v>
      </c>
      <c r="D478" s="16">
        <v>1078.2</v>
      </c>
      <c r="E478" s="17">
        <v>1060</v>
      </c>
      <c r="F478" s="17">
        <v>354076</v>
      </c>
      <c r="G478" s="17">
        <v>172116.26230000003</v>
      </c>
      <c r="H478">
        <v>31.251193110507547</v>
      </c>
    </row>
    <row r="479" spans="1:8" x14ac:dyDescent="0.3">
      <c r="A479" t="s">
        <v>4647</v>
      </c>
      <c r="B479" t="s">
        <v>46</v>
      </c>
      <c r="C479" t="s">
        <v>8</v>
      </c>
      <c r="D479" s="16">
        <v>1078.2</v>
      </c>
      <c r="E479" s="17">
        <v>4660</v>
      </c>
      <c r="F479" s="17">
        <v>940914</v>
      </c>
      <c r="G479" s="17">
        <v>358113.32199999993</v>
      </c>
      <c r="H479">
        <v>41.770520965831807</v>
      </c>
    </row>
    <row r="480" spans="1:8" x14ac:dyDescent="0.3">
      <c r="A480" t="s">
        <v>4648</v>
      </c>
      <c r="B480" t="s">
        <v>46</v>
      </c>
      <c r="C480" t="s">
        <v>21</v>
      </c>
      <c r="D480" s="16">
        <v>1078.2</v>
      </c>
      <c r="E480" s="17">
        <v>3230</v>
      </c>
      <c r="F480" s="17">
        <v>443359</v>
      </c>
      <c r="G480" s="17">
        <v>173274.27040000004</v>
      </c>
      <c r="H480">
        <v>55.529286796820045</v>
      </c>
    </row>
    <row r="481" spans="1:8" x14ac:dyDescent="0.3">
      <c r="A481" t="s">
        <v>4649</v>
      </c>
      <c r="B481" t="s">
        <v>46</v>
      </c>
      <c r="C481" t="s">
        <v>22</v>
      </c>
      <c r="D481" s="16">
        <v>1078.2</v>
      </c>
      <c r="E481" s="17">
        <v>2040</v>
      </c>
      <c r="F481" s="17">
        <v>513859</v>
      </c>
      <c r="G481" s="17">
        <v>235293.86819999979</v>
      </c>
      <c r="H481">
        <v>52.460154379594172</v>
      </c>
    </row>
    <row r="482" spans="1:8" x14ac:dyDescent="0.3">
      <c r="A482" t="s">
        <v>4650</v>
      </c>
      <c r="B482" t="s">
        <v>46</v>
      </c>
      <c r="C482" t="s">
        <v>23</v>
      </c>
      <c r="D482" s="16">
        <v>1078.2</v>
      </c>
      <c r="E482" s="17">
        <v>1240</v>
      </c>
      <c r="F482" s="17">
        <v>500751</v>
      </c>
      <c r="G482" s="17">
        <v>243950.76800000013</v>
      </c>
      <c r="H482">
        <v>41.36671669400986</v>
      </c>
    </row>
    <row r="483" spans="1:8" x14ac:dyDescent="0.3">
      <c r="A483" t="s">
        <v>4651</v>
      </c>
      <c r="B483" t="s">
        <v>46</v>
      </c>
      <c r="C483" t="s">
        <v>24</v>
      </c>
      <c r="D483" s="16">
        <v>1078.2</v>
      </c>
      <c r="E483" s="17">
        <v>5760</v>
      </c>
      <c r="F483" s="17">
        <v>651223</v>
      </c>
      <c r="G483" s="17">
        <v>289494.00939999981</v>
      </c>
      <c r="H483">
        <v>48.391004770630602</v>
      </c>
    </row>
    <row r="484" spans="1:8" x14ac:dyDescent="0.3">
      <c r="A484" t="s">
        <v>4652</v>
      </c>
      <c r="B484" t="s">
        <v>46</v>
      </c>
      <c r="C484" t="s">
        <v>25</v>
      </c>
      <c r="D484" s="16">
        <v>1078.2</v>
      </c>
      <c r="E484" s="17">
        <v>2320</v>
      </c>
      <c r="F484" s="17">
        <v>320534.73</v>
      </c>
      <c r="G484" s="17">
        <v>138471.43359999987</v>
      </c>
      <c r="H484">
        <v>53.117038859678715</v>
      </c>
    </row>
    <row r="485" spans="1:8" x14ac:dyDescent="0.3">
      <c r="A485" t="s">
        <v>5266</v>
      </c>
      <c r="B485" t="s">
        <v>46</v>
      </c>
      <c r="C485" t="s">
        <v>5061</v>
      </c>
      <c r="D485" s="16">
        <v>1078.2</v>
      </c>
      <c r="E485" s="17">
        <v>4775</v>
      </c>
      <c r="F485" s="17">
        <v>528732</v>
      </c>
      <c r="G485" s="17">
        <v>226335.85739999951</v>
      </c>
      <c r="H485">
        <v>42.451095948272162</v>
      </c>
    </row>
    <row r="486" spans="1:8" x14ac:dyDescent="0.3">
      <c r="A486" t="s">
        <v>4653</v>
      </c>
      <c r="B486" t="s">
        <v>46</v>
      </c>
      <c r="C486" t="s">
        <v>14</v>
      </c>
      <c r="D486" s="16">
        <v>1078.2</v>
      </c>
      <c r="E486" s="17">
        <v>2190</v>
      </c>
      <c r="F486" s="17">
        <v>505201</v>
      </c>
      <c r="G486" s="17">
        <v>206814.04400000011</v>
      </c>
      <c r="H486">
        <v>31.657775787625226</v>
      </c>
    </row>
    <row r="487" spans="1:8" x14ac:dyDescent="0.3">
      <c r="A487" t="s">
        <v>4654</v>
      </c>
      <c r="B487" t="s">
        <v>46</v>
      </c>
      <c r="C487" t="s">
        <v>15</v>
      </c>
      <c r="D487" s="16">
        <v>1078.2</v>
      </c>
      <c r="E487" s="17">
        <v>2020</v>
      </c>
      <c r="F487" s="17">
        <v>465064.13</v>
      </c>
      <c r="G487" s="17">
        <v>251005.19559999995</v>
      </c>
      <c r="H487">
        <v>45.966211105272109</v>
      </c>
    </row>
    <row r="488" spans="1:8" x14ac:dyDescent="0.3">
      <c r="A488" t="s">
        <v>5267</v>
      </c>
      <c r="B488" t="s">
        <v>46</v>
      </c>
      <c r="C488" t="s">
        <v>5063</v>
      </c>
      <c r="D488" s="16">
        <v>1078.2</v>
      </c>
      <c r="E488" s="17">
        <v>400</v>
      </c>
      <c r="F488" s="17">
        <v>7245</v>
      </c>
      <c r="G488" s="17">
        <v>-2172.1490000000013</v>
      </c>
      <c r="H488">
        <v>51.070542592030783</v>
      </c>
    </row>
    <row r="489" spans="1:8" x14ac:dyDescent="0.3">
      <c r="A489" t="s">
        <v>5268</v>
      </c>
      <c r="B489" t="s">
        <v>46</v>
      </c>
      <c r="C489" t="s">
        <v>5065</v>
      </c>
      <c r="D489" s="16">
        <v>1078.2</v>
      </c>
      <c r="E489" s="17">
        <v>0</v>
      </c>
      <c r="F489" s="17">
        <v>323020</v>
      </c>
      <c r="G489" s="17">
        <v>87989.329400000046</v>
      </c>
      <c r="H489">
        <v>23.998049086960325</v>
      </c>
    </row>
    <row r="490" spans="1:8" x14ac:dyDescent="0.3">
      <c r="A490" t="s">
        <v>5269</v>
      </c>
      <c r="B490" t="s">
        <v>46</v>
      </c>
      <c r="C490" t="s">
        <v>5067</v>
      </c>
      <c r="D490" s="16">
        <v>1078.2</v>
      </c>
      <c r="E490" s="17">
        <v>0</v>
      </c>
      <c r="F490" s="17">
        <v>1065424</v>
      </c>
      <c r="G490" s="17">
        <v>461592.99779999908</v>
      </c>
      <c r="H490">
        <v>48.915893089432359</v>
      </c>
    </row>
    <row r="491" spans="1:8" x14ac:dyDescent="0.3">
      <c r="A491" t="s">
        <v>5270</v>
      </c>
      <c r="B491" t="s">
        <v>46</v>
      </c>
      <c r="C491" t="s">
        <v>5069</v>
      </c>
      <c r="D491" s="16">
        <v>1078.2</v>
      </c>
      <c r="E491" s="17">
        <v>0</v>
      </c>
      <c r="F491" s="17">
        <v>19197</v>
      </c>
      <c r="G491" s="17">
        <v>9530.61</v>
      </c>
      <c r="H491">
        <v>65.162962595136335</v>
      </c>
    </row>
    <row r="492" spans="1:8" x14ac:dyDescent="0.3">
      <c r="A492" t="s">
        <v>5271</v>
      </c>
      <c r="B492" t="s">
        <v>46</v>
      </c>
      <c r="C492" t="s">
        <v>5071</v>
      </c>
      <c r="D492" s="16">
        <v>1078.2</v>
      </c>
      <c r="E492" s="17">
        <v>0</v>
      </c>
      <c r="F492" s="17">
        <v>54685</v>
      </c>
      <c r="G492" s="17">
        <v>13086.830000000009</v>
      </c>
      <c r="H492">
        <v>30.345136668271671</v>
      </c>
    </row>
    <row r="493" spans="1:8" x14ac:dyDescent="0.3">
      <c r="A493" t="s">
        <v>5272</v>
      </c>
      <c r="B493" t="s">
        <v>46</v>
      </c>
      <c r="C493" t="s">
        <v>5073</v>
      </c>
      <c r="D493" s="16">
        <v>1078.2</v>
      </c>
      <c r="E493" s="17">
        <v>0</v>
      </c>
      <c r="F493" s="17">
        <v>28796</v>
      </c>
      <c r="G493" s="17">
        <v>9046.1788999999953</v>
      </c>
      <c r="H493">
        <v>44.454363472689906</v>
      </c>
    </row>
    <row r="494" spans="1:8" x14ac:dyDescent="0.3">
      <c r="A494" t="s">
        <v>5273</v>
      </c>
      <c r="B494" t="s">
        <v>46</v>
      </c>
      <c r="C494" t="s">
        <v>5075</v>
      </c>
      <c r="D494" s="16">
        <v>1078.2</v>
      </c>
      <c r="E494" s="17">
        <v>0</v>
      </c>
      <c r="F494" s="17">
        <v>8872</v>
      </c>
      <c r="G494" s="17">
        <v>2173.7100000000009</v>
      </c>
      <c r="H494">
        <v>72.079336666522252</v>
      </c>
    </row>
    <row r="495" spans="1:8" x14ac:dyDescent="0.3">
      <c r="A495" t="s">
        <v>4655</v>
      </c>
      <c r="B495" t="s">
        <v>46</v>
      </c>
      <c r="C495" t="s">
        <v>26</v>
      </c>
      <c r="D495" s="16">
        <v>1078.2</v>
      </c>
      <c r="E495" s="17">
        <v>912</v>
      </c>
      <c r="F495" s="17">
        <v>423112</v>
      </c>
      <c r="G495" s="17">
        <v>197846.56510000018</v>
      </c>
      <c r="H495">
        <v>53.97335490905354</v>
      </c>
    </row>
    <row r="496" spans="1:8" x14ac:dyDescent="0.3">
      <c r="A496" t="s">
        <v>4656</v>
      </c>
      <c r="B496" t="s">
        <v>46</v>
      </c>
      <c r="C496" t="s">
        <v>27</v>
      </c>
      <c r="D496" s="16">
        <v>1078.2</v>
      </c>
      <c r="E496" s="17">
        <v>1140</v>
      </c>
      <c r="F496" s="17">
        <v>485999</v>
      </c>
      <c r="G496" s="17">
        <v>215566.32279999997</v>
      </c>
      <c r="H496">
        <v>61.55002279547007</v>
      </c>
    </row>
    <row r="497" spans="1:8" x14ac:dyDescent="0.3">
      <c r="A497" t="s">
        <v>4657</v>
      </c>
      <c r="B497" t="s">
        <v>46</v>
      </c>
      <c r="C497" t="s">
        <v>28</v>
      </c>
      <c r="D497" s="16">
        <v>1078.2</v>
      </c>
      <c r="E497" s="17">
        <v>2112</v>
      </c>
      <c r="F497" s="17">
        <v>557806</v>
      </c>
      <c r="G497" s="17">
        <v>179901.87719999976</v>
      </c>
      <c r="H497">
        <v>48.013805683466295</v>
      </c>
    </row>
    <row r="498" spans="1:8" x14ac:dyDescent="0.3">
      <c r="A498" t="s">
        <v>4658</v>
      </c>
      <c r="B498" t="s">
        <v>46</v>
      </c>
      <c r="C498" t="s">
        <v>29</v>
      </c>
      <c r="D498" s="16">
        <v>1078.2</v>
      </c>
      <c r="E498" s="17">
        <v>400</v>
      </c>
      <c r="F498" s="17">
        <v>194263</v>
      </c>
      <c r="G498" s="17">
        <v>88188.313599999921</v>
      </c>
      <c r="H498">
        <v>49.061574764174829</v>
      </c>
    </row>
    <row r="499" spans="1:8" x14ac:dyDescent="0.3">
      <c r="A499" t="s">
        <v>5274</v>
      </c>
      <c r="B499" t="s">
        <v>46</v>
      </c>
      <c r="C499" t="s">
        <v>5077</v>
      </c>
      <c r="D499" s="16">
        <v>1078.2</v>
      </c>
      <c r="E499" s="17">
        <v>480</v>
      </c>
      <c r="F499" s="17">
        <v>13359</v>
      </c>
      <c r="G499" s="17">
        <v>6810.0959999999995</v>
      </c>
      <c r="H499">
        <v>61.311439563016961</v>
      </c>
    </row>
    <row r="500" spans="1:8" x14ac:dyDescent="0.3">
      <c r="A500" t="s">
        <v>4659</v>
      </c>
      <c r="B500" t="s">
        <v>46</v>
      </c>
      <c r="C500" t="s">
        <v>30</v>
      </c>
      <c r="D500" s="16">
        <v>1078.2</v>
      </c>
      <c r="E500" s="17">
        <v>1108</v>
      </c>
      <c r="F500" s="17">
        <v>313113</v>
      </c>
      <c r="G500" s="17">
        <v>175796.56269999992</v>
      </c>
      <c r="H500">
        <v>44.683362595513564</v>
      </c>
    </row>
    <row r="501" spans="1:8" x14ac:dyDescent="0.3">
      <c r="A501" t="s">
        <v>5275</v>
      </c>
      <c r="B501" t="s">
        <v>46</v>
      </c>
      <c r="C501" t="s">
        <v>5079</v>
      </c>
      <c r="D501" s="16">
        <v>1078.2</v>
      </c>
      <c r="E501" s="17">
        <v>1240</v>
      </c>
      <c r="F501" s="17">
        <v>30438.14</v>
      </c>
      <c r="G501" s="17">
        <v>12457.378000000001</v>
      </c>
      <c r="H501">
        <v>88.242791529079838</v>
      </c>
    </row>
    <row r="502" spans="1:8" x14ac:dyDescent="0.3">
      <c r="A502" t="s">
        <v>5276</v>
      </c>
      <c r="B502" t="s">
        <v>46</v>
      </c>
      <c r="C502" t="s">
        <v>5081</v>
      </c>
      <c r="D502" s="16">
        <v>1078.2</v>
      </c>
      <c r="E502" s="17">
        <v>0</v>
      </c>
      <c r="F502" s="17">
        <v>176327</v>
      </c>
      <c r="G502" s="17">
        <v>81993.393800000034</v>
      </c>
      <c r="H502">
        <v>75.197704105157001</v>
      </c>
    </row>
    <row r="503" spans="1:8" x14ac:dyDescent="0.3">
      <c r="A503" t="s">
        <v>5277</v>
      </c>
      <c r="B503" t="s">
        <v>46</v>
      </c>
      <c r="C503" t="s">
        <v>5083</v>
      </c>
      <c r="D503" s="16">
        <v>1078.2</v>
      </c>
      <c r="E503" s="17">
        <v>0</v>
      </c>
      <c r="F503" s="17">
        <v>308206</v>
      </c>
      <c r="G503" s="17">
        <v>164716.91450000001</v>
      </c>
      <c r="H503">
        <v>61.752030902726759</v>
      </c>
    </row>
    <row r="504" spans="1:8" x14ac:dyDescent="0.3">
      <c r="A504" t="s">
        <v>5278</v>
      </c>
      <c r="B504" t="s">
        <v>46</v>
      </c>
      <c r="C504" t="s">
        <v>5085</v>
      </c>
      <c r="D504" s="16">
        <v>1078.2</v>
      </c>
      <c r="E504" s="17">
        <v>135</v>
      </c>
      <c r="F504" s="17">
        <v>47216</v>
      </c>
      <c r="G504" s="17">
        <v>13948.232000000004</v>
      </c>
      <c r="H504">
        <v>14.795187257528069</v>
      </c>
    </row>
    <row r="505" spans="1:8" x14ac:dyDescent="0.3">
      <c r="A505" t="s">
        <v>4660</v>
      </c>
      <c r="B505" t="s">
        <v>46</v>
      </c>
      <c r="C505" t="s">
        <v>31</v>
      </c>
      <c r="D505" s="16">
        <v>1078.2</v>
      </c>
      <c r="E505" s="17">
        <v>4064</v>
      </c>
      <c r="F505" s="17">
        <v>499158</v>
      </c>
      <c r="G505" s="17">
        <v>216958.46920000023</v>
      </c>
      <c r="H505">
        <v>49.048194598911813</v>
      </c>
    </row>
    <row r="506" spans="1:8" x14ac:dyDescent="0.3">
      <c r="A506" t="s">
        <v>5279</v>
      </c>
      <c r="B506" t="s">
        <v>46</v>
      </c>
      <c r="C506" t="s">
        <v>5087</v>
      </c>
      <c r="D506" s="16">
        <v>1078.2</v>
      </c>
      <c r="E506" s="17">
        <v>0</v>
      </c>
      <c r="F506" s="17">
        <v>2029</v>
      </c>
      <c r="G506" s="17">
        <v>398.77</v>
      </c>
      <c r="H506">
        <v>112.11988492421321</v>
      </c>
    </row>
    <row r="507" spans="1:8" x14ac:dyDescent="0.3">
      <c r="A507" t="s">
        <v>5280</v>
      </c>
      <c r="B507" t="s">
        <v>5281</v>
      </c>
      <c r="C507" t="s">
        <v>4</v>
      </c>
      <c r="D507" s="16">
        <v>1000</v>
      </c>
      <c r="E507" s="17">
        <v>11181</v>
      </c>
      <c r="F507" s="17">
        <v>4352500</v>
      </c>
      <c r="G507" s="17">
        <v>2153306.1310000014</v>
      </c>
      <c r="H507">
        <v>40.347638793458231</v>
      </c>
    </row>
    <row r="508" spans="1:8" x14ac:dyDescent="0.3">
      <c r="A508" t="s">
        <v>5282</v>
      </c>
      <c r="B508" t="s">
        <v>5281</v>
      </c>
      <c r="C508" t="s">
        <v>2</v>
      </c>
      <c r="D508" s="16">
        <v>1000</v>
      </c>
      <c r="E508" s="17">
        <v>18240</v>
      </c>
      <c r="F508" s="17">
        <v>7313772</v>
      </c>
      <c r="G508" s="17">
        <v>3761361.3842999991</v>
      </c>
      <c r="H508">
        <v>49.419074225434642</v>
      </c>
    </row>
    <row r="509" spans="1:8" x14ac:dyDescent="0.3">
      <c r="A509" t="s">
        <v>5283</v>
      </c>
      <c r="B509" t="s">
        <v>5281</v>
      </c>
      <c r="C509" t="s">
        <v>3</v>
      </c>
      <c r="D509" s="16">
        <v>1000</v>
      </c>
      <c r="E509" s="17">
        <v>12720</v>
      </c>
      <c r="F509" s="17">
        <v>2582115</v>
      </c>
      <c r="G509" s="17">
        <v>1268529.9309999992</v>
      </c>
      <c r="H509">
        <v>52.882639655064466</v>
      </c>
    </row>
    <row r="510" spans="1:8" x14ac:dyDescent="0.3">
      <c r="A510" t="s">
        <v>5284</v>
      </c>
      <c r="B510" t="s">
        <v>5281</v>
      </c>
      <c r="C510" t="s">
        <v>7</v>
      </c>
      <c r="D510" s="16">
        <v>1000</v>
      </c>
      <c r="E510" s="17">
        <v>3555</v>
      </c>
      <c r="F510" s="17">
        <v>988584</v>
      </c>
      <c r="G510" s="17">
        <v>492546.04480000009</v>
      </c>
      <c r="H510">
        <v>50.2854830573255</v>
      </c>
    </row>
    <row r="511" spans="1:8" x14ac:dyDescent="0.3">
      <c r="A511" t="s">
        <v>5285</v>
      </c>
      <c r="B511" t="s">
        <v>5281</v>
      </c>
      <c r="C511" t="s">
        <v>5</v>
      </c>
      <c r="D511" s="16">
        <v>1000</v>
      </c>
      <c r="E511" s="17">
        <v>4000</v>
      </c>
      <c r="F511" s="17">
        <v>783082</v>
      </c>
      <c r="G511" s="17">
        <v>416568.07189999998</v>
      </c>
      <c r="H511">
        <v>42.297405524436812</v>
      </c>
    </row>
    <row r="512" spans="1:8" x14ac:dyDescent="0.3">
      <c r="A512" t="s">
        <v>5286</v>
      </c>
      <c r="B512" t="s">
        <v>5281</v>
      </c>
      <c r="C512" t="s">
        <v>6</v>
      </c>
      <c r="D512" s="16">
        <v>1000</v>
      </c>
      <c r="E512" s="17">
        <v>1920</v>
      </c>
      <c r="F512" s="17">
        <v>726679</v>
      </c>
      <c r="G512" s="17">
        <v>354004.1600999998</v>
      </c>
      <c r="H512">
        <v>26.341657386461002</v>
      </c>
    </row>
    <row r="513" spans="1:8" x14ac:dyDescent="0.3">
      <c r="A513" t="s">
        <v>5287</v>
      </c>
      <c r="B513" t="s">
        <v>5281</v>
      </c>
      <c r="C513" t="s">
        <v>8</v>
      </c>
      <c r="D513" s="16">
        <v>1000</v>
      </c>
      <c r="E513" s="17">
        <v>2700</v>
      </c>
      <c r="F513" s="17">
        <v>771586</v>
      </c>
      <c r="G513" s="17">
        <v>363355.25480000046</v>
      </c>
      <c r="H513">
        <v>32.739172691542826</v>
      </c>
    </row>
    <row r="514" spans="1:8" x14ac:dyDescent="0.3">
      <c r="A514" t="s">
        <v>5288</v>
      </c>
      <c r="B514" t="s">
        <v>5281</v>
      </c>
      <c r="C514" t="s">
        <v>21</v>
      </c>
      <c r="D514" s="16">
        <v>1000</v>
      </c>
      <c r="E514" s="17">
        <v>2870</v>
      </c>
      <c r="F514" s="17">
        <v>413126</v>
      </c>
      <c r="G514" s="17">
        <v>170264.60059999998</v>
      </c>
      <c r="H514">
        <v>45.276164634913982</v>
      </c>
    </row>
    <row r="515" spans="1:8" x14ac:dyDescent="0.3">
      <c r="A515" t="s">
        <v>5289</v>
      </c>
      <c r="B515" t="s">
        <v>5281</v>
      </c>
      <c r="C515" t="s">
        <v>22</v>
      </c>
      <c r="D515" s="16">
        <v>1000</v>
      </c>
      <c r="E515" s="17">
        <v>1800</v>
      </c>
      <c r="F515" s="17">
        <v>585105</v>
      </c>
      <c r="G515" s="17">
        <v>278202.26439999964</v>
      </c>
      <c r="H515">
        <v>36.184385966418205</v>
      </c>
    </row>
    <row r="516" spans="1:8" x14ac:dyDescent="0.3">
      <c r="A516" t="s">
        <v>5290</v>
      </c>
      <c r="B516" t="s">
        <v>5281</v>
      </c>
      <c r="C516" t="s">
        <v>23</v>
      </c>
      <c r="D516" s="16">
        <v>1000</v>
      </c>
      <c r="E516" s="17">
        <v>1120</v>
      </c>
      <c r="F516" s="17">
        <v>535682</v>
      </c>
      <c r="G516" s="17">
        <v>265136.16700000025</v>
      </c>
      <c r="H516">
        <v>35.209724478365942</v>
      </c>
    </row>
    <row r="517" spans="1:8" x14ac:dyDescent="0.3">
      <c r="A517" t="s">
        <v>5291</v>
      </c>
      <c r="B517" t="s">
        <v>5281</v>
      </c>
      <c r="C517" t="s">
        <v>24</v>
      </c>
      <c r="D517" s="16">
        <v>1000</v>
      </c>
      <c r="E517" s="17">
        <v>5080</v>
      </c>
      <c r="F517" s="17">
        <v>590791</v>
      </c>
      <c r="G517" s="17">
        <v>287227.67700000032</v>
      </c>
      <c r="H517">
        <v>50.405386187909173</v>
      </c>
    </row>
    <row r="518" spans="1:8" x14ac:dyDescent="0.3">
      <c r="A518" t="s">
        <v>5292</v>
      </c>
      <c r="B518" t="s">
        <v>5281</v>
      </c>
      <c r="C518" t="s">
        <v>25</v>
      </c>
      <c r="D518" s="16">
        <v>1000</v>
      </c>
      <c r="E518" s="17">
        <v>2080</v>
      </c>
      <c r="F518" s="17">
        <v>339247</v>
      </c>
      <c r="G518" s="17">
        <v>155921.53900000002</v>
      </c>
      <c r="H518">
        <v>42.095864247683544</v>
      </c>
    </row>
    <row r="519" spans="1:8" x14ac:dyDescent="0.3">
      <c r="A519" t="s">
        <v>5293</v>
      </c>
      <c r="B519" t="s">
        <v>5281</v>
      </c>
      <c r="C519" t="s">
        <v>5061</v>
      </c>
      <c r="D519" s="16">
        <v>1000</v>
      </c>
      <c r="E519" s="17">
        <v>4450</v>
      </c>
      <c r="F519" s="17">
        <v>510896</v>
      </c>
      <c r="G519" s="17">
        <v>257032.8379999999</v>
      </c>
      <c r="H519">
        <v>41.134619333229502</v>
      </c>
    </row>
    <row r="520" spans="1:8" x14ac:dyDescent="0.3">
      <c r="A520" t="s">
        <v>5294</v>
      </c>
      <c r="B520" t="s">
        <v>5281</v>
      </c>
      <c r="C520" t="s">
        <v>14</v>
      </c>
      <c r="D520" s="16">
        <v>1000</v>
      </c>
      <c r="E520" s="17">
        <v>2140</v>
      </c>
      <c r="F520" s="17">
        <v>691815</v>
      </c>
      <c r="G520" s="17">
        <v>339348.2040000002</v>
      </c>
      <c r="H520">
        <v>23.918909047818531</v>
      </c>
    </row>
    <row r="521" spans="1:8" x14ac:dyDescent="0.3">
      <c r="A521" t="s">
        <v>5295</v>
      </c>
      <c r="B521" t="s">
        <v>5281</v>
      </c>
      <c r="C521" t="s">
        <v>15</v>
      </c>
      <c r="D521" s="16">
        <v>1000</v>
      </c>
      <c r="E521" s="17">
        <v>1870</v>
      </c>
      <c r="F521" s="17">
        <v>577655</v>
      </c>
      <c r="G521" s="17">
        <v>335410.47100000002</v>
      </c>
      <c r="H521">
        <v>40.177078830952659</v>
      </c>
    </row>
    <row r="522" spans="1:8" x14ac:dyDescent="0.3">
      <c r="A522" t="s">
        <v>5296</v>
      </c>
      <c r="B522" t="s">
        <v>5281</v>
      </c>
      <c r="C522" t="s">
        <v>5063</v>
      </c>
      <c r="D522" s="16">
        <v>1000</v>
      </c>
      <c r="E522" s="17">
        <v>400</v>
      </c>
      <c r="F522" s="17">
        <v>26796</v>
      </c>
      <c r="G522" s="17">
        <v>11941.441000000015</v>
      </c>
      <c r="H522">
        <v>30.518339925136825</v>
      </c>
    </row>
    <row r="523" spans="1:8" x14ac:dyDescent="0.3">
      <c r="A523" t="s">
        <v>5297</v>
      </c>
      <c r="B523" t="s">
        <v>5281</v>
      </c>
      <c r="C523" t="s">
        <v>5065</v>
      </c>
      <c r="D523" s="16">
        <v>1000</v>
      </c>
      <c r="E523" s="17">
        <v>0</v>
      </c>
      <c r="F523" s="17">
        <v>565337</v>
      </c>
      <c r="G523" s="17">
        <v>217750.11180000019</v>
      </c>
      <c r="H523">
        <v>41.453513879123371</v>
      </c>
    </row>
    <row r="524" spans="1:8" x14ac:dyDescent="0.3">
      <c r="A524" t="s">
        <v>5298</v>
      </c>
      <c r="B524" t="s">
        <v>5281</v>
      </c>
      <c r="C524" t="s">
        <v>5067</v>
      </c>
      <c r="D524" s="16">
        <v>1000</v>
      </c>
      <c r="E524" s="17">
        <v>0</v>
      </c>
      <c r="F524" s="17">
        <v>933399</v>
      </c>
      <c r="G524" s="17">
        <v>449292.25000000006</v>
      </c>
      <c r="H524">
        <v>61.203475192196755</v>
      </c>
    </row>
    <row r="525" spans="1:8" x14ac:dyDescent="0.3">
      <c r="A525" t="s">
        <v>5299</v>
      </c>
      <c r="B525" t="s">
        <v>5281</v>
      </c>
      <c r="C525" t="s">
        <v>5069</v>
      </c>
      <c r="D525" s="16">
        <v>1000</v>
      </c>
      <c r="E525" s="17">
        <v>0</v>
      </c>
      <c r="F525" s="17">
        <v>6965</v>
      </c>
      <c r="G525" s="17">
        <v>5501.3700000000008</v>
      </c>
      <c r="H525">
        <v>275.03923963023431</v>
      </c>
    </row>
    <row r="526" spans="1:8" x14ac:dyDescent="0.3">
      <c r="A526" t="s">
        <v>5300</v>
      </c>
      <c r="B526" t="s">
        <v>5281</v>
      </c>
      <c r="C526" t="s">
        <v>5071</v>
      </c>
      <c r="D526" s="16">
        <v>1000</v>
      </c>
      <c r="E526" s="17">
        <v>0</v>
      </c>
      <c r="F526" s="17">
        <v>13856</v>
      </c>
      <c r="G526" s="17">
        <v>345.97550000000047</v>
      </c>
      <c r="H526">
        <v>39.057114774292252</v>
      </c>
    </row>
    <row r="527" spans="1:8" x14ac:dyDescent="0.3">
      <c r="A527" t="s">
        <v>5301</v>
      </c>
      <c r="B527" t="s">
        <v>5281</v>
      </c>
      <c r="C527" t="s">
        <v>5073</v>
      </c>
      <c r="D527" s="16">
        <v>1000</v>
      </c>
      <c r="E527" s="17">
        <v>0</v>
      </c>
      <c r="F527" s="17">
        <v>50389</v>
      </c>
      <c r="G527" s="17">
        <v>13410.02689999999</v>
      </c>
      <c r="H527">
        <v>26.185966900200345</v>
      </c>
    </row>
    <row r="528" spans="1:8" x14ac:dyDescent="0.3">
      <c r="A528" t="s">
        <v>5302</v>
      </c>
      <c r="B528" t="s">
        <v>5281</v>
      </c>
      <c r="C528" t="s">
        <v>5075</v>
      </c>
      <c r="D528" s="16">
        <v>1000</v>
      </c>
      <c r="E528" s="17">
        <v>0</v>
      </c>
      <c r="F528" s="17">
        <v>4283</v>
      </c>
      <c r="G528" s="17">
        <v>1949.7399999999998</v>
      </c>
      <c r="H528">
        <v>31.766481232267306</v>
      </c>
    </row>
    <row r="529" spans="1:8" x14ac:dyDescent="0.3">
      <c r="A529" t="s">
        <v>5303</v>
      </c>
      <c r="B529" t="s">
        <v>5281</v>
      </c>
      <c r="C529" t="s">
        <v>26</v>
      </c>
      <c r="D529" s="16">
        <v>1000</v>
      </c>
      <c r="E529" s="17">
        <v>912</v>
      </c>
      <c r="F529" s="17">
        <v>404636</v>
      </c>
      <c r="G529" s="17">
        <v>199359.82660000009</v>
      </c>
      <c r="H529">
        <v>61.595736525454882</v>
      </c>
    </row>
    <row r="530" spans="1:8" x14ac:dyDescent="0.3">
      <c r="A530" t="s">
        <v>5304</v>
      </c>
      <c r="B530" t="s">
        <v>5281</v>
      </c>
      <c r="C530" t="s">
        <v>27</v>
      </c>
      <c r="D530" s="16">
        <v>1000</v>
      </c>
      <c r="E530" s="17">
        <v>1140</v>
      </c>
      <c r="F530" s="17">
        <v>404625</v>
      </c>
      <c r="G530" s="17">
        <v>202136.24369999988</v>
      </c>
      <c r="H530">
        <v>72.542716397236205</v>
      </c>
    </row>
    <row r="531" spans="1:8" x14ac:dyDescent="0.3">
      <c r="A531" t="s">
        <v>5305</v>
      </c>
      <c r="B531" t="s">
        <v>5281</v>
      </c>
      <c r="C531" t="s">
        <v>28</v>
      </c>
      <c r="D531" s="16">
        <v>1000</v>
      </c>
      <c r="E531" s="17">
        <v>1920</v>
      </c>
      <c r="F531" s="17">
        <v>549402</v>
      </c>
      <c r="G531" s="17">
        <v>226462.97130000003</v>
      </c>
      <c r="H531">
        <v>43.022020884959659</v>
      </c>
    </row>
    <row r="532" spans="1:8" x14ac:dyDescent="0.3">
      <c r="A532" t="s">
        <v>5306</v>
      </c>
      <c r="B532" t="s">
        <v>5281</v>
      </c>
      <c r="C532" t="s">
        <v>29</v>
      </c>
      <c r="D532" s="16">
        <v>1000</v>
      </c>
      <c r="E532" s="17">
        <v>800</v>
      </c>
      <c r="F532" s="17">
        <v>273289</v>
      </c>
      <c r="G532" s="17">
        <v>120127.83889999997</v>
      </c>
      <c r="H532">
        <v>49.513424521172546</v>
      </c>
    </row>
    <row r="533" spans="1:8" x14ac:dyDescent="0.3">
      <c r="A533" t="s">
        <v>5307</v>
      </c>
      <c r="B533" t="s">
        <v>5281</v>
      </c>
      <c r="C533" t="s">
        <v>5077</v>
      </c>
      <c r="D533" s="16">
        <v>1000</v>
      </c>
      <c r="E533" s="17">
        <v>480</v>
      </c>
      <c r="F533" s="17">
        <v>6838</v>
      </c>
      <c r="G533" s="17">
        <v>1636.0461999999998</v>
      </c>
      <c r="H533">
        <v>181.28390690436362</v>
      </c>
    </row>
    <row r="534" spans="1:8" x14ac:dyDescent="0.3">
      <c r="A534" t="s">
        <v>5308</v>
      </c>
      <c r="B534" t="s">
        <v>5281</v>
      </c>
      <c r="C534" t="s">
        <v>30</v>
      </c>
      <c r="D534" s="16">
        <v>1000</v>
      </c>
      <c r="E534" s="17">
        <v>1108</v>
      </c>
      <c r="F534" s="17">
        <v>276191</v>
      </c>
      <c r="G534" s="17">
        <v>161416.86839999998</v>
      </c>
      <c r="H534">
        <v>55.348077713532511</v>
      </c>
    </row>
    <row r="535" spans="1:8" x14ac:dyDescent="0.3">
      <c r="A535" t="s">
        <v>5309</v>
      </c>
      <c r="B535" t="s">
        <v>5281</v>
      </c>
      <c r="C535" t="s">
        <v>5079</v>
      </c>
      <c r="D535" s="16">
        <v>1000</v>
      </c>
      <c r="E535" s="17">
        <v>1120</v>
      </c>
      <c r="F535" s="17">
        <v>25884</v>
      </c>
      <c r="G535" s="17">
        <v>12436.114000000001</v>
      </c>
      <c r="H535">
        <v>156.64308782064344</v>
      </c>
    </row>
    <row r="536" spans="1:8" x14ac:dyDescent="0.3">
      <c r="A536" t="s">
        <v>5310</v>
      </c>
      <c r="B536" t="s">
        <v>5281</v>
      </c>
      <c r="C536" t="s">
        <v>5081</v>
      </c>
      <c r="D536" s="16">
        <v>1000</v>
      </c>
      <c r="E536" s="17">
        <v>0</v>
      </c>
      <c r="F536" s="17">
        <v>210593</v>
      </c>
      <c r="G536" s="17">
        <v>105320.31999999998</v>
      </c>
      <c r="H536">
        <v>66.500482136485942</v>
      </c>
    </row>
    <row r="537" spans="1:8" x14ac:dyDescent="0.3">
      <c r="A537" t="s">
        <v>5311</v>
      </c>
      <c r="B537" t="s">
        <v>5281</v>
      </c>
      <c r="C537" t="s">
        <v>5083</v>
      </c>
      <c r="D537" s="16">
        <v>1000</v>
      </c>
      <c r="E537" s="17">
        <v>0</v>
      </c>
      <c r="F537" s="17">
        <v>475202</v>
      </c>
      <c r="G537" s="17">
        <v>262733.38850000012</v>
      </c>
      <c r="H537">
        <v>46.057893732693785</v>
      </c>
    </row>
    <row r="538" spans="1:8" x14ac:dyDescent="0.3">
      <c r="A538" t="s">
        <v>5312</v>
      </c>
      <c r="B538" t="s">
        <v>5281</v>
      </c>
      <c r="C538" t="s">
        <v>5085</v>
      </c>
      <c r="D538" s="16">
        <v>1000</v>
      </c>
      <c r="E538" s="17">
        <v>180</v>
      </c>
      <c r="F538" s="17">
        <v>58181</v>
      </c>
      <c r="G538" s="17">
        <v>18086.792000000001</v>
      </c>
      <c r="H538">
        <v>23.986554868473764</v>
      </c>
    </row>
    <row r="539" spans="1:8" x14ac:dyDescent="0.3">
      <c r="A539" t="s">
        <v>5313</v>
      </c>
      <c r="B539" t="s">
        <v>5281</v>
      </c>
      <c r="C539" t="s">
        <v>31</v>
      </c>
      <c r="D539" s="16">
        <v>1000</v>
      </c>
      <c r="E539" s="17">
        <v>2800</v>
      </c>
      <c r="F539" s="17">
        <v>391100</v>
      </c>
      <c r="G539" s="17">
        <v>176211.79460000011</v>
      </c>
      <c r="H539">
        <v>42.594309161651182</v>
      </c>
    </row>
    <row r="540" spans="1:8" x14ac:dyDescent="0.3">
      <c r="A540" t="s">
        <v>5314</v>
      </c>
      <c r="B540" t="s">
        <v>5281</v>
      </c>
      <c r="C540" t="s">
        <v>5087</v>
      </c>
      <c r="D540" s="16">
        <v>1000</v>
      </c>
      <c r="E540" s="17">
        <v>0</v>
      </c>
      <c r="F540" s="17">
        <v>2089</v>
      </c>
      <c r="G540" s="17">
        <v>206.61999999999989</v>
      </c>
      <c r="H540">
        <v>163.07949510725774</v>
      </c>
    </row>
    <row r="541" spans="1:8" x14ac:dyDescent="0.3">
      <c r="A541" t="s">
        <v>4761</v>
      </c>
      <c r="B541" t="s">
        <v>47</v>
      </c>
      <c r="C541" t="s">
        <v>4</v>
      </c>
      <c r="D541" s="16">
        <v>1000</v>
      </c>
      <c r="E541" s="17">
        <v>8943</v>
      </c>
      <c r="F541" s="17">
        <v>4084075</v>
      </c>
      <c r="G541" s="17">
        <v>2276845.5281000016</v>
      </c>
      <c r="H541">
        <v>40.601012894814197</v>
      </c>
    </row>
    <row r="542" spans="1:8" x14ac:dyDescent="0.3">
      <c r="A542" t="s">
        <v>4762</v>
      </c>
      <c r="B542" t="s">
        <v>47</v>
      </c>
      <c r="C542" t="s">
        <v>2</v>
      </c>
      <c r="D542" s="16">
        <v>1000</v>
      </c>
      <c r="E542" s="17">
        <v>15058</v>
      </c>
      <c r="F542" s="17">
        <v>5985806</v>
      </c>
      <c r="G542" s="17">
        <v>3419135.6127999965</v>
      </c>
      <c r="H542">
        <v>62.094742411925118</v>
      </c>
    </row>
    <row r="543" spans="1:8" x14ac:dyDescent="0.3">
      <c r="A543" t="s">
        <v>4763</v>
      </c>
      <c r="B543" t="s">
        <v>47</v>
      </c>
      <c r="C543" t="s">
        <v>3</v>
      </c>
      <c r="D543" s="16">
        <v>1000</v>
      </c>
      <c r="E543" s="17">
        <v>17400</v>
      </c>
      <c r="F543" s="17">
        <v>3339111</v>
      </c>
      <c r="G543" s="17">
        <v>1802717.1174000022</v>
      </c>
      <c r="H543">
        <v>60.81475392754237</v>
      </c>
    </row>
    <row r="544" spans="1:8" x14ac:dyDescent="0.3">
      <c r="A544" t="s">
        <v>4764</v>
      </c>
      <c r="B544" t="s">
        <v>47</v>
      </c>
      <c r="C544" t="s">
        <v>7</v>
      </c>
      <c r="D544" s="16">
        <v>1000</v>
      </c>
      <c r="E544" s="17">
        <v>3567</v>
      </c>
      <c r="F544" s="17">
        <v>1144370</v>
      </c>
      <c r="G544" s="17">
        <v>620362.81999999937</v>
      </c>
      <c r="H544">
        <v>54.099787117229916</v>
      </c>
    </row>
    <row r="545" spans="1:8" x14ac:dyDescent="0.3">
      <c r="A545" t="s">
        <v>4765</v>
      </c>
      <c r="B545" t="s">
        <v>47</v>
      </c>
      <c r="C545" t="s">
        <v>5</v>
      </c>
      <c r="D545" s="16">
        <v>1000</v>
      </c>
      <c r="E545" s="17">
        <v>2400</v>
      </c>
      <c r="F545" s="17">
        <v>693723</v>
      </c>
      <c r="G545" s="17">
        <v>392200.57279999979</v>
      </c>
      <c r="H545">
        <v>42.892428979823464</v>
      </c>
    </row>
    <row r="546" spans="1:8" x14ac:dyDescent="0.3">
      <c r="A546" t="s">
        <v>4766</v>
      </c>
      <c r="B546" t="s">
        <v>47</v>
      </c>
      <c r="C546" t="s">
        <v>6</v>
      </c>
      <c r="D546" s="16">
        <v>1000</v>
      </c>
      <c r="E546" s="17">
        <v>1850</v>
      </c>
      <c r="F546" s="17">
        <v>560298</v>
      </c>
      <c r="G546" s="17">
        <v>296160.86720000004</v>
      </c>
      <c r="H546">
        <v>42.335748210635558</v>
      </c>
    </row>
    <row r="547" spans="1:8" x14ac:dyDescent="0.3">
      <c r="A547" t="s">
        <v>4767</v>
      </c>
      <c r="B547" t="s">
        <v>47</v>
      </c>
      <c r="C547" t="s">
        <v>8</v>
      </c>
      <c r="D547" s="16">
        <v>1000</v>
      </c>
      <c r="E547" s="17">
        <v>4440</v>
      </c>
      <c r="F547" s="17">
        <v>980460</v>
      </c>
      <c r="G547" s="17">
        <v>501811.58039999957</v>
      </c>
      <c r="H547">
        <v>50.08920901052111</v>
      </c>
    </row>
    <row r="548" spans="1:8" x14ac:dyDescent="0.3">
      <c r="A548" t="s">
        <v>4768</v>
      </c>
      <c r="B548" t="s">
        <v>47</v>
      </c>
      <c r="C548" t="s">
        <v>21</v>
      </c>
      <c r="D548" s="16">
        <v>1000</v>
      </c>
      <c r="E548" s="17">
        <v>4200</v>
      </c>
      <c r="F548" s="17">
        <v>442934</v>
      </c>
      <c r="G548" s="17">
        <v>221959.00499999995</v>
      </c>
      <c r="H548">
        <v>66.957837857174709</v>
      </c>
    </row>
    <row r="549" spans="1:8" x14ac:dyDescent="0.3">
      <c r="A549" t="s">
        <v>4769</v>
      </c>
      <c r="B549" t="s">
        <v>47</v>
      </c>
      <c r="C549" t="s">
        <v>22</v>
      </c>
      <c r="D549" s="16">
        <v>1000</v>
      </c>
      <c r="E549" s="17">
        <v>2880</v>
      </c>
      <c r="F549" s="17">
        <v>640073</v>
      </c>
      <c r="G549" s="17">
        <v>316171.03319999971</v>
      </c>
      <c r="H549">
        <v>48.973248623076863</v>
      </c>
    </row>
    <row r="550" spans="1:8" x14ac:dyDescent="0.3">
      <c r="A550" t="s">
        <v>4770</v>
      </c>
      <c r="B550" t="s">
        <v>47</v>
      </c>
      <c r="C550" t="s">
        <v>23</v>
      </c>
      <c r="D550" s="16">
        <v>1000</v>
      </c>
      <c r="E550" s="17">
        <v>1760</v>
      </c>
      <c r="F550" s="17">
        <v>633158</v>
      </c>
      <c r="G550" s="17">
        <v>338029.60479999997</v>
      </c>
      <c r="H550">
        <v>52.603163693819972</v>
      </c>
    </row>
    <row r="551" spans="1:8" x14ac:dyDescent="0.3">
      <c r="A551" t="s">
        <v>4771</v>
      </c>
      <c r="B551" t="s">
        <v>47</v>
      </c>
      <c r="C551" t="s">
        <v>24</v>
      </c>
      <c r="D551" s="16">
        <v>1000</v>
      </c>
      <c r="E551" s="17">
        <v>8160</v>
      </c>
      <c r="F551" s="17">
        <v>782797</v>
      </c>
      <c r="G551" s="17">
        <v>402930.51099999936</v>
      </c>
      <c r="H551">
        <v>66.360419739999728</v>
      </c>
    </row>
    <row r="552" spans="1:8" x14ac:dyDescent="0.3">
      <c r="A552" t="s">
        <v>4772</v>
      </c>
      <c r="B552" t="s">
        <v>47</v>
      </c>
      <c r="C552" t="s">
        <v>25</v>
      </c>
      <c r="D552" s="16">
        <v>1000</v>
      </c>
      <c r="E552" s="17">
        <v>3320</v>
      </c>
      <c r="F552" s="17">
        <v>492803</v>
      </c>
      <c r="G552" s="17">
        <v>252527.64600000021</v>
      </c>
      <c r="H552">
        <v>50.583069457053021</v>
      </c>
    </row>
    <row r="553" spans="1:8" x14ac:dyDescent="0.3">
      <c r="A553" t="s">
        <v>5315</v>
      </c>
      <c r="B553" t="s">
        <v>47</v>
      </c>
      <c r="C553" t="s">
        <v>5061</v>
      </c>
      <c r="D553" s="16">
        <v>1000</v>
      </c>
      <c r="E553" s="17">
        <v>2885</v>
      </c>
      <c r="F553" s="17">
        <v>442800</v>
      </c>
      <c r="G553" s="17">
        <v>243572.36780000015</v>
      </c>
      <c r="H553">
        <v>47.334500138179152</v>
      </c>
    </row>
    <row r="554" spans="1:8" x14ac:dyDescent="0.3">
      <c r="A554" t="s">
        <v>4773</v>
      </c>
      <c r="B554" t="s">
        <v>47</v>
      </c>
      <c r="C554" t="s">
        <v>14</v>
      </c>
      <c r="D554" s="16">
        <v>1000</v>
      </c>
      <c r="E554" s="17">
        <v>2614</v>
      </c>
      <c r="F554" s="17">
        <v>666539.96</v>
      </c>
      <c r="G554" s="17">
        <v>345984.076</v>
      </c>
      <c r="H554">
        <v>34.36282003015738</v>
      </c>
    </row>
    <row r="555" spans="1:8" x14ac:dyDescent="0.3">
      <c r="A555" t="s">
        <v>4774</v>
      </c>
      <c r="B555" t="s">
        <v>47</v>
      </c>
      <c r="C555" t="s">
        <v>15</v>
      </c>
      <c r="D555" s="16">
        <v>1000</v>
      </c>
      <c r="E555" s="17">
        <v>1190</v>
      </c>
      <c r="F555" s="17">
        <v>653115</v>
      </c>
      <c r="G555" s="17">
        <v>384048.16260000051</v>
      </c>
      <c r="H555">
        <v>56.068260271973706</v>
      </c>
    </row>
    <row r="556" spans="1:8" x14ac:dyDescent="0.3">
      <c r="A556" t="s">
        <v>5316</v>
      </c>
      <c r="B556" t="s">
        <v>47</v>
      </c>
      <c r="C556" t="s">
        <v>5063</v>
      </c>
      <c r="D556" s="16">
        <v>1000</v>
      </c>
      <c r="E556" s="17">
        <v>400</v>
      </c>
      <c r="F556" s="17">
        <v>39495</v>
      </c>
      <c r="G556" s="17">
        <v>17738.459999999981</v>
      </c>
      <c r="H556">
        <v>20.751625575574042</v>
      </c>
    </row>
    <row r="557" spans="1:8" x14ac:dyDescent="0.3">
      <c r="A557" t="s">
        <v>5317</v>
      </c>
      <c r="B557" t="s">
        <v>47</v>
      </c>
      <c r="C557" t="s">
        <v>5065</v>
      </c>
      <c r="D557" s="16">
        <v>1000</v>
      </c>
      <c r="E557" s="17">
        <v>1593</v>
      </c>
      <c r="F557" s="17">
        <v>2703740</v>
      </c>
      <c r="G557" s="17">
        <v>1357283.7719000003</v>
      </c>
      <c r="H557">
        <v>45.937682078593554</v>
      </c>
    </row>
    <row r="558" spans="1:8" x14ac:dyDescent="0.3">
      <c r="A558" t="s">
        <v>5318</v>
      </c>
      <c r="B558" t="s">
        <v>47</v>
      </c>
      <c r="C558" t="s">
        <v>5067</v>
      </c>
      <c r="D558" s="16">
        <v>1000</v>
      </c>
      <c r="E558" s="17">
        <v>1518</v>
      </c>
      <c r="F558" s="17">
        <v>2367224</v>
      </c>
      <c r="G558" s="17">
        <v>1152396.8667999995</v>
      </c>
      <c r="H558">
        <v>46.398172039692462</v>
      </c>
    </row>
    <row r="559" spans="1:8" x14ac:dyDescent="0.3">
      <c r="A559" t="s">
        <v>5319</v>
      </c>
      <c r="B559" t="s">
        <v>47</v>
      </c>
      <c r="C559" t="s">
        <v>5069</v>
      </c>
      <c r="D559" s="16">
        <v>1000</v>
      </c>
      <c r="E559" s="17">
        <v>1584</v>
      </c>
      <c r="F559" s="17">
        <v>466330</v>
      </c>
      <c r="G559" s="17">
        <v>210153.78519999998</v>
      </c>
      <c r="H559">
        <v>84.394475849285641</v>
      </c>
    </row>
    <row r="560" spans="1:8" x14ac:dyDescent="0.3">
      <c r="A560" t="s">
        <v>5320</v>
      </c>
      <c r="B560" t="s">
        <v>47</v>
      </c>
      <c r="C560" t="s">
        <v>5071</v>
      </c>
      <c r="D560" s="16">
        <v>1000</v>
      </c>
      <c r="E560" s="17">
        <v>400</v>
      </c>
      <c r="F560" s="17">
        <v>264342</v>
      </c>
      <c r="G560" s="17">
        <v>116972.83959999995</v>
      </c>
      <c r="H560">
        <v>62.219454676353095</v>
      </c>
    </row>
    <row r="561" spans="1:8" x14ac:dyDescent="0.3">
      <c r="A561" t="s">
        <v>5321</v>
      </c>
      <c r="B561" t="s">
        <v>47</v>
      </c>
      <c r="C561" t="s">
        <v>5073</v>
      </c>
      <c r="D561" s="16">
        <v>1000</v>
      </c>
      <c r="E561" s="17">
        <v>113</v>
      </c>
      <c r="F561" s="17">
        <v>134311</v>
      </c>
      <c r="G561" s="17">
        <v>45290.618700000006</v>
      </c>
      <c r="H561">
        <v>31.019880829245558</v>
      </c>
    </row>
    <row r="562" spans="1:8" x14ac:dyDescent="0.3">
      <c r="A562" t="s">
        <v>5322</v>
      </c>
      <c r="B562" t="s">
        <v>47</v>
      </c>
      <c r="C562" t="s">
        <v>5075</v>
      </c>
      <c r="D562" s="16">
        <v>1000</v>
      </c>
      <c r="E562" s="17">
        <v>113</v>
      </c>
      <c r="F562" s="17">
        <v>66186</v>
      </c>
      <c r="G562" s="17">
        <v>22456.239999999998</v>
      </c>
      <c r="H562">
        <v>42.381155076085427</v>
      </c>
    </row>
    <row r="563" spans="1:8" x14ac:dyDescent="0.3">
      <c r="A563" t="s">
        <v>4775</v>
      </c>
      <c r="B563" t="s">
        <v>47</v>
      </c>
      <c r="C563" t="s">
        <v>26</v>
      </c>
      <c r="D563" s="16">
        <v>1000</v>
      </c>
      <c r="E563" s="17">
        <v>912</v>
      </c>
      <c r="F563" s="17">
        <v>453702</v>
      </c>
      <c r="G563" s="17">
        <v>241710.23130000022</v>
      </c>
      <c r="H563">
        <v>63.074402446834249</v>
      </c>
    </row>
    <row r="564" spans="1:8" x14ac:dyDescent="0.3">
      <c r="A564" t="s">
        <v>4776</v>
      </c>
      <c r="B564" t="s">
        <v>47</v>
      </c>
      <c r="C564" t="s">
        <v>27</v>
      </c>
      <c r="D564" s="16">
        <v>1000</v>
      </c>
      <c r="E564" s="17">
        <v>1140</v>
      </c>
      <c r="F564" s="17">
        <v>353623</v>
      </c>
      <c r="G564" s="17">
        <v>189846.43910000002</v>
      </c>
      <c r="H564">
        <v>90.261634171364378</v>
      </c>
    </row>
    <row r="565" spans="1:8" x14ac:dyDescent="0.3">
      <c r="A565" t="s">
        <v>4777</v>
      </c>
      <c r="B565" t="s">
        <v>47</v>
      </c>
      <c r="C565" t="s">
        <v>28</v>
      </c>
      <c r="D565" s="16">
        <v>1000</v>
      </c>
      <c r="E565" s="17">
        <v>1320</v>
      </c>
      <c r="F565" s="17">
        <v>294732</v>
      </c>
      <c r="G565" s="17">
        <v>132378.03029999998</v>
      </c>
      <c r="H565">
        <v>65.885408838882213</v>
      </c>
    </row>
    <row r="566" spans="1:8" x14ac:dyDescent="0.3">
      <c r="A566" t="s">
        <v>4778</v>
      </c>
      <c r="B566" t="s">
        <v>47</v>
      </c>
      <c r="C566" t="s">
        <v>29</v>
      </c>
      <c r="D566" s="16">
        <v>1000</v>
      </c>
      <c r="E566" s="17">
        <v>400</v>
      </c>
      <c r="F566" s="17">
        <v>149309</v>
      </c>
      <c r="G566" s="17">
        <v>76667.133300000016</v>
      </c>
      <c r="H566">
        <v>58.884073955109336</v>
      </c>
    </row>
    <row r="567" spans="1:8" x14ac:dyDescent="0.3">
      <c r="A567" t="s">
        <v>5323</v>
      </c>
      <c r="B567" t="s">
        <v>47</v>
      </c>
      <c r="C567" t="s">
        <v>5077</v>
      </c>
      <c r="D567" s="16">
        <v>1000</v>
      </c>
      <c r="E567" s="17">
        <v>0</v>
      </c>
      <c r="F567" s="17">
        <v>10382</v>
      </c>
      <c r="G567" s="17">
        <v>4415.4920000000002</v>
      </c>
      <c r="H567">
        <v>43.315241813134278</v>
      </c>
    </row>
    <row r="568" spans="1:8" x14ac:dyDescent="0.3">
      <c r="A568" t="s">
        <v>4779</v>
      </c>
      <c r="B568" t="s">
        <v>47</v>
      </c>
      <c r="C568" t="s">
        <v>30</v>
      </c>
      <c r="D568" s="16">
        <v>1000</v>
      </c>
      <c r="E568" s="17">
        <v>2608</v>
      </c>
      <c r="F568" s="17">
        <v>493163</v>
      </c>
      <c r="G568" s="17">
        <v>280696.27270000015</v>
      </c>
      <c r="H568">
        <v>66.43628643118852</v>
      </c>
    </row>
    <row r="569" spans="1:8" x14ac:dyDescent="0.3">
      <c r="A569" t="s">
        <v>5324</v>
      </c>
      <c r="B569" t="s">
        <v>47</v>
      </c>
      <c r="C569" t="s">
        <v>5079</v>
      </c>
      <c r="D569" s="16">
        <v>1000</v>
      </c>
      <c r="E569" s="17">
        <v>1760</v>
      </c>
      <c r="F569" s="17">
        <v>51677</v>
      </c>
      <c r="G569" s="17">
        <v>18950.832000000006</v>
      </c>
      <c r="H569">
        <v>64.774274601902718</v>
      </c>
    </row>
    <row r="570" spans="1:8" x14ac:dyDescent="0.3">
      <c r="A570" t="s">
        <v>5325</v>
      </c>
      <c r="B570" t="s">
        <v>47</v>
      </c>
      <c r="C570" t="s">
        <v>5081</v>
      </c>
      <c r="D570" s="16">
        <v>1000</v>
      </c>
      <c r="E570" s="17">
        <v>0</v>
      </c>
      <c r="F570" s="17">
        <v>277818</v>
      </c>
      <c r="G570" s="17">
        <v>143464.08200000005</v>
      </c>
      <c r="H570">
        <v>55.358043775098579</v>
      </c>
    </row>
    <row r="571" spans="1:8" x14ac:dyDescent="0.3">
      <c r="A571" t="s">
        <v>5326</v>
      </c>
      <c r="B571" t="s">
        <v>47</v>
      </c>
      <c r="C571" t="s">
        <v>5083</v>
      </c>
      <c r="D571" s="16">
        <v>1000</v>
      </c>
      <c r="E571" s="17">
        <v>0</v>
      </c>
      <c r="F571" s="17">
        <v>252017</v>
      </c>
      <c r="G571" s="17">
        <v>136197.15200000003</v>
      </c>
      <c r="H571">
        <v>63.770730194707241</v>
      </c>
    </row>
    <row r="572" spans="1:8" x14ac:dyDescent="0.3">
      <c r="A572" t="s">
        <v>5327</v>
      </c>
      <c r="B572" t="s">
        <v>47</v>
      </c>
      <c r="C572" t="s">
        <v>5085</v>
      </c>
      <c r="D572" s="16">
        <v>1000</v>
      </c>
      <c r="E572" s="17">
        <v>180</v>
      </c>
      <c r="F572" s="17">
        <v>54386</v>
      </c>
      <c r="G572" s="17">
        <v>26997.720400000006</v>
      </c>
      <c r="H572">
        <v>50.483993412276995</v>
      </c>
    </row>
    <row r="573" spans="1:8" x14ac:dyDescent="0.3">
      <c r="A573" t="s">
        <v>4780</v>
      </c>
      <c r="B573" t="s">
        <v>47</v>
      </c>
      <c r="C573" t="s">
        <v>31</v>
      </c>
      <c r="D573" s="16">
        <v>1000</v>
      </c>
      <c r="E573" s="17">
        <v>1760</v>
      </c>
      <c r="F573" s="17">
        <v>305109</v>
      </c>
      <c r="G573" s="17">
        <v>167686.96380000003</v>
      </c>
      <c r="H573">
        <v>43.492828098555023</v>
      </c>
    </row>
    <row r="574" spans="1:8" x14ac:dyDescent="0.3">
      <c r="A574" t="s">
        <v>5328</v>
      </c>
      <c r="B574" t="s">
        <v>47</v>
      </c>
      <c r="C574" t="s">
        <v>5087</v>
      </c>
      <c r="D574" s="16">
        <v>1000</v>
      </c>
      <c r="E574" s="17">
        <v>78</v>
      </c>
      <c r="F574" s="17">
        <v>220515</v>
      </c>
      <c r="G574" s="17">
        <v>76408.872000000003</v>
      </c>
      <c r="H574">
        <v>31.304500600418603</v>
      </c>
    </row>
    <row r="575" spans="1:8" x14ac:dyDescent="0.3">
      <c r="A575" t="s">
        <v>4881</v>
      </c>
      <c r="B575" t="s">
        <v>48</v>
      </c>
      <c r="C575" t="s">
        <v>4</v>
      </c>
      <c r="D575" s="16">
        <v>829</v>
      </c>
      <c r="E575" s="17">
        <v>7483</v>
      </c>
      <c r="F575" s="17">
        <v>2889665</v>
      </c>
      <c r="G575" s="17">
        <v>1651366.8163000005</v>
      </c>
      <c r="H575">
        <v>45.426818783033966</v>
      </c>
    </row>
    <row r="576" spans="1:8" x14ac:dyDescent="0.3">
      <c r="A576" t="s">
        <v>4882</v>
      </c>
      <c r="B576" t="s">
        <v>48</v>
      </c>
      <c r="C576" t="s">
        <v>2</v>
      </c>
      <c r="D576" s="16">
        <v>829</v>
      </c>
      <c r="E576" s="17">
        <v>10488</v>
      </c>
      <c r="F576" s="17">
        <v>4324600</v>
      </c>
      <c r="G576" s="17">
        <v>2424698.6671999991</v>
      </c>
      <c r="H576">
        <v>50.045318221169403</v>
      </c>
    </row>
    <row r="577" spans="1:8" x14ac:dyDescent="0.3">
      <c r="A577" t="s">
        <v>4883</v>
      </c>
      <c r="B577" t="s">
        <v>48</v>
      </c>
      <c r="C577" t="s">
        <v>3</v>
      </c>
      <c r="D577" s="16">
        <v>829</v>
      </c>
      <c r="E577" s="17">
        <v>7736</v>
      </c>
      <c r="F577" s="17">
        <v>1224369</v>
      </c>
      <c r="G577" s="17">
        <v>648971.21340000047</v>
      </c>
      <c r="H577">
        <v>52.940612160151225</v>
      </c>
    </row>
    <row r="578" spans="1:8" x14ac:dyDescent="0.3">
      <c r="A578" t="s">
        <v>4884</v>
      </c>
      <c r="B578" t="s">
        <v>48</v>
      </c>
      <c r="C578" t="s">
        <v>7</v>
      </c>
      <c r="D578" s="16">
        <v>829</v>
      </c>
      <c r="E578" s="17">
        <v>4548</v>
      </c>
      <c r="F578" s="17">
        <v>1484466</v>
      </c>
      <c r="G578" s="17">
        <v>838198.52199999942</v>
      </c>
      <c r="H578">
        <v>46.061412283073132</v>
      </c>
    </row>
    <row r="579" spans="1:8" x14ac:dyDescent="0.3">
      <c r="A579" t="s">
        <v>4885</v>
      </c>
      <c r="B579" t="s">
        <v>48</v>
      </c>
      <c r="C579" t="s">
        <v>5</v>
      </c>
      <c r="D579" s="16">
        <v>829</v>
      </c>
      <c r="E579" s="17">
        <v>6800</v>
      </c>
      <c r="F579" s="17">
        <v>1076364</v>
      </c>
      <c r="G579" s="17">
        <v>623487.02929999982</v>
      </c>
      <c r="H579">
        <v>55.469477261940263</v>
      </c>
    </row>
    <row r="580" spans="1:8" x14ac:dyDescent="0.3">
      <c r="A580" t="s">
        <v>4886</v>
      </c>
      <c r="B580" t="s">
        <v>48</v>
      </c>
      <c r="C580" t="s">
        <v>6</v>
      </c>
      <c r="D580" s="16">
        <v>829</v>
      </c>
      <c r="E580" s="17">
        <v>1400</v>
      </c>
      <c r="F580" s="17">
        <v>373671</v>
      </c>
      <c r="G580" s="17">
        <v>201898.19400000005</v>
      </c>
      <c r="H580">
        <v>39.370011431262277</v>
      </c>
    </row>
    <row r="581" spans="1:8" x14ac:dyDescent="0.3">
      <c r="A581" t="s">
        <v>4887</v>
      </c>
      <c r="B581" t="s">
        <v>48</v>
      </c>
      <c r="C581" t="s">
        <v>8</v>
      </c>
      <c r="D581" s="16">
        <v>829</v>
      </c>
      <c r="E581" s="17">
        <v>3090</v>
      </c>
      <c r="F581" s="17">
        <v>581599</v>
      </c>
      <c r="G581" s="17">
        <v>283633.09710000013</v>
      </c>
      <c r="H581">
        <v>53.722206008827264</v>
      </c>
    </row>
    <row r="582" spans="1:8" x14ac:dyDescent="0.3">
      <c r="A582" t="s">
        <v>4888</v>
      </c>
      <c r="B582" t="s">
        <v>48</v>
      </c>
      <c r="C582" t="s">
        <v>21</v>
      </c>
      <c r="D582" s="16">
        <v>829</v>
      </c>
      <c r="E582" s="17">
        <v>1600</v>
      </c>
      <c r="F582" s="17">
        <v>248141</v>
      </c>
      <c r="G582" s="17">
        <v>133563.92420000007</v>
      </c>
      <c r="H582">
        <v>47.697369928863246</v>
      </c>
    </row>
    <row r="583" spans="1:8" x14ac:dyDescent="0.3">
      <c r="A583" t="s">
        <v>4889</v>
      </c>
      <c r="B583" t="s">
        <v>48</v>
      </c>
      <c r="C583" t="s">
        <v>22</v>
      </c>
      <c r="D583" s="16">
        <v>829</v>
      </c>
      <c r="E583" s="17">
        <v>960</v>
      </c>
      <c r="F583" s="17">
        <v>305766</v>
      </c>
      <c r="G583" s="17">
        <v>154077.54000000004</v>
      </c>
      <c r="H583">
        <v>47.006200681317438</v>
      </c>
    </row>
    <row r="584" spans="1:8" x14ac:dyDescent="0.3">
      <c r="A584" t="s">
        <v>4890</v>
      </c>
      <c r="B584" t="s">
        <v>48</v>
      </c>
      <c r="C584" t="s">
        <v>23</v>
      </c>
      <c r="D584" s="16">
        <v>829</v>
      </c>
      <c r="E584" s="17">
        <v>1280</v>
      </c>
      <c r="F584" s="17">
        <v>400794</v>
      </c>
      <c r="G584" s="17">
        <v>218792.21600000013</v>
      </c>
      <c r="H584">
        <v>46.312913580561471</v>
      </c>
    </row>
    <row r="585" spans="1:8" x14ac:dyDescent="0.3">
      <c r="A585" t="s">
        <v>4891</v>
      </c>
      <c r="B585" t="s">
        <v>48</v>
      </c>
      <c r="C585" t="s">
        <v>24</v>
      </c>
      <c r="D585" s="16">
        <v>829</v>
      </c>
      <c r="E585" s="17">
        <v>2760</v>
      </c>
      <c r="F585" s="17">
        <v>416644</v>
      </c>
      <c r="G585" s="17">
        <v>231949.72800000003</v>
      </c>
      <c r="H585">
        <v>35.508211882174677</v>
      </c>
    </row>
    <row r="586" spans="1:8" x14ac:dyDescent="0.3">
      <c r="A586" t="s">
        <v>4892</v>
      </c>
      <c r="B586" t="s">
        <v>48</v>
      </c>
      <c r="C586" t="s">
        <v>25</v>
      </c>
      <c r="D586" s="16">
        <v>829</v>
      </c>
      <c r="E586" s="17">
        <v>1120</v>
      </c>
      <c r="F586" s="17">
        <v>175736</v>
      </c>
      <c r="G586" s="17">
        <v>93361.242000000071</v>
      </c>
      <c r="H586">
        <v>43.244602838165619</v>
      </c>
    </row>
    <row r="587" spans="1:8" x14ac:dyDescent="0.3">
      <c r="A587" t="s">
        <v>5329</v>
      </c>
      <c r="B587" t="s">
        <v>48</v>
      </c>
      <c r="C587" t="s">
        <v>5061</v>
      </c>
      <c r="D587" s="16">
        <v>829</v>
      </c>
      <c r="E587" s="17">
        <v>7641</v>
      </c>
      <c r="F587" s="17">
        <v>461161</v>
      </c>
      <c r="G587" s="17">
        <v>240952.76400000005</v>
      </c>
      <c r="H587">
        <v>54.046120966610829</v>
      </c>
    </row>
    <row r="588" spans="1:8" x14ac:dyDescent="0.3">
      <c r="A588" t="s">
        <v>4893</v>
      </c>
      <c r="B588" t="s">
        <v>48</v>
      </c>
      <c r="C588" t="s">
        <v>14</v>
      </c>
      <c r="D588" s="16">
        <v>829</v>
      </c>
      <c r="E588" s="17">
        <v>2541</v>
      </c>
      <c r="F588" s="17">
        <v>579542</v>
      </c>
      <c r="G588" s="17">
        <v>283776.01399999997</v>
      </c>
      <c r="H588">
        <v>46.583080467204219</v>
      </c>
    </row>
    <row r="589" spans="1:8" x14ac:dyDescent="0.3">
      <c r="A589" t="s">
        <v>4894</v>
      </c>
      <c r="B589" t="s">
        <v>48</v>
      </c>
      <c r="C589" t="s">
        <v>15</v>
      </c>
      <c r="D589" s="16">
        <v>829</v>
      </c>
      <c r="E589" s="17">
        <v>2213</v>
      </c>
      <c r="F589" s="17">
        <v>482163</v>
      </c>
      <c r="G589" s="17">
        <v>279278.66499999986</v>
      </c>
      <c r="H589">
        <v>54.813783738404346</v>
      </c>
    </row>
    <row r="590" spans="1:8" x14ac:dyDescent="0.3">
      <c r="A590" t="s">
        <v>5330</v>
      </c>
      <c r="B590" t="s">
        <v>48</v>
      </c>
      <c r="C590" t="s">
        <v>5063</v>
      </c>
      <c r="D590" s="16">
        <v>829</v>
      </c>
      <c r="E590" s="17">
        <v>400</v>
      </c>
      <c r="F590" s="17">
        <v>18593</v>
      </c>
      <c r="G590" s="17">
        <v>8557.3680000000149</v>
      </c>
      <c r="H590">
        <v>45.436669917749121</v>
      </c>
    </row>
    <row r="591" spans="1:8" x14ac:dyDescent="0.3">
      <c r="A591" t="s">
        <v>5331</v>
      </c>
      <c r="B591" t="s">
        <v>48</v>
      </c>
      <c r="C591" t="s">
        <v>5065</v>
      </c>
      <c r="D591" s="16">
        <v>829</v>
      </c>
      <c r="E591" s="17">
        <v>0</v>
      </c>
      <c r="F591" s="17">
        <v>122953</v>
      </c>
      <c r="G591" s="17">
        <v>52703.101999999984</v>
      </c>
      <c r="H591">
        <v>46.016142336605327</v>
      </c>
    </row>
    <row r="592" spans="1:8" x14ac:dyDescent="0.3">
      <c r="A592" t="s">
        <v>5332</v>
      </c>
      <c r="B592" t="s">
        <v>48</v>
      </c>
      <c r="C592" t="s">
        <v>5067</v>
      </c>
      <c r="D592" s="16">
        <v>829</v>
      </c>
      <c r="E592" s="17">
        <v>0</v>
      </c>
      <c r="F592" s="17">
        <v>228495</v>
      </c>
      <c r="G592" s="17">
        <v>85128.242499999847</v>
      </c>
      <c r="H592">
        <v>76.503392482737652</v>
      </c>
    </row>
    <row r="593" spans="1:8" x14ac:dyDescent="0.3">
      <c r="A593" t="s">
        <v>5333</v>
      </c>
      <c r="B593" t="s">
        <v>48</v>
      </c>
      <c r="C593" t="s">
        <v>5069</v>
      </c>
      <c r="D593" s="16">
        <v>829</v>
      </c>
      <c r="E593" s="17">
        <v>0</v>
      </c>
      <c r="F593" s="17">
        <v>10396</v>
      </c>
      <c r="G593" s="17">
        <v>5759.2300000000005</v>
      </c>
      <c r="H593">
        <v>42.027074881868202</v>
      </c>
    </row>
    <row r="594" spans="1:8" x14ac:dyDescent="0.3">
      <c r="A594" t="s">
        <v>5334</v>
      </c>
      <c r="B594" t="s">
        <v>48</v>
      </c>
      <c r="C594" t="s">
        <v>5071</v>
      </c>
      <c r="D594" s="16">
        <v>829</v>
      </c>
      <c r="E594" s="17">
        <v>0</v>
      </c>
      <c r="F594" s="17">
        <v>52905</v>
      </c>
      <c r="G594" s="17">
        <v>24900.986100000002</v>
      </c>
      <c r="H594">
        <v>18.739262884739539</v>
      </c>
    </row>
    <row r="595" spans="1:8" x14ac:dyDescent="0.3">
      <c r="A595" t="s">
        <v>5335</v>
      </c>
      <c r="B595" t="s">
        <v>48</v>
      </c>
      <c r="C595" t="s">
        <v>5073</v>
      </c>
      <c r="D595" s="16">
        <v>829</v>
      </c>
      <c r="E595" s="17">
        <v>0</v>
      </c>
      <c r="F595" s="17">
        <v>13847</v>
      </c>
      <c r="G595" s="17">
        <v>6892.5250000000015</v>
      </c>
      <c r="H595">
        <v>31.106729120458397</v>
      </c>
    </row>
    <row r="596" spans="1:8" x14ac:dyDescent="0.3">
      <c r="A596" t="s">
        <v>5336</v>
      </c>
      <c r="B596" t="s">
        <v>48</v>
      </c>
      <c r="C596" t="s">
        <v>5075</v>
      </c>
      <c r="D596" s="16">
        <v>829</v>
      </c>
      <c r="E596" s="17">
        <v>0</v>
      </c>
      <c r="F596" s="17">
        <v>1157</v>
      </c>
      <c r="G596" s="17">
        <v>597.91999999999996</v>
      </c>
      <c r="H596">
        <v>228.51212706589388</v>
      </c>
    </row>
    <row r="597" spans="1:8" x14ac:dyDescent="0.3">
      <c r="A597" t="s">
        <v>4895</v>
      </c>
      <c r="B597" t="s">
        <v>48</v>
      </c>
      <c r="C597" t="s">
        <v>26</v>
      </c>
      <c r="D597" s="16">
        <v>829</v>
      </c>
      <c r="E597" s="17">
        <v>906</v>
      </c>
      <c r="F597" s="17">
        <v>311992</v>
      </c>
      <c r="G597" s="17">
        <v>163947.90659999999</v>
      </c>
      <c r="H597">
        <v>79.250028081835907</v>
      </c>
    </row>
    <row r="598" spans="1:8" x14ac:dyDescent="0.3">
      <c r="A598" t="s">
        <v>4896</v>
      </c>
      <c r="B598" t="s">
        <v>48</v>
      </c>
      <c r="C598" t="s">
        <v>27</v>
      </c>
      <c r="D598" s="16">
        <v>829</v>
      </c>
      <c r="E598" s="17">
        <v>909</v>
      </c>
      <c r="F598" s="17">
        <v>329389</v>
      </c>
      <c r="G598" s="17">
        <v>178279.56400000004</v>
      </c>
      <c r="H598">
        <v>62.544175494110043</v>
      </c>
    </row>
    <row r="599" spans="1:8" x14ac:dyDescent="0.3">
      <c r="A599" t="s">
        <v>4897</v>
      </c>
      <c r="B599" t="s">
        <v>48</v>
      </c>
      <c r="C599" t="s">
        <v>28</v>
      </c>
      <c r="D599" s="16">
        <v>829</v>
      </c>
      <c r="E599" s="17">
        <v>480</v>
      </c>
      <c r="F599" s="17">
        <v>53635</v>
      </c>
      <c r="G599" s="17">
        <v>18945.485200000003</v>
      </c>
      <c r="H599">
        <v>98.961963267355941</v>
      </c>
    </row>
    <row r="600" spans="1:8" x14ac:dyDescent="0.3">
      <c r="A600" t="s">
        <v>4898</v>
      </c>
      <c r="B600" t="s">
        <v>48</v>
      </c>
      <c r="C600" t="s">
        <v>29</v>
      </c>
      <c r="D600" s="16">
        <v>829</v>
      </c>
      <c r="E600" s="17">
        <v>400</v>
      </c>
      <c r="F600" s="17">
        <v>135059</v>
      </c>
      <c r="G600" s="17">
        <v>63367.8416</v>
      </c>
      <c r="H600">
        <v>47.621573299895147</v>
      </c>
    </row>
    <row r="601" spans="1:8" x14ac:dyDescent="0.3">
      <c r="A601" t="s">
        <v>5337</v>
      </c>
      <c r="B601" t="s">
        <v>48</v>
      </c>
      <c r="C601" t="s">
        <v>5077</v>
      </c>
      <c r="D601" s="16">
        <v>829</v>
      </c>
      <c r="E601" s="17">
        <v>320</v>
      </c>
      <c r="F601" s="17">
        <v>9259</v>
      </c>
      <c r="G601" s="17">
        <v>4573.0600000000004</v>
      </c>
      <c r="H601">
        <v>73.275528687947343</v>
      </c>
    </row>
    <row r="602" spans="1:8" x14ac:dyDescent="0.3">
      <c r="A602" t="s">
        <v>4899</v>
      </c>
      <c r="B602" t="s">
        <v>48</v>
      </c>
      <c r="C602" t="s">
        <v>30</v>
      </c>
      <c r="D602" s="16">
        <v>829</v>
      </c>
      <c r="E602" s="17">
        <v>1108</v>
      </c>
      <c r="F602" s="17">
        <v>244773</v>
      </c>
      <c r="G602" s="17">
        <v>130475.60349999992</v>
      </c>
      <c r="H602">
        <v>49.94596082422575</v>
      </c>
    </row>
    <row r="603" spans="1:8" x14ac:dyDescent="0.3">
      <c r="A603" t="s">
        <v>5338</v>
      </c>
      <c r="B603" t="s">
        <v>48</v>
      </c>
      <c r="C603" t="s">
        <v>5079</v>
      </c>
      <c r="D603" s="16">
        <v>829</v>
      </c>
      <c r="E603" s="17">
        <v>1640</v>
      </c>
      <c r="F603" s="17">
        <v>41964</v>
      </c>
      <c r="G603" s="17">
        <v>21827.860000000004</v>
      </c>
      <c r="H603">
        <v>88.96190780358107</v>
      </c>
    </row>
    <row r="604" spans="1:8" x14ac:dyDescent="0.3">
      <c r="A604" t="s">
        <v>5339</v>
      </c>
      <c r="B604" t="s">
        <v>48</v>
      </c>
      <c r="C604" t="s">
        <v>5081</v>
      </c>
      <c r="D604" s="16">
        <v>829</v>
      </c>
      <c r="E604" s="17">
        <v>0</v>
      </c>
      <c r="F604" s="17">
        <v>161339</v>
      </c>
      <c r="G604" s="17">
        <v>89560.476799999989</v>
      </c>
      <c r="H604">
        <v>48.531942124158952</v>
      </c>
    </row>
    <row r="605" spans="1:8" x14ac:dyDescent="0.3">
      <c r="A605" t="s">
        <v>5340</v>
      </c>
      <c r="B605" t="s">
        <v>48</v>
      </c>
      <c r="C605" t="s">
        <v>5083</v>
      </c>
      <c r="D605" s="16">
        <v>829</v>
      </c>
      <c r="E605" s="17">
        <v>0</v>
      </c>
      <c r="F605" s="17">
        <v>215044</v>
      </c>
      <c r="G605" s="17">
        <v>113658.992</v>
      </c>
      <c r="H605">
        <v>33.221975835914499</v>
      </c>
    </row>
    <row r="606" spans="1:8" x14ac:dyDescent="0.3">
      <c r="A606" t="s">
        <v>5341</v>
      </c>
      <c r="B606" t="s">
        <v>48</v>
      </c>
      <c r="C606" t="s">
        <v>5085</v>
      </c>
      <c r="D606" s="16">
        <v>829</v>
      </c>
      <c r="E606" s="17">
        <v>135</v>
      </c>
      <c r="F606" s="17">
        <v>24854</v>
      </c>
      <c r="G606" s="17">
        <v>12027.763999999999</v>
      </c>
      <c r="H606">
        <v>32.76407649134164</v>
      </c>
    </row>
    <row r="607" spans="1:8" x14ac:dyDescent="0.3">
      <c r="A607" t="s">
        <v>4900</v>
      </c>
      <c r="B607" t="s">
        <v>48</v>
      </c>
      <c r="C607" t="s">
        <v>31</v>
      </c>
      <c r="D607" s="16">
        <v>829</v>
      </c>
      <c r="E607" s="17">
        <v>2160</v>
      </c>
      <c r="F607" s="17">
        <v>266979</v>
      </c>
      <c r="G607" s="17">
        <v>141449.10110000009</v>
      </c>
      <c r="H607">
        <v>47.967944586626331</v>
      </c>
    </row>
    <row r="608" spans="1:8" x14ac:dyDescent="0.3">
      <c r="A608" t="s">
        <v>5342</v>
      </c>
      <c r="B608" t="s">
        <v>5010</v>
      </c>
      <c r="C608" t="s">
        <v>4</v>
      </c>
      <c r="D608" s="16">
        <v>1000</v>
      </c>
      <c r="E608" s="17">
        <v>9330</v>
      </c>
      <c r="F608" s="17">
        <v>2659194.9900000002</v>
      </c>
      <c r="G608" s="17">
        <v>1113788.1562000008</v>
      </c>
      <c r="H608">
        <v>52.514506681936133</v>
      </c>
    </row>
    <row r="609" spans="1:8" x14ac:dyDescent="0.3">
      <c r="A609" t="s">
        <v>5343</v>
      </c>
      <c r="B609" t="s">
        <v>5010</v>
      </c>
      <c r="C609" t="s">
        <v>2</v>
      </c>
      <c r="D609" s="16">
        <v>1000</v>
      </c>
      <c r="E609" s="17">
        <v>13224</v>
      </c>
      <c r="F609" s="17">
        <v>5016119</v>
      </c>
      <c r="G609" s="17">
        <v>2384687.5778999999</v>
      </c>
      <c r="H609">
        <v>53.055702062865606</v>
      </c>
    </row>
    <row r="610" spans="1:8" x14ac:dyDescent="0.3">
      <c r="A610" t="s">
        <v>5344</v>
      </c>
      <c r="B610" t="s">
        <v>5010</v>
      </c>
      <c r="C610" t="s">
        <v>3</v>
      </c>
      <c r="D610" s="16">
        <v>1000</v>
      </c>
      <c r="E610" s="17">
        <v>12648</v>
      </c>
      <c r="F610" s="17">
        <v>1693557</v>
      </c>
      <c r="G610" s="17">
        <v>687174.01530000067</v>
      </c>
      <c r="H610">
        <v>73.282477569893317</v>
      </c>
    </row>
    <row r="611" spans="1:8" x14ac:dyDescent="0.3">
      <c r="A611" t="s">
        <v>5345</v>
      </c>
      <c r="B611" t="s">
        <v>5010</v>
      </c>
      <c r="C611" t="s">
        <v>7</v>
      </c>
      <c r="D611" s="16">
        <v>1000</v>
      </c>
      <c r="E611" s="17">
        <v>3639</v>
      </c>
      <c r="F611" s="17">
        <v>1045677</v>
      </c>
      <c r="G611" s="17">
        <v>523259.1170000009</v>
      </c>
      <c r="H611">
        <v>50.858831777778192</v>
      </c>
    </row>
    <row r="612" spans="1:8" x14ac:dyDescent="0.3">
      <c r="A612" t="s">
        <v>5346</v>
      </c>
      <c r="B612" t="s">
        <v>5010</v>
      </c>
      <c r="C612" t="s">
        <v>5</v>
      </c>
      <c r="D612" s="16">
        <v>1000</v>
      </c>
      <c r="E612" s="17">
        <v>4400</v>
      </c>
      <c r="F612" s="17">
        <v>744471</v>
      </c>
      <c r="G612" s="17">
        <v>367127.78560000006</v>
      </c>
      <c r="H612">
        <v>52.734461240387439</v>
      </c>
    </row>
    <row r="613" spans="1:8" x14ac:dyDescent="0.3">
      <c r="A613" t="s">
        <v>5347</v>
      </c>
      <c r="B613" t="s">
        <v>5010</v>
      </c>
      <c r="C613" t="s">
        <v>6</v>
      </c>
      <c r="D613" s="16">
        <v>1000</v>
      </c>
      <c r="E613" s="17">
        <v>1060</v>
      </c>
      <c r="F613" s="17">
        <v>332704</v>
      </c>
      <c r="G613" s="17">
        <v>152840.23640000014</v>
      </c>
      <c r="H613">
        <v>31.790581541572966</v>
      </c>
    </row>
    <row r="614" spans="1:8" x14ac:dyDescent="0.3">
      <c r="A614" t="s">
        <v>5348</v>
      </c>
      <c r="B614" t="s">
        <v>5010</v>
      </c>
      <c r="C614" t="s">
        <v>8</v>
      </c>
      <c r="D614" s="16">
        <v>1000</v>
      </c>
      <c r="E614" s="17">
        <v>2880</v>
      </c>
      <c r="F614" s="17">
        <v>651154</v>
      </c>
      <c r="G614" s="17">
        <v>279324.60819999949</v>
      </c>
      <c r="H614">
        <v>38.383872710839256</v>
      </c>
    </row>
    <row r="615" spans="1:8" x14ac:dyDescent="0.3">
      <c r="A615" t="s">
        <v>5349</v>
      </c>
      <c r="B615" t="s">
        <v>5010</v>
      </c>
      <c r="C615" t="s">
        <v>21</v>
      </c>
      <c r="D615" s="16">
        <v>1000</v>
      </c>
      <c r="E615" s="17">
        <v>2470</v>
      </c>
      <c r="F615" s="17">
        <v>330062</v>
      </c>
      <c r="G615" s="17">
        <v>131699.02300000031</v>
      </c>
      <c r="H615">
        <v>48.963126770879221</v>
      </c>
    </row>
    <row r="616" spans="1:8" x14ac:dyDescent="0.3">
      <c r="A616" t="s">
        <v>5350</v>
      </c>
      <c r="B616" t="s">
        <v>5010</v>
      </c>
      <c r="C616" t="s">
        <v>22</v>
      </c>
      <c r="D616" s="16">
        <v>1000</v>
      </c>
      <c r="E616" s="17">
        <v>2080</v>
      </c>
      <c r="F616" s="17">
        <v>443744</v>
      </c>
      <c r="G616" s="17">
        <v>205137.22400000019</v>
      </c>
      <c r="H616">
        <v>59.96204649569551</v>
      </c>
    </row>
    <row r="617" spans="1:8" x14ac:dyDescent="0.3">
      <c r="A617" t="s">
        <v>5351</v>
      </c>
      <c r="B617" t="s">
        <v>5010</v>
      </c>
      <c r="C617" t="s">
        <v>23</v>
      </c>
      <c r="D617" s="16">
        <v>1000</v>
      </c>
      <c r="E617" s="17">
        <v>1160</v>
      </c>
      <c r="F617" s="17">
        <v>422055</v>
      </c>
      <c r="G617" s="17">
        <v>204627.95940000008</v>
      </c>
      <c r="H617">
        <v>45.16979046763516</v>
      </c>
    </row>
    <row r="618" spans="1:8" x14ac:dyDescent="0.3">
      <c r="A618" t="s">
        <v>5352</v>
      </c>
      <c r="B618" t="s">
        <v>5010</v>
      </c>
      <c r="C618" t="s">
        <v>24</v>
      </c>
      <c r="D618" s="16">
        <v>1000</v>
      </c>
      <c r="E618" s="17">
        <v>4920</v>
      </c>
      <c r="F618" s="17">
        <v>697818</v>
      </c>
      <c r="G618" s="17">
        <v>350022.71759999997</v>
      </c>
      <c r="H618">
        <v>40.304295947804931</v>
      </c>
    </row>
    <row r="619" spans="1:8" x14ac:dyDescent="0.3">
      <c r="A619" t="s">
        <v>5353</v>
      </c>
      <c r="B619" t="s">
        <v>5010</v>
      </c>
      <c r="C619" t="s">
        <v>25</v>
      </c>
      <c r="D619" s="16">
        <v>1000</v>
      </c>
      <c r="E619" s="17">
        <v>1800</v>
      </c>
      <c r="F619" s="17">
        <v>300305</v>
      </c>
      <c r="G619" s="17">
        <v>139026.2620000001</v>
      </c>
      <c r="H619">
        <v>44.083352033669719</v>
      </c>
    </row>
    <row r="620" spans="1:8" x14ac:dyDescent="0.3">
      <c r="A620" t="s">
        <v>5354</v>
      </c>
      <c r="B620" t="s">
        <v>5010</v>
      </c>
      <c r="C620" t="s">
        <v>5061</v>
      </c>
      <c r="D620" s="16">
        <v>1000</v>
      </c>
      <c r="E620" s="17">
        <v>5445</v>
      </c>
      <c r="F620" s="17">
        <v>504378</v>
      </c>
      <c r="G620" s="17">
        <v>238908.18100000004</v>
      </c>
      <c r="H620">
        <v>37.277813814307848</v>
      </c>
    </row>
    <row r="621" spans="1:8" x14ac:dyDescent="0.3">
      <c r="A621" t="s">
        <v>5355</v>
      </c>
      <c r="B621" t="s">
        <v>5010</v>
      </c>
      <c r="C621" t="s">
        <v>14</v>
      </c>
      <c r="D621" s="16">
        <v>1000</v>
      </c>
      <c r="E621" s="17">
        <v>0</v>
      </c>
      <c r="F621" s="17">
        <v>0</v>
      </c>
      <c r="G621" s="17">
        <v>-281.06399999999996</v>
      </c>
      <c r="H621">
        <v>51.406549398001893</v>
      </c>
    </row>
    <row r="622" spans="1:8" x14ac:dyDescent="0.3">
      <c r="A622" t="s">
        <v>5356</v>
      </c>
      <c r="B622" t="s">
        <v>5010</v>
      </c>
      <c r="C622" t="s">
        <v>15</v>
      </c>
      <c r="D622" s="16">
        <v>1000</v>
      </c>
      <c r="E622" s="17">
        <v>0</v>
      </c>
      <c r="F622" s="17">
        <v>189</v>
      </c>
      <c r="G622" s="17">
        <v>104.004</v>
      </c>
      <c r="H622">
        <v>180.48853593110277</v>
      </c>
    </row>
    <row r="623" spans="1:8" x14ac:dyDescent="0.3">
      <c r="A623" t="s">
        <v>5357</v>
      </c>
      <c r="B623" t="s">
        <v>5010</v>
      </c>
      <c r="C623" t="s">
        <v>5065</v>
      </c>
      <c r="D623" s="16">
        <v>1000</v>
      </c>
      <c r="E623" s="17">
        <v>0</v>
      </c>
      <c r="F623" s="17">
        <v>221917</v>
      </c>
      <c r="G623" s="17">
        <v>57867.851799999975</v>
      </c>
      <c r="H623">
        <v>33.077147328339493</v>
      </c>
    </row>
    <row r="624" spans="1:8" x14ac:dyDescent="0.3">
      <c r="A624" t="s">
        <v>5358</v>
      </c>
      <c r="B624" t="s">
        <v>5010</v>
      </c>
      <c r="C624" t="s">
        <v>5067</v>
      </c>
      <c r="D624" s="16">
        <v>1000</v>
      </c>
      <c r="E624" s="17">
        <v>0</v>
      </c>
      <c r="F624" s="17">
        <v>503835</v>
      </c>
      <c r="G624" s="17">
        <v>205189.62940000015</v>
      </c>
      <c r="H624">
        <v>73.85685901470994</v>
      </c>
    </row>
    <row r="625" spans="1:8" x14ac:dyDescent="0.3">
      <c r="A625" t="s">
        <v>5359</v>
      </c>
      <c r="B625" t="s">
        <v>5010</v>
      </c>
      <c r="C625" t="s">
        <v>5069</v>
      </c>
      <c r="D625" s="16">
        <v>1000</v>
      </c>
      <c r="E625" s="17">
        <v>0</v>
      </c>
      <c r="F625" s="17">
        <v>40593</v>
      </c>
      <c r="G625" s="17">
        <v>21801.65</v>
      </c>
      <c r="H625">
        <v>44.558508569102294</v>
      </c>
    </row>
    <row r="626" spans="1:8" x14ac:dyDescent="0.3">
      <c r="A626" t="s">
        <v>5360</v>
      </c>
      <c r="B626" t="s">
        <v>5010</v>
      </c>
      <c r="C626" t="s">
        <v>5071</v>
      </c>
      <c r="D626" s="16">
        <v>1000</v>
      </c>
      <c r="E626" s="17">
        <v>0</v>
      </c>
      <c r="F626" s="17">
        <v>31175</v>
      </c>
      <c r="G626" s="17">
        <v>10046.751999999997</v>
      </c>
      <c r="H626">
        <v>38.519223889268986</v>
      </c>
    </row>
    <row r="627" spans="1:8" x14ac:dyDescent="0.3">
      <c r="A627" t="s">
        <v>5361</v>
      </c>
      <c r="B627" t="s">
        <v>5010</v>
      </c>
      <c r="C627" t="s">
        <v>5073</v>
      </c>
      <c r="D627" s="16">
        <v>1000</v>
      </c>
      <c r="E627" s="17">
        <v>0</v>
      </c>
      <c r="F627" s="17">
        <v>22346</v>
      </c>
      <c r="G627" s="17">
        <v>5871.0067999999956</v>
      </c>
      <c r="H627">
        <v>25.304675251702061</v>
      </c>
    </row>
    <row r="628" spans="1:8" x14ac:dyDescent="0.3">
      <c r="A628" t="s">
        <v>5362</v>
      </c>
      <c r="B628" t="s">
        <v>5010</v>
      </c>
      <c r="C628" t="s">
        <v>5075</v>
      </c>
      <c r="D628" s="16">
        <v>1000</v>
      </c>
      <c r="E628" s="17">
        <v>0</v>
      </c>
      <c r="F628" s="17">
        <v>4999</v>
      </c>
      <c r="G628" s="17">
        <v>1964.1399999999999</v>
      </c>
      <c r="H628">
        <v>38.562740950159188</v>
      </c>
    </row>
    <row r="629" spans="1:8" x14ac:dyDescent="0.3">
      <c r="A629" t="s">
        <v>5363</v>
      </c>
      <c r="B629" t="s">
        <v>5010</v>
      </c>
      <c r="C629" t="s">
        <v>26</v>
      </c>
      <c r="D629" s="16">
        <v>1000</v>
      </c>
      <c r="E629" s="17">
        <v>756</v>
      </c>
      <c r="F629" s="17">
        <v>366490</v>
      </c>
      <c r="G629" s="17">
        <v>176665.47930000004</v>
      </c>
      <c r="H629">
        <v>53.812043512247854</v>
      </c>
    </row>
    <row r="630" spans="1:8" x14ac:dyDescent="0.3">
      <c r="A630" t="s">
        <v>5364</v>
      </c>
      <c r="B630" t="s">
        <v>5010</v>
      </c>
      <c r="C630" t="s">
        <v>27</v>
      </c>
      <c r="D630" s="16">
        <v>1000</v>
      </c>
      <c r="E630" s="17">
        <v>1059</v>
      </c>
      <c r="F630" s="17">
        <v>401916</v>
      </c>
      <c r="G630" s="17">
        <v>185366.55999999988</v>
      </c>
      <c r="H630">
        <v>65.666815078348762</v>
      </c>
    </row>
    <row r="631" spans="1:8" x14ac:dyDescent="0.3">
      <c r="A631" t="s">
        <v>5365</v>
      </c>
      <c r="B631" t="s">
        <v>5010</v>
      </c>
      <c r="C631" t="s">
        <v>28</v>
      </c>
      <c r="D631" s="16">
        <v>1000</v>
      </c>
      <c r="E631" s="17">
        <v>1584</v>
      </c>
      <c r="F631" s="17">
        <v>402555</v>
      </c>
      <c r="G631" s="17">
        <v>134780.25290000014</v>
      </c>
      <c r="H631">
        <v>48.912527496137507</v>
      </c>
    </row>
    <row r="632" spans="1:8" x14ac:dyDescent="0.3">
      <c r="A632" t="s">
        <v>5366</v>
      </c>
      <c r="B632" t="s">
        <v>5010</v>
      </c>
      <c r="C632" t="s">
        <v>29</v>
      </c>
      <c r="D632" s="16">
        <v>1000</v>
      </c>
      <c r="E632" s="17">
        <v>200</v>
      </c>
      <c r="F632" s="17">
        <v>123309</v>
      </c>
      <c r="G632" s="17">
        <v>53118.17200000002</v>
      </c>
      <c r="H632">
        <v>54.240376776863179</v>
      </c>
    </row>
    <row r="633" spans="1:8" x14ac:dyDescent="0.3">
      <c r="A633" t="s">
        <v>5367</v>
      </c>
      <c r="B633" t="s">
        <v>5010</v>
      </c>
      <c r="C633" t="s">
        <v>5077</v>
      </c>
      <c r="D633" s="16">
        <v>1000</v>
      </c>
      <c r="E633" s="17">
        <v>0</v>
      </c>
      <c r="F633" s="17">
        <v>5209</v>
      </c>
      <c r="G633" s="17">
        <v>2056.8040000000001</v>
      </c>
      <c r="H633">
        <v>49.264025301726157</v>
      </c>
    </row>
    <row r="634" spans="1:8" x14ac:dyDescent="0.3">
      <c r="A634" t="s">
        <v>5368</v>
      </c>
      <c r="B634" t="s">
        <v>5010</v>
      </c>
      <c r="C634" t="s">
        <v>30</v>
      </c>
      <c r="D634" s="16">
        <v>1000</v>
      </c>
      <c r="E634" s="17">
        <v>1108</v>
      </c>
      <c r="F634" s="17">
        <v>202103</v>
      </c>
      <c r="G634" s="17">
        <v>105517.5763</v>
      </c>
      <c r="H634">
        <v>64.811798417363022</v>
      </c>
    </row>
    <row r="635" spans="1:8" x14ac:dyDescent="0.3">
      <c r="A635" t="s">
        <v>5369</v>
      </c>
      <c r="B635" t="s">
        <v>5010</v>
      </c>
      <c r="C635" t="s">
        <v>5079</v>
      </c>
      <c r="D635" s="16">
        <v>1000</v>
      </c>
      <c r="E635" s="17">
        <v>760</v>
      </c>
      <c r="F635" s="17">
        <v>18870</v>
      </c>
      <c r="G635" s="17">
        <v>8078.8319999999967</v>
      </c>
      <c r="H635">
        <v>101.16715170220685</v>
      </c>
    </row>
    <row r="636" spans="1:8" x14ac:dyDescent="0.3">
      <c r="A636" t="s">
        <v>5370</v>
      </c>
      <c r="B636" t="s">
        <v>5010</v>
      </c>
      <c r="C636" t="s">
        <v>5081</v>
      </c>
      <c r="D636" s="16">
        <v>1000</v>
      </c>
      <c r="E636" s="17">
        <v>0</v>
      </c>
      <c r="F636" s="17">
        <v>158460</v>
      </c>
      <c r="G636" s="17">
        <v>79956.359099999958</v>
      </c>
      <c r="H636">
        <v>81.301383315840425</v>
      </c>
    </row>
    <row r="637" spans="1:8" x14ac:dyDescent="0.3">
      <c r="A637" t="s">
        <v>5371</v>
      </c>
      <c r="B637" t="s">
        <v>5010</v>
      </c>
      <c r="C637" t="s">
        <v>5083</v>
      </c>
      <c r="D637" s="16">
        <v>1000</v>
      </c>
      <c r="E637" s="17">
        <v>0</v>
      </c>
      <c r="F637" s="17">
        <v>269755</v>
      </c>
      <c r="G637" s="17">
        <v>149981.35800000004</v>
      </c>
      <c r="H637">
        <v>42.893565687849737</v>
      </c>
    </row>
    <row r="638" spans="1:8" x14ac:dyDescent="0.3">
      <c r="A638" t="s">
        <v>5372</v>
      </c>
      <c r="B638" t="s">
        <v>5010</v>
      </c>
      <c r="C638" t="s">
        <v>5085</v>
      </c>
      <c r="D638" s="16">
        <v>1000</v>
      </c>
      <c r="E638" s="17">
        <v>180</v>
      </c>
      <c r="F638" s="17">
        <v>27785</v>
      </c>
      <c r="G638" s="17">
        <v>8667.5479999999989</v>
      </c>
      <c r="H638">
        <v>74.543805246640616</v>
      </c>
    </row>
    <row r="639" spans="1:8" x14ac:dyDescent="0.3">
      <c r="A639" t="s">
        <v>5373</v>
      </c>
      <c r="B639" t="s">
        <v>5010</v>
      </c>
      <c r="C639" t="s">
        <v>31</v>
      </c>
      <c r="D639" s="16">
        <v>1000</v>
      </c>
      <c r="E639" s="17">
        <v>2360</v>
      </c>
      <c r="F639" s="17">
        <v>410209</v>
      </c>
      <c r="G639" s="17">
        <v>182813.31619999997</v>
      </c>
      <c r="H639">
        <v>38.434331872749439</v>
      </c>
    </row>
    <row r="640" spans="1:8" x14ac:dyDescent="0.3">
      <c r="A640" t="s">
        <v>5374</v>
      </c>
      <c r="B640" t="s">
        <v>5375</v>
      </c>
      <c r="C640" t="s">
        <v>4</v>
      </c>
      <c r="D640" s="16">
        <v>1067.4000000000001</v>
      </c>
      <c r="E640" s="17">
        <v>10443</v>
      </c>
      <c r="F640" s="17">
        <v>3998895</v>
      </c>
      <c r="G640" s="17">
        <v>1725298.5430000001</v>
      </c>
      <c r="H640">
        <v>41.018856618802324</v>
      </c>
    </row>
    <row r="641" spans="1:8" x14ac:dyDescent="0.3">
      <c r="A641" t="s">
        <v>5376</v>
      </c>
      <c r="B641" t="s">
        <v>5375</v>
      </c>
      <c r="C641" t="s">
        <v>2</v>
      </c>
      <c r="D641" s="16">
        <v>1067.4000000000001</v>
      </c>
      <c r="E641" s="17">
        <v>9975</v>
      </c>
      <c r="F641" s="17">
        <v>5340635</v>
      </c>
      <c r="G641" s="17">
        <v>2799832.2441000007</v>
      </c>
      <c r="H641">
        <v>41.891936012678428</v>
      </c>
    </row>
    <row r="642" spans="1:8" x14ac:dyDescent="0.3">
      <c r="A642" t="s">
        <v>5377</v>
      </c>
      <c r="B642" t="s">
        <v>5375</v>
      </c>
      <c r="C642" t="s">
        <v>3</v>
      </c>
      <c r="D642" s="16">
        <v>1067.4000000000001</v>
      </c>
      <c r="E642" s="17">
        <v>12600</v>
      </c>
      <c r="F642" s="17">
        <v>2727708</v>
      </c>
      <c r="G642" s="17">
        <v>1371187.6798999996</v>
      </c>
      <c r="H642">
        <v>47.50358383319282</v>
      </c>
    </row>
    <row r="643" spans="1:8" x14ac:dyDescent="0.3">
      <c r="A643" t="s">
        <v>5378</v>
      </c>
      <c r="B643" t="s">
        <v>5375</v>
      </c>
      <c r="C643" t="s">
        <v>7</v>
      </c>
      <c r="D643" s="16">
        <v>1067.4000000000001</v>
      </c>
      <c r="E643" s="17">
        <v>2655</v>
      </c>
      <c r="F643" s="17">
        <v>762815</v>
      </c>
      <c r="G643" s="17">
        <v>364312.55700000009</v>
      </c>
      <c r="H643">
        <v>49.6004791616798</v>
      </c>
    </row>
    <row r="644" spans="1:8" x14ac:dyDescent="0.3">
      <c r="A644" t="s">
        <v>5379</v>
      </c>
      <c r="B644" t="s">
        <v>5375</v>
      </c>
      <c r="C644" t="s">
        <v>5</v>
      </c>
      <c r="D644" s="16">
        <v>1067.4000000000001</v>
      </c>
      <c r="E644" s="17">
        <v>2800</v>
      </c>
      <c r="F644" s="17">
        <v>587700</v>
      </c>
      <c r="G644" s="17">
        <v>292051.30909999978</v>
      </c>
      <c r="H644">
        <v>42.505343692357236</v>
      </c>
    </row>
    <row r="645" spans="1:8" x14ac:dyDescent="0.3">
      <c r="A645" t="s">
        <v>5380</v>
      </c>
      <c r="B645" t="s">
        <v>5375</v>
      </c>
      <c r="C645" t="s">
        <v>6</v>
      </c>
      <c r="D645" s="16">
        <v>1067.4000000000001</v>
      </c>
      <c r="E645" s="17">
        <v>1840</v>
      </c>
      <c r="F645" s="17">
        <v>696752</v>
      </c>
      <c r="G645" s="17">
        <v>322158.74679999938</v>
      </c>
      <c r="H645">
        <v>26.284011358963781</v>
      </c>
    </row>
    <row r="646" spans="1:8" x14ac:dyDescent="0.3">
      <c r="A646" t="s">
        <v>5381</v>
      </c>
      <c r="B646" t="s">
        <v>5375</v>
      </c>
      <c r="C646" t="s">
        <v>8</v>
      </c>
      <c r="D646" s="16">
        <v>1067.4000000000001</v>
      </c>
      <c r="E646" s="17">
        <v>2880</v>
      </c>
      <c r="F646" s="17">
        <v>909766</v>
      </c>
      <c r="G646" s="17">
        <v>428458.7550000003</v>
      </c>
      <c r="H646">
        <v>29.994356833543975</v>
      </c>
    </row>
    <row r="647" spans="1:8" x14ac:dyDescent="0.3">
      <c r="A647" t="s">
        <v>5382</v>
      </c>
      <c r="B647" t="s">
        <v>5375</v>
      </c>
      <c r="C647" t="s">
        <v>21</v>
      </c>
      <c r="D647" s="16">
        <v>1067.4000000000001</v>
      </c>
      <c r="E647" s="17">
        <v>2720</v>
      </c>
      <c r="F647" s="17">
        <v>413056</v>
      </c>
      <c r="G647" s="17">
        <v>159650.66000000024</v>
      </c>
      <c r="H647">
        <v>47.43881249976824</v>
      </c>
    </row>
    <row r="648" spans="1:8" x14ac:dyDescent="0.3">
      <c r="A648" t="s">
        <v>5383</v>
      </c>
      <c r="B648" t="s">
        <v>5375</v>
      </c>
      <c r="C648" t="s">
        <v>22</v>
      </c>
      <c r="D648" s="16">
        <v>1067.4000000000001</v>
      </c>
      <c r="E648" s="17">
        <v>1840</v>
      </c>
      <c r="F648" s="17">
        <v>580975</v>
      </c>
      <c r="G648" s="17">
        <v>265189.48999999976</v>
      </c>
      <c r="H648">
        <v>37.61767691620804</v>
      </c>
    </row>
    <row r="649" spans="1:8" x14ac:dyDescent="0.3">
      <c r="A649" t="s">
        <v>5384</v>
      </c>
      <c r="B649" t="s">
        <v>5375</v>
      </c>
      <c r="C649" t="s">
        <v>23</v>
      </c>
      <c r="D649" s="16">
        <v>1067.4000000000001</v>
      </c>
      <c r="E649" s="17">
        <v>1120</v>
      </c>
      <c r="F649" s="17">
        <v>517768</v>
      </c>
      <c r="G649" s="17">
        <v>253205.46800000011</v>
      </c>
      <c r="H649">
        <v>37.50519344024125</v>
      </c>
    </row>
    <row r="650" spans="1:8" x14ac:dyDescent="0.3">
      <c r="A650" t="s">
        <v>5385</v>
      </c>
      <c r="B650" t="s">
        <v>5375</v>
      </c>
      <c r="C650" t="s">
        <v>24</v>
      </c>
      <c r="D650" s="16">
        <v>1067.4000000000001</v>
      </c>
      <c r="E650" s="17">
        <v>5240</v>
      </c>
      <c r="F650" s="17">
        <v>687044</v>
      </c>
      <c r="G650" s="17">
        <v>319011.93700000003</v>
      </c>
      <c r="H650">
        <v>41.679037233231476</v>
      </c>
    </row>
    <row r="651" spans="1:8" x14ac:dyDescent="0.3">
      <c r="A651" t="s">
        <v>5386</v>
      </c>
      <c r="B651" t="s">
        <v>5375</v>
      </c>
      <c r="C651" t="s">
        <v>25</v>
      </c>
      <c r="D651" s="16">
        <v>1067.4000000000001</v>
      </c>
      <c r="E651" s="17">
        <v>2120</v>
      </c>
      <c r="F651" s="17">
        <v>381920</v>
      </c>
      <c r="G651" s="17">
        <v>173758.90200000023</v>
      </c>
      <c r="H651">
        <v>42.597894584030279</v>
      </c>
    </row>
    <row r="652" spans="1:8" x14ac:dyDescent="0.3">
      <c r="A652" t="s">
        <v>5387</v>
      </c>
      <c r="B652" t="s">
        <v>5375</v>
      </c>
      <c r="C652" t="s">
        <v>5061</v>
      </c>
      <c r="D652" s="16">
        <v>1067.4000000000001</v>
      </c>
      <c r="E652" s="17">
        <v>4503</v>
      </c>
      <c r="F652" s="17">
        <v>491086</v>
      </c>
      <c r="G652" s="17">
        <v>252767.92400000009</v>
      </c>
      <c r="H652">
        <v>38.748987656731458</v>
      </c>
    </row>
    <row r="653" spans="1:8" x14ac:dyDescent="0.3">
      <c r="A653" t="s">
        <v>5388</v>
      </c>
      <c r="B653" t="s">
        <v>5375</v>
      </c>
      <c r="C653" t="s">
        <v>14</v>
      </c>
      <c r="D653" s="16">
        <v>1067.4000000000001</v>
      </c>
      <c r="E653" s="17">
        <v>1876</v>
      </c>
      <c r="F653" s="17">
        <v>641065</v>
      </c>
      <c r="G653" s="17">
        <v>292870.54399999994</v>
      </c>
      <c r="H653">
        <v>20.131631215001335</v>
      </c>
    </row>
    <row r="654" spans="1:8" x14ac:dyDescent="0.3">
      <c r="A654" t="s">
        <v>5389</v>
      </c>
      <c r="B654" t="s">
        <v>5375</v>
      </c>
      <c r="C654" t="s">
        <v>15</v>
      </c>
      <c r="D654" s="16">
        <v>1067.4000000000001</v>
      </c>
      <c r="E654" s="17">
        <v>1487</v>
      </c>
      <c r="F654" s="17">
        <v>560060</v>
      </c>
      <c r="G654" s="17">
        <v>322489.48199999984</v>
      </c>
      <c r="H654">
        <v>35.672136332589837</v>
      </c>
    </row>
    <row r="655" spans="1:8" x14ac:dyDescent="0.3">
      <c r="A655" t="s">
        <v>5390</v>
      </c>
      <c r="B655" t="s">
        <v>5375</v>
      </c>
      <c r="C655" t="s">
        <v>5063</v>
      </c>
      <c r="D655" s="16">
        <v>1067.4000000000001</v>
      </c>
      <c r="E655" s="17">
        <v>400</v>
      </c>
      <c r="F655" s="17">
        <v>33523</v>
      </c>
      <c r="G655" s="17">
        <v>13373.815999999992</v>
      </c>
      <c r="H655">
        <v>23.072932958476137</v>
      </c>
    </row>
    <row r="656" spans="1:8" x14ac:dyDescent="0.3">
      <c r="A656" t="s">
        <v>5391</v>
      </c>
      <c r="B656" t="s">
        <v>5375</v>
      </c>
      <c r="C656" t="s">
        <v>5065</v>
      </c>
      <c r="D656" s="16">
        <v>1067.4000000000001</v>
      </c>
      <c r="E656" s="17">
        <v>1368</v>
      </c>
      <c r="F656" s="17">
        <v>2275998</v>
      </c>
      <c r="G656" s="17">
        <v>923051.99479999952</v>
      </c>
      <c r="H656">
        <v>38.043587494085713</v>
      </c>
    </row>
    <row r="657" spans="1:8" x14ac:dyDescent="0.3">
      <c r="A657" t="s">
        <v>5392</v>
      </c>
      <c r="B657" t="s">
        <v>5375</v>
      </c>
      <c r="C657" t="s">
        <v>5067</v>
      </c>
      <c r="D657" s="16">
        <v>1067.4000000000001</v>
      </c>
      <c r="E657" s="17">
        <v>1368</v>
      </c>
      <c r="F657" s="17">
        <v>2302433</v>
      </c>
      <c r="G657" s="17">
        <v>892928.14320000028</v>
      </c>
      <c r="H657">
        <v>36.463108111867022</v>
      </c>
    </row>
    <row r="658" spans="1:8" x14ac:dyDescent="0.3">
      <c r="A658" t="s">
        <v>5393</v>
      </c>
      <c r="B658" t="s">
        <v>5375</v>
      </c>
      <c r="C658" t="s">
        <v>5069</v>
      </c>
      <c r="D658" s="16">
        <v>1067.4000000000001</v>
      </c>
      <c r="E658" s="17">
        <v>1408</v>
      </c>
      <c r="F658" s="17">
        <v>597360</v>
      </c>
      <c r="G658" s="17">
        <v>145863.09089999954</v>
      </c>
      <c r="H658">
        <v>44.298186101801598</v>
      </c>
    </row>
    <row r="659" spans="1:8" x14ac:dyDescent="0.3">
      <c r="A659" t="s">
        <v>5394</v>
      </c>
      <c r="B659" t="s">
        <v>5375</v>
      </c>
      <c r="C659" t="s">
        <v>5071</v>
      </c>
      <c r="D659" s="16">
        <v>1067.4000000000001</v>
      </c>
      <c r="E659" s="17">
        <v>560</v>
      </c>
      <c r="F659" s="17">
        <v>336954</v>
      </c>
      <c r="G659" s="17">
        <v>146031.24879999997</v>
      </c>
      <c r="H659">
        <v>36.891212634589372</v>
      </c>
    </row>
    <row r="660" spans="1:8" x14ac:dyDescent="0.3">
      <c r="A660" t="s">
        <v>5395</v>
      </c>
      <c r="B660" t="s">
        <v>5375</v>
      </c>
      <c r="C660" t="s">
        <v>5073</v>
      </c>
      <c r="D660" s="16">
        <v>1067.4000000000001</v>
      </c>
      <c r="E660" s="17">
        <v>160</v>
      </c>
      <c r="F660" s="17">
        <v>180698</v>
      </c>
      <c r="G660" s="17">
        <v>71902.379000000044</v>
      </c>
      <c r="H660">
        <v>28.191306259467957</v>
      </c>
    </row>
    <row r="661" spans="1:8" x14ac:dyDescent="0.3">
      <c r="A661" t="s">
        <v>5396</v>
      </c>
      <c r="B661" t="s">
        <v>5375</v>
      </c>
      <c r="C661" t="s">
        <v>5075</v>
      </c>
      <c r="D661" s="16">
        <v>1067.4000000000001</v>
      </c>
      <c r="E661" s="17">
        <v>160</v>
      </c>
      <c r="F661" s="17">
        <v>128530</v>
      </c>
      <c r="G661" s="17">
        <v>35616.560000000027</v>
      </c>
      <c r="H661">
        <v>32.103810708117145</v>
      </c>
    </row>
    <row r="662" spans="1:8" x14ac:dyDescent="0.3">
      <c r="A662" t="s">
        <v>5397</v>
      </c>
      <c r="B662" t="s">
        <v>5375</v>
      </c>
      <c r="C662" t="s">
        <v>26</v>
      </c>
      <c r="D662" s="16">
        <v>1067.4000000000001</v>
      </c>
      <c r="E662" s="17">
        <v>834</v>
      </c>
      <c r="F662" s="17">
        <v>330455</v>
      </c>
      <c r="G662" s="17">
        <v>150365.30800000008</v>
      </c>
      <c r="H662">
        <v>64.272798833483492</v>
      </c>
    </row>
    <row r="663" spans="1:8" x14ac:dyDescent="0.3">
      <c r="A663" t="s">
        <v>5398</v>
      </c>
      <c r="B663" t="s">
        <v>5375</v>
      </c>
      <c r="C663" t="s">
        <v>27</v>
      </c>
      <c r="D663" s="16">
        <v>1067.4000000000001</v>
      </c>
      <c r="E663" s="17">
        <v>984</v>
      </c>
      <c r="F663" s="17">
        <v>371982</v>
      </c>
      <c r="G663" s="17">
        <v>173599.28699999995</v>
      </c>
      <c r="H663">
        <v>60.947274877221744</v>
      </c>
    </row>
    <row r="664" spans="1:8" x14ac:dyDescent="0.3">
      <c r="A664" t="s">
        <v>5399</v>
      </c>
      <c r="B664" t="s">
        <v>5375</v>
      </c>
      <c r="C664" t="s">
        <v>28</v>
      </c>
      <c r="D664" s="16">
        <v>1067.4000000000001</v>
      </c>
      <c r="E664" s="17">
        <v>1440</v>
      </c>
      <c r="F664" s="17">
        <v>506013</v>
      </c>
      <c r="G664" s="17">
        <v>191260.7816000001</v>
      </c>
      <c r="H664">
        <v>33.188552853103609</v>
      </c>
    </row>
    <row r="665" spans="1:8" x14ac:dyDescent="0.3">
      <c r="A665" t="s">
        <v>5400</v>
      </c>
      <c r="B665" t="s">
        <v>5375</v>
      </c>
      <c r="C665" t="s">
        <v>29</v>
      </c>
      <c r="D665" s="16">
        <v>1067.4000000000001</v>
      </c>
      <c r="E665" s="17">
        <v>400</v>
      </c>
      <c r="F665" s="17">
        <v>227053</v>
      </c>
      <c r="G665" s="17">
        <v>117183.5152999999</v>
      </c>
      <c r="H665">
        <v>42.977029644701688</v>
      </c>
    </row>
    <row r="666" spans="1:8" x14ac:dyDescent="0.3">
      <c r="A666" t="s">
        <v>5401</v>
      </c>
      <c r="B666" t="s">
        <v>5375</v>
      </c>
      <c r="C666" t="s">
        <v>5077</v>
      </c>
      <c r="D666" s="16">
        <v>1067.4000000000001</v>
      </c>
      <c r="E666" s="17">
        <v>640</v>
      </c>
      <c r="F666" s="17">
        <v>10174</v>
      </c>
      <c r="G666" s="17">
        <v>1771.5040000000008</v>
      </c>
      <c r="H666">
        <v>111.00391647910335</v>
      </c>
    </row>
    <row r="667" spans="1:8" x14ac:dyDescent="0.3">
      <c r="A667" t="s">
        <v>5402</v>
      </c>
      <c r="B667" t="s">
        <v>5375</v>
      </c>
      <c r="C667" t="s">
        <v>30</v>
      </c>
      <c r="D667" s="16">
        <v>1067.4000000000001</v>
      </c>
      <c r="E667" s="17">
        <v>1308</v>
      </c>
      <c r="F667" s="17">
        <v>874839</v>
      </c>
      <c r="G667" s="17">
        <v>505323.6519</v>
      </c>
      <c r="H667">
        <v>25.778548878630478</v>
      </c>
    </row>
    <row r="668" spans="1:8" x14ac:dyDescent="0.3">
      <c r="A668" t="s">
        <v>5403</v>
      </c>
      <c r="B668" t="s">
        <v>5375</v>
      </c>
      <c r="C668" t="s">
        <v>5079</v>
      </c>
      <c r="D668" s="16">
        <v>1067.4000000000001</v>
      </c>
      <c r="E668" s="17">
        <v>920</v>
      </c>
      <c r="F668" s="17">
        <v>27235</v>
      </c>
      <c r="G668" s="17">
        <v>12237.474</v>
      </c>
      <c r="H668">
        <v>104.98443846005007</v>
      </c>
    </row>
    <row r="669" spans="1:8" x14ac:dyDescent="0.3">
      <c r="A669" t="s">
        <v>5404</v>
      </c>
      <c r="B669" t="s">
        <v>5375</v>
      </c>
      <c r="C669" t="s">
        <v>5081</v>
      </c>
      <c r="D669" s="16">
        <v>1067.4000000000001</v>
      </c>
      <c r="E669" s="17">
        <v>0</v>
      </c>
      <c r="F669" s="17">
        <v>135887</v>
      </c>
      <c r="G669" s="17">
        <v>59870.353900000002</v>
      </c>
      <c r="H669">
        <v>58.765101846554622</v>
      </c>
    </row>
    <row r="670" spans="1:8" x14ac:dyDescent="0.3">
      <c r="A670" t="s">
        <v>5405</v>
      </c>
      <c r="B670" t="s">
        <v>5375</v>
      </c>
      <c r="C670" t="s">
        <v>5083</v>
      </c>
      <c r="D670" s="16">
        <v>1067.4000000000001</v>
      </c>
      <c r="E670" s="17">
        <v>0</v>
      </c>
      <c r="F670" s="17">
        <v>452958</v>
      </c>
      <c r="G670" s="17">
        <v>227275.75660000002</v>
      </c>
      <c r="H670">
        <v>34.486727515400077</v>
      </c>
    </row>
    <row r="671" spans="1:8" x14ac:dyDescent="0.3">
      <c r="A671" t="s">
        <v>5406</v>
      </c>
      <c r="B671" t="s">
        <v>5375</v>
      </c>
      <c r="C671" t="s">
        <v>5085</v>
      </c>
      <c r="D671" s="16">
        <v>1067.4000000000001</v>
      </c>
      <c r="E671" s="17">
        <v>180</v>
      </c>
      <c r="F671" s="17">
        <v>55386</v>
      </c>
      <c r="G671" s="17">
        <v>20733.059999999998</v>
      </c>
      <c r="H671">
        <v>14.129397944301404</v>
      </c>
    </row>
    <row r="672" spans="1:8" x14ac:dyDescent="0.3">
      <c r="A672" t="s">
        <v>5407</v>
      </c>
      <c r="B672" t="s">
        <v>5375</v>
      </c>
      <c r="C672" t="s">
        <v>31</v>
      </c>
      <c r="D672" s="16">
        <v>1067.4000000000001</v>
      </c>
      <c r="E672" s="17">
        <v>3840</v>
      </c>
      <c r="F672" s="17">
        <v>831214</v>
      </c>
      <c r="G672" s="17">
        <v>404873.85600000026</v>
      </c>
      <c r="H672">
        <v>31.077769339497205</v>
      </c>
    </row>
    <row r="673" spans="1:8" x14ac:dyDescent="0.3">
      <c r="A673" t="s">
        <v>5408</v>
      </c>
      <c r="B673" t="s">
        <v>5375</v>
      </c>
      <c r="C673" t="s">
        <v>5087</v>
      </c>
      <c r="D673" s="16">
        <v>1067.4000000000001</v>
      </c>
      <c r="E673" s="17">
        <v>0</v>
      </c>
      <c r="F673" s="17">
        <v>5948</v>
      </c>
      <c r="G673" s="17">
        <v>2435.39</v>
      </c>
      <c r="H673">
        <v>7.5024896017491294</v>
      </c>
    </row>
    <row r="674" spans="1:8" x14ac:dyDescent="0.3">
      <c r="A674" t="s">
        <v>5409</v>
      </c>
      <c r="B674" t="s">
        <v>5410</v>
      </c>
      <c r="C674" t="s">
        <v>4</v>
      </c>
      <c r="D674" s="16">
        <v>905</v>
      </c>
      <c r="E674" s="17">
        <v>10569</v>
      </c>
      <c r="F674" s="17">
        <v>4255474</v>
      </c>
      <c r="G674" s="17">
        <v>2117562.8310999987</v>
      </c>
      <c r="H674">
        <v>36.866215870537239</v>
      </c>
    </row>
    <row r="675" spans="1:8" x14ac:dyDescent="0.3">
      <c r="A675" t="s">
        <v>5411</v>
      </c>
      <c r="B675" t="s">
        <v>5410</v>
      </c>
      <c r="C675" t="s">
        <v>2</v>
      </c>
      <c r="D675" s="16">
        <v>905</v>
      </c>
      <c r="E675" s="17">
        <v>14304</v>
      </c>
      <c r="F675" s="17">
        <v>6806853.9900000002</v>
      </c>
      <c r="G675" s="17">
        <v>3593239.9869999955</v>
      </c>
      <c r="H675">
        <v>44.294146745133951</v>
      </c>
    </row>
    <row r="676" spans="1:8" x14ac:dyDescent="0.3">
      <c r="A676" t="s">
        <v>5412</v>
      </c>
      <c r="B676" t="s">
        <v>5410</v>
      </c>
      <c r="C676" t="s">
        <v>3</v>
      </c>
      <c r="D676" s="16">
        <v>905</v>
      </c>
      <c r="E676" s="17">
        <v>8520</v>
      </c>
      <c r="F676" s="17">
        <v>1838737</v>
      </c>
      <c r="G676" s="17">
        <v>912851.09210000013</v>
      </c>
      <c r="H676">
        <v>43.814777855525392</v>
      </c>
    </row>
    <row r="677" spans="1:8" x14ac:dyDescent="0.3">
      <c r="A677" t="s">
        <v>5413</v>
      </c>
      <c r="B677" t="s">
        <v>5410</v>
      </c>
      <c r="C677" t="s">
        <v>7</v>
      </c>
      <c r="D677" s="16">
        <v>905</v>
      </c>
      <c r="E677" s="17">
        <v>3180</v>
      </c>
      <c r="F677" s="17">
        <v>988420</v>
      </c>
      <c r="G677" s="17">
        <v>508329.27999999956</v>
      </c>
      <c r="H677">
        <v>48.51837482028391</v>
      </c>
    </row>
    <row r="678" spans="1:8" x14ac:dyDescent="0.3">
      <c r="A678" t="s">
        <v>5414</v>
      </c>
      <c r="B678" t="s">
        <v>5410</v>
      </c>
      <c r="C678" t="s">
        <v>5</v>
      </c>
      <c r="D678" s="16">
        <v>905</v>
      </c>
      <c r="E678" s="17">
        <v>2800</v>
      </c>
      <c r="F678" s="17">
        <v>618830</v>
      </c>
      <c r="G678" s="17">
        <v>327219.98489999969</v>
      </c>
      <c r="H678">
        <v>44.094007157437893</v>
      </c>
    </row>
    <row r="679" spans="1:8" x14ac:dyDescent="0.3">
      <c r="A679" t="s">
        <v>5415</v>
      </c>
      <c r="B679" t="s">
        <v>5410</v>
      </c>
      <c r="C679" t="s">
        <v>6</v>
      </c>
      <c r="D679" s="16">
        <v>905</v>
      </c>
      <c r="E679" s="17">
        <v>780</v>
      </c>
      <c r="F679" s="17">
        <v>395403</v>
      </c>
      <c r="G679" s="17">
        <v>202617.74839999981</v>
      </c>
      <c r="H679">
        <v>20.070340146808189</v>
      </c>
    </row>
    <row r="680" spans="1:8" x14ac:dyDescent="0.3">
      <c r="A680" t="s">
        <v>5416</v>
      </c>
      <c r="B680" t="s">
        <v>5410</v>
      </c>
      <c r="C680" t="s">
        <v>8</v>
      </c>
      <c r="D680" s="16">
        <v>905</v>
      </c>
      <c r="E680" s="17">
        <v>2295</v>
      </c>
      <c r="F680" s="17">
        <v>707624</v>
      </c>
      <c r="G680" s="17">
        <v>330687.20439999981</v>
      </c>
      <c r="H680">
        <v>30.086804518110039</v>
      </c>
    </row>
    <row r="681" spans="1:8" x14ac:dyDescent="0.3">
      <c r="A681" t="s">
        <v>5417</v>
      </c>
      <c r="B681" t="s">
        <v>5410</v>
      </c>
      <c r="C681" t="s">
        <v>21</v>
      </c>
      <c r="D681" s="16">
        <v>905</v>
      </c>
      <c r="E681" s="17">
        <v>2280</v>
      </c>
      <c r="F681" s="17">
        <v>401205</v>
      </c>
      <c r="G681" s="17">
        <v>181206.58659999986</v>
      </c>
      <c r="H681">
        <v>39.183022788563378</v>
      </c>
    </row>
    <row r="682" spans="1:8" x14ac:dyDescent="0.3">
      <c r="A682" t="s">
        <v>5418</v>
      </c>
      <c r="B682" t="s">
        <v>5410</v>
      </c>
      <c r="C682" t="s">
        <v>22</v>
      </c>
      <c r="D682" s="16">
        <v>905</v>
      </c>
      <c r="E682" s="17">
        <v>1560</v>
      </c>
      <c r="F682" s="17">
        <v>481824</v>
      </c>
      <c r="G682" s="17">
        <v>224243.00800000006</v>
      </c>
      <c r="H682">
        <v>40.384586829295237</v>
      </c>
    </row>
    <row r="683" spans="1:8" x14ac:dyDescent="0.3">
      <c r="A683" t="s">
        <v>5419</v>
      </c>
      <c r="B683" t="s">
        <v>5410</v>
      </c>
      <c r="C683" t="s">
        <v>23</v>
      </c>
      <c r="D683" s="16">
        <v>905</v>
      </c>
      <c r="E683" s="17">
        <v>960</v>
      </c>
      <c r="F683" s="17">
        <v>439803</v>
      </c>
      <c r="G683" s="17">
        <v>209383.38399999993</v>
      </c>
      <c r="H683">
        <v>36.63044182097758</v>
      </c>
    </row>
    <row r="684" spans="1:8" x14ac:dyDescent="0.3">
      <c r="A684" t="s">
        <v>5420</v>
      </c>
      <c r="B684" t="s">
        <v>5410</v>
      </c>
      <c r="C684" t="s">
        <v>24</v>
      </c>
      <c r="D684" s="16">
        <v>905</v>
      </c>
      <c r="E684" s="17">
        <v>4440</v>
      </c>
      <c r="F684" s="17">
        <v>721903</v>
      </c>
      <c r="G684" s="17">
        <v>356694.25119999977</v>
      </c>
      <c r="H684">
        <v>36.581767489957777</v>
      </c>
    </row>
    <row r="685" spans="1:8" x14ac:dyDescent="0.3">
      <c r="A685" t="s">
        <v>5421</v>
      </c>
      <c r="B685" t="s">
        <v>5410</v>
      </c>
      <c r="C685" t="s">
        <v>25</v>
      </c>
      <c r="D685" s="16">
        <v>905</v>
      </c>
      <c r="E685" s="17">
        <v>1800</v>
      </c>
      <c r="F685" s="17">
        <v>360373</v>
      </c>
      <c r="G685" s="17">
        <v>174702.15400000018</v>
      </c>
      <c r="H685">
        <v>35.660269965054191</v>
      </c>
    </row>
    <row r="686" spans="1:8" x14ac:dyDescent="0.3">
      <c r="A686" t="s">
        <v>5422</v>
      </c>
      <c r="B686" t="s">
        <v>5410</v>
      </c>
      <c r="C686" t="s">
        <v>5061</v>
      </c>
      <c r="D686" s="16">
        <v>905</v>
      </c>
      <c r="E686" s="17">
        <v>2930</v>
      </c>
      <c r="F686" s="17">
        <v>429390</v>
      </c>
      <c r="G686" s="17">
        <v>221638.18200000018</v>
      </c>
      <c r="H686">
        <v>37.00994489925472</v>
      </c>
    </row>
    <row r="687" spans="1:8" x14ac:dyDescent="0.3">
      <c r="A687" t="s">
        <v>5423</v>
      </c>
      <c r="B687" t="s">
        <v>5410</v>
      </c>
      <c r="C687" t="s">
        <v>14</v>
      </c>
      <c r="D687" s="16">
        <v>905</v>
      </c>
      <c r="E687" s="17">
        <v>1405</v>
      </c>
      <c r="F687" s="17">
        <v>480024</v>
      </c>
      <c r="G687" s="17">
        <v>245070.93299999999</v>
      </c>
      <c r="H687">
        <v>26.410273628392325</v>
      </c>
    </row>
    <row r="688" spans="1:8" x14ac:dyDescent="0.3">
      <c r="A688" t="s">
        <v>5424</v>
      </c>
      <c r="B688" t="s">
        <v>5410</v>
      </c>
      <c r="C688" t="s">
        <v>15</v>
      </c>
      <c r="D688" s="16">
        <v>905</v>
      </c>
      <c r="E688" s="17">
        <v>1250</v>
      </c>
      <c r="F688" s="17">
        <v>495532</v>
      </c>
      <c r="G688" s="17">
        <v>289370.60400000011</v>
      </c>
      <c r="H688">
        <v>32.95196489598861</v>
      </c>
    </row>
    <row r="689" spans="1:8" x14ac:dyDescent="0.3">
      <c r="A689" t="s">
        <v>5425</v>
      </c>
      <c r="B689" t="s">
        <v>5410</v>
      </c>
      <c r="C689" t="s">
        <v>5063</v>
      </c>
      <c r="D689" s="16">
        <v>905</v>
      </c>
      <c r="E689" s="17">
        <v>400</v>
      </c>
      <c r="F689" s="17">
        <v>21225</v>
      </c>
      <c r="G689" s="17">
        <v>9322.0440000000017</v>
      </c>
      <c r="H689">
        <v>39.781908519194737</v>
      </c>
    </row>
    <row r="690" spans="1:8" x14ac:dyDescent="0.3">
      <c r="A690" t="s">
        <v>5426</v>
      </c>
      <c r="B690" t="s">
        <v>5410</v>
      </c>
      <c r="C690" t="s">
        <v>5065</v>
      </c>
      <c r="D690" s="16">
        <v>905</v>
      </c>
      <c r="E690" s="17">
        <v>0</v>
      </c>
      <c r="F690" s="17">
        <v>717516</v>
      </c>
      <c r="G690" s="17">
        <v>281549.99440000014</v>
      </c>
      <c r="H690">
        <v>37.603459806316621</v>
      </c>
    </row>
    <row r="691" spans="1:8" x14ac:dyDescent="0.3">
      <c r="A691" t="s">
        <v>5427</v>
      </c>
      <c r="B691" t="s">
        <v>5410</v>
      </c>
      <c r="C691" t="s">
        <v>5067</v>
      </c>
      <c r="D691" s="16">
        <v>905</v>
      </c>
      <c r="E691" s="17">
        <v>0</v>
      </c>
      <c r="F691" s="17">
        <v>1273428</v>
      </c>
      <c r="G691" s="17">
        <v>580489.61919999949</v>
      </c>
      <c r="H691">
        <v>55.535441975044954</v>
      </c>
    </row>
    <row r="692" spans="1:8" x14ac:dyDescent="0.3">
      <c r="A692" t="s">
        <v>5428</v>
      </c>
      <c r="B692" t="s">
        <v>5410</v>
      </c>
      <c r="C692" t="s">
        <v>5069</v>
      </c>
      <c r="D692" s="16">
        <v>905</v>
      </c>
      <c r="E692" s="17">
        <v>0</v>
      </c>
      <c r="F692" s="17">
        <v>5977</v>
      </c>
      <c r="G692" s="17">
        <v>3438.5819999999999</v>
      </c>
      <c r="H692">
        <v>309.90191063883105</v>
      </c>
    </row>
    <row r="693" spans="1:8" x14ac:dyDescent="0.3">
      <c r="A693" t="s">
        <v>5429</v>
      </c>
      <c r="B693" t="s">
        <v>5410</v>
      </c>
      <c r="C693" t="s">
        <v>5071</v>
      </c>
      <c r="D693" s="16">
        <v>905</v>
      </c>
      <c r="E693" s="17">
        <v>0</v>
      </c>
      <c r="F693" s="17">
        <v>28366</v>
      </c>
      <c r="G693" s="17">
        <v>12062.005999999998</v>
      </c>
      <c r="H693">
        <v>76.874786104558183</v>
      </c>
    </row>
    <row r="694" spans="1:8" x14ac:dyDescent="0.3">
      <c r="A694" t="s">
        <v>5430</v>
      </c>
      <c r="B694" t="s">
        <v>5410</v>
      </c>
      <c r="C694" t="s">
        <v>5073</v>
      </c>
      <c r="D694" s="16">
        <v>905</v>
      </c>
      <c r="E694" s="17">
        <v>0</v>
      </c>
      <c r="F694" s="17">
        <v>52738</v>
      </c>
      <c r="G694" s="17">
        <v>23373.798200000008</v>
      </c>
      <c r="H694">
        <v>16.236042816597191</v>
      </c>
    </row>
    <row r="695" spans="1:8" x14ac:dyDescent="0.3">
      <c r="A695" t="s">
        <v>5431</v>
      </c>
      <c r="B695" t="s">
        <v>5410</v>
      </c>
      <c r="C695" t="s">
        <v>5075</v>
      </c>
      <c r="D695" s="16">
        <v>905</v>
      </c>
      <c r="E695" s="17">
        <v>0</v>
      </c>
      <c r="F695" s="17">
        <v>4618</v>
      </c>
      <c r="G695" s="17">
        <v>2484.1799999999998</v>
      </c>
      <c r="H695">
        <v>49.691229813198845</v>
      </c>
    </row>
    <row r="696" spans="1:8" x14ac:dyDescent="0.3">
      <c r="A696" t="s">
        <v>5432</v>
      </c>
      <c r="B696" t="s">
        <v>5410</v>
      </c>
      <c r="C696" t="s">
        <v>26</v>
      </c>
      <c r="D696" s="16">
        <v>905</v>
      </c>
      <c r="E696" s="17">
        <v>912</v>
      </c>
      <c r="F696" s="17">
        <v>479289</v>
      </c>
      <c r="G696" s="17">
        <v>239606.17250000007</v>
      </c>
      <c r="H696">
        <v>58.274311314605953</v>
      </c>
    </row>
    <row r="697" spans="1:8" x14ac:dyDescent="0.3">
      <c r="A697" t="s">
        <v>5433</v>
      </c>
      <c r="B697" t="s">
        <v>5410</v>
      </c>
      <c r="C697" t="s">
        <v>27</v>
      </c>
      <c r="D697" s="16">
        <v>905</v>
      </c>
      <c r="E697" s="17">
        <v>912</v>
      </c>
      <c r="F697" s="17">
        <v>316106</v>
      </c>
      <c r="G697" s="17">
        <v>148627.88810000013</v>
      </c>
      <c r="H697">
        <v>63.700514416893085</v>
      </c>
    </row>
    <row r="698" spans="1:8" x14ac:dyDescent="0.3">
      <c r="A698" t="s">
        <v>5434</v>
      </c>
      <c r="B698" t="s">
        <v>5410</v>
      </c>
      <c r="C698" t="s">
        <v>28</v>
      </c>
      <c r="D698" s="16">
        <v>905</v>
      </c>
      <c r="E698" s="17">
        <v>1440</v>
      </c>
      <c r="F698" s="17">
        <v>460808</v>
      </c>
      <c r="G698" s="17">
        <v>194707.90220000013</v>
      </c>
      <c r="H698">
        <v>41.457828196258504</v>
      </c>
    </row>
    <row r="699" spans="1:8" x14ac:dyDescent="0.3">
      <c r="A699" t="s">
        <v>5435</v>
      </c>
      <c r="B699" t="s">
        <v>5410</v>
      </c>
      <c r="C699" t="s">
        <v>29</v>
      </c>
      <c r="D699" s="16">
        <v>905</v>
      </c>
      <c r="E699" s="17">
        <v>400</v>
      </c>
      <c r="F699" s="17">
        <v>200975</v>
      </c>
      <c r="G699" s="17">
        <v>97122.942999999999</v>
      </c>
      <c r="H699">
        <v>39.738314367716285</v>
      </c>
    </row>
    <row r="700" spans="1:8" x14ac:dyDescent="0.3">
      <c r="A700" t="s">
        <v>5436</v>
      </c>
      <c r="B700" t="s">
        <v>5410</v>
      </c>
      <c r="C700" t="s">
        <v>5077</v>
      </c>
      <c r="D700" s="16">
        <v>905</v>
      </c>
      <c r="E700" s="17">
        <v>640</v>
      </c>
      <c r="F700" s="17">
        <v>20133</v>
      </c>
      <c r="G700" s="17">
        <v>6999.6360000000022</v>
      </c>
      <c r="H700">
        <v>33.81106826095737</v>
      </c>
    </row>
    <row r="701" spans="1:8" x14ac:dyDescent="0.3">
      <c r="A701" t="s">
        <v>5437</v>
      </c>
      <c r="B701" t="s">
        <v>5410</v>
      </c>
      <c r="C701" t="s">
        <v>30</v>
      </c>
      <c r="D701" s="16">
        <v>905</v>
      </c>
      <c r="E701" s="17">
        <v>1508</v>
      </c>
      <c r="F701" s="17">
        <v>371651</v>
      </c>
      <c r="G701" s="17">
        <v>211867.9776999999</v>
      </c>
      <c r="H701">
        <v>62.253208247770033</v>
      </c>
    </row>
    <row r="702" spans="1:8" x14ac:dyDescent="0.3">
      <c r="A702" t="s">
        <v>5438</v>
      </c>
      <c r="B702" t="s">
        <v>5410</v>
      </c>
      <c r="C702" t="s">
        <v>5079</v>
      </c>
      <c r="D702" s="16">
        <v>905</v>
      </c>
      <c r="E702" s="17">
        <v>960</v>
      </c>
      <c r="F702" s="17">
        <v>40556</v>
      </c>
      <c r="G702" s="17">
        <v>17706.570000000003</v>
      </c>
      <c r="H702">
        <v>70.334552721884066</v>
      </c>
    </row>
    <row r="703" spans="1:8" x14ac:dyDescent="0.3">
      <c r="A703" t="s">
        <v>5439</v>
      </c>
      <c r="B703" t="s">
        <v>5410</v>
      </c>
      <c r="C703" t="s">
        <v>5081</v>
      </c>
      <c r="D703" s="16">
        <v>905</v>
      </c>
      <c r="E703" s="17">
        <v>0</v>
      </c>
      <c r="F703" s="17">
        <v>272060</v>
      </c>
      <c r="G703" s="17">
        <v>139300.73730000001</v>
      </c>
      <c r="H703">
        <v>75.639748543134999</v>
      </c>
    </row>
    <row r="704" spans="1:8" x14ac:dyDescent="0.3">
      <c r="A704" t="s">
        <v>5440</v>
      </c>
      <c r="B704" t="s">
        <v>5410</v>
      </c>
      <c r="C704" t="s">
        <v>5083</v>
      </c>
      <c r="D704" s="16">
        <v>905</v>
      </c>
      <c r="E704" s="17">
        <v>0</v>
      </c>
      <c r="F704" s="17">
        <v>405818</v>
      </c>
      <c r="G704" s="17">
        <v>230332.50650000011</v>
      </c>
      <c r="H704">
        <v>42.268187405473476</v>
      </c>
    </row>
    <row r="705" spans="1:8" x14ac:dyDescent="0.3">
      <c r="A705" t="s">
        <v>5441</v>
      </c>
      <c r="B705" t="s">
        <v>5410</v>
      </c>
      <c r="C705" t="s">
        <v>5085</v>
      </c>
      <c r="D705" s="16">
        <v>905</v>
      </c>
      <c r="E705" s="17">
        <v>135</v>
      </c>
      <c r="F705" s="17">
        <v>42340</v>
      </c>
      <c r="G705" s="17">
        <v>14057.884000000002</v>
      </c>
      <c r="H705">
        <v>37.388240289375801</v>
      </c>
    </row>
    <row r="706" spans="1:8" x14ac:dyDescent="0.3">
      <c r="A706" t="s">
        <v>5442</v>
      </c>
      <c r="B706" t="s">
        <v>5410</v>
      </c>
      <c r="C706" t="s">
        <v>31</v>
      </c>
      <c r="D706" s="16">
        <v>905</v>
      </c>
      <c r="E706" s="17">
        <v>2424</v>
      </c>
      <c r="F706" s="17">
        <v>464568</v>
      </c>
      <c r="G706" s="17">
        <v>224719.78469999999</v>
      </c>
      <c r="H706">
        <v>32.783322795064365</v>
      </c>
    </row>
    <row r="707" spans="1:8" x14ac:dyDescent="0.3">
      <c r="A707" t="s">
        <v>5443</v>
      </c>
      <c r="B707" t="s">
        <v>5410</v>
      </c>
      <c r="C707" t="s">
        <v>5087</v>
      </c>
      <c r="D707" s="16">
        <v>905</v>
      </c>
      <c r="E707" s="17">
        <v>0</v>
      </c>
      <c r="F707" s="17">
        <v>-724</v>
      </c>
      <c r="G707" s="17">
        <v>-66.649999999999977</v>
      </c>
      <c r="H707">
        <v>-24.17438503080551</v>
      </c>
    </row>
    <row r="708" spans="1:8" x14ac:dyDescent="0.3">
      <c r="A708" t="s">
        <v>592</v>
      </c>
      <c r="B708" t="s">
        <v>49</v>
      </c>
      <c r="C708" t="s">
        <v>4</v>
      </c>
      <c r="D708" s="16">
        <v>1732</v>
      </c>
      <c r="E708" s="17">
        <v>23019</v>
      </c>
      <c r="F708" s="17">
        <v>8770057</v>
      </c>
      <c r="G708" s="17">
        <v>3860601.8925999999</v>
      </c>
      <c r="H708">
        <v>38.600451053490126</v>
      </c>
    </row>
    <row r="709" spans="1:8" x14ac:dyDescent="0.3">
      <c r="A709" t="s">
        <v>593</v>
      </c>
      <c r="B709" t="s">
        <v>49</v>
      </c>
      <c r="C709" t="s">
        <v>2</v>
      </c>
      <c r="D709" s="16">
        <v>1732</v>
      </c>
      <c r="E709" s="17">
        <v>20730</v>
      </c>
      <c r="F709" s="17">
        <v>11191103</v>
      </c>
      <c r="G709" s="17">
        <v>5653690.5116999978</v>
      </c>
      <c r="H709">
        <v>38.889876978049379</v>
      </c>
    </row>
    <row r="710" spans="1:8" x14ac:dyDescent="0.3">
      <c r="A710" t="s">
        <v>594</v>
      </c>
      <c r="B710" t="s">
        <v>49</v>
      </c>
      <c r="C710" t="s">
        <v>3</v>
      </c>
      <c r="D710" s="16">
        <v>1732</v>
      </c>
      <c r="E710" s="17">
        <v>10848</v>
      </c>
      <c r="F710" s="17">
        <v>3451961</v>
      </c>
      <c r="G710" s="17">
        <v>1803530.8703000001</v>
      </c>
      <c r="H710">
        <v>38.373122975319497</v>
      </c>
    </row>
    <row r="711" spans="1:8" x14ac:dyDescent="0.3">
      <c r="A711" t="s">
        <v>595</v>
      </c>
      <c r="B711" t="s">
        <v>49</v>
      </c>
      <c r="C711" t="s">
        <v>7</v>
      </c>
      <c r="D711" s="16">
        <v>1732</v>
      </c>
      <c r="E711" s="17">
        <v>3108</v>
      </c>
      <c r="F711" s="17">
        <v>1279353</v>
      </c>
      <c r="G711" s="17">
        <v>660777.31999999995</v>
      </c>
      <c r="H711">
        <v>37.845462212643014</v>
      </c>
    </row>
    <row r="712" spans="1:8" x14ac:dyDescent="0.3">
      <c r="A712" t="s">
        <v>596</v>
      </c>
      <c r="B712" t="s">
        <v>49</v>
      </c>
      <c r="C712" t="s">
        <v>5</v>
      </c>
      <c r="D712" s="16">
        <v>1732</v>
      </c>
      <c r="E712" s="17">
        <v>6000</v>
      </c>
      <c r="F712" s="17">
        <v>1553949</v>
      </c>
      <c r="G712" s="17">
        <v>817679.85260000022</v>
      </c>
      <c r="H712">
        <v>34.778552702125666</v>
      </c>
    </row>
    <row r="713" spans="1:8" x14ac:dyDescent="0.3">
      <c r="A713" t="s">
        <v>597</v>
      </c>
      <c r="B713" t="s">
        <v>49</v>
      </c>
      <c r="C713" t="s">
        <v>6</v>
      </c>
      <c r="D713" s="16">
        <v>1732</v>
      </c>
      <c r="E713" s="17">
        <v>1580</v>
      </c>
      <c r="F713" s="17">
        <v>691926</v>
      </c>
      <c r="G713" s="17">
        <v>341902.93650000007</v>
      </c>
      <c r="H713">
        <v>21.348493284357563</v>
      </c>
    </row>
    <row r="714" spans="1:8" x14ac:dyDescent="0.3">
      <c r="A714" t="s">
        <v>598</v>
      </c>
      <c r="B714" t="s">
        <v>49</v>
      </c>
      <c r="C714" t="s">
        <v>8</v>
      </c>
      <c r="D714" s="16">
        <v>1732</v>
      </c>
      <c r="E714" s="17">
        <v>2880</v>
      </c>
      <c r="F714" s="17">
        <v>1003759</v>
      </c>
      <c r="G714" s="17">
        <v>467217.09339999978</v>
      </c>
      <c r="H714">
        <v>26.682594488137561</v>
      </c>
    </row>
    <row r="715" spans="1:8" x14ac:dyDescent="0.3">
      <c r="A715" t="s">
        <v>599</v>
      </c>
      <c r="B715" t="s">
        <v>49</v>
      </c>
      <c r="C715" t="s">
        <v>21</v>
      </c>
      <c r="D715" s="16">
        <v>1732</v>
      </c>
      <c r="E715" s="17">
        <v>3790</v>
      </c>
      <c r="F715" s="17">
        <v>610204</v>
      </c>
      <c r="G715" s="17">
        <v>248172.82259999955</v>
      </c>
      <c r="H715">
        <v>43.059936887358198</v>
      </c>
    </row>
    <row r="716" spans="1:8" x14ac:dyDescent="0.3">
      <c r="A716" t="s">
        <v>600</v>
      </c>
      <c r="B716" t="s">
        <v>49</v>
      </c>
      <c r="C716" t="s">
        <v>22</v>
      </c>
      <c r="D716" s="16">
        <v>1732</v>
      </c>
      <c r="E716" s="17">
        <v>3320</v>
      </c>
      <c r="F716" s="17">
        <v>956233</v>
      </c>
      <c r="G716" s="17">
        <v>424209.36859999993</v>
      </c>
      <c r="H716">
        <v>37.977595890677563</v>
      </c>
    </row>
    <row r="717" spans="1:8" x14ac:dyDescent="0.3">
      <c r="A717" t="s">
        <v>601</v>
      </c>
      <c r="B717" t="s">
        <v>49</v>
      </c>
      <c r="C717" t="s">
        <v>23</v>
      </c>
      <c r="D717" s="16">
        <v>1732</v>
      </c>
      <c r="E717" s="17">
        <v>1840</v>
      </c>
      <c r="F717" s="17">
        <v>936361</v>
      </c>
      <c r="G717" s="17">
        <v>468253.86240000022</v>
      </c>
      <c r="H717">
        <v>36.036229567203321</v>
      </c>
    </row>
    <row r="718" spans="1:8" x14ac:dyDescent="0.3">
      <c r="A718" t="s">
        <v>602</v>
      </c>
      <c r="B718" t="s">
        <v>49</v>
      </c>
      <c r="C718" t="s">
        <v>24</v>
      </c>
      <c r="D718" s="16">
        <v>1732</v>
      </c>
      <c r="E718" s="17">
        <v>7840</v>
      </c>
      <c r="F718" s="17">
        <v>1277293</v>
      </c>
      <c r="G718" s="17">
        <v>617246.75500000035</v>
      </c>
      <c r="H718">
        <v>39.344593178921876</v>
      </c>
    </row>
    <row r="719" spans="1:8" x14ac:dyDescent="0.3">
      <c r="A719" t="s">
        <v>603</v>
      </c>
      <c r="B719" t="s">
        <v>49</v>
      </c>
      <c r="C719" t="s">
        <v>25</v>
      </c>
      <c r="D719" s="16">
        <v>1732</v>
      </c>
      <c r="E719" s="17">
        <v>2880</v>
      </c>
      <c r="F719" s="17">
        <v>462299</v>
      </c>
      <c r="G719" s="17">
        <v>213625.28380000006</v>
      </c>
      <c r="H719">
        <v>51.180132444572436</v>
      </c>
    </row>
    <row r="720" spans="1:8" x14ac:dyDescent="0.3">
      <c r="A720" t="s">
        <v>5444</v>
      </c>
      <c r="B720" t="s">
        <v>49</v>
      </c>
      <c r="C720" t="s">
        <v>5061</v>
      </c>
      <c r="D720" s="16">
        <v>1732</v>
      </c>
      <c r="E720" s="17">
        <v>4580</v>
      </c>
      <c r="F720" s="17">
        <v>721548</v>
      </c>
      <c r="G720" s="17">
        <v>372156.35099999921</v>
      </c>
      <c r="H720">
        <v>32.322898470878933</v>
      </c>
    </row>
    <row r="721" spans="1:8" x14ac:dyDescent="0.3">
      <c r="A721" t="s">
        <v>604</v>
      </c>
      <c r="B721" t="s">
        <v>49</v>
      </c>
      <c r="C721" t="s">
        <v>14</v>
      </c>
      <c r="D721" s="16">
        <v>1732</v>
      </c>
      <c r="E721" s="17">
        <v>1777</v>
      </c>
      <c r="F721" s="17">
        <v>694559</v>
      </c>
      <c r="G721" s="17">
        <v>350923.32500000001</v>
      </c>
      <c r="H721">
        <v>16.125082822090587</v>
      </c>
    </row>
    <row r="722" spans="1:8" x14ac:dyDescent="0.3">
      <c r="A722" t="s">
        <v>605</v>
      </c>
      <c r="B722" t="s">
        <v>49</v>
      </c>
      <c r="C722" t="s">
        <v>15</v>
      </c>
      <c r="D722" s="16">
        <v>1732</v>
      </c>
      <c r="E722" s="17">
        <v>1498</v>
      </c>
      <c r="F722" s="17">
        <v>824976</v>
      </c>
      <c r="G722" s="17">
        <v>479810.53819999949</v>
      </c>
      <c r="H722">
        <v>34.397023220067695</v>
      </c>
    </row>
    <row r="723" spans="1:8" x14ac:dyDescent="0.3">
      <c r="A723" t="s">
        <v>5445</v>
      </c>
      <c r="B723" t="s">
        <v>49</v>
      </c>
      <c r="C723" t="s">
        <v>5063</v>
      </c>
      <c r="D723" s="16">
        <v>1732</v>
      </c>
      <c r="E723" s="17">
        <v>800</v>
      </c>
      <c r="F723" s="17">
        <v>41987</v>
      </c>
      <c r="G723" s="17">
        <v>18202.222999999991</v>
      </c>
      <c r="H723">
        <v>42.563704440029007</v>
      </c>
    </row>
    <row r="724" spans="1:8" x14ac:dyDescent="0.3">
      <c r="A724" t="s">
        <v>5446</v>
      </c>
      <c r="B724" t="s">
        <v>49</v>
      </c>
      <c r="C724" t="s">
        <v>5065</v>
      </c>
      <c r="D724" s="16">
        <v>1732</v>
      </c>
      <c r="E724" s="17">
        <v>0</v>
      </c>
      <c r="F724" s="17">
        <v>1354402</v>
      </c>
      <c r="G724" s="17">
        <v>444047.0913999998</v>
      </c>
      <c r="H724">
        <v>39.47502316570688</v>
      </c>
    </row>
    <row r="725" spans="1:8" x14ac:dyDescent="0.3">
      <c r="A725" t="s">
        <v>5447</v>
      </c>
      <c r="B725" t="s">
        <v>49</v>
      </c>
      <c r="C725" t="s">
        <v>5067</v>
      </c>
      <c r="D725" s="16">
        <v>1732</v>
      </c>
      <c r="E725" s="17">
        <v>0</v>
      </c>
      <c r="F725" s="17">
        <v>2387207</v>
      </c>
      <c r="G725" s="17">
        <v>1120392.5150000001</v>
      </c>
      <c r="H725">
        <v>46.663241086085272</v>
      </c>
    </row>
    <row r="726" spans="1:8" x14ac:dyDescent="0.3">
      <c r="A726" t="s">
        <v>5448</v>
      </c>
      <c r="B726" t="s">
        <v>49</v>
      </c>
      <c r="C726" t="s">
        <v>5069</v>
      </c>
      <c r="D726" s="16">
        <v>1732</v>
      </c>
      <c r="E726" s="17">
        <v>0</v>
      </c>
      <c r="F726" s="17">
        <v>68293</v>
      </c>
      <c r="G726" s="17">
        <v>30466.80000000001</v>
      </c>
      <c r="H726">
        <v>20.87003180599692</v>
      </c>
    </row>
    <row r="727" spans="1:8" x14ac:dyDescent="0.3">
      <c r="A727" t="s">
        <v>5449</v>
      </c>
      <c r="B727" t="s">
        <v>49</v>
      </c>
      <c r="C727" t="s">
        <v>5071</v>
      </c>
      <c r="D727" s="16">
        <v>1732</v>
      </c>
      <c r="E727" s="17">
        <v>0</v>
      </c>
      <c r="F727" s="17">
        <v>189129</v>
      </c>
      <c r="G727" s="17">
        <v>73912.447199999981</v>
      </c>
      <c r="H727">
        <v>33.974526852013298</v>
      </c>
    </row>
    <row r="728" spans="1:8" x14ac:dyDescent="0.3">
      <c r="A728" t="s">
        <v>5450</v>
      </c>
      <c r="B728" t="s">
        <v>49</v>
      </c>
      <c r="C728" t="s">
        <v>5073</v>
      </c>
      <c r="D728" s="16">
        <v>1732</v>
      </c>
      <c r="E728" s="17">
        <v>0</v>
      </c>
      <c r="F728" s="17">
        <v>123352</v>
      </c>
      <c r="G728" s="17">
        <v>54056.403999999995</v>
      </c>
      <c r="H728">
        <v>30.389175828720767</v>
      </c>
    </row>
    <row r="729" spans="1:8" x14ac:dyDescent="0.3">
      <c r="A729" t="s">
        <v>5451</v>
      </c>
      <c r="B729" t="s">
        <v>49</v>
      </c>
      <c r="C729" t="s">
        <v>5075</v>
      </c>
      <c r="D729" s="16">
        <v>1732</v>
      </c>
      <c r="E729" s="17">
        <v>0</v>
      </c>
      <c r="F729" s="17">
        <v>96863</v>
      </c>
      <c r="G729" s="17">
        <v>41330.869999999959</v>
      </c>
      <c r="H729">
        <v>25.666392771175865</v>
      </c>
    </row>
    <row r="730" spans="1:8" x14ac:dyDescent="0.3">
      <c r="A730" t="s">
        <v>606</v>
      </c>
      <c r="B730" t="s">
        <v>49</v>
      </c>
      <c r="C730" t="s">
        <v>26</v>
      </c>
      <c r="D730" s="16">
        <v>1732</v>
      </c>
      <c r="E730" s="17">
        <v>1056</v>
      </c>
      <c r="F730" s="17">
        <v>564685</v>
      </c>
      <c r="G730" s="17">
        <v>267363.7162000002</v>
      </c>
      <c r="H730">
        <v>51.878345894590005</v>
      </c>
    </row>
    <row r="731" spans="1:8" x14ac:dyDescent="0.3">
      <c r="A731" t="s">
        <v>607</v>
      </c>
      <c r="B731" t="s">
        <v>49</v>
      </c>
      <c r="C731" t="s">
        <v>27</v>
      </c>
      <c r="D731" s="16">
        <v>1732</v>
      </c>
      <c r="E731" s="17">
        <v>1137</v>
      </c>
      <c r="F731" s="17">
        <v>582332</v>
      </c>
      <c r="G731" s="17">
        <v>279742.4110000002</v>
      </c>
      <c r="H731">
        <v>51.693484196179568</v>
      </c>
    </row>
    <row r="732" spans="1:8" x14ac:dyDescent="0.3">
      <c r="A732" t="s">
        <v>608</v>
      </c>
      <c r="B732" t="s">
        <v>49</v>
      </c>
      <c r="C732" t="s">
        <v>28</v>
      </c>
      <c r="D732" s="16">
        <v>1732</v>
      </c>
      <c r="E732" s="17">
        <v>1584</v>
      </c>
      <c r="F732" s="17">
        <v>541128</v>
      </c>
      <c r="G732" s="17">
        <v>218441.0184</v>
      </c>
      <c r="H732">
        <v>38.011132065452934</v>
      </c>
    </row>
    <row r="733" spans="1:8" x14ac:dyDescent="0.3">
      <c r="A733" t="s">
        <v>609</v>
      </c>
      <c r="B733" t="s">
        <v>49</v>
      </c>
      <c r="C733" t="s">
        <v>29</v>
      </c>
      <c r="D733" s="16">
        <v>1732</v>
      </c>
      <c r="E733" s="17">
        <v>200</v>
      </c>
      <c r="F733" s="17">
        <v>208822</v>
      </c>
      <c r="G733" s="17">
        <v>107912.38959999995</v>
      </c>
      <c r="H733">
        <v>37.102989525564432</v>
      </c>
    </row>
    <row r="734" spans="1:8" x14ac:dyDescent="0.3">
      <c r="A734" t="s">
        <v>5452</v>
      </c>
      <c r="B734" t="s">
        <v>49</v>
      </c>
      <c r="C734" t="s">
        <v>5077</v>
      </c>
      <c r="D734" s="16">
        <v>1732</v>
      </c>
      <c r="E734" s="17">
        <v>1280</v>
      </c>
      <c r="F734" s="17">
        <v>19664</v>
      </c>
      <c r="G734" s="17">
        <v>8814.86</v>
      </c>
      <c r="H734">
        <v>126.94580418355734</v>
      </c>
    </row>
    <row r="735" spans="1:8" x14ac:dyDescent="0.3">
      <c r="A735" t="s">
        <v>610</v>
      </c>
      <c r="B735" t="s">
        <v>49</v>
      </c>
      <c r="C735" t="s">
        <v>30</v>
      </c>
      <c r="D735" s="16">
        <v>1732</v>
      </c>
      <c r="E735" s="17">
        <v>2108</v>
      </c>
      <c r="F735" s="17">
        <v>749078</v>
      </c>
      <c r="G735" s="17">
        <v>408500.74739999953</v>
      </c>
      <c r="H735">
        <v>40.082197730724047</v>
      </c>
    </row>
    <row r="736" spans="1:8" x14ac:dyDescent="0.3">
      <c r="A736" t="s">
        <v>5453</v>
      </c>
      <c r="B736" t="s">
        <v>49</v>
      </c>
      <c r="C736" t="s">
        <v>5079</v>
      </c>
      <c r="D736" s="16">
        <v>1732</v>
      </c>
      <c r="E736" s="17">
        <v>1240</v>
      </c>
      <c r="F736" s="17">
        <v>62141</v>
      </c>
      <c r="G736" s="17">
        <v>23930.723999999995</v>
      </c>
      <c r="H736">
        <v>62.800593719867457</v>
      </c>
    </row>
    <row r="737" spans="1:8" x14ac:dyDescent="0.3">
      <c r="A737" t="s">
        <v>5454</v>
      </c>
      <c r="B737" t="s">
        <v>49</v>
      </c>
      <c r="C737" t="s">
        <v>5081</v>
      </c>
      <c r="D737" s="16">
        <v>1732</v>
      </c>
      <c r="E737" s="17">
        <v>1368</v>
      </c>
      <c r="F737" s="17">
        <v>1081925</v>
      </c>
      <c r="G737" s="17">
        <v>448794.37859999982</v>
      </c>
      <c r="H737">
        <v>48.287835117494353</v>
      </c>
    </row>
    <row r="738" spans="1:8" x14ac:dyDescent="0.3">
      <c r="A738" t="s">
        <v>5455</v>
      </c>
      <c r="B738" t="s">
        <v>49</v>
      </c>
      <c r="C738" t="s">
        <v>5083</v>
      </c>
      <c r="D738" s="16">
        <v>1732</v>
      </c>
      <c r="E738" s="17">
        <v>2280</v>
      </c>
      <c r="F738" s="17">
        <v>1839426</v>
      </c>
      <c r="G738" s="17">
        <v>860409.0078000006</v>
      </c>
      <c r="H738">
        <v>39.633868162906346</v>
      </c>
    </row>
    <row r="739" spans="1:8" x14ac:dyDescent="0.3">
      <c r="A739" t="s">
        <v>5456</v>
      </c>
      <c r="B739" t="s">
        <v>49</v>
      </c>
      <c r="C739" t="s">
        <v>5085</v>
      </c>
      <c r="D739" s="16">
        <v>1732</v>
      </c>
      <c r="E739" s="17">
        <v>270</v>
      </c>
      <c r="F739" s="17">
        <v>68199</v>
      </c>
      <c r="G739" s="17">
        <v>24889.115999999995</v>
      </c>
      <c r="H739">
        <v>10.943634644692191</v>
      </c>
    </row>
    <row r="740" spans="1:8" x14ac:dyDescent="0.3">
      <c r="A740" t="s">
        <v>611</v>
      </c>
      <c r="B740" t="s">
        <v>49</v>
      </c>
      <c r="C740" t="s">
        <v>31</v>
      </c>
      <c r="D740" s="16">
        <v>1732</v>
      </c>
      <c r="E740" s="17">
        <v>3430</v>
      </c>
      <c r="F740" s="17">
        <v>691126</v>
      </c>
      <c r="G740" s="17">
        <v>350549.78390000027</v>
      </c>
      <c r="H740">
        <v>35.324599922349122</v>
      </c>
    </row>
    <row r="741" spans="1:8" x14ac:dyDescent="0.3">
      <c r="A741" t="s">
        <v>5457</v>
      </c>
      <c r="B741" t="s">
        <v>5458</v>
      </c>
      <c r="C741" t="s">
        <v>4</v>
      </c>
      <c r="D741" s="16">
        <v>950.5</v>
      </c>
      <c r="E741" s="17">
        <v>11049</v>
      </c>
      <c r="F741" s="17">
        <v>3159011</v>
      </c>
      <c r="G741" s="17">
        <v>1764998.4732999983</v>
      </c>
      <c r="H741">
        <v>61.261162582851171</v>
      </c>
    </row>
    <row r="742" spans="1:8" x14ac:dyDescent="0.3">
      <c r="A742" t="s">
        <v>5459</v>
      </c>
      <c r="B742" t="s">
        <v>5458</v>
      </c>
      <c r="C742" t="s">
        <v>2</v>
      </c>
      <c r="D742" s="16">
        <v>950.5</v>
      </c>
      <c r="E742" s="17">
        <v>11262</v>
      </c>
      <c r="F742" s="17">
        <v>4468019.99</v>
      </c>
      <c r="G742" s="17">
        <v>2527102.5201000012</v>
      </c>
      <c r="H742">
        <v>58.807968359664812</v>
      </c>
    </row>
    <row r="743" spans="1:8" x14ac:dyDescent="0.3">
      <c r="A743" t="s">
        <v>5460</v>
      </c>
      <c r="B743" t="s">
        <v>5458</v>
      </c>
      <c r="C743" t="s">
        <v>3</v>
      </c>
      <c r="D743" s="16">
        <v>950.5</v>
      </c>
      <c r="E743" s="17">
        <v>10800</v>
      </c>
      <c r="F743" s="17">
        <v>1717276</v>
      </c>
      <c r="G743" s="17">
        <v>907073.12060000107</v>
      </c>
      <c r="H743">
        <v>62.546188067521747</v>
      </c>
    </row>
    <row r="744" spans="1:8" x14ac:dyDescent="0.3">
      <c r="A744" t="s">
        <v>5461</v>
      </c>
      <c r="B744" t="s">
        <v>5458</v>
      </c>
      <c r="C744" t="s">
        <v>7</v>
      </c>
      <c r="D744" s="16">
        <v>950.5</v>
      </c>
      <c r="E744" s="17">
        <v>2955</v>
      </c>
      <c r="F744" s="17">
        <v>836303</v>
      </c>
      <c r="G744" s="17">
        <v>468093.94499999977</v>
      </c>
      <c r="H744">
        <v>56.881004596695689</v>
      </c>
    </row>
    <row r="745" spans="1:8" x14ac:dyDescent="0.3">
      <c r="A745" t="s">
        <v>5462</v>
      </c>
      <c r="B745" t="s">
        <v>5458</v>
      </c>
      <c r="C745" t="s">
        <v>5</v>
      </c>
      <c r="D745" s="16">
        <v>950.5</v>
      </c>
      <c r="E745" s="17">
        <v>3600</v>
      </c>
      <c r="F745" s="17">
        <v>636694</v>
      </c>
      <c r="G745" s="17">
        <v>365865.08389999997</v>
      </c>
      <c r="H745">
        <v>56.101218823657199</v>
      </c>
    </row>
    <row r="746" spans="1:8" x14ac:dyDescent="0.3">
      <c r="A746" t="s">
        <v>5463</v>
      </c>
      <c r="B746" t="s">
        <v>5458</v>
      </c>
      <c r="C746" t="s">
        <v>6</v>
      </c>
      <c r="D746" s="16">
        <v>950.5</v>
      </c>
      <c r="E746" s="17">
        <v>1580</v>
      </c>
      <c r="F746" s="17">
        <v>325793</v>
      </c>
      <c r="G746" s="17">
        <v>163737.70830000006</v>
      </c>
      <c r="H746">
        <v>51.094557668183896</v>
      </c>
    </row>
    <row r="747" spans="1:8" x14ac:dyDescent="0.3">
      <c r="A747" t="s">
        <v>5464</v>
      </c>
      <c r="B747" t="s">
        <v>5458</v>
      </c>
      <c r="C747" t="s">
        <v>8</v>
      </c>
      <c r="D747" s="16">
        <v>950.5</v>
      </c>
      <c r="E747" s="17">
        <v>3120</v>
      </c>
      <c r="F747" s="17">
        <v>536204</v>
      </c>
      <c r="G747" s="17">
        <v>258488.21719999961</v>
      </c>
      <c r="H747">
        <v>56.11354771047592</v>
      </c>
    </row>
    <row r="748" spans="1:8" x14ac:dyDescent="0.3">
      <c r="A748" t="s">
        <v>5465</v>
      </c>
      <c r="B748" t="s">
        <v>5458</v>
      </c>
      <c r="C748" t="s">
        <v>21</v>
      </c>
      <c r="D748" s="16">
        <v>950.5</v>
      </c>
      <c r="E748" s="17">
        <v>2240</v>
      </c>
      <c r="F748" s="17">
        <v>267650</v>
      </c>
      <c r="G748" s="17">
        <v>134289.72900000008</v>
      </c>
      <c r="H748">
        <v>57.251139929072323</v>
      </c>
    </row>
    <row r="749" spans="1:8" x14ac:dyDescent="0.3">
      <c r="A749" t="s">
        <v>5466</v>
      </c>
      <c r="B749" t="s">
        <v>5458</v>
      </c>
      <c r="C749" t="s">
        <v>22</v>
      </c>
      <c r="D749" s="16">
        <v>950.5</v>
      </c>
      <c r="E749" s="17">
        <v>1520</v>
      </c>
      <c r="F749" s="17">
        <v>334938</v>
      </c>
      <c r="G749" s="17">
        <v>166424.43400000021</v>
      </c>
      <c r="H749">
        <v>53.134965063287545</v>
      </c>
    </row>
    <row r="750" spans="1:8" x14ac:dyDescent="0.3">
      <c r="A750" t="s">
        <v>5467</v>
      </c>
      <c r="B750" t="s">
        <v>5458</v>
      </c>
      <c r="C750" t="s">
        <v>23</v>
      </c>
      <c r="D750" s="16">
        <v>950.5</v>
      </c>
      <c r="E750" s="17">
        <v>920</v>
      </c>
      <c r="F750" s="17">
        <v>290798</v>
      </c>
      <c r="G750" s="17">
        <v>156847.57999999996</v>
      </c>
      <c r="H750">
        <v>59.822486892538244</v>
      </c>
    </row>
    <row r="751" spans="1:8" x14ac:dyDescent="0.3">
      <c r="A751" t="s">
        <v>5468</v>
      </c>
      <c r="B751" t="s">
        <v>5458</v>
      </c>
      <c r="C751" t="s">
        <v>24</v>
      </c>
      <c r="D751" s="16">
        <v>950.5</v>
      </c>
      <c r="E751" s="17">
        <v>4320</v>
      </c>
      <c r="F751" s="17">
        <v>452274</v>
      </c>
      <c r="G751" s="17">
        <v>245928.26900000006</v>
      </c>
      <c r="H751">
        <v>63.155952460678712</v>
      </c>
    </row>
    <row r="752" spans="1:8" x14ac:dyDescent="0.3">
      <c r="A752" t="s">
        <v>5469</v>
      </c>
      <c r="B752" t="s">
        <v>5458</v>
      </c>
      <c r="C752" t="s">
        <v>25</v>
      </c>
      <c r="D752" s="16">
        <v>950.5</v>
      </c>
      <c r="E752" s="17">
        <v>1760</v>
      </c>
      <c r="F752" s="17">
        <v>276693</v>
      </c>
      <c r="G752" s="17">
        <v>143966.60000000015</v>
      </c>
      <c r="H752">
        <v>49.567637975564836</v>
      </c>
    </row>
    <row r="753" spans="1:8" x14ac:dyDescent="0.3">
      <c r="A753" t="s">
        <v>5470</v>
      </c>
      <c r="B753" t="s">
        <v>5458</v>
      </c>
      <c r="C753" t="s">
        <v>5061</v>
      </c>
      <c r="D753" s="16">
        <v>950.5</v>
      </c>
      <c r="E753" s="17">
        <v>2935</v>
      </c>
      <c r="F753" s="17">
        <v>325217</v>
      </c>
      <c r="G753" s="17">
        <v>160081.23300000009</v>
      </c>
      <c r="H753">
        <v>58.759160807361603</v>
      </c>
    </row>
    <row r="754" spans="1:8" x14ac:dyDescent="0.3">
      <c r="A754" t="s">
        <v>5471</v>
      </c>
      <c r="B754" t="s">
        <v>5458</v>
      </c>
      <c r="C754" t="s">
        <v>14</v>
      </c>
      <c r="D754" s="16">
        <v>950.5</v>
      </c>
      <c r="E754" s="17">
        <v>1495</v>
      </c>
      <c r="F754" s="17">
        <v>432442</v>
      </c>
      <c r="G754" s="17">
        <v>207241.68100000004</v>
      </c>
      <c r="H754">
        <v>36.393853613946263</v>
      </c>
    </row>
    <row r="755" spans="1:8" x14ac:dyDescent="0.3">
      <c r="A755" t="s">
        <v>5472</v>
      </c>
      <c r="B755" t="s">
        <v>5458</v>
      </c>
      <c r="C755" t="s">
        <v>15</v>
      </c>
      <c r="D755" s="16">
        <v>950.5</v>
      </c>
      <c r="E755" s="17">
        <v>1265</v>
      </c>
      <c r="F755" s="17">
        <v>340254</v>
      </c>
      <c r="G755" s="17">
        <v>194705.39299999992</v>
      </c>
      <c r="H755">
        <v>58.611757871375488</v>
      </c>
    </row>
    <row r="756" spans="1:8" x14ac:dyDescent="0.3">
      <c r="A756" t="s">
        <v>5473</v>
      </c>
      <c r="B756" t="s">
        <v>5458</v>
      </c>
      <c r="C756" t="s">
        <v>5063</v>
      </c>
      <c r="D756" s="16">
        <v>950.5</v>
      </c>
      <c r="E756" s="17">
        <v>400</v>
      </c>
      <c r="F756" s="17">
        <v>21581</v>
      </c>
      <c r="G756" s="17">
        <v>9372.4739999999965</v>
      </c>
      <c r="H756">
        <v>47.184673604331962</v>
      </c>
    </row>
    <row r="757" spans="1:8" x14ac:dyDescent="0.3">
      <c r="A757" t="s">
        <v>5474</v>
      </c>
      <c r="B757" t="s">
        <v>5458</v>
      </c>
      <c r="C757" t="s">
        <v>5065</v>
      </c>
      <c r="D757" s="16">
        <v>950.5</v>
      </c>
      <c r="E757" s="17">
        <v>0</v>
      </c>
      <c r="F757" s="17">
        <v>427965</v>
      </c>
      <c r="G757" s="17">
        <v>177969.49300000007</v>
      </c>
      <c r="H757">
        <v>49.788039944653818</v>
      </c>
    </row>
    <row r="758" spans="1:8" x14ac:dyDescent="0.3">
      <c r="A758" t="s">
        <v>5475</v>
      </c>
      <c r="B758" t="s">
        <v>5458</v>
      </c>
      <c r="C758" t="s">
        <v>5067</v>
      </c>
      <c r="D758" s="16">
        <v>950.5</v>
      </c>
      <c r="E758" s="17">
        <v>0</v>
      </c>
      <c r="F758" s="17">
        <v>410088</v>
      </c>
      <c r="G758" s="17">
        <v>199269.8073000001</v>
      </c>
      <c r="H758">
        <v>76.754724737283098</v>
      </c>
    </row>
    <row r="759" spans="1:8" x14ac:dyDescent="0.3">
      <c r="A759" t="s">
        <v>5476</v>
      </c>
      <c r="B759" t="s">
        <v>5458</v>
      </c>
      <c r="C759" t="s">
        <v>5069</v>
      </c>
      <c r="D759" s="16">
        <v>950.5</v>
      </c>
      <c r="E759" s="17">
        <v>0</v>
      </c>
      <c r="F759" s="17">
        <v>11998</v>
      </c>
      <c r="G759" s="17">
        <v>6535.38</v>
      </c>
      <c r="H759">
        <v>422.49630397135405</v>
      </c>
    </row>
    <row r="760" spans="1:8" x14ac:dyDescent="0.3">
      <c r="A760" t="s">
        <v>5477</v>
      </c>
      <c r="B760" t="s">
        <v>5458</v>
      </c>
      <c r="C760" t="s">
        <v>5071</v>
      </c>
      <c r="D760" s="16">
        <v>950.5</v>
      </c>
      <c r="E760" s="17">
        <v>0</v>
      </c>
      <c r="F760" s="17">
        <v>58587</v>
      </c>
      <c r="G760" s="17">
        <v>24233.560000000005</v>
      </c>
      <c r="H760">
        <v>32.486824201593791</v>
      </c>
    </row>
    <row r="761" spans="1:8" x14ac:dyDescent="0.3">
      <c r="A761" t="s">
        <v>5478</v>
      </c>
      <c r="B761" t="s">
        <v>5458</v>
      </c>
      <c r="C761" t="s">
        <v>5073</v>
      </c>
      <c r="D761" s="16">
        <v>950.5</v>
      </c>
      <c r="E761" s="17">
        <v>0</v>
      </c>
      <c r="F761" s="17">
        <v>41695</v>
      </c>
      <c r="G761" s="17">
        <v>14938.454000000005</v>
      </c>
      <c r="H761">
        <v>25.258447652398779</v>
      </c>
    </row>
    <row r="762" spans="1:8" x14ac:dyDescent="0.3">
      <c r="A762" t="s">
        <v>5479</v>
      </c>
      <c r="B762" t="s">
        <v>5458</v>
      </c>
      <c r="C762" t="s">
        <v>5075</v>
      </c>
      <c r="D762" s="16">
        <v>950.5</v>
      </c>
      <c r="E762" s="17">
        <v>0</v>
      </c>
      <c r="F762" s="17">
        <v>758</v>
      </c>
      <c r="G762" s="17">
        <v>385.28</v>
      </c>
      <c r="H762">
        <v>69.241602275166429</v>
      </c>
    </row>
    <row r="763" spans="1:8" x14ac:dyDescent="0.3">
      <c r="A763" t="s">
        <v>5480</v>
      </c>
      <c r="B763" t="s">
        <v>5458</v>
      </c>
      <c r="C763" t="s">
        <v>26</v>
      </c>
      <c r="D763" s="16">
        <v>950.5</v>
      </c>
      <c r="E763" s="17">
        <v>912</v>
      </c>
      <c r="F763" s="17">
        <v>490956</v>
      </c>
      <c r="G763" s="17">
        <v>259988.59480000008</v>
      </c>
      <c r="H763">
        <v>53.484231990237568</v>
      </c>
    </row>
    <row r="764" spans="1:8" x14ac:dyDescent="0.3">
      <c r="A764" t="s">
        <v>5481</v>
      </c>
      <c r="B764" t="s">
        <v>5458</v>
      </c>
      <c r="C764" t="s">
        <v>27</v>
      </c>
      <c r="D764" s="16">
        <v>950.5</v>
      </c>
      <c r="E764" s="17">
        <v>1140</v>
      </c>
      <c r="F764" s="17">
        <v>312952</v>
      </c>
      <c r="G764" s="17">
        <v>161147.95140000008</v>
      </c>
      <c r="H764">
        <v>94.53942523243073</v>
      </c>
    </row>
    <row r="765" spans="1:8" x14ac:dyDescent="0.3">
      <c r="A765" t="s">
        <v>5482</v>
      </c>
      <c r="B765" t="s">
        <v>5458</v>
      </c>
      <c r="C765" t="s">
        <v>28</v>
      </c>
      <c r="D765" s="16">
        <v>950.5</v>
      </c>
      <c r="E765" s="17">
        <v>1440</v>
      </c>
      <c r="F765" s="17">
        <v>386405</v>
      </c>
      <c r="G765" s="17">
        <v>175891.62169999981</v>
      </c>
      <c r="H765">
        <v>47.616109657007925</v>
      </c>
    </row>
    <row r="766" spans="1:8" x14ac:dyDescent="0.3">
      <c r="A766" t="s">
        <v>5483</v>
      </c>
      <c r="B766" t="s">
        <v>5458</v>
      </c>
      <c r="C766" t="s">
        <v>29</v>
      </c>
      <c r="D766" s="16">
        <v>950.5</v>
      </c>
      <c r="E766" s="17">
        <v>400</v>
      </c>
      <c r="F766" s="17">
        <v>128119</v>
      </c>
      <c r="G766" s="17">
        <v>63637.882300000041</v>
      </c>
      <c r="H766">
        <v>69.538253718886779</v>
      </c>
    </row>
    <row r="767" spans="1:8" x14ac:dyDescent="0.3">
      <c r="A767" t="s">
        <v>5484</v>
      </c>
      <c r="B767" t="s">
        <v>5458</v>
      </c>
      <c r="C767" t="s">
        <v>5077</v>
      </c>
      <c r="D767" s="16">
        <v>950.5</v>
      </c>
      <c r="E767" s="17">
        <v>320</v>
      </c>
      <c r="F767" s="17">
        <v>1482</v>
      </c>
      <c r="G767" s="17">
        <v>802.99199999999996</v>
      </c>
      <c r="H767">
        <v>253.29700150808262</v>
      </c>
    </row>
    <row r="768" spans="1:8" x14ac:dyDescent="0.3">
      <c r="A768" t="s">
        <v>5485</v>
      </c>
      <c r="B768" t="s">
        <v>5458</v>
      </c>
      <c r="C768" t="s">
        <v>30</v>
      </c>
      <c r="D768" s="16">
        <v>950.5</v>
      </c>
      <c r="E768" s="17">
        <v>1308</v>
      </c>
      <c r="F768" s="17">
        <v>252048</v>
      </c>
      <c r="G768" s="17">
        <v>146109.1669999999</v>
      </c>
      <c r="H768">
        <v>60.776535382450319</v>
      </c>
    </row>
    <row r="769" spans="1:8" x14ac:dyDescent="0.3">
      <c r="A769" t="s">
        <v>5486</v>
      </c>
      <c r="B769" t="s">
        <v>5458</v>
      </c>
      <c r="C769" t="s">
        <v>5079</v>
      </c>
      <c r="D769" s="16">
        <v>950.5</v>
      </c>
      <c r="E769" s="17">
        <v>920</v>
      </c>
      <c r="F769" s="17">
        <v>19097</v>
      </c>
      <c r="G769" s="17">
        <v>10518.168</v>
      </c>
      <c r="H769">
        <v>123.73143912831019</v>
      </c>
    </row>
    <row r="770" spans="1:8" x14ac:dyDescent="0.3">
      <c r="A770" t="s">
        <v>5487</v>
      </c>
      <c r="B770" t="s">
        <v>5458</v>
      </c>
      <c r="C770" t="s">
        <v>5081</v>
      </c>
      <c r="D770" s="16">
        <v>950.5</v>
      </c>
      <c r="E770" s="17">
        <v>0</v>
      </c>
      <c r="F770" s="17">
        <v>138784</v>
      </c>
      <c r="G770" s="17">
        <v>67882.263200000001</v>
      </c>
      <c r="H770">
        <v>71.016504580181177</v>
      </c>
    </row>
    <row r="771" spans="1:8" x14ac:dyDescent="0.3">
      <c r="A771" t="s">
        <v>5488</v>
      </c>
      <c r="B771" t="s">
        <v>5458</v>
      </c>
      <c r="C771" t="s">
        <v>5083</v>
      </c>
      <c r="D771" s="16">
        <v>950.5</v>
      </c>
      <c r="E771" s="17">
        <v>0</v>
      </c>
      <c r="F771" s="17">
        <v>171140</v>
      </c>
      <c r="G771" s="17">
        <v>89779.775999999998</v>
      </c>
      <c r="H771">
        <v>54.213367153463089</v>
      </c>
    </row>
    <row r="772" spans="1:8" x14ac:dyDescent="0.3">
      <c r="A772" t="s">
        <v>5489</v>
      </c>
      <c r="B772" t="s">
        <v>5458</v>
      </c>
      <c r="C772" t="s">
        <v>5085</v>
      </c>
      <c r="D772" s="16">
        <v>950.5</v>
      </c>
      <c r="E772" s="17">
        <v>135</v>
      </c>
      <c r="F772" s="17">
        <v>23060</v>
      </c>
      <c r="G772" s="17">
        <v>10439.4748</v>
      </c>
      <c r="H772">
        <v>68.672722566252631</v>
      </c>
    </row>
    <row r="773" spans="1:8" x14ac:dyDescent="0.3">
      <c r="A773" t="s">
        <v>5490</v>
      </c>
      <c r="B773" t="s">
        <v>5458</v>
      </c>
      <c r="C773" t="s">
        <v>31</v>
      </c>
      <c r="D773" s="16">
        <v>950.5</v>
      </c>
      <c r="E773" s="17">
        <v>2712</v>
      </c>
      <c r="F773" s="17">
        <v>345741</v>
      </c>
      <c r="G773" s="17">
        <v>188879.04010000019</v>
      </c>
      <c r="H773">
        <v>58.046119286056381</v>
      </c>
    </row>
    <row r="774" spans="1:8" x14ac:dyDescent="0.3">
      <c r="A774" t="s">
        <v>5491</v>
      </c>
      <c r="B774" t="s">
        <v>5492</v>
      </c>
      <c r="C774" t="s">
        <v>4</v>
      </c>
      <c r="D774" s="16">
        <v>965.8</v>
      </c>
      <c r="E774" s="17">
        <v>11318</v>
      </c>
      <c r="F774" s="17">
        <v>3941359</v>
      </c>
      <c r="G774" s="17">
        <v>2272969.0009000013</v>
      </c>
      <c r="H774">
        <v>48.100824026630882</v>
      </c>
    </row>
    <row r="775" spans="1:8" x14ac:dyDescent="0.3">
      <c r="A775" t="s">
        <v>5493</v>
      </c>
      <c r="B775" t="s">
        <v>5492</v>
      </c>
      <c r="C775" t="s">
        <v>2</v>
      </c>
      <c r="D775" s="16">
        <v>965.8</v>
      </c>
      <c r="E775" s="17">
        <v>13578</v>
      </c>
      <c r="F775" s="17">
        <v>4505137</v>
      </c>
      <c r="G775" s="17">
        <v>2446914.6400000015</v>
      </c>
      <c r="H775">
        <v>61.470865359756274</v>
      </c>
    </row>
    <row r="776" spans="1:8" x14ac:dyDescent="0.3">
      <c r="A776" t="s">
        <v>5494</v>
      </c>
      <c r="B776" t="s">
        <v>5492</v>
      </c>
      <c r="C776" t="s">
        <v>3</v>
      </c>
      <c r="D776" s="16">
        <v>965.8</v>
      </c>
      <c r="E776" s="17">
        <v>11760</v>
      </c>
      <c r="F776" s="17">
        <v>1829422</v>
      </c>
      <c r="G776" s="17">
        <v>1009724.2620000003</v>
      </c>
      <c r="H776">
        <v>65.349316770836239</v>
      </c>
    </row>
    <row r="777" spans="1:8" x14ac:dyDescent="0.3">
      <c r="A777" t="s">
        <v>5495</v>
      </c>
      <c r="B777" t="s">
        <v>5492</v>
      </c>
      <c r="C777" t="s">
        <v>7</v>
      </c>
      <c r="D777" s="16">
        <v>965.8</v>
      </c>
      <c r="E777" s="17">
        <v>3486</v>
      </c>
      <c r="F777" s="17">
        <v>740516</v>
      </c>
      <c r="G777" s="17">
        <v>372727.98399999976</v>
      </c>
      <c r="H777">
        <v>68.036554441458179</v>
      </c>
    </row>
    <row r="778" spans="1:8" x14ac:dyDescent="0.3">
      <c r="A778" t="s">
        <v>5496</v>
      </c>
      <c r="B778" t="s">
        <v>5492</v>
      </c>
      <c r="C778" t="s">
        <v>5</v>
      </c>
      <c r="D778" s="16">
        <v>965.8</v>
      </c>
      <c r="E778" s="17">
        <v>2800</v>
      </c>
      <c r="F778" s="17">
        <v>508653</v>
      </c>
      <c r="G778" s="17">
        <v>300183.8176999999</v>
      </c>
      <c r="H778">
        <v>59.953821820118435</v>
      </c>
    </row>
    <row r="779" spans="1:8" x14ac:dyDescent="0.3">
      <c r="A779" t="s">
        <v>5497</v>
      </c>
      <c r="B779" t="s">
        <v>5492</v>
      </c>
      <c r="C779" t="s">
        <v>6</v>
      </c>
      <c r="D779" s="16">
        <v>965.8</v>
      </c>
      <c r="E779" s="17">
        <v>1580</v>
      </c>
      <c r="F779" s="17">
        <v>411518</v>
      </c>
      <c r="G779" s="17">
        <v>233807.9166</v>
      </c>
      <c r="H779">
        <v>41.632784967788737</v>
      </c>
    </row>
    <row r="780" spans="1:8" x14ac:dyDescent="0.3">
      <c r="A780" t="s">
        <v>5498</v>
      </c>
      <c r="B780" t="s">
        <v>5492</v>
      </c>
      <c r="C780" t="s">
        <v>8</v>
      </c>
      <c r="D780" s="16">
        <v>965.8</v>
      </c>
      <c r="E780" s="17">
        <v>3270</v>
      </c>
      <c r="F780" s="17">
        <v>621757</v>
      </c>
      <c r="G780" s="17">
        <v>295003.86969999992</v>
      </c>
      <c r="H780">
        <v>55.196930122263559</v>
      </c>
    </row>
    <row r="781" spans="1:8" x14ac:dyDescent="0.3">
      <c r="A781" t="s">
        <v>5499</v>
      </c>
      <c r="B781" t="s">
        <v>5492</v>
      </c>
      <c r="C781" t="s">
        <v>21</v>
      </c>
      <c r="D781" s="16">
        <v>965.8</v>
      </c>
      <c r="E781" s="17">
        <v>1880</v>
      </c>
      <c r="F781" s="17">
        <v>338234</v>
      </c>
      <c r="G781" s="17">
        <v>176257.43300000002</v>
      </c>
      <c r="H781">
        <v>38.478967525592843</v>
      </c>
    </row>
    <row r="782" spans="1:8" x14ac:dyDescent="0.3">
      <c r="A782" t="s">
        <v>5500</v>
      </c>
      <c r="B782" t="s">
        <v>5492</v>
      </c>
      <c r="C782" t="s">
        <v>22</v>
      </c>
      <c r="D782" s="16">
        <v>965.8</v>
      </c>
      <c r="E782" s="17">
        <v>1520</v>
      </c>
      <c r="F782" s="17">
        <v>440919</v>
      </c>
      <c r="G782" s="17">
        <v>227480.63599999997</v>
      </c>
      <c r="H782">
        <v>39.449041116619533</v>
      </c>
    </row>
    <row r="783" spans="1:8" x14ac:dyDescent="0.3">
      <c r="A783" t="s">
        <v>5501</v>
      </c>
      <c r="B783" t="s">
        <v>5492</v>
      </c>
      <c r="C783" t="s">
        <v>23</v>
      </c>
      <c r="D783" s="16">
        <v>965.8</v>
      </c>
      <c r="E783" s="17">
        <v>840</v>
      </c>
      <c r="F783" s="17">
        <v>326305</v>
      </c>
      <c r="G783" s="17">
        <v>171808.06000000008</v>
      </c>
      <c r="H783">
        <v>42.960122563592513</v>
      </c>
    </row>
    <row r="784" spans="1:8" x14ac:dyDescent="0.3">
      <c r="A784" t="s">
        <v>5502</v>
      </c>
      <c r="B784" t="s">
        <v>5492</v>
      </c>
      <c r="C784" t="s">
        <v>24</v>
      </c>
      <c r="D784" s="16">
        <v>965.8</v>
      </c>
      <c r="E784" s="17">
        <v>3880</v>
      </c>
      <c r="F784" s="17">
        <v>599716</v>
      </c>
      <c r="G784" s="17">
        <v>332500.47100000019</v>
      </c>
      <c r="H784">
        <v>37.266013905202371</v>
      </c>
    </row>
    <row r="785" spans="1:8" x14ac:dyDescent="0.3">
      <c r="A785" t="s">
        <v>5503</v>
      </c>
      <c r="B785" t="s">
        <v>5492</v>
      </c>
      <c r="C785" t="s">
        <v>25</v>
      </c>
      <c r="D785" s="16">
        <v>965.8</v>
      </c>
      <c r="E785" s="17">
        <v>1560</v>
      </c>
      <c r="F785" s="17">
        <v>290902</v>
      </c>
      <c r="G785" s="17">
        <v>160104.39600000004</v>
      </c>
      <c r="H785">
        <v>37.511781202811676</v>
      </c>
    </row>
    <row r="786" spans="1:8" x14ac:dyDescent="0.3">
      <c r="A786" t="s">
        <v>5504</v>
      </c>
      <c r="B786" t="s">
        <v>5492</v>
      </c>
      <c r="C786" t="s">
        <v>5061</v>
      </c>
      <c r="D786" s="16">
        <v>965.8</v>
      </c>
      <c r="E786" s="17">
        <v>4600</v>
      </c>
      <c r="F786" s="17">
        <v>440162</v>
      </c>
      <c r="G786" s="17">
        <v>243150.77000000011</v>
      </c>
      <c r="H786">
        <v>49.339646418633109</v>
      </c>
    </row>
    <row r="787" spans="1:8" x14ac:dyDescent="0.3">
      <c r="A787" t="s">
        <v>5505</v>
      </c>
      <c r="B787" t="s">
        <v>5492</v>
      </c>
      <c r="C787" t="s">
        <v>14</v>
      </c>
      <c r="D787" s="16">
        <v>965.8</v>
      </c>
      <c r="E787" s="17">
        <v>1752</v>
      </c>
      <c r="F787" s="17">
        <v>664209</v>
      </c>
      <c r="G787" s="17">
        <v>377907.36000000004</v>
      </c>
      <c r="H787">
        <v>21.644537892622626</v>
      </c>
    </row>
    <row r="788" spans="1:8" x14ac:dyDescent="0.3">
      <c r="A788" t="s">
        <v>5506</v>
      </c>
      <c r="B788" t="s">
        <v>5492</v>
      </c>
      <c r="C788" t="s">
        <v>15</v>
      </c>
      <c r="D788" s="16">
        <v>965.8</v>
      </c>
      <c r="E788" s="17">
        <v>1473</v>
      </c>
      <c r="F788" s="17">
        <v>466080</v>
      </c>
      <c r="G788" s="17">
        <v>279846.29500000004</v>
      </c>
      <c r="H788">
        <v>50.088660788335808</v>
      </c>
    </row>
    <row r="789" spans="1:8" x14ac:dyDescent="0.3">
      <c r="A789" t="s">
        <v>5507</v>
      </c>
      <c r="B789" t="s">
        <v>5492</v>
      </c>
      <c r="C789" t="s">
        <v>5063</v>
      </c>
      <c r="D789" s="16">
        <v>965.8</v>
      </c>
      <c r="E789" s="17">
        <v>400</v>
      </c>
      <c r="F789" s="17">
        <v>27023</v>
      </c>
      <c r="G789" s="17">
        <v>12394.161000000013</v>
      </c>
      <c r="H789">
        <v>31.649578226952961</v>
      </c>
    </row>
    <row r="790" spans="1:8" x14ac:dyDescent="0.3">
      <c r="A790" t="s">
        <v>5508</v>
      </c>
      <c r="B790" t="s">
        <v>5492</v>
      </c>
      <c r="C790" t="s">
        <v>5065</v>
      </c>
      <c r="D790" s="16">
        <v>965.8</v>
      </c>
      <c r="E790" s="17">
        <v>0</v>
      </c>
      <c r="F790" s="17">
        <v>1387230</v>
      </c>
      <c r="G790" s="17">
        <v>707331.27800000052</v>
      </c>
      <c r="H790">
        <v>57.642130062865533</v>
      </c>
    </row>
    <row r="791" spans="1:8" x14ac:dyDescent="0.3">
      <c r="A791" t="s">
        <v>5509</v>
      </c>
      <c r="B791" t="s">
        <v>5492</v>
      </c>
      <c r="C791" t="s">
        <v>5067</v>
      </c>
      <c r="D791" s="16">
        <v>965.8</v>
      </c>
      <c r="E791" s="17">
        <v>0</v>
      </c>
      <c r="F791" s="17">
        <v>1144227</v>
      </c>
      <c r="G791" s="17">
        <v>589970.39869999932</v>
      </c>
      <c r="H791">
        <v>84.28963878251237</v>
      </c>
    </row>
    <row r="792" spans="1:8" x14ac:dyDescent="0.3">
      <c r="A792" t="s">
        <v>5510</v>
      </c>
      <c r="B792" t="s">
        <v>5492</v>
      </c>
      <c r="C792" t="s">
        <v>5069</v>
      </c>
      <c r="D792" s="16">
        <v>965.8</v>
      </c>
      <c r="E792" s="17">
        <v>0</v>
      </c>
      <c r="F792" s="17">
        <v>103872</v>
      </c>
      <c r="G792" s="17">
        <v>57264.65</v>
      </c>
      <c r="H792">
        <v>34.804732944481913</v>
      </c>
    </row>
    <row r="793" spans="1:8" x14ac:dyDescent="0.3">
      <c r="A793" t="s">
        <v>5511</v>
      </c>
      <c r="B793" t="s">
        <v>5492</v>
      </c>
      <c r="C793" t="s">
        <v>5071</v>
      </c>
      <c r="D793" s="16">
        <v>965.8</v>
      </c>
      <c r="E793" s="17">
        <v>0</v>
      </c>
      <c r="F793" s="17">
        <v>76076</v>
      </c>
      <c r="G793" s="17">
        <v>40151.928299999992</v>
      </c>
      <c r="H793">
        <v>60.274537482342247</v>
      </c>
    </row>
    <row r="794" spans="1:8" x14ac:dyDescent="0.3">
      <c r="A794" t="s">
        <v>5512</v>
      </c>
      <c r="B794" t="s">
        <v>5492</v>
      </c>
      <c r="C794" t="s">
        <v>5073</v>
      </c>
      <c r="D794" s="16">
        <v>965.8</v>
      </c>
      <c r="E794" s="17">
        <v>0</v>
      </c>
      <c r="F794" s="17">
        <v>65577</v>
      </c>
      <c r="G794" s="17">
        <v>32302.168200000007</v>
      </c>
      <c r="H794">
        <v>26.388528945171114</v>
      </c>
    </row>
    <row r="795" spans="1:8" x14ac:dyDescent="0.3">
      <c r="A795" t="s">
        <v>5513</v>
      </c>
      <c r="B795" t="s">
        <v>5492</v>
      </c>
      <c r="C795" t="s">
        <v>5075</v>
      </c>
      <c r="D795" s="16">
        <v>965.8</v>
      </c>
      <c r="E795" s="17">
        <v>0</v>
      </c>
      <c r="F795" s="17">
        <v>9902</v>
      </c>
      <c r="G795" s="17">
        <v>5054.0699999999988</v>
      </c>
      <c r="H795">
        <v>102.8682406717917</v>
      </c>
    </row>
    <row r="796" spans="1:8" x14ac:dyDescent="0.3">
      <c r="A796" t="s">
        <v>5514</v>
      </c>
      <c r="B796" t="s">
        <v>5492</v>
      </c>
      <c r="C796" t="s">
        <v>26</v>
      </c>
      <c r="D796" s="16">
        <v>965.8</v>
      </c>
      <c r="E796" s="17">
        <v>1137</v>
      </c>
      <c r="F796" s="17">
        <v>617773</v>
      </c>
      <c r="G796" s="17">
        <v>345191.31220000016</v>
      </c>
      <c r="H796">
        <v>62.62527758036709</v>
      </c>
    </row>
    <row r="797" spans="1:8" x14ac:dyDescent="0.3">
      <c r="A797" t="s">
        <v>5515</v>
      </c>
      <c r="B797" t="s">
        <v>5492</v>
      </c>
      <c r="C797" t="s">
        <v>27</v>
      </c>
      <c r="D797" s="16">
        <v>965.8</v>
      </c>
      <c r="E797" s="17">
        <v>1365</v>
      </c>
      <c r="F797" s="17">
        <v>444230</v>
      </c>
      <c r="G797" s="17">
        <v>217481.94860000003</v>
      </c>
      <c r="H797">
        <v>68.337615487442235</v>
      </c>
    </row>
    <row r="798" spans="1:8" x14ac:dyDescent="0.3">
      <c r="A798" t="s">
        <v>5516</v>
      </c>
      <c r="B798" t="s">
        <v>5492</v>
      </c>
      <c r="C798" t="s">
        <v>28</v>
      </c>
      <c r="D798" s="16">
        <v>965.8</v>
      </c>
      <c r="E798" s="17">
        <v>1920</v>
      </c>
      <c r="F798" s="17">
        <v>342798</v>
      </c>
      <c r="G798" s="17">
        <v>169020.26619999993</v>
      </c>
      <c r="H798">
        <v>76.732551515181598</v>
      </c>
    </row>
    <row r="799" spans="1:8" x14ac:dyDescent="0.3">
      <c r="A799" t="s">
        <v>5517</v>
      </c>
      <c r="B799" t="s">
        <v>5492</v>
      </c>
      <c r="C799" t="s">
        <v>29</v>
      </c>
      <c r="D799" s="16">
        <v>965.8</v>
      </c>
      <c r="E799" s="17">
        <v>600</v>
      </c>
      <c r="F799" s="17">
        <v>276026</v>
      </c>
      <c r="G799" s="17">
        <v>144094.26990000001</v>
      </c>
      <c r="H799">
        <v>39.154938979307836</v>
      </c>
    </row>
    <row r="800" spans="1:8" x14ac:dyDescent="0.3">
      <c r="A800" t="s">
        <v>5518</v>
      </c>
      <c r="B800" t="s">
        <v>5492</v>
      </c>
      <c r="C800" t="s">
        <v>5077</v>
      </c>
      <c r="D800" s="16">
        <v>965.8</v>
      </c>
      <c r="E800" s="17">
        <v>1280</v>
      </c>
      <c r="F800" s="17">
        <v>28255</v>
      </c>
      <c r="G800" s="17">
        <v>12953.632000000001</v>
      </c>
      <c r="H800">
        <v>40.885695873728437</v>
      </c>
    </row>
    <row r="801" spans="1:8" x14ac:dyDescent="0.3">
      <c r="A801" t="s">
        <v>5519</v>
      </c>
      <c r="B801" t="s">
        <v>5492</v>
      </c>
      <c r="C801" t="s">
        <v>30</v>
      </c>
      <c r="D801" s="16">
        <v>965.8</v>
      </c>
      <c r="E801" s="17">
        <v>1400</v>
      </c>
      <c r="F801" s="17">
        <v>417060</v>
      </c>
      <c r="G801" s="17">
        <v>258635.23979999992</v>
      </c>
      <c r="H801">
        <v>47.091023680148183</v>
      </c>
    </row>
    <row r="802" spans="1:8" x14ac:dyDescent="0.3">
      <c r="A802" t="s">
        <v>5520</v>
      </c>
      <c r="B802" t="s">
        <v>5492</v>
      </c>
      <c r="C802" t="s">
        <v>5079</v>
      </c>
      <c r="D802" s="16">
        <v>965.8</v>
      </c>
      <c r="E802" s="17">
        <v>840</v>
      </c>
      <c r="F802" s="17">
        <v>37734</v>
      </c>
      <c r="G802" s="17">
        <v>19581.196000000004</v>
      </c>
      <c r="H802">
        <v>40.131689021707075</v>
      </c>
    </row>
    <row r="803" spans="1:8" x14ac:dyDescent="0.3">
      <c r="A803" t="s">
        <v>5521</v>
      </c>
      <c r="B803" t="s">
        <v>5492</v>
      </c>
      <c r="C803" t="s">
        <v>5081</v>
      </c>
      <c r="D803" s="16">
        <v>965.8</v>
      </c>
      <c r="E803" s="17">
        <v>0</v>
      </c>
      <c r="F803" s="17">
        <v>340822</v>
      </c>
      <c r="G803" s="17">
        <v>201353.37180000008</v>
      </c>
      <c r="H803">
        <v>69.475440227352877</v>
      </c>
    </row>
    <row r="804" spans="1:8" x14ac:dyDescent="0.3">
      <c r="A804" t="s">
        <v>5522</v>
      </c>
      <c r="B804" t="s">
        <v>5492</v>
      </c>
      <c r="C804" t="s">
        <v>5083</v>
      </c>
      <c r="D804" s="16">
        <v>965.8</v>
      </c>
      <c r="E804" s="17">
        <v>0</v>
      </c>
      <c r="F804" s="17">
        <v>229028</v>
      </c>
      <c r="G804" s="17">
        <v>127426.81600000002</v>
      </c>
      <c r="H804">
        <v>32.505930952536936</v>
      </c>
    </row>
    <row r="805" spans="1:8" x14ac:dyDescent="0.3">
      <c r="A805" t="s">
        <v>5523</v>
      </c>
      <c r="B805" t="s">
        <v>5492</v>
      </c>
      <c r="C805" t="s">
        <v>5085</v>
      </c>
      <c r="D805" s="16">
        <v>965.8</v>
      </c>
      <c r="E805" s="17">
        <v>180</v>
      </c>
      <c r="F805" s="17">
        <v>44904</v>
      </c>
      <c r="G805" s="17">
        <v>22561.425599999999</v>
      </c>
      <c r="H805">
        <v>73.547551834492253</v>
      </c>
    </row>
    <row r="806" spans="1:8" x14ac:dyDescent="0.3">
      <c r="A806" t="s">
        <v>5524</v>
      </c>
      <c r="B806" t="s">
        <v>5492</v>
      </c>
      <c r="C806" t="s">
        <v>31</v>
      </c>
      <c r="D806" s="16">
        <v>965.8</v>
      </c>
      <c r="E806" s="17">
        <v>3840</v>
      </c>
      <c r="F806" s="17">
        <v>539604</v>
      </c>
      <c r="G806" s="17">
        <v>267650.63409999997</v>
      </c>
      <c r="H806">
        <v>52.099842985249047</v>
      </c>
    </row>
    <row r="807" spans="1:8" x14ac:dyDescent="0.3">
      <c r="A807" t="s">
        <v>5525</v>
      </c>
      <c r="B807" t="s">
        <v>5526</v>
      </c>
      <c r="C807" t="s">
        <v>4</v>
      </c>
      <c r="D807" s="16">
        <v>960.7</v>
      </c>
      <c r="E807" s="17">
        <v>9750</v>
      </c>
      <c r="F807" s="17">
        <v>3482024</v>
      </c>
      <c r="G807" s="17">
        <v>1557495.5</v>
      </c>
      <c r="H807">
        <v>40.787971728192019</v>
      </c>
    </row>
    <row r="808" spans="1:8" x14ac:dyDescent="0.3">
      <c r="A808" t="s">
        <v>5527</v>
      </c>
      <c r="B808" t="s">
        <v>5526</v>
      </c>
      <c r="C808" t="s">
        <v>2</v>
      </c>
      <c r="D808" s="16">
        <v>960.7</v>
      </c>
      <c r="E808" s="17">
        <v>10989</v>
      </c>
      <c r="F808" s="17">
        <v>4878637</v>
      </c>
      <c r="G808" s="17">
        <v>2448892.9558000006</v>
      </c>
      <c r="H808">
        <v>48.932279659500423</v>
      </c>
    </row>
    <row r="809" spans="1:8" x14ac:dyDescent="0.3">
      <c r="A809" t="s">
        <v>5528</v>
      </c>
      <c r="B809" t="s">
        <v>5526</v>
      </c>
      <c r="C809" t="s">
        <v>3</v>
      </c>
      <c r="D809" s="16">
        <v>960.7</v>
      </c>
      <c r="E809" s="17">
        <v>11496</v>
      </c>
      <c r="F809" s="17">
        <v>2236243</v>
      </c>
      <c r="G809" s="17">
        <v>1077258.8937999995</v>
      </c>
      <c r="H809">
        <v>50.417523560427838</v>
      </c>
    </row>
    <row r="810" spans="1:8" x14ac:dyDescent="0.3">
      <c r="A810" t="s">
        <v>5529</v>
      </c>
      <c r="B810" t="s">
        <v>5526</v>
      </c>
      <c r="C810" t="s">
        <v>7</v>
      </c>
      <c r="D810" s="16">
        <v>960.7</v>
      </c>
      <c r="E810" s="17">
        <v>1824</v>
      </c>
      <c r="F810" s="17">
        <v>555446</v>
      </c>
      <c r="G810" s="17">
        <v>263488.60899999982</v>
      </c>
      <c r="H810">
        <v>44.293389083614592</v>
      </c>
    </row>
    <row r="811" spans="1:8" x14ac:dyDescent="0.3">
      <c r="A811" t="s">
        <v>5530</v>
      </c>
      <c r="B811" t="s">
        <v>5526</v>
      </c>
      <c r="C811" t="s">
        <v>5</v>
      </c>
      <c r="D811" s="16">
        <v>960.7</v>
      </c>
      <c r="E811" s="17">
        <v>3600</v>
      </c>
      <c r="F811" s="17">
        <v>626354</v>
      </c>
      <c r="G811" s="17">
        <v>324601.28539999964</v>
      </c>
      <c r="H811">
        <v>53.479134480999214</v>
      </c>
    </row>
    <row r="812" spans="1:8" x14ac:dyDescent="0.3">
      <c r="A812" t="s">
        <v>5531</v>
      </c>
      <c r="B812" t="s">
        <v>5526</v>
      </c>
      <c r="C812" t="s">
        <v>6</v>
      </c>
      <c r="D812" s="16">
        <v>960.7</v>
      </c>
      <c r="E812" s="17">
        <v>1840</v>
      </c>
      <c r="F812" s="17">
        <v>591498</v>
      </c>
      <c r="G812" s="17">
        <v>261192.98729999951</v>
      </c>
      <c r="H812">
        <v>31.599430939244712</v>
      </c>
    </row>
    <row r="813" spans="1:8" x14ac:dyDescent="0.3">
      <c r="A813" t="s">
        <v>5532</v>
      </c>
      <c r="B813" t="s">
        <v>5526</v>
      </c>
      <c r="C813" t="s">
        <v>8</v>
      </c>
      <c r="D813" s="16">
        <v>960.7</v>
      </c>
      <c r="E813" s="17">
        <v>1710</v>
      </c>
      <c r="F813" s="17">
        <v>464267</v>
      </c>
      <c r="G813" s="17">
        <v>199502.78850000014</v>
      </c>
      <c r="H813">
        <v>34.062513997666976</v>
      </c>
    </row>
    <row r="814" spans="1:8" x14ac:dyDescent="0.3">
      <c r="A814" t="s">
        <v>5533</v>
      </c>
      <c r="B814" t="s">
        <v>5526</v>
      </c>
      <c r="C814" t="s">
        <v>21</v>
      </c>
      <c r="D814" s="16">
        <v>960.7</v>
      </c>
      <c r="E814" s="17">
        <v>2760</v>
      </c>
      <c r="F814" s="17">
        <v>426637</v>
      </c>
      <c r="G814" s="17">
        <v>178095.26099999985</v>
      </c>
      <c r="H814">
        <v>43.254066066545036</v>
      </c>
    </row>
    <row r="815" spans="1:8" x14ac:dyDescent="0.3">
      <c r="A815" t="s">
        <v>5534</v>
      </c>
      <c r="B815" t="s">
        <v>5526</v>
      </c>
      <c r="C815" t="s">
        <v>22</v>
      </c>
      <c r="D815" s="16">
        <v>960.7</v>
      </c>
      <c r="E815" s="17">
        <v>1880</v>
      </c>
      <c r="F815" s="17">
        <v>548216</v>
      </c>
      <c r="G815" s="17">
        <v>252936.01200000005</v>
      </c>
      <c r="H815">
        <v>40.774488663620467</v>
      </c>
    </row>
    <row r="816" spans="1:8" x14ac:dyDescent="0.3">
      <c r="A816" t="s">
        <v>5535</v>
      </c>
      <c r="B816" t="s">
        <v>5526</v>
      </c>
      <c r="C816" t="s">
        <v>23</v>
      </c>
      <c r="D816" s="16">
        <v>960.7</v>
      </c>
      <c r="E816" s="17">
        <v>1160</v>
      </c>
      <c r="F816" s="17">
        <v>523993</v>
      </c>
      <c r="G816" s="17">
        <v>258717.0039999999</v>
      </c>
      <c r="H816">
        <v>38.165374239137677</v>
      </c>
    </row>
    <row r="817" spans="1:8" x14ac:dyDescent="0.3">
      <c r="A817" t="s">
        <v>5536</v>
      </c>
      <c r="B817" t="s">
        <v>5526</v>
      </c>
      <c r="C817" t="s">
        <v>24</v>
      </c>
      <c r="D817" s="16">
        <v>960.7</v>
      </c>
      <c r="E817" s="17">
        <v>5320</v>
      </c>
      <c r="F817" s="17">
        <v>731255</v>
      </c>
      <c r="G817" s="17">
        <v>363653.4600000002</v>
      </c>
      <c r="H817">
        <v>41.392894258277607</v>
      </c>
    </row>
    <row r="818" spans="1:8" x14ac:dyDescent="0.3">
      <c r="A818" t="s">
        <v>5537</v>
      </c>
      <c r="B818" t="s">
        <v>5526</v>
      </c>
      <c r="C818" t="s">
        <v>25</v>
      </c>
      <c r="D818" s="16">
        <v>960.7</v>
      </c>
      <c r="E818" s="17">
        <v>2160</v>
      </c>
      <c r="F818" s="17">
        <v>405155</v>
      </c>
      <c r="G818" s="17">
        <v>192953.79</v>
      </c>
      <c r="H818">
        <v>41.615734098311719</v>
      </c>
    </row>
    <row r="819" spans="1:8" x14ac:dyDescent="0.3">
      <c r="A819" t="s">
        <v>5538</v>
      </c>
      <c r="B819" t="s">
        <v>5526</v>
      </c>
      <c r="C819" t="s">
        <v>5061</v>
      </c>
      <c r="D819" s="16">
        <v>960.7</v>
      </c>
      <c r="E819" s="17">
        <v>2815</v>
      </c>
      <c r="F819" s="17">
        <v>387536</v>
      </c>
      <c r="G819" s="17">
        <v>187526.50699999993</v>
      </c>
      <c r="H819">
        <v>36.284493645509066</v>
      </c>
    </row>
    <row r="820" spans="1:8" x14ac:dyDescent="0.3">
      <c r="A820" t="s">
        <v>5539</v>
      </c>
      <c r="B820" t="s">
        <v>5526</v>
      </c>
      <c r="C820" t="s">
        <v>14</v>
      </c>
      <c r="D820" s="16">
        <v>960.7</v>
      </c>
      <c r="E820" s="17">
        <v>1455</v>
      </c>
      <c r="F820" s="17">
        <v>445040</v>
      </c>
      <c r="G820" s="17">
        <v>188363.87800000029</v>
      </c>
      <c r="H820">
        <v>25.426618195127652</v>
      </c>
    </row>
    <row r="821" spans="1:8" x14ac:dyDescent="0.3">
      <c r="A821" t="s">
        <v>5540</v>
      </c>
      <c r="B821" t="s">
        <v>5526</v>
      </c>
      <c r="C821" t="s">
        <v>15</v>
      </c>
      <c r="D821" s="16">
        <v>960.7</v>
      </c>
      <c r="E821" s="17">
        <v>1225</v>
      </c>
      <c r="F821" s="17">
        <v>378144</v>
      </c>
      <c r="G821" s="17">
        <v>216405.98899999994</v>
      </c>
      <c r="H821">
        <v>35.061659813536316</v>
      </c>
    </row>
    <row r="822" spans="1:8" x14ac:dyDescent="0.3">
      <c r="A822" t="s">
        <v>5541</v>
      </c>
      <c r="B822" t="s">
        <v>5526</v>
      </c>
      <c r="C822" t="s">
        <v>5063</v>
      </c>
      <c r="D822" s="16">
        <v>960.7</v>
      </c>
      <c r="E822" s="17">
        <v>400</v>
      </c>
      <c r="F822" s="17">
        <v>9759</v>
      </c>
      <c r="G822" s="17">
        <v>-339.40300000000025</v>
      </c>
      <c r="H822">
        <v>59.215962781441775</v>
      </c>
    </row>
    <row r="823" spans="1:8" x14ac:dyDescent="0.3">
      <c r="A823" t="s">
        <v>5542</v>
      </c>
      <c r="B823" t="s">
        <v>5526</v>
      </c>
      <c r="C823" t="s">
        <v>5065</v>
      </c>
      <c r="D823" s="16">
        <v>960.7</v>
      </c>
      <c r="E823" s="17">
        <v>0</v>
      </c>
      <c r="F823" s="17">
        <v>421940</v>
      </c>
      <c r="G823" s="17">
        <v>135171.71750000014</v>
      </c>
      <c r="H823">
        <v>50.410635116524801</v>
      </c>
    </row>
    <row r="824" spans="1:8" x14ac:dyDescent="0.3">
      <c r="A824" t="s">
        <v>5543</v>
      </c>
      <c r="B824" t="s">
        <v>5526</v>
      </c>
      <c r="C824" t="s">
        <v>5067</v>
      </c>
      <c r="D824" s="16">
        <v>960.7</v>
      </c>
      <c r="E824" s="17">
        <v>0</v>
      </c>
      <c r="F824" s="17">
        <v>453188</v>
      </c>
      <c r="G824" s="17">
        <v>166507.16350000002</v>
      </c>
      <c r="H824">
        <v>52.262226822754528</v>
      </c>
    </row>
    <row r="825" spans="1:8" x14ac:dyDescent="0.3">
      <c r="A825" t="s">
        <v>5544</v>
      </c>
      <c r="B825" t="s">
        <v>5526</v>
      </c>
      <c r="C825" t="s">
        <v>5069</v>
      </c>
      <c r="D825" s="16">
        <v>960.7</v>
      </c>
      <c r="E825" s="17">
        <v>0</v>
      </c>
      <c r="F825" s="17">
        <v>22419</v>
      </c>
      <c r="G825" s="17">
        <v>14237.16</v>
      </c>
      <c r="H825">
        <v>101.43603680834633</v>
      </c>
    </row>
    <row r="826" spans="1:8" x14ac:dyDescent="0.3">
      <c r="A826" t="s">
        <v>5545</v>
      </c>
      <c r="B826" t="s">
        <v>5526</v>
      </c>
      <c r="C826" t="s">
        <v>5071</v>
      </c>
      <c r="D826" s="16">
        <v>960.7</v>
      </c>
      <c r="E826" s="17">
        <v>0</v>
      </c>
      <c r="F826" s="17">
        <v>14736</v>
      </c>
      <c r="G826" s="17">
        <v>3582.4496999999974</v>
      </c>
      <c r="H826">
        <v>26.70712050314599</v>
      </c>
    </row>
    <row r="827" spans="1:8" x14ac:dyDescent="0.3">
      <c r="A827" t="s">
        <v>5546</v>
      </c>
      <c r="B827" t="s">
        <v>5526</v>
      </c>
      <c r="C827" t="s">
        <v>5073</v>
      </c>
      <c r="D827" s="16">
        <v>960.7</v>
      </c>
      <c r="E827" s="17">
        <v>0</v>
      </c>
      <c r="F827" s="17">
        <v>39585</v>
      </c>
      <c r="G827" s="17">
        <v>10043.157500000001</v>
      </c>
      <c r="H827">
        <v>30.1236712266677</v>
      </c>
    </row>
    <row r="828" spans="1:8" x14ac:dyDescent="0.3">
      <c r="A828" t="s">
        <v>5547</v>
      </c>
      <c r="B828" t="s">
        <v>5526</v>
      </c>
      <c r="C828" t="s">
        <v>5075</v>
      </c>
      <c r="D828" s="16">
        <v>960.7</v>
      </c>
      <c r="E828" s="17">
        <v>0</v>
      </c>
      <c r="F828" s="17">
        <v>2374</v>
      </c>
      <c r="G828" s="17">
        <v>995.27</v>
      </c>
      <c r="H828">
        <v>51.4994306354399</v>
      </c>
    </row>
    <row r="829" spans="1:8" x14ac:dyDescent="0.3">
      <c r="A829" t="s">
        <v>5548</v>
      </c>
      <c r="B829" t="s">
        <v>5526</v>
      </c>
      <c r="C829" t="s">
        <v>26</v>
      </c>
      <c r="D829" s="16">
        <v>960.7</v>
      </c>
      <c r="E829" s="17">
        <v>912</v>
      </c>
      <c r="F829" s="17">
        <v>415548</v>
      </c>
      <c r="G829" s="17">
        <v>201777.8437</v>
      </c>
      <c r="H829">
        <v>59.449152719733334</v>
      </c>
    </row>
    <row r="830" spans="1:8" x14ac:dyDescent="0.3">
      <c r="A830" t="s">
        <v>5549</v>
      </c>
      <c r="B830" t="s">
        <v>5526</v>
      </c>
      <c r="C830" t="s">
        <v>27</v>
      </c>
      <c r="D830" s="16">
        <v>960.7</v>
      </c>
      <c r="E830" s="17">
        <v>1287</v>
      </c>
      <c r="F830" s="17">
        <v>470016</v>
      </c>
      <c r="G830" s="17">
        <v>221639.38240000009</v>
      </c>
      <c r="H830">
        <v>74.244370496653374</v>
      </c>
    </row>
    <row r="831" spans="1:8" x14ac:dyDescent="0.3">
      <c r="A831" t="s">
        <v>5550</v>
      </c>
      <c r="B831" t="s">
        <v>5526</v>
      </c>
      <c r="C831" t="s">
        <v>28</v>
      </c>
      <c r="D831" s="16">
        <v>960.7</v>
      </c>
      <c r="E831" s="17">
        <v>1440</v>
      </c>
      <c r="F831" s="17">
        <v>402086</v>
      </c>
      <c r="G831" s="17">
        <v>137040.92150000011</v>
      </c>
      <c r="H831">
        <v>40.54204159991604</v>
      </c>
    </row>
    <row r="832" spans="1:8" x14ac:dyDescent="0.3">
      <c r="A832" t="s">
        <v>5551</v>
      </c>
      <c r="B832" t="s">
        <v>5526</v>
      </c>
      <c r="C832" t="s">
        <v>29</v>
      </c>
      <c r="D832" s="16">
        <v>960.7</v>
      </c>
      <c r="E832" s="17">
        <v>400</v>
      </c>
      <c r="F832" s="17">
        <v>170672</v>
      </c>
      <c r="G832" s="17">
        <v>73735.898299999972</v>
      </c>
      <c r="H832">
        <v>47.600189578285892</v>
      </c>
    </row>
    <row r="833" spans="1:8" x14ac:dyDescent="0.3">
      <c r="A833" t="s">
        <v>5552</v>
      </c>
      <c r="B833" t="s">
        <v>5526</v>
      </c>
      <c r="C833" t="s">
        <v>5077</v>
      </c>
      <c r="D833" s="16">
        <v>960.7</v>
      </c>
      <c r="E833" s="17">
        <v>960</v>
      </c>
      <c r="F833" s="17">
        <v>25828</v>
      </c>
      <c r="G833" s="17">
        <v>11793.861999999999</v>
      </c>
      <c r="H833">
        <v>36.723338647517927</v>
      </c>
    </row>
    <row r="834" spans="1:8" x14ac:dyDescent="0.3">
      <c r="A834" t="s">
        <v>5553</v>
      </c>
      <c r="B834" t="s">
        <v>5526</v>
      </c>
      <c r="C834" t="s">
        <v>30</v>
      </c>
      <c r="D834" s="16">
        <v>960.7</v>
      </c>
      <c r="E834" s="17">
        <v>1208</v>
      </c>
      <c r="F834" s="17">
        <v>265483</v>
      </c>
      <c r="G834" s="17">
        <v>147798.84939999992</v>
      </c>
      <c r="H834">
        <v>53.414480736371964</v>
      </c>
    </row>
    <row r="835" spans="1:8" x14ac:dyDescent="0.3">
      <c r="A835" t="s">
        <v>5554</v>
      </c>
      <c r="B835" t="s">
        <v>5526</v>
      </c>
      <c r="C835" t="s">
        <v>5079</v>
      </c>
      <c r="D835" s="16">
        <v>960.7</v>
      </c>
      <c r="E835" s="17">
        <v>1160</v>
      </c>
      <c r="F835" s="17">
        <v>41050</v>
      </c>
      <c r="G835" s="17">
        <v>17021.014000000003</v>
      </c>
      <c r="H835">
        <v>76.60069962169861</v>
      </c>
    </row>
    <row r="836" spans="1:8" x14ac:dyDescent="0.3">
      <c r="A836" t="s">
        <v>5555</v>
      </c>
      <c r="B836" t="s">
        <v>5526</v>
      </c>
      <c r="C836" t="s">
        <v>5081</v>
      </c>
      <c r="D836" s="16">
        <v>960.7</v>
      </c>
      <c r="E836" s="17">
        <v>0</v>
      </c>
      <c r="F836" s="17">
        <v>201053</v>
      </c>
      <c r="G836" s="17">
        <v>73887.797900000005</v>
      </c>
      <c r="H836">
        <v>48.061451249799084</v>
      </c>
    </row>
    <row r="837" spans="1:8" x14ac:dyDescent="0.3">
      <c r="A837" t="s">
        <v>5556</v>
      </c>
      <c r="B837" t="s">
        <v>5526</v>
      </c>
      <c r="C837" t="s">
        <v>5083</v>
      </c>
      <c r="D837" s="16">
        <v>960.7</v>
      </c>
      <c r="E837" s="17">
        <v>0</v>
      </c>
      <c r="F837" s="17">
        <v>284247</v>
      </c>
      <c r="G837" s="17">
        <v>154698.04800000001</v>
      </c>
      <c r="H837">
        <v>51.534827939789082</v>
      </c>
    </row>
    <row r="838" spans="1:8" x14ac:dyDescent="0.3">
      <c r="A838" t="s">
        <v>5557</v>
      </c>
      <c r="B838" t="s">
        <v>5526</v>
      </c>
      <c r="C838" t="s">
        <v>5085</v>
      </c>
      <c r="D838" s="16">
        <v>960.7</v>
      </c>
      <c r="E838" s="17">
        <v>180</v>
      </c>
      <c r="F838" s="17">
        <v>42716</v>
      </c>
      <c r="G838" s="17">
        <v>13459.772000000004</v>
      </c>
      <c r="H838">
        <v>38.729597192091873</v>
      </c>
    </row>
    <row r="839" spans="1:8" x14ac:dyDescent="0.3">
      <c r="A839" t="s">
        <v>5558</v>
      </c>
      <c r="B839" t="s">
        <v>5526</v>
      </c>
      <c r="C839" t="s">
        <v>31</v>
      </c>
      <c r="D839" s="16">
        <v>960.7</v>
      </c>
      <c r="E839" s="17">
        <v>1560</v>
      </c>
      <c r="F839" s="17">
        <v>291056</v>
      </c>
      <c r="G839" s="17">
        <v>131359.59999999995</v>
      </c>
      <c r="H839">
        <v>34.779420643796612</v>
      </c>
    </row>
    <row r="840" spans="1:8" x14ac:dyDescent="0.3">
      <c r="A840" t="s">
        <v>5559</v>
      </c>
      <c r="B840" t="s">
        <v>5526</v>
      </c>
      <c r="C840" t="s">
        <v>5087</v>
      </c>
      <c r="D840" s="16">
        <v>960.7</v>
      </c>
      <c r="E840" s="17">
        <v>0</v>
      </c>
      <c r="F840" s="17">
        <v>2799</v>
      </c>
      <c r="G840" s="17">
        <v>1168.77</v>
      </c>
      <c r="H840">
        <v>76.254209528716729</v>
      </c>
    </row>
    <row r="841" spans="1:8" x14ac:dyDescent="0.3">
      <c r="A841" t="s">
        <v>5560</v>
      </c>
      <c r="B841" t="s">
        <v>5561</v>
      </c>
      <c r="C841" t="s">
        <v>4</v>
      </c>
      <c r="D841" s="16">
        <v>1182.8</v>
      </c>
      <c r="E841" s="17">
        <v>13146</v>
      </c>
      <c r="F841" s="17">
        <v>3545136</v>
      </c>
      <c r="G841" s="17">
        <v>2032715.6006000009</v>
      </c>
      <c r="H841">
        <v>59.096979197819721</v>
      </c>
    </row>
    <row r="842" spans="1:8" x14ac:dyDescent="0.3">
      <c r="A842" t="s">
        <v>5562</v>
      </c>
      <c r="B842" t="s">
        <v>5561</v>
      </c>
      <c r="C842" t="s">
        <v>2</v>
      </c>
      <c r="D842" s="16">
        <v>1182.8</v>
      </c>
      <c r="E842" s="17">
        <v>17040</v>
      </c>
      <c r="F842" s="17">
        <v>6061805</v>
      </c>
      <c r="G842" s="17">
        <v>3489949.6113000009</v>
      </c>
      <c r="H842">
        <v>69.412838270170354</v>
      </c>
    </row>
    <row r="843" spans="1:8" x14ac:dyDescent="0.3">
      <c r="A843" t="s">
        <v>5563</v>
      </c>
      <c r="B843" t="s">
        <v>5561</v>
      </c>
      <c r="C843" t="s">
        <v>3</v>
      </c>
      <c r="D843" s="16">
        <v>1182.8</v>
      </c>
      <c r="E843" s="17">
        <v>18480</v>
      </c>
      <c r="F843" s="17">
        <v>2709718</v>
      </c>
      <c r="G843" s="17">
        <v>1453266.6141000001</v>
      </c>
      <c r="H843">
        <v>82.908910685614714</v>
      </c>
    </row>
    <row r="844" spans="1:8" x14ac:dyDescent="0.3">
      <c r="A844" t="s">
        <v>5564</v>
      </c>
      <c r="B844" t="s">
        <v>5561</v>
      </c>
      <c r="C844" t="s">
        <v>7</v>
      </c>
      <c r="D844" s="16">
        <v>1182.8</v>
      </c>
      <c r="E844" s="17">
        <v>3261</v>
      </c>
      <c r="F844" s="17">
        <v>772824</v>
      </c>
      <c r="G844" s="17">
        <v>424403.39099999995</v>
      </c>
      <c r="H844">
        <v>80.909886649098979</v>
      </c>
    </row>
    <row r="845" spans="1:8" x14ac:dyDescent="0.3">
      <c r="A845" t="s">
        <v>5565</v>
      </c>
      <c r="B845" t="s">
        <v>5561</v>
      </c>
      <c r="C845" t="s">
        <v>5</v>
      </c>
      <c r="D845" s="16">
        <v>1182.8</v>
      </c>
      <c r="E845" s="17">
        <v>4400</v>
      </c>
      <c r="F845" s="17">
        <v>651073</v>
      </c>
      <c r="G845" s="17">
        <v>363742.97479999979</v>
      </c>
      <c r="H845">
        <v>68.952906162206318</v>
      </c>
    </row>
    <row r="846" spans="1:8" x14ac:dyDescent="0.3">
      <c r="A846" t="s">
        <v>5566</v>
      </c>
      <c r="B846" t="s">
        <v>5561</v>
      </c>
      <c r="C846" t="s">
        <v>6</v>
      </c>
      <c r="D846" s="16">
        <v>1182.8</v>
      </c>
      <c r="E846" s="17">
        <v>1840</v>
      </c>
      <c r="F846" s="17">
        <v>474382</v>
      </c>
      <c r="G846" s="17">
        <v>254853.70129999987</v>
      </c>
      <c r="H846">
        <v>44.105532697320584</v>
      </c>
    </row>
    <row r="847" spans="1:8" x14ac:dyDescent="0.3">
      <c r="A847" t="s">
        <v>5567</v>
      </c>
      <c r="B847" t="s">
        <v>5561</v>
      </c>
      <c r="C847" t="s">
        <v>8</v>
      </c>
      <c r="D847" s="16">
        <v>1182.8</v>
      </c>
      <c r="E847" s="17">
        <v>2880</v>
      </c>
      <c r="F847" s="17">
        <v>660285</v>
      </c>
      <c r="G847" s="17">
        <v>335391.89600000059</v>
      </c>
      <c r="H847">
        <v>49.978060327189972</v>
      </c>
    </row>
    <row r="848" spans="1:8" x14ac:dyDescent="0.3">
      <c r="A848" t="s">
        <v>5568</v>
      </c>
      <c r="B848" t="s">
        <v>5561</v>
      </c>
      <c r="C848" t="s">
        <v>21</v>
      </c>
      <c r="D848" s="16">
        <v>1182.8</v>
      </c>
      <c r="E848" s="17">
        <v>3160</v>
      </c>
      <c r="F848" s="17">
        <v>412448</v>
      </c>
      <c r="G848" s="17">
        <v>210816.61699999988</v>
      </c>
      <c r="H848">
        <v>60.709348618612566</v>
      </c>
    </row>
    <row r="849" spans="1:8" x14ac:dyDescent="0.3">
      <c r="A849" t="s">
        <v>5569</v>
      </c>
      <c r="B849" t="s">
        <v>5561</v>
      </c>
      <c r="C849" t="s">
        <v>22</v>
      </c>
      <c r="D849" s="16">
        <v>1182.8</v>
      </c>
      <c r="E849" s="17">
        <v>2960</v>
      </c>
      <c r="F849" s="17">
        <v>759143</v>
      </c>
      <c r="G849" s="17">
        <v>393076.10800000059</v>
      </c>
      <c r="H849">
        <v>47.871737594614366</v>
      </c>
    </row>
    <row r="850" spans="1:8" x14ac:dyDescent="0.3">
      <c r="A850" t="s">
        <v>5570</v>
      </c>
      <c r="B850" t="s">
        <v>5561</v>
      </c>
      <c r="C850" t="s">
        <v>23</v>
      </c>
      <c r="D850" s="16">
        <v>1182.8</v>
      </c>
      <c r="E850" s="17">
        <v>1680</v>
      </c>
      <c r="F850" s="17">
        <v>584962</v>
      </c>
      <c r="G850" s="17">
        <v>312931.40200000023</v>
      </c>
      <c r="H850">
        <v>58.201077265947902</v>
      </c>
    </row>
    <row r="851" spans="1:8" x14ac:dyDescent="0.3">
      <c r="A851" t="s">
        <v>5571</v>
      </c>
      <c r="B851" t="s">
        <v>5561</v>
      </c>
      <c r="C851" t="s">
        <v>24</v>
      </c>
      <c r="D851" s="16">
        <v>1182.8</v>
      </c>
      <c r="E851" s="17">
        <v>7040</v>
      </c>
      <c r="F851" s="17">
        <v>874794</v>
      </c>
      <c r="G851" s="17">
        <v>480753.55800000019</v>
      </c>
      <c r="H851">
        <v>58.238090939152933</v>
      </c>
    </row>
    <row r="852" spans="1:8" x14ac:dyDescent="0.3">
      <c r="A852" t="s">
        <v>5572</v>
      </c>
      <c r="B852" t="s">
        <v>5561</v>
      </c>
      <c r="C852" t="s">
        <v>25</v>
      </c>
      <c r="D852" s="16">
        <v>1182.8</v>
      </c>
      <c r="E852" s="17">
        <v>2600</v>
      </c>
      <c r="F852" s="17">
        <v>420794</v>
      </c>
      <c r="G852" s="17">
        <v>219281.55600000016</v>
      </c>
      <c r="H852">
        <v>52.743859215959937</v>
      </c>
    </row>
    <row r="853" spans="1:8" x14ac:dyDescent="0.3">
      <c r="A853" t="s">
        <v>5573</v>
      </c>
      <c r="B853" t="s">
        <v>5561</v>
      </c>
      <c r="C853" t="s">
        <v>5061</v>
      </c>
      <c r="D853" s="16">
        <v>1182.8</v>
      </c>
      <c r="E853" s="17">
        <v>3042</v>
      </c>
      <c r="F853" s="17">
        <v>375139</v>
      </c>
      <c r="G853" s="17">
        <v>205856.16999999998</v>
      </c>
      <c r="H853">
        <v>56.386161061343117</v>
      </c>
    </row>
    <row r="854" spans="1:8" x14ac:dyDescent="0.3">
      <c r="A854" t="s">
        <v>5574</v>
      </c>
      <c r="B854" t="s">
        <v>5561</v>
      </c>
      <c r="C854" t="s">
        <v>14</v>
      </c>
      <c r="D854" s="16">
        <v>1182.8</v>
      </c>
      <c r="E854" s="17">
        <v>783</v>
      </c>
      <c r="F854" s="17">
        <v>405237</v>
      </c>
      <c r="G854" s="17">
        <v>188295.32259999993</v>
      </c>
      <c r="H854">
        <v>19.116384515426436</v>
      </c>
    </row>
    <row r="855" spans="1:8" x14ac:dyDescent="0.3">
      <c r="A855" t="s">
        <v>5575</v>
      </c>
      <c r="B855" t="s">
        <v>5561</v>
      </c>
      <c r="C855" t="s">
        <v>15</v>
      </c>
      <c r="D855" s="16">
        <v>1182.8</v>
      </c>
      <c r="E855" s="17">
        <v>1023</v>
      </c>
      <c r="F855" s="17">
        <v>610868.99</v>
      </c>
      <c r="G855" s="17">
        <v>355584.83600000018</v>
      </c>
      <c r="H855">
        <v>43.913949468638002</v>
      </c>
    </row>
    <row r="856" spans="1:8" x14ac:dyDescent="0.3">
      <c r="A856" t="s">
        <v>5576</v>
      </c>
      <c r="B856" t="s">
        <v>5561</v>
      </c>
      <c r="C856" t="s">
        <v>5063</v>
      </c>
      <c r="D856" s="16">
        <v>1182.8</v>
      </c>
      <c r="E856" s="17">
        <v>400</v>
      </c>
      <c r="F856" s="17">
        <v>39179</v>
      </c>
      <c r="G856" s="17">
        <v>17742.284999999967</v>
      </c>
      <c r="H856">
        <v>19.215593620571038</v>
      </c>
    </row>
    <row r="857" spans="1:8" x14ac:dyDescent="0.3">
      <c r="A857" t="s">
        <v>5577</v>
      </c>
      <c r="B857" t="s">
        <v>5561</v>
      </c>
      <c r="C857" t="s">
        <v>5065</v>
      </c>
      <c r="D857" s="16">
        <v>1182.8</v>
      </c>
      <c r="E857" s="17">
        <v>0</v>
      </c>
      <c r="F857" s="17">
        <v>1359212</v>
      </c>
      <c r="G857" s="17">
        <v>646970.67180000013</v>
      </c>
      <c r="H857">
        <v>74.103307000432125</v>
      </c>
    </row>
    <row r="858" spans="1:8" x14ac:dyDescent="0.3">
      <c r="A858" t="s">
        <v>5578</v>
      </c>
      <c r="B858" t="s">
        <v>5561</v>
      </c>
      <c r="C858" t="s">
        <v>5067</v>
      </c>
      <c r="D858" s="16">
        <v>1182.8</v>
      </c>
      <c r="E858" s="17">
        <v>0</v>
      </c>
      <c r="F858" s="17">
        <v>1467666</v>
      </c>
      <c r="G858" s="17">
        <v>641166.86149999918</v>
      </c>
      <c r="H858">
        <v>84.025553772673447</v>
      </c>
    </row>
    <row r="859" spans="1:8" x14ac:dyDescent="0.3">
      <c r="A859" t="s">
        <v>5579</v>
      </c>
      <c r="B859" t="s">
        <v>5561</v>
      </c>
      <c r="C859" t="s">
        <v>5069</v>
      </c>
      <c r="D859" s="16">
        <v>1182.8</v>
      </c>
      <c r="E859" s="17">
        <v>0</v>
      </c>
      <c r="F859" s="17">
        <v>48946</v>
      </c>
      <c r="G859" s="17">
        <v>20051.100900000012</v>
      </c>
      <c r="H859">
        <v>302.61355479175205</v>
      </c>
    </row>
    <row r="860" spans="1:8" x14ac:dyDescent="0.3">
      <c r="A860" t="s">
        <v>5580</v>
      </c>
      <c r="B860" t="s">
        <v>5561</v>
      </c>
      <c r="C860" t="s">
        <v>5071</v>
      </c>
      <c r="D860" s="16">
        <v>1182.8</v>
      </c>
      <c r="E860" s="17">
        <v>0</v>
      </c>
      <c r="F860" s="17">
        <v>75888</v>
      </c>
      <c r="G860" s="17">
        <v>32688.968700000012</v>
      </c>
      <c r="H860">
        <v>42.890378960881932</v>
      </c>
    </row>
    <row r="861" spans="1:8" x14ac:dyDescent="0.3">
      <c r="A861" t="s">
        <v>5581</v>
      </c>
      <c r="B861" t="s">
        <v>5561</v>
      </c>
      <c r="C861" t="s">
        <v>5073</v>
      </c>
      <c r="D861" s="16">
        <v>1182.8</v>
      </c>
      <c r="E861" s="17">
        <v>0</v>
      </c>
      <c r="F861" s="17">
        <v>59580</v>
      </c>
      <c r="G861" s="17">
        <v>18872.345800000017</v>
      </c>
      <c r="H861">
        <v>28.224959501596654</v>
      </c>
    </row>
    <row r="862" spans="1:8" x14ac:dyDescent="0.3">
      <c r="A862" t="s">
        <v>5582</v>
      </c>
      <c r="B862" t="s">
        <v>5561</v>
      </c>
      <c r="C862" t="s">
        <v>5075</v>
      </c>
      <c r="D862" s="16">
        <v>1182.8</v>
      </c>
      <c r="E862" s="17">
        <v>0</v>
      </c>
      <c r="F862" s="17">
        <v>1159</v>
      </c>
      <c r="G862" s="17">
        <v>621.45000000000005</v>
      </c>
      <c r="H862">
        <v>143.01839828853139</v>
      </c>
    </row>
    <row r="863" spans="1:8" x14ac:dyDescent="0.3">
      <c r="A863" t="s">
        <v>5583</v>
      </c>
      <c r="B863" t="s">
        <v>5561</v>
      </c>
      <c r="C863" t="s">
        <v>26</v>
      </c>
      <c r="D863" s="16">
        <v>1182.8</v>
      </c>
      <c r="E863" s="17">
        <v>1137</v>
      </c>
      <c r="F863" s="17">
        <v>493283</v>
      </c>
      <c r="G863" s="17">
        <v>260524.04899999982</v>
      </c>
      <c r="H863">
        <v>67.193056113661342</v>
      </c>
    </row>
    <row r="864" spans="1:8" x14ac:dyDescent="0.3">
      <c r="A864" t="s">
        <v>5584</v>
      </c>
      <c r="B864" t="s">
        <v>5561</v>
      </c>
      <c r="C864" t="s">
        <v>27</v>
      </c>
      <c r="D864" s="16">
        <v>1182.8</v>
      </c>
      <c r="E864" s="17">
        <v>1137</v>
      </c>
      <c r="F864" s="17">
        <v>416019</v>
      </c>
      <c r="G864" s="17">
        <v>216986.64159999983</v>
      </c>
      <c r="H864">
        <v>70.53598407996337</v>
      </c>
    </row>
    <row r="865" spans="1:8" x14ac:dyDescent="0.3">
      <c r="A865" t="s">
        <v>5585</v>
      </c>
      <c r="B865" t="s">
        <v>5561</v>
      </c>
      <c r="C865" t="s">
        <v>28</v>
      </c>
      <c r="D865" s="16">
        <v>1182.8</v>
      </c>
      <c r="E865" s="17">
        <v>1320</v>
      </c>
      <c r="F865" s="17">
        <v>272521</v>
      </c>
      <c r="G865" s="17">
        <v>136320.48170000003</v>
      </c>
      <c r="H865">
        <v>76.086709081928831</v>
      </c>
    </row>
    <row r="866" spans="1:8" x14ac:dyDescent="0.3">
      <c r="A866" t="s">
        <v>5586</v>
      </c>
      <c r="B866" t="s">
        <v>5561</v>
      </c>
      <c r="C866" t="s">
        <v>29</v>
      </c>
      <c r="D866" s="16">
        <v>1182.8</v>
      </c>
      <c r="E866" s="17">
        <v>400</v>
      </c>
      <c r="F866" s="17">
        <v>168231</v>
      </c>
      <c r="G866" s="17">
        <v>89371.158599999966</v>
      </c>
      <c r="H866">
        <v>53.803911724580203</v>
      </c>
    </row>
    <row r="867" spans="1:8" x14ac:dyDescent="0.3">
      <c r="A867" t="s">
        <v>5587</v>
      </c>
      <c r="B867" t="s">
        <v>5561</v>
      </c>
      <c r="C867" t="s">
        <v>5077</v>
      </c>
      <c r="D867" s="16">
        <v>1182.8</v>
      </c>
      <c r="E867" s="17">
        <v>1280</v>
      </c>
      <c r="F867" s="17">
        <v>27551</v>
      </c>
      <c r="G867" s="17">
        <v>13221.056</v>
      </c>
      <c r="H867">
        <v>27.479149716146821</v>
      </c>
    </row>
    <row r="868" spans="1:8" x14ac:dyDescent="0.3">
      <c r="A868" t="s">
        <v>5588</v>
      </c>
      <c r="B868" t="s">
        <v>5561</v>
      </c>
      <c r="C868" t="s">
        <v>30</v>
      </c>
      <c r="D868" s="16">
        <v>1182.8</v>
      </c>
      <c r="E868" s="17">
        <v>1708</v>
      </c>
      <c r="F868" s="17">
        <v>445777</v>
      </c>
      <c r="G868" s="17">
        <v>251118.66639999993</v>
      </c>
      <c r="H868">
        <v>46.364698060890071</v>
      </c>
    </row>
    <row r="869" spans="1:8" x14ac:dyDescent="0.3">
      <c r="A869" t="s">
        <v>5589</v>
      </c>
      <c r="B869" t="s">
        <v>5561</v>
      </c>
      <c r="C869" t="s">
        <v>5079</v>
      </c>
      <c r="D869" s="16">
        <v>1182.8</v>
      </c>
      <c r="E869" s="17">
        <v>1120</v>
      </c>
      <c r="F869" s="17">
        <v>28292</v>
      </c>
      <c r="G869" s="17">
        <v>15151.886</v>
      </c>
      <c r="H869">
        <v>78.0298984392373</v>
      </c>
    </row>
    <row r="870" spans="1:8" x14ac:dyDescent="0.3">
      <c r="A870" t="s">
        <v>5590</v>
      </c>
      <c r="B870" t="s">
        <v>5561</v>
      </c>
      <c r="C870" t="s">
        <v>5081</v>
      </c>
      <c r="D870" s="16">
        <v>1182.8</v>
      </c>
      <c r="E870" s="17">
        <v>0</v>
      </c>
      <c r="F870" s="17">
        <v>280408</v>
      </c>
      <c r="G870" s="17">
        <v>143237.07249999995</v>
      </c>
      <c r="H870">
        <v>91.869638110451561</v>
      </c>
    </row>
    <row r="871" spans="1:8" x14ac:dyDescent="0.3">
      <c r="A871" t="s">
        <v>5591</v>
      </c>
      <c r="B871" t="s">
        <v>5561</v>
      </c>
      <c r="C871" t="s">
        <v>5083</v>
      </c>
      <c r="D871" s="16">
        <v>1182.8</v>
      </c>
      <c r="E871" s="17">
        <v>0</v>
      </c>
      <c r="F871" s="17">
        <v>239387</v>
      </c>
      <c r="G871" s="17">
        <v>121826.52189999999</v>
      </c>
      <c r="H871">
        <v>59.64422955336714</v>
      </c>
    </row>
    <row r="872" spans="1:8" x14ac:dyDescent="0.3">
      <c r="A872" t="s">
        <v>5592</v>
      </c>
      <c r="B872" t="s">
        <v>5561</v>
      </c>
      <c r="C872" t="s">
        <v>5085</v>
      </c>
      <c r="D872" s="16">
        <v>1182.8</v>
      </c>
      <c r="E872" s="17">
        <v>270</v>
      </c>
      <c r="F872" s="17">
        <v>79271</v>
      </c>
      <c r="G872" s="17">
        <v>35420.301299999999</v>
      </c>
      <c r="H872">
        <v>52.58434140526024</v>
      </c>
    </row>
    <row r="873" spans="1:8" x14ac:dyDescent="0.3">
      <c r="A873" t="s">
        <v>5593</v>
      </c>
      <c r="B873" t="s">
        <v>5561</v>
      </c>
      <c r="C873" t="s">
        <v>31</v>
      </c>
      <c r="D873" s="16">
        <v>1182.8</v>
      </c>
      <c r="E873" s="17">
        <v>4160</v>
      </c>
      <c r="F873" s="17">
        <v>567284</v>
      </c>
      <c r="G873" s="17">
        <v>284802.07829999988</v>
      </c>
      <c r="H873">
        <v>53.521625075733127</v>
      </c>
    </row>
    <row r="874" spans="1:8" x14ac:dyDescent="0.3">
      <c r="A874" t="s">
        <v>5594</v>
      </c>
      <c r="B874" t="s">
        <v>5595</v>
      </c>
      <c r="C874" t="s">
        <v>4</v>
      </c>
      <c r="D874" s="16">
        <v>1106.5999999999999</v>
      </c>
      <c r="E874" s="17">
        <v>9894</v>
      </c>
      <c r="F874" s="17">
        <v>3551105</v>
      </c>
      <c r="G874" s="17">
        <v>1566591.9199999995</v>
      </c>
      <c r="H874">
        <v>39.276994283857285</v>
      </c>
    </row>
    <row r="875" spans="1:8" x14ac:dyDescent="0.3">
      <c r="A875" t="s">
        <v>5596</v>
      </c>
      <c r="B875" t="s">
        <v>5595</v>
      </c>
      <c r="C875" t="s">
        <v>2</v>
      </c>
      <c r="D875" s="16">
        <v>1106.5999999999999</v>
      </c>
      <c r="E875" s="17">
        <v>12645</v>
      </c>
      <c r="F875" s="17">
        <v>4846726</v>
      </c>
      <c r="G875" s="17">
        <v>2389846.9424999994</v>
      </c>
      <c r="H875">
        <v>46.190739116917229</v>
      </c>
    </row>
    <row r="876" spans="1:8" x14ac:dyDescent="0.3">
      <c r="A876" t="s">
        <v>5597</v>
      </c>
      <c r="B876" t="s">
        <v>5595</v>
      </c>
      <c r="C876" t="s">
        <v>3</v>
      </c>
      <c r="D876" s="16">
        <v>1106.5999999999999</v>
      </c>
      <c r="E876" s="17">
        <v>16752</v>
      </c>
      <c r="F876" s="17">
        <v>2643221</v>
      </c>
      <c r="G876" s="17">
        <v>1247119.5451999996</v>
      </c>
      <c r="H876">
        <v>57.203782521622443</v>
      </c>
    </row>
    <row r="877" spans="1:8" x14ac:dyDescent="0.3">
      <c r="A877" t="s">
        <v>5598</v>
      </c>
      <c r="B877" t="s">
        <v>5595</v>
      </c>
      <c r="C877" t="s">
        <v>7</v>
      </c>
      <c r="D877" s="16">
        <v>1106.5999999999999</v>
      </c>
      <c r="E877" s="17">
        <v>2730</v>
      </c>
      <c r="F877" s="17">
        <v>727512.99</v>
      </c>
      <c r="G877" s="17">
        <v>346441.83199999999</v>
      </c>
      <c r="H877">
        <v>48.831256733683276</v>
      </c>
    </row>
    <row r="878" spans="1:8" x14ac:dyDescent="0.3">
      <c r="A878" t="s">
        <v>5599</v>
      </c>
      <c r="B878" t="s">
        <v>5595</v>
      </c>
      <c r="C878" t="s">
        <v>5</v>
      </c>
      <c r="D878" s="16">
        <v>1106.5999999999999</v>
      </c>
      <c r="E878" s="17">
        <v>2000</v>
      </c>
      <c r="F878" s="17">
        <v>440653</v>
      </c>
      <c r="G878" s="17">
        <v>235298.18499999985</v>
      </c>
      <c r="H878">
        <v>40.292403951180709</v>
      </c>
    </row>
    <row r="879" spans="1:8" x14ac:dyDescent="0.3">
      <c r="A879" t="s">
        <v>5600</v>
      </c>
      <c r="B879" t="s">
        <v>5595</v>
      </c>
      <c r="C879" t="s">
        <v>6</v>
      </c>
      <c r="D879" s="16">
        <v>1106.5999999999999</v>
      </c>
      <c r="E879" s="17">
        <v>1320</v>
      </c>
      <c r="F879" s="17">
        <v>454403</v>
      </c>
      <c r="G879" s="17">
        <v>213467.25960000008</v>
      </c>
      <c r="H879">
        <v>28.735385126365458</v>
      </c>
    </row>
    <row r="880" spans="1:8" x14ac:dyDescent="0.3">
      <c r="A880" t="s">
        <v>5601</v>
      </c>
      <c r="B880" t="s">
        <v>5595</v>
      </c>
      <c r="C880" t="s">
        <v>8</v>
      </c>
      <c r="D880" s="16">
        <v>1106.5999999999999</v>
      </c>
      <c r="E880" s="17">
        <v>2490</v>
      </c>
      <c r="F880" s="17">
        <v>627918</v>
      </c>
      <c r="G880" s="17">
        <v>251683.03710000054</v>
      </c>
      <c r="H880">
        <v>35.04750421960329</v>
      </c>
    </row>
    <row r="881" spans="1:8" x14ac:dyDescent="0.3">
      <c r="A881" t="s">
        <v>5602</v>
      </c>
      <c r="B881" t="s">
        <v>5595</v>
      </c>
      <c r="C881" t="s">
        <v>21</v>
      </c>
      <c r="D881" s="16">
        <v>1106.5999999999999</v>
      </c>
      <c r="E881" s="17">
        <v>2520</v>
      </c>
      <c r="F881" s="17">
        <v>332945</v>
      </c>
      <c r="G881" s="17">
        <v>141455.31399999995</v>
      </c>
      <c r="H881">
        <v>50.895433797933144</v>
      </c>
    </row>
    <row r="882" spans="1:8" x14ac:dyDescent="0.3">
      <c r="A882" t="s">
        <v>5603</v>
      </c>
      <c r="B882" t="s">
        <v>5595</v>
      </c>
      <c r="C882" t="s">
        <v>22</v>
      </c>
      <c r="D882" s="16">
        <v>1106.5999999999999</v>
      </c>
      <c r="E882" s="17">
        <v>1760</v>
      </c>
      <c r="F882" s="17">
        <v>499273</v>
      </c>
      <c r="G882" s="17">
        <v>227138.8499999998</v>
      </c>
      <c r="H882">
        <v>41.380555915896586</v>
      </c>
    </row>
    <row r="883" spans="1:8" x14ac:dyDescent="0.3">
      <c r="A883" t="s">
        <v>5604</v>
      </c>
      <c r="B883" t="s">
        <v>5595</v>
      </c>
      <c r="C883" t="s">
        <v>23</v>
      </c>
      <c r="D883" s="16">
        <v>1106.5999999999999</v>
      </c>
      <c r="E883" s="17">
        <v>1080</v>
      </c>
      <c r="F883" s="17">
        <v>475680</v>
      </c>
      <c r="G883" s="17">
        <v>231295.38800000033</v>
      </c>
      <c r="H883">
        <v>34.959515706741847</v>
      </c>
    </row>
    <row r="884" spans="1:8" x14ac:dyDescent="0.3">
      <c r="A884" t="s">
        <v>5605</v>
      </c>
      <c r="B884" t="s">
        <v>5595</v>
      </c>
      <c r="C884" t="s">
        <v>24</v>
      </c>
      <c r="D884" s="16">
        <v>1106.5999999999999</v>
      </c>
      <c r="E884" s="17">
        <v>4960</v>
      </c>
      <c r="F884" s="17">
        <v>507789</v>
      </c>
      <c r="G884" s="17">
        <v>225403.43100000033</v>
      </c>
      <c r="H884">
        <v>49.302712256871835</v>
      </c>
    </row>
    <row r="885" spans="1:8" x14ac:dyDescent="0.3">
      <c r="A885" t="s">
        <v>5606</v>
      </c>
      <c r="B885" t="s">
        <v>5595</v>
      </c>
      <c r="C885" t="s">
        <v>25</v>
      </c>
      <c r="D885" s="16">
        <v>1106.5999999999999</v>
      </c>
      <c r="E885" s="17">
        <v>2000</v>
      </c>
      <c r="F885" s="17">
        <v>281201</v>
      </c>
      <c r="G885" s="17">
        <v>123995.72199999989</v>
      </c>
      <c r="H885">
        <v>48.163640722037272</v>
      </c>
    </row>
    <row r="886" spans="1:8" x14ac:dyDescent="0.3">
      <c r="A886" t="s">
        <v>5607</v>
      </c>
      <c r="B886" t="s">
        <v>5595</v>
      </c>
      <c r="C886" t="s">
        <v>5061</v>
      </c>
      <c r="D886" s="16">
        <v>1106.5999999999999</v>
      </c>
      <c r="E886" s="17">
        <v>5639</v>
      </c>
      <c r="F886" s="17">
        <v>489500</v>
      </c>
      <c r="G886" s="17">
        <v>252390.60099999988</v>
      </c>
      <c r="H886">
        <v>39.40133472271166</v>
      </c>
    </row>
    <row r="887" spans="1:8" x14ac:dyDescent="0.3">
      <c r="A887" t="s">
        <v>5608</v>
      </c>
      <c r="B887" t="s">
        <v>5595</v>
      </c>
      <c r="C887" t="s">
        <v>14</v>
      </c>
      <c r="D887" s="16">
        <v>1106.5999999999999</v>
      </c>
      <c r="E887" s="17">
        <v>1812</v>
      </c>
      <c r="F887" s="17">
        <v>557068.99</v>
      </c>
      <c r="G887" s="17">
        <v>272776.07100000005</v>
      </c>
      <c r="H887">
        <v>28.49692783660225</v>
      </c>
    </row>
    <row r="888" spans="1:8" x14ac:dyDescent="0.3">
      <c r="A888" t="s">
        <v>5609</v>
      </c>
      <c r="B888" t="s">
        <v>5595</v>
      </c>
      <c r="C888" t="s">
        <v>15</v>
      </c>
      <c r="D888" s="16">
        <v>1106.5999999999999</v>
      </c>
      <c r="E888" s="17">
        <v>1708</v>
      </c>
      <c r="F888" s="17">
        <v>462067</v>
      </c>
      <c r="G888" s="17">
        <v>258788.40900000001</v>
      </c>
      <c r="H888">
        <v>53.504688629507463</v>
      </c>
    </row>
    <row r="889" spans="1:8" x14ac:dyDescent="0.3">
      <c r="A889" t="s">
        <v>5610</v>
      </c>
      <c r="B889" t="s">
        <v>5595</v>
      </c>
      <c r="C889" t="s">
        <v>5063</v>
      </c>
      <c r="D889" s="16">
        <v>1106.5999999999999</v>
      </c>
      <c r="E889" s="17">
        <v>400</v>
      </c>
      <c r="F889" s="17">
        <v>32381</v>
      </c>
      <c r="G889" s="17">
        <v>13846.224000000006</v>
      </c>
      <c r="H889">
        <v>25.660273520435322</v>
      </c>
    </row>
    <row r="890" spans="1:8" x14ac:dyDescent="0.3">
      <c r="A890" t="s">
        <v>5611</v>
      </c>
      <c r="B890" t="s">
        <v>5595</v>
      </c>
      <c r="C890" t="s">
        <v>5065</v>
      </c>
      <c r="D890" s="16">
        <v>1106.5999999999999</v>
      </c>
      <c r="E890" s="17">
        <v>0</v>
      </c>
      <c r="F890" s="17">
        <v>352158</v>
      </c>
      <c r="G890" s="17">
        <v>95369.664300000033</v>
      </c>
      <c r="H890">
        <v>35.70904763257127</v>
      </c>
    </row>
    <row r="891" spans="1:8" x14ac:dyDescent="0.3">
      <c r="A891" t="s">
        <v>5612</v>
      </c>
      <c r="B891" t="s">
        <v>5595</v>
      </c>
      <c r="C891" t="s">
        <v>5067</v>
      </c>
      <c r="D891" s="16">
        <v>1106.5999999999999</v>
      </c>
      <c r="E891" s="17">
        <v>0</v>
      </c>
      <c r="F891" s="17">
        <v>976615</v>
      </c>
      <c r="G891" s="17">
        <v>466397.49879999936</v>
      </c>
      <c r="H891">
        <v>53.025770418829325</v>
      </c>
    </row>
    <row r="892" spans="1:8" x14ac:dyDescent="0.3">
      <c r="A892" t="s">
        <v>5613</v>
      </c>
      <c r="B892" t="s">
        <v>5595</v>
      </c>
      <c r="C892" t="s">
        <v>5069</v>
      </c>
      <c r="D892" s="16">
        <v>1106.5999999999999</v>
      </c>
      <c r="E892" s="17">
        <v>0</v>
      </c>
      <c r="F892" s="17">
        <v>34795</v>
      </c>
      <c r="G892" s="17">
        <v>24854.4329</v>
      </c>
      <c r="H892">
        <v>102.5681454129513</v>
      </c>
    </row>
    <row r="893" spans="1:8" x14ac:dyDescent="0.3">
      <c r="A893" t="s">
        <v>5614</v>
      </c>
      <c r="B893" t="s">
        <v>5595</v>
      </c>
      <c r="C893" t="s">
        <v>5071</v>
      </c>
      <c r="D893" s="16">
        <v>1106.5999999999999</v>
      </c>
      <c r="E893" s="17">
        <v>0</v>
      </c>
      <c r="F893" s="17">
        <v>37979</v>
      </c>
      <c r="G893" s="17">
        <v>16332.593999999997</v>
      </c>
      <c r="H893">
        <v>57.092105474691714</v>
      </c>
    </row>
    <row r="894" spans="1:8" x14ac:dyDescent="0.3">
      <c r="A894" t="s">
        <v>5615</v>
      </c>
      <c r="B894" t="s">
        <v>5595</v>
      </c>
      <c r="C894" t="s">
        <v>5073</v>
      </c>
      <c r="D894" s="16">
        <v>1106.5999999999999</v>
      </c>
      <c r="E894" s="17">
        <v>0</v>
      </c>
      <c r="F894" s="17">
        <v>57080</v>
      </c>
      <c r="G894" s="17">
        <v>20852.522500000006</v>
      </c>
      <c r="H894">
        <v>21.49027069853263</v>
      </c>
    </row>
    <row r="895" spans="1:8" x14ac:dyDescent="0.3">
      <c r="A895" t="s">
        <v>5616</v>
      </c>
      <c r="B895" t="s">
        <v>5595</v>
      </c>
      <c r="C895" t="s">
        <v>5075</v>
      </c>
      <c r="D895" s="16">
        <v>1106.5999999999999</v>
      </c>
      <c r="E895" s="17">
        <v>0</v>
      </c>
      <c r="F895" s="17">
        <v>3194</v>
      </c>
      <c r="G895" s="17">
        <v>773.2800000000002</v>
      </c>
      <c r="H895">
        <v>25.968885290326867</v>
      </c>
    </row>
    <row r="896" spans="1:8" x14ac:dyDescent="0.3">
      <c r="A896" t="s">
        <v>5617</v>
      </c>
      <c r="B896" t="s">
        <v>5595</v>
      </c>
      <c r="C896" t="s">
        <v>26</v>
      </c>
      <c r="D896" s="16">
        <v>1106.5999999999999</v>
      </c>
      <c r="E896" s="17">
        <v>1818</v>
      </c>
      <c r="F896" s="17">
        <v>672606</v>
      </c>
      <c r="G896" s="17">
        <v>309192.28520000004</v>
      </c>
      <c r="H896">
        <v>75.29702605131277</v>
      </c>
    </row>
    <row r="897" spans="1:8" x14ac:dyDescent="0.3">
      <c r="A897" t="s">
        <v>5618</v>
      </c>
      <c r="B897" t="s">
        <v>5595</v>
      </c>
      <c r="C897" t="s">
        <v>27</v>
      </c>
      <c r="D897" s="16">
        <v>1106.5999999999999</v>
      </c>
      <c r="E897" s="17">
        <v>1668</v>
      </c>
      <c r="F897" s="17">
        <v>591037</v>
      </c>
      <c r="G897" s="17">
        <v>254939.23730000004</v>
      </c>
      <c r="H897">
        <v>67.10420107208877</v>
      </c>
    </row>
    <row r="898" spans="1:8" x14ac:dyDescent="0.3">
      <c r="A898" t="s">
        <v>5619</v>
      </c>
      <c r="B898" t="s">
        <v>5595</v>
      </c>
      <c r="C898" t="s">
        <v>28</v>
      </c>
      <c r="D898" s="16">
        <v>1106.5999999999999</v>
      </c>
      <c r="E898" s="17">
        <v>1440</v>
      </c>
      <c r="F898" s="17">
        <v>362561</v>
      </c>
      <c r="G898" s="17">
        <v>130456.68089999995</v>
      </c>
      <c r="H898">
        <v>42.357180162443591</v>
      </c>
    </row>
    <row r="899" spans="1:8" x14ac:dyDescent="0.3">
      <c r="A899" t="s">
        <v>5620</v>
      </c>
      <c r="B899" t="s">
        <v>5595</v>
      </c>
      <c r="C899" t="s">
        <v>29</v>
      </c>
      <c r="D899" s="16">
        <v>1106.5999999999999</v>
      </c>
      <c r="E899" s="17">
        <v>400</v>
      </c>
      <c r="F899" s="17">
        <v>157470</v>
      </c>
      <c r="G899" s="17">
        <v>66176.064599999911</v>
      </c>
      <c r="H899">
        <v>48.705934363740759</v>
      </c>
    </row>
    <row r="900" spans="1:8" x14ac:dyDescent="0.3">
      <c r="A900" t="s">
        <v>5621</v>
      </c>
      <c r="B900" t="s">
        <v>5595</v>
      </c>
      <c r="C900" t="s">
        <v>5077</v>
      </c>
      <c r="D900" s="16">
        <v>1106.5999999999999</v>
      </c>
      <c r="E900" s="17">
        <v>640</v>
      </c>
      <c r="F900" s="17">
        <v>14358</v>
      </c>
      <c r="G900" s="17">
        <v>5511.119999999999</v>
      </c>
      <c r="H900">
        <v>71.474939933626331</v>
      </c>
    </row>
    <row r="901" spans="1:8" x14ac:dyDescent="0.3">
      <c r="A901" t="s">
        <v>5622</v>
      </c>
      <c r="B901" t="s">
        <v>5595</v>
      </c>
      <c r="C901" t="s">
        <v>30</v>
      </c>
      <c r="D901" s="16">
        <v>1106.5999999999999</v>
      </c>
      <c r="E901" s="17">
        <v>1500</v>
      </c>
      <c r="F901" s="17">
        <v>325954</v>
      </c>
      <c r="G901" s="17">
        <v>171928.34670000002</v>
      </c>
      <c r="H901">
        <v>56.325224384554012</v>
      </c>
    </row>
    <row r="902" spans="1:8" x14ac:dyDescent="0.3">
      <c r="A902" t="s">
        <v>5623</v>
      </c>
      <c r="B902" t="s">
        <v>5595</v>
      </c>
      <c r="C902" t="s">
        <v>5079</v>
      </c>
      <c r="D902" s="16">
        <v>1106.5999999999999</v>
      </c>
      <c r="E902" s="17">
        <v>1080</v>
      </c>
      <c r="F902" s="17">
        <v>41005</v>
      </c>
      <c r="G902" s="17">
        <v>17531.34599999999</v>
      </c>
      <c r="H902">
        <v>76.330371539088006</v>
      </c>
    </row>
    <row r="903" spans="1:8" x14ac:dyDescent="0.3">
      <c r="A903" t="s">
        <v>5624</v>
      </c>
      <c r="B903" t="s">
        <v>5595</v>
      </c>
      <c r="C903" t="s">
        <v>5081</v>
      </c>
      <c r="D903" s="16">
        <v>1106.5999999999999</v>
      </c>
      <c r="E903" s="17">
        <v>0</v>
      </c>
      <c r="F903" s="17">
        <v>162845</v>
      </c>
      <c r="G903" s="17">
        <v>81418.578000000052</v>
      </c>
      <c r="H903">
        <v>72.732164730264074</v>
      </c>
    </row>
    <row r="904" spans="1:8" x14ac:dyDescent="0.3">
      <c r="A904" t="s">
        <v>5625</v>
      </c>
      <c r="B904" t="s">
        <v>5595</v>
      </c>
      <c r="C904" t="s">
        <v>5083</v>
      </c>
      <c r="D904" s="16">
        <v>1106.5999999999999</v>
      </c>
      <c r="E904" s="17">
        <v>0</v>
      </c>
      <c r="F904" s="17">
        <v>313811</v>
      </c>
      <c r="G904" s="17">
        <v>161722.20599999998</v>
      </c>
      <c r="H904">
        <v>52.104637982072433</v>
      </c>
    </row>
    <row r="905" spans="1:8" x14ac:dyDescent="0.3">
      <c r="A905" t="s">
        <v>5626</v>
      </c>
      <c r="B905" t="s">
        <v>5595</v>
      </c>
      <c r="C905" t="s">
        <v>5085</v>
      </c>
      <c r="D905" s="16">
        <v>1106.5999999999999</v>
      </c>
      <c r="E905" s="17">
        <v>180</v>
      </c>
      <c r="F905" s="17">
        <v>46548</v>
      </c>
      <c r="G905" s="17">
        <v>13935.480000000003</v>
      </c>
      <c r="H905">
        <v>28.629778247740436</v>
      </c>
    </row>
    <row r="906" spans="1:8" x14ac:dyDescent="0.3">
      <c r="A906" t="s">
        <v>5627</v>
      </c>
      <c r="B906" t="s">
        <v>5595</v>
      </c>
      <c r="C906" t="s">
        <v>31</v>
      </c>
      <c r="D906" s="16">
        <v>1106.5999999999999</v>
      </c>
      <c r="E906" s="17">
        <v>2720</v>
      </c>
      <c r="F906" s="17">
        <v>419312</v>
      </c>
      <c r="G906" s="17">
        <v>186654.06710000004</v>
      </c>
      <c r="H906">
        <v>40.580651330114193</v>
      </c>
    </row>
    <row r="907" spans="1:8" x14ac:dyDescent="0.3">
      <c r="A907" t="s">
        <v>5628</v>
      </c>
      <c r="B907" t="s">
        <v>5595</v>
      </c>
      <c r="C907" t="s">
        <v>5087</v>
      </c>
      <c r="D907" s="16">
        <v>1106.5999999999999</v>
      </c>
      <c r="E907" s="17">
        <v>0</v>
      </c>
      <c r="F907" s="17">
        <v>5890</v>
      </c>
      <c r="G907" s="17">
        <v>2377.39</v>
      </c>
      <c r="H907">
        <v>35.205394279467406</v>
      </c>
    </row>
    <row r="908" spans="1:8" x14ac:dyDescent="0.3">
      <c r="A908" t="s">
        <v>5629</v>
      </c>
      <c r="B908" t="s">
        <v>5630</v>
      </c>
      <c r="C908" t="s">
        <v>4</v>
      </c>
      <c r="D908" s="16">
        <v>1195</v>
      </c>
      <c r="E908" s="17">
        <v>13374</v>
      </c>
      <c r="F908" s="17">
        <v>4656099</v>
      </c>
      <c r="G908" s="17">
        <v>2608926.4457</v>
      </c>
      <c r="H908">
        <v>36.769881035572425</v>
      </c>
    </row>
    <row r="909" spans="1:8" x14ac:dyDescent="0.3">
      <c r="A909" t="s">
        <v>5631</v>
      </c>
      <c r="B909" t="s">
        <v>5630</v>
      </c>
      <c r="C909" t="s">
        <v>2</v>
      </c>
      <c r="D909" s="16">
        <v>1195</v>
      </c>
      <c r="E909" s="17">
        <v>19345</v>
      </c>
      <c r="F909" s="17">
        <v>7868685</v>
      </c>
      <c r="G909" s="17">
        <v>4325399.4683999978</v>
      </c>
      <c r="H909">
        <v>50.280970063863478</v>
      </c>
    </row>
    <row r="910" spans="1:8" x14ac:dyDescent="0.3">
      <c r="A910" t="s">
        <v>5632</v>
      </c>
      <c r="B910" t="s">
        <v>5630</v>
      </c>
      <c r="C910" t="s">
        <v>3</v>
      </c>
      <c r="D910" s="16">
        <v>1195</v>
      </c>
      <c r="E910" s="17">
        <v>17912</v>
      </c>
      <c r="F910" s="17">
        <v>3252614</v>
      </c>
      <c r="G910" s="17">
        <v>1639060.3657999993</v>
      </c>
      <c r="H910">
        <v>51.279624271072763</v>
      </c>
    </row>
    <row r="911" spans="1:8" x14ac:dyDescent="0.3">
      <c r="A911" t="s">
        <v>5633</v>
      </c>
      <c r="B911" t="s">
        <v>5630</v>
      </c>
      <c r="C911" t="s">
        <v>7</v>
      </c>
      <c r="D911" s="16">
        <v>1195</v>
      </c>
      <c r="E911" s="17">
        <v>6297</v>
      </c>
      <c r="F911" s="17">
        <v>1783190</v>
      </c>
      <c r="G911" s="17">
        <v>1024727.9590000005</v>
      </c>
      <c r="H911">
        <v>53.048393064538359</v>
      </c>
    </row>
    <row r="912" spans="1:8" x14ac:dyDescent="0.3">
      <c r="A912" t="s">
        <v>5634</v>
      </c>
      <c r="B912" t="s">
        <v>5630</v>
      </c>
      <c r="C912" t="s">
        <v>5</v>
      </c>
      <c r="D912" s="16">
        <v>1195</v>
      </c>
      <c r="E912" s="17">
        <v>5360</v>
      </c>
      <c r="F912" s="17">
        <v>1171156</v>
      </c>
      <c r="G912" s="17">
        <v>661798.08549999958</v>
      </c>
      <c r="H912">
        <v>37.612284517471615</v>
      </c>
    </row>
    <row r="913" spans="1:8" x14ac:dyDescent="0.3">
      <c r="A913" t="s">
        <v>5635</v>
      </c>
      <c r="B913" t="s">
        <v>5630</v>
      </c>
      <c r="C913" t="s">
        <v>6</v>
      </c>
      <c r="D913" s="16">
        <v>1195</v>
      </c>
      <c r="E913" s="17">
        <v>2230</v>
      </c>
      <c r="F913" s="17">
        <v>666427</v>
      </c>
      <c r="G913" s="17">
        <v>350787.62850000017</v>
      </c>
      <c r="H913">
        <v>28.315884193173293</v>
      </c>
    </row>
    <row r="914" spans="1:8" x14ac:dyDescent="0.3">
      <c r="A914" t="s">
        <v>5636</v>
      </c>
      <c r="B914" t="s">
        <v>5630</v>
      </c>
      <c r="C914" t="s">
        <v>8</v>
      </c>
      <c r="D914" s="16">
        <v>1195</v>
      </c>
      <c r="E914" s="17">
        <v>5165</v>
      </c>
      <c r="F914" s="17">
        <v>1285211</v>
      </c>
      <c r="G914" s="17">
        <v>665537.05429999973</v>
      </c>
      <c r="H914">
        <v>35.267922635205267</v>
      </c>
    </row>
    <row r="915" spans="1:8" x14ac:dyDescent="0.3">
      <c r="A915" t="s">
        <v>5637</v>
      </c>
      <c r="B915" t="s">
        <v>5630</v>
      </c>
      <c r="C915" t="s">
        <v>21</v>
      </c>
      <c r="D915" s="16">
        <v>1195</v>
      </c>
      <c r="E915" s="17">
        <v>3240</v>
      </c>
      <c r="F915" s="17">
        <v>440280</v>
      </c>
      <c r="G915" s="17">
        <v>226282.45700000029</v>
      </c>
      <c r="H915">
        <v>46.915969526341797</v>
      </c>
    </row>
    <row r="916" spans="1:8" x14ac:dyDescent="0.3">
      <c r="A916" t="s">
        <v>5638</v>
      </c>
      <c r="B916" t="s">
        <v>5630</v>
      </c>
      <c r="C916" t="s">
        <v>22</v>
      </c>
      <c r="D916" s="16">
        <v>1195</v>
      </c>
      <c r="E916" s="17">
        <v>3200</v>
      </c>
      <c r="F916" s="17">
        <v>684761</v>
      </c>
      <c r="G916" s="17">
        <v>364986.31199999986</v>
      </c>
      <c r="H916">
        <v>38.054567183566448</v>
      </c>
    </row>
    <row r="917" spans="1:8" x14ac:dyDescent="0.3">
      <c r="A917" t="s">
        <v>5639</v>
      </c>
      <c r="B917" t="s">
        <v>5630</v>
      </c>
      <c r="C917" t="s">
        <v>23</v>
      </c>
      <c r="D917" s="16">
        <v>1195</v>
      </c>
      <c r="E917" s="17">
        <v>1720</v>
      </c>
      <c r="F917" s="17">
        <v>699399</v>
      </c>
      <c r="G917" s="17">
        <v>386862.07600000029</v>
      </c>
      <c r="H917">
        <v>40.391726336949553</v>
      </c>
    </row>
    <row r="918" spans="1:8" x14ac:dyDescent="0.3">
      <c r="A918" t="s">
        <v>5640</v>
      </c>
      <c r="B918" t="s">
        <v>5630</v>
      </c>
      <c r="C918" t="s">
        <v>24</v>
      </c>
      <c r="D918" s="16">
        <v>1195</v>
      </c>
      <c r="E918" s="17">
        <v>6880</v>
      </c>
      <c r="F918" s="17">
        <v>1073549</v>
      </c>
      <c r="G918" s="17">
        <v>596911.88699999987</v>
      </c>
      <c r="H918">
        <v>35.725603687096829</v>
      </c>
    </row>
    <row r="919" spans="1:8" x14ac:dyDescent="0.3">
      <c r="A919" t="s">
        <v>5641</v>
      </c>
      <c r="B919" t="s">
        <v>5630</v>
      </c>
      <c r="C919" t="s">
        <v>25</v>
      </c>
      <c r="D919" s="16">
        <v>1195</v>
      </c>
      <c r="E919" s="17">
        <v>2600</v>
      </c>
      <c r="F919" s="17">
        <v>525822</v>
      </c>
      <c r="G919" s="17">
        <v>280026.08</v>
      </c>
      <c r="H919">
        <v>37.863303067439048</v>
      </c>
    </row>
    <row r="920" spans="1:8" x14ac:dyDescent="0.3">
      <c r="A920" t="s">
        <v>5642</v>
      </c>
      <c r="B920" t="s">
        <v>5630</v>
      </c>
      <c r="C920" t="s">
        <v>5061</v>
      </c>
      <c r="D920" s="16">
        <v>1195</v>
      </c>
      <c r="E920" s="17">
        <v>7227</v>
      </c>
      <c r="F920" s="17">
        <v>600727</v>
      </c>
      <c r="G920" s="17">
        <v>320333.73400000023</v>
      </c>
      <c r="H920">
        <v>27.977644975610783</v>
      </c>
    </row>
    <row r="921" spans="1:8" x14ac:dyDescent="0.3">
      <c r="A921" t="s">
        <v>5643</v>
      </c>
      <c r="B921" t="s">
        <v>5630</v>
      </c>
      <c r="C921" t="s">
        <v>14</v>
      </c>
      <c r="D921" s="16">
        <v>1195</v>
      </c>
      <c r="E921" s="17">
        <v>300</v>
      </c>
      <c r="F921" s="17">
        <v>494857</v>
      </c>
      <c r="G921" s="17">
        <v>269413.25899999996</v>
      </c>
      <c r="H921">
        <v>18.338250032410517</v>
      </c>
    </row>
    <row r="922" spans="1:8" x14ac:dyDescent="0.3">
      <c r="A922" t="s">
        <v>5644</v>
      </c>
      <c r="B922" t="s">
        <v>5630</v>
      </c>
      <c r="C922" t="s">
        <v>15</v>
      </c>
      <c r="D922" s="16">
        <v>1195</v>
      </c>
      <c r="E922" s="17">
        <v>1920</v>
      </c>
      <c r="F922" s="17">
        <v>662550</v>
      </c>
      <c r="G922" s="17">
        <v>391278.47699999984</v>
      </c>
      <c r="H922">
        <v>24.095387568565368</v>
      </c>
    </row>
    <row r="923" spans="1:8" x14ac:dyDescent="0.3">
      <c r="A923" t="s">
        <v>5645</v>
      </c>
      <c r="B923" t="s">
        <v>5630</v>
      </c>
      <c r="C923" t="s">
        <v>5063</v>
      </c>
      <c r="D923" s="16">
        <v>1195</v>
      </c>
      <c r="E923" s="17">
        <v>400</v>
      </c>
      <c r="F923" s="17">
        <v>20962</v>
      </c>
      <c r="G923" s="17">
        <v>8656.0620000000017</v>
      </c>
      <c r="H923">
        <v>35.881680185614464</v>
      </c>
    </row>
    <row r="924" spans="1:8" x14ac:dyDescent="0.3">
      <c r="A924" t="s">
        <v>5646</v>
      </c>
      <c r="B924" t="s">
        <v>5630</v>
      </c>
      <c r="C924" t="s">
        <v>5065</v>
      </c>
      <c r="D924" s="16">
        <v>1195</v>
      </c>
      <c r="E924" s="17">
        <v>0</v>
      </c>
      <c r="F924" s="17">
        <v>1189226</v>
      </c>
      <c r="G924" s="17">
        <v>518170.09270000015</v>
      </c>
      <c r="H924">
        <v>33.221201648156651</v>
      </c>
    </row>
    <row r="925" spans="1:8" x14ac:dyDescent="0.3">
      <c r="A925" t="s">
        <v>5647</v>
      </c>
      <c r="B925" t="s">
        <v>5630</v>
      </c>
      <c r="C925" t="s">
        <v>5067</v>
      </c>
      <c r="D925" s="16">
        <v>1195</v>
      </c>
      <c r="E925" s="17">
        <v>0</v>
      </c>
      <c r="F925" s="17">
        <v>745432</v>
      </c>
      <c r="G925" s="17">
        <v>396430.78939999966</v>
      </c>
      <c r="H925">
        <v>55.513977875009608</v>
      </c>
    </row>
    <row r="926" spans="1:8" x14ac:dyDescent="0.3">
      <c r="A926" t="s">
        <v>5648</v>
      </c>
      <c r="B926" t="s">
        <v>5630</v>
      </c>
      <c r="C926" t="s">
        <v>5069</v>
      </c>
      <c r="D926" s="16">
        <v>1195</v>
      </c>
      <c r="E926" s="17">
        <v>0</v>
      </c>
      <c r="F926" s="17">
        <v>118494</v>
      </c>
      <c r="G926" s="17">
        <v>17050.932000000001</v>
      </c>
      <c r="H926">
        <v>48.104971863626936</v>
      </c>
    </row>
    <row r="927" spans="1:8" x14ac:dyDescent="0.3">
      <c r="A927" t="s">
        <v>5649</v>
      </c>
      <c r="B927" t="s">
        <v>5630</v>
      </c>
      <c r="C927" t="s">
        <v>5071</v>
      </c>
      <c r="D927" s="16">
        <v>1195</v>
      </c>
      <c r="E927" s="17">
        <v>0</v>
      </c>
      <c r="F927" s="17">
        <v>81122</v>
      </c>
      <c r="G927" s="17">
        <v>43727.639000000003</v>
      </c>
      <c r="H927">
        <v>48.284031343656359</v>
      </c>
    </row>
    <row r="928" spans="1:8" x14ac:dyDescent="0.3">
      <c r="A928" t="s">
        <v>5650</v>
      </c>
      <c r="B928" t="s">
        <v>5630</v>
      </c>
      <c r="C928" t="s">
        <v>5073</v>
      </c>
      <c r="D928" s="16">
        <v>1195</v>
      </c>
      <c r="E928" s="17">
        <v>0</v>
      </c>
      <c r="F928" s="17">
        <v>124053</v>
      </c>
      <c r="G928" s="17">
        <v>51075.911400000012</v>
      </c>
      <c r="H928">
        <v>28.72054631403865</v>
      </c>
    </row>
    <row r="929" spans="1:8" x14ac:dyDescent="0.3">
      <c r="A929" t="s">
        <v>5651</v>
      </c>
      <c r="B929" t="s">
        <v>5630</v>
      </c>
      <c r="C929" t="s">
        <v>5075</v>
      </c>
      <c r="D929" s="16">
        <v>1195</v>
      </c>
      <c r="E929" s="17">
        <v>0</v>
      </c>
      <c r="F929" s="17">
        <v>30317</v>
      </c>
      <c r="G929" s="17">
        <v>13757.789999999997</v>
      </c>
      <c r="H929">
        <v>63.522475407944995</v>
      </c>
    </row>
    <row r="930" spans="1:8" x14ac:dyDescent="0.3">
      <c r="A930" t="s">
        <v>5652</v>
      </c>
      <c r="B930" t="s">
        <v>5630</v>
      </c>
      <c r="C930" t="s">
        <v>26</v>
      </c>
      <c r="D930" s="16">
        <v>1195</v>
      </c>
      <c r="E930" s="17">
        <v>1821</v>
      </c>
      <c r="F930" s="17">
        <v>836415</v>
      </c>
      <c r="G930" s="17">
        <v>416109.14850000013</v>
      </c>
      <c r="H930">
        <v>56.6856769523229</v>
      </c>
    </row>
    <row r="931" spans="1:8" x14ac:dyDescent="0.3">
      <c r="A931" t="s">
        <v>5653</v>
      </c>
      <c r="B931" t="s">
        <v>5630</v>
      </c>
      <c r="C931" t="s">
        <v>27</v>
      </c>
      <c r="D931" s="16">
        <v>1195</v>
      </c>
      <c r="E931" s="17">
        <v>2124</v>
      </c>
      <c r="F931" s="17">
        <v>641682</v>
      </c>
      <c r="G931" s="17">
        <v>278574.07629999955</v>
      </c>
      <c r="H931">
        <v>76.923883092336936</v>
      </c>
    </row>
    <row r="932" spans="1:8" x14ac:dyDescent="0.3">
      <c r="A932" t="s">
        <v>5654</v>
      </c>
      <c r="B932" t="s">
        <v>5630</v>
      </c>
      <c r="C932" t="s">
        <v>28</v>
      </c>
      <c r="D932" s="16">
        <v>1195</v>
      </c>
      <c r="E932" s="17">
        <v>2640</v>
      </c>
      <c r="F932" s="17">
        <v>781682.99</v>
      </c>
      <c r="G932" s="17">
        <v>359494.45820000017</v>
      </c>
      <c r="H932">
        <v>39.487704389842463</v>
      </c>
    </row>
    <row r="933" spans="1:8" x14ac:dyDescent="0.3">
      <c r="A933" t="s">
        <v>5655</v>
      </c>
      <c r="B933" t="s">
        <v>5630</v>
      </c>
      <c r="C933" t="s">
        <v>29</v>
      </c>
      <c r="D933" s="16">
        <v>1195</v>
      </c>
      <c r="E933" s="17">
        <v>600</v>
      </c>
      <c r="F933" s="17">
        <v>245479</v>
      </c>
      <c r="G933" s="17">
        <v>122414.10519999996</v>
      </c>
      <c r="H933">
        <v>40.902029798021672</v>
      </c>
    </row>
    <row r="934" spans="1:8" x14ac:dyDescent="0.3">
      <c r="A934" t="s">
        <v>5656</v>
      </c>
      <c r="B934" t="s">
        <v>5630</v>
      </c>
      <c r="C934" t="s">
        <v>5077</v>
      </c>
      <c r="D934" s="16">
        <v>1195</v>
      </c>
      <c r="E934" s="17">
        <v>1760</v>
      </c>
      <c r="F934" s="17">
        <v>21499</v>
      </c>
      <c r="G934" s="17">
        <v>10052.235999999999</v>
      </c>
      <c r="H934">
        <v>46.073293674963516</v>
      </c>
    </row>
    <row r="935" spans="1:8" x14ac:dyDescent="0.3">
      <c r="A935" t="s">
        <v>5657</v>
      </c>
      <c r="B935" t="s">
        <v>5630</v>
      </c>
      <c r="C935" t="s">
        <v>30</v>
      </c>
      <c r="D935" s="16">
        <v>1195</v>
      </c>
      <c r="E935" s="17">
        <v>1650</v>
      </c>
      <c r="F935" s="17">
        <v>429728</v>
      </c>
      <c r="G935" s="17">
        <v>241033.65750000009</v>
      </c>
      <c r="H935">
        <v>44.378684201408987</v>
      </c>
    </row>
    <row r="936" spans="1:8" x14ac:dyDescent="0.3">
      <c r="A936" t="s">
        <v>5658</v>
      </c>
      <c r="B936" t="s">
        <v>5630</v>
      </c>
      <c r="C936" t="s">
        <v>5079</v>
      </c>
      <c r="D936" s="16">
        <v>1195</v>
      </c>
      <c r="E936" s="17">
        <v>1080</v>
      </c>
      <c r="F936" s="17">
        <v>47577</v>
      </c>
      <c r="G936" s="17">
        <v>25569.946000000007</v>
      </c>
      <c r="H936">
        <v>38.152862254984257</v>
      </c>
    </row>
    <row r="937" spans="1:8" x14ac:dyDescent="0.3">
      <c r="A937" t="s">
        <v>5659</v>
      </c>
      <c r="B937" t="s">
        <v>5630</v>
      </c>
      <c r="C937" t="s">
        <v>5081</v>
      </c>
      <c r="D937" s="16">
        <v>1195</v>
      </c>
      <c r="E937" s="17">
        <v>0</v>
      </c>
      <c r="F937" s="17">
        <v>277419</v>
      </c>
      <c r="G937" s="17">
        <v>155838.26360000001</v>
      </c>
      <c r="H937">
        <v>72.224375416762243</v>
      </c>
    </row>
    <row r="938" spans="1:8" x14ac:dyDescent="0.3">
      <c r="A938" t="s">
        <v>5660</v>
      </c>
      <c r="B938" t="s">
        <v>5630</v>
      </c>
      <c r="C938" t="s">
        <v>5083</v>
      </c>
      <c r="D938" s="16">
        <v>1195</v>
      </c>
      <c r="E938" s="17">
        <v>0</v>
      </c>
      <c r="F938" s="17">
        <v>187109</v>
      </c>
      <c r="G938" s="17">
        <v>99553.140000000043</v>
      </c>
      <c r="H938">
        <v>40.732748887396056</v>
      </c>
    </row>
    <row r="939" spans="1:8" x14ac:dyDescent="0.3">
      <c r="A939" t="s">
        <v>5661</v>
      </c>
      <c r="B939" t="s">
        <v>5630</v>
      </c>
      <c r="C939" t="s">
        <v>5085</v>
      </c>
      <c r="D939" s="16">
        <v>1195</v>
      </c>
      <c r="E939" s="17">
        <v>315</v>
      </c>
      <c r="F939" s="17">
        <v>54023</v>
      </c>
      <c r="G939" s="17">
        <v>19705.904000000002</v>
      </c>
      <c r="H939">
        <v>26.109367975075745</v>
      </c>
    </row>
    <row r="940" spans="1:8" x14ac:dyDescent="0.3">
      <c r="A940" t="s">
        <v>5662</v>
      </c>
      <c r="B940" t="s">
        <v>5630</v>
      </c>
      <c r="C940" t="s">
        <v>31</v>
      </c>
      <c r="D940" s="16">
        <v>1195</v>
      </c>
      <c r="E940" s="17">
        <v>3360</v>
      </c>
      <c r="F940" s="17">
        <v>595036</v>
      </c>
      <c r="G940" s="17">
        <v>308018.92389999988</v>
      </c>
      <c r="H940">
        <v>41.696939384645873</v>
      </c>
    </row>
    <row r="941" spans="1:8" x14ac:dyDescent="0.3">
      <c r="A941" t="s">
        <v>5663</v>
      </c>
      <c r="B941" t="s">
        <v>5630</v>
      </c>
      <c r="C941" t="s">
        <v>5087</v>
      </c>
      <c r="D941" s="16">
        <v>1195</v>
      </c>
      <c r="E941" s="17">
        <v>0</v>
      </c>
      <c r="F941" s="17">
        <v>949</v>
      </c>
      <c r="G941" s="17">
        <v>627.33999999999992</v>
      </c>
      <c r="H941">
        <v>4</v>
      </c>
    </row>
    <row r="942" spans="1:8" x14ac:dyDescent="0.3">
      <c r="A942" t="s">
        <v>5664</v>
      </c>
      <c r="B942" t="s">
        <v>5665</v>
      </c>
      <c r="C942" t="s">
        <v>4</v>
      </c>
      <c r="D942" s="16">
        <v>1236</v>
      </c>
      <c r="E942" s="17">
        <v>12024</v>
      </c>
      <c r="F942" s="17">
        <v>4279170</v>
      </c>
      <c r="G942" s="17">
        <v>2354079.4195999978</v>
      </c>
      <c r="H942">
        <v>45.745140698523251</v>
      </c>
    </row>
    <row r="943" spans="1:8" x14ac:dyDescent="0.3">
      <c r="A943" t="s">
        <v>5666</v>
      </c>
      <c r="B943" t="s">
        <v>5665</v>
      </c>
      <c r="C943" t="s">
        <v>2</v>
      </c>
      <c r="D943" s="16">
        <v>1236</v>
      </c>
      <c r="E943" s="17">
        <v>16668</v>
      </c>
      <c r="F943" s="17">
        <v>7001721</v>
      </c>
      <c r="G943" s="17">
        <v>3775072.4744999968</v>
      </c>
      <c r="H943">
        <v>54.341036055431331</v>
      </c>
    </row>
    <row r="944" spans="1:8" x14ac:dyDescent="0.3">
      <c r="A944" t="s">
        <v>5667</v>
      </c>
      <c r="B944" t="s">
        <v>5665</v>
      </c>
      <c r="C944" t="s">
        <v>3</v>
      </c>
      <c r="D944" s="16">
        <v>1236</v>
      </c>
      <c r="E944" s="17">
        <v>17664</v>
      </c>
      <c r="F944" s="17">
        <v>2669340</v>
      </c>
      <c r="G944" s="17">
        <v>1353446.3274999997</v>
      </c>
      <c r="H944">
        <v>66.960012479503774</v>
      </c>
    </row>
    <row r="945" spans="1:8" x14ac:dyDescent="0.3">
      <c r="A945" t="s">
        <v>5668</v>
      </c>
      <c r="B945" t="s">
        <v>5665</v>
      </c>
      <c r="C945" t="s">
        <v>7</v>
      </c>
      <c r="D945" s="16">
        <v>1236</v>
      </c>
      <c r="E945" s="17">
        <v>3489</v>
      </c>
      <c r="F945" s="17">
        <v>1008795</v>
      </c>
      <c r="G945" s="17">
        <v>552331.3949999999</v>
      </c>
      <c r="H945">
        <v>57.267711556981517</v>
      </c>
    </row>
    <row r="946" spans="1:8" x14ac:dyDescent="0.3">
      <c r="A946" t="s">
        <v>5669</v>
      </c>
      <c r="B946" t="s">
        <v>5665</v>
      </c>
      <c r="C946" t="s">
        <v>5</v>
      </c>
      <c r="D946" s="16">
        <v>1236</v>
      </c>
      <c r="E946" s="17">
        <v>4400</v>
      </c>
      <c r="F946" s="17">
        <v>916383</v>
      </c>
      <c r="G946" s="17">
        <v>524808.42419999989</v>
      </c>
      <c r="H946">
        <v>45.537942048636921</v>
      </c>
    </row>
    <row r="947" spans="1:8" x14ac:dyDescent="0.3">
      <c r="A947" t="s">
        <v>5670</v>
      </c>
      <c r="B947" t="s">
        <v>5665</v>
      </c>
      <c r="C947" t="s">
        <v>6</v>
      </c>
      <c r="D947" s="16">
        <v>1236</v>
      </c>
      <c r="E947" s="17">
        <v>1580</v>
      </c>
      <c r="F947" s="17">
        <v>461300</v>
      </c>
      <c r="G947" s="17">
        <v>239078.89760000023</v>
      </c>
      <c r="H947">
        <v>37.585432597962026</v>
      </c>
    </row>
    <row r="948" spans="1:8" x14ac:dyDescent="0.3">
      <c r="A948" t="s">
        <v>5671</v>
      </c>
      <c r="B948" t="s">
        <v>5665</v>
      </c>
      <c r="C948" t="s">
        <v>8</v>
      </c>
      <c r="D948" s="16">
        <v>1236</v>
      </c>
      <c r="E948" s="17">
        <v>2880</v>
      </c>
      <c r="F948" s="17">
        <v>611553</v>
      </c>
      <c r="G948" s="17">
        <v>293191.7362000001</v>
      </c>
      <c r="H948">
        <v>44.892582493888199</v>
      </c>
    </row>
    <row r="949" spans="1:8" x14ac:dyDescent="0.3">
      <c r="A949" t="s">
        <v>5672</v>
      </c>
      <c r="B949" t="s">
        <v>5665</v>
      </c>
      <c r="C949" t="s">
        <v>21</v>
      </c>
      <c r="D949" s="16">
        <v>1236</v>
      </c>
      <c r="E949" s="17">
        <v>3200</v>
      </c>
      <c r="F949" s="17">
        <v>449878</v>
      </c>
      <c r="G949" s="17">
        <v>211326.52300000002</v>
      </c>
      <c r="H949">
        <v>44.997986510894684</v>
      </c>
    </row>
    <row r="950" spans="1:8" x14ac:dyDescent="0.3">
      <c r="A950" t="s">
        <v>5673</v>
      </c>
      <c r="B950" t="s">
        <v>5665</v>
      </c>
      <c r="C950" t="s">
        <v>22</v>
      </c>
      <c r="D950" s="16">
        <v>1236</v>
      </c>
      <c r="E950" s="17">
        <v>3000</v>
      </c>
      <c r="F950" s="17">
        <v>793477</v>
      </c>
      <c r="G950" s="17">
        <v>394138.03399999975</v>
      </c>
      <c r="H950">
        <v>38.453450294905586</v>
      </c>
    </row>
    <row r="951" spans="1:8" x14ac:dyDescent="0.3">
      <c r="A951" t="s">
        <v>5674</v>
      </c>
      <c r="B951" t="s">
        <v>5665</v>
      </c>
      <c r="C951" t="s">
        <v>23</v>
      </c>
      <c r="D951" s="16">
        <v>1236</v>
      </c>
      <c r="E951" s="17">
        <v>1680</v>
      </c>
      <c r="F951" s="17">
        <v>604681</v>
      </c>
      <c r="G951" s="17">
        <v>319113.73000000016</v>
      </c>
      <c r="H951">
        <v>48.826111319410003</v>
      </c>
    </row>
    <row r="952" spans="1:8" x14ac:dyDescent="0.3">
      <c r="A952" t="s">
        <v>5675</v>
      </c>
      <c r="B952" t="s">
        <v>5665</v>
      </c>
      <c r="C952" t="s">
        <v>24</v>
      </c>
      <c r="D952" s="16">
        <v>1236</v>
      </c>
      <c r="E952" s="17">
        <v>7120</v>
      </c>
      <c r="F952" s="17">
        <v>741310</v>
      </c>
      <c r="G952" s="17">
        <v>395147.40599999984</v>
      </c>
      <c r="H952">
        <v>60.364402803729909</v>
      </c>
    </row>
    <row r="953" spans="1:8" x14ac:dyDescent="0.3">
      <c r="A953" t="s">
        <v>5676</v>
      </c>
      <c r="B953" t="s">
        <v>5665</v>
      </c>
      <c r="C953" t="s">
        <v>25</v>
      </c>
      <c r="D953" s="16">
        <v>1236</v>
      </c>
      <c r="E953" s="17">
        <v>2640</v>
      </c>
      <c r="F953" s="17">
        <v>424169</v>
      </c>
      <c r="G953" s="17">
        <v>219226.88600000032</v>
      </c>
      <c r="H953">
        <v>45.01212759764946</v>
      </c>
    </row>
    <row r="954" spans="1:8" x14ac:dyDescent="0.3">
      <c r="A954" t="s">
        <v>5677</v>
      </c>
      <c r="B954" t="s">
        <v>5665</v>
      </c>
      <c r="C954" t="s">
        <v>5061</v>
      </c>
      <c r="D954" s="16">
        <v>1236</v>
      </c>
      <c r="E954" s="17">
        <v>4588</v>
      </c>
      <c r="F954" s="17">
        <v>461970</v>
      </c>
      <c r="G954" s="17">
        <v>243667.4580000001</v>
      </c>
      <c r="H954">
        <v>39.433269648321279</v>
      </c>
    </row>
    <row r="955" spans="1:8" x14ac:dyDescent="0.3">
      <c r="A955" t="s">
        <v>5678</v>
      </c>
      <c r="B955" t="s">
        <v>5665</v>
      </c>
      <c r="C955" t="s">
        <v>14</v>
      </c>
      <c r="D955" s="16">
        <v>1236</v>
      </c>
      <c r="E955" s="17">
        <v>1286</v>
      </c>
      <c r="F955" s="17">
        <v>480421</v>
      </c>
      <c r="G955" s="17">
        <v>255179.79000000004</v>
      </c>
      <c r="H955">
        <v>22.645178684664369</v>
      </c>
    </row>
    <row r="956" spans="1:8" x14ac:dyDescent="0.3">
      <c r="A956" t="s">
        <v>5679</v>
      </c>
      <c r="B956" t="s">
        <v>5665</v>
      </c>
      <c r="C956" t="s">
        <v>15</v>
      </c>
      <c r="D956" s="16">
        <v>1236</v>
      </c>
      <c r="E956" s="17">
        <v>1175</v>
      </c>
      <c r="F956" s="17">
        <v>426755</v>
      </c>
      <c r="G956" s="17">
        <v>245930.1369999999</v>
      </c>
      <c r="H956">
        <v>52.47844212994103</v>
      </c>
    </row>
    <row r="957" spans="1:8" x14ac:dyDescent="0.3">
      <c r="A957" t="s">
        <v>5680</v>
      </c>
      <c r="B957" t="s">
        <v>5665</v>
      </c>
      <c r="C957" t="s">
        <v>5063</v>
      </c>
      <c r="D957" s="16">
        <v>1236</v>
      </c>
      <c r="E957" s="17">
        <v>400</v>
      </c>
      <c r="F957" s="17">
        <v>6700</v>
      </c>
      <c r="G957" s="17">
        <v>2469.4870000000001</v>
      </c>
      <c r="H957">
        <v>120.96863909885155</v>
      </c>
    </row>
    <row r="958" spans="1:8" x14ac:dyDescent="0.3">
      <c r="A958" t="s">
        <v>5681</v>
      </c>
      <c r="B958" t="s">
        <v>5665</v>
      </c>
      <c r="C958" t="s">
        <v>5065</v>
      </c>
      <c r="D958" s="16">
        <v>1236</v>
      </c>
      <c r="E958" s="17">
        <v>0</v>
      </c>
      <c r="F958" s="17">
        <v>386247</v>
      </c>
      <c r="G958" s="17">
        <v>149045.47770000013</v>
      </c>
      <c r="H958">
        <v>62.740440771193164</v>
      </c>
    </row>
    <row r="959" spans="1:8" x14ac:dyDescent="0.3">
      <c r="A959" t="s">
        <v>5682</v>
      </c>
      <c r="B959" t="s">
        <v>5665</v>
      </c>
      <c r="C959" t="s">
        <v>5067</v>
      </c>
      <c r="D959" s="16">
        <v>1236</v>
      </c>
      <c r="E959" s="17">
        <v>0</v>
      </c>
      <c r="F959" s="17">
        <v>419011</v>
      </c>
      <c r="G959" s="17">
        <v>183326.30390000017</v>
      </c>
      <c r="H959">
        <v>63.763582792510292</v>
      </c>
    </row>
    <row r="960" spans="1:8" x14ac:dyDescent="0.3">
      <c r="A960" t="s">
        <v>5683</v>
      </c>
      <c r="B960" t="s">
        <v>5665</v>
      </c>
      <c r="C960" t="s">
        <v>5069</v>
      </c>
      <c r="D960" s="16">
        <v>1236</v>
      </c>
      <c r="E960" s="17">
        <v>0</v>
      </c>
      <c r="F960" s="17">
        <v>34327</v>
      </c>
      <c r="G960" s="17">
        <v>16865.716000000004</v>
      </c>
      <c r="H960">
        <v>107.29869856077035</v>
      </c>
    </row>
    <row r="961" spans="1:8" x14ac:dyDescent="0.3">
      <c r="A961" t="s">
        <v>5684</v>
      </c>
      <c r="B961" t="s">
        <v>5665</v>
      </c>
      <c r="C961" t="s">
        <v>5071</v>
      </c>
      <c r="D961" s="16">
        <v>1236</v>
      </c>
      <c r="E961" s="17">
        <v>0</v>
      </c>
      <c r="F961" s="17">
        <v>25439</v>
      </c>
      <c r="G961" s="17">
        <v>13763.137999999999</v>
      </c>
      <c r="H961">
        <v>115.86424205767422</v>
      </c>
    </row>
    <row r="962" spans="1:8" x14ac:dyDescent="0.3">
      <c r="A962" t="s">
        <v>5685</v>
      </c>
      <c r="B962" t="s">
        <v>5665</v>
      </c>
      <c r="C962" t="s">
        <v>5073</v>
      </c>
      <c r="D962" s="16">
        <v>1236</v>
      </c>
      <c r="E962" s="17">
        <v>0</v>
      </c>
      <c r="F962" s="17">
        <v>38822</v>
      </c>
      <c r="G962" s="17">
        <v>14244.807599999996</v>
      </c>
      <c r="H962">
        <v>27.053335579535119</v>
      </c>
    </row>
    <row r="963" spans="1:8" x14ac:dyDescent="0.3">
      <c r="A963" t="s">
        <v>5686</v>
      </c>
      <c r="B963" t="s">
        <v>5665</v>
      </c>
      <c r="C963" t="s">
        <v>5075</v>
      </c>
      <c r="D963" s="16">
        <v>1236</v>
      </c>
      <c r="E963" s="17">
        <v>0</v>
      </c>
      <c r="F963" s="17">
        <v>2114</v>
      </c>
      <c r="G963" s="17">
        <v>847.9699999999998</v>
      </c>
      <c r="H963">
        <v>52.78718513779296</v>
      </c>
    </row>
    <row r="964" spans="1:8" x14ac:dyDescent="0.3">
      <c r="A964" t="s">
        <v>5687</v>
      </c>
      <c r="B964" t="s">
        <v>5665</v>
      </c>
      <c r="C964" t="s">
        <v>26</v>
      </c>
      <c r="D964" s="16">
        <v>1236</v>
      </c>
      <c r="E964" s="17">
        <v>1140</v>
      </c>
      <c r="F964" s="17">
        <v>546775</v>
      </c>
      <c r="G964" s="17">
        <v>284026.74040000036</v>
      </c>
      <c r="H964">
        <v>49.708590323998457</v>
      </c>
    </row>
    <row r="965" spans="1:8" x14ac:dyDescent="0.3">
      <c r="A965" t="s">
        <v>5688</v>
      </c>
      <c r="B965" t="s">
        <v>5665</v>
      </c>
      <c r="C965" t="s">
        <v>27</v>
      </c>
      <c r="D965" s="16">
        <v>1236</v>
      </c>
      <c r="E965" s="17">
        <v>1140</v>
      </c>
      <c r="F965" s="17">
        <v>454253</v>
      </c>
      <c r="G965" s="17">
        <v>206735.97470000011</v>
      </c>
      <c r="H965">
        <v>54.017999666061719</v>
      </c>
    </row>
    <row r="966" spans="1:8" x14ac:dyDescent="0.3">
      <c r="A966" t="s">
        <v>5689</v>
      </c>
      <c r="B966" t="s">
        <v>5665</v>
      </c>
      <c r="C966" t="s">
        <v>28</v>
      </c>
      <c r="D966" s="16">
        <v>1236</v>
      </c>
      <c r="E966" s="17">
        <v>1440</v>
      </c>
      <c r="F966" s="17">
        <v>430875</v>
      </c>
      <c r="G966" s="17">
        <v>198255.84570000006</v>
      </c>
      <c r="H966">
        <v>39.434904456619009</v>
      </c>
    </row>
    <row r="967" spans="1:8" x14ac:dyDescent="0.3">
      <c r="A967" t="s">
        <v>5690</v>
      </c>
      <c r="B967" t="s">
        <v>5665</v>
      </c>
      <c r="C967" t="s">
        <v>29</v>
      </c>
      <c r="D967" s="16">
        <v>1236</v>
      </c>
      <c r="E967" s="17">
        <v>400</v>
      </c>
      <c r="F967" s="17">
        <v>202558</v>
      </c>
      <c r="G967" s="17">
        <v>104439.17559999994</v>
      </c>
      <c r="H967">
        <v>41.451782561308299</v>
      </c>
    </row>
    <row r="968" spans="1:8" x14ac:dyDescent="0.3">
      <c r="A968" t="s">
        <v>5691</v>
      </c>
      <c r="B968" t="s">
        <v>5665</v>
      </c>
      <c r="C968" t="s">
        <v>5077</v>
      </c>
      <c r="D968" s="16">
        <v>1236</v>
      </c>
      <c r="E968" s="17">
        <v>960</v>
      </c>
      <c r="F968" s="17">
        <v>17137</v>
      </c>
      <c r="G968" s="17">
        <v>9727.9120000000003</v>
      </c>
      <c r="H968">
        <v>15.079632837401844</v>
      </c>
    </row>
    <row r="969" spans="1:8" x14ac:dyDescent="0.3">
      <c r="A969" t="s">
        <v>5692</v>
      </c>
      <c r="B969" t="s">
        <v>5665</v>
      </c>
      <c r="C969" t="s">
        <v>30</v>
      </c>
      <c r="D969" s="16">
        <v>1236</v>
      </c>
      <c r="E969" s="17">
        <v>1200</v>
      </c>
      <c r="F969" s="17">
        <v>298160</v>
      </c>
      <c r="G969" s="17">
        <v>171869.83789999995</v>
      </c>
      <c r="H969">
        <v>48.069438699374395</v>
      </c>
    </row>
    <row r="970" spans="1:8" x14ac:dyDescent="0.3">
      <c r="A970" t="s">
        <v>5693</v>
      </c>
      <c r="B970" t="s">
        <v>5665</v>
      </c>
      <c r="C970" t="s">
        <v>5079</v>
      </c>
      <c r="D970" s="16">
        <v>1236</v>
      </c>
      <c r="E970" s="17">
        <v>1120</v>
      </c>
      <c r="F970" s="17">
        <v>41206</v>
      </c>
      <c r="G970" s="17">
        <v>21700.78</v>
      </c>
      <c r="H970">
        <v>70.940305733542175</v>
      </c>
    </row>
    <row r="971" spans="1:8" x14ac:dyDescent="0.3">
      <c r="A971" t="s">
        <v>5694</v>
      </c>
      <c r="B971" t="s">
        <v>5665</v>
      </c>
      <c r="C971" t="s">
        <v>5081</v>
      </c>
      <c r="D971" s="16">
        <v>1236</v>
      </c>
      <c r="E971" s="17">
        <v>0</v>
      </c>
      <c r="F971" s="17">
        <v>211786</v>
      </c>
      <c r="G971" s="17">
        <v>104864.43699999993</v>
      </c>
      <c r="H971">
        <v>51.714762039159375</v>
      </c>
    </row>
    <row r="972" spans="1:8" x14ac:dyDescent="0.3">
      <c r="A972" t="s">
        <v>5695</v>
      </c>
      <c r="B972" t="s">
        <v>5665</v>
      </c>
      <c r="C972" t="s">
        <v>5083</v>
      </c>
      <c r="D972" s="16">
        <v>1236</v>
      </c>
      <c r="E972" s="17">
        <v>0</v>
      </c>
      <c r="F972" s="17">
        <v>229767</v>
      </c>
      <c r="G972" s="17">
        <v>128748.54199999999</v>
      </c>
      <c r="H972">
        <v>39.209762291164623</v>
      </c>
    </row>
    <row r="973" spans="1:8" x14ac:dyDescent="0.3">
      <c r="A973" t="s">
        <v>5696</v>
      </c>
      <c r="B973" t="s">
        <v>5665</v>
      </c>
      <c r="C973" t="s">
        <v>5085</v>
      </c>
      <c r="D973" s="16">
        <v>1236</v>
      </c>
      <c r="E973" s="17">
        <v>180</v>
      </c>
      <c r="F973" s="17">
        <v>43642</v>
      </c>
      <c r="G973" s="17">
        <v>19995.9588</v>
      </c>
      <c r="H973">
        <v>24.699997828812041</v>
      </c>
    </row>
    <row r="974" spans="1:8" x14ac:dyDescent="0.3">
      <c r="A974" t="s">
        <v>5697</v>
      </c>
      <c r="B974" t="s">
        <v>5665</v>
      </c>
      <c r="C974" t="s">
        <v>31</v>
      </c>
      <c r="D974" s="16">
        <v>1236</v>
      </c>
      <c r="E974" s="17">
        <v>4480</v>
      </c>
      <c r="F974" s="17">
        <v>487647</v>
      </c>
      <c r="G974" s="17">
        <v>223989.04550000007</v>
      </c>
      <c r="H974">
        <v>52.535191313562343</v>
      </c>
    </row>
    <row r="975" spans="1:8" x14ac:dyDescent="0.3">
      <c r="A975" t="s">
        <v>5698</v>
      </c>
      <c r="B975" t="s">
        <v>5665</v>
      </c>
      <c r="C975" t="s">
        <v>5087</v>
      </c>
      <c r="D975" s="16">
        <v>1236</v>
      </c>
      <c r="E975" s="17">
        <v>0</v>
      </c>
      <c r="F975" s="17">
        <v>1959</v>
      </c>
      <c r="G975" s="17">
        <v>328.77</v>
      </c>
      <c r="H975">
        <v>68.000000000000043</v>
      </c>
    </row>
    <row r="976" spans="1:8" x14ac:dyDescent="0.3">
      <c r="A976" t="s">
        <v>5699</v>
      </c>
      <c r="B976" t="s">
        <v>5700</v>
      </c>
      <c r="C976" t="s">
        <v>4</v>
      </c>
      <c r="D976" s="16">
        <v>1159.5999999999999</v>
      </c>
      <c r="E976" s="17">
        <v>13744</v>
      </c>
      <c r="F976" s="17">
        <v>3455312</v>
      </c>
      <c r="G976" s="17">
        <v>811549.53789999615</v>
      </c>
      <c r="H976">
        <v>43.758967365966114</v>
      </c>
    </row>
    <row r="977" spans="1:8" x14ac:dyDescent="0.3">
      <c r="A977" t="s">
        <v>5701</v>
      </c>
      <c r="B977" t="s">
        <v>5700</v>
      </c>
      <c r="C977" t="s">
        <v>2</v>
      </c>
      <c r="D977" s="16">
        <v>1159.5999999999999</v>
      </c>
      <c r="E977" s="17">
        <v>19281</v>
      </c>
      <c r="F977" s="17">
        <v>4821931</v>
      </c>
      <c r="G977" s="17">
        <v>1243147.7862999984</v>
      </c>
      <c r="H977">
        <v>56.267957557984936</v>
      </c>
    </row>
    <row r="978" spans="1:8" x14ac:dyDescent="0.3">
      <c r="A978" t="s">
        <v>5702</v>
      </c>
      <c r="B978" t="s">
        <v>5700</v>
      </c>
      <c r="C978" t="s">
        <v>3</v>
      </c>
      <c r="D978" s="16">
        <v>1159.5999999999999</v>
      </c>
      <c r="E978" s="17">
        <v>16056</v>
      </c>
      <c r="F978" s="17">
        <v>1978330</v>
      </c>
      <c r="G978" s="17">
        <v>778539.46540000057</v>
      </c>
      <c r="H978">
        <v>72.468412591275651</v>
      </c>
    </row>
    <row r="979" spans="1:8" x14ac:dyDescent="0.3">
      <c r="A979" t="s">
        <v>5703</v>
      </c>
      <c r="B979" t="s">
        <v>5700</v>
      </c>
      <c r="C979" t="s">
        <v>7</v>
      </c>
      <c r="D979" s="16">
        <v>1159.5999999999999</v>
      </c>
      <c r="E979" s="17">
        <v>3864</v>
      </c>
      <c r="F979" s="17">
        <v>912559</v>
      </c>
      <c r="G979" s="17">
        <v>387484.03999999969</v>
      </c>
      <c r="H979">
        <v>54.760063367523614</v>
      </c>
    </row>
    <row r="980" spans="1:8" x14ac:dyDescent="0.3">
      <c r="A980" t="s">
        <v>5704</v>
      </c>
      <c r="B980" t="s">
        <v>5700</v>
      </c>
      <c r="C980" t="s">
        <v>5</v>
      </c>
      <c r="D980" s="16">
        <v>1159.5999999999999</v>
      </c>
      <c r="E980" s="17">
        <v>3360</v>
      </c>
      <c r="F980" s="17">
        <v>541049</v>
      </c>
      <c r="G980" s="17">
        <v>247468.17800000019</v>
      </c>
      <c r="H980">
        <v>43.418402641777469</v>
      </c>
    </row>
    <row r="981" spans="1:8" x14ac:dyDescent="0.3">
      <c r="A981" t="s">
        <v>5705</v>
      </c>
      <c r="B981" t="s">
        <v>5700</v>
      </c>
      <c r="C981" t="s">
        <v>6</v>
      </c>
      <c r="D981" s="16">
        <v>1159.5999999999999</v>
      </c>
      <c r="E981" s="17">
        <v>1840</v>
      </c>
      <c r="F981" s="17">
        <v>407625</v>
      </c>
      <c r="G981" s="17">
        <v>140364.2693000001</v>
      </c>
      <c r="H981">
        <v>36.881496073826355</v>
      </c>
    </row>
    <row r="982" spans="1:8" x14ac:dyDescent="0.3">
      <c r="A982" t="s">
        <v>5706</v>
      </c>
      <c r="B982" t="s">
        <v>5700</v>
      </c>
      <c r="C982" t="s">
        <v>8</v>
      </c>
      <c r="D982" s="16">
        <v>1159.5999999999999</v>
      </c>
      <c r="E982" s="17">
        <v>2880</v>
      </c>
      <c r="F982" s="17">
        <v>484790</v>
      </c>
      <c r="G982" s="17">
        <v>120516.77980000019</v>
      </c>
      <c r="H982">
        <v>41.118633164623702</v>
      </c>
    </row>
    <row r="983" spans="1:8" x14ac:dyDescent="0.3">
      <c r="A983" t="s">
        <v>5707</v>
      </c>
      <c r="B983" t="s">
        <v>5700</v>
      </c>
      <c r="C983" t="s">
        <v>21</v>
      </c>
      <c r="D983" s="16">
        <v>1159.5999999999999</v>
      </c>
      <c r="E983" s="17">
        <v>2160</v>
      </c>
      <c r="F983" s="17">
        <v>332448</v>
      </c>
      <c r="G983" s="17">
        <v>117808.6479999999</v>
      </c>
      <c r="H983">
        <v>61.384341532581537</v>
      </c>
    </row>
    <row r="984" spans="1:8" x14ac:dyDescent="0.3">
      <c r="A984" t="s">
        <v>5708</v>
      </c>
      <c r="B984" t="s">
        <v>5700</v>
      </c>
      <c r="C984" t="s">
        <v>22</v>
      </c>
      <c r="D984" s="16">
        <v>1159.5999999999999</v>
      </c>
      <c r="E984" s="17">
        <v>2040</v>
      </c>
      <c r="F984" s="17">
        <v>504618</v>
      </c>
      <c r="G984" s="17">
        <v>195421.65399999992</v>
      </c>
      <c r="H984">
        <v>52.911609553108967</v>
      </c>
    </row>
    <row r="985" spans="1:8" x14ac:dyDescent="0.3">
      <c r="A985" t="s">
        <v>5709</v>
      </c>
      <c r="B985" t="s">
        <v>5700</v>
      </c>
      <c r="C985" t="s">
        <v>23</v>
      </c>
      <c r="D985" s="16">
        <v>1159.5999999999999</v>
      </c>
      <c r="E985" s="17">
        <v>1160</v>
      </c>
      <c r="F985" s="17">
        <v>387221</v>
      </c>
      <c r="G985" s="17">
        <v>170602.28000000009</v>
      </c>
      <c r="H985">
        <v>41.752362154111154</v>
      </c>
    </row>
    <row r="986" spans="1:8" x14ac:dyDescent="0.3">
      <c r="A986" t="s">
        <v>5710</v>
      </c>
      <c r="B986" t="s">
        <v>5700</v>
      </c>
      <c r="C986" t="s">
        <v>24</v>
      </c>
      <c r="D986" s="16">
        <v>1159.5999999999999</v>
      </c>
      <c r="E986" s="17">
        <v>4880</v>
      </c>
      <c r="F986" s="17">
        <v>495529</v>
      </c>
      <c r="G986" s="17">
        <v>198837.86200000002</v>
      </c>
      <c r="H986">
        <v>54.523953329202541</v>
      </c>
    </row>
    <row r="987" spans="1:8" x14ac:dyDescent="0.3">
      <c r="A987" t="s">
        <v>5711</v>
      </c>
      <c r="B987" t="s">
        <v>5700</v>
      </c>
      <c r="C987" t="s">
        <v>25</v>
      </c>
      <c r="D987" s="16">
        <v>1159.5999999999999</v>
      </c>
      <c r="E987" s="17">
        <v>1800</v>
      </c>
      <c r="F987" s="17">
        <v>214082</v>
      </c>
      <c r="G987" s="17">
        <v>90495.20399999994</v>
      </c>
      <c r="H987">
        <v>56.494036631550792</v>
      </c>
    </row>
    <row r="988" spans="1:8" x14ac:dyDescent="0.3">
      <c r="A988" t="s">
        <v>5712</v>
      </c>
      <c r="B988" t="s">
        <v>5700</v>
      </c>
      <c r="C988" t="s">
        <v>5061</v>
      </c>
      <c r="D988" s="16">
        <v>1159.5999999999999</v>
      </c>
      <c r="E988" s="17">
        <v>5572</v>
      </c>
      <c r="F988" s="17">
        <v>423894</v>
      </c>
      <c r="G988" s="17">
        <v>174117.90699999983</v>
      </c>
      <c r="H988">
        <v>43.074008179798049</v>
      </c>
    </row>
    <row r="989" spans="1:8" x14ac:dyDescent="0.3">
      <c r="A989" t="s">
        <v>5713</v>
      </c>
      <c r="B989" t="s">
        <v>5700</v>
      </c>
      <c r="C989" t="s">
        <v>14</v>
      </c>
      <c r="D989" s="16">
        <v>1159.5999999999999</v>
      </c>
      <c r="E989" s="17">
        <v>2049</v>
      </c>
      <c r="F989" s="17">
        <v>486697</v>
      </c>
      <c r="G989" s="17">
        <v>243731.54099999997</v>
      </c>
      <c r="H989">
        <v>31.451956329726684</v>
      </c>
    </row>
    <row r="990" spans="1:8" x14ac:dyDescent="0.3">
      <c r="A990" t="s">
        <v>5714</v>
      </c>
      <c r="B990" t="s">
        <v>5700</v>
      </c>
      <c r="C990" t="s">
        <v>15</v>
      </c>
      <c r="D990" s="16">
        <v>1159.5999999999999</v>
      </c>
      <c r="E990" s="17">
        <v>1655</v>
      </c>
      <c r="F990" s="17">
        <v>386392</v>
      </c>
      <c r="G990" s="17">
        <v>217349.03699999987</v>
      </c>
      <c r="H990">
        <v>58.763684497768757</v>
      </c>
    </row>
    <row r="991" spans="1:8" x14ac:dyDescent="0.3">
      <c r="A991" t="s">
        <v>5715</v>
      </c>
      <c r="B991" t="s">
        <v>5700</v>
      </c>
      <c r="C991" t="s">
        <v>5063</v>
      </c>
      <c r="D991" s="16">
        <v>1159.5999999999999</v>
      </c>
      <c r="E991" s="17">
        <v>400</v>
      </c>
      <c r="F991" s="17">
        <v>29419</v>
      </c>
      <c r="G991" s="17">
        <v>12859.059000000005</v>
      </c>
      <c r="H991">
        <v>37.939311293439992</v>
      </c>
    </row>
    <row r="992" spans="1:8" x14ac:dyDescent="0.3">
      <c r="A992" t="s">
        <v>5716</v>
      </c>
      <c r="B992" t="s">
        <v>5700</v>
      </c>
      <c r="C992" t="s">
        <v>5065</v>
      </c>
      <c r="D992" s="16">
        <v>1159.5999999999999</v>
      </c>
      <c r="E992" s="17">
        <v>0</v>
      </c>
      <c r="F992" s="17">
        <v>427360.99</v>
      </c>
      <c r="G992" s="17">
        <v>125297.73560000013</v>
      </c>
      <c r="H992">
        <v>39.752288012162808</v>
      </c>
    </row>
    <row r="993" spans="1:8" x14ac:dyDescent="0.3">
      <c r="A993" t="s">
        <v>5717</v>
      </c>
      <c r="B993" t="s">
        <v>5700</v>
      </c>
      <c r="C993" t="s">
        <v>5067</v>
      </c>
      <c r="D993" s="16">
        <v>1159.5999999999999</v>
      </c>
      <c r="E993" s="17">
        <v>0</v>
      </c>
      <c r="F993" s="17">
        <v>688427</v>
      </c>
      <c r="G993" s="17">
        <v>312711.74500000029</v>
      </c>
      <c r="H993">
        <v>52.125753075158009</v>
      </c>
    </row>
    <row r="994" spans="1:8" x14ac:dyDescent="0.3">
      <c r="A994" t="s">
        <v>5718</v>
      </c>
      <c r="B994" t="s">
        <v>5700</v>
      </c>
      <c r="C994" t="s">
        <v>5069</v>
      </c>
      <c r="D994" s="16">
        <v>1159.5999999999999</v>
      </c>
      <c r="E994" s="17">
        <v>0</v>
      </c>
      <c r="F994" s="17">
        <v>89953</v>
      </c>
      <c r="G994" s="17">
        <v>36296.550000000003</v>
      </c>
      <c r="H994">
        <v>58.861939058584781</v>
      </c>
    </row>
    <row r="995" spans="1:8" x14ac:dyDescent="0.3">
      <c r="A995" t="s">
        <v>5719</v>
      </c>
      <c r="B995" t="s">
        <v>5700</v>
      </c>
      <c r="C995" t="s">
        <v>5071</v>
      </c>
      <c r="D995" s="16">
        <v>1159.5999999999999</v>
      </c>
      <c r="E995" s="17">
        <v>0</v>
      </c>
      <c r="F995" s="17">
        <v>49974</v>
      </c>
      <c r="G995" s="17">
        <v>-14757.249200000027</v>
      </c>
      <c r="H995">
        <v>51.530856334841076</v>
      </c>
    </row>
    <row r="996" spans="1:8" x14ac:dyDescent="0.3">
      <c r="A996" t="s">
        <v>5720</v>
      </c>
      <c r="B996" t="s">
        <v>5700</v>
      </c>
      <c r="C996" t="s">
        <v>5073</v>
      </c>
      <c r="D996" s="16">
        <v>1159.5999999999999</v>
      </c>
      <c r="E996" s="17">
        <v>0</v>
      </c>
      <c r="F996" s="17">
        <v>58253</v>
      </c>
      <c r="G996" s="17">
        <v>19957.17379999999</v>
      </c>
      <c r="H996">
        <v>36.446852025352044</v>
      </c>
    </row>
    <row r="997" spans="1:8" x14ac:dyDescent="0.3">
      <c r="A997" t="s">
        <v>5721</v>
      </c>
      <c r="B997" t="s">
        <v>5700</v>
      </c>
      <c r="C997" t="s">
        <v>5075</v>
      </c>
      <c r="D997" s="16">
        <v>1159.5999999999999</v>
      </c>
      <c r="E997" s="17">
        <v>0</v>
      </c>
      <c r="F997" s="17">
        <v>68738</v>
      </c>
      <c r="G997" s="17">
        <v>30020.50999999998</v>
      </c>
      <c r="H997">
        <v>30.957634650386648</v>
      </c>
    </row>
    <row r="998" spans="1:8" x14ac:dyDescent="0.3">
      <c r="A998" t="s">
        <v>5722</v>
      </c>
      <c r="B998" t="s">
        <v>5700</v>
      </c>
      <c r="C998" t="s">
        <v>26</v>
      </c>
      <c r="D998" s="16">
        <v>1159.5999999999999</v>
      </c>
      <c r="E998" s="17">
        <v>456</v>
      </c>
      <c r="F998" s="17">
        <v>311479</v>
      </c>
      <c r="G998" s="17">
        <v>92230.374600000097</v>
      </c>
      <c r="H998">
        <v>55.628913357374266</v>
      </c>
    </row>
    <row r="999" spans="1:8" x14ac:dyDescent="0.3">
      <c r="A999" t="s">
        <v>5723</v>
      </c>
      <c r="B999" t="s">
        <v>5700</v>
      </c>
      <c r="C999" t="s">
        <v>27</v>
      </c>
      <c r="D999" s="16">
        <v>1159.5999999999999</v>
      </c>
      <c r="E999" s="17">
        <v>456</v>
      </c>
      <c r="F999" s="17">
        <v>148904</v>
      </c>
      <c r="G999" s="17">
        <v>31613.971799999956</v>
      </c>
      <c r="H999">
        <v>43.158913849591833</v>
      </c>
    </row>
    <row r="1000" spans="1:8" x14ac:dyDescent="0.3">
      <c r="A1000" t="s">
        <v>5724</v>
      </c>
      <c r="B1000" t="s">
        <v>5700</v>
      </c>
      <c r="C1000" t="s">
        <v>28</v>
      </c>
      <c r="D1000" s="16">
        <v>1159.5999999999999</v>
      </c>
      <c r="E1000" s="17">
        <v>1056</v>
      </c>
      <c r="F1000" s="17">
        <v>376866</v>
      </c>
      <c r="G1000" s="17">
        <v>116836.70440000002</v>
      </c>
      <c r="H1000">
        <v>48.802586862062803</v>
      </c>
    </row>
    <row r="1001" spans="1:8" x14ac:dyDescent="0.3">
      <c r="A1001" t="s">
        <v>5725</v>
      </c>
      <c r="B1001" t="s">
        <v>5700</v>
      </c>
      <c r="C1001" t="s">
        <v>29</v>
      </c>
      <c r="D1001" s="16">
        <v>1159.5999999999999</v>
      </c>
      <c r="E1001" s="17">
        <v>400</v>
      </c>
      <c r="F1001" s="17">
        <v>133660</v>
      </c>
      <c r="G1001" s="17">
        <v>47341.758699999991</v>
      </c>
      <c r="H1001">
        <v>56.53308400758614</v>
      </c>
    </row>
    <row r="1002" spans="1:8" x14ac:dyDescent="0.3">
      <c r="A1002" t="s">
        <v>5726</v>
      </c>
      <c r="B1002" t="s">
        <v>5700</v>
      </c>
      <c r="C1002" t="s">
        <v>5077</v>
      </c>
      <c r="D1002" s="16">
        <v>1159.5999999999999</v>
      </c>
      <c r="E1002" s="17">
        <v>320</v>
      </c>
      <c r="F1002" s="17">
        <v>8984</v>
      </c>
      <c r="G1002" s="17">
        <v>3510.2240000000002</v>
      </c>
      <c r="H1002">
        <v>34.945176072239725</v>
      </c>
    </row>
    <row r="1003" spans="1:8" x14ac:dyDescent="0.3">
      <c r="A1003" t="s">
        <v>5727</v>
      </c>
      <c r="B1003" t="s">
        <v>5700</v>
      </c>
      <c r="C1003" t="s">
        <v>30</v>
      </c>
      <c r="D1003" s="16">
        <v>1159.5999999999999</v>
      </c>
      <c r="E1003" s="17">
        <v>1450</v>
      </c>
      <c r="F1003" s="17">
        <v>247640</v>
      </c>
      <c r="G1003" s="17">
        <v>108927.96519999992</v>
      </c>
      <c r="H1003">
        <v>55.10815702344523</v>
      </c>
    </row>
    <row r="1004" spans="1:8" x14ac:dyDescent="0.3">
      <c r="A1004" t="s">
        <v>5728</v>
      </c>
      <c r="B1004" t="s">
        <v>5700</v>
      </c>
      <c r="C1004" t="s">
        <v>5079</v>
      </c>
      <c r="D1004" s="16">
        <v>1159.5999999999999</v>
      </c>
      <c r="E1004" s="17">
        <v>760</v>
      </c>
      <c r="F1004" s="17">
        <v>20539</v>
      </c>
      <c r="G1004" s="17">
        <v>3436.2560000000012</v>
      </c>
      <c r="H1004">
        <v>78.910063829523523</v>
      </c>
    </row>
    <row r="1005" spans="1:8" x14ac:dyDescent="0.3">
      <c r="A1005" t="s">
        <v>5729</v>
      </c>
      <c r="B1005" t="s">
        <v>5700</v>
      </c>
      <c r="C1005" t="s">
        <v>5081</v>
      </c>
      <c r="D1005" s="16">
        <v>1159.5999999999999</v>
      </c>
      <c r="E1005" s="17">
        <v>0</v>
      </c>
      <c r="F1005" s="17">
        <v>124134</v>
      </c>
      <c r="G1005" s="17">
        <v>44174.940999999963</v>
      </c>
      <c r="H1005">
        <v>77.244422877712864</v>
      </c>
    </row>
    <row r="1006" spans="1:8" x14ac:dyDescent="0.3">
      <c r="A1006" t="s">
        <v>5730</v>
      </c>
      <c r="B1006" t="s">
        <v>5700</v>
      </c>
      <c r="C1006" t="s">
        <v>5083</v>
      </c>
      <c r="D1006" s="16">
        <v>1159.5999999999999</v>
      </c>
      <c r="E1006" s="17">
        <v>0</v>
      </c>
      <c r="F1006" s="17">
        <v>198078</v>
      </c>
      <c r="G1006" s="17">
        <v>98437.037999999971</v>
      </c>
      <c r="H1006">
        <v>61.990391411516121</v>
      </c>
    </row>
    <row r="1007" spans="1:8" x14ac:dyDescent="0.3">
      <c r="A1007" t="s">
        <v>5731</v>
      </c>
      <c r="B1007" t="s">
        <v>5700</v>
      </c>
      <c r="C1007" t="s">
        <v>5085</v>
      </c>
      <c r="D1007" s="16">
        <v>1159.5999999999999</v>
      </c>
      <c r="E1007" s="17">
        <v>315</v>
      </c>
      <c r="F1007" s="17">
        <v>71854</v>
      </c>
      <c r="G1007" s="17">
        <v>26455.887999999999</v>
      </c>
      <c r="H1007">
        <v>45.180040654554084</v>
      </c>
    </row>
    <row r="1008" spans="1:8" x14ac:dyDescent="0.3">
      <c r="A1008" t="s">
        <v>5732</v>
      </c>
      <c r="B1008" t="s">
        <v>5700</v>
      </c>
      <c r="C1008" t="s">
        <v>31</v>
      </c>
      <c r="D1008" s="16">
        <v>1159.5999999999999</v>
      </c>
      <c r="E1008" s="17">
        <v>3304</v>
      </c>
      <c r="F1008" s="17">
        <v>399935</v>
      </c>
      <c r="G1008" s="17">
        <v>138274.68360000008</v>
      </c>
      <c r="H1008">
        <v>41.327859869162843</v>
      </c>
    </row>
    <row r="1009" spans="1:8" x14ac:dyDescent="0.3">
      <c r="A1009" t="s">
        <v>5733</v>
      </c>
      <c r="B1009" t="s">
        <v>5700</v>
      </c>
      <c r="C1009" t="s">
        <v>5087</v>
      </c>
      <c r="D1009" s="16">
        <v>1159.5999999999999</v>
      </c>
      <c r="E1009" s="17">
        <v>0</v>
      </c>
      <c r="F1009" s="17">
        <v>-3254</v>
      </c>
      <c r="G1009" s="17">
        <v>-1186.2919999999999</v>
      </c>
      <c r="H1009">
        <v>-91.093969119430838</v>
      </c>
    </row>
    <row r="1010" spans="1:8" x14ac:dyDescent="0.3">
      <c r="A1010" t="s">
        <v>5734</v>
      </c>
      <c r="B1010" t="s">
        <v>5735</v>
      </c>
      <c r="C1010" t="s">
        <v>4</v>
      </c>
      <c r="D1010" s="16">
        <v>2053</v>
      </c>
      <c r="E1010" s="17">
        <v>17164</v>
      </c>
      <c r="F1010" s="17">
        <v>7752436</v>
      </c>
      <c r="G1010" s="17">
        <v>3354939.3307999987</v>
      </c>
      <c r="H1010">
        <v>37.016589807449158</v>
      </c>
    </row>
    <row r="1011" spans="1:8" x14ac:dyDescent="0.3">
      <c r="A1011" t="s">
        <v>5736</v>
      </c>
      <c r="B1011" t="s">
        <v>5735</v>
      </c>
      <c r="C1011" t="s">
        <v>2</v>
      </c>
      <c r="D1011" s="16">
        <v>2053</v>
      </c>
      <c r="E1011" s="17">
        <v>24495</v>
      </c>
      <c r="F1011" s="17">
        <v>9855461</v>
      </c>
      <c r="G1011" s="17">
        <v>4326020.3555000024</v>
      </c>
      <c r="H1011">
        <v>51.580156165613495</v>
      </c>
    </row>
    <row r="1012" spans="1:8" x14ac:dyDescent="0.3">
      <c r="A1012" t="s">
        <v>5737</v>
      </c>
      <c r="B1012" t="s">
        <v>5735</v>
      </c>
      <c r="C1012" t="s">
        <v>3</v>
      </c>
      <c r="D1012" s="16">
        <v>2053</v>
      </c>
      <c r="E1012" s="17">
        <v>23640</v>
      </c>
      <c r="F1012" s="17">
        <v>4041287</v>
      </c>
      <c r="G1012" s="17">
        <v>1630443.7816999997</v>
      </c>
      <c r="H1012">
        <v>81.081714189377806</v>
      </c>
    </row>
    <row r="1013" spans="1:8" x14ac:dyDescent="0.3">
      <c r="A1013" t="s">
        <v>5738</v>
      </c>
      <c r="B1013" t="s">
        <v>5735</v>
      </c>
      <c r="C1013" t="s">
        <v>7</v>
      </c>
      <c r="D1013" s="16">
        <v>2053</v>
      </c>
      <c r="E1013" s="17">
        <v>5532</v>
      </c>
      <c r="F1013" s="17">
        <v>1865062</v>
      </c>
      <c r="G1013" s="17">
        <v>781884.2220000017</v>
      </c>
      <c r="H1013">
        <v>43.837830623866424</v>
      </c>
    </row>
    <row r="1014" spans="1:8" x14ac:dyDescent="0.3">
      <c r="A1014" t="s">
        <v>5739</v>
      </c>
      <c r="B1014" t="s">
        <v>5735</v>
      </c>
      <c r="C1014" t="s">
        <v>5</v>
      </c>
      <c r="D1014" s="16">
        <v>2053</v>
      </c>
      <c r="E1014" s="17">
        <v>5600</v>
      </c>
      <c r="F1014" s="17">
        <v>938718</v>
      </c>
      <c r="G1014" s="17">
        <v>444544.54189999984</v>
      </c>
      <c r="H1014">
        <v>45.054397157029328</v>
      </c>
    </row>
    <row r="1015" spans="1:8" x14ac:dyDescent="0.3">
      <c r="A1015" t="s">
        <v>5740</v>
      </c>
      <c r="B1015" t="s">
        <v>5735</v>
      </c>
      <c r="C1015" t="s">
        <v>6</v>
      </c>
      <c r="D1015" s="16">
        <v>2053</v>
      </c>
      <c r="E1015" s="17">
        <v>2880</v>
      </c>
      <c r="F1015" s="17">
        <v>799260</v>
      </c>
      <c r="G1015" s="17">
        <v>343273.46260000003</v>
      </c>
      <c r="H1015">
        <v>38.925559832986409</v>
      </c>
    </row>
    <row r="1016" spans="1:8" x14ac:dyDescent="0.3">
      <c r="A1016" t="s">
        <v>5741</v>
      </c>
      <c r="B1016" t="s">
        <v>5735</v>
      </c>
      <c r="C1016" t="s">
        <v>8</v>
      </c>
      <c r="D1016" s="16">
        <v>2053</v>
      </c>
      <c r="E1016" s="17">
        <v>5220</v>
      </c>
      <c r="F1016" s="17">
        <v>813953</v>
      </c>
      <c r="G1016" s="17">
        <v>303034.53010000027</v>
      </c>
      <c r="H1016">
        <v>60.067581445052767</v>
      </c>
    </row>
    <row r="1017" spans="1:8" x14ac:dyDescent="0.3">
      <c r="A1017" t="s">
        <v>5742</v>
      </c>
      <c r="B1017" t="s">
        <v>5735</v>
      </c>
      <c r="C1017" t="s">
        <v>21</v>
      </c>
      <c r="D1017" s="16">
        <v>2053</v>
      </c>
      <c r="E1017" s="17">
        <v>3920</v>
      </c>
      <c r="F1017" s="17">
        <v>555355</v>
      </c>
      <c r="G1017" s="17">
        <v>230878.47599999962</v>
      </c>
      <c r="H1017">
        <v>52.093850981958781</v>
      </c>
    </row>
    <row r="1018" spans="1:8" x14ac:dyDescent="0.3">
      <c r="A1018" t="s">
        <v>5743</v>
      </c>
      <c r="B1018" t="s">
        <v>5735</v>
      </c>
      <c r="C1018" t="s">
        <v>22</v>
      </c>
      <c r="D1018" s="16">
        <v>2053</v>
      </c>
      <c r="E1018" s="17">
        <v>3680</v>
      </c>
      <c r="F1018" s="17">
        <v>888512</v>
      </c>
      <c r="G1018" s="17">
        <v>395585.88000000012</v>
      </c>
      <c r="H1018">
        <v>48.395651052332205</v>
      </c>
    </row>
    <row r="1019" spans="1:8" x14ac:dyDescent="0.3">
      <c r="A1019" t="s">
        <v>5744</v>
      </c>
      <c r="B1019" t="s">
        <v>5735</v>
      </c>
      <c r="C1019" t="s">
        <v>23</v>
      </c>
      <c r="D1019" s="16">
        <v>2053</v>
      </c>
      <c r="E1019" s="17">
        <v>2080</v>
      </c>
      <c r="F1019" s="17">
        <v>809598</v>
      </c>
      <c r="G1019" s="17">
        <v>394583.81799999997</v>
      </c>
      <c r="H1019">
        <v>41.508433877568059</v>
      </c>
    </row>
    <row r="1020" spans="1:8" x14ac:dyDescent="0.3">
      <c r="A1020" t="s">
        <v>5745</v>
      </c>
      <c r="B1020" t="s">
        <v>5735</v>
      </c>
      <c r="C1020" t="s">
        <v>24</v>
      </c>
      <c r="D1020" s="16">
        <v>2053</v>
      </c>
      <c r="E1020" s="17">
        <v>8760</v>
      </c>
      <c r="F1020" s="17">
        <v>1035098</v>
      </c>
      <c r="G1020" s="17">
        <v>498645.73400000064</v>
      </c>
      <c r="H1020">
        <v>54.725316128126977</v>
      </c>
    </row>
    <row r="1021" spans="1:8" x14ac:dyDescent="0.3">
      <c r="A1021" t="s">
        <v>5746</v>
      </c>
      <c r="B1021" t="s">
        <v>5735</v>
      </c>
      <c r="C1021" t="s">
        <v>25</v>
      </c>
      <c r="D1021" s="16">
        <v>2053</v>
      </c>
      <c r="E1021" s="17">
        <v>3240</v>
      </c>
      <c r="F1021" s="17">
        <v>411690</v>
      </c>
      <c r="G1021" s="17">
        <v>195255.62800000026</v>
      </c>
      <c r="H1021">
        <v>55.816592300320998</v>
      </c>
    </row>
    <row r="1022" spans="1:8" x14ac:dyDescent="0.3">
      <c r="A1022" t="s">
        <v>5747</v>
      </c>
      <c r="B1022" t="s">
        <v>5735</v>
      </c>
      <c r="C1022" t="s">
        <v>5061</v>
      </c>
      <c r="D1022" s="16">
        <v>2053</v>
      </c>
      <c r="E1022" s="17">
        <v>5472</v>
      </c>
      <c r="F1022" s="17">
        <v>707939</v>
      </c>
      <c r="G1022" s="17">
        <v>309354.44200000016</v>
      </c>
      <c r="H1022">
        <v>49.149049471705787</v>
      </c>
    </row>
    <row r="1023" spans="1:8" x14ac:dyDescent="0.3">
      <c r="A1023" t="s">
        <v>5748</v>
      </c>
      <c r="B1023" t="s">
        <v>5735</v>
      </c>
      <c r="C1023" t="s">
        <v>14</v>
      </c>
      <c r="D1023" s="16">
        <v>2053</v>
      </c>
      <c r="E1023" s="17">
        <v>1874</v>
      </c>
      <c r="F1023" s="17">
        <v>681362</v>
      </c>
      <c r="G1023" s="17">
        <v>340906.06099999975</v>
      </c>
      <c r="H1023">
        <v>18.126190739765587</v>
      </c>
    </row>
    <row r="1024" spans="1:8" x14ac:dyDescent="0.3">
      <c r="A1024" t="s">
        <v>5749</v>
      </c>
      <c r="B1024" t="s">
        <v>5735</v>
      </c>
      <c r="C1024" t="s">
        <v>15</v>
      </c>
      <c r="D1024" s="16">
        <v>2053</v>
      </c>
      <c r="E1024" s="17">
        <v>1630</v>
      </c>
      <c r="F1024" s="17">
        <v>687177</v>
      </c>
      <c r="G1024" s="17">
        <v>385711.44100000022</v>
      </c>
      <c r="H1024">
        <v>51.126681125454908</v>
      </c>
    </row>
    <row r="1025" spans="1:8" x14ac:dyDescent="0.3">
      <c r="A1025" t="s">
        <v>5750</v>
      </c>
      <c r="B1025" t="s">
        <v>5735</v>
      </c>
      <c r="C1025" t="s">
        <v>5063</v>
      </c>
      <c r="D1025" s="16">
        <v>2053</v>
      </c>
      <c r="E1025" s="17">
        <v>400</v>
      </c>
      <c r="F1025" s="17">
        <v>25583</v>
      </c>
      <c r="G1025" s="17">
        <v>11628.33</v>
      </c>
      <c r="H1025">
        <v>17.633875727623792</v>
      </c>
    </row>
    <row r="1026" spans="1:8" x14ac:dyDescent="0.3">
      <c r="A1026" t="s">
        <v>5751</v>
      </c>
      <c r="B1026" t="s">
        <v>5735</v>
      </c>
      <c r="C1026" t="s">
        <v>5065</v>
      </c>
      <c r="D1026" s="16">
        <v>2053</v>
      </c>
      <c r="E1026" s="17">
        <v>1593</v>
      </c>
      <c r="F1026" s="17">
        <v>2472321</v>
      </c>
      <c r="G1026" s="17">
        <v>993349.22739999904</v>
      </c>
      <c r="H1026">
        <v>38.757352277069415</v>
      </c>
    </row>
    <row r="1027" spans="1:8" x14ac:dyDescent="0.3">
      <c r="A1027" t="s">
        <v>5752</v>
      </c>
      <c r="B1027" t="s">
        <v>5735</v>
      </c>
      <c r="C1027" t="s">
        <v>5067</v>
      </c>
      <c r="D1027" s="16">
        <v>2053</v>
      </c>
      <c r="E1027" s="17">
        <v>1365</v>
      </c>
      <c r="F1027" s="17">
        <v>1573326</v>
      </c>
      <c r="G1027" s="17">
        <v>457793.09449999803</v>
      </c>
      <c r="H1027">
        <v>50.05770602075696</v>
      </c>
    </row>
    <row r="1028" spans="1:8" x14ac:dyDescent="0.3">
      <c r="A1028" t="s">
        <v>5753</v>
      </c>
      <c r="B1028" t="s">
        <v>5735</v>
      </c>
      <c r="C1028" t="s">
        <v>5069</v>
      </c>
      <c r="D1028" s="16">
        <v>2053</v>
      </c>
      <c r="E1028" s="17">
        <v>2112</v>
      </c>
      <c r="F1028" s="17">
        <v>844200</v>
      </c>
      <c r="G1028" s="17">
        <v>93243.170000000042</v>
      </c>
      <c r="H1028">
        <v>72.859574525209439</v>
      </c>
    </row>
    <row r="1029" spans="1:8" x14ac:dyDescent="0.3">
      <c r="A1029" t="s">
        <v>5754</v>
      </c>
      <c r="B1029" t="s">
        <v>5735</v>
      </c>
      <c r="C1029" t="s">
        <v>5071</v>
      </c>
      <c r="D1029" s="16">
        <v>2053</v>
      </c>
      <c r="E1029" s="17">
        <v>600</v>
      </c>
      <c r="F1029" s="17">
        <v>263723</v>
      </c>
      <c r="G1029" s="17">
        <v>101089.14879999997</v>
      </c>
      <c r="H1029">
        <v>55.350040517272085</v>
      </c>
    </row>
    <row r="1030" spans="1:8" x14ac:dyDescent="0.3">
      <c r="A1030" t="s">
        <v>5755</v>
      </c>
      <c r="B1030" t="s">
        <v>5735</v>
      </c>
      <c r="C1030" t="s">
        <v>5073</v>
      </c>
      <c r="D1030" s="16">
        <v>2053</v>
      </c>
      <c r="E1030" s="17">
        <v>120</v>
      </c>
      <c r="F1030" s="17">
        <v>113372</v>
      </c>
      <c r="G1030" s="17">
        <v>46453.385100000058</v>
      </c>
      <c r="H1030">
        <v>28.093784735523588</v>
      </c>
    </row>
    <row r="1031" spans="1:8" x14ac:dyDescent="0.3">
      <c r="A1031" t="s">
        <v>5756</v>
      </c>
      <c r="B1031" t="s">
        <v>5735</v>
      </c>
      <c r="C1031" t="s">
        <v>5075</v>
      </c>
      <c r="D1031" s="16">
        <v>2053</v>
      </c>
      <c r="E1031" s="17">
        <v>120</v>
      </c>
      <c r="F1031" s="17">
        <v>69288</v>
      </c>
      <c r="G1031" s="17">
        <v>23843.760000000002</v>
      </c>
      <c r="H1031">
        <v>40.308406962026382</v>
      </c>
    </row>
    <row r="1032" spans="1:8" x14ac:dyDescent="0.3">
      <c r="A1032" t="s">
        <v>5757</v>
      </c>
      <c r="B1032" t="s">
        <v>5735</v>
      </c>
      <c r="C1032" t="s">
        <v>26</v>
      </c>
      <c r="D1032" s="16">
        <v>2053</v>
      </c>
      <c r="E1032" s="17">
        <v>2277</v>
      </c>
      <c r="F1032" s="17">
        <v>1092352</v>
      </c>
      <c r="G1032" s="17">
        <v>483645.10189999954</v>
      </c>
      <c r="H1032">
        <v>65.503859326807827</v>
      </c>
    </row>
    <row r="1033" spans="1:8" x14ac:dyDescent="0.3">
      <c r="A1033" t="s">
        <v>5758</v>
      </c>
      <c r="B1033" t="s">
        <v>5735</v>
      </c>
      <c r="C1033" t="s">
        <v>27</v>
      </c>
      <c r="D1033" s="16">
        <v>2053</v>
      </c>
      <c r="E1033" s="17">
        <v>1593</v>
      </c>
      <c r="F1033" s="17">
        <v>872548</v>
      </c>
      <c r="G1033" s="17">
        <v>307170.54129999992</v>
      </c>
      <c r="H1033">
        <v>60.167100226841804</v>
      </c>
    </row>
    <row r="1034" spans="1:8" x14ac:dyDescent="0.3">
      <c r="A1034" t="s">
        <v>5759</v>
      </c>
      <c r="B1034" t="s">
        <v>5735</v>
      </c>
      <c r="C1034" t="s">
        <v>28</v>
      </c>
      <c r="D1034" s="16">
        <v>2053</v>
      </c>
      <c r="E1034" s="17">
        <v>1920</v>
      </c>
      <c r="F1034" s="17">
        <v>508143</v>
      </c>
      <c r="G1034" s="17">
        <v>201137.28970000008</v>
      </c>
      <c r="H1034">
        <v>56.207982052638712</v>
      </c>
    </row>
    <row r="1035" spans="1:8" x14ac:dyDescent="0.3">
      <c r="A1035" t="s">
        <v>5760</v>
      </c>
      <c r="B1035" t="s">
        <v>5735</v>
      </c>
      <c r="C1035" t="s">
        <v>29</v>
      </c>
      <c r="D1035" s="16">
        <v>2053</v>
      </c>
      <c r="E1035" s="17">
        <v>400</v>
      </c>
      <c r="F1035" s="17">
        <v>198628</v>
      </c>
      <c r="G1035" s="17">
        <v>91113.762699999977</v>
      </c>
      <c r="H1035">
        <v>47.107105982325606</v>
      </c>
    </row>
    <row r="1036" spans="1:8" x14ac:dyDescent="0.3">
      <c r="A1036" t="s">
        <v>5761</v>
      </c>
      <c r="B1036" t="s">
        <v>5735</v>
      </c>
      <c r="C1036" t="s">
        <v>5077</v>
      </c>
      <c r="D1036" s="16">
        <v>2053</v>
      </c>
      <c r="E1036" s="17">
        <v>1280</v>
      </c>
      <c r="F1036" s="17">
        <v>34135</v>
      </c>
      <c r="G1036" s="17">
        <v>14960.284</v>
      </c>
      <c r="H1036">
        <v>34.774156774994729</v>
      </c>
    </row>
    <row r="1037" spans="1:8" x14ac:dyDescent="0.3">
      <c r="A1037" t="s">
        <v>5762</v>
      </c>
      <c r="B1037" t="s">
        <v>5735</v>
      </c>
      <c r="C1037" t="s">
        <v>30</v>
      </c>
      <c r="D1037" s="16">
        <v>2053</v>
      </c>
      <c r="E1037" s="17">
        <v>2378</v>
      </c>
      <c r="F1037" s="17">
        <v>391089</v>
      </c>
      <c r="G1037" s="17">
        <v>180487.88850000006</v>
      </c>
      <c r="H1037">
        <v>64.985248746419813</v>
      </c>
    </row>
    <row r="1038" spans="1:8" x14ac:dyDescent="0.3">
      <c r="A1038" t="s">
        <v>5763</v>
      </c>
      <c r="B1038" t="s">
        <v>5735</v>
      </c>
      <c r="C1038" t="s">
        <v>5079</v>
      </c>
      <c r="D1038" s="16">
        <v>2053</v>
      </c>
      <c r="E1038" s="17">
        <v>1400</v>
      </c>
      <c r="F1038" s="17">
        <v>68400</v>
      </c>
      <c r="G1038" s="17">
        <v>28313.109999999993</v>
      </c>
      <c r="H1038">
        <v>55.403209617907464</v>
      </c>
    </row>
    <row r="1039" spans="1:8" x14ac:dyDescent="0.3">
      <c r="A1039" t="s">
        <v>5764</v>
      </c>
      <c r="B1039" t="s">
        <v>5735</v>
      </c>
      <c r="C1039" t="s">
        <v>5081</v>
      </c>
      <c r="D1039" s="16">
        <v>2053</v>
      </c>
      <c r="E1039" s="17">
        <v>0</v>
      </c>
      <c r="F1039" s="17">
        <v>425977</v>
      </c>
      <c r="G1039" s="17">
        <v>227698.08909999998</v>
      </c>
      <c r="H1039">
        <v>56.392935212052407</v>
      </c>
    </row>
    <row r="1040" spans="1:8" x14ac:dyDescent="0.3">
      <c r="A1040" t="s">
        <v>5765</v>
      </c>
      <c r="B1040" t="s">
        <v>5735</v>
      </c>
      <c r="C1040" t="s">
        <v>5083</v>
      </c>
      <c r="D1040" s="16">
        <v>2053</v>
      </c>
      <c r="E1040" s="17">
        <v>0</v>
      </c>
      <c r="F1040" s="17">
        <v>448789</v>
      </c>
      <c r="G1040" s="17">
        <v>220638.2710000001</v>
      </c>
      <c r="H1040">
        <v>42.971020480061739</v>
      </c>
    </row>
    <row r="1041" spans="1:8" x14ac:dyDescent="0.3">
      <c r="A1041" t="s">
        <v>5766</v>
      </c>
      <c r="B1041" t="s">
        <v>5735</v>
      </c>
      <c r="C1041" t="s">
        <v>5085</v>
      </c>
      <c r="D1041" s="16">
        <v>2053</v>
      </c>
      <c r="E1041" s="17">
        <v>315</v>
      </c>
      <c r="F1041" s="17">
        <v>95552</v>
      </c>
      <c r="G1041" s="17">
        <v>34816.955999999998</v>
      </c>
      <c r="H1041">
        <v>21.775105423484995</v>
      </c>
    </row>
    <row r="1042" spans="1:8" x14ac:dyDescent="0.3">
      <c r="A1042" t="s">
        <v>5767</v>
      </c>
      <c r="B1042" t="s">
        <v>5735</v>
      </c>
      <c r="C1042" t="s">
        <v>31</v>
      </c>
      <c r="D1042" s="16">
        <v>2053</v>
      </c>
      <c r="E1042" s="17">
        <v>3192</v>
      </c>
      <c r="F1042" s="17">
        <v>580400</v>
      </c>
      <c r="G1042" s="17">
        <v>272110.55690000008</v>
      </c>
      <c r="H1042">
        <v>35.098712842366524</v>
      </c>
    </row>
    <row r="1043" spans="1:8" x14ac:dyDescent="0.3">
      <c r="A1043" t="s">
        <v>5768</v>
      </c>
      <c r="B1043" t="s">
        <v>5735</v>
      </c>
      <c r="C1043" t="s">
        <v>5087</v>
      </c>
      <c r="D1043" s="16">
        <v>2053</v>
      </c>
      <c r="E1043" s="17">
        <v>0</v>
      </c>
      <c r="F1043" s="17">
        <v>12917</v>
      </c>
      <c r="G1043" s="17">
        <v>5031.0860000000002</v>
      </c>
      <c r="H1043">
        <v>32.753679028201425</v>
      </c>
    </row>
    <row r="1044" spans="1:8" x14ac:dyDescent="0.3">
      <c r="A1044" t="s">
        <v>5769</v>
      </c>
      <c r="B1044" t="s">
        <v>5770</v>
      </c>
      <c r="C1044" t="s">
        <v>4</v>
      </c>
      <c r="D1044" s="16">
        <v>914.8</v>
      </c>
      <c r="E1044" s="17">
        <v>10396</v>
      </c>
      <c r="F1044" s="17">
        <v>3435418</v>
      </c>
      <c r="G1044" s="17">
        <v>1457507.1967999991</v>
      </c>
      <c r="H1044">
        <v>43.39133048606017</v>
      </c>
    </row>
    <row r="1045" spans="1:8" x14ac:dyDescent="0.3">
      <c r="A1045" t="s">
        <v>5771</v>
      </c>
      <c r="B1045" t="s">
        <v>5770</v>
      </c>
      <c r="C1045" t="s">
        <v>2</v>
      </c>
      <c r="D1045" s="16">
        <v>914.8</v>
      </c>
      <c r="E1045" s="17">
        <v>14277</v>
      </c>
      <c r="F1045" s="17">
        <v>4681124</v>
      </c>
      <c r="G1045" s="17">
        <v>2101723.4918000018</v>
      </c>
      <c r="H1045">
        <v>56.088297303220855</v>
      </c>
    </row>
    <row r="1046" spans="1:8" x14ac:dyDescent="0.3">
      <c r="A1046" t="s">
        <v>5772</v>
      </c>
      <c r="B1046" t="s">
        <v>5770</v>
      </c>
      <c r="C1046" t="s">
        <v>3</v>
      </c>
      <c r="D1046" s="16">
        <v>914.8</v>
      </c>
      <c r="E1046" s="17">
        <v>14856</v>
      </c>
      <c r="F1046" s="17">
        <v>1940140</v>
      </c>
      <c r="G1046" s="17">
        <v>795639.4711999991</v>
      </c>
      <c r="H1046">
        <v>67.006871815435659</v>
      </c>
    </row>
    <row r="1047" spans="1:8" x14ac:dyDescent="0.3">
      <c r="A1047" t="s">
        <v>5773</v>
      </c>
      <c r="B1047" t="s">
        <v>5770</v>
      </c>
      <c r="C1047" t="s">
        <v>7</v>
      </c>
      <c r="D1047" s="16">
        <v>914.8</v>
      </c>
      <c r="E1047" s="17">
        <v>3936</v>
      </c>
      <c r="F1047" s="17">
        <v>986356</v>
      </c>
      <c r="G1047" s="17">
        <v>421439.93400000001</v>
      </c>
      <c r="H1047">
        <v>54.10768419551372</v>
      </c>
    </row>
    <row r="1048" spans="1:8" x14ac:dyDescent="0.3">
      <c r="A1048" t="s">
        <v>5774</v>
      </c>
      <c r="B1048" t="s">
        <v>5770</v>
      </c>
      <c r="C1048" t="s">
        <v>5</v>
      </c>
      <c r="D1048" s="16">
        <v>914.8</v>
      </c>
      <c r="E1048" s="17">
        <v>3600</v>
      </c>
      <c r="F1048" s="17">
        <v>671477</v>
      </c>
      <c r="G1048" s="17">
        <v>339816.1292999998</v>
      </c>
      <c r="H1048">
        <v>42.121415359656332</v>
      </c>
    </row>
    <row r="1049" spans="1:8" x14ac:dyDescent="0.3">
      <c r="A1049" t="s">
        <v>5775</v>
      </c>
      <c r="B1049" t="s">
        <v>5770</v>
      </c>
      <c r="C1049" t="s">
        <v>6</v>
      </c>
      <c r="D1049" s="16">
        <v>914.8</v>
      </c>
      <c r="E1049" s="17">
        <v>1660</v>
      </c>
      <c r="F1049" s="17">
        <v>516717</v>
      </c>
      <c r="G1049" s="17">
        <v>220932.78949999984</v>
      </c>
      <c r="H1049">
        <v>31.156763235676497</v>
      </c>
    </row>
    <row r="1050" spans="1:8" x14ac:dyDescent="0.3">
      <c r="A1050" t="s">
        <v>5776</v>
      </c>
      <c r="B1050" t="s">
        <v>5770</v>
      </c>
      <c r="C1050" t="s">
        <v>8</v>
      </c>
      <c r="D1050" s="16">
        <v>914.8</v>
      </c>
      <c r="E1050" s="17">
        <v>3900</v>
      </c>
      <c r="F1050" s="17">
        <v>807871</v>
      </c>
      <c r="G1050" s="17">
        <v>305424.67240000016</v>
      </c>
      <c r="H1050">
        <v>39.091097013523054</v>
      </c>
    </row>
    <row r="1051" spans="1:8" x14ac:dyDescent="0.3">
      <c r="A1051" t="s">
        <v>5777</v>
      </c>
      <c r="B1051" t="s">
        <v>5770</v>
      </c>
      <c r="C1051" t="s">
        <v>21</v>
      </c>
      <c r="D1051" s="16">
        <v>914.8</v>
      </c>
      <c r="E1051" s="17">
        <v>2000</v>
      </c>
      <c r="F1051" s="17">
        <v>352048</v>
      </c>
      <c r="G1051" s="17">
        <v>157527.23300000015</v>
      </c>
      <c r="H1051">
        <v>43.35019747634454</v>
      </c>
    </row>
    <row r="1052" spans="1:8" x14ac:dyDescent="0.3">
      <c r="A1052" t="s">
        <v>5778</v>
      </c>
      <c r="B1052" t="s">
        <v>5770</v>
      </c>
      <c r="C1052" t="s">
        <v>22</v>
      </c>
      <c r="D1052" s="16">
        <v>914.8</v>
      </c>
      <c r="E1052" s="17">
        <v>1840</v>
      </c>
      <c r="F1052" s="17">
        <v>563397</v>
      </c>
      <c r="G1052" s="17">
        <v>264298.7960000005</v>
      </c>
      <c r="H1052">
        <v>37.467169058962384</v>
      </c>
    </row>
    <row r="1053" spans="1:8" x14ac:dyDescent="0.3">
      <c r="A1053" t="s">
        <v>5779</v>
      </c>
      <c r="B1053" t="s">
        <v>5770</v>
      </c>
      <c r="C1053" t="s">
        <v>23</v>
      </c>
      <c r="D1053" s="16">
        <v>914.8</v>
      </c>
      <c r="E1053" s="17">
        <v>1040</v>
      </c>
      <c r="F1053" s="17">
        <v>482877</v>
      </c>
      <c r="G1053" s="17">
        <v>231928.97399999993</v>
      </c>
      <c r="H1053">
        <v>35.044040793132211</v>
      </c>
    </row>
    <row r="1054" spans="1:8" x14ac:dyDescent="0.3">
      <c r="A1054" t="s">
        <v>5780</v>
      </c>
      <c r="B1054" t="s">
        <v>5770</v>
      </c>
      <c r="C1054" t="s">
        <v>24</v>
      </c>
      <c r="D1054" s="16">
        <v>914.8</v>
      </c>
      <c r="E1054" s="17">
        <v>4360</v>
      </c>
      <c r="F1054" s="17">
        <v>622162</v>
      </c>
      <c r="G1054" s="17">
        <v>315163.75299999962</v>
      </c>
      <c r="H1054">
        <v>42.204043901266878</v>
      </c>
    </row>
    <row r="1055" spans="1:8" x14ac:dyDescent="0.3">
      <c r="A1055" t="s">
        <v>5781</v>
      </c>
      <c r="B1055" t="s">
        <v>5770</v>
      </c>
      <c r="C1055" t="s">
        <v>25</v>
      </c>
      <c r="D1055" s="16">
        <v>914.8</v>
      </c>
      <c r="E1055" s="17">
        <v>1600</v>
      </c>
      <c r="F1055" s="17">
        <v>280748</v>
      </c>
      <c r="G1055" s="17">
        <v>134067.12599999999</v>
      </c>
      <c r="H1055">
        <v>42.33495468536681</v>
      </c>
    </row>
    <row r="1056" spans="1:8" x14ac:dyDescent="0.3">
      <c r="A1056" t="s">
        <v>5782</v>
      </c>
      <c r="B1056" t="s">
        <v>5770</v>
      </c>
      <c r="C1056" t="s">
        <v>5061</v>
      </c>
      <c r="D1056" s="16">
        <v>914.8</v>
      </c>
      <c r="E1056" s="17">
        <v>3728</v>
      </c>
      <c r="F1056" s="17">
        <v>506895</v>
      </c>
      <c r="G1056" s="17">
        <v>218575.68900000007</v>
      </c>
      <c r="H1056">
        <v>36.666477350870139</v>
      </c>
    </row>
    <row r="1057" spans="1:8" x14ac:dyDescent="0.3">
      <c r="A1057" t="s">
        <v>5783</v>
      </c>
      <c r="B1057" t="s">
        <v>5770</v>
      </c>
      <c r="C1057" t="s">
        <v>14</v>
      </c>
      <c r="D1057" s="16">
        <v>914.8</v>
      </c>
      <c r="E1057" s="17">
        <v>1526</v>
      </c>
      <c r="F1057" s="17">
        <v>519046</v>
      </c>
      <c r="G1057" s="17">
        <v>227826.00299999991</v>
      </c>
      <c r="H1057">
        <v>21.927111258778009</v>
      </c>
    </row>
    <row r="1058" spans="1:8" x14ac:dyDescent="0.3">
      <c r="A1058" t="s">
        <v>5784</v>
      </c>
      <c r="B1058" t="s">
        <v>5770</v>
      </c>
      <c r="C1058" t="s">
        <v>15</v>
      </c>
      <c r="D1058" s="16">
        <v>914.8</v>
      </c>
      <c r="E1058" s="17">
        <v>1147</v>
      </c>
      <c r="F1058" s="17">
        <v>409061</v>
      </c>
      <c r="G1058" s="17">
        <v>226103.51600000024</v>
      </c>
      <c r="H1058">
        <v>46.303848301718055</v>
      </c>
    </row>
    <row r="1059" spans="1:8" x14ac:dyDescent="0.3">
      <c r="A1059" t="s">
        <v>5785</v>
      </c>
      <c r="B1059" t="s">
        <v>5770</v>
      </c>
      <c r="C1059" t="s">
        <v>5063</v>
      </c>
      <c r="D1059" s="16">
        <v>914.8</v>
      </c>
      <c r="E1059" s="17">
        <v>400</v>
      </c>
      <c r="F1059" s="17">
        <v>19055</v>
      </c>
      <c r="G1059" s="17">
        <v>4381.4690000000101</v>
      </c>
      <c r="H1059">
        <v>33.311595014178963</v>
      </c>
    </row>
    <row r="1060" spans="1:8" x14ac:dyDescent="0.3">
      <c r="A1060" t="s">
        <v>5786</v>
      </c>
      <c r="B1060" t="s">
        <v>5770</v>
      </c>
      <c r="C1060" t="s">
        <v>5065</v>
      </c>
      <c r="D1060" s="16">
        <v>914.8</v>
      </c>
      <c r="E1060" s="17">
        <v>0</v>
      </c>
      <c r="F1060" s="17">
        <v>235051</v>
      </c>
      <c r="G1060" s="17">
        <v>42665.937900000019</v>
      </c>
      <c r="H1060">
        <v>34.710705438392779</v>
      </c>
    </row>
    <row r="1061" spans="1:8" x14ac:dyDescent="0.3">
      <c r="A1061" t="s">
        <v>5787</v>
      </c>
      <c r="B1061" t="s">
        <v>5770</v>
      </c>
      <c r="C1061" t="s">
        <v>5067</v>
      </c>
      <c r="D1061" s="16">
        <v>914.8</v>
      </c>
      <c r="E1061" s="17">
        <v>0</v>
      </c>
      <c r="F1061" s="17">
        <v>506640</v>
      </c>
      <c r="G1061" s="17">
        <v>88686.525599999644</v>
      </c>
      <c r="H1061">
        <v>66.156610348063026</v>
      </c>
    </row>
    <row r="1062" spans="1:8" x14ac:dyDescent="0.3">
      <c r="A1062" t="s">
        <v>5788</v>
      </c>
      <c r="B1062" t="s">
        <v>5770</v>
      </c>
      <c r="C1062" t="s">
        <v>5069</v>
      </c>
      <c r="D1062" s="16">
        <v>914.8</v>
      </c>
      <c r="E1062" s="17">
        <v>0</v>
      </c>
      <c r="F1062" s="17">
        <v>26434</v>
      </c>
      <c r="G1062" s="17">
        <v>12537.36</v>
      </c>
      <c r="H1062">
        <v>109.46360703018863</v>
      </c>
    </row>
    <row r="1063" spans="1:8" x14ac:dyDescent="0.3">
      <c r="A1063" t="s">
        <v>5789</v>
      </c>
      <c r="B1063" t="s">
        <v>5770</v>
      </c>
      <c r="C1063" t="s">
        <v>5071</v>
      </c>
      <c r="D1063" s="16">
        <v>914.8</v>
      </c>
      <c r="E1063" s="17">
        <v>0</v>
      </c>
      <c r="F1063" s="17">
        <v>21345</v>
      </c>
      <c r="G1063" s="17">
        <v>-15126.319000000003</v>
      </c>
      <c r="H1063">
        <v>31.668787994752794</v>
      </c>
    </row>
    <row r="1064" spans="1:8" x14ac:dyDescent="0.3">
      <c r="A1064" t="s">
        <v>5790</v>
      </c>
      <c r="B1064" t="s">
        <v>5770</v>
      </c>
      <c r="C1064" t="s">
        <v>5073</v>
      </c>
      <c r="D1064" s="16">
        <v>914.8</v>
      </c>
      <c r="E1064" s="17">
        <v>0</v>
      </c>
      <c r="F1064" s="17">
        <v>40487</v>
      </c>
      <c r="G1064" s="17">
        <v>13733.146300000004</v>
      </c>
      <c r="H1064">
        <v>28.249105032670474</v>
      </c>
    </row>
    <row r="1065" spans="1:8" x14ac:dyDescent="0.3">
      <c r="A1065" t="s">
        <v>5791</v>
      </c>
      <c r="B1065" t="s">
        <v>5770</v>
      </c>
      <c r="C1065" t="s">
        <v>5075</v>
      </c>
      <c r="D1065" s="16">
        <v>914.8</v>
      </c>
      <c r="E1065" s="17">
        <v>0</v>
      </c>
      <c r="F1065" s="17">
        <v>6119</v>
      </c>
      <c r="G1065" s="17">
        <v>1367.9900000000007</v>
      </c>
      <c r="H1065">
        <v>27.552482524768418</v>
      </c>
    </row>
    <row r="1066" spans="1:8" x14ac:dyDescent="0.3">
      <c r="A1066" t="s">
        <v>5792</v>
      </c>
      <c r="B1066" t="s">
        <v>5770</v>
      </c>
      <c r="C1066" t="s">
        <v>26</v>
      </c>
      <c r="D1066" s="16">
        <v>914.8</v>
      </c>
      <c r="E1066" s="17">
        <v>684</v>
      </c>
      <c r="F1066" s="17">
        <v>274293</v>
      </c>
      <c r="G1066" s="17">
        <v>99367.644300000044</v>
      </c>
      <c r="H1066">
        <v>53.116024936000755</v>
      </c>
    </row>
    <row r="1067" spans="1:8" x14ac:dyDescent="0.3">
      <c r="A1067" t="s">
        <v>5793</v>
      </c>
      <c r="B1067" t="s">
        <v>5770</v>
      </c>
      <c r="C1067" t="s">
        <v>27</v>
      </c>
      <c r="D1067" s="16">
        <v>914.8</v>
      </c>
      <c r="E1067" s="17">
        <v>684</v>
      </c>
      <c r="F1067" s="17">
        <v>286502</v>
      </c>
      <c r="G1067" s="17">
        <v>124599.58210000012</v>
      </c>
      <c r="H1067">
        <v>52.781275915706992</v>
      </c>
    </row>
    <row r="1068" spans="1:8" x14ac:dyDescent="0.3">
      <c r="A1068" t="s">
        <v>5794</v>
      </c>
      <c r="B1068" t="s">
        <v>5770</v>
      </c>
      <c r="C1068" t="s">
        <v>28</v>
      </c>
      <c r="D1068" s="16">
        <v>914.8</v>
      </c>
      <c r="E1068" s="17">
        <v>960</v>
      </c>
      <c r="F1068" s="17">
        <v>182984</v>
      </c>
      <c r="G1068" s="17">
        <v>63836.401999999987</v>
      </c>
      <c r="H1068">
        <v>63.972061138823683</v>
      </c>
    </row>
    <row r="1069" spans="1:8" x14ac:dyDescent="0.3">
      <c r="A1069" t="s">
        <v>5795</v>
      </c>
      <c r="B1069" t="s">
        <v>5770</v>
      </c>
      <c r="C1069" t="s">
        <v>29</v>
      </c>
      <c r="D1069" s="16">
        <v>914.8</v>
      </c>
      <c r="E1069" s="17">
        <v>400</v>
      </c>
      <c r="F1069" s="17">
        <v>169055</v>
      </c>
      <c r="G1069" s="17">
        <v>78904.00229999992</v>
      </c>
      <c r="H1069">
        <v>48.167497958816178</v>
      </c>
    </row>
    <row r="1070" spans="1:8" x14ac:dyDescent="0.3">
      <c r="A1070" t="s">
        <v>5796</v>
      </c>
      <c r="B1070" t="s">
        <v>5770</v>
      </c>
      <c r="C1070" t="s">
        <v>5077</v>
      </c>
      <c r="D1070" s="16">
        <v>914.8</v>
      </c>
      <c r="E1070" s="17">
        <v>640</v>
      </c>
      <c r="F1070" s="17">
        <v>23083</v>
      </c>
      <c r="G1070" s="17">
        <v>9324.58</v>
      </c>
      <c r="H1070">
        <v>38.11396011315253</v>
      </c>
    </row>
    <row r="1071" spans="1:8" x14ac:dyDescent="0.3">
      <c r="A1071" t="s">
        <v>5797</v>
      </c>
      <c r="B1071" t="s">
        <v>5770</v>
      </c>
      <c r="C1071" t="s">
        <v>30</v>
      </c>
      <c r="D1071" s="16">
        <v>914.8</v>
      </c>
      <c r="E1071" s="17">
        <v>1650</v>
      </c>
      <c r="F1071" s="17">
        <v>238699</v>
      </c>
      <c r="G1071" s="17">
        <v>124532.14209999992</v>
      </c>
      <c r="H1071">
        <v>75.549316229364209</v>
      </c>
    </row>
    <row r="1072" spans="1:8" x14ac:dyDescent="0.3">
      <c r="A1072" t="s">
        <v>5798</v>
      </c>
      <c r="B1072" t="s">
        <v>5770</v>
      </c>
      <c r="C1072" t="s">
        <v>5079</v>
      </c>
      <c r="D1072" s="16">
        <v>914.8</v>
      </c>
      <c r="E1072" s="17">
        <v>680</v>
      </c>
      <c r="F1072" s="17">
        <v>31977</v>
      </c>
      <c r="G1072" s="17">
        <v>15510.584000000003</v>
      </c>
      <c r="H1072">
        <v>68.74870668881438</v>
      </c>
    </row>
    <row r="1073" spans="1:8" x14ac:dyDescent="0.3">
      <c r="A1073" t="s">
        <v>5799</v>
      </c>
      <c r="B1073" t="s">
        <v>5770</v>
      </c>
      <c r="C1073" t="s">
        <v>5081</v>
      </c>
      <c r="D1073" s="16">
        <v>914.8</v>
      </c>
      <c r="E1073" s="17">
        <v>0</v>
      </c>
      <c r="F1073" s="17">
        <v>138712</v>
      </c>
      <c r="G1073" s="17">
        <v>66281.797899999976</v>
      </c>
      <c r="H1073">
        <v>82.632283388313112</v>
      </c>
    </row>
    <row r="1074" spans="1:8" x14ac:dyDescent="0.3">
      <c r="A1074" t="s">
        <v>5800</v>
      </c>
      <c r="B1074" t="s">
        <v>5770</v>
      </c>
      <c r="C1074" t="s">
        <v>5083</v>
      </c>
      <c r="D1074" s="16">
        <v>914.8</v>
      </c>
      <c r="E1074" s="17">
        <v>0</v>
      </c>
      <c r="F1074" s="17">
        <v>290340</v>
      </c>
      <c r="G1074" s="17">
        <v>152136.44649999993</v>
      </c>
      <c r="H1074">
        <v>73.37153849448589</v>
      </c>
    </row>
    <row r="1075" spans="1:8" x14ac:dyDescent="0.3">
      <c r="A1075" t="s">
        <v>5801</v>
      </c>
      <c r="B1075" t="s">
        <v>5770</v>
      </c>
      <c r="C1075" t="s">
        <v>5085</v>
      </c>
      <c r="D1075" s="16">
        <v>914.8</v>
      </c>
      <c r="E1075" s="17">
        <v>180</v>
      </c>
      <c r="F1075" s="17">
        <v>57526</v>
      </c>
      <c r="G1075" s="17">
        <v>20935.749999999993</v>
      </c>
      <c r="H1075">
        <v>13.00608198632149</v>
      </c>
    </row>
    <row r="1076" spans="1:8" x14ac:dyDescent="0.3">
      <c r="A1076" t="s">
        <v>5802</v>
      </c>
      <c r="B1076" t="s">
        <v>5770</v>
      </c>
      <c r="C1076" t="s">
        <v>31</v>
      </c>
      <c r="D1076" s="16">
        <v>914.8</v>
      </c>
      <c r="E1076" s="17">
        <v>2480</v>
      </c>
      <c r="F1076" s="17">
        <v>341973</v>
      </c>
      <c r="G1076" s="17">
        <v>121658.29620000022</v>
      </c>
      <c r="H1076">
        <v>43.023380364138987</v>
      </c>
    </row>
    <row r="1077" spans="1:8" x14ac:dyDescent="0.3">
      <c r="A1077" t="s">
        <v>5803</v>
      </c>
      <c r="B1077" t="s">
        <v>5770</v>
      </c>
      <c r="C1077" t="s">
        <v>5087</v>
      </c>
      <c r="D1077" s="16">
        <v>914.8</v>
      </c>
      <c r="E1077" s="17">
        <v>0</v>
      </c>
      <c r="F1077" s="17">
        <v>-3998</v>
      </c>
      <c r="G1077" s="17">
        <v>-1380.5479999999998</v>
      </c>
      <c r="H1077">
        <v>-46.421715469853879</v>
      </c>
    </row>
    <row r="1078" spans="1:8" x14ac:dyDescent="0.3">
      <c r="A1078" t="s">
        <v>5804</v>
      </c>
      <c r="B1078" t="s">
        <v>5805</v>
      </c>
      <c r="C1078" t="s">
        <v>4</v>
      </c>
      <c r="D1078" s="16">
        <v>1151.0999999999999</v>
      </c>
      <c r="E1078" s="17">
        <v>11839</v>
      </c>
      <c r="F1078" s="17">
        <v>4578743</v>
      </c>
      <c r="G1078" s="17">
        <v>2070654.6834000009</v>
      </c>
      <c r="H1078">
        <v>41.864892350736824</v>
      </c>
    </row>
    <row r="1079" spans="1:8" x14ac:dyDescent="0.3">
      <c r="A1079" t="s">
        <v>5806</v>
      </c>
      <c r="B1079" t="s">
        <v>5805</v>
      </c>
      <c r="C1079" t="s">
        <v>2</v>
      </c>
      <c r="D1079" s="16">
        <v>1151.0999999999999</v>
      </c>
      <c r="E1079" s="17">
        <v>16398</v>
      </c>
      <c r="F1079" s="17">
        <v>5856720</v>
      </c>
      <c r="G1079" s="17">
        <v>2760924.4817999988</v>
      </c>
      <c r="H1079">
        <v>59.879603323020582</v>
      </c>
    </row>
    <row r="1080" spans="1:8" x14ac:dyDescent="0.3">
      <c r="A1080" t="s">
        <v>5807</v>
      </c>
      <c r="B1080" t="s">
        <v>5805</v>
      </c>
      <c r="C1080" t="s">
        <v>3</v>
      </c>
      <c r="D1080" s="16">
        <v>1151.0999999999999</v>
      </c>
      <c r="E1080" s="17">
        <v>14904</v>
      </c>
      <c r="F1080" s="17">
        <v>2100976</v>
      </c>
      <c r="G1080" s="17">
        <v>1010717.3983999994</v>
      </c>
      <c r="H1080">
        <v>68.757788481180029</v>
      </c>
    </row>
    <row r="1081" spans="1:8" x14ac:dyDescent="0.3">
      <c r="A1081" t="s">
        <v>5808</v>
      </c>
      <c r="B1081" t="s">
        <v>5805</v>
      </c>
      <c r="C1081" t="s">
        <v>7</v>
      </c>
      <c r="D1081" s="16">
        <v>1151.0999999999999</v>
      </c>
      <c r="E1081" s="17">
        <v>3480</v>
      </c>
      <c r="F1081" s="17">
        <v>941768</v>
      </c>
      <c r="G1081" s="17">
        <v>476899.52000000043</v>
      </c>
      <c r="H1081">
        <v>62.673042990568092</v>
      </c>
    </row>
    <row r="1082" spans="1:8" x14ac:dyDescent="0.3">
      <c r="A1082" t="s">
        <v>5809</v>
      </c>
      <c r="B1082" t="s">
        <v>5805</v>
      </c>
      <c r="C1082" t="s">
        <v>5</v>
      </c>
      <c r="D1082" s="16">
        <v>1151.0999999999999</v>
      </c>
      <c r="E1082" s="17">
        <v>3600</v>
      </c>
      <c r="F1082" s="17">
        <v>576019</v>
      </c>
      <c r="G1082" s="17">
        <v>309605.3029000003</v>
      </c>
      <c r="H1082">
        <v>55.742461884104138</v>
      </c>
    </row>
    <row r="1083" spans="1:8" x14ac:dyDescent="0.3">
      <c r="A1083" t="s">
        <v>5810</v>
      </c>
      <c r="B1083" t="s">
        <v>5805</v>
      </c>
      <c r="C1083" t="s">
        <v>6</v>
      </c>
      <c r="D1083" s="16">
        <v>1151.0999999999999</v>
      </c>
      <c r="E1083" s="17">
        <v>1920</v>
      </c>
      <c r="F1083" s="17">
        <v>506087</v>
      </c>
      <c r="G1083" s="17">
        <v>246426.91079999978</v>
      </c>
      <c r="H1083">
        <v>35.052317083622093</v>
      </c>
    </row>
    <row r="1084" spans="1:8" x14ac:dyDescent="0.3">
      <c r="A1084" t="s">
        <v>5811</v>
      </c>
      <c r="B1084" t="s">
        <v>5805</v>
      </c>
      <c r="C1084" t="s">
        <v>8</v>
      </c>
      <c r="D1084" s="16">
        <v>1151.0999999999999</v>
      </c>
      <c r="E1084" s="17">
        <v>3480</v>
      </c>
      <c r="F1084" s="17">
        <v>691219</v>
      </c>
      <c r="G1084" s="17">
        <v>281263.47590000037</v>
      </c>
      <c r="H1084">
        <v>46.510842364814586</v>
      </c>
    </row>
    <row r="1085" spans="1:8" x14ac:dyDescent="0.3">
      <c r="A1085" t="s">
        <v>5812</v>
      </c>
      <c r="B1085" t="s">
        <v>5805</v>
      </c>
      <c r="C1085" t="s">
        <v>21</v>
      </c>
      <c r="D1085" s="16">
        <v>1151.0999999999999</v>
      </c>
      <c r="E1085" s="17">
        <v>2240</v>
      </c>
      <c r="F1085" s="17">
        <v>324772</v>
      </c>
      <c r="G1085" s="17">
        <v>137886.23199999993</v>
      </c>
      <c r="H1085">
        <v>58.996129145050851</v>
      </c>
    </row>
    <row r="1086" spans="1:8" x14ac:dyDescent="0.3">
      <c r="A1086" t="s">
        <v>5813</v>
      </c>
      <c r="B1086" t="s">
        <v>5805</v>
      </c>
      <c r="C1086" t="s">
        <v>22</v>
      </c>
      <c r="D1086" s="16">
        <v>1151.0999999999999</v>
      </c>
      <c r="E1086" s="17">
        <v>2120</v>
      </c>
      <c r="F1086" s="17">
        <v>520032</v>
      </c>
      <c r="G1086" s="17">
        <v>240492.95200000005</v>
      </c>
      <c r="H1086">
        <v>60.699595694051283</v>
      </c>
    </row>
    <row r="1087" spans="1:8" x14ac:dyDescent="0.3">
      <c r="A1087" t="s">
        <v>5814</v>
      </c>
      <c r="B1087" t="s">
        <v>5805</v>
      </c>
      <c r="C1087" t="s">
        <v>23</v>
      </c>
      <c r="D1087" s="16">
        <v>1151.0999999999999</v>
      </c>
      <c r="E1087" s="17">
        <v>1200</v>
      </c>
      <c r="F1087" s="17">
        <v>467526</v>
      </c>
      <c r="G1087" s="17">
        <v>240854.29799999992</v>
      </c>
      <c r="H1087">
        <v>42.194144102292896</v>
      </c>
    </row>
    <row r="1088" spans="1:8" x14ac:dyDescent="0.3">
      <c r="A1088" t="s">
        <v>5815</v>
      </c>
      <c r="B1088" t="s">
        <v>5805</v>
      </c>
      <c r="C1088" t="s">
        <v>24</v>
      </c>
      <c r="D1088" s="16">
        <v>1151.0999999999999</v>
      </c>
      <c r="E1088" s="17">
        <v>5000</v>
      </c>
      <c r="F1088" s="17">
        <v>821700</v>
      </c>
      <c r="G1088" s="17">
        <v>397117.17999999959</v>
      </c>
      <c r="H1088">
        <v>46.502456594687388</v>
      </c>
    </row>
    <row r="1089" spans="1:8" x14ac:dyDescent="0.3">
      <c r="A1089" t="s">
        <v>5816</v>
      </c>
      <c r="B1089" t="s">
        <v>5805</v>
      </c>
      <c r="C1089" t="s">
        <v>25</v>
      </c>
      <c r="D1089" s="16">
        <v>1151.0999999999999</v>
      </c>
      <c r="E1089" s="17">
        <v>1840</v>
      </c>
      <c r="F1089" s="17">
        <v>221395</v>
      </c>
      <c r="G1089" s="17">
        <v>109339.96999999988</v>
      </c>
      <c r="H1089">
        <v>62.493231808514075</v>
      </c>
    </row>
    <row r="1090" spans="1:8" x14ac:dyDescent="0.3">
      <c r="A1090" t="s">
        <v>5817</v>
      </c>
      <c r="B1090" t="s">
        <v>5805</v>
      </c>
      <c r="C1090" t="s">
        <v>5061</v>
      </c>
      <c r="D1090" s="16">
        <v>1151.0999999999999</v>
      </c>
      <c r="E1090" s="17">
        <v>3528</v>
      </c>
      <c r="F1090" s="17">
        <v>400612</v>
      </c>
      <c r="G1090" s="17">
        <v>196231.02100000021</v>
      </c>
      <c r="H1090">
        <v>45.727935161226526</v>
      </c>
    </row>
    <row r="1091" spans="1:8" x14ac:dyDescent="0.3">
      <c r="A1091" t="s">
        <v>5818</v>
      </c>
      <c r="B1091" t="s">
        <v>5805</v>
      </c>
      <c r="C1091" t="s">
        <v>14</v>
      </c>
      <c r="D1091" s="16">
        <v>1151.0999999999999</v>
      </c>
      <c r="E1091" s="17">
        <v>1451</v>
      </c>
      <c r="F1091" s="17">
        <v>528753</v>
      </c>
      <c r="G1091" s="17">
        <v>259885.69199999981</v>
      </c>
      <c r="H1091">
        <v>25.950438714921781</v>
      </c>
    </row>
    <row r="1092" spans="1:8" x14ac:dyDescent="0.3">
      <c r="A1092" t="s">
        <v>5819</v>
      </c>
      <c r="B1092" t="s">
        <v>5805</v>
      </c>
      <c r="C1092" t="s">
        <v>15</v>
      </c>
      <c r="D1092" s="16">
        <v>1151.0999999999999</v>
      </c>
      <c r="E1092" s="17">
        <v>1097</v>
      </c>
      <c r="F1092" s="17">
        <v>600929</v>
      </c>
      <c r="G1092" s="17">
        <v>350706.12799999991</v>
      </c>
      <c r="H1092">
        <v>43.680379990203285</v>
      </c>
    </row>
    <row r="1093" spans="1:8" x14ac:dyDescent="0.3">
      <c r="A1093" t="s">
        <v>5820</v>
      </c>
      <c r="B1093" t="s">
        <v>5805</v>
      </c>
      <c r="C1093" t="s">
        <v>5063</v>
      </c>
      <c r="D1093" s="16">
        <v>1151.0999999999999</v>
      </c>
      <c r="E1093" s="17">
        <v>400</v>
      </c>
      <c r="F1093" s="17">
        <v>22768</v>
      </c>
      <c r="G1093" s="17">
        <v>9571.3390000000054</v>
      </c>
      <c r="H1093">
        <v>37.228488509328237</v>
      </c>
    </row>
    <row r="1094" spans="1:8" x14ac:dyDescent="0.3">
      <c r="A1094" t="s">
        <v>5821</v>
      </c>
      <c r="B1094" t="s">
        <v>5805</v>
      </c>
      <c r="C1094" t="s">
        <v>5065</v>
      </c>
      <c r="D1094" s="16">
        <v>1151.0999999999999</v>
      </c>
      <c r="E1094" s="17">
        <v>0</v>
      </c>
      <c r="F1094" s="17">
        <v>263826</v>
      </c>
      <c r="G1094" s="17">
        <v>101940.52720000001</v>
      </c>
      <c r="H1094">
        <v>41.943908270192921</v>
      </c>
    </row>
    <row r="1095" spans="1:8" x14ac:dyDescent="0.3">
      <c r="A1095" t="s">
        <v>5822</v>
      </c>
      <c r="B1095" t="s">
        <v>5805</v>
      </c>
      <c r="C1095" t="s">
        <v>5067</v>
      </c>
      <c r="D1095" s="16">
        <v>1151.0999999999999</v>
      </c>
      <c r="E1095" s="17">
        <v>0</v>
      </c>
      <c r="F1095" s="17">
        <v>849287</v>
      </c>
      <c r="G1095" s="17">
        <v>396814.73529999942</v>
      </c>
      <c r="H1095">
        <v>78.310985855659666</v>
      </c>
    </row>
    <row r="1096" spans="1:8" x14ac:dyDescent="0.3">
      <c r="A1096" t="s">
        <v>5823</v>
      </c>
      <c r="B1096" t="s">
        <v>5805</v>
      </c>
      <c r="C1096" t="s">
        <v>5069</v>
      </c>
      <c r="D1096" s="16">
        <v>1151.0999999999999</v>
      </c>
      <c r="E1096" s="17">
        <v>0</v>
      </c>
      <c r="F1096" s="17">
        <v>38621</v>
      </c>
      <c r="G1096" s="17">
        <v>17164.034000000003</v>
      </c>
      <c r="H1096">
        <v>118.41329173938199</v>
      </c>
    </row>
    <row r="1097" spans="1:8" x14ac:dyDescent="0.3">
      <c r="A1097" t="s">
        <v>5824</v>
      </c>
      <c r="B1097" t="s">
        <v>5805</v>
      </c>
      <c r="C1097" t="s">
        <v>5071</v>
      </c>
      <c r="D1097" s="16">
        <v>1151.0999999999999</v>
      </c>
      <c r="E1097" s="17">
        <v>0</v>
      </c>
      <c r="F1097" s="17">
        <v>68388</v>
      </c>
      <c r="G1097" s="17">
        <v>28054.302000000003</v>
      </c>
      <c r="H1097">
        <v>32.613181112230279</v>
      </c>
    </row>
    <row r="1098" spans="1:8" x14ac:dyDescent="0.3">
      <c r="A1098" t="s">
        <v>5825</v>
      </c>
      <c r="B1098" t="s">
        <v>5805</v>
      </c>
      <c r="C1098" t="s">
        <v>5073</v>
      </c>
      <c r="D1098" s="16">
        <v>1151.0999999999999</v>
      </c>
      <c r="E1098" s="17">
        <v>0</v>
      </c>
      <c r="F1098" s="17">
        <v>73622</v>
      </c>
      <c r="G1098" s="17">
        <v>30605.001200000006</v>
      </c>
      <c r="H1098">
        <v>44.175305007563679</v>
      </c>
    </row>
    <row r="1099" spans="1:8" x14ac:dyDescent="0.3">
      <c r="A1099" t="s">
        <v>5826</v>
      </c>
      <c r="B1099" t="s">
        <v>5805</v>
      </c>
      <c r="C1099" t="s">
        <v>5075</v>
      </c>
      <c r="D1099" s="16">
        <v>1151.0999999999999</v>
      </c>
      <c r="E1099" s="17">
        <v>0</v>
      </c>
      <c r="F1099" s="17">
        <v>6945</v>
      </c>
      <c r="G1099" s="17">
        <v>2586.6399999999994</v>
      </c>
      <c r="H1099">
        <v>27.56192466891218</v>
      </c>
    </row>
    <row r="1100" spans="1:8" x14ac:dyDescent="0.3">
      <c r="A1100" t="s">
        <v>5827</v>
      </c>
      <c r="B1100" t="s">
        <v>5805</v>
      </c>
      <c r="C1100" t="s">
        <v>26</v>
      </c>
      <c r="D1100" s="16">
        <v>1151.0999999999999</v>
      </c>
      <c r="E1100" s="17">
        <v>684</v>
      </c>
      <c r="F1100" s="17">
        <v>276202</v>
      </c>
      <c r="G1100" s="17">
        <v>129510.17249999999</v>
      </c>
      <c r="H1100">
        <v>59.158113244584086</v>
      </c>
    </row>
    <row r="1101" spans="1:8" x14ac:dyDescent="0.3">
      <c r="A1101" t="s">
        <v>5828</v>
      </c>
      <c r="B1101" t="s">
        <v>5805</v>
      </c>
      <c r="C1101" t="s">
        <v>27</v>
      </c>
      <c r="D1101" s="16">
        <v>1151.0999999999999</v>
      </c>
      <c r="E1101" s="17">
        <v>684</v>
      </c>
      <c r="F1101" s="17">
        <v>200316</v>
      </c>
      <c r="G1101" s="17">
        <v>87294.63529999998</v>
      </c>
      <c r="H1101">
        <v>71.000830941125542</v>
      </c>
    </row>
    <row r="1102" spans="1:8" x14ac:dyDescent="0.3">
      <c r="A1102" t="s">
        <v>5829</v>
      </c>
      <c r="B1102" t="s">
        <v>5805</v>
      </c>
      <c r="C1102" t="s">
        <v>28</v>
      </c>
      <c r="D1102" s="16">
        <v>1151.0999999999999</v>
      </c>
      <c r="E1102" s="17">
        <v>2112</v>
      </c>
      <c r="F1102" s="17">
        <v>468645</v>
      </c>
      <c r="G1102" s="17">
        <v>206869.70579999994</v>
      </c>
      <c r="H1102">
        <v>59.70036037113546</v>
      </c>
    </row>
    <row r="1103" spans="1:8" x14ac:dyDescent="0.3">
      <c r="A1103" t="s">
        <v>5830</v>
      </c>
      <c r="B1103" t="s">
        <v>5805</v>
      </c>
      <c r="C1103" t="s">
        <v>29</v>
      </c>
      <c r="D1103" s="16">
        <v>1151.0999999999999</v>
      </c>
      <c r="E1103" s="17">
        <v>400</v>
      </c>
      <c r="F1103" s="17">
        <v>141268</v>
      </c>
      <c r="G1103" s="17">
        <v>75103.210600000079</v>
      </c>
      <c r="H1103">
        <v>65.152704036264936</v>
      </c>
    </row>
    <row r="1104" spans="1:8" x14ac:dyDescent="0.3">
      <c r="A1104" t="s">
        <v>5831</v>
      </c>
      <c r="B1104" t="s">
        <v>5805</v>
      </c>
      <c r="C1104" t="s">
        <v>5077</v>
      </c>
      <c r="D1104" s="16">
        <v>1151.0999999999999</v>
      </c>
      <c r="E1104" s="17">
        <v>640</v>
      </c>
      <c r="F1104" s="17">
        <v>11196</v>
      </c>
      <c r="G1104" s="17">
        <v>4435.1880000000001</v>
      </c>
      <c r="H1104">
        <v>104.00338728543258</v>
      </c>
    </row>
    <row r="1105" spans="1:8" x14ac:dyDescent="0.3">
      <c r="A1105" t="s">
        <v>5832</v>
      </c>
      <c r="B1105" t="s">
        <v>5805</v>
      </c>
      <c r="C1105" t="s">
        <v>30</v>
      </c>
      <c r="D1105" s="16">
        <v>1151.0999999999999</v>
      </c>
      <c r="E1105" s="17">
        <v>1400</v>
      </c>
      <c r="F1105" s="17">
        <v>268945</v>
      </c>
      <c r="G1105" s="17">
        <v>136148.00839999993</v>
      </c>
      <c r="H1105">
        <v>61.333018537296461</v>
      </c>
    </row>
    <row r="1106" spans="1:8" x14ac:dyDescent="0.3">
      <c r="A1106" t="s">
        <v>5833</v>
      </c>
      <c r="B1106" t="s">
        <v>5805</v>
      </c>
      <c r="C1106" t="s">
        <v>5079</v>
      </c>
      <c r="D1106" s="16">
        <v>1151.0999999999999</v>
      </c>
      <c r="E1106" s="17">
        <v>680</v>
      </c>
      <c r="F1106" s="17">
        <v>29233</v>
      </c>
      <c r="G1106" s="17">
        <v>9596.4619999999959</v>
      </c>
      <c r="H1106">
        <v>68.323626552704937</v>
      </c>
    </row>
    <row r="1107" spans="1:8" x14ac:dyDescent="0.3">
      <c r="A1107" t="s">
        <v>5834</v>
      </c>
      <c r="B1107" t="s">
        <v>5805</v>
      </c>
      <c r="C1107" t="s">
        <v>5081</v>
      </c>
      <c r="D1107" s="16">
        <v>1151.0999999999999</v>
      </c>
      <c r="E1107" s="17">
        <v>0</v>
      </c>
      <c r="F1107" s="17">
        <v>163866</v>
      </c>
      <c r="G1107" s="17">
        <v>83369.894500000039</v>
      </c>
      <c r="H1107">
        <v>67.287804276444191</v>
      </c>
    </row>
    <row r="1108" spans="1:8" x14ac:dyDescent="0.3">
      <c r="A1108" t="s">
        <v>5835</v>
      </c>
      <c r="B1108" t="s">
        <v>5805</v>
      </c>
      <c r="C1108" t="s">
        <v>5083</v>
      </c>
      <c r="D1108" s="16">
        <v>1151.0999999999999</v>
      </c>
      <c r="E1108" s="17">
        <v>0</v>
      </c>
      <c r="F1108" s="17">
        <v>200689</v>
      </c>
      <c r="G1108" s="17">
        <v>102938.26669999999</v>
      </c>
      <c r="H1108">
        <v>58.685274199370141</v>
      </c>
    </row>
    <row r="1109" spans="1:8" x14ac:dyDescent="0.3">
      <c r="A1109" t="s">
        <v>5836</v>
      </c>
      <c r="B1109" t="s">
        <v>5805</v>
      </c>
      <c r="C1109" t="s">
        <v>5085</v>
      </c>
      <c r="D1109" s="16">
        <v>1151.0999999999999</v>
      </c>
      <c r="E1109" s="17">
        <v>315</v>
      </c>
      <c r="F1109" s="17">
        <v>45253</v>
      </c>
      <c r="G1109" s="17">
        <v>17262.034800000001</v>
      </c>
      <c r="H1109">
        <v>37.418588391514255</v>
      </c>
    </row>
    <row r="1110" spans="1:8" x14ac:dyDescent="0.3">
      <c r="A1110" t="s">
        <v>5837</v>
      </c>
      <c r="B1110" t="s">
        <v>5805</v>
      </c>
      <c r="C1110" t="s">
        <v>31</v>
      </c>
      <c r="D1110" s="16">
        <v>1151.0999999999999</v>
      </c>
      <c r="E1110" s="17">
        <v>3000</v>
      </c>
      <c r="F1110" s="17">
        <v>440583</v>
      </c>
      <c r="G1110" s="17">
        <v>220759.53140000001</v>
      </c>
      <c r="H1110">
        <v>48.516772734610591</v>
      </c>
    </row>
    <row r="1111" spans="1:8" x14ac:dyDescent="0.3">
      <c r="A1111" t="s">
        <v>5838</v>
      </c>
      <c r="B1111" t="s">
        <v>5805</v>
      </c>
      <c r="C1111" t="s">
        <v>5087</v>
      </c>
      <c r="D1111" s="16">
        <v>1151.0999999999999</v>
      </c>
      <c r="E1111" s="17">
        <v>0</v>
      </c>
      <c r="F1111" s="17">
        <v>3499</v>
      </c>
      <c r="G1111" s="17">
        <v>1461.1</v>
      </c>
      <c r="H1111">
        <v>14.000000000000002</v>
      </c>
    </row>
    <row r="1112" spans="1:8" x14ac:dyDescent="0.3">
      <c r="A1112" t="s">
        <v>5839</v>
      </c>
      <c r="B1112" t="s">
        <v>5840</v>
      </c>
      <c r="C1112" t="s">
        <v>4</v>
      </c>
      <c r="D1112" s="16">
        <v>1117.7</v>
      </c>
      <c r="E1112" s="17">
        <v>12838</v>
      </c>
      <c r="F1112" s="17">
        <v>2718633</v>
      </c>
      <c r="G1112" s="17">
        <v>1097975.9692999988</v>
      </c>
      <c r="H1112">
        <v>56.834302639230124</v>
      </c>
    </row>
    <row r="1113" spans="1:8" x14ac:dyDescent="0.3">
      <c r="A1113" t="s">
        <v>5841</v>
      </c>
      <c r="B1113" t="s">
        <v>5840</v>
      </c>
      <c r="C1113" t="s">
        <v>2</v>
      </c>
      <c r="D1113" s="16">
        <v>1117.7</v>
      </c>
      <c r="E1113" s="17">
        <v>15786</v>
      </c>
      <c r="F1113" s="17">
        <v>4395978</v>
      </c>
      <c r="G1113" s="17">
        <v>2208708.3329999992</v>
      </c>
      <c r="H1113">
        <v>68.731635720845887</v>
      </c>
    </row>
    <row r="1114" spans="1:8" x14ac:dyDescent="0.3">
      <c r="A1114" t="s">
        <v>5842</v>
      </c>
      <c r="B1114" t="s">
        <v>5840</v>
      </c>
      <c r="C1114" t="s">
        <v>3</v>
      </c>
      <c r="D1114" s="16">
        <v>1117.7</v>
      </c>
      <c r="E1114" s="17">
        <v>10968</v>
      </c>
      <c r="F1114" s="17">
        <v>1198558</v>
      </c>
      <c r="G1114" s="17">
        <v>528863.62690000026</v>
      </c>
      <c r="H1114">
        <v>79.056453798207912</v>
      </c>
    </row>
    <row r="1115" spans="1:8" x14ac:dyDescent="0.3">
      <c r="A1115" t="s">
        <v>5843</v>
      </c>
      <c r="B1115" t="s">
        <v>5840</v>
      </c>
      <c r="C1115" t="s">
        <v>7</v>
      </c>
      <c r="D1115" s="16">
        <v>1117.7</v>
      </c>
      <c r="E1115" s="17">
        <v>3477</v>
      </c>
      <c r="F1115" s="17">
        <v>601017</v>
      </c>
      <c r="G1115" s="17">
        <v>216386.51900000009</v>
      </c>
      <c r="H1115">
        <v>66.358459494269738</v>
      </c>
    </row>
    <row r="1116" spans="1:8" x14ac:dyDescent="0.3">
      <c r="A1116" t="s">
        <v>5844</v>
      </c>
      <c r="B1116" t="s">
        <v>5840</v>
      </c>
      <c r="C1116" t="s">
        <v>5</v>
      </c>
      <c r="D1116" s="16">
        <v>1117.7</v>
      </c>
      <c r="E1116" s="17">
        <v>2000</v>
      </c>
      <c r="F1116" s="17">
        <v>295571</v>
      </c>
      <c r="G1116" s="17">
        <v>159130.62900000007</v>
      </c>
      <c r="H1116">
        <v>64.543267530399802</v>
      </c>
    </row>
    <row r="1117" spans="1:8" x14ac:dyDescent="0.3">
      <c r="A1117" t="s">
        <v>5845</v>
      </c>
      <c r="B1117" t="s">
        <v>5840</v>
      </c>
      <c r="C1117" t="s">
        <v>6</v>
      </c>
      <c r="D1117" s="16">
        <v>1117.7</v>
      </c>
      <c r="E1117" s="17">
        <v>1920</v>
      </c>
      <c r="F1117" s="17">
        <v>314101</v>
      </c>
      <c r="G1117" s="17">
        <v>147497.57899999988</v>
      </c>
      <c r="H1117">
        <v>52.157482192397531</v>
      </c>
    </row>
    <row r="1118" spans="1:8" x14ac:dyDescent="0.3">
      <c r="A1118" t="s">
        <v>5846</v>
      </c>
      <c r="B1118" t="s">
        <v>5840</v>
      </c>
      <c r="C1118" t="s">
        <v>8</v>
      </c>
      <c r="D1118" s="16">
        <v>1117.7</v>
      </c>
      <c r="E1118" s="17">
        <v>3120</v>
      </c>
      <c r="F1118" s="17">
        <v>431562</v>
      </c>
      <c r="G1118" s="17">
        <v>160392.48630000022</v>
      </c>
      <c r="H1118">
        <v>60.098873551580965</v>
      </c>
    </row>
    <row r="1119" spans="1:8" x14ac:dyDescent="0.3">
      <c r="A1119" t="s">
        <v>5847</v>
      </c>
      <c r="B1119" t="s">
        <v>5840</v>
      </c>
      <c r="C1119" t="s">
        <v>21</v>
      </c>
      <c r="D1119" s="16">
        <v>1117.7</v>
      </c>
      <c r="E1119" s="17">
        <v>2200</v>
      </c>
      <c r="F1119" s="17">
        <v>268871</v>
      </c>
      <c r="G1119" s="17">
        <v>124728.95900000006</v>
      </c>
      <c r="H1119">
        <v>48.159329190433837</v>
      </c>
    </row>
    <row r="1120" spans="1:8" x14ac:dyDescent="0.3">
      <c r="A1120" t="s">
        <v>5848</v>
      </c>
      <c r="B1120" t="s">
        <v>5840</v>
      </c>
      <c r="C1120" t="s">
        <v>22</v>
      </c>
      <c r="D1120" s="16">
        <v>1117.7</v>
      </c>
      <c r="E1120" s="17">
        <v>2080</v>
      </c>
      <c r="F1120" s="17">
        <v>378195</v>
      </c>
      <c r="G1120" s="17">
        <v>160842.76600000003</v>
      </c>
      <c r="H1120">
        <v>54.888634745295583</v>
      </c>
    </row>
    <row r="1121" spans="1:8" x14ac:dyDescent="0.3">
      <c r="A1121" t="s">
        <v>5849</v>
      </c>
      <c r="B1121" t="s">
        <v>5840</v>
      </c>
      <c r="C1121" t="s">
        <v>23</v>
      </c>
      <c r="D1121" s="16">
        <v>1117.7</v>
      </c>
      <c r="E1121" s="17">
        <v>1160</v>
      </c>
      <c r="F1121" s="17">
        <v>244075</v>
      </c>
      <c r="G1121" s="17">
        <v>117394.57000000002</v>
      </c>
      <c r="H1121">
        <v>70.471444233335873</v>
      </c>
    </row>
    <row r="1122" spans="1:8" x14ac:dyDescent="0.3">
      <c r="A1122" t="s">
        <v>5850</v>
      </c>
      <c r="B1122" t="s">
        <v>5840</v>
      </c>
      <c r="C1122" t="s">
        <v>24</v>
      </c>
      <c r="D1122" s="16">
        <v>1117.7</v>
      </c>
      <c r="E1122" s="17">
        <v>4960</v>
      </c>
      <c r="F1122" s="17">
        <v>455782</v>
      </c>
      <c r="G1122" s="17">
        <v>232147.12899999993</v>
      </c>
      <c r="H1122">
        <v>59.876268797543652</v>
      </c>
    </row>
    <row r="1123" spans="1:8" x14ac:dyDescent="0.3">
      <c r="A1123" t="s">
        <v>5851</v>
      </c>
      <c r="B1123" t="s">
        <v>5840</v>
      </c>
      <c r="C1123" t="s">
        <v>25</v>
      </c>
      <c r="D1123" s="16">
        <v>1117.7</v>
      </c>
      <c r="E1123" s="17">
        <v>1840</v>
      </c>
      <c r="F1123" s="17">
        <v>190406</v>
      </c>
      <c r="G1123" s="17">
        <v>98158.693999999989</v>
      </c>
      <c r="H1123">
        <v>58.351901647946171</v>
      </c>
    </row>
    <row r="1124" spans="1:8" x14ac:dyDescent="0.3">
      <c r="A1124" t="s">
        <v>5852</v>
      </c>
      <c r="B1124" t="s">
        <v>5840</v>
      </c>
      <c r="C1124" t="s">
        <v>5061</v>
      </c>
      <c r="D1124" s="16">
        <v>1117.7</v>
      </c>
      <c r="E1124" s="17">
        <v>3728</v>
      </c>
      <c r="F1124" s="17">
        <v>292716</v>
      </c>
      <c r="G1124" s="17">
        <v>131366.03200000024</v>
      </c>
      <c r="H1124">
        <v>56.657381871312111</v>
      </c>
    </row>
    <row r="1125" spans="1:8" x14ac:dyDescent="0.3">
      <c r="A1125" t="s">
        <v>5853</v>
      </c>
      <c r="B1125" t="s">
        <v>5840</v>
      </c>
      <c r="C1125" t="s">
        <v>14</v>
      </c>
      <c r="D1125" s="16">
        <v>1117.7</v>
      </c>
      <c r="E1125" s="17">
        <v>1526</v>
      </c>
      <c r="F1125" s="17">
        <v>332979</v>
      </c>
      <c r="G1125" s="17">
        <v>168996.19199999981</v>
      </c>
      <c r="H1125">
        <v>52.804906813767879</v>
      </c>
    </row>
    <row r="1126" spans="1:8" x14ac:dyDescent="0.3">
      <c r="A1126" t="s">
        <v>5854</v>
      </c>
      <c r="B1126" t="s">
        <v>5840</v>
      </c>
      <c r="C1126" t="s">
        <v>15</v>
      </c>
      <c r="D1126" s="16">
        <v>1117.7</v>
      </c>
      <c r="E1126" s="17">
        <v>1267</v>
      </c>
      <c r="F1126" s="17">
        <v>303948.99</v>
      </c>
      <c r="G1126" s="17">
        <v>172430.46300000008</v>
      </c>
      <c r="H1126">
        <v>73.649070427165086</v>
      </c>
    </row>
    <row r="1127" spans="1:8" x14ac:dyDescent="0.3">
      <c r="A1127" t="s">
        <v>5855</v>
      </c>
      <c r="B1127" t="s">
        <v>5840</v>
      </c>
      <c r="C1127" t="s">
        <v>5063</v>
      </c>
      <c r="D1127" s="16">
        <v>1117.7</v>
      </c>
      <c r="E1127" s="17">
        <v>400</v>
      </c>
      <c r="F1127" s="17">
        <v>5296</v>
      </c>
      <c r="G1127" s="17">
        <v>-170.00900000000456</v>
      </c>
      <c r="H1127">
        <v>98.609254467015973</v>
      </c>
    </row>
    <row r="1128" spans="1:8" x14ac:dyDescent="0.3">
      <c r="A1128" t="s">
        <v>5856</v>
      </c>
      <c r="B1128" t="s">
        <v>5840</v>
      </c>
      <c r="C1128" t="s">
        <v>5065</v>
      </c>
      <c r="D1128" s="16">
        <v>1117.7</v>
      </c>
      <c r="E1128" s="17">
        <v>0</v>
      </c>
      <c r="F1128" s="17">
        <v>380321</v>
      </c>
      <c r="G1128" s="17">
        <v>168167.68290000022</v>
      </c>
      <c r="H1128">
        <v>50.625267097933218</v>
      </c>
    </row>
    <row r="1129" spans="1:8" x14ac:dyDescent="0.3">
      <c r="A1129" t="s">
        <v>5857</v>
      </c>
      <c r="B1129" t="s">
        <v>5840</v>
      </c>
      <c r="C1129" t="s">
        <v>5067</v>
      </c>
      <c r="D1129" s="16">
        <v>1117.7</v>
      </c>
      <c r="E1129" s="17">
        <v>0</v>
      </c>
      <c r="F1129" s="17">
        <v>299417</v>
      </c>
      <c r="G1129" s="17">
        <v>143115.80650000009</v>
      </c>
      <c r="H1129">
        <v>67.683123265466307</v>
      </c>
    </row>
    <row r="1130" spans="1:8" x14ac:dyDescent="0.3">
      <c r="A1130" t="s">
        <v>5858</v>
      </c>
      <c r="B1130" t="s">
        <v>5840</v>
      </c>
      <c r="C1130" t="s">
        <v>5069</v>
      </c>
      <c r="D1130" s="16">
        <v>1117.7</v>
      </c>
      <c r="E1130" s="17">
        <v>0</v>
      </c>
      <c r="F1130" s="17">
        <v>5702</v>
      </c>
      <c r="G1130" s="17">
        <v>1128.2600000000002</v>
      </c>
      <c r="H1130">
        <v>180.6747313795712</v>
      </c>
    </row>
    <row r="1131" spans="1:8" x14ac:dyDescent="0.3">
      <c r="A1131" t="s">
        <v>5859</v>
      </c>
      <c r="B1131" t="s">
        <v>5840</v>
      </c>
      <c r="C1131" t="s">
        <v>5071</v>
      </c>
      <c r="D1131" s="16">
        <v>1117.7</v>
      </c>
      <c r="E1131" s="17">
        <v>0</v>
      </c>
      <c r="F1131" s="17">
        <v>43173</v>
      </c>
      <c r="G1131" s="17">
        <v>4912.376599999996</v>
      </c>
      <c r="H1131">
        <v>36.66413917343538</v>
      </c>
    </row>
    <row r="1132" spans="1:8" x14ac:dyDescent="0.3">
      <c r="A1132" t="s">
        <v>5860</v>
      </c>
      <c r="B1132" t="s">
        <v>5840</v>
      </c>
      <c r="C1132" t="s">
        <v>5073</v>
      </c>
      <c r="D1132" s="16">
        <v>1117.7</v>
      </c>
      <c r="E1132" s="17">
        <v>0</v>
      </c>
      <c r="F1132" s="17">
        <v>38539</v>
      </c>
      <c r="G1132" s="17">
        <v>16391.071599999999</v>
      </c>
      <c r="H1132">
        <v>47.52317240198412</v>
      </c>
    </row>
    <row r="1133" spans="1:8" x14ac:dyDescent="0.3">
      <c r="A1133" t="s">
        <v>5861</v>
      </c>
      <c r="B1133" t="s">
        <v>5840</v>
      </c>
      <c r="C1133" t="s">
        <v>5075</v>
      </c>
      <c r="D1133" s="16">
        <v>1117.7</v>
      </c>
      <c r="E1133" s="17">
        <v>0</v>
      </c>
      <c r="F1133" s="17">
        <v>8513</v>
      </c>
      <c r="G1133" s="17">
        <v>2436.4199999999992</v>
      </c>
      <c r="H1133">
        <v>18.758671818687471</v>
      </c>
    </row>
    <row r="1134" spans="1:8" x14ac:dyDescent="0.3">
      <c r="A1134" t="s">
        <v>5862</v>
      </c>
      <c r="B1134" t="s">
        <v>5840</v>
      </c>
      <c r="C1134" t="s">
        <v>26</v>
      </c>
      <c r="D1134" s="16">
        <v>1117.7</v>
      </c>
      <c r="E1134" s="17">
        <v>912</v>
      </c>
      <c r="F1134" s="17">
        <v>263224</v>
      </c>
      <c r="G1134" s="17">
        <v>124184.56850000011</v>
      </c>
      <c r="H1134">
        <v>84.775204738952112</v>
      </c>
    </row>
    <row r="1135" spans="1:8" x14ac:dyDescent="0.3">
      <c r="A1135" t="s">
        <v>5863</v>
      </c>
      <c r="B1135" t="s">
        <v>5840</v>
      </c>
      <c r="C1135" t="s">
        <v>27</v>
      </c>
      <c r="D1135" s="16">
        <v>1117.7</v>
      </c>
      <c r="E1135" s="17">
        <v>684</v>
      </c>
      <c r="F1135" s="17">
        <v>209322</v>
      </c>
      <c r="G1135" s="17">
        <v>97224.08880000007</v>
      </c>
      <c r="H1135">
        <v>82.957893905876745</v>
      </c>
    </row>
    <row r="1136" spans="1:8" x14ac:dyDescent="0.3">
      <c r="A1136" t="s">
        <v>5864</v>
      </c>
      <c r="B1136" t="s">
        <v>5840</v>
      </c>
      <c r="C1136" t="s">
        <v>28</v>
      </c>
      <c r="D1136" s="16">
        <v>1117.7</v>
      </c>
      <c r="E1136" s="17">
        <v>1440</v>
      </c>
      <c r="F1136" s="17">
        <v>201251</v>
      </c>
      <c r="G1136" s="17">
        <v>87338.204799999992</v>
      </c>
      <c r="H1136">
        <v>77.985188244243787</v>
      </c>
    </row>
    <row r="1137" spans="1:8" x14ac:dyDescent="0.3">
      <c r="A1137" t="s">
        <v>5865</v>
      </c>
      <c r="B1137" t="s">
        <v>5840</v>
      </c>
      <c r="C1137" t="s">
        <v>29</v>
      </c>
      <c r="D1137" s="16">
        <v>1117.7</v>
      </c>
      <c r="E1137" s="17">
        <v>600</v>
      </c>
      <c r="F1137" s="17">
        <v>157211</v>
      </c>
      <c r="G1137" s="17">
        <v>75386.722799999945</v>
      </c>
      <c r="H1137">
        <v>80.594169612780789</v>
      </c>
    </row>
    <row r="1138" spans="1:8" x14ac:dyDescent="0.3">
      <c r="A1138" t="s">
        <v>5866</v>
      </c>
      <c r="B1138" t="s">
        <v>5840</v>
      </c>
      <c r="C1138" t="s">
        <v>5077</v>
      </c>
      <c r="D1138" s="16">
        <v>1117.7</v>
      </c>
      <c r="E1138" s="17">
        <v>800</v>
      </c>
      <c r="F1138" s="17">
        <v>18991</v>
      </c>
      <c r="G1138" s="17">
        <v>8079.8320000000003</v>
      </c>
      <c r="H1138">
        <v>61.940168935168082</v>
      </c>
    </row>
    <row r="1139" spans="1:8" x14ac:dyDescent="0.3">
      <c r="A1139" t="s">
        <v>5867</v>
      </c>
      <c r="B1139" t="s">
        <v>5840</v>
      </c>
      <c r="C1139" t="s">
        <v>30</v>
      </c>
      <c r="D1139" s="16">
        <v>1117.7</v>
      </c>
      <c r="E1139" s="17">
        <v>1200</v>
      </c>
      <c r="F1139" s="17">
        <v>199980</v>
      </c>
      <c r="G1139" s="17">
        <v>106877.55369999989</v>
      </c>
      <c r="H1139">
        <v>69.634537077679255</v>
      </c>
    </row>
    <row r="1140" spans="1:8" x14ac:dyDescent="0.3">
      <c r="A1140" t="s">
        <v>5868</v>
      </c>
      <c r="B1140" t="s">
        <v>5840</v>
      </c>
      <c r="C1140" t="s">
        <v>5079</v>
      </c>
      <c r="D1140" s="16">
        <v>1117.7</v>
      </c>
      <c r="E1140" s="17">
        <v>800</v>
      </c>
      <c r="F1140" s="17">
        <v>15782</v>
      </c>
      <c r="G1140" s="17">
        <v>8359.2119999999995</v>
      </c>
      <c r="H1140">
        <v>107.25702214585679</v>
      </c>
    </row>
    <row r="1141" spans="1:8" x14ac:dyDescent="0.3">
      <c r="A1141" t="s">
        <v>5869</v>
      </c>
      <c r="B1141" t="s">
        <v>5840</v>
      </c>
      <c r="C1141" t="s">
        <v>5081</v>
      </c>
      <c r="D1141" s="16">
        <v>1117.7</v>
      </c>
      <c r="E1141" s="17">
        <v>0</v>
      </c>
      <c r="F1141" s="17">
        <v>119046</v>
      </c>
      <c r="G1141" s="17">
        <v>63537.216500000024</v>
      </c>
      <c r="H1141">
        <v>90.040709573467879</v>
      </c>
    </row>
    <row r="1142" spans="1:8" x14ac:dyDescent="0.3">
      <c r="A1142" t="s">
        <v>5870</v>
      </c>
      <c r="B1142" t="s">
        <v>5840</v>
      </c>
      <c r="C1142" t="s">
        <v>5083</v>
      </c>
      <c r="D1142" s="16">
        <v>1117.7</v>
      </c>
      <c r="E1142" s="17">
        <v>0</v>
      </c>
      <c r="F1142" s="17">
        <v>249018</v>
      </c>
      <c r="G1142" s="17">
        <v>132666.31799999997</v>
      </c>
      <c r="H1142">
        <v>83.8373649905636</v>
      </c>
    </row>
    <row r="1143" spans="1:8" x14ac:dyDescent="0.3">
      <c r="A1143" t="s">
        <v>5871</v>
      </c>
      <c r="B1143" t="s">
        <v>5840</v>
      </c>
      <c r="C1143" t="s">
        <v>5085</v>
      </c>
      <c r="D1143" s="16">
        <v>1117.7</v>
      </c>
      <c r="E1143" s="17">
        <v>270</v>
      </c>
      <c r="F1143" s="17">
        <v>30391</v>
      </c>
      <c r="G1143" s="17">
        <v>11665.215999999997</v>
      </c>
      <c r="H1143">
        <v>53.707297846648231</v>
      </c>
    </row>
    <row r="1144" spans="1:8" x14ac:dyDescent="0.3">
      <c r="A1144" t="s">
        <v>5872</v>
      </c>
      <c r="B1144" t="s">
        <v>5840</v>
      </c>
      <c r="C1144" t="s">
        <v>31</v>
      </c>
      <c r="D1144" s="16">
        <v>1117.7</v>
      </c>
      <c r="E1144" s="17">
        <v>2760</v>
      </c>
      <c r="F1144" s="17">
        <v>260145</v>
      </c>
      <c r="G1144" s="17">
        <v>104888.15930000012</v>
      </c>
      <c r="H1144">
        <v>56.233935685128202</v>
      </c>
    </row>
    <row r="1145" spans="1:8" x14ac:dyDescent="0.3">
      <c r="A1145" t="s">
        <v>5873</v>
      </c>
      <c r="B1145" t="s">
        <v>5874</v>
      </c>
      <c r="C1145" t="s">
        <v>4</v>
      </c>
      <c r="D1145" s="16">
        <v>624.9</v>
      </c>
      <c r="E1145" s="17">
        <v>6166</v>
      </c>
      <c r="F1145" s="17">
        <v>1973425</v>
      </c>
      <c r="G1145" s="17">
        <v>1104095.7198000001</v>
      </c>
      <c r="H1145">
        <v>53.17345294911182</v>
      </c>
    </row>
    <row r="1146" spans="1:8" x14ac:dyDescent="0.3">
      <c r="A1146" t="s">
        <v>5875</v>
      </c>
      <c r="B1146" t="s">
        <v>5874</v>
      </c>
      <c r="C1146" t="s">
        <v>2</v>
      </c>
      <c r="D1146" s="16">
        <v>624.9</v>
      </c>
      <c r="E1146" s="17">
        <v>8085</v>
      </c>
      <c r="F1146" s="17">
        <v>2380517</v>
      </c>
      <c r="G1146" s="17">
        <v>1294402.4184000003</v>
      </c>
      <c r="H1146">
        <v>88.75890900017697</v>
      </c>
    </row>
    <row r="1147" spans="1:8" x14ac:dyDescent="0.3">
      <c r="A1147" t="s">
        <v>5876</v>
      </c>
      <c r="B1147" t="s">
        <v>5874</v>
      </c>
      <c r="C1147" t="s">
        <v>3</v>
      </c>
      <c r="D1147" s="16">
        <v>624.9</v>
      </c>
      <c r="E1147" s="17">
        <v>7656</v>
      </c>
      <c r="F1147" s="17">
        <v>621743</v>
      </c>
      <c r="G1147" s="17">
        <v>249682.82910000015</v>
      </c>
      <c r="H1147">
        <v>94.466606093256658</v>
      </c>
    </row>
    <row r="1148" spans="1:8" x14ac:dyDescent="0.3">
      <c r="A1148" t="s">
        <v>5877</v>
      </c>
      <c r="B1148" t="s">
        <v>5874</v>
      </c>
      <c r="C1148" t="s">
        <v>7</v>
      </c>
      <c r="D1148" s="16">
        <v>624.9</v>
      </c>
      <c r="E1148" s="17">
        <v>1896</v>
      </c>
      <c r="F1148" s="17">
        <v>398334</v>
      </c>
      <c r="G1148" s="17">
        <v>209172.97000000003</v>
      </c>
      <c r="H1148">
        <v>80.467303730583438</v>
      </c>
    </row>
    <row r="1149" spans="1:8" x14ac:dyDescent="0.3">
      <c r="A1149" t="s">
        <v>5878</v>
      </c>
      <c r="B1149" t="s">
        <v>5874</v>
      </c>
      <c r="C1149" t="s">
        <v>5</v>
      </c>
      <c r="D1149" s="16">
        <v>624.9</v>
      </c>
      <c r="E1149" s="17">
        <v>2000</v>
      </c>
      <c r="F1149" s="17">
        <v>262044</v>
      </c>
      <c r="G1149" s="17">
        <v>144630.00290000005</v>
      </c>
      <c r="H1149">
        <v>108.91664236426884</v>
      </c>
    </row>
    <row r="1150" spans="1:8" x14ac:dyDescent="0.3">
      <c r="A1150" t="s">
        <v>5879</v>
      </c>
      <c r="B1150" t="s">
        <v>5874</v>
      </c>
      <c r="C1150" t="s">
        <v>6</v>
      </c>
      <c r="D1150" s="16">
        <v>624.9</v>
      </c>
      <c r="E1150" s="17">
        <v>1040</v>
      </c>
      <c r="F1150" s="17">
        <v>290004</v>
      </c>
      <c r="G1150" s="17">
        <v>143192.00919999994</v>
      </c>
      <c r="H1150">
        <v>48.629508222021819</v>
      </c>
    </row>
    <row r="1151" spans="1:8" x14ac:dyDescent="0.3">
      <c r="A1151" t="s">
        <v>5880</v>
      </c>
      <c r="B1151" t="s">
        <v>5874</v>
      </c>
      <c r="C1151" t="s">
        <v>8</v>
      </c>
      <c r="D1151" s="16">
        <v>624.9</v>
      </c>
      <c r="E1151" s="17">
        <v>1950</v>
      </c>
      <c r="F1151" s="17">
        <v>281816</v>
      </c>
      <c r="G1151" s="17">
        <v>138642.98010000013</v>
      </c>
      <c r="H1151">
        <v>83.821476004921593</v>
      </c>
    </row>
    <row r="1152" spans="1:8" x14ac:dyDescent="0.3">
      <c r="A1152" t="s">
        <v>5881</v>
      </c>
      <c r="B1152" t="s">
        <v>5874</v>
      </c>
      <c r="C1152" t="s">
        <v>21</v>
      </c>
      <c r="D1152" s="16">
        <v>624.9</v>
      </c>
      <c r="E1152" s="17">
        <v>1280</v>
      </c>
      <c r="F1152" s="17">
        <v>142707</v>
      </c>
      <c r="G1152" s="17">
        <v>71120.794000000024</v>
      </c>
      <c r="H1152">
        <v>117.31658842347375</v>
      </c>
    </row>
    <row r="1153" spans="1:8" x14ac:dyDescent="0.3">
      <c r="A1153" t="s">
        <v>5882</v>
      </c>
      <c r="B1153" t="s">
        <v>5874</v>
      </c>
      <c r="C1153" t="s">
        <v>22</v>
      </c>
      <c r="D1153" s="16">
        <v>624.9</v>
      </c>
      <c r="E1153" s="17">
        <v>1200</v>
      </c>
      <c r="F1153" s="17">
        <v>216160</v>
      </c>
      <c r="G1153" s="17">
        <v>113147.90200000005</v>
      </c>
      <c r="H1153">
        <v>111.17524728697413</v>
      </c>
    </row>
    <row r="1154" spans="1:8" x14ac:dyDescent="0.3">
      <c r="A1154" t="s">
        <v>5883</v>
      </c>
      <c r="B1154" t="s">
        <v>5874</v>
      </c>
      <c r="C1154" t="s">
        <v>23</v>
      </c>
      <c r="D1154" s="16">
        <v>624.9</v>
      </c>
      <c r="E1154" s="17">
        <v>720</v>
      </c>
      <c r="F1154" s="17">
        <v>130752</v>
      </c>
      <c r="G1154" s="17">
        <v>70423.852000000014</v>
      </c>
      <c r="H1154">
        <v>119.04088543046275</v>
      </c>
    </row>
    <row r="1155" spans="1:8" x14ac:dyDescent="0.3">
      <c r="A1155" t="s">
        <v>5884</v>
      </c>
      <c r="B1155" t="s">
        <v>5874</v>
      </c>
      <c r="C1155" t="s">
        <v>24</v>
      </c>
      <c r="D1155" s="16">
        <v>624.9</v>
      </c>
      <c r="E1155" s="17">
        <v>2760</v>
      </c>
      <c r="F1155" s="17">
        <v>291447</v>
      </c>
      <c r="G1155" s="17">
        <v>157631.12000000002</v>
      </c>
      <c r="H1155">
        <v>86.492531622554878</v>
      </c>
    </row>
    <row r="1156" spans="1:8" x14ac:dyDescent="0.3">
      <c r="A1156" t="s">
        <v>5885</v>
      </c>
      <c r="B1156" t="s">
        <v>5874</v>
      </c>
      <c r="C1156" t="s">
        <v>25</v>
      </c>
      <c r="D1156" s="16">
        <v>624.9</v>
      </c>
      <c r="E1156" s="17">
        <v>1080</v>
      </c>
      <c r="F1156" s="17">
        <v>132172</v>
      </c>
      <c r="G1156" s="17">
        <v>69277.119999999995</v>
      </c>
      <c r="H1156">
        <v>84.294152695736202</v>
      </c>
    </row>
    <row r="1157" spans="1:8" x14ac:dyDescent="0.3">
      <c r="A1157" t="s">
        <v>5886</v>
      </c>
      <c r="B1157" t="s">
        <v>5874</v>
      </c>
      <c r="C1157" t="s">
        <v>5061</v>
      </c>
      <c r="D1157" s="16">
        <v>624.9</v>
      </c>
      <c r="E1157" s="17">
        <v>3528</v>
      </c>
      <c r="F1157" s="17">
        <v>250009</v>
      </c>
      <c r="G1157" s="17">
        <v>133352.30400000006</v>
      </c>
      <c r="H1157">
        <v>77.764854611517507</v>
      </c>
    </row>
    <row r="1158" spans="1:8" x14ac:dyDescent="0.3">
      <c r="A1158" t="s">
        <v>5887</v>
      </c>
      <c r="B1158" t="s">
        <v>5874</v>
      </c>
      <c r="C1158" t="s">
        <v>14</v>
      </c>
      <c r="D1158" s="16">
        <v>624.9</v>
      </c>
      <c r="E1158" s="17">
        <v>1376</v>
      </c>
      <c r="F1158" s="17">
        <v>259065</v>
      </c>
      <c r="G1158" s="17">
        <v>96496.512000000046</v>
      </c>
      <c r="H1158">
        <v>51.638909216526642</v>
      </c>
    </row>
    <row r="1159" spans="1:8" x14ac:dyDescent="0.3">
      <c r="A1159" t="s">
        <v>5888</v>
      </c>
      <c r="B1159" t="s">
        <v>5874</v>
      </c>
      <c r="C1159" t="s">
        <v>15</v>
      </c>
      <c r="D1159" s="16">
        <v>624.9</v>
      </c>
      <c r="E1159" s="17">
        <v>1097</v>
      </c>
      <c r="F1159" s="17">
        <v>284194</v>
      </c>
      <c r="G1159" s="17">
        <v>165793.66</v>
      </c>
      <c r="H1159">
        <v>92.708276419645372</v>
      </c>
    </row>
    <row r="1160" spans="1:8" x14ac:dyDescent="0.3">
      <c r="A1160" t="s">
        <v>5889</v>
      </c>
      <c r="B1160" t="s">
        <v>5874</v>
      </c>
      <c r="C1160" t="s">
        <v>5063</v>
      </c>
      <c r="D1160" s="16">
        <v>624.9</v>
      </c>
      <c r="E1160" s="17">
        <v>400</v>
      </c>
      <c r="F1160" s="17">
        <v>11635</v>
      </c>
      <c r="G1160" s="17">
        <v>3896.4429999999957</v>
      </c>
      <c r="H1160">
        <v>74.851980013844937</v>
      </c>
    </row>
    <row r="1161" spans="1:8" x14ac:dyDescent="0.3">
      <c r="A1161" t="s">
        <v>5890</v>
      </c>
      <c r="B1161" t="s">
        <v>5874</v>
      </c>
      <c r="C1161" t="s">
        <v>5065</v>
      </c>
      <c r="D1161" s="16">
        <v>624.9</v>
      </c>
      <c r="E1161" s="17">
        <v>0</v>
      </c>
      <c r="F1161" s="17">
        <v>192214</v>
      </c>
      <c r="G1161" s="17">
        <v>75002.204699999958</v>
      </c>
      <c r="H1161">
        <v>74.633291152225766</v>
      </c>
    </row>
    <row r="1162" spans="1:8" x14ac:dyDescent="0.3">
      <c r="A1162" t="s">
        <v>5891</v>
      </c>
      <c r="B1162" t="s">
        <v>5874</v>
      </c>
      <c r="C1162" t="s">
        <v>5067</v>
      </c>
      <c r="D1162" s="16">
        <v>624.9</v>
      </c>
      <c r="E1162" s="17">
        <v>0</v>
      </c>
      <c r="F1162" s="17">
        <v>150362</v>
      </c>
      <c r="G1162" s="17">
        <v>71249.696000000011</v>
      </c>
      <c r="H1162">
        <v>146.64047470416216</v>
      </c>
    </row>
    <row r="1163" spans="1:8" x14ac:dyDescent="0.3">
      <c r="A1163" t="s">
        <v>5892</v>
      </c>
      <c r="B1163" t="s">
        <v>5874</v>
      </c>
      <c r="C1163" t="s">
        <v>5069</v>
      </c>
      <c r="D1163" s="16">
        <v>624.9</v>
      </c>
      <c r="E1163" s="17">
        <v>0</v>
      </c>
      <c r="F1163" s="17">
        <v>5389</v>
      </c>
      <c r="G1163" s="17">
        <v>1210.1199999999999</v>
      </c>
      <c r="H1163">
        <v>221.2047749636269</v>
      </c>
    </row>
    <row r="1164" spans="1:8" x14ac:dyDescent="0.3">
      <c r="A1164" t="s">
        <v>5893</v>
      </c>
      <c r="B1164" t="s">
        <v>5874</v>
      </c>
      <c r="C1164" t="s">
        <v>5071</v>
      </c>
      <c r="D1164" s="16">
        <v>624.9</v>
      </c>
      <c r="E1164" s="17">
        <v>0</v>
      </c>
      <c r="F1164" s="17">
        <v>1669</v>
      </c>
      <c r="G1164" s="17">
        <v>820.8359999999999</v>
      </c>
      <c r="H1164">
        <v>17.97211694908059</v>
      </c>
    </row>
    <row r="1165" spans="1:8" x14ac:dyDescent="0.3">
      <c r="A1165" t="s">
        <v>5894</v>
      </c>
      <c r="B1165" t="s">
        <v>5874</v>
      </c>
      <c r="C1165" t="s">
        <v>5073</v>
      </c>
      <c r="D1165" s="16">
        <v>624.9</v>
      </c>
      <c r="E1165" s="17">
        <v>0</v>
      </c>
      <c r="F1165" s="17">
        <v>42261</v>
      </c>
      <c r="G1165" s="17">
        <v>15758.886700000003</v>
      </c>
      <c r="H1165">
        <v>30.757102709994065</v>
      </c>
    </row>
    <row r="1166" spans="1:8" x14ac:dyDescent="0.3">
      <c r="A1166" t="s">
        <v>5895</v>
      </c>
      <c r="B1166" t="s">
        <v>5874</v>
      </c>
      <c r="C1166" t="s">
        <v>5075</v>
      </c>
      <c r="D1166" s="16">
        <v>624.9</v>
      </c>
      <c r="E1166" s="17">
        <v>0</v>
      </c>
      <c r="F1166" s="17">
        <v>399</v>
      </c>
      <c r="G1166" s="17">
        <v>212.64</v>
      </c>
      <c r="H1166">
        <v>86.999999999999929</v>
      </c>
    </row>
    <row r="1167" spans="1:8" x14ac:dyDescent="0.3">
      <c r="A1167" t="s">
        <v>5896</v>
      </c>
      <c r="B1167" t="s">
        <v>5874</v>
      </c>
      <c r="C1167" t="s">
        <v>26</v>
      </c>
      <c r="D1167" s="16">
        <v>624.9</v>
      </c>
      <c r="E1167" s="17">
        <v>606</v>
      </c>
      <c r="F1167" s="17">
        <v>158751</v>
      </c>
      <c r="G1167" s="17">
        <v>85991.48149999998</v>
      </c>
      <c r="H1167">
        <v>92.210510319691039</v>
      </c>
    </row>
    <row r="1168" spans="1:8" x14ac:dyDescent="0.3">
      <c r="A1168" t="s">
        <v>5897</v>
      </c>
      <c r="B1168" t="s">
        <v>5874</v>
      </c>
      <c r="C1168" t="s">
        <v>27</v>
      </c>
      <c r="D1168" s="16">
        <v>624.9</v>
      </c>
      <c r="E1168" s="17">
        <v>606</v>
      </c>
      <c r="F1168" s="17">
        <v>134675</v>
      </c>
      <c r="G1168" s="17">
        <v>63511.1345</v>
      </c>
      <c r="H1168">
        <v>92.908785768530166</v>
      </c>
    </row>
    <row r="1169" spans="1:8" x14ac:dyDescent="0.3">
      <c r="A1169" t="s">
        <v>5898</v>
      </c>
      <c r="B1169" t="s">
        <v>5874</v>
      </c>
      <c r="C1169" t="s">
        <v>28</v>
      </c>
      <c r="D1169" s="16">
        <v>624.9</v>
      </c>
      <c r="E1169" s="17">
        <v>792</v>
      </c>
      <c r="F1169" s="17">
        <v>121623</v>
      </c>
      <c r="G1169" s="17">
        <v>53425.329999999987</v>
      </c>
      <c r="H1169">
        <v>89.564192657901458</v>
      </c>
    </row>
    <row r="1170" spans="1:8" x14ac:dyDescent="0.3">
      <c r="A1170" t="s">
        <v>5899</v>
      </c>
      <c r="B1170" t="s">
        <v>5874</v>
      </c>
      <c r="C1170" t="s">
        <v>29</v>
      </c>
      <c r="D1170" s="16">
        <v>624.9</v>
      </c>
      <c r="E1170" s="17">
        <v>400</v>
      </c>
      <c r="F1170" s="17">
        <v>107637</v>
      </c>
      <c r="G1170" s="17">
        <v>57854.406100000015</v>
      </c>
      <c r="H1170">
        <v>93.706748428389886</v>
      </c>
    </row>
    <row r="1171" spans="1:8" x14ac:dyDescent="0.3">
      <c r="A1171" t="s">
        <v>5900</v>
      </c>
      <c r="B1171" t="s">
        <v>5874</v>
      </c>
      <c r="C1171" t="s">
        <v>30</v>
      </c>
      <c r="D1171" s="16">
        <v>624.9</v>
      </c>
      <c r="E1171" s="17">
        <v>800</v>
      </c>
      <c r="F1171" s="17">
        <v>116486</v>
      </c>
      <c r="G1171" s="17">
        <v>63270.952700000038</v>
      </c>
      <c r="H1171">
        <v>85.760640327383612</v>
      </c>
    </row>
    <row r="1172" spans="1:8" x14ac:dyDescent="0.3">
      <c r="A1172" t="s">
        <v>5901</v>
      </c>
      <c r="B1172" t="s">
        <v>5874</v>
      </c>
      <c r="C1172" t="s">
        <v>5079</v>
      </c>
      <c r="D1172" s="16">
        <v>624.9</v>
      </c>
      <c r="E1172" s="17">
        <v>0</v>
      </c>
      <c r="F1172" s="17">
        <v>7706</v>
      </c>
      <c r="G1172" s="17">
        <v>4198.308</v>
      </c>
      <c r="H1172">
        <v>99.602453379601101</v>
      </c>
    </row>
    <row r="1173" spans="1:8" x14ac:dyDescent="0.3">
      <c r="A1173" t="s">
        <v>5902</v>
      </c>
      <c r="B1173" t="s">
        <v>5874</v>
      </c>
      <c r="C1173" t="s">
        <v>5081</v>
      </c>
      <c r="D1173" s="16">
        <v>624.9</v>
      </c>
      <c r="E1173" s="17">
        <v>0</v>
      </c>
      <c r="F1173" s="17">
        <v>52282</v>
      </c>
      <c r="G1173" s="17">
        <v>26851.245099999996</v>
      </c>
      <c r="H1173">
        <v>78.281349276816016</v>
      </c>
    </row>
    <row r="1174" spans="1:8" x14ac:dyDescent="0.3">
      <c r="A1174" t="s">
        <v>5903</v>
      </c>
      <c r="B1174" t="s">
        <v>5874</v>
      </c>
      <c r="C1174" t="s">
        <v>5083</v>
      </c>
      <c r="D1174" s="16">
        <v>624.9</v>
      </c>
      <c r="E1174" s="17">
        <v>0</v>
      </c>
      <c r="F1174" s="17">
        <v>123508</v>
      </c>
      <c r="G1174" s="17">
        <v>53876.571800000005</v>
      </c>
      <c r="H1174">
        <v>74.229648851292694</v>
      </c>
    </row>
    <row r="1175" spans="1:8" x14ac:dyDescent="0.3">
      <c r="A1175" t="s">
        <v>5904</v>
      </c>
      <c r="B1175" t="s">
        <v>5874</v>
      </c>
      <c r="C1175" t="s">
        <v>5085</v>
      </c>
      <c r="D1175" s="16">
        <v>624.9</v>
      </c>
      <c r="E1175" s="17">
        <v>135</v>
      </c>
      <c r="F1175" s="17">
        <v>25202</v>
      </c>
      <c r="G1175" s="17">
        <v>9279.1039999999994</v>
      </c>
      <c r="H1175">
        <v>63.452900263871591</v>
      </c>
    </row>
    <row r="1176" spans="1:8" x14ac:dyDescent="0.3">
      <c r="A1176" t="s">
        <v>5905</v>
      </c>
      <c r="B1176" t="s">
        <v>5874</v>
      </c>
      <c r="C1176" t="s">
        <v>31</v>
      </c>
      <c r="D1176" s="16">
        <v>624.9</v>
      </c>
      <c r="E1176" s="17">
        <v>1600</v>
      </c>
      <c r="F1176" s="17">
        <v>214493</v>
      </c>
      <c r="G1176" s="17">
        <v>111502.05170000005</v>
      </c>
      <c r="H1176">
        <v>62.385943645107744</v>
      </c>
    </row>
    <row r="1177" spans="1:8" x14ac:dyDescent="0.3">
      <c r="A1177" t="s">
        <v>5906</v>
      </c>
      <c r="B1177" t="s">
        <v>5874</v>
      </c>
      <c r="C1177" t="s">
        <v>5087</v>
      </c>
      <c r="D1177" s="16">
        <v>624.9</v>
      </c>
      <c r="E1177" s="17">
        <v>0</v>
      </c>
      <c r="F1177" s="17">
        <v>2528</v>
      </c>
      <c r="G1177" s="17">
        <v>-528.63000000000011</v>
      </c>
      <c r="H1177">
        <v>62.33146308189086</v>
      </c>
    </row>
    <row r="1178" spans="1:8" x14ac:dyDescent="0.3">
      <c r="A1178" t="s">
        <v>5907</v>
      </c>
      <c r="B1178" t="s">
        <v>5908</v>
      </c>
      <c r="C1178" t="s">
        <v>4</v>
      </c>
      <c r="D1178" s="16">
        <v>984</v>
      </c>
      <c r="E1178" s="17">
        <v>10150</v>
      </c>
      <c r="F1178" s="17">
        <v>851350</v>
      </c>
      <c r="G1178" s="17">
        <v>475748.65259999997</v>
      </c>
      <c r="H1178">
        <v>98.440384693359121</v>
      </c>
    </row>
    <row r="1179" spans="1:8" x14ac:dyDescent="0.3">
      <c r="A1179" t="s">
        <v>5909</v>
      </c>
      <c r="B1179" t="s">
        <v>5908</v>
      </c>
      <c r="C1179" t="s">
        <v>2</v>
      </c>
      <c r="D1179" s="16">
        <v>984</v>
      </c>
      <c r="E1179" s="17">
        <v>15153</v>
      </c>
      <c r="F1179" s="17">
        <v>1190477</v>
      </c>
      <c r="G1179" s="17">
        <v>695161.78839999996</v>
      </c>
      <c r="H1179">
        <v>116.52904624885984</v>
      </c>
    </row>
    <row r="1180" spans="1:8" x14ac:dyDescent="0.3">
      <c r="A1180" t="s">
        <v>5910</v>
      </c>
      <c r="B1180" t="s">
        <v>5908</v>
      </c>
      <c r="C1180" t="s">
        <v>3</v>
      </c>
      <c r="D1180" s="16">
        <v>984</v>
      </c>
      <c r="E1180" s="17">
        <v>13168</v>
      </c>
      <c r="F1180" s="17">
        <v>359348</v>
      </c>
      <c r="G1180" s="17">
        <v>185081.6693000001</v>
      </c>
      <c r="H1180">
        <v>171.39582089909791</v>
      </c>
    </row>
    <row r="1181" spans="1:8" x14ac:dyDescent="0.3">
      <c r="A1181" t="s">
        <v>5911</v>
      </c>
      <c r="B1181" t="s">
        <v>5908</v>
      </c>
      <c r="C1181" t="s">
        <v>7</v>
      </c>
      <c r="D1181" s="16">
        <v>984</v>
      </c>
      <c r="E1181" s="17">
        <v>3111</v>
      </c>
      <c r="F1181" s="17">
        <v>189934</v>
      </c>
      <c r="G1181" s="17">
        <v>109786.122</v>
      </c>
      <c r="H1181">
        <v>84.721645132014245</v>
      </c>
    </row>
    <row r="1182" spans="1:8" x14ac:dyDescent="0.3">
      <c r="A1182" t="s">
        <v>5912</v>
      </c>
      <c r="B1182" t="s">
        <v>5908</v>
      </c>
      <c r="C1182" t="s">
        <v>5</v>
      </c>
      <c r="D1182" s="16">
        <v>984</v>
      </c>
      <c r="E1182" s="17">
        <v>3600</v>
      </c>
      <c r="F1182" s="17">
        <v>91801</v>
      </c>
      <c r="G1182" s="17">
        <v>51783.580299999994</v>
      </c>
      <c r="H1182">
        <v>95.496051490796091</v>
      </c>
    </row>
    <row r="1183" spans="1:8" x14ac:dyDescent="0.3">
      <c r="A1183" t="s">
        <v>5913</v>
      </c>
      <c r="B1183" t="s">
        <v>5908</v>
      </c>
      <c r="C1183" t="s">
        <v>6</v>
      </c>
      <c r="D1183" s="16">
        <v>984</v>
      </c>
      <c r="E1183" s="17">
        <v>2080</v>
      </c>
      <c r="F1183" s="17">
        <v>101097</v>
      </c>
      <c r="G1183" s="17">
        <v>53602.838100000037</v>
      </c>
      <c r="H1183">
        <v>65.812219509867944</v>
      </c>
    </row>
    <row r="1184" spans="1:8" x14ac:dyDescent="0.3">
      <c r="A1184" t="s">
        <v>5914</v>
      </c>
      <c r="B1184" t="s">
        <v>5908</v>
      </c>
      <c r="C1184" t="s">
        <v>8</v>
      </c>
      <c r="D1184" s="16">
        <v>984</v>
      </c>
      <c r="E1184" s="17">
        <v>2925</v>
      </c>
      <c r="F1184" s="17">
        <v>97114</v>
      </c>
      <c r="G1184" s="17">
        <v>54479.251900000003</v>
      </c>
      <c r="H1184">
        <v>129.25414722926439</v>
      </c>
    </row>
    <row r="1185" spans="1:8" x14ac:dyDescent="0.3">
      <c r="A1185" t="s">
        <v>5915</v>
      </c>
      <c r="B1185" t="s">
        <v>5908</v>
      </c>
      <c r="C1185" t="s">
        <v>21</v>
      </c>
      <c r="D1185" s="16">
        <v>984</v>
      </c>
      <c r="E1185" s="17">
        <v>2070</v>
      </c>
      <c r="F1185" s="17">
        <v>61025</v>
      </c>
      <c r="G1185" s="17">
        <v>33620.300000000017</v>
      </c>
      <c r="H1185">
        <v>120.5516412330732</v>
      </c>
    </row>
    <row r="1186" spans="1:8" x14ac:dyDescent="0.3">
      <c r="A1186" t="s">
        <v>5916</v>
      </c>
      <c r="B1186" t="s">
        <v>5908</v>
      </c>
      <c r="C1186" t="s">
        <v>22</v>
      </c>
      <c r="D1186" s="16">
        <v>984</v>
      </c>
      <c r="E1186" s="17">
        <v>1680</v>
      </c>
      <c r="F1186" s="17">
        <v>67286</v>
      </c>
      <c r="G1186" s="17">
        <v>36256.94</v>
      </c>
      <c r="H1186">
        <v>110.46412473984061</v>
      </c>
    </row>
    <row r="1187" spans="1:8" x14ac:dyDescent="0.3">
      <c r="A1187" t="s">
        <v>5917</v>
      </c>
      <c r="B1187" t="s">
        <v>5908</v>
      </c>
      <c r="C1187" t="s">
        <v>23</v>
      </c>
      <c r="D1187" s="16">
        <v>984</v>
      </c>
      <c r="E1187" s="17">
        <v>960</v>
      </c>
      <c r="F1187" s="17">
        <v>71239</v>
      </c>
      <c r="G1187" s="17">
        <v>39684.868000000002</v>
      </c>
      <c r="H1187">
        <v>88.902892289985971</v>
      </c>
    </row>
    <row r="1188" spans="1:8" x14ac:dyDescent="0.3">
      <c r="A1188" t="s">
        <v>5918</v>
      </c>
      <c r="B1188" t="s">
        <v>5908</v>
      </c>
      <c r="C1188" t="s">
        <v>24</v>
      </c>
      <c r="D1188" s="16">
        <v>984</v>
      </c>
      <c r="E1188" s="17">
        <v>4000</v>
      </c>
      <c r="F1188" s="17">
        <v>77631</v>
      </c>
      <c r="G1188" s="17">
        <v>40257.259999999987</v>
      </c>
      <c r="H1188">
        <v>138.94436320796359</v>
      </c>
    </row>
    <row r="1189" spans="1:8" x14ac:dyDescent="0.3">
      <c r="A1189" t="s">
        <v>5919</v>
      </c>
      <c r="B1189" t="s">
        <v>5908</v>
      </c>
      <c r="C1189" t="s">
        <v>25</v>
      </c>
      <c r="D1189" s="16">
        <v>984</v>
      </c>
      <c r="E1189" s="17">
        <v>1480</v>
      </c>
      <c r="F1189" s="17">
        <v>36211</v>
      </c>
      <c r="G1189" s="17">
        <v>19132.912000000004</v>
      </c>
      <c r="H1189">
        <v>153.32658268888184</v>
      </c>
    </row>
    <row r="1190" spans="1:8" x14ac:dyDescent="0.3">
      <c r="A1190" t="s">
        <v>5920</v>
      </c>
      <c r="B1190" t="s">
        <v>5908</v>
      </c>
      <c r="C1190" t="s">
        <v>5061</v>
      </c>
      <c r="D1190" s="16">
        <v>984</v>
      </c>
      <c r="E1190" s="17">
        <v>4003</v>
      </c>
      <c r="F1190" s="17">
        <v>65672</v>
      </c>
      <c r="G1190" s="17">
        <v>36006.496000000006</v>
      </c>
      <c r="H1190">
        <v>69.808969620067842</v>
      </c>
    </row>
    <row r="1191" spans="1:8" x14ac:dyDescent="0.3">
      <c r="A1191" t="s">
        <v>5921</v>
      </c>
      <c r="B1191" t="s">
        <v>5908</v>
      </c>
      <c r="C1191" t="s">
        <v>14</v>
      </c>
      <c r="D1191" s="16">
        <v>984</v>
      </c>
      <c r="E1191" s="17">
        <v>1361</v>
      </c>
      <c r="F1191" s="17">
        <v>52357</v>
      </c>
      <c r="G1191" s="17">
        <v>27210.437999999984</v>
      </c>
      <c r="H1191">
        <v>35.086508561289584</v>
      </c>
    </row>
    <row r="1192" spans="1:8" x14ac:dyDescent="0.3">
      <c r="A1192" t="s">
        <v>5922</v>
      </c>
      <c r="B1192" t="s">
        <v>5908</v>
      </c>
      <c r="C1192" t="s">
        <v>15</v>
      </c>
      <c r="D1192" s="16">
        <v>984</v>
      </c>
      <c r="E1192" s="17">
        <v>1412</v>
      </c>
      <c r="F1192" s="17">
        <v>38902</v>
      </c>
      <c r="G1192" s="17">
        <v>22162.575000000001</v>
      </c>
      <c r="H1192">
        <v>75.341208380813612</v>
      </c>
    </row>
    <row r="1193" spans="1:8" x14ac:dyDescent="0.3">
      <c r="A1193" t="s">
        <v>5923</v>
      </c>
      <c r="B1193" t="s">
        <v>5908</v>
      </c>
      <c r="C1193" t="s">
        <v>5063</v>
      </c>
      <c r="D1193" s="16">
        <v>984</v>
      </c>
      <c r="E1193" s="17">
        <v>400</v>
      </c>
      <c r="F1193" s="17">
        <v>1026</v>
      </c>
      <c r="G1193" s="17">
        <v>486.37200000000007</v>
      </c>
      <c r="H1193">
        <v>281.11224917906418</v>
      </c>
    </row>
    <row r="1194" spans="1:8" x14ac:dyDescent="0.3">
      <c r="A1194" t="s">
        <v>5924</v>
      </c>
      <c r="B1194" t="s">
        <v>5908</v>
      </c>
      <c r="C1194" t="s">
        <v>5065</v>
      </c>
      <c r="D1194" s="16">
        <v>984</v>
      </c>
      <c r="E1194" s="17">
        <v>0</v>
      </c>
      <c r="F1194" s="17">
        <v>124521</v>
      </c>
      <c r="G1194" s="17">
        <v>37441.893200000006</v>
      </c>
      <c r="H1194">
        <v>79.685323595900641</v>
      </c>
    </row>
    <row r="1195" spans="1:8" x14ac:dyDescent="0.3">
      <c r="A1195" t="s">
        <v>5925</v>
      </c>
      <c r="B1195" t="s">
        <v>5908</v>
      </c>
      <c r="C1195" t="s">
        <v>5067</v>
      </c>
      <c r="D1195" s="16">
        <v>984</v>
      </c>
      <c r="E1195" s="17">
        <v>0</v>
      </c>
      <c r="F1195" s="17">
        <v>96060</v>
      </c>
      <c r="G1195" s="17">
        <v>57678.559399999998</v>
      </c>
      <c r="H1195">
        <v>91.915824238238713</v>
      </c>
    </row>
    <row r="1196" spans="1:8" x14ac:dyDescent="0.3">
      <c r="A1196" t="s">
        <v>5926</v>
      </c>
      <c r="B1196" t="s">
        <v>5908</v>
      </c>
      <c r="C1196" t="s">
        <v>5069</v>
      </c>
      <c r="D1196" s="16">
        <v>984</v>
      </c>
      <c r="E1196" s="17">
        <v>0</v>
      </c>
      <c r="F1196" s="17">
        <v>3799</v>
      </c>
      <c r="G1196" s="17">
        <v>1716.63</v>
      </c>
      <c r="H1196">
        <v>200.10425428718241</v>
      </c>
    </row>
    <row r="1197" spans="1:8" x14ac:dyDescent="0.3">
      <c r="A1197" t="s">
        <v>5927</v>
      </c>
      <c r="B1197" t="s">
        <v>5908</v>
      </c>
      <c r="C1197" t="s">
        <v>5071</v>
      </c>
      <c r="D1197" s="16">
        <v>984</v>
      </c>
      <c r="E1197" s="17">
        <v>0</v>
      </c>
      <c r="F1197" s="17">
        <v>8418</v>
      </c>
      <c r="G1197" s="17">
        <v>4130.5300000000007</v>
      </c>
      <c r="H1197">
        <v>44.097607680053756</v>
      </c>
    </row>
    <row r="1198" spans="1:8" x14ac:dyDescent="0.3">
      <c r="A1198" t="s">
        <v>5928</v>
      </c>
      <c r="B1198" t="s">
        <v>5908</v>
      </c>
      <c r="C1198" t="s">
        <v>5073</v>
      </c>
      <c r="D1198" s="16">
        <v>984</v>
      </c>
      <c r="E1198" s="17">
        <v>0</v>
      </c>
      <c r="F1198" s="17">
        <v>3507</v>
      </c>
      <c r="G1198" s="17">
        <v>1624.66</v>
      </c>
      <c r="H1198">
        <v>26.016309487127721</v>
      </c>
    </row>
    <row r="1199" spans="1:8" x14ac:dyDescent="0.3">
      <c r="A1199" t="s">
        <v>5929</v>
      </c>
      <c r="B1199" t="s">
        <v>5908</v>
      </c>
      <c r="C1199" t="s">
        <v>5075</v>
      </c>
      <c r="D1199" s="16">
        <v>984</v>
      </c>
      <c r="E1199" s="17">
        <v>0</v>
      </c>
      <c r="F1199" s="17">
        <v>1393</v>
      </c>
      <c r="G1199" s="17">
        <v>734.63</v>
      </c>
      <c r="H1199">
        <v>14.135045643027476</v>
      </c>
    </row>
    <row r="1200" spans="1:8" x14ac:dyDescent="0.3">
      <c r="A1200" t="s">
        <v>5930</v>
      </c>
      <c r="B1200" t="s">
        <v>5908</v>
      </c>
      <c r="C1200" t="s">
        <v>26</v>
      </c>
      <c r="D1200" s="16">
        <v>984</v>
      </c>
      <c r="E1200" s="17">
        <v>684</v>
      </c>
      <c r="F1200" s="17">
        <v>79741</v>
      </c>
      <c r="G1200" s="17">
        <v>43901.093500000003</v>
      </c>
      <c r="H1200">
        <v>127.72978345521075</v>
      </c>
    </row>
    <row r="1201" spans="1:8" x14ac:dyDescent="0.3">
      <c r="A1201" t="s">
        <v>5931</v>
      </c>
      <c r="B1201" t="s">
        <v>5908</v>
      </c>
      <c r="C1201" t="s">
        <v>27</v>
      </c>
      <c r="D1201" s="16">
        <v>984</v>
      </c>
      <c r="E1201" s="17">
        <v>1140</v>
      </c>
      <c r="F1201" s="17">
        <v>167689</v>
      </c>
      <c r="G1201" s="17">
        <v>91501.30339999999</v>
      </c>
      <c r="H1201">
        <v>159.16963451944011</v>
      </c>
    </row>
    <row r="1202" spans="1:8" x14ac:dyDescent="0.3">
      <c r="A1202" t="s">
        <v>5932</v>
      </c>
      <c r="B1202" t="s">
        <v>5908</v>
      </c>
      <c r="C1202" t="s">
        <v>28</v>
      </c>
      <c r="D1202" s="16">
        <v>984</v>
      </c>
      <c r="E1202" s="17">
        <v>1320</v>
      </c>
      <c r="F1202" s="17">
        <v>35280</v>
      </c>
      <c r="G1202" s="17">
        <v>17155.807200000007</v>
      </c>
      <c r="H1202">
        <v>152.73361690347926</v>
      </c>
    </row>
    <row r="1203" spans="1:8" x14ac:dyDescent="0.3">
      <c r="A1203" t="s">
        <v>5933</v>
      </c>
      <c r="B1203" t="s">
        <v>5908</v>
      </c>
      <c r="C1203" t="s">
        <v>29</v>
      </c>
      <c r="D1203" s="16">
        <v>984</v>
      </c>
      <c r="E1203" s="17">
        <v>400</v>
      </c>
      <c r="F1203" s="17">
        <v>11885</v>
      </c>
      <c r="G1203" s="17">
        <v>6093.5743999999995</v>
      </c>
      <c r="H1203">
        <v>73.381361663352834</v>
      </c>
    </row>
    <row r="1204" spans="1:8" x14ac:dyDescent="0.3">
      <c r="A1204" t="s">
        <v>5934</v>
      </c>
      <c r="B1204" t="s">
        <v>5908</v>
      </c>
      <c r="C1204" t="s">
        <v>30</v>
      </c>
      <c r="D1204" s="16">
        <v>984</v>
      </c>
      <c r="E1204" s="17">
        <v>1450</v>
      </c>
      <c r="F1204" s="17">
        <v>92626</v>
      </c>
      <c r="G1204" s="17">
        <v>49713.811599999994</v>
      </c>
      <c r="H1204">
        <v>89.125982556508376</v>
      </c>
    </row>
    <row r="1205" spans="1:8" x14ac:dyDescent="0.3">
      <c r="A1205" t="s">
        <v>5935</v>
      </c>
      <c r="B1205" t="s">
        <v>5908</v>
      </c>
      <c r="C1205" t="s">
        <v>5079</v>
      </c>
      <c r="D1205" s="16">
        <v>984</v>
      </c>
      <c r="E1205" s="17">
        <v>520</v>
      </c>
      <c r="F1205" s="17">
        <v>4375</v>
      </c>
      <c r="G1205" s="17">
        <v>2385.4720000000002</v>
      </c>
      <c r="H1205">
        <v>111.99327644546844</v>
      </c>
    </row>
    <row r="1206" spans="1:8" x14ac:dyDescent="0.3">
      <c r="A1206" t="s">
        <v>5936</v>
      </c>
      <c r="B1206" t="s">
        <v>5908</v>
      </c>
      <c r="C1206" t="s">
        <v>5081</v>
      </c>
      <c r="D1206" s="16">
        <v>984</v>
      </c>
      <c r="E1206" s="17">
        <v>0</v>
      </c>
      <c r="F1206" s="17">
        <v>38507</v>
      </c>
      <c r="G1206" s="17">
        <v>21898.876</v>
      </c>
      <c r="H1206">
        <v>64.280471912420694</v>
      </c>
    </row>
    <row r="1207" spans="1:8" x14ac:dyDescent="0.3">
      <c r="A1207" t="s">
        <v>5937</v>
      </c>
      <c r="B1207" t="s">
        <v>5908</v>
      </c>
      <c r="C1207" t="s">
        <v>5083</v>
      </c>
      <c r="D1207" s="16">
        <v>984</v>
      </c>
      <c r="E1207" s="17">
        <v>0</v>
      </c>
      <c r="F1207" s="17">
        <v>37518</v>
      </c>
      <c r="G1207" s="17">
        <v>21414.676000000003</v>
      </c>
      <c r="H1207">
        <v>42.48247769218333</v>
      </c>
    </row>
    <row r="1208" spans="1:8" x14ac:dyDescent="0.3">
      <c r="A1208" t="s">
        <v>5938</v>
      </c>
      <c r="B1208" t="s">
        <v>5908</v>
      </c>
      <c r="C1208" t="s">
        <v>31</v>
      </c>
      <c r="D1208" s="16">
        <v>984</v>
      </c>
      <c r="E1208" s="17">
        <v>3760</v>
      </c>
      <c r="F1208" s="17">
        <v>89487</v>
      </c>
      <c r="G1208" s="17">
        <v>44103.75710000001</v>
      </c>
      <c r="H1208">
        <v>97.332530287296876</v>
      </c>
    </row>
    <row r="1209" spans="1:8" x14ac:dyDescent="0.3">
      <c r="A1209" t="s">
        <v>5939</v>
      </c>
      <c r="B1209" t="s">
        <v>5940</v>
      </c>
      <c r="C1209" t="s">
        <v>4</v>
      </c>
      <c r="D1209" s="16">
        <v>539.29999999999995</v>
      </c>
      <c r="E1209" s="17">
        <v>5587</v>
      </c>
      <c r="F1209" s="17">
        <v>1491011</v>
      </c>
      <c r="G1209" s="17">
        <v>911664.80040000007</v>
      </c>
      <c r="H1209">
        <v>39.828112289518685</v>
      </c>
    </row>
    <row r="1210" spans="1:8" x14ac:dyDescent="0.3">
      <c r="A1210" t="s">
        <v>5941</v>
      </c>
      <c r="B1210" t="s">
        <v>5940</v>
      </c>
      <c r="C1210" t="s">
        <v>2</v>
      </c>
      <c r="D1210" s="16">
        <v>539.29999999999995</v>
      </c>
      <c r="E1210" s="17">
        <v>7440</v>
      </c>
      <c r="F1210" s="17">
        <v>2063008</v>
      </c>
      <c r="G1210" s="17">
        <v>1225415.1267000004</v>
      </c>
      <c r="H1210">
        <v>39.828112289518685</v>
      </c>
    </row>
    <row r="1211" spans="1:8" x14ac:dyDescent="0.3">
      <c r="A1211" t="s">
        <v>5942</v>
      </c>
      <c r="B1211" t="s">
        <v>5940</v>
      </c>
      <c r="C1211" t="s">
        <v>3</v>
      </c>
      <c r="D1211" s="16">
        <v>539.29999999999995</v>
      </c>
      <c r="E1211" s="17">
        <v>7224</v>
      </c>
      <c r="F1211" s="17">
        <v>587095</v>
      </c>
      <c r="G1211" s="17">
        <v>334339.46600000001</v>
      </c>
      <c r="H1211">
        <v>39.828112289518685</v>
      </c>
    </row>
    <row r="1212" spans="1:8" x14ac:dyDescent="0.3">
      <c r="A1212" t="s">
        <v>5943</v>
      </c>
      <c r="B1212" t="s">
        <v>5940</v>
      </c>
      <c r="C1212" t="s">
        <v>7</v>
      </c>
      <c r="D1212" s="16">
        <v>539.29999999999995</v>
      </c>
      <c r="E1212" s="17">
        <v>2343</v>
      </c>
      <c r="F1212" s="17">
        <v>376424</v>
      </c>
      <c r="G1212" s="17">
        <v>229988.85399999993</v>
      </c>
      <c r="H1212">
        <v>39.828112289518685</v>
      </c>
    </row>
    <row r="1213" spans="1:8" x14ac:dyDescent="0.3">
      <c r="A1213" t="s">
        <v>5944</v>
      </c>
      <c r="B1213" t="s">
        <v>5940</v>
      </c>
      <c r="C1213" t="s">
        <v>5</v>
      </c>
      <c r="D1213" s="16">
        <v>539.29999999999995</v>
      </c>
      <c r="E1213" s="17">
        <v>3200</v>
      </c>
      <c r="F1213" s="17">
        <v>237746</v>
      </c>
      <c r="G1213" s="17">
        <v>140524.19400000002</v>
      </c>
      <c r="H1213">
        <v>39.828112289518685</v>
      </c>
    </row>
    <row r="1214" spans="1:8" x14ac:dyDescent="0.3">
      <c r="A1214" t="s">
        <v>5945</v>
      </c>
      <c r="B1214" t="s">
        <v>5940</v>
      </c>
      <c r="C1214" t="s">
        <v>6</v>
      </c>
      <c r="D1214" s="16">
        <v>539.29999999999995</v>
      </c>
      <c r="E1214" s="17">
        <v>1040</v>
      </c>
      <c r="F1214" s="17">
        <v>83829</v>
      </c>
      <c r="G1214" s="17">
        <v>47530.849999999991</v>
      </c>
      <c r="H1214">
        <v>39.828112289518685</v>
      </c>
    </row>
    <row r="1215" spans="1:8" x14ac:dyDescent="0.3">
      <c r="A1215" t="s">
        <v>5946</v>
      </c>
      <c r="B1215" t="s">
        <v>5940</v>
      </c>
      <c r="C1215" t="s">
        <v>8</v>
      </c>
      <c r="D1215" s="16">
        <v>539.29999999999995</v>
      </c>
      <c r="E1215" s="17">
        <v>1950</v>
      </c>
      <c r="F1215" s="17">
        <v>206147</v>
      </c>
      <c r="G1215" s="17">
        <v>118521.40989999994</v>
      </c>
      <c r="H1215">
        <v>39.828112289518685</v>
      </c>
    </row>
    <row r="1216" spans="1:8" x14ac:dyDescent="0.3">
      <c r="A1216" t="s">
        <v>5947</v>
      </c>
      <c r="B1216" t="s">
        <v>5940</v>
      </c>
      <c r="C1216" t="s">
        <v>21</v>
      </c>
      <c r="D1216" s="16">
        <v>539.29999999999995</v>
      </c>
      <c r="E1216" s="17">
        <v>1190</v>
      </c>
      <c r="F1216" s="17">
        <v>86524</v>
      </c>
      <c r="G1216" s="17">
        <v>48875.532999999981</v>
      </c>
      <c r="H1216">
        <v>39.828112289518685</v>
      </c>
    </row>
    <row r="1217" spans="1:8" x14ac:dyDescent="0.3">
      <c r="A1217" t="s">
        <v>5948</v>
      </c>
      <c r="B1217" t="s">
        <v>5940</v>
      </c>
      <c r="C1217" t="s">
        <v>22</v>
      </c>
      <c r="D1217" s="16">
        <v>539.29999999999995</v>
      </c>
      <c r="E1217" s="17">
        <v>840</v>
      </c>
      <c r="F1217" s="17">
        <v>114396</v>
      </c>
      <c r="G1217" s="17">
        <v>60647.659999999996</v>
      </c>
      <c r="H1217">
        <v>39.828112289518685</v>
      </c>
    </row>
    <row r="1218" spans="1:8" x14ac:dyDescent="0.3">
      <c r="A1218" t="s">
        <v>5949</v>
      </c>
      <c r="B1218" t="s">
        <v>5940</v>
      </c>
      <c r="C1218" t="s">
        <v>23</v>
      </c>
      <c r="D1218" s="16">
        <v>539.29999999999995</v>
      </c>
      <c r="E1218" s="17">
        <v>520</v>
      </c>
      <c r="F1218" s="17">
        <v>108065</v>
      </c>
      <c r="G1218" s="17">
        <v>61531.311999999954</v>
      </c>
      <c r="H1218">
        <v>39.828112289518685</v>
      </c>
    </row>
    <row r="1219" spans="1:8" x14ac:dyDescent="0.3">
      <c r="A1219" t="s">
        <v>5950</v>
      </c>
      <c r="B1219" t="s">
        <v>5940</v>
      </c>
      <c r="C1219" t="s">
        <v>24</v>
      </c>
      <c r="D1219" s="16">
        <v>539.29999999999995</v>
      </c>
      <c r="E1219" s="17">
        <v>2040</v>
      </c>
      <c r="F1219" s="17">
        <v>143438</v>
      </c>
      <c r="G1219" s="17">
        <v>78008.625999999989</v>
      </c>
      <c r="H1219">
        <v>39.828112289518685</v>
      </c>
    </row>
    <row r="1220" spans="1:8" x14ac:dyDescent="0.3">
      <c r="A1220" t="s">
        <v>5951</v>
      </c>
      <c r="B1220" t="s">
        <v>5940</v>
      </c>
      <c r="C1220" t="s">
        <v>25</v>
      </c>
      <c r="D1220" s="16">
        <v>539.29999999999995</v>
      </c>
      <c r="E1220" s="17">
        <v>720</v>
      </c>
      <c r="F1220" s="17">
        <v>60608</v>
      </c>
      <c r="G1220" s="17">
        <v>32886.63799999997</v>
      </c>
      <c r="H1220">
        <v>39.828112289518685</v>
      </c>
    </row>
    <row r="1221" spans="1:8" x14ac:dyDescent="0.3">
      <c r="A1221" t="s">
        <v>5952</v>
      </c>
      <c r="B1221" t="s">
        <v>5940</v>
      </c>
      <c r="C1221" t="s">
        <v>5061</v>
      </c>
      <c r="D1221" s="16">
        <v>539.29999999999995</v>
      </c>
      <c r="E1221" s="17">
        <v>1061</v>
      </c>
      <c r="F1221" s="17">
        <v>70249</v>
      </c>
      <c r="G1221" s="17">
        <v>40131.140000000014</v>
      </c>
      <c r="H1221">
        <v>39.828112289518685</v>
      </c>
    </row>
    <row r="1222" spans="1:8" x14ac:dyDescent="0.3">
      <c r="A1222" t="s">
        <v>5953</v>
      </c>
      <c r="B1222" t="s">
        <v>5940</v>
      </c>
      <c r="C1222" t="s">
        <v>14</v>
      </c>
      <c r="D1222" s="16">
        <v>539.29999999999995</v>
      </c>
      <c r="E1222" s="17">
        <v>888</v>
      </c>
      <c r="F1222" s="17">
        <v>65495.99</v>
      </c>
      <c r="G1222" s="17">
        <v>34843.992999999988</v>
      </c>
      <c r="H1222">
        <v>39.828112289518685</v>
      </c>
    </row>
    <row r="1223" spans="1:8" x14ac:dyDescent="0.3">
      <c r="A1223" t="s">
        <v>5954</v>
      </c>
      <c r="B1223" t="s">
        <v>5940</v>
      </c>
      <c r="C1223" t="s">
        <v>15</v>
      </c>
      <c r="D1223" s="16">
        <v>539.29999999999995</v>
      </c>
      <c r="E1223" s="17">
        <v>708</v>
      </c>
      <c r="F1223" s="17">
        <v>143937</v>
      </c>
      <c r="G1223" s="17">
        <v>84336.4</v>
      </c>
      <c r="H1223">
        <v>39.828112289518685</v>
      </c>
    </row>
    <row r="1224" spans="1:8" x14ac:dyDescent="0.3">
      <c r="A1224" t="s">
        <v>5955</v>
      </c>
      <c r="B1224" t="s">
        <v>5940</v>
      </c>
      <c r="C1224" t="s">
        <v>5063</v>
      </c>
      <c r="D1224" s="16">
        <v>539.29999999999995</v>
      </c>
      <c r="E1224" s="17">
        <v>400</v>
      </c>
      <c r="F1224" s="17">
        <v>3007</v>
      </c>
      <c r="G1224" s="17">
        <v>1511.0119999999997</v>
      </c>
      <c r="H1224">
        <v>39.828112289518685</v>
      </c>
    </row>
    <row r="1225" spans="1:8" x14ac:dyDescent="0.3">
      <c r="A1225" t="s">
        <v>5956</v>
      </c>
      <c r="B1225" t="s">
        <v>5940</v>
      </c>
      <c r="C1225" t="s">
        <v>5065</v>
      </c>
      <c r="D1225" s="16">
        <v>539.29999999999995</v>
      </c>
      <c r="E1225" s="17">
        <v>0</v>
      </c>
      <c r="F1225" s="17">
        <v>12606</v>
      </c>
      <c r="G1225" s="17">
        <v>3876.598</v>
      </c>
      <c r="H1225">
        <v>39.828112289518685</v>
      </c>
    </row>
    <row r="1226" spans="1:8" x14ac:dyDescent="0.3">
      <c r="A1226" t="s">
        <v>5957</v>
      </c>
      <c r="B1226" t="s">
        <v>5940</v>
      </c>
      <c r="C1226" t="s">
        <v>5067</v>
      </c>
      <c r="D1226" s="16">
        <v>539.29999999999995</v>
      </c>
      <c r="E1226" s="17">
        <v>0</v>
      </c>
      <c r="F1226" s="17">
        <v>105856</v>
      </c>
      <c r="G1226" s="17">
        <v>45042.535000000003</v>
      </c>
      <c r="H1226">
        <v>39.828112289518685</v>
      </c>
    </row>
    <row r="1227" spans="1:8" x14ac:dyDescent="0.3">
      <c r="A1227" t="s">
        <v>5958</v>
      </c>
      <c r="B1227" t="s">
        <v>5940</v>
      </c>
      <c r="C1227" t="s">
        <v>5071</v>
      </c>
      <c r="D1227" s="16">
        <v>539.29999999999995</v>
      </c>
      <c r="E1227" s="17">
        <v>0</v>
      </c>
      <c r="F1227" s="17">
        <v>2552</v>
      </c>
      <c r="G1227" s="17">
        <v>1329.99</v>
      </c>
      <c r="H1227">
        <v>39.828112289518685</v>
      </c>
    </row>
    <row r="1228" spans="1:8" x14ac:dyDescent="0.3">
      <c r="A1228" t="s">
        <v>5959</v>
      </c>
      <c r="B1228" t="s">
        <v>5940</v>
      </c>
      <c r="C1228" t="s">
        <v>5073</v>
      </c>
      <c r="D1228" s="16">
        <v>539.29999999999995</v>
      </c>
      <c r="E1228" s="17">
        <v>0</v>
      </c>
      <c r="F1228" s="17">
        <v>3816</v>
      </c>
      <c r="G1228" s="17">
        <v>1825.87</v>
      </c>
      <c r="H1228">
        <v>39.828112289518685</v>
      </c>
    </row>
    <row r="1229" spans="1:8" x14ac:dyDescent="0.3">
      <c r="A1229" t="s">
        <v>5960</v>
      </c>
      <c r="B1229" t="s">
        <v>5940</v>
      </c>
      <c r="C1229" t="s">
        <v>26</v>
      </c>
      <c r="D1229" s="16">
        <v>539.29999999999995</v>
      </c>
      <c r="E1229" s="17">
        <v>228</v>
      </c>
      <c r="F1229" s="17">
        <v>82834</v>
      </c>
      <c r="G1229" s="17">
        <v>47700.106500000002</v>
      </c>
      <c r="H1229">
        <v>39.828112289518685</v>
      </c>
    </row>
    <row r="1230" spans="1:8" x14ac:dyDescent="0.3">
      <c r="A1230" t="s">
        <v>5961</v>
      </c>
      <c r="B1230" t="s">
        <v>5940</v>
      </c>
      <c r="C1230" t="s">
        <v>27</v>
      </c>
      <c r="D1230" s="16">
        <v>539.29999999999995</v>
      </c>
      <c r="E1230" s="17">
        <v>456</v>
      </c>
      <c r="F1230" s="17">
        <v>146032</v>
      </c>
      <c r="G1230" s="17">
        <v>83004.684199999989</v>
      </c>
      <c r="H1230">
        <v>39.828112289518685</v>
      </c>
    </row>
    <row r="1231" spans="1:8" x14ac:dyDescent="0.3">
      <c r="A1231" t="s">
        <v>5962</v>
      </c>
      <c r="B1231" t="s">
        <v>5940</v>
      </c>
      <c r="C1231" t="s">
        <v>28</v>
      </c>
      <c r="D1231" s="16">
        <v>539.29999999999995</v>
      </c>
      <c r="E1231" s="17">
        <v>1056</v>
      </c>
      <c r="F1231" s="17">
        <v>120323</v>
      </c>
      <c r="G1231" s="17">
        <v>66542.155199999979</v>
      </c>
      <c r="H1231">
        <v>39.828112289518685</v>
      </c>
    </row>
    <row r="1232" spans="1:8" x14ac:dyDescent="0.3">
      <c r="A1232" t="s">
        <v>5963</v>
      </c>
      <c r="B1232" t="s">
        <v>5940</v>
      </c>
      <c r="C1232" t="s">
        <v>29</v>
      </c>
      <c r="D1232" s="16">
        <v>539.29999999999995</v>
      </c>
      <c r="E1232" s="17">
        <v>80</v>
      </c>
      <c r="F1232" s="17">
        <v>20191</v>
      </c>
      <c r="G1232" s="17">
        <v>11545.693999999998</v>
      </c>
      <c r="H1232">
        <v>39.828112289518685</v>
      </c>
    </row>
    <row r="1233" spans="1:8" x14ac:dyDescent="0.3">
      <c r="A1233" t="s">
        <v>5964</v>
      </c>
      <c r="B1233" t="s">
        <v>5940</v>
      </c>
      <c r="C1233" t="s">
        <v>30</v>
      </c>
      <c r="D1233" s="16">
        <v>539.29999999999995</v>
      </c>
      <c r="E1233" s="17">
        <v>700</v>
      </c>
      <c r="F1233" s="17">
        <v>136865</v>
      </c>
      <c r="G1233" s="17">
        <v>85909.766600000003</v>
      </c>
      <c r="H1233">
        <v>39.828112289518685</v>
      </c>
    </row>
    <row r="1234" spans="1:8" x14ac:dyDescent="0.3">
      <c r="A1234" t="s">
        <v>5965</v>
      </c>
      <c r="B1234" t="s">
        <v>5940</v>
      </c>
      <c r="C1234" t="s">
        <v>5079</v>
      </c>
      <c r="D1234" s="16">
        <v>539.29999999999995</v>
      </c>
      <c r="E1234" s="17">
        <v>0</v>
      </c>
      <c r="F1234" s="17">
        <v>2016</v>
      </c>
      <c r="G1234" s="17">
        <v>1415.8040000000001</v>
      </c>
      <c r="H1234">
        <v>39.828112289518685</v>
      </c>
    </row>
    <row r="1235" spans="1:8" x14ac:dyDescent="0.3">
      <c r="A1235" t="s">
        <v>5966</v>
      </c>
      <c r="B1235" t="s">
        <v>5940</v>
      </c>
      <c r="C1235" t="s">
        <v>5081</v>
      </c>
      <c r="D1235" s="16">
        <v>539.29999999999995</v>
      </c>
      <c r="E1235" s="17">
        <v>0</v>
      </c>
      <c r="F1235" s="17">
        <v>52013</v>
      </c>
      <c r="G1235" s="17">
        <v>32083.224499999997</v>
      </c>
      <c r="H1235">
        <v>39.828112289518685</v>
      </c>
    </row>
    <row r="1236" spans="1:8" x14ac:dyDescent="0.3">
      <c r="A1236" t="s">
        <v>5967</v>
      </c>
      <c r="B1236" t="s">
        <v>5940</v>
      </c>
      <c r="C1236" t="s">
        <v>5083</v>
      </c>
      <c r="D1236" s="16">
        <v>539.29999999999995</v>
      </c>
      <c r="E1236" s="17">
        <v>0</v>
      </c>
      <c r="F1236" s="17">
        <v>37814</v>
      </c>
      <c r="G1236" s="17">
        <v>21000.883999999998</v>
      </c>
      <c r="H1236">
        <v>39.828112289518685</v>
      </c>
    </row>
    <row r="1237" spans="1:8" x14ac:dyDescent="0.3">
      <c r="A1237" t="s">
        <v>5968</v>
      </c>
      <c r="B1237" t="s">
        <v>5940</v>
      </c>
      <c r="C1237" t="s">
        <v>31</v>
      </c>
      <c r="D1237" s="16">
        <v>539.29999999999995</v>
      </c>
      <c r="E1237" s="17">
        <v>1600</v>
      </c>
      <c r="F1237" s="17">
        <v>75183</v>
      </c>
      <c r="G1237" s="17">
        <v>42227.558999999994</v>
      </c>
      <c r="H1237">
        <v>39.828112289518685</v>
      </c>
    </row>
    <row r="1238" spans="1:8" x14ac:dyDescent="0.3">
      <c r="A1238" t="s">
        <v>672</v>
      </c>
      <c r="B1238" t="s">
        <v>50</v>
      </c>
      <c r="C1238" t="s">
        <v>4</v>
      </c>
      <c r="D1238" s="16">
        <v>1012</v>
      </c>
      <c r="E1238" s="17">
        <v>11013</v>
      </c>
      <c r="F1238" s="17">
        <v>5634114</v>
      </c>
      <c r="G1238" s="17">
        <v>2912212.6660000002</v>
      </c>
      <c r="H1238">
        <v>32.931399869544215</v>
      </c>
    </row>
    <row r="1239" spans="1:8" x14ac:dyDescent="0.3">
      <c r="A1239" t="s">
        <v>673</v>
      </c>
      <c r="B1239" t="s">
        <v>50</v>
      </c>
      <c r="C1239" t="s">
        <v>2</v>
      </c>
      <c r="D1239" s="16">
        <v>1012</v>
      </c>
      <c r="E1239" s="17">
        <v>12258</v>
      </c>
      <c r="F1239" s="17">
        <v>8577961.9900000002</v>
      </c>
      <c r="G1239" s="17">
        <v>4783173.7276000017</v>
      </c>
      <c r="H1239">
        <v>33.756457031751367</v>
      </c>
    </row>
    <row r="1240" spans="1:8" x14ac:dyDescent="0.3">
      <c r="A1240" t="s">
        <v>674</v>
      </c>
      <c r="B1240" t="s">
        <v>50</v>
      </c>
      <c r="C1240" t="s">
        <v>3</v>
      </c>
      <c r="D1240" s="16">
        <v>1012</v>
      </c>
      <c r="E1240" s="17">
        <v>18800</v>
      </c>
      <c r="F1240" s="17">
        <v>4472477</v>
      </c>
      <c r="G1240" s="17">
        <v>2164019.4574999991</v>
      </c>
      <c r="H1240">
        <v>48.953553286891399</v>
      </c>
    </row>
    <row r="1241" spans="1:8" x14ac:dyDescent="0.3">
      <c r="A1241" t="s">
        <v>675</v>
      </c>
      <c r="B1241" t="s">
        <v>50</v>
      </c>
      <c r="C1241" t="s">
        <v>7</v>
      </c>
      <c r="D1241" s="16">
        <v>1012</v>
      </c>
      <c r="E1241" s="17">
        <v>5040</v>
      </c>
      <c r="F1241" s="17">
        <v>1658954</v>
      </c>
      <c r="G1241" s="17">
        <v>823557.77599999891</v>
      </c>
      <c r="H1241">
        <v>46.863911161034792</v>
      </c>
    </row>
    <row r="1242" spans="1:8" x14ac:dyDescent="0.3">
      <c r="A1242" t="s">
        <v>676</v>
      </c>
      <c r="B1242" t="s">
        <v>50</v>
      </c>
      <c r="C1242" t="s">
        <v>5</v>
      </c>
      <c r="D1242" s="16">
        <v>1012</v>
      </c>
      <c r="E1242" s="17">
        <v>3840</v>
      </c>
      <c r="F1242" s="17">
        <v>961150</v>
      </c>
      <c r="G1242" s="17">
        <v>494035.91200000007</v>
      </c>
      <c r="H1242">
        <v>38.359239414333366</v>
      </c>
    </row>
    <row r="1243" spans="1:8" x14ac:dyDescent="0.3">
      <c r="A1243" t="s">
        <v>677</v>
      </c>
      <c r="B1243" t="s">
        <v>50</v>
      </c>
      <c r="C1243" t="s">
        <v>6</v>
      </c>
      <c r="D1243" s="16">
        <v>1012</v>
      </c>
      <c r="E1243" s="17">
        <v>1470</v>
      </c>
      <c r="F1243" s="17">
        <v>690274</v>
      </c>
      <c r="G1243" s="17">
        <v>353844.23570000008</v>
      </c>
      <c r="H1243">
        <v>24.068551817488544</v>
      </c>
    </row>
    <row r="1244" spans="1:8" x14ac:dyDescent="0.3">
      <c r="A1244" t="s">
        <v>678</v>
      </c>
      <c r="B1244" t="s">
        <v>50</v>
      </c>
      <c r="C1244" t="s">
        <v>8</v>
      </c>
      <c r="D1244" s="16">
        <v>1012</v>
      </c>
      <c r="E1244" s="17">
        <v>2777</v>
      </c>
      <c r="F1244" s="17">
        <v>1033097</v>
      </c>
      <c r="G1244" s="17">
        <v>505299.55949999904</v>
      </c>
      <c r="H1244">
        <v>23.214867059591167</v>
      </c>
    </row>
    <row r="1245" spans="1:8" x14ac:dyDescent="0.3">
      <c r="A1245" t="s">
        <v>679</v>
      </c>
      <c r="B1245" t="s">
        <v>50</v>
      </c>
      <c r="C1245" t="s">
        <v>21</v>
      </c>
      <c r="D1245" s="16">
        <v>1012</v>
      </c>
      <c r="E1245" s="17">
        <v>1960</v>
      </c>
      <c r="F1245" s="17">
        <v>442572</v>
      </c>
      <c r="G1245" s="17">
        <v>215378.53259999971</v>
      </c>
      <c r="H1245">
        <v>40.160195080503456</v>
      </c>
    </row>
    <row r="1246" spans="1:8" x14ac:dyDescent="0.3">
      <c r="A1246" t="s">
        <v>680</v>
      </c>
      <c r="B1246" t="s">
        <v>50</v>
      </c>
      <c r="C1246" t="s">
        <v>22</v>
      </c>
      <c r="D1246" s="16">
        <v>1012</v>
      </c>
      <c r="E1246" s="17">
        <v>1760</v>
      </c>
      <c r="F1246" s="17">
        <v>848514</v>
      </c>
      <c r="G1246" s="17">
        <v>422355.47440000012</v>
      </c>
      <c r="H1246">
        <v>26.63528643060431</v>
      </c>
    </row>
    <row r="1247" spans="1:8" x14ac:dyDescent="0.3">
      <c r="A1247" t="s">
        <v>681</v>
      </c>
      <c r="B1247" t="s">
        <v>50</v>
      </c>
      <c r="C1247" t="s">
        <v>23</v>
      </c>
      <c r="D1247" s="16">
        <v>1012</v>
      </c>
      <c r="E1247" s="17">
        <v>960</v>
      </c>
      <c r="F1247" s="17">
        <v>760335</v>
      </c>
      <c r="G1247" s="17">
        <v>404214.88800000033</v>
      </c>
      <c r="H1247">
        <v>23.384134801125782</v>
      </c>
    </row>
    <row r="1248" spans="1:8" x14ac:dyDescent="0.3">
      <c r="A1248" t="s">
        <v>682</v>
      </c>
      <c r="B1248" t="s">
        <v>50</v>
      </c>
      <c r="C1248" t="s">
        <v>24</v>
      </c>
      <c r="D1248" s="16">
        <v>1012</v>
      </c>
      <c r="E1248" s="17">
        <v>4640</v>
      </c>
      <c r="F1248" s="17">
        <v>993256</v>
      </c>
      <c r="G1248" s="17">
        <v>512395.56499999954</v>
      </c>
      <c r="H1248">
        <v>33.065217057627081</v>
      </c>
    </row>
    <row r="1249" spans="1:8" x14ac:dyDescent="0.3">
      <c r="A1249" t="s">
        <v>683</v>
      </c>
      <c r="B1249" t="s">
        <v>50</v>
      </c>
      <c r="C1249" t="s">
        <v>25</v>
      </c>
      <c r="D1249" s="16">
        <v>1012</v>
      </c>
      <c r="E1249" s="17">
        <v>1600</v>
      </c>
      <c r="F1249" s="17">
        <v>429176</v>
      </c>
      <c r="G1249" s="17">
        <v>215938.82999999993</v>
      </c>
      <c r="H1249">
        <v>31.176753670572502</v>
      </c>
    </row>
    <row r="1250" spans="1:8" x14ac:dyDescent="0.3">
      <c r="A1250" t="s">
        <v>5969</v>
      </c>
      <c r="B1250" t="s">
        <v>50</v>
      </c>
      <c r="C1250" t="s">
        <v>5061</v>
      </c>
      <c r="D1250" s="16">
        <v>1012</v>
      </c>
      <c r="E1250" s="17">
        <v>1265</v>
      </c>
      <c r="F1250" s="17">
        <v>511490</v>
      </c>
      <c r="G1250" s="17">
        <v>269715.68400000001</v>
      </c>
      <c r="H1250">
        <v>34.226904140223034</v>
      </c>
    </row>
    <row r="1251" spans="1:8" x14ac:dyDescent="0.3">
      <c r="A1251" t="s">
        <v>684</v>
      </c>
      <c r="B1251" t="s">
        <v>50</v>
      </c>
      <c r="C1251" t="s">
        <v>14</v>
      </c>
      <c r="D1251" s="16">
        <v>1012</v>
      </c>
      <c r="E1251" s="17">
        <v>765</v>
      </c>
      <c r="F1251" s="17">
        <v>391061</v>
      </c>
      <c r="G1251" s="17">
        <v>170875.16100000014</v>
      </c>
      <c r="H1251">
        <v>16.987690644810282</v>
      </c>
    </row>
    <row r="1252" spans="1:8" x14ac:dyDescent="0.3">
      <c r="A1252" t="s">
        <v>685</v>
      </c>
      <c r="B1252" t="s">
        <v>50</v>
      </c>
      <c r="C1252" t="s">
        <v>15</v>
      </c>
      <c r="D1252" s="16">
        <v>1012</v>
      </c>
      <c r="E1252" s="17">
        <v>610</v>
      </c>
      <c r="F1252" s="17">
        <v>604923</v>
      </c>
      <c r="G1252" s="17">
        <v>353232.24400000012</v>
      </c>
      <c r="H1252">
        <v>37.241896675776225</v>
      </c>
    </row>
    <row r="1253" spans="1:8" x14ac:dyDescent="0.3">
      <c r="A1253" t="s">
        <v>5970</v>
      </c>
      <c r="B1253" t="s">
        <v>50</v>
      </c>
      <c r="C1253" t="s">
        <v>5063</v>
      </c>
      <c r="D1253" s="16">
        <v>1012</v>
      </c>
      <c r="E1253" s="17">
        <v>400</v>
      </c>
      <c r="F1253" s="17">
        <v>17398</v>
      </c>
      <c r="G1253" s="17">
        <v>3136.0000000000164</v>
      </c>
      <c r="H1253">
        <v>28.303054809984616</v>
      </c>
    </row>
    <row r="1254" spans="1:8" x14ac:dyDescent="0.3">
      <c r="A1254" t="s">
        <v>5971</v>
      </c>
      <c r="B1254" t="s">
        <v>50</v>
      </c>
      <c r="C1254" t="s">
        <v>5065</v>
      </c>
      <c r="D1254" s="16">
        <v>1012</v>
      </c>
      <c r="E1254" s="17">
        <v>0</v>
      </c>
      <c r="F1254" s="17">
        <v>579909</v>
      </c>
      <c r="G1254" s="17">
        <v>171529.2740000005</v>
      </c>
      <c r="H1254">
        <v>30.644278303130118</v>
      </c>
    </row>
    <row r="1255" spans="1:8" x14ac:dyDescent="0.3">
      <c r="A1255" t="s">
        <v>5972</v>
      </c>
      <c r="B1255" t="s">
        <v>50</v>
      </c>
      <c r="C1255" t="s">
        <v>5067</v>
      </c>
      <c r="D1255" s="16">
        <v>1012</v>
      </c>
      <c r="E1255" s="17">
        <v>0</v>
      </c>
      <c r="F1255" s="17">
        <v>2147198</v>
      </c>
      <c r="G1255" s="17">
        <v>855013.82239999948</v>
      </c>
      <c r="H1255">
        <v>33.022816392516745</v>
      </c>
    </row>
    <row r="1256" spans="1:8" x14ac:dyDescent="0.3">
      <c r="A1256" t="s">
        <v>5973</v>
      </c>
      <c r="B1256" t="s">
        <v>50</v>
      </c>
      <c r="C1256" t="s">
        <v>5069</v>
      </c>
      <c r="D1256" s="16">
        <v>1012</v>
      </c>
      <c r="E1256" s="17">
        <v>0</v>
      </c>
      <c r="F1256" s="17">
        <v>136616</v>
      </c>
      <c r="G1256" s="17">
        <v>67160.474900000001</v>
      </c>
      <c r="H1256">
        <v>61.364928468448063</v>
      </c>
    </row>
    <row r="1257" spans="1:8" x14ac:dyDescent="0.3">
      <c r="A1257" t="s">
        <v>5974</v>
      </c>
      <c r="B1257" t="s">
        <v>50</v>
      </c>
      <c r="C1257" t="s">
        <v>5071</v>
      </c>
      <c r="D1257" s="16">
        <v>1012</v>
      </c>
      <c r="E1257" s="17">
        <v>0</v>
      </c>
      <c r="F1257" s="17">
        <v>132263</v>
      </c>
      <c r="G1257" s="17">
        <v>51871.329499999978</v>
      </c>
      <c r="H1257">
        <v>43.711898289263807</v>
      </c>
    </row>
    <row r="1258" spans="1:8" x14ac:dyDescent="0.3">
      <c r="A1258" t="s">
        <v>5975</v>
      </c>
      <c r="B1258" t="s">
        <v>50</v>
      </c>
      <c r="C1258" t="s">
        <v>5073</v>
      </c>
      <c r="D1258" s="16">
        <v>1012</v>
      </c>
      <c r="E1258" s="17">
        <v>0</v>
      </c>
      <c r="F1258" s="17">
        <v>48230</v>
      </c>
      <c r="G1258" s="17">
        <v>19139.286799999991</v>
      </c>
      <c r="H1258">
        <v>26.640335940612207</v>
      </c>
    </row>
    <row r="1259" spans="1:8" x14ac:dyDescent="0.3">
      <c r="A1259" t="s">
        <v>5976</v>
      </c>
      <c r="B1259" t="s">
        <v>50</v>
      </c>
      <c r="C1259" t="s">
        <v>5075</v>
      </c>
      <c r="D1259" s="16">
        <v>1012</v>
      </c>
      <c r="E1259" s="17">
        <v>0</v>
      </c>
      <c r="F1259" s="17">
        <v>139446</v>
      </c>
      <c r="G1259" s="17">
        <v>60166.200000000026</v>
      </c>
      <c r="H1259">
        <v>15.022910501792383</v>
      </c>
    </row>
    <row r="1260" spans="1:8" x14ac:dyDescent="0.3">
      <c r="A1260" t="s">
        <v>686</v>
      </c>
      <c r="B1260" t="s">
        <v>50</v>
      </c>
      <c r="C1260" t="s">
        <v>26</v>
      </c>
      <c r="D1260" s="16">
        <v>1012</v>
      </c>
      <c r="E1260" s="17">
        <v>684</v>
      </c>
      <c r="F1260" s="17">
        <v>649568</v>
      </c>
      <c r="G1260" s="17">
        <v>335090.09160000004</v>
      </c>
      <c r="H1260">
        <v>29.510977025437413</v>
      </c>
    </row>
    <row r="1261" spans="1:8" x14ac:dyDescent="0.3">
      <c r="A1261" t="s">
        <v>687</v>
      </c>
      <c r="B1261" t="s">
        <v>50</v>
      </c>
      <c r="C1261" t="s">
        <v>27</v>
      </c>
      <c r="D1261" s="16">
        <v>1012</v>
      </c>
      <c r="E1261" s="17">
        <v>912</v>
      </c>
      <c r="F1261" s="17">
        <v>534377</v>
      </c>
      <c r="G1261" s="17">
        <v>274507.53669999982</v>
      </c>
      <c r="H1261">
        <v>43.631562425672541</v>
      </c>
    </row>
    <row r="1262" spans="1:8" x14ac:dyDescent="0.3">
      <c r="A1262" t="s">
        <v>688</v>
      </c>
      <c r="B1262" t="s">
        <v>50</v>
      </c>
      <c r="C1262" t="s">
        <v>28</v>
      </c>
      <c r="D1262" s="16">
        <v>1012</v>
      </c>
      <c r="E1262" s="17">
        <v>720</v>
      </c>
      <c r="F1262" s="17">
        <v>344386</v>
      </c>
      <c r="G1262" s="17">
        <v>133818.82599999988</v>
      </c>
      <c r="H1262">
        <v>30.882653429636644</v>
      </c>
    </row>
    <row r="1263" spans="1:8" x14ac:dyDescent="0.3">
      <c r="A1263" t="s">
        <v>689</v>
      </c>
      <c r="B1263" t="s">
        <v>50</v>
      </c>
      <c r="C1263" t="s">
        <v>29</v>
      </c>
      <c r="D1263" s="16">
        <v>1012</v>
      </c>
      <c r="E1263" s="17">
        <v>200</v>
      </c>
      <c r="F1263" s="17">
        <v>177991</v>
      </c>
      <c r="G1263" s="17">
        <v>91366.760799999902</v>
      </c>
      <c r="H1263">
        <v>36.775346040787994</v>
      </c>
    </row>
    <row r="1264" spans="1:8" x14ac:dyDescent="0.3">
      <c r="A1264" t="s">
        <v>5977</v>
      </c>
      <c r="B1264" t="s">
        <v>50</v>
      </c>
      <c r="C1264" t="s">
        <v>5077</v>
      </c>
      <c r="D1264" s="16">
        <v>1012</v>
      </c>
      <c r="E1264" s="17">
        <v>0</v>
      </c>
      <c r="F1264" s="17">
        <v>6816</v>
      </c>
      <c r="G1264" s="17">
        <v>2806.056</v>
      </c>
      <c r="H1264">
        <v>50.755639505190082</v>
      </c>
    </row>
    <row r="1265" spans="1:8" x14ac:dyDescent="0.3">
      <c r="A1265" t="s">
        <v>690</v>
      </c>
      <c r="B1265" t="s">
        <v>50</v>
      </c>
      <c r="C1265" t="s">
        <v>30</v>
      </c>
      <c r="D1265" s="16">
        <v>1012</v>
      </c>
      <c r="E1265" s="17">
        <v>2608</v>
      </c>
      <c r="F1265" s="17">
        <v>708289</v>
      </c>
      <c r="G1265" s="17">
        <v>377812.88069999998</v>
      </c>
      <c r="H1265">
        <v>50.346832358546131</v>
      </c>
    </row>
    <row r="1266" spans="1:8" x14ac:dyDescent="0.3">
      <c r="A1266" t="s">
        <v>5978</v>
      </c>
      <c r="B1266" t="s">
        <v>50</v>
      </c>
      <c r="C1266" t="s">
        <v>5079</v>
      </c>
      <c r="D1266" s="16">
        <v>1012</v>
      </c>
      <c r="E1266" s="17">
        <v>640</v>
      </c>
      <c r="F1266" s="17">
        <v>49367</v>
      </c>
      <c r="G1266" s="17">
        <v>23203.193999999996</v>
      </c>
      <c r="H1266">
        <v>38.776719442117873</v>
      </c>
    </row>
    <row r="1267" spans="1:8" x14ac:dyDescent="0.3">
      <c r="A1267" t="s">
        <v>5979</v>
      </c>
      <c r="B1267" t="s">
        <v>50</v>
      </c>
      <c r="C1267" t="s">
        <v>5081</v>
      </c>
      <c r="D1267" s="16">
        <v>1012</v>
      </c>
      <c r="E1267" s="17">
        <v>0</v>
      </c>
      <c r="F1267" s="17">
        <v>467230</v>
      </c>
      <c r="G1267" s="17">
        <v>237921.28379999995</v>
      </c>
      <c r="H1267">
        <v>47.211697363294419</v>
      </c>
    </row>
    <row r="1268" spans="1:8" x14ac:dyDescent="0.3">
      <c r="A1268" t="s">
        <v>5980</v>
      </c>
      <c r="B1268" t="s">
        <v>50</v>
      </c>
      <c r="C1268" t="s">
        <v>5083</v>
      </c>
      <c r="D1268" s="16">
        <v>1012</v>
      </c>
      <c r="E1268" s="17">
        <v>0</v>
      </c>
      <c r="F1268" s="17">
        <v>699850</v>
      </c>
      <c r="G1268" s="17">
        <v>353026.04829999991</v>
      </c>
      <c r="H1268">
        <v>33.728755395528772</v>
      </c>
    </row>
    <row r="1269" spans="1:8" x14ac:dyDescent="0.3">
      <c r="A1269" t="s">
        <v>5981</v>
      </c>
      <c r="B1269" t="s">
        <v>50</v>
      </c>
      <c r="C1269" t="s">
        <v>5085</v>
      </c>
      <c r="D1269" s="16">
        <v>1012</v>
      </c>
      <c r="E1269" s="17">
        <v>225</v>
      </c>
      <c r="F1269" s="17">
        <v>78417</v>
      </c>
      <c r="G1269" s="17">
        <v>26218.404000000002</v>
      </c>
      <c r="H1269">
        <v>18.231014368662333</v>
      </c>
    </row>
    <row r="1270" spans="1:8" x14ac:dyDescent="0.3">
      <c r="A1270" t="s">
        <v>691</v>
      </c>
      <c r="B1270" t="s">
        <v>50</v>
      </c>
      <c r="C1270" t="s">
        <v>31</v>
      </c>
      <c r="D1270" s="16">
        <v>1012</v>
      </c>
      <c r="E1270" s="17">
        <v>1520</v>
      </c>
      <c r="F1270" s="17">
        <v>398327</v>
      </c>
      <c r="G1270" s="17">
        <v>207889.48270000014</v>
      </c>
      <c r="H1270">
        <v>27.125987507294752</v>
      </c>
    </row>
    <row r="1271" spans="1:8" x14ac:dyDescent="0.3">
      <c r="A1271" t="s">
        <v>5982</v>
      </c>
      <c r="B1271" t="s">
        <v>50</v>
      </c>
      <c r="C1271" t="s">
        <v>5087</v>
      </c>
      <c r="D1271" s="16">
        <v>1012</v>
      </c>
      <c r="E1271" s="17">
        <v>0</v>
      </c>
      <c r="F1271" s="17">
        <v>1797</v>
      </c>
      <c r="G1271" s="17">
        <v>135.48000000000002</v>
      </c>
      <c r="H1271">
        <v>79.695977177524171</v>
      </c>
    </row>
    <row r="1272" spans="1:8" x14ac:dyDescent="0.3">
      <c r="A1272" t="s">
        <v>692</v>
      </c>
      <c r="B1272" t="s">
        <v>51</v>
      </c>
      <c r="C1272" t="s">
        <v>4</v>
      </c>
      <c r="D1272" s="16">
        <v>1194</v>
      </c>
      <c r="E1272" s="17">
        <v>14001</v>
      </c>
      <c r="F1272" s="17">
        <v>7674019</v>
      </c>
      <c r="G1272" s="17">
        <v>3896859.8765999931</v>
      </c>
      <c r="H1272">
        <v>30.852501218693945</v>
      </c>
    </row>
    <row r="1273" spans="1:8" x14ac:dyDescent="0.3">
      <c r="A1273" t="s">
        <v>693</v>
      </c>
      <c r="B1273" t="s">
        <v>51</v>
      </c>
      <c r="C1273" t="s">
        <v>2</v>
      </c>
      <c r="D1273" s="16">
        <v>1194</v>
      </c>
      <c r="E1273" s="17">
        <v>16578</v>
      </c>
      <c r="F1273" s="17">
        <v>10508463</v>
      </c>
      <c r="G1273" s="17">
        <v>5673268.1561999954</v>
      </c>
      <c r="H1273">
        <v>36.21084008602201</v>
      </c>
    </row>
    <row r="1274" spans="1:8" x14ac:dyDescent="0.3">
      <c r="A1274" t="s">
        <v>694</v>
      </c>
      <c r="B1274" t="s">
        <v>51</v>
      </c>
      <c r="C1274" t="s">
        <v>3</v>
      </c>
      <c r="D1274" s="16">
        <v>1194</v>
      </c>
      <c r="E1274" s="17">
        <v>12336</v>
      </c>
      <c r="F1274" s="17">
        <v>3873245</v>
      </c>
      <c r="G1274" s="17">
        <v>2024778.0562000002</v>
      </c>
      <c r="H1274">
        <v>38.000440701632527</v>
      </c>
    </row>
    <row r="1275" spans="1:8" x14ac:dyDescent="0.3">
      <c r="A1275" t="s">
        <v>695</v>
      </c>
      <c r="B1275" t="s">
        <v>51</v>
      </c>
      <c r="C1275" t="s">
        <v>7</v>
      </c>
      <c r="D1275" s="16">
        <v>1194</v>
      </c>
      <c r="E1275" s="17">
        <v>4476</v>
      </c>
      <c r="F1275" s="17">
        <v>1891826</v>
      </c>
      <c r="G1275" s="17">
        <v>967481.74699999997</v>
      </c>
      <c r="H1275">
        <v>38.749066528463601</v>
      </c>
    </row>
    <row r="1276" spans="1:8" x14ac:dyDescent="0.3">
      <c r="A1276" t="s">
        <v>696</v>
      </c>
      <c r="B1276" t="s">
        <v>51</v>
      </c>
      <c r="C1276" t="s">
        <v>5</v>
      </c>
      <c r="D1276" s="16">
        <v>1194</v>
      </c>
      <c r="E1276" s="17">
        <v>5600</v>
      </c>
      <c r="F1276" s="17">
        <v>1516790</v>
      </c>
      <c r="G1276" s="17">
        <v>812791.0873000006</v>
      </c>
      <c r="H1276">
        <v>34.433107292638638</v>
      </c>
    </row>
    <row r="1277" spans="1:8" x14ac:dyDescent="0.3">
      <c r="A1277" t="s">
        <v>697</v>
      </c>
      <c r="B1277" t="s">
        <v>51</v>
      </c>
      <c r="C1277" t="s">
        <v>6</v>
      </c>
      <c r="D1277" s="16">
        <v>1194</v>
      </c>
      <c r="E1277" s="17">
        <v>1840</v>
      </c>
      <c r="F1277" s="17">
        <v>900744</v>
      </c>
      <c r="G1277" s="17">
        <v>441106.07449999964</v>
      </c>
      <c r="H1277">
        <v>19.944196723601348</v>
      </c>
    </row>
    <row r="1278" spans="1:8" x14ac:dyDescent="0.3">
      <c r="A1278" t="s">
        <v>698</v>
      </c>
      <c r="B1278" t="s">
        <v>51</v>
      </c>
      <c r="C1278" t="s">
        <v>8</v>
      </c>
      <c r="D1278" s="16">
        <v>1194</v>
      </c>
      <c r="E1278" s="17">
        <v>4050</v>
      </c>
      <c r="F1278" s="17">
        <v>1459126</v>
      </c>
      <c r="G1278" s="17">
        <v>694417.91189999972</v>
      </c>
      <c r="H1278">
        <v>26.054977893727305</v>
      </c>
    </row>
    <row r="1279" spans="1:8" x14ac:dyDescent="0.3">
      <c r="A1279" t="s">
        <v>699</v>
      </c>
      <c r="B1279" t="s">
        <v>51</v>
      </c>
      <c r="C1279" t="s">
        <v>21</v>
      </c>
      <c r="D1279" s="16">
        <v>1194</v>
      </c>
      <c r="E1279" s="17">
        <v>3390</v>
      </c>
      <c r="F1279" s="17">
        <v>747682</v>
      </c>
      <c r="G1279" s="17">
        <v>346321.78100000013</v>
      </c>
      <c r="H1279">
        <v>32.385667515045981</v>
      </c>
    </row>
    <row r="1280" spans="1:8" x14ac:dyDescent="0.3">
      <c r="A1280" t="s">
        <v>700</v>
      </c>
      <c r="B1280" t="s">
        <v>51</v>
      </c>
      <c r="C1280" t="s">
        <v>22</v>
      </c>
      <c r="D1280" s="16">
        <v>1194</v>
      </c>
      <c r="E1280" s="17">
        <v>2160</v>
      </c>
      <c r="F1280" s="17">
        <v>860206.71</v>
      </c>
      <c r="G1280" s="17">
        <v>416065.60200000013</v>
      </c>
      <c r="H1280">
        <v>30.476886392826355</v>
      </c>
    </row>
    <row r="1281" spans="1:8" x14ac:dyDescent="0.3">
      <c r="A1281" t="s">
        <v>701</v>
      </c>
      <c r="B1281" t="s">
        <v>51</v>
      </c>
      <c r="C1281" t="s">
        <v>23</v>
      </c>
      <c r="D1281" s="16">
        <v>1194</v>
      </c>
      <c r="E1281" s="17">
        <v>1320</v>
      </c>
      <c r="F1281" s="17">
        <v>878726</v>
      </c>
      <c r="G1281" s="17">
        <v>462181.48600000027</v>
      </c>
      <c r="H1281">
        <v>27.14176936465433</v>
      </c>
    </row>
    <row r="1282" spans="1:8" x14ac:dyDescent="0.3">
      <c r="A1282" t="s">
        <v>702</v>
      </c>
      <c r="B1282" t="s">
        <v>51</v>
      </c>
      <c r="C1282" t="s">
        <v>24</v>
      </c>
      <c r="D1282" s="16">
        <v>1194</v>
      </c>
      <c r="E1282" s="17">
        <v>6160</v>
      </c>
      <c r="F1282" s="17">
        <v>1242772</v>
      </c>
      <c r="G1282" s="17">
        <v>629866.84060000035</v>
      </c>
      <c r="H1282">
        <v>31.948839321354836</v>
      </c>
    </row>
    <row r="1283" spans="1:8" x14ac:dyDescent="0.3">
      <c r="A1283" t="s">
        <v>703</v>
      </c>
      <c r="B1283" t="s">
        <v>51</v>
      </c>
      <c r="C1283" t="s">
        <v>25</v>
      </c>
      <c r="D1283" s="16">
        <v>1194</v>
      </c>
      <c r="E1283" s="17">
        <v>2480</v>
      </c>
      <c r="F1283" s="17">
        <v>613697</v>
      </c>
      <c r="G1283" s="17">
        <v>299947.04600000026</v>
      </c>
      <c r="H1283">
        <v>29.127989352948287</v>
      </c>
    </row>
    <row r="1284" spans="1:8" x14ac:dyDescent="0.3">
      <c r="A1284" t="s">
        <v>5983</v>
      </c>
      <c r="B1284" t="s">
        <v>51</v>
      </c>
      <c r="C1284" t="s">
        <v>5061</v>
      </c>
      <c r="D1284" s="16">
        <v>1194</v>
      </c>
      <c r="E1284" s="17">
        <v>3480</v>
      </c>
      <c r="F1284" s="17">
        <v>743452</v>
      </c>
      <c r="G1284" s="17">
        <v>381716.9490000002</v>
      </c>
      <c r="H1284">
        <v>28.340994506777772</v>
      </c>
    </row>
    <row r="1285" spans="1:8" x14ac:dyDescent="0.3">
      <c r="A1285" t="s">
        <v>704</v>
      </c>
      <c r="B1285" t="s">
        <v>51</v>
      </c>
      <c r="C1285" t="s">
        <v>14</v>
      </c>
      <c r="D1285" s="16">
        <v>1194</v>
      </c>
      <c r="E1285" s="17">
        <v>1635</v>
      </c>
      <c r="F1285" s="17">
        <v>673015.29</v>
      </c>
      <c r="G1285" s="17">
        <v>331929.83799999993</v>
      </c>
      <c r="H1285">
        <v>16.679770502202462</v>
      </c>
    </row>
    <row r="1286" spans="1:8" x14ac:dyDescent="0.3">
      <c r="A1286" t="s">
        <v>705</v>
      </c>
      <c r="B1286" t="s">
        <v>51</v>
      </c>
      <c r="C1286" t="s">
        <v>15</v>
      </c>
      <c r="D1286" s="16">
        <v>1194</v>
      </c>
      <c r="E1286" s="17">
        <v>1390</v>
      </c>
      <c r="F1286" s="17">
        <v>920827</v>
      </c>
      <c r="G1286" s="17">
        <v>540897.49679999996</v>
      </c>
      <c r="H1286">
        <v>26.461881119581275</v>
      </c>
    </row>
    <row r="1287" spans="1:8" x14ac:dyDescent="0.3">
      <c r="A1287" t="s">
        <v>5984</v>
      </c>
      <c r="B1287" t="s">
        <v>51</v>
      </c>
      <c r="C1287" t="s">
        <v>5063</v>
      </c>
      <c r="D1287" s="16">
        <v>1194</v>
      </c>
      <c r="E1287" s="17">
        <v>400</v>
      </c>
      <c r="F1287" s="17">
        <v>27906</v>
      </c>
      <c r="G1287" s="17">
        <v>11087.448000000015</v>
      </c>
      <c r="H1287">
        <v>26.178507347124793</v>
      </c>
    </row>
    <row r="1288" spans="1:8" x14ac:dyDescent="0.3">
      <c r="A1288" t="s">
        <v>5985</v>
      </c>
      <c r="B1288" t="s">
        <v>51</v>
      </c>
      <c r="C1288" t="s">
        <v>5065</v>
      </c>
      <c r="D1288" s="16">
        <v>1194</v>
      </c>
      <c r="E1288" s="17">
        <v>912</v>
      </c>
      <c r="F1288" s="17">
        <v>2177734</v>
      </c>
      <c r="G1288" s="17">
        <v>1039945.8799000008</v>
      </c>
      <c r="H1288">
        <v>26.99189324388519</v>
      </c>
    </row>
    <row r="1289" spans="1:8" x14ac:dyDescent="0.3">
      <c r="A1289" t="s">
        <v>5986</v>
      </c>
      <c r="B1289" t="s">
        <v>51</v>
      </c>
      <c r="C1289" t="s">
        <v>5067</v>
      </c>
      <c r="D1289" s="16">
        <v>1194</v>
      </c>
      <c r="E1289" s="17">
        <v>1824</v>
      </c>
      <c r="F1289" s="17">
        <v>3261309</v>
      </c>
      <c r="G1289" s="17">
        <v>1331197.9936999993</v>
      </c>
      <c r="H1289">
        <v>34.936666854081942</v>
      </c>
    </row>
    <row r="1290" spans="1:8" x14ac:dyDescent="0.3">
      <c r="A1290" t="s">
        <v>5987</v>
      </c>
      <c r="B1290" t="s">
        <v>51</v>
      </c>
      <c r="C1290" t="s">
        <v>5069</v>
      </c>
      <c r="D1290" s="16">
        <v>1194</v>
      </c>
      <c r="E1290" s="17">
        <v>1584</v>
      </c>
      <c r="F1290" s="17">
        <v>642612</v>
      </c>
      <c r="G1290" s="17">
        <v>168850.8039999996</v>
      </c>
      <c r="H1290">
        <v>45.574107801349136</v>
      </c>
    </row>
    <row r="1291" spans="1:8" x14ac:dyDescent="0.3">
      <c r="A1291" t="s">
        <v>5988</v>
      </c>
      <c r="B1291" t="s">
        <v>51</v>
      </c>
      <c r="C1291" t="s">
        <v>5071</v>
      </c>
      <c r="D1291" s="16">
        <v>1194</v>
      </c>
      <c r="E1291" s="17">
        <v>600</v>
      </c>
      <c r="F1291" s="17">
        <v>389320</v>
      </c>
      <c r="G1291" s="17">
        <v>144261.92160000003</v>
      </c>
      <c r="H1291">
        <v>32.68305592777385</v>
      </c>
    </row>
    <row r="1292" spans="1:8" x14ac:dyDescent="0.3">
      <c r="A1292" t="s">
        <v>5989</v>
      </c>
      <c r="B1292" t="s">
        <v>51</v>
      </c>
      <c r="C1292" t="s">
        <v>5073</v>
      </c>
      <c r="D1292" s="16">
        <v>1194</v>
      </c>
      <c r="E1292" s="17">
        <v>106</v>
      </c>
      <c r="F1292" s="17">
        <v>139932</v>
      </c>
      <c r="G1292" s="17">
        <v>57614.347600000008</v>
      </c>
      <c r="H1292">
        <v>18.501180196436287</v>
      </c>
    </row>
    <row r="1293" spans="1:8" x14ac:dyDescent="0.3">
      <c r="A1293" t="s">
        <v>5990</v>
      </c>
      <c r="B1293" t="s">
        <v>51</v>
      </c>
      <c r="C1293" t="s">
        <v>5075</v>
      </c>
      <c r="D1293" s="16">
        <v>1194</v>
      </c>
      <c r="E1293" s="17">
        <v>106</v>
      </c>
      <c r="F1293" s="17">
        <v>78419</v>
      </c>
      <c r="G1293" s="17">
        <v>20168.680000000015</v>
      </c>
      <c r="H1293">
        <v>35.828832013283453</v>
      </c>
    </row>
    <row r="1294" spans="1:8" x14ac:dyDescent="0.3">
      <c r="A1294" t="s">
        <v>706</v>
      </c>
      <c r="B1294" t="s">
        <v>51</v>
      </c>
      <c r="C1294" t="s">
        <v>26</v>
      </c>
      <c r="D1294" s="16">
        <v>1194</v>
      </c>
      <c r="E1294" s="17">
        <v>912</v>
      </c>
      <c r="F1294" s="17">
        <v>712493</v>
      </c>
      <c r="G1294" s="17">
        <v>361649.84830000007</v>
      </c>
      <c r="H1294">
        <v>37.798650593697737</v>
      </c>
    </row>
    <row r="1295" spans="1:8" x14ac:dyDescent="0.3">
      <c r="A1295" t="s">
        <v>707</v>
      </c>
      <c r="B1295" t="s">
        <v>51</v>
      </c>
      <c r="C1295" t="s">
        <v>27</v>
      </c>
      <c r="D1295" s="16">
        <v>1194</v>
      </c>
      <c r="E1295" s="17">
        <v>1140</v>
      </c>
      <c r="F1295" s="17">
        <v>688139</v>
      </c>
      <c r="G1295" s="17">
        <v>353400.18859999959</v>
      </c>
      <c r="H1295">
        <v>45.763601825646944</v>
      </c>
    </row>
    <row r="1296" spans="1:8" x14ac:dyDescent="0.3">
      <c r="A1296" t="s">
        <v>708</v>
      </c>
      <c r="B1296" t="s">
        <v>51</v>
      </c>
      <c r="C1296" t="s">
        <v>28</v>
      </c>
      <c r="D1296" s="16">
        <v>1194</v>
      </c>
      <c r="E1296" s="17">
        <v>960</v>
      </c>
      <c r="F1296" s="17">
        <v>384687</v>
      </c>
      <c r="G1296" s="17">
        <v>143792.91779999988</v>
      </c>
      <c r="H1296">
        <v>36.767691470089609</v>
      </c>
    </row>
    <row r="1297" spans="1:8" x14ac:dyDescent="0.3">
      <c r="A1297" t="s">
        <v>709</v>
      </c>
      <c r="B1297" t="s">
        <v>51</v>
      </c>
      <c r="C1297" t="s">
        <v>29</v>
      </c>
      <c r="D1297" s="16">
        <v>1194</v>
      </c>
      <c r="E1297" s="17">
        <v>400</v>
      </c>
      <c r="F1297" s="17">
        <v>297716</v>
      </c>
      <c r="G1297" s="17">
        <v>151474.66589999979</v>
      </c>
      <c r="H1297">
        <v>28.022929010601722</v>
      </c>
    </row>
    <row r="1298" spans="1:8" x14ac:dyDescent="0.3">
      <c r="A1298" t="s">
        <v>5991</v>
      </c>
      <c r="B1298" t="s">
        <v>51</v>
      </c>
      <c r="C1298" t="s">
        <v>5077</v>
      </c>
      <c r="D1298" s="16">
        <v>1194</v>
      </c>
      <c r="E1298" s="17">
        <v>640</v>
      </c>
      <c r="F1298" s="17">
        <v>19394</v>
      </c>
      <c r="G1298" s="17">
        <v>5470.58</v>
      </c>
      <c r="H1298">
        <v>44.207580680608686</v>
      </c>
    </row>
    <row r="1299" spans="1:8" x14ac:dyDescent="0.3">
      <c r="A1299" t="s">
        <v>710</v>
      </c>
      <c r="B1299" t="s">
        <v>51</v>
      </c>
      <c r="C1299" t="s">
        <v>30</v>
      </c>
      <c r="D1299" s="16">
        <v>1194</v>
      </c>
      <c r="E1299" s="17">
        <v>1108</v>
      </c>
      <c r="F1299" s="17">
        <v>678632</v>
      </c>
      <c r="G1299" s="17">
        <v>377446.92909999983</v>
      </c>
      <c r="H1299">
        <v>28.765195666609014</v>
      </c>
    </row>
    <row r="1300" spans="1:8" x14ac:dyDescent="0.3">
      <c r="A1300" t="s">
        <v>5992</v>
      </c>
      <c r="B1300" t="s">
        <v>51</v>
      </c>
      <c r="C1300" t="s">
        <v>5079</v>
      </c>
      <c r="D1300" s="16">
        <v>1194</v>
      </c>
      <c r="E1300" s="17">
        <v>1320</v>
      </c>
      <c r="F1300" s="17">
        <v>80012</v>
      </c>
      <c r="G1300" s="17">
        <v>32839.936000000002</v>
      </c>
      <c r="H1300">
        <v>42.303399202545016</v>
      </c>
    </row>
    <row r="1301" spans="1:8" x14ac:dyDescent="0.3">
      <c r="A1301" t="s">
        <v>5993</v>
      </c>
      <c r="B1301" t="s">
        <v>51</v>
      </c>
      <c r="C1301" t="s">
        <v>5081</v>
      </c>
      <c r="D1301" s="16">
        <v>1194</v>
      </c>
      <c r="E1301" s="17">
        <v>0</v>
      </c>
      <c r="F1301" s="17">
        <v>651290</v>
      </c>
      <c r="G1301" s="17">
        <v>345097.85959999997</v>
      </c>
      <c r="H1301">
        <v>38.418612238487142</v>
      </c>
    </row>
    <row r="1302" spans="1:8" x14ac:dyDescent="0.3">
      <c r="A1302" t="s">
        <v>5994</v>
      </c>
      <c r="B1302" t="s">
        <v>51</v>
      </c>
      <c r="C1302" t="s">
        <v>5083</v>
      </c>
      <c r="D1302" s="16">
        <v>1194</v>
      </c>
      <c r="E1302" s="17">
        <v>0</v>
      </c>
      <c r="F1302" s="17">
        <v>738628</v>
      </c>
      <c r="G1302" s="17">
        <v>388320.62400000013</v>
      </c>
      <c r="H1302">
        <v>33.597179687418333</v>
      </c>
    </row>
    <row r="1303" spans="1:8" x14ac:dyDescent="0.3">
      <c r="A1303" t="s">
        <v>5995</v>
      </c>
      <c r="B1303" t="s">
        <v>51</v>
      </c>
      <c r="C1303" t="s">
        <v>5085</v>
      </c>
      <c r="D1303" s="16">
        <v>1194</v>
      </c>
      <c r="E1303" s="17">
        <v>360</v>
      </c>
      <c r="F1303" s="17">
        <v>111820</v>
      </c>
      <c r="G1303" s="17">
        <v>34885.04800000001</v>
      </c>
      <c r="H1303">
        <v>14.771532410912529</v>
      </c>
    </row>
    <row r="1304" spans="1:8" x14ac:dyDescent="0.3">
      <c r="A1304" t="s">
        <v>711</v>
      </c>
      <c r="B1304" t="s">
        <v>51</v>
      </c>
      <c r="C1304" t="s">
        <v>31</v>
      </c>
      <c r="D1304" s="16">
        <v>1194</v>
      </c>
      <c r="E1304" s="17">
        <v>4840</v>
      </c>
      <c r="F1304" s="17">
        <v>1167848</v>
      </c>
      <c r="G1304" s="17">
        <v>591065.7612999992</v>
      </c>
      <c r="H1304">
        <v>29.681161381088042</v>
      </c>
    </row>
    <row r="1305" spans="1:8" x14ac:dyDescent="0.3">
      <c r="A1305" t="s">
        <v>5996</v>
      </c>
      <c r="B1305" t="s">
        <v>51</v>
      </c>
      <c r="C1305" t="s">
        <v>5087</v>
      </c>
      <c r="D1305" s="16">
        <v>1194</v>
      </c>
      <c r="E1305" s="17">
        <v>0</v>
      </c>
      <c r="F1305" s="17">
        <v>3913</v>
      </c>
      <c r="G1305" s="17">
        <v>1813.9899999999998</v>
      </c>
      <c r="H1305">
        <v>27.19740763502795</v>
      </c>
    </row>
    <row r="1306" spans="1:8" x14ac:dyDescent="0.3">
      <c r="A1306" t="s">
        <v>792</v>
      </c>
      <c r="B1306" t="s">
        <v>52</v>
      </c>
      <c r="C1306" t="s">
        <v>4</v>
      </c>
      <c r="D1306" s="16">
        <v>1408.5</v>
      </c>
      <c r="E1306" s="17">
        <v>14755</v>
      </c>
      <c r="F1306" s="17">
        <v>5920347</v>
      </c>
      <c r="G1306" s="17">
        <v>2859464.609799996</v>
      </c>
      <c r="H1306">
        <v>41.220614185164955</v>
      </c>
    </row>
    <row r="1307" spans="1:8" x14ac:dyDescent="0.3">
      <c r="A1307" t="s">
        <v>793</v>
      </c>
      <c r="B1307" t="s">
        <v>52</v>
      </c>
      <c r="C1307" t="s">
        <v>2</v>
      </c>
      <c r="D1307" s="16">
        <v>1408.5</v>
      </c>
      <c r="E1307" s="17">
        <v>16594</v>
      </c>
      <c r="F1307" s="17">
        <v>7195787</v>
      </c>
      <c r="G1307" s="17">
        <v>3702236.0363999996</v>
      </c>
      <c r="H1307">
        <v>47.964176216490486</v>
      </c>
    </row>
    <row r="1308" spans="1:8" x14ac:dyDescent="0.3">
      <c r="A1308" t="s">
        <v>794</v>
      </c>
      <c r="B1308" t="s">
        <v>52</v>
      </c>
      <c r="C1308" t="s">
        <v>3</v>
      </c>
      <c r="D1308" s="16">
        <v>1408.5</v>
      </c>
      <c r="E1308" s="17">
        <v>14184</v>
      </c>
      <c r="F1308" s="17">
        <v>2644902</v>
      </c>
      <c r="G1308" s="17">
        <v>1298263.7774999975</v>
      </c>
      <c r="H1308">
        <v>52.35127568347329</v>
      </c>
    </row>
    <row r="1309" spans="1:8" x14ac:dyDescent="0.3">
      <c r="A1309" t="s">
        <v>795</v>
      </c>
      <c r="B1309" t="s">
        <v>52</v>
      </c>
      <c r="C1309" t="s">
        <v>7</v>
      </c>
      <c r="D1309" s="16">
        <v>1408.5</v>
      </c>
      <c r="E1309" s="17">
        <v>5457</v>
      </c>
      <c r="F1309" s="17">
        <v>1707876</v>
      </c>
      <c r="G1309" s="17">
        <v>886419.70299999986</v>
      </c>
      <c r="H1309">
        <v>48.171188232549234</v>
      </c>
    </row>
    <row r="1310" spans="1:8" x14ac:dyDescent="0.3">
      <c r="A1310" t="s">
        <v>796</v>
      </c>
      <c r="B1310" t="s">
        <v>52</v>
      </c>
      <c r="C1310" t="s">
        <v>5</v>
      </c>
      <c r="D1310" s="16">
        <v>1408.5</v>
      </c>
      <c r="E1310" s="17">
        <v>6000</v>
      </c>
      <c r="F1310" s="17">
        <v>1051482</v>
      </c>
      <c r="G1310" s="17">
        <v>538654.78649999993</v>
      </c>
      <c r="H1310">
        <v>45.92299384361749</v>
      </c>
    </row>
    <row r="1311" spans="1:8" x14ac:dyDescent="0.3">
      <c r="A1311" t="s">
        <v>797</v>
      </c>
      <c r="B1311" t="s">
        <v>52</v>
      </c>
      <c r="C1311" t="s">
        <v>6</v>
      </c>
      <c r="D1311" s="16">
        <v>1408.5</v>
      </c>
      <c r="E1311" s="17">
        <v>2360</v>
      </c>
      <c r="F1311" s="17">
        <v>821307</v>
      </c>
      <c r="G1311" s="17">
        <v>382330.37100000062</v>
      </c>
      <c r="H1311">
        <v>27.884350609927381</v>
      </c>
    </row>
    <row r="1312" spans="1:8" x14ac:dyDescent="0.3">
      <c r="A1312" t="s">
        <v>798</v>
      </c>
      <c r="B1312" t="s">
        <v>52</v>
      </c>
      <c r="C1312" t="s">
        <v>8</v>
      </c>
      <c r="D1312" s="16">
        <v>1408.5</v>
      </c>
      <c r="E1312" s="17">
        <v>6330</v>
      </c>
      <c r="F1312" s="17">
        <v>1554280</v>
      </c>
      <c r="G1312" s="17">
        <v>654861.61460000032</v>
      </c>
      <c r="H1312">
        <v>35.705731081889873</v>
      </c>
    </row>
    <row r="1313" spans="1:8" x14ac:dyDescent="0.3">
      <c r="A1313" t="s">
        <v>799</v>
      </c>
      <c r="B1313" t="s">
        <v>52</v>
      </c>
      <c r="C1313" t="s">
        <v>21</v>
      </c>
      <c r="D1313" s="16">
        <v>1408.5</v>
      </c>
      <c r="E1313" s="17">
        <v>2520</v>
      </c>
      <c r="F1313" s="17">
        <v>422866</v>
      </c>
      <c r="G1313" s="17">
        <v>190104.99059999993</v>
      </c>
      <c r="H1313">
        <v>40.474424138237922</v>
      </c>
    </row>
    <row r="1314" spans="1:8" x14ac:dyDescent="0.3">
      <c r="A1314" t="s">
        <v>800</v>
      </c>
      <c r="B1314" t="s">
        <v>52</v>
      </c>
      <c r="C1314" t="s">
        <v>22</v>
      </c>
      <c r="D1314" s="16">
        <v>1408.5</v>
      </c>
      <c r="E1314" s="17">
        <v>1760</v>
      </c>
      <c r="F1314" s="17">
        <v>667361</v>
      </c>
      <c r="G1314" s="17">
        <v>324835.61460000003</v>
      </c>
      <c r="H1314">
        <v>34.750461526230509</v>
      </c>
    </row>
    <row r="1315" spans="1:8" x14ac:dyDescent="0.3">
      <c r="A1315" t="s">
        <v>801</v>
      </c>
      <c r="B1315" t="s">
        <v>52</v>
      </c>
      <c r="C1315" t="s">
        <v>23</v>
      </c>
      <c r="D1315" s="16">
        <v>1408.5</v>
      </c>
      <c r="E1315" s="17">
        <v>1080</v>
      </c>
      <c r="F1315" s="17">
        <v>747116</v>
      </c>
      <c r="G1315" s="17">
        <v>381360.66179999994</v>
      </c>
      <c r="H1315">
        <v>28.265109624037763</v>
      </c>
    </row>
    <row r="1316" spans="1:8" x14ac:dyDescent="0.3">
      <c r="A1316" t="s">
        <v>802</v>
      </c>
      <c r="B1316" t="s">
        <v>52</v>
      </c>
      <c r="C1316" t="s">
        <v>24</v>
      </c>
      <c r="D1316" s="16">
        <v>1408.5</v>
      </c>
      <c r="E1316" s="17">
        <v>4960</v>
      </c>
      <c r="F1316" s="17">
        <v>1021739</v>
      </c>
      <c r="G1316" s="17">
        <v>526760.61499999987</v>
      </c>
      <c r="H1316">
        <v>30.413793680101836</v>
      </c>
    </row>
    <row r="1317" spans="1:8" x14ac:dyDescent="0.3">
      <c r="A1317" t="s">
        <v>803</v>
      </c>
      <c r="B1317" t="s">
        <v>52</v>
      </c>
      <c r="C1317" t="s">
        <v>25</v>
      </c>
      <c r="D1317" s="16">
        <v>1408.5</v>
      </c>
      <c r="E1317" s="17">
        <v>2000</v>
      </c>
      <c r="F1317" s="17">
        <v>431601</v>
      </c>
      <c r="G1317" s="17">
        <v>206311.35400000017</v>
      </c>
      <c r="H1317">
        <v>34.971826953822827</v>
      </c>
    </row>
    <row r="1318" spans="1:8" x14ac:dyDescent="0.3">
      <c r="A1318" t="s">
        <v>5997</v>
      </c>
      <c r="B1318" t="s">
        <v>52</v>
      </c>
      <c r="C1318" t="s">
        <v>5061</v>
      </c>
      <c r="D1318" s="16">
        <v>1408.5</v>
      </c>
      <c r="E1318" s="17">
        <v>3240</v>
      </c>
      <c r="F1318" s="17">
        <v>537207.25</v>
      </c>
      <c r="G1318" s="17">
        <v>253835.17840000015</v>
      </c>
      <c r="H1318">
        <v>42.419318171438341</v>
      </c>
    </row>
    <row r="1319" spans="1:8" x14ac:dyDescent="0.3">
      <c r="A1319" t="s">
        <v>804</v>
      </c>
      <c r="B1319" t="s">
        <v>52</v>
      </c>
      <c r="C1319" t="s">
        <v>14</v>
      </c>
      <c r="D1319" s="16">
        <v>1408.5</v>
      </c>
      <c r="E1319" s="17">
        <v>1615</v>
      </c>
      <c r="F1319" s="17">
        <v>500957.77</v>
      </c>
      <c r="G1319" s="17">
        <v>203154.22899999964</v>
      </c>
      <c r="H1319">
        <v>23.073896489699546</v>
      </c>
    </row>
    <row r="1320" spans="1:8" x14ac:dyDescent="0.3">
      <c r="A1320" t="s">
        <v>805</v>
      </c>
      <c r="B1320" t="s">
        <v>52</v>
      </c>
      <c r="C1320" t="s">
        <v>15</v>
      </c>
      <c r="D1320" s="16">
        <v>1408.5</v>
      </c>
      <c r="E1320" s="17">
        <v>1545</v>
      </c>
      <c r="F1320" s="17">
        <v>629930.09000000008</v>
      </c>
      <c r="G1320" s="17">
        <v>354581.44439999998</v>
      </c>
      <c r="H1320">
        <v>43.912517767256446</v>
      </c>
    </row>
    <row r="1321" spans="1:8" x14ac:dyDescent="0.3">
      <c r="A1321" t="s">
        <v>5998</v>
      </c>
      <c r="B1321" t="s">
        <v>52</v>
      </c>
      <c r="C1321" t="s">
        <v>5063</v>
      </c>
      <c r="D1321" s="16">
        <v>1408.5</v>
      </c>
      <c r="E1321" s="17">
        <v>400</v>
      </c>
      <c r="F1321" s="17">
        <v>10894.29</v>
      </c>
      <c r="G1321" s="17">
        <v>-1492.4069999999956</v>
      </c>
      <c r="H1321">
        <v>46.837613433185609</v>
      </c>
    </row>
    <row r="1322" spans="1:8" x14ac:dyDescent="0.3">
      <c r="A1322" t="s">
        <v>5999</v>
      </c>
      <c r="B1322" t="s">
        <v>52</v>
      </c>
      <c r="C1322" t="s">
        <v>5065</v>
      </c>
      <c r="D1322" s="16">
        <v>1408.5</v>
      </c>
      <c r="E1322" s="17">
        <v>0</v>
      </c>
      <c r="F1322" s="17">
        <v>543093</v>
      </c>
      <c r="G1322" s="17">
        <v>162154.4777999997</v>
      </c>
      <c r="H1322">
        <v>44.579265057851366</v>
      </c>
    </row>
    <row r="1323" spans="1:8" x14ac:dyDescent="0.3">
      <c r="A1323" t="s">
        <v>6000</v>
      </c>
      <c r="B1323" t="s">
        <v>52</v>
      </c>
      <c r="C1323" t="s">
        <v>5067</v>
      </c>
      <c r="D1323" s="16">
        <v>1408.5</v>
      </c>
      <c r="E1323" s="17">
        <v>0</v>
      </c>
      <c r="F1323" s="17">
        <v>1480311</v>
      </c>
      <c r="G1323" s="17">
        <v>725238.65479999967</v>
      </c>
      <c r="H1323">
        <v>56.978276620638823</v>
      </c>
    </row>
    <row r="1324" spans="1:8" x14ac:dyDescent="0.3">
      <c r="A1324" t="s">
        <v>6001</v>
      </c>
      <c r="B1324" t="s">
        <v>52</v>
      </c>
      <c r="C1324" t="s">
        <v>5069</v>
      </c>
      <c r="D1324" s="16">
        <v>1408.5</v>
      </c>
      <c r="E1324" s="17">
        <v>0</v>
      </c>
      <c r="F1324" s="17">
        <v>28096</v>
      </c>
      <c r="G1324" s="17">
        <v>9472.0239999999976</v>
      </c>
      <c r="H1324">
        <v>47.593459737061487</v>
      </c>
    </row>
    <row r="1325" spans="1:8" x14ac:dyDescent="0.3">
      <c r="A1325" t="s">
        <v>6002</v>
      </c>
      <c r="B1325" t="s">
        <v>52</v>
      </c>
      <c r="C1325" t="s">
        <v>5071</v>
      </c>
      <c r="D1325" s="16">
        <v>1408.5</v>
      </c>
      <c r="E1325" s="17">
        <v>0</v>
      </c>
      <c r="F1325" s="17">
        <v>76518</v>
      </c>
      <c r="G1325" s="17">
        <v>14631.051200000009</v>
      </c>
      <c r="H1325">
        <v>41.800333698144755</v>
      </c>
    </row>
    <row r="1326" spans="1:8" x14ac:dyDescent="0.3">
      <c r="A1326" t="s">
        <v>6003</v>
      </c>
      <c r="B1326" t="s">
        <v>52</v>
      </c>
      <c r="C1326" t="s">
        <v>5073</v>
      </c>
      <c r="D1326" s="16">
        <v>1408.5</v>
      </c>
      <c r="E1326" s="17">
        <v>0</v>
      </c>
      <c r="F1326" s="17">
        <v>71694</v>
      </c>
      <c r="G1326" s="17">
        <v>26239.791600000033</v>
      </c>
      <c r="H1326">
        <v>26.230243387100895</v>
      </c>
    </row>
    <row r="1327" spans="1:8" x14ac:dyDescent="0.3">
      <c r="A1327" t="s">
        <v>6004</v>
      </c>
      <c r="B1327" t="s">
        <v>52</v>
      </c>
      <c r="C1327" t="s">
        <v>5075</v>
      </c>
      <c r="D1327" s="16">
        <v>1408.5</v>
      </c>
      <c r="E1327" s="17">
        <v>0</v>
      </c>
      <c r="F1327" s="17">
        <v>21905</v>
      </c>
      <c r="G1327" s="17">
        <v>9697.529999999997</v>
      </c>
      <c r="H1327">
        <v>48.680774148942959</v>
      </c>
    </row>
    <row r="1328" spans="1:8" x14ac:dyDescent="0.3">
      <c r="A1328" t="s">
        <v>806</v>
      </c>
      <c r="B1328" t="s">
        <v>52</v>
      </c>
      <c r="C1328" t="s">
        <v>26</v>
      </c>
      <c r="D1328" s="16">
        <v>1408.5</v>
      </c>
      <c r="E1328" s="17">
        <v>912</v>
      </c>
      <c r="F1328" s="17">
        <v>514960</v>
      </c>
      <c r="G1328" s="17">
        <v>252080.09100000013</v>
      </c>
      <c r="H1328">
        <v>51.347242387397486</v>
      </c>
    </row>
    <row r="1329" spans="1:8" x14ac:dyDescent="0.3">
      <c r="A1329" t="s">
        <v>807</v>
      </c>
      <c r="B1329" t="s">
        <v>52</v>
      </c>
      <c r="C1329" t="s">
        <v>27</v>
      </c>
      <c r="D1329" s="16">
        <v>1408.5</v>
      </c>
      <c r="E1329" s="17">
        <v>912</v>
      </c>
      <c r="F1329" s="17">
        <v>300369</v>
      </c>
      <c r="G1329" s="17">
        <v>139780.09120000005</v>
      </c>
      <c r="H1329">
        <v>69.193347987304819</v>
      </c>
    </row>
    <row r="1330" spans="1:8" x14ac:dyDescent="0.3">
      <c r="A1330" t="s">
        <v>808</v>
      </c>
      <c r="B1330" t="s">
        <v>52</v>
      </c>
      <c r="C1330" t="s">
        <v>28</v>
      </c>
      <c r="D1330" s="16">
        <v>1408.5</v>
      </c>
      <c r="E1330" s="17">
        <v>1320</v>
      </c>
      <c r="F1330" s="17">
        <v>381547</v>
      </c>
      <c r="G1330" s="17">
        <v>135776.93660000002</v>
      </c>
      <c r="H1330">
        <v>40.002782009698663</v>
      </c>
    </row>
    <row r="1331" spans="1:8" x14ac:dyDescent="0.3">
      <c r="A1331" t="s">
        <v>809</v>
      </c>
      <c r="B1331" t="s">
        <v>52</v>
      </c>
      <c r="C1331" t="s">
        <v>29</v>
      </c>
      <c r="D1331" s="16">
        <v>1408.5</v>
      </c>
      <c r="E1331" s="17">
        <v>800</v>
      </c>
      <c r="F1331" s="17">
        <v>275261</v>
      </c>
      <c r="G1331" s="17">
        <v>112156.37449999998</v>
      </c>
      <c r="H1331">
        <v>45.04004935102224</v>
      </c>
    </row>
    <row r="1332" spans="1:8" x14ac:dyDescent="0.3">
      <c r="A1332" t="s">
        <v>6005</v>
      </c>
      <c r="B1332" t="s">
        <v>52</v>
      </c>
      <c r="C1332" t="s">
        <v>5077</v>
      </c>
      <c r="D1332" s="16">
        <v>1408.5</v>
      </c>
      <c r="E1332" s="17">
        <v>640</v>
      </c>
      <c r="F1332" s="17">
        <v>26024</v>
      </c>
      <c r="G1332" s="17">
        <v>10800.128000000002</v>
      </c>
      <c r="H1332">
        <v>34.924987342247761</v>
      </c>
    </row>
    <row r="1333" spans="1:8" x14ac:dyDescent="0.3">
      <c r="A1333" t="s">
        <v>810</v>
      </c>
      <c r="B1333" t="s">
        <v>52</v>
      </c>
      <c r="C1333" t="s">
        <v>30</v>
      </c>
      <c r="D1333" s="16">
        <v>1408.5</v>
      </c>
      <c r="E1333" s="17">
        <v>2608</v>
      </c>
      <c r="F1333" s="17">
        <v>450063</v>
      </c>
      <c r="G1333" s="17">
        <v>234648.86650000006</v>
      </c>
      <c r="H1333">
        <v>72.50625631952785</v>
      </c>
    </row>
    <row r="1334" spans="1:8" x14ac:dyDescent="0.3">
      <c r="A1334" t="s">
        <v>6006</v>
      </c>
      <c r="B1334" t="s">
        <v>52</v>
      </c>
      <c r="C1334" t="s">
        <v>5079</v>
      </c>
      <c r="D1334" s="16">
        <v>1408.5</v>
      </c>
      <c r="E1334" s="17">
        <v>1080</v>
      </c>
      <c r="F1334" s="17">
        <v>39742</v>
      </c>
      <c r="G1334" s="17">
        <v>19280.858</v>
      </c>
      <c r="H1334">
        <v>78.207667939551001</v>
      </c>
    </row>
    <row r="1335" spans="1:8" x14ac:dyDescent="0.3">
      <c r="A1335" t="s">
        <v>6007</v>
      </c>
      <c r="B1335" t="s">
        <v>52</v>
      </c>
      <c r="C1335" t="s">
        <v>5081</v>
      </c>
      <c r="D1335" s="16">
        <v>1408.5</v>
      </c>
      <c r="E1335" s="17">
        <v>912</v>
      </c>
      <c r="F1335" s="17">
        <v>723452</v>
      </c>
      <c r="G1335" s="17">
        <v>301165.51289999991</v>
      </c>
      <c r="H1335">
        <v>42.687593429271395</v>
      </c>
    </row>
    <row r="1336" spans="1:8" x14ac:dyDescent="0.3">
      <c r="A1336" t="s">
        <v>6008</v>
      </c>
      <c r="B1336" t="s">
        <v>52</v>
      </c>
      <c r="C1336" t="s">
        <v>5083</v>
      </c>
      <c r="D1336" s="16">
        <v>1408.5</v>
      </c>
      <c r="E1336" s="17">
        <v>2280</v>
      </c>
      <c r="F1336" s="17">
        <v>1462437</v>
      </c>
      <c r="G1336" s="17">
        <v>666728.83630000032</v>
      </c>
      <c r="H1336">
        <v>46.92483510182695</v>
      </c>
    </row>
    <row r="1337" spans="1:8" x14ac:dyDescent="0.3">
      <c r="A1337" t="s">
        <v>6009</v>
      </c>
      <c r="B1337" t="s">
        <v>52</v>
      </c>
      <c r="C1337" t="s">
        <v>5085</v>
      </c>
      <c r="D1337" s="16">
        <v>1408.5</v>
      </c>
      <c r="E1337" s="17">
        <v>270</v>
      </c>
      <c r="F1337" s="17">
        <v>88670</v>
      </c>
      <c r="G1337" s="17">
        <v>24041.695999999989</v>
      </c>
      <c r="H1337">
        <v>7.7926200167654107</v>
      </c>
    </row>
    <row r="1338" spans="1:8" x14ac:dyDescent="0.3">
      <c r="A1338" t="s">
        <v>811</v>
      </c>
      <c r="B1338" t="s">
        <v>52</v>
      </c>
      <c r="C1338" t="s">
        <v>31</v>
      </c>
      <c r="D1338" s="16">
        <v>1408.5</v>
      </c>
      <c r="E1338" s="17">
        <v>3968</v>
      </c>
      <c r="F1338" s="17">
        <v>618997</v>
      </c>
      <c r="G1338" s="17">
        <v>287428.87529999996</v>
      </c>
      <c r="H1338">
        <v>40.064640601443237</v>
      </c>
    </row>
    <row r="1339" spans="1:8" x14ac:dyDescent="0.3">
      <c r="A1339" t="s">
        <v>6010</v>
      </c>
      <c r="B1339" t="s">
        <v>52</v>
      </c>
      <c r="C1339" t="s">
        <v>5087</v>
      </c>
      <c r="D1339" s="16">
        <v>1408.5</v>
      </c>
      <c r="E1339" s="17">
        <v>0</v>
      </c>
      <c r="F1339" s="17">
        <v>7757</v>
      </c>
      <c r="G1339" s="17">
        <v>2427.3500000000004</v>
      </c>
      <c r="H1339">
        <v>42.441248487236535</v>
      </c>
    </row>
    <row r="1340" spans="1:8" x14ac:dyDescent="0.3">
      <c r="A1340" t="s">
        <v>832</v>
      </c>
      <c r="B1340" t="s">
        <v>53</v>
      </c>
      <c r="C1340" t="s">
        <v>4</v>
      </c>
      <c r="D1340" s="16">
        <v>1043.0999999999999</v>
      </c>
      <c r="E1340" s="17">
        <v>10780</v>
      </c>
      <c r="F1340" s="17">
        <v>5943757</v>
      </c>
      <c r="G1340" s="17">
        <v>2784009.6093999981</v>
      </c>
      <c r="H1340">
        <v>32.169439238526692</v>
      </c>
    </row>
    <row r="1341" spans="1:8" x14ac:dyDescent="0.3">
      <c r="A1341" t="s">
        <v>833</v>
      </c>
      <c r="B1341" t="s">
        <v>53</v>
      </c>
      <c r="C1341" t="s">
        <v>2</v>
      </c>
      <c r="D1341" s="16">
        <v>1043.0999999999999</v>
      </c>
      <c r="E1341" s="17">
        <v>13045</v>
      </c>
      <c r="F1341" s="17">
        <v>8765158</v>
      </c>
      <c r="G1341" s="17">
        <v>4761757.2766000023</v>
      </c>
      <c r="H1341">
        <v>34.519421090660586</v>
      </c>
    </row>
    <row r="1342" spans="1:8" x14ac:dyDescent="0.3">
      <c r="A1342" t="s">
        <v>834</v>
      </c>
      <c r="B1342" t="s">
        <v>53</v>
      </c>
      <c r="C1342" t="s">
        <v>3</v>
      </c>
      <c r="D1342" s="16">
        <v>1043.0999999999999</v>
      </c>
      <c r="E1342" s="17">
        <v>13728</v>
      </c>
      <c r="F1342" s="17">
        <v>3636618</v>
      </c>
      <c r="G1342" s="17">
        <v>1828978.2804000005</v>
      </c>
      <c r="H1342">
        <v>43.423151427857036</v>
      </c>
    </row>
    <row r="1343" spans="1:8" x14ac:dyDescent="0.3">
      <c r="A1343" t="s">
        <v>835</v>
      </c>
      <c r="B1343" t="s">
        <v>53</v>
      </c>
      <c r="C1343" t="s">
        <v>7</v>
      </c>
      <c r="D1343" s="16">
        <v>1043.0999999999999</v>
      </c>
      <c r="E1343" s="17">
        <v>2340</v>
      </c>
      <c r="F1343" s="17">
        <v>934902</v>
      </c>
      <c r="G1343" s="17">
        <v>470840.59899999981</v>
      </c>
      <c r="H1343">
        <v>42.967550571395101</v>
      </c>
    </row>
    <row r="1344" spans="1:8" x14ac:dyDescent="0.3">
      <c r="A1344" t="s">
        <v>836</v>
      </c>
      <c r="B1344" t="s">
        <v>53</v>
      </c>
      <c r="C1344" t="s">
        <v>5</v>
      </c>
      <c r="D1344" s="16">
        <v>1043.0999999999999</v>
      </c>
      <c r="E1344" s="17">
        <v>4400</v>
      </c>
      <c r="F1344" s="17">
        <v>994616</v>
      </c>
      <c r="G1344" s="17">
        <v>488773.17129999999</v>
      </c>
      <c r="H1344">
        <v>40.944490202673869</v>
      </c>
    </row>
    <row r="1345" spans="1:8" x14ac:dyDescent="0.3">
      <c r="A1345" t="s">
        <v>837</v>
      </c>
      <c r="B1345" t="s">
        <v>53</v>
      </c>
      <c r="C1345" t="s">
        <v>6</v>
      </c>
      <c r="D1345" s="16">
        <v>1043.0999999999999</v>
      </c>
      <c r="E1345" s="17">
        <v>1580</v>
      </c>
      <c r="F1345" s="17">
        <v>808489</v>
      </c>
      <c r="G1345" s="17">
        <v>397810.66769999999</v>
      </c>
      <c r="H1345">
        <v>18.325121785588784</v>
      </c>
    </row>
    <row r="1346" spans="1:8" x14ac:dyDescent="0.3">
      <c r="A1346" t="s">
        <v>838</v>
      </c>
      <c r="B1346" t="s">
        <v>53</v>
      </c>
      <c r="C1346" t="s">
        <v>8</v>
      </c>
      <c r="D1346" s="16">
        <v>1043.0999999999999</v>
      </c>
      <c r="E1346" s="17">
        <v>2880</v>
      </c>
      <c r="F1346" s="17">
        <v>1186566</v>
      </c>
      <c r="G1346" s="17">
        <v>568856.93770000059</v>
      </c>
      <c r="H1346">
        <v>22.567672417325984</v>
      </c>
    </row>
    <row r="1347" spans="1:8" x14ac:dyDescent="0.3">
      <c r="A1347" t="s">
        <v>839</v>
      </c>
      <c r="B1347" t="s">
        <v>53</v>
      </c>
      <c r="C1347" t="s">
        <v>21</v>
      </c>
      <c r="D1347" s="16">
        <v>1043.0999999999999</v>
      </c>
      <c r="E1347" s="17">
        <v>2710</v>
      </c>
      <c r="F1347" s="17">
        <v>614955</v>
      </c>
      <c r="G1347" s="17">
        <v>269559.9056</v>
      </c>
      <c r="H1347">
        <v>35.547631190676206</v>
      </c>
    </row>
    <row r="1348" spans="1:8" x14ac:dyDescent="0.3">
      <c r="A1348" t="s">
        <v>840</v>
      </c>
      <c r="B1348" t="s">
        <v>53</v>
      </c>
      <c r="C1348" t="s">
        <v>22</v>
      </c>
      <c r="D1348" s="16">
        <v>1043.0999999999999</v>
      </c>
      <c r="E1348" s="17">
        <v>2320</v>
      </c>
      <c r="F1348" s="17">
        <v>891048</v>
      </c>
      <c r="G1348" s="17">
        <v>425403.86600000027</v>
      </c>
      <c r="H1348">
        <v>29.906506557645116</v>
      </c>
    </row>
    <row r="1349" spans="1:8" x14ac:dyDescent="0.3">
      <c r="A1349" t="s">
        <v>841</v>
      </c>
      <c r="B1349" t="s">
        <v>53</v>
      </c>
      <c r="C1349" t="s">
        <v>23</v>
      </c>
      <c r="D1349" s="16">
        <v>1043.0999999999999</v>
      </c>
      <c r="E1349" s="17">
        <v>1280</v>
      </c>
      <c r="F1349" s="17">
        <v>856403</v>
      </c>
      <c r="G1349" s="17">
        <v>449080.62999999977</v>
      </c>
      <c r="H1349">
        <v>26.130253857159907</v>
      </c>
    </row>
    <row r="1350" spans="1:8" x14ac:dyDescent="0.3">
      <c r="A1350" t="s">
        <v>842</v>
      </c>
      <c r="B1350" t="s">
        <v>53</v>
      </c>
      <c r="C1350" t="s">
        <v>24</v>
      </c>
      <c r="D1350" s="16">
        <v>1043.0999999999999</v>
      </c>
      <c r="E1350" s="17">
        <v>5480</v>
      </c>
      <c r="F1350" s="17">
        <v>1161143</v>
      </c>
      <c r="G1350" s="17">
        <v>576495.95760000043</v>
      </c>
      <c r="H1350">
        <v>30.292376195556066</v>
      </c>
    </row>
    <row r="1351" spans="1:8" x14ac:dyDescent="0.3">
      <c r="A1351" t="s">
        <v>843</v>
      </c>
      <c r="B1351" t="s">
        <v>53</v>
      </c>
      <c r="C1351" t="s">
        <v>25</v>
      </c>
      <c r="D1351" s="16">
        <v>1043.0999999999999</v>
      </c>
      <c r="E1351" s="17">
        <v>2040</v>
      </c>
      <c r="F1351" s="17">
        <v>541326.71</v>
      </c>
      <c r="G1351" s="17">
        <v>256986.3139999999</v>
      </c>
      <c r="H1351">
        <v>30.529759427499702</v>
      </c>
    </row>
    <row r="1352" spans="1:8" x14ac:dyDescent="0.3">
      <c r="A1352" t="s">
        <v>6011</v>
      </c>
      <c r="B1352" t="s">
        <v>53</v>
      </c>
      <c r="C1352" t="s">
        <v>5061</v>
      </c>
      <c r="D1352" s="16">
        <v>1043.0999999999999</v>
      </c>
      <c r="E1352" s="17">
        <v>4480</v>
      </c>
      <c r="F1352" s="17">
        <v>612476</v>
      </c>
      <c r="G1352" s="17">
        <v>317320.52480000001</v>
      </c>
      <c r="H1352">
        <v>37.764874684594631</v>
      </c>
    </row>
    <row r="1353" spans="1:8" x14ac:dyDescent="0.3">
      <c r="A1353" t="s">
        <v>844</v>
      </c>
      <c r="B1353" t="s">
        <v>53</v>
      </c>
      <c r="C1353" t="s">
        <v>14</v>
      </c>
      <c r="D1353" s="16">
        <v>1043.0999999999999</v>
      </c>
      <c r="E1353" s="17">
        <v>1462</v>
      </c>
      <c r="F1353" s="17">
        <v>587703.29</v>
      </c>
      <c r="G1353" s="17">
        <v>270314.21099999995</v>
      </c>
      <c r="H1353">
        <v>17.312570412355001</v>
      </c>
    </row>
    <row r="1354" spans="1:8" x14ac:dyDescent="0.3">
      <c r="A1354" t="s">
        <v>845</v>
      </c>
      <c r="B1354" t="s">
        <v>53</v>
      </c>
      <c r="C1354" t="s">
        <v>15</v>
      </c>
      <c r="D1354" s="16">
        <v>1043.0999999999999</v>
      </c>
      <c r="E1354" s="17">
        <v>1613</v>
      </c>
      <c r="F1354" s="17">
        <v>831866</v>
      </c>
      <c r="G1354" s="17">
        <v>484213.9834000002</v>
      </c>
      <c r="H1354">
        <v>27.562232763990757</v>
      </c>
    </row>
    <row r="1355" spans="1:8" x14ac:dyDescent="0.3">
      <c r="A1355" t="s">
        <v>6012</v>
      </c>
      <c r="B1355" t="s">
        <v>53</v>
      </c>
      <c r="C1355" t="s">
        <v>5063</v>
      </c>
      <c r="D1355" s="16">
        <v>1043.0999999999999</v>
      </c>
      <c r="E1355" s="17">
        <v>0</v>
      </c>
      <c r="F1355" s="17">
        <v>198</v>
      </c>
      <c r="G1355" s="17">
        <v>89.28</v>
      </c>
      <c r="H1355">
        <v>30.500000000000014</v>
      </c>
    </row>
    <row r="1356" spans="1:8" x14ac:dyDescent="0.3">
      <c r="A1356" t="s">
        <v>6013</v>
      </c>
      <c r="B1356" t="s">
        <v>53</v>
      </c>
      <c r="C1356" t="s">
        <v>5065</v>
      </c>
      <c r="D1356" s="16">
        <v>1043.0999999999999</v>
      </c>
      <c r="E1356" s="17">
        <v>1062</v>
      </c>
      <c r="F1356" s="17">
        <v>1959007</v>
      </c>
      <c r="G1356" s="17">
        <v>961468.66590000049</v>
      </c>
      <c r="H1356">
        <v>42.400501662685841</v>
      </c>
    </row>
    <row r="1357" spans="1:8" x14ac:dyDescent="0.3">
      <c r="A1357" t="s">
        <v>6014</v>
      </c>
      <c r="B1357" t="s">
        <v>53</v>
      </c>
      <c r="C1357" t="s">
        <v>5067</v>
      </c>
      <c r="D1357" s="16">
        <v>1043.0999999999999</v>
      </c>
      <c r="E1357" s="17">
        <v>2049</v>
      </c>
      <c r="F1357" s="17">
        <v>3087694</v>
      </c>
      <c r="G1357" s="17">
        <v>1289816.6237999997</v>
      </c>
      <c r="H1357">
        <v>37.876055793320553</v>
      </c>
    </row>
    <row r="1358" spans="1:8" x14ac:dyDescent="0.3">
      <c r="A1358" t="s">
        <v>6015</v>
      </c>
      <c r="B1358" t="s">
        <v>53</v>
      </c>
      <c r="C1358" t="s">
        <v>5069</v>
      </c>
      <c r="D1358" s="16">
        <v>1043.0999999999999</v>
      </c>
      <c r="E1358" s="17">
        <v>1584</v>
      </c>
      <c r="F1358" s="17">
        <v>564972</v>
      </c>
      <c r="G1358" s="17">
        <v>90512.56549999991</v>
      </c>
      <c r="H1358">
        <v>51.695174107239964</v>
      </c>
    </row>
    <row r="1359" spans="1:8" x14ac:dyDescent="0.3">
      <c r="A1359" t="s">
        <v>6016</v>
      </c>
      <c r="B1359" t="s">
        <v>53</v>
      </c>
      <c r="C1359" t="s">
        <v>5071</v>
      </c>
      <c r="D1359" s="16">
        <v>1043.0999999999999</v>
      </c>
      <c r="E1359" s="17">
        <v>600</v>
      </c>
      <c r="F1359" s="17">
        <v>288199</v>
      </c>
      <c r="G1359" s="17">
        <v>113808.70039999997</v>
      </c>
      <c r="H1359">
        <v>44.86428692562437</v>
      </c>
    </row>
    <row r="1360" spans="1:8" x14ac:dyDescent="0.3">
      <c r="A1360" t="s">
        <v>6017</v>
      </c>
      <c r="B1360" t="s">
        <v>53</v>
      </c>
      <c r="C1360" t="s">
        <v>5073</v>
      </c>
      <c r="D1360" s="16">
        <v>1043.0999999999999</v>
      </c>
      <c r="E1360" s="17">
        <v>106</v>
      </c>
      <c r="F1360" s="17">
        <v>127449</v>
      </c>
      <c r="G1360" s="17">
        <v>51182.9951</v>
      </c>
      <c r="H1360">
        <v>20.460729397666412</v>
      </c>
    </row>
    <row r="1361" spans="1:8" x14ac:dyDescent="0.3">
      <c r="A1361" t="s">
        <v>6018</v>
      </c>
      <c r="B1361" t="s">
        <v>53</v>
      </c>
      <c r="C1361" t="s">
        <v>5075</v>
      </c>
      <c r="D1361" s="16">
        <v>1043.0999999999999</v>
      </c>
      <c r="E1361" s="17">
        <v>106</v>
      </c>
      <c r="F1361" s="17">
        <v>75299</v>
      </c>
      <c r="G1361" s="17">
        <v>25082.090000000004</v>
      </c>
      <c r="H1361">
        <v>28.947610277096036</v>
      </c>
    </row>
    <row r="1362" spans="1:8" x14ac:dyDescent="0.3">
      <c r="A1362" t="s">
        <v>846</v>
      </c>
      <c r="B1362" t="s">
        <v>53</v>
      </c>
      <c r="C1362" t="s">
        <v>26</v>
      </c>
      <c r="D1362" s="16">
        <v>1043.0999999999999</v>
      </c>
      <c r="E1362" s="17">
        <v>1140</v>
      </c>
      <c r="F1362" s="17">
        <v>799215</v>
      </c>
      <c r="G1362" s="17">
        <v>404252.37600000005</v>
      </c>
      <c r="H1362">
        <v>45.50130430341661</v>
      </c>
    </row>
    <row r="1363" spans="1:8" x14ac:dyDescent="0.3">
      <c r="A1363" t="s">
        <v>847</v>
      </c>
      <c r="B1363" t="s">
        <v>53</v>
      </c>
      <c r="C1363" t="s">
        <v>27</v>
      </c>
      <c r="D1363" s="16">
        <v>1043.0999999999999</v>
      </c>
      <c r="E1363" s="17">
        <v>1368</v>
      </c>
      <c r="F1363" s="17">
        <v>781242</v>
      </c>
      <c r="G1363" s="17">
        <v>386086.3268000001</v>
      </c>
      <c r="H1363">
        <v>51.414696925070132</v>
      </c>
    </row>
    <row r="1364" spans="1:8" x14ac:dyDescent="0.3">
      <c r="A1364" t="s">
        <v>848</v>
      </c>
      <c r="B1364" t="s">
        <v>53</v>
      </c>
      <c r="C1364" t="s">
        <v>28</v>
      </c>
      <c r="D1364" s="16">
        <v>1043.0999999999999</v>
      </c>
      <c r="E1364" s="17">
        <v>1056</v>
      </c>
      <c r="F1364" s="17">
        <v>476560</v>
      </c>
      <c r="G1364" s="17">
        <v>186444.36079999979</v>
      </c>
      <c r="H1364">
        <v>34.472861418909559</v>
      </c>
    </row>
    <row r="1365" spans="1:8" x14ac:dyDescent="0.3">
      <c r="A1365" t="s">
        <v>849</v>
      </c>
      <c r="B1365" t="s">
        <v>53</v>
      </c>
      <c r="C1365" t="s">
        <v>29</v>
      </c>
      <c r="D1365" s="16">
        <v>1043.0999999999999</v>
      </c>
      <c r="E1365" s="17">
        <v>400</v>
      </c>
      <c r="F1365" s="17">
        <v>225473</v>
      </c>
      <c r="G1365" s="17">
        <v>111242.84159999988</v>
      </c>
      <c r="H1365">
        <v>41.052251983045345</v>
      </c>
    </row>
    <row r="1366" spans="1:8" x14ac:dyDescent="0.3">
      <c r="A1366" t="s">
        <v>6019</v>
      </c>
      <c r="B1366" t="s">
        <v>53</v>
      </c>
      <c r="C1366" t="s">
        <v>5077</v>
      </c>
      <c r="D1366" s="16">
        <v>1043.0999999999999</v>
      </c>
      <c r="E1366" s="17">
        <v>320</v>
      </c>
      <c r="F1366" s="17">
        <v>18395</v>
      </c>
      <c r="G1366" s="17">
        <v>7845.7160000000022</v>
      </c>
      <c r="H1366">
        <v>41.841259530030648</v>
      </c>
    </row>
    <row r="1367" spans="1:8" x14ac:dyDescent="0.3">
      <c r="A1367" t="s">
        <v>850</v>
      </c>
      <c r="B1367" t="s">
        <v>53</v>
      </c>
      <c r="C1367" t="s">
        <v>30</v>
      </c>
      <c r="D1367" s="16">
        <v>1043.0999999999999</v>
      </c>
      <c r="E1367" s="17">
        <v>1308</v>
      </c>
      <c r="F1367" s="17">
        <v>568719</v>
      </c>
      <c r="G1367" s="17">
        <v>314939.41670000018</v>
      </c>
      <c r="H1367">
        <v>35.647980016602112</v>
      </c>
    </row>
    <row r="1368" spans="1:8" x14ac:dyDescent="0.3">
      <c r="A1368" t="s">
        <v>6020</v>
      </c>
      <c r="B1368" t="s">
        <v>53</v>
      </c>
      <c r="C1368" t="s">
        <v>5079</v>
      </c>
      <c r="D1368" s="16">
        <v>1043.0999999999999</v>
      </c>
      <c r="E1368" s="17">
        <v>720</v>
      </c>
      <c r="F1368" s="17">
        <v>47113</v>
      </c>
      <c r="G1368" s="17">
        <v>18956.125999999993</v>
      </c>
      <c r="H1368">
        <v>65.383800442478162</v>
      </c>
    </row>
    <row r="1369" spans="1:8" x14ac:dyDescent="0.3">
      <c r="A1369" t="s">
        <v>6021</v>
      </c>
      <c r="B1369" t="s">
        <v>53</v>
      </c>
      <c r="C1369" t="s">
        <v>5081</v>
      </c>
      <c r="D1369" s="16">
        <v>1043.0999999999999</v>
      </c>
      <c r="E1369" s="17">
        <v>0</v>
      </c>
      <c r="F1369" s="17">
        <v>341250</v>
      </c>
      <c r="G1369" s="17">
        <v>161322.43069999982</v>
      </c>
      <c r="H1369">
        <v>57.355396740192617</v>
      </c>
    </row>
    <row r="1370" spans="1:8" x14ac:dyDescent="0.3">
      <c r="A1370" t="s">
        <v>6022</v>
      </c>
      <c r="B1370" t="s">
        <v>53</v>
      </c>
      <c r="C1370" t="s">
        <v>5083</v>
      </c>
      <c r="D1370" s="16">
        <v>1043.0999999999999</v>
      </c>
      <c r="E1370" s="17">
        <v>0</v>
      </c>
      <c r="F1370" s="17">
        <v>575352</v>
      </c>
      <c r="G1370" s="17">
        <v>316728.51079999993</v>
      </c>
      <c r="H1370">
        <v>39.663433945736152</v>
      </c>
    </row>
    <row r="1371" spans="1:8" x14ac:dyDescent="0.3">
      <c r="A1371" t="s">
        <v>6023</v>
      </c>
      <c r="B1371" t="s">
        <v>53</v>
      </c>
      <c r="C1371" t="s">
        <v>5085</v>
      </c>
      <c r="D1371" s="16">
        <v>1043.0999999999999</v>
      </c>
      <c r="E1371" s="17">
        <v>135</v>
      </c>
      <c r="F1371" s="17">
        <v>33325</v>
      </c>
      <c r="G1371" s="17">
        <v>10139.667999999998</v>
      </c>
      <c r="H1371">
        <v>31.320733686280608</v>
      </c>
    </row>
    <row r="1372" spans="1:8" x14ac:dyDescent="0.3">
      <c r="A1372" t="s">
        <v>851</v>
      </c>
      <c r="B1372" t="s">
        <v>53</v>
      </c>
      <c r="C1372" t="s">
        <v>31</v>
      </c>
      <c r="D1372" s="16">
        <v>1043.0999999999999</v>
      </c>
      <c r="E1372" s="17">
        <v>2512</v>
      </c>
      <c r="F1372" s="17">
        <v>600687</v>
      </c>
      <c r="G1372" s="17">
        <v>286967.57789999997</v>
      </c>
      <c r="H1372">
        <v>31.48851901381839</v>
      </c>
    </row>
    <row r="1373" spans="1:8" x14ac:dyDescent="0.3">
      <c r="A1373" t="s">
        <v>6024</v>
      </c>
      <c r="B1373" t="s">
        <v>53</v>
      </c>
      <c r="C1373" t="s">
        <v>5087</v>
      </c>
      <c r="D1373" s="16">
        <v>1043.0999999999999</v>
      </c>
      <c r="E1373" s="17">
        <v>78</v>
      </c>
      <c r="F1373" s="17">
        <v>152580</v>
      </c>
      <c r="G1373" s="17">
        <v>53003.996000000014</v>
      </c>
      <c r="H1373">
        <v>33.154955112478703</v>
      </c>
    </row>
    <row r="1374" spans="1:8" x14ac:dyDescent="0.3">
      <c r="A1374" t="s">
        <v>932</v>
      </c>
      <c r="B1374" t="s">
        <v>54</v>
      </c>
      <c r="C1374" t="s">
        <v>4</v>
      </c>
      <c r="D1374" s="16">
        <v>1240</v>
      </c>
      <c r="E1374" s="17">
        <v>14739</v>
      </c>
      <c r="F1374" s="17">
        <v>7924838.9900000002</v>
      </c>
      <c r="G1374" s="17">
        <v>3904346.3570000003</v>
      </c>
      <c r="H1374">
        <v>32.5331159178373</v>
      </c>
    </row>
    <row r="1375" spans="1:8" x14ac:dyDescent="0.3">
      <c r="A1375" t="s">
        <v>933</v>
      </c>
      <c r="B1375" t="s">
        <v>54</v>
      </c>
      <c r="C1375" t="s">
        <v>2</v>
      </c>
      <c r="D1375" s="16">
        <v>1240</v>
      </c>
      <c r="E1375" s="17">
        <v>13683</v>
      </c>
      <c r="F1375" s="17">
        <v>8773753</v>
      </c>
      <c r="G1375" s="17">
        <v>4815813.6744000027</v>
      </c>
      <c r="H1375">
        <v>36.309117710821518</v>
      </c>
    </row>
    <row r="1376" spans="1:8" x14ac:dyDescent="0.3">
      <c r="A1376" t="s">
        <v>934</v>
      </c>
      <c r="B1376" t="s">
        <v>54</v>
      </c>
      <c r="C1376" t="s">
        <v>3</v>
      </c>
      <c r="D1376" s="16">
        <v>1240</v>
      </c>
      <c r="E1376" s="17">
        <v>13920</v>
      </c>
      <c r="F1376" s="17">
        <v>3915325</v>
      </c>
      <c r="G1376" s="17">
        <v>2044049.9606000008</v>
      </c>
      <c r="H1376">
        <v>39.475922664946893</v>
      </c>
    </row>
    <row r="1377" spans="1:8" x14ac:dyDescent="0.3">
      <c r="A1377" t="s">
        <v>935</v>
      </c>
      <c r="B1377" t="s">
        <v>54</v>
      </c>
      <c r="C1377" t="s">
        <v>7</v>
      </c>
      <c r="D1377" s="16">
        <v>1240</v>
      </c>
      <c r="E1377" s="17">
        <v>2574</v>
      </c>
      <c r="F1377" s="17">
        <v>900386</v>
      </c>
      <c r="G1377" s="17">
        <v>436204.83300000039</v>
      </c>
      <c r="H1377">
        <v>44.721740826680396</v>
      </c>
    </row>
    <row r="1378" spans="1:8" x14ac:dyDescent="0.3">
      <c r="A1378" t="s">
        <v>936</v>
      </c>
      <c r="B1378" t="s">
        <v>54</v>
      </c>
      <c r="C1378" t="s">
        <v>5</v>
      </c>
      <c r="D1378" s="16">
        <v>1240</v>
      </c>
      <c r="E1378" s="17">
        <v>6400</v>
      </c>
      <c r="F1378" s="17">
        <v>1276562</v>
      </c>
      <c r="G1378" s="17">
        <v>663601.91999999981</v>
      </c>
      <c r="H1378">
        <v>40.176574706300627</v>
      </c>
    </row>
    <row r="1379" spans="1:8" x14ac:dyDescent="0.3">
      <c r="A1379" t="s">
        <v>937</v>
      </c>
      <c r="B1379" t="s">
        <v>54</v>
      </c>
      <c r="C1379" t="s">
        <v>6</v>
      </c>
      <c r="D1379" s="16">
        <v>1240</v>
      </c>
      <c r="E1379" s="17">
        <v>1320</v>
      </c>
      <c r="F1379" s="17">
        <v>595747</v>
      </c>
      <c r="G1379" s="17">
        <v>298820.43990000023</v>
      </c>
      <c r="H1379">
        <v>22.856218271327396</v>
      </c>
    </row>
    <row r="1380" spans="1:8" x14ac:dyDescent="0.3">
      <c r="A1380" t="s">
        <v>938</v>
      </c>
      <c r="B1380" t="s">
        <v>54</v>
      </c>
      <c r="C1380" t="s">
        <v>8</v>
      </c>
      <c r="D1380" s="16">
        <v>1240</v>
      </c>
      <c r="E1380" s="17">
        <v>4660</v>
      </c>
      <c r="F1380" s="17">
        <v>1352867</v>
      </c>
      <c r="G1380" s="17">
        <v>614684.40709999972</v>
      </c>
      <c r="H1380">
        <v>29.846889428053245</v>
      </c>
    </row>
    <row r="1381" spans="1:8" x14ac:dyDescent="0.3">
      <c r="A1381" t="s">
        <v>939</v>
      </c>
      <c r="B1381" t="s">
        <v>54</v>
      </c>
      <c r="C1381" t="s">
        <v>21</v>
      </c>
      <c r="D1381" s="16">
        <v>1240</v>
      </c>
      <c r="E1381" s="17">
        <v>2710</v>
      </c>
      <c r="F1381" s="17">
        <v>538630</v>
      </c>
      <c r="G1381" s="17">
        <v>234308.8280000001</v>
      </c>
      <c r="H1381">
        <v>36.326691931246934</v>
      </c>
    </row>
    <row r="1382" spans="1:8" x14ac:dyDescent="0.3">
      <c r="A1382" t="s">
        <v>940</v>
      </c>
      <c r="B1382" t="s">
        <v>54</v>
      </c>
      <c r="C1382" t="s">
        <v>22</v>
      </c>
      <c r="D1382" s="16">
        <v>1240</v>
      </c>
      <c r="E1382" s="17">
        <v>1680</v>
      </c>
      <c r="F1382" s="17">
        <v>797445</v>
      </c>
      <c r="G1382" s="17">
        <v>351382.85999999987</v>
      </c>
      <c r="H1382">
        <v>27.779503080669461</v>
      </c>
    </row>
    <row r="1383" spans="1:8" x14ac:dyDescent="0.3">
      <c r="A1383" t="s">
        <v>941</v>
      </c>
      <c r="B1383" t="s">
        <v>54</v>
      </c>
      <c r="C1383" t="s">
        <v>23</v>
      </c>
      <c r="D1383" s="16">
        <v>1240</v>
      </c>
      <c r="E1383" s="17">
        <v>1040</v>
      </c>
      <c r="F1383" s="17">
        <v>660891</v>
      </c>
      <c r="G1383" s="17">
        <v>338941.9560000003</v>
      </c>
      <c r="H1383">
        <v>25.908772147184877</v>
      </c>
    </row>
    <row r="1384" spans="1:8" x14ac:dyDescent="0.3">
      <c r="A1384" t="s">
        <v>942</v>
      </c>
      <c r="B1384" t="s">
        <v>54</v>
      </c>
      <c r="C1384" t="s">
        <v>24</v>
      </c>
      <c r="D1384" s="16">
        <v>1240</v>
      </c>
      <c r="E1384" s="17">
        <v>4800</v>
      </c>
      <c r="F1384" s="17">
        <v>977100</v>
      </c>
      <c r="G1384" s="17">
        <v>478427.19180000015</v>
      </c>
      <c r="H1384">
        <v>30.266624492881267</v>
      </c>
    </row>
    <row r="1385" spans="1:8" x14ac:dyDescent="0.3">
      <c r="A1385" t="s">
        <v>943</v>
      </c>
      <c r="B1385" t="s">
        <v>54</v>
      </c>
      <c r="C1385" t="s">
        <v>25</v>
      </c>
      <c r="D1385" s="16">
        <v>1240</v>
      </c>
      <c r="E1385" s="17">
        <v>1920</v>
      </c>
      <c r="F1385" s="17">
        <v>488048</v>
      </c>
      <c r="G1385" s="17">
        <v>232667.70400000009</v>
      </c>
      <c r="H1385">
        <v>28.436224467372359</v>
      </c>
    </row>
    <row r="1386" spans="1:8" x14ac:dyDescent="0.3">
      <c r="A1386" t="s">
        <v>6025</v>
      </c>
      <c r="B1386" t="s">
        <v>54</v>
      </c>
      <c r="C1386" t="s">
        <v>5061</v>
      </c>
      <c r="D1386" s="16">
        <v>1240</v>
      </c>
      <c r="E1386" s="17">
        <v>4260</v>
      </c>
      <c r="F1386" s="17">
        <v>624746</v>
      </c>
      <c r="G1386" s="17">
        <v>319993.97799999977</v>
      </c>
      <c r="H1386">
        <v>39.665260246903223</v>
      </c>
    </row>
    <row r="1387" spans="1:8" x14ac:dyDescent="0.3">
      <c r="A1387" t="s">
        <v>944</v>
      </c>
      <c r="B1387" t="s">
        <v>54</v>
      </c>
      <c r="C1387" t="s">
        <v>14</v>
      </c>
      <c r="D1387" s="16">
        <v>1240</v>
      </c>
      <c r="E1387" s="17">
        <v>1920</v>
      </c>
      <c r="F1387" s="17">
        <v>691150</v>
      </c>
      <c r="G1387" s="17">
        <v>315566.76400000043</v>
      </c>
      <c r="H1387">
        <v>17.020521173900363</v>
      </c>
    </row>
    <row r="1388" spans="1:8" x14ac:dyDescent="0.3">
      <c r="A1388" t="s">
        <v>945</v>
      </c>
      <c r="B1388" t="s">
        <v>54</v>
      </c>
      <c r="C1388" t="s">
        <v>15</v>
      </c>
      <c r="D1388" s="16">
        <v>1240</v>
      </c>
      <c r="E1388" s="17">
        <v>1675</v>
      </c>
      <c r="F1388" s="17">
        <v>790146</v>
      </c>
      <c r="G1388" s="17">
        <v>459372.91320000007</v>
      </c>
      <c r="H1388">
        <v>36.708889055843166</v>
      </c>
    </row>
    <row r="1389" spans="1:8" x14ac:dyDescent="0.3">
      <c r="A1389" t="s">
        <v>6026</v>
      </c>
      <c r="B1389" t="s">
        <v>54</v>
      </c>
      <c r="C1389" t="s">
        <v>5063</v>
      </c>
      <c r="D1389" s="16">
        <v>1240</v>
      </c>
      <c r="E1389" s="17">
        <v>400</v>
      </c>
      <c r="F1389" s="17">
        <v>28067</v>
      </c>
      <c r="G1389" s="17">
        <v>9922.1640000000007</v>
      </c>
      <c r="H1389">
        <v>27.03991731862444</v>
      </c>
    </row>
    <row r="1390" spans="1:8" x14ac:dyDescent="0.3">
      <c r="A1390" t="s">
        <v>6027</v>
      </c>
      <c r="B1390" t="s">
        <v>54</v>
      </c>
      <c r="C1390" t="s">
        <v>5065</v>
      </c>
      <c r="D1390" s="16">
        <v>1240</v>
      </c>
      <c r="E1390" s="17">
        <v>1368</v>
      </c>
      <c r="F1390" s="17">
        <v>2643790</v>
      </c>
      <c r="G1390" s="17">
        <v>1203706.7562999988</v>
      </c>
      <c r="H1390">
        <v>30.188275740229546</v>
      </c>
    </row>
    <row r="1391" spans="1:8" x14ac:dyDescent="0.3">
      <c r="A1391" t="s">
        <v>6028</v>
      </c>
      <c r="B1391" t="s">
        <v>54</v>
      </c>
      <c r="C1391" t="s">
        <v>5067</v>
      </c>
      <c r="D1391" s="16">
        <v>1240</v>
      </c>
      <c r="E1391" s="17">
        <v>1368</v>
      </c>
      <c r="F1391" s="17">
        <v>2052733</v>
      </c>
      <c r="G1391" s="17">
        <v>830826.45929999929</v>
      </c>
      <c r="H1391">
        <v>40.82539011667955</v>
      </c>
    </row>
    <row r="1392" spans="1:8" x14ac:dyDescent="0.3">
      <c r="A1392" t="s">
        <v>6029</v>
      </c>
      <c r="B1392" t="s">
        <v>54</v>
      </c>
      <c r="C1392" t="s">
        <v>5069</v>
      </c>
      <c r="D1392" s="16">
        <v>1240</v>
      </c>
      <c r="E1392" s="17">
        <v>1584</v>
      </c>
      <c r="F1392" s="17">
        <v>470136</v>
      </c>
      <c r="G1392" s="17">
        <v>91412.610699999961</v>
      </c>
      <c r="H1392">
        <v>59.9331466389052</v>
      </c>
    </row>
    <row r="1393" spans="1:8" x14ac:dyDescent="0.3">
      <c r="A1393" t="s">
        <v>6030</v>
      </c>
      <c r="B1393" t="s">
        <v>54</v>
      </c>
      <c r="C1393" t="s">
        <v>5071</v>
      </c>
      <c r="D1393" s="16">
        <v>1240</v>
      </c>
      <c r="E1393" s="17">
        <v>600</v>
      </c>
      <c r="F1393" s="17">
        <v>396640</v>
      </c>
      <c r="G1393" s="17">
        <v>159137.94239999991</v>
      </c>
      <c r="H1393">
        <v>37.908420339091826</v>
      </c>
    </row>
    <row r="1394" spans="1:8" x14ac:dyDescent="0.3">
      <c r="A1394" t="s">
        <v>6031</v>
      </c>
      <c r="B1394" t="s">
        <v>54</v>
      </c>
      <c r="C1394" t="s">
        <v>5073</v>
      </c>
      <c r="D1394" s="16">
        <v>1240</v>
      </c>
      <c r="E1394" s="17">
        <v>106</v>
      </c>
      <c r="F1394" s="17">
        <v>112087</v>
      </c>
      <c r="G1394" s="17">
        <v>44893.169700000042</v>
      </c>
      <c r="H1394">
        <v>24.370885292425527</v>
      </c>
    </row>
    <row r="1395" spans="1:8" x14ac:dyDescent="0.3">
      <c r="A1395" t="s">
        <v>6032</v>
      </c>
      <c r="B1395" t="s">
        <v>54</v>
      </c>
      <c r="C1395" t="s">
        <v>5075</v>
      </c>
      <c r="D1395" s="16">
        <v>1240</v>
      </c>
      <c r="E1395" s="17">
        <v>106</v>
      </c>
      <c r="F1395" s="17">
        <v>73781</v>
      </c>
      <c r="G1395" s="17">
        <v>15525.339999999967</v>
      </c>
      <c r="H1395">
        <v>26.048001516075889</v>
      </c>
    </row>
    <row r="1396" spans="1:8" x14ac:dyDescent="0.3">
      <c r="A1396" t="s">
        <v>946</v>
      </c>
      <c r="B1396" t="s">
        <v>54</v>
      </c>
      <c r="C1396" t="s">
        <v>26</v>
      </c>
      <c r="D1396" s="16">
        <v>1240</v>
      </c>
      <c r="E1396" s="17">
        <v>1140</v>
      </c>
      <c r="F1396" s="17">
        <v>633680</v>
      </c>
      <c r="G1396" s="17">
        <v>305025.75569999998</v>
      </c>
      <c r="H1396">
        <v>48.965275556309088</v>
      </c>
    </row>
    <row r="1397" spans="1:8" x14ac:dyDescent="0.3">
      <c r="A1397" t="s">
        <v>947</v>
      </c>
      <c r="B1397" t="s">
        <v>54</v>
      </c>
      <c r="C1397" t="s">
        <v>27</v>
      </c>
      <c r="D1397" s="16">
        <v>1240</v>
      </c>
      <c r="E1397" s="17">
        <v>1893</v>
      </c>
      <c r="F1397" s="17">
        <v>958442</v>
      </c>
      <c r="G1397" s="17">
        <v>455367.00030000025</v>
      </c>
      <c r="H1397">
        <v>55.385428828336963</v>
      </c>
    </row>
    <row r="1398" spans="1:8" x14ac:dyDescent="0.3">
      <c r="A1398" t="s">
        <v>948</v>
      </c>
      <c r="B1398" t="s">
        <v>54</v>
      </c>
      <c r="C1398" t="s">
        <v>28</v>
      </c>
      <c r="D1398" s="16">
        <v>1240</v>
      </c>
      <c r="E1398" s="17">
        <v>1584</v>
      </c>
      <c r="F1398" s="17">
        <v>541341</v>
      </c>
      <c r="G1398" s="17">
        <v>206652.82160000008</v>
      </c>
      <c r="H1398">
        <v>35.240609680583809</v>
      </c>
    </row>
    <row r="1399" spans="1:8" x14ac:dyDescent="0.3">
      <c r="A1399" t="s">
        <v>949</v>
      </c>
      <c r="B1399" t="s">
        <v>54</v>
      </c>
      <c r="C1399" t="s">
        <v>29</v>
      </c>
      <c r="D1399" s="16">
        <v>1240</v>
      </c>
      <c r="E1399" s="17">
        <v>400</v>
      </c>
      <c r="F1399" s="17">
        <v>209034</v>
      </c>
      <c r="G1399" s="17">
        <v>95308.00609999997</v>
      </c>
      <c r="H1399">
        <v>39.335476121084021</v>
      </c>
    </row>
    <row r="1400" spans="1:8" x14ac:dyDescent="0.3">
      <c r="A1400" t="s">
        <v>6033</v>
      </c>
      <c r="B1400" t="s">
        <v>54</v>
      </c>
      <c r="C1400" t="s">
        <v>5077</v>
      </c>
      <c r="D1400" s="16">
        <v>1240</v>
      </c>
      <c r="E1400" s="17">
        <v>960</v>
      </c>
      <c r="F1400" s="17">
        <v>36067</v>
      </c>
      <c r="G1400" s="17">
        <v>16000.708000000002</v>
      </c>
      <c r="H1400">
        <v>44.729069640768714</v>
      </c>
    </row>
    <row r="1401" spans="1:8" x14ac:dyDescent="0.3">
      <c r="A1401" t="s">
        <v>950</v>
      </c>
      <c r="B1401" t="s">
        <v>54</v>
      </c>
      <c r="C1401" t="s">
        <v>30</v>
      </c>
      <c r="D1401" s="16">
        <v>1240</v>
      </c>
      <c r="E1401" s="17">
        <v>2108</v>
      </c>
      <c r="F1401" s="17">
        <v>621271</v>
      </c>
      <c r="G1401" s="17">
        <v>325000.04900000006</v>
      </c>
      <c r="H1401">
        <v>53.597767276886984</v>
      </c>
    </row>
    <row r="1402" spans="1:8" x14ac:dyDescent="0.3">
      <c r="A1402" t="s">
        <v>6034</v>
      </c>
      <c r="B1402" t="s">
        <v>54</v>
      </c>
      <c r="C1402" t="s">
        <v>5079</v>
      </c>
      <c r="D1402" s="16">
        <v>1240</v>
      </c>
      <c r="E1402" s="17">
        <v>920</v>
      </c>
      <c r="F1402" s="17">
        <v>52177</v>
      </c>
      <c r="G1402" s="17">
        <v>25627.777999999991</v>
      </c>
      <c r="H1402">
        <v>44.734780296010179</v>
      </c>
    </row>
    <row r="1403" spans="1:8" x14ac:dyDescent="0.3">
      <c r="A1403" t="s">
        <v>6035</v>
      </c>
      <c r="B1403" t="s">
        <v>54</v>
      </c>
      <c r="C1403" t="s">
        <v>5081</v>
      </c>
      <c r="D1403" s="16">
        <v>1240</v>
      </c>
      <c r="E1403" s="17">
        <v>684</v>
      </c>
      <c r="F1403" s="17">
        <v>739614</v>
      </c>
      <c r="G1403" s="17">
        <v>349784.42180000007</v>
      </c>
      <c r="H1403">
        <v>38.779107868372719</v>
      </c>
    </row>
    <row r="1404" spans="1:8" x14ac:dyDescent="0.3">
      <c r="A1404" t="s">
        <v>6036</v>
      </c>
      <c r="B1404" t="s">
        <v>54</v>
      </c>
      <c r="C1404" t="s">
        <v>5083</v>
      </c>
      <c r="D1404" s="16">
        <v>1240</v>
      </c>
      <c r="E1404" s="17">
        <v>1596</v>
      </c>
      <c r="F1404" s="17">
        <v>1506909</v>
      </c>
      <c r="G1404" s="17">
        <v>775195.75980000023</v>
      </c>
      <c r="H1404">
        <v>36.129995948103947</v>
      </c>
    </row>
    <row r="1405" spans="1:8" x14ac:dyDescent="0.3">
      <c r="A1405" t="s">
        <v>6037</v>
      </c>
      <c r="B1405" t="s">
        <v>54</v>
      </c>
      <c r="C1405" t="s">
        <v>5085</v>
      </c>
      <c r="D1405" s="16">
        <v>1240</v>
      </c>
      <c r="E1405" s="17">
        <v>180</v>
      </c>
      <c r="F1405" s="17">
        <v>52904</v>
      </c>
      <c r="G1405" s="17">
        <v>18076.351999999999</v>
      </c>
      <c r="H1405">
        <v>25.673972609347608</v>
      </c>
    </row>
    <row r="1406" spans="1:8" x14ac:dyDescent="0.3">
      <c r="A1406" t="s">
        <v>951</v>
      </c>
      <c r="B1406" t="s">
        <v>54</v>
      </c>
      <c r="C1406" t="s">
        <v>31</v>
      </c>
      <c r="D1406" s="16">
        <v>1240</v>
      </c>
      <c r="E1406" s="17">
        <v>2496</v>
      </c>
      <c r="F1406" s="17">
        <v>614951</v>
      </c>
      <c r="G1406" s="17">
        <v>313990.17409999995</v>
      </c>
      <c r="H1406">
        <v>28.989079585058406</v>
      </c>
    </row>
    <row r="1407" spans="1:8" x14ac:dyDescent="0.3">
      <c r="A1407" t="s">
        <v>6038</v>
      </c>
      <c r="B1407" t="s">
        <v>54</v>
      </c>
      <c r="C1407" t="s">
        <v>5087</v>
      </c>
      <c r="D1407" s="16">
        <v>1240</v>
      </c>
      <c r="E1407" s="17">
        <v>0</v>
      </c>
      <c r="F1407" s="17">
        <v>5470</v>
      </c>
      <c r="G1407" s="17">
        <v>1959.7220000000002</v>
      </c>
      <c r="H1407">
        <v>83.565926687288055</v>
      </c>
    </row>
    <row r="1408" spans="1:8" x14ac:dyDescent="0.3">
      <c r="A1408" t="s">
        <v>952</v>
      </c>
      <c r="B1408" t="s">
        <v>55</v>
      </c>
      <c r="C1408" t="s">
        <v>4</v>
      </c>
      <c r="D1408" s="16">
        <v>1254.8</v>
      </c>
      <c r="E1408" s="17">
        <v>10920</v>
      </c>
      <c r="F1408" s="17">
        <v>4425276</v>
      </c>
      <c r="G1408" s="17">
        <v>2152994.1907999995</v>
      </c>
      <c r="H1408">
        <v>40.105618143105417</v>
      </c>
    </row>
    <row r="1409" spans="1:8" x14ac:dyDescent="0.3">
      <c r="A1409" t="s">
        <v>953</v>
      </c>
      <c r="B1409" t="s">
        <v>55</v>
      </c>
      <c r="C1409" t="s">
        <v>2</v>
      </c>
      <c r="D1409" s="16">
        <v>1254.8</v>
      </c>
      <c r="E1409" s="17">
        <v>14325</v>
      </c>
      <c r="F1409" s="17">
        <v>5582631</v>
      </c>
      <c r="G1409" s="17">
        <v>2742692.8121000016</v>
      </c>
      <c r="H1409">
        <v>49.462864457930969</v>
      </c>
    </row>
    <row r="1410" spans="1:8" x14ac:dyDescent="0.3">
      <c r="A1410" t="s">
        <v>954</v>
      </c>
      <c r="B1410" t="s">
        <v>55</v>
      </c>
      <c r="C1410" t="s">
        <v>3</v>
      </c>
      <c r="D1410" s="16">
        <v>1254.8</v>
      </c>
      <c r="E1410" s="17">
        <v>20304</v>
      </c>
      <c r="F1410" s="17">
        <v>3565563</v>
      </c>
      <c r="G1410" s="17">
        <v>1695476.2970999992</v>
      </c>
      <c r="H1410">
        <v>54.986312236828184</v>
      </c>
    </row>
    <row r="1411" spans="1:8" x14ac:dyDescent="0.3">
      <c r="A1411" t="s">
        <v>955</v>
      </c>
      <c r="B1411" t="s">
        <v>55</v>
      </c>
      <c r="C1411" t="s">
        <v>7</v>
      </c>
      <c r="D1411" s="16">
        <v>1254.8</v>
      </c>
      <c r="E1411" s="17">
        <v>3870</v>
      </c>
      <c r="F1411" s="17">
        <v>1146812</v>
      </c>
      <c r="G1411" s="17">
        <v>570753.75899999996</v>
      </c>
      <c r="H1411">
        <v>49.526309981563152</v>
      </c>
    </row>
    <row r="1412" spans="1:8" x14ac:dyDescent="0.3">
      <c r="A1412" t="s">
        <v>956</v>
      </c>
      <c r="B1412" t="s">
        <v>55</v>
      </c>
      <c r="C1412" t="s">
        <v>5</v>
      </c>
      <c r="D1412" s="16">
        <v>1254.8</v>
      </c>
      <c r="E1412" s="17">
        <v>6800</v>
      </c>
      <c r="F1412" s="17">
        <v>1087014</v>
      </c>
      <c r="G1412" s="17">
        <v>551453.51259999978</v>
      </c>
      <c r="H1412">
        <v>46.554694092430374</v>
      </c>
    </row>
    <row r="1413" spans="1:8" x14ac:dyDescent="0.3">
      <c r="A1413" t="s">
        <v>957</v>
      </c>
      <c r="B1413" t="s">
        <v>55</v>
      </c>
      <c r="C1413" t="s">
        <v>6</v>
      </c>
      <c r="D1413" s="16">
        <v>1254.8</v>
      </c>
      <c r="E1413" s="17">
        <v>1320</v>
      </c>
      <c r="F1413" s="17">
        <v>471553</v>
      </c>
      <c r="G1413" s="17">
        <v>229686.84660000014</v>
      </c>
      <c r="H1413">
        <v>25.046038698443155</v>
      </c>
    </row>
    <row r="1414" spans="1:8" x14ac:dyDescent="0.3">
      <c r="A1414" t="s">
        <v>958</v>
      </c>
      <c r="B1414" t="s">
        <v>55</v>
      </c>
      <c r="C1414" t="s">
        <v>8</v>
      </c>
      <c r="D1414" s="16">
        <v>1254.8</v>
      </c>
      <c r="E1414" s="17">
        <v>3640</v>
      </c>
      <c r="F1414" s="17">
        <v>986049</v>
      </c>
      <c r="G1414" s="17">
        <v>421701.17130000039</v>
      </c>
      <c r="H1414">
        <v>33.3397714821402</v>
      </c>
    </row>
    <row r="1415" spans="1:8" x14ac:dyDescent="0.3">
      <c r="A1415" t="s">
        <v>959</v>
      </c>
      <c r="B1415" t="s">
        <v>55</v>
      </c>
      <c r="C1415" t="s">
        <v>21</v>
      </c>
      <c r="D1415" s="16">
        <v>1254.8</v>
      </c>
      <c r="E1415" s="17">
        <v>3550</v>
      </c>
      <c r="F1415" s="17">
        <v>594353</v>
      </c>
      <c r="G1415" s="17">
        <v>253551.78220000013</v>
      </c>
      <c r="H1415">
        <v>39.516002157900758</v>
      </c>
    </row>
    <row r="1416" spans="1:8" x14ac:dyDescent="0.3">
      <c r="A1416" t="s">
        <v>960</v>
      </c>
      <c r="B1416" t="s">
        <v>55</v>
      </c>
      <c r="C1416" t="s">
        <v>22</v>
      </c>
      <c r="D1416" s="16">
        <v>1254.8</v>
      </c>
      <c r="E1416" s="17">
        <v>2240</v>
      </c>
      <c r="F1416" s="17">
        <v>743933</v>
      </c>
      <c r="G1416" s="17">
        <v>360185.89199999988</v>
      </c>
      <c r="H1416">
        <v>35.731989049673757</v>
      </c>
    </row>
    <row r="1417" spans="1:8" x14ac:dyDescent="0.3">
      <c r="A1417" t="s">
        <v>961</v>
      </c>
      <c r="B1417" t="s">
        <v>55</v>
      </c>
      <c r="C1417" t="s">
        <v>23</v>
      </c>
      <c r="D1417" s="16">
        <v>1254.8</v>
      </c>
      <c r="E1417" s="17">
        <v>1360</v>
      </c>
      <c r="F1417" s="17">
        <v>829218</v>
      </c>
      <c r="G1417" s="17">
        <v>414029.04000000015</v>
      </c>
      <c r="H1417">
        <v>31.244201405788775</v>
      </c>
    </row>
    <row r="1418" spans="1:8" x14ac:dyDescent="0.3">
      <c r="A1418" t="s">
        <v>962</v>
      </c>
      <c r="B1418" t="s">
        <v>55</v>
      </c>
      <c r="C1418" t="s">
        <v>24</v>
      </c>
      <c r="D1418" s="16">
        <v>1254.8</v>
      </c>
      <c r="E1418" s="17">
        <v>6360</v>
      </c>
      <c r="F1418" s="17">
        <v>1025913</v>
      </c>
      <c r="G1418" s="17">
        <v>502026.50979999988</v>
      </c>
      <c r="H1418">
        <v>38.636148100464993</v>
      </c>
    </row>
    <row r="1419" spans="1:8" x14ac:dyDescent="0.3">
      <c r="A1419" t="s">
        <v>963</v>
      </c>
      <c r="B1419" t="s">
        <v>55</v>
      </c>
      <c r="C1419" t="s">
        <v>25</v>
      </c>
      <c r="D1419" s="16">
        <v>1254.8</v>
      </c>
      <c r="E1419" s="17">
        <v>2600</v>
      </c>
      <c r="F1419" s="17">
        <v>487812</v>
      </c>
      <c r="G1419" s="17">
        <v>233597.45400000011</v>
      </c>
      <c r="H1419">
        <v>39.407377251339511</v>
      </c>
    </row>
    <row r="1420" spans="1:8" x14ac:dyDescent="0.3">
      <c r="A1420" t="s">
        <v>6039</v>
      </c>
      <c r="B1420" t="s">
        <v>55</v>
      </c>
      <c r="C1420" t="s">
        <v>5061</v>
      </c>
      <c r="D1420" s="16">
        <v>1254.8</v>
      </c>
      <c r="E1420" s="17">
        <v>1950</v>
      </c>
      <c r="F1420" s="17">
        <v>433752</v>
      </c>
      <c r="G1420" s="17">
        <v>202167.78900000011</v>
      </c>
      <c r="H1420">
        <v>44.372708515521481</v>
      </c>
    </row>
    <row r="1421" spans="1:8" x14ac:dyDescent="0.3">
      <c r="A1421" t="s">
        <v>964</v>
      </c>
      <c r="B1421" t="s">
        <v>55</v>
      </c>
      <c r="C1421" t="s">
        <v>14</v>
      </c>
      <c r="D1421" s="16">
        <v>1254.8</v>
      </c>
      <c r="E1421" s="17">
        <v>1140</v>
      </c>
      <c r="F1421" s="17">
        <v>416852</v>
      </c>
      <c r="G1421" s="17">
        <v>209444.5159999998</v>
      </c>
      <c r="H1421">
        <v>29.039511360158997</v>
      </c>
    </row>
    <row r="1422" spans="1:8" x14ac:dyDescent="0.3">
      <c r="A1422" t="s">
        <v>965</v>
      </c>
      <c r="B1422" t="s">
        <v>55</v>
      </c>
      <c r="C1422" t="s">
        <v>15</v>
      </c>
      <c r="D1422" s="16">
        <v>1254.8</v>
      </c>
      <c r="E1422" s="17">
        <v>910</v>
      </c>
      <c r="F1422" s="17">
        <v>444130</v>
      </c>
      <c r="G1422" s="17">
        <v>257241.35300000021</v>
      </c>
      <c r="H1422">
        <v>42.407445823073424</v>
      </c>
    </row>
    <row r="1423" spans="1:8" x14ac:dyDescent="0.3">
      <c r="A1423" t="s">
        <v>6040</v>
      </c>
      <c r="B1423" t="s">
        <v>55</v>
      </c>
      <c r="C1423" t="s">
        <v>5063</v>
      </c>
      <c r="D1423" s="16">
        <v>1254.8</v>
      </c>
      <c r="E1423" s="17">
        <v>400</v>
      </c>
      <c r="F1423" s="17">
        <v>22575</v>
      </c>
      <c r="G1423" s="17">
        <v>9311.8080000000009</v>
      </c>
      <c r="H1423">
        <v>39.346498248687062</v>
      </c>
    </row>
    <row r="1424" spans="1:8" x14ac:dyDescent="0.3">
      <c r="A1424" t="s">
        <v>6041</v>
      </c>
      <c r="B1424" t="s">
        <v>55</v>
      </c>
      <c r="C1424" t="s">
        <v>5065</v>
      </c>
      <c r="D1424" s="16">
        <v>1254.8</v>
      </c>
      <c r="E1424" s="17">
        <v>0</v>
      </c>
      <c r="F1424" s="17">
        <v>437786</v>
      </c>
      <c r="G1424" s="17">
        <v>136695.74850000028</v>
      </c>
      <c r="H1424">
        <v>42.353622310817471</v>
      </c>
    </row>
    <row r="1425" spans="1:8" x14ac:dyDescent="0.3">
      <c r="A1425" t="s">
        <v>6042</v>
      </c>
      <c r="B1425" t="s">
        <v>55</v>
      </c>
      <c r="C1425" t="s">
        <v>5067</v>
      </c>
      <c r="D1425" s="16">
        <v>1254.8</v>
      </c>
      <c r="E1425" s="17">
        <v>0</v>
      </c>
      <c r="F1425" s="17">
        <v>1139368</v>
      </c>
      <c r="G1425" s="17">
        <v>562544.42769999965</v>
      </c>
      <c r="H1425">
        <v>66.047631118975431</v>
      </c>
    </row>
    <row r="1426" spans="1:8" x14ac:dyDescent="0.3">
      <c r="A1426" t="s">
        <v>6043</v>
      </c>
      <c r="B1426" t="s">
        <v>55</v>
      </c>
      <c r="C1426" t="s">
        <v>5069</v>
      </c>
      <c r="D1426" s="16">
        <v>1254.8</v>
      </c>
      <c r="E1426" s="17">
        <v>0</v>
      </c>
      <c r="F1426" s="17">
        <v>54429</v>
      </c>
      <c r="G1426" s="17">
        <v>33884.073499999999</v>
      </c>
      <c r="H1426">
        <v>96.797165519185626</v>
      </c>
    </row>
    <row r="1427" spans="1:8" x14ac:dyDescent="0.3">
      <c r="A1427" t="s">
        <v>6044</v>
      </c>
      <c r="B1427" t="s">
        <v>55</v>
      </c>
      <c r="C1427" t="s">
        <v>5071</v>
      </c>
      <c r="D1427" s="16">
        <v>1254.8</v>
      </c>
      <c r="E1427" s="17">
        <v>0</v>
      </c>
      <c r="F1427" s="17">
        <v>54115</v>
      </c>
      <c r="G1427" s="17">
        <v>15041.389500000005</v>
      </c>
      <c r="H1427">
        <v>57.486940010317191</v>
      </c>
    </row>
    <row r="1428" spans="1:8" x14ac:dyDescent="0.3">
      <c r="A1428" t="s">
        <v>6045</v>
      </c>
      <c r="B1428" t="s">
        <v>55</v>
      </c>
      <c r="C1428" t="s">
        <v>5073</v>
      </c>
      <c r="D1428" s="16">
        <v>1254.8</v>
      </c>
      <c r="E1428" s="17">
        <v>0</v>
      </c>
      <c r="F1428" s="17">
        <v>61931</v>
      </c>
      <c r="G1428" s="17">
        <v>27167.91750000001</v>
      </c>
      <c r="H1428">
        <v>35.395643686085855</v>
      </c>
    </row>
    <row r="1429" spans="1:8" x14ac:dyDescent="0.3">
      <c r="A1429" t="s">
        <v>6046</v>
      </c>
      <c r="B1429" t="s">
        <v>55</v>
      </c>
      <c r="C1429" t="s">
        <v>5075</v>
      </c>
      <c r="D1429" s="16">
        <v>1254.8</v>
      </c>
      <c r="E1429" s="17">
        <v>0</v>
      </c>
      <c r="F1429" s="17">
        <v>10479</v>
      </c>
      <c r="G1429" s="17">
        <v>4079.9600000000009</v>
      </c>
      <c r="H1429">
        <v>84.162991636245081</v>
      </c>
    </row>
    <row r="1430" spans="1:8" x14ac:dyDescent="0.3">
      <c r="A1430" t="s">
        <v>966</v>
      </c>
      <c r="B1430" t="s">
        <v>55</v>
      </c>
      <c r="C1430" t="s">
        <v>26</v>
      </c>
      <c r="D1430" s="16">
        <v>1254.8</v>
      </c>
      <c r="E1430" s="17">
        <v>912</v>
      </c>
      <c r="F1430" s="17">
        <v>525671</v>
      </c>
      <c r="G1430" s="17">
        <v>265802.65889999992</v>
      </c>
      <c r="H1430">
        <v>48.771608158774626</v>
      </c>
    </row>
    <row r="1431" spans="1:8" x14ac:dyDescent="0.3">
      <c r="A1431" t="s">
        <v>967</v>
      </c>
      <c r="B1431" t="s">
        <v>55</v>
      </c>
      <c r="C1431" t="s">
        <v>27</v>
      </c>
      <c r="D1431" s="16">
        <v>1254.8</v>
      </c>
      <c r="E1431" s="17">
        <v>912</v>
      </c>
      <c r="F1431" s="17">
        <v>382552</v>
      </c>
      <c r="G1431" s="17">
        <v>184115.05139999997</v>
      </c>
      <c r="H1431">
        <v>63.881086400156256</v>
      </c>
    </row>
    <row r="1432" spans="1:8" x14ac:dyDescent="0.3">
      <c r="A1432" t="s">
        <v>968</v>
      </c>
      <c r="B1432" t="s">
        <v>55</v>
      </c>
      <c r="C1432" t="s">
        <v>28</v>
      </c>
      <c r="D1432" s="16">
        <v>1254.8</v>
      </c>
      <c r="E1432" s="17">
        <v>1320</v>
      </c>
      <c r="F1432" s="17">
        <v>349079</v>
      </c>
      <c r="G1432" s="17">
        <v>119297.39500000014</v>
      </c>
      <c r="H1432">
        <v>41.567855894295832</v>
      </c>
    </row>
    <row r="1433" spans="1:8" x14ac:dyDescent="0.3">
      <c r="A1433" t="s">
        <v>969</v>
      </c>
      <c r="B1433" t="s">
        <v>55</v>
      </c>
      <c r="C1433" t="s">
        <v>29</v>
      </c>
      <c r="D1433" s="16">
        <v>1254.8</v>
      </c>
      <c r="E1433" s="17">
        <v>200</v>
      </c>
      <c r="F1433" s="17">
        <v>115968</v>
      </c>
      <c r="G1433" s="17">
        <v>43647.933199999956</v>
      </c>
      <c r="H1433">
        <v>50.798616314331049</v>
      </c>
    </row>
    <row r="1434" spans="1:8" x14ac:dyDescent="0.3">
      <c r="A1434" t="s">
        <v>6047</v>
      </c>
      <c r="B1434" t="s">
        <v>55</v>
      </c>
      <c r="C1434" t="s">
        <v>5077</v>
      </c>
      <c r="D1434" s="16">
        <v>1254.8</v>
      </c>
      <c r="E1434" s="17">
        <v>960</v>
      </c>
      <c r="F1434" s="17">
        <v>33194</v>
      </c>
      <c r="G1434" s="17">
        <v>9933.1560000000027</v>
      </c>
      <c r="H1434">
        <v>49.151859386529587</v>
      </c>
    </row>
    <row r="1435" spans="1:8" x14ac:dyDescent="0.3">
      <c r="A1435" t="s">
        <v>970</v>
      </c>
      <c r="B1435" t="s">
        <v>55</v>
      </c>
      <c r="C1435" t="s">
        <v>30</v>
      </c>
      <c r="D1435" s="16">
        <v>1254.8</v>
      </c>
      <c r="E1435" s="17">
        <v>2500</v>
      </c>
      <c r="F1435" s="17">
        <v>359880</v>
      </c>
      <c r="G1435" s="17">
        <v>196119.3</v>
      </c>
      <c r="H1435">
        <v>78.561889025266751</v>
      </c>
    </row>
    <row r="1436" spans="1:8" x14ac:dyDescent="0.3">
      <c r="A1436" t="s">
        <v>6048</v>
      </c>
      <c r="B1436" t="s">
        <v>55</v>
      </c>
      <c r="C1436" t="s">
        <v>5079</v>
      </c>
      <c r="D1436" s="16">
        <v>1254.8</v>
      </c>
      <c r="E1436" s="17">
        <v>1360</v>
      </c>
      <c r="F1436" s="17">
        <v>61463</v>
      </c>
      <c r="G1436" s="17">
        <v>25735.445999999996</v>
      </c>
      <c r="H1436">
        <v>59.980996630779629</v>
      </c>
    </row>
    <row r="1437" spans="1:8" x14ac:dyDescent="0.3">
      <c r="A1437" t="s">
        <v>6049</v>
      </c>
      <c r="B1437" t="s">
        <v>55</v>
      </c>
      <c r="C1437" t="s">
        <v>5081</v>
      </c>
      <c r="D1437" s="16">
        <v>1254.8</v>
      </c>
      <c r="E1437" s="17">
        <v>0</v>
      </c>
      <c r="F1437" s="17">
        <v>299058</v>
      </c>
      <c r="G1437" s="17">
        <v>145758.63439999995</v>
      </c>
      <c r="H1437">
        <v>60.585579795771721</v>
      </c>
    </row>
    <row r="1438" spans="1:8" x14ac:dyDescent="0.3">
      <c r="A1438" t="s">
        <v>6050</v>
      </c>
      <c r="B1438" t="s">
        <v>55</v>
      </c>
      <c r="C1438" t="s">
        <v>5083</v>
      </c>
      <c r="D1438" s="16">
        <v>1254.8</v>
      </c>
      <c r="E1438" s="17">
        <v>0</v>
      </c>
      <c r="F1438" s="17">
        <v>341580</v>
      </c>
      <c r="G1438" s="17">
        <v>180408.07249999995</v>
      </c>
      <c r="H1438">
        <v>58.983351824094768</v>
      </c>
    </row>
    <row r="1439" spans="1:8" x14ac:dyDescent="0.3">
      <c r="A1439" t="s">
        <v>6051</v>
      </c>
      <c r="B1439" t="s">
        <v>55</v>
      </c>
      <c r="C1439" t="s">
        <v>5085</v>
      </c>
      <c r="D1439" s="16">
        <v>1254.8</v>
      </c>
      <c r="E1439" s="17">
        <v>270</v>
      </c>
      <c r="F1439" s="17">
        <v>63297</v>
      </c>
      <c r="G1439" s="17">
        <v>19147.451999999997</v>
      </c>
      <c r="H1439">
        <v>45.610114108076466</v>
      </c>
    </row>
    <row r="1440" spans="1:8" x14ac:dyDescent="0.3">
      <c r="A1440" t="s">
        <v>971</v>
      </c>
      <c r="B1440" t="s">
        <v>55</v>
      </c>
      <c r="C1440" t="s">
        <v>31</v>
      </c>
      <c r="D1440" s="16">
        <v>1254.8</v>
      </c>
      <c r="E1440" s="17">
        <v>2776</v>
      </c>
      <c r="F1440" s="17">
        <v>455380</v>
      </c>
      <c r="G1440" s="17">
        <v>205879.51479999992</v>
      </c>
      <c r="H1440">
        <v>39.23613171955467</v>
      </c>
    </row>
    <row r="1441" spans="1:8" x14ac:dyDescent="0.3">
      <c r="A1441" t="s">
        <v>6052</v>
      </c>
      <c r="B1441" t="s">
        <v>55</v>
      </c>
      <c r="C1441" t="s">
        <v>5087</v>
      </c>
      <c r="D1441" s="16">
        <v>1254.8</v>
      </c>
      <c r="E1441" s="17">
        <v>0</v>
      </c>
      <c r="F1441" s="17">
        <v>7698</v>
      </c>
      <c r="G1441" s="17">
        <v>2976.54</v>
      </c>
      <c r="H1441">
        <v>12.856629093543102</v>
      </c>
    </row>
    <row r="1442" spans="1:8" x14ac:dyDescent="0.3">
      <c r="A1442" t="s">
        <v>1391</v>
      </c>
      <c r="B1442" t="s">
        <v>56</v>
      </c>
      <c r="C1442" t="s">
        <v>4</v>
      </c>
      <c r="D1442" s="16">
        <v>1246</v>
      </c>
      <c r="E1442" s="17">
        <v>14241</v>
      </c>
      <c r="F1442" s="17">
        <v>5630555</v>
      </c>
      <c r="G1442" s="17">
        <v>2644451.6123999986</v>
      </c>
      <c r="H1442">
        <v>39.504300945825605</v>
      </c>
    </row>
    <row r="1443" spans="1:8" x14ac:dyDescent="0.3">
      <c r="A1443" t="s">
        <v>1392</v>
      </c>
      <c r="B1443" t="s">
        <v>56</v>
      </c>
      <c r="C1443" t="s">
        <v>2</v>
      </c>
      <c r="D1443" s="16">
        <v>1246</v>
      </c>
      <c r="E1443" s="17">
        <v>19377</v>
      </c>
      <c r="F1443" s="17">
        <v>8289133</v>
      </c>
      <c r="G1443" s="17">
        <v>4134545.7573000011</v>
      </c>
      <c r="H1443">
        <v>50.352936605453991</v>
      </c>
    </row>
    <row r="1444" spans="1:8" x14ac:dyDescent="0.3">
      <c r="A1444" t="s">
        <v>1393</v>
      </c>
      <c r="B1444" t="s">
        <v>56</v>
      </c>
      <c r="C1444" t="s">
        <v>3</v>
      </c>
      <c r="D1444" s="16">
        <v>1246</v>
      </c>
      <c r="E1444" s="17">
        <v>15216</v>
      </c>
      <c r="F1444" s="17">
        <v>2404738</v>
      </c>
      <c r="G1444" s="17">
        <v>1072753.8620000007</v>
      </c>
      <c r="H1444">
        <v>58.857405469868837</v>
      </c>
    </row>
    <row r="1445" spans="1:8" x14ac:dyDescent="0.3">
      <c r="A1445" t="s">
        <v>1394</v>
      </c>
      <c r="B1445" t="s">
        <v>56</v>
      </c>
      <c r="C1445" t="s">
        <v>7</v>
      </c>
      <c r="D1445" s="16">
        <v>1246</v>
      </c>
      <c r="E1445" s="17">
        <v>4629</v>
      </c>
      <c r="F1445" s="17">
        <v>1290977</v>
      </c>
      <c r="G1445" s="17">
        <v>652178.55899999989</v>
      </c>
      <c r="H1445">
        <v>51.147743976569799</v>
      </c>
    </row>
    <row r="1446" spans="1:8" x14ac:dyDescent="0.3">
      <c r="A1446" t="s">
        <v>1395</v>
      </c>
      <c r="B1446" t="s">
        <v>56</v>
      </c>
      <c r="C1446" t="s">
        <v>5</v>
      </c>
      <c r="D1446" s="16">
        <v>1246</v>
      </c>
      <c r="E1446" s="17">
        <v>4400</v>
      </c>
      <c r="F1446" s="17">
        <v>913882</v>
      </c>
      <c r="G1446" s="17">
        <v>490219.50560000038</v>
      </c>
      <c r="H1446">
        <v>42.022812874700485</v>
      </c>
    </row>
    <row r="1447" spans="1:8" x14ac:dyDescent="0.3">
      <c r="A1447" t="s">
        <v>1396</v>
      </c>
      <c r="B1447" t="s">
        <v>56</v>
      </c>
      <c r="C1447" t="s">
        <v>6</v>
      </c>
      <c r="D1447" s="16">
        <v>1246</v>
      </c>
      <c r="E1447" s="17">
        <v>2360</v>
      </c>
      <c r="F1447" s="17">
        <v>618456</v>
      </c>
      <c r="G1447" s="17">
        <v>277025.74800000037</v>
      </c>
      <c r="H1447">
        <v>34.478240641957044</v>
      </c>
    </row>
    <row r="1448" spans="1:8" x14ac:dyDescent="0.3">
      <c r="A1448" t="s">
        <v>1397</v>
      </c>
      <c r="B1448" t="s">
        <v>56</v>
      </c>
      <c r="C1448" t="s">
        <v>8</v>
      </c>
      <c r="D1448" s="16">
        <v>1246</v>
      </c>
      <c r="E1448" s="17">
        <v>3660</v>
      </c>
      <c r="F1448" s="17">
        <v>859316</v>
      </c>
      <c r="G1448" s="17">
        <v>379927.30819999956</v>
      </c>
      <c r="H1448">
        <v>37.46442132137912</v>
      </c>
    </row>
    <row r="1449" spans="1:8" x14ac:dyDescent="0.3">
      <c r="A1449" t="s">
        <v>1398</v>
      </c>
      <c r="B1449" t="s">
        <v>56</v>
      </c>
      <c r="C1449" t="s">
        <v>21</v>
      </c>
      <c r="D1449" s="16">
        <v>1246</v>
      </c>
      <c r="E1449" s="17">
        <v>2600</v>
      </c>
      <c r="F1449" s="17">
        <v>392699</v>
      </c>
      <c r="G1449" s="17">
        <v>180640.34380000018</v>
      </c>
      <c r="H1449">
        <v>46.506717509794449</v>
      </c>
    </row>
    <row r="1450" spans="1:8" x14ac:dyDescent="0.3">
      <c r="A1450" t="s">
        <v>1399</v>
      </c>
      <c r="B1450" t="s">
        <v>56</v>
      </c>
      <c r="C1450" t="s">
        <v>22</v>
      </c>
      <c r="D1450" s="16">
        <v>1246</v>
      </c>
      <c r="E1450" s="17">
        <v>1800</v>
      </c>
      <c r="F1450" s="17">
        <v>498405</v>
      </c>
      <c r="G1450" s="17">
        <v>230231.78019999992</v>
      </c>
      <c r="H1450">
        <v>44.11268428600944</v>
      </c>
    </row>
    <row r="1451" spans="1:8" x14ac:dyDescent="0.3">
      <c r="A1451" t="s">
        <v>1400</v>
      </c>
      <c r="B1451" t="s">
        <v>56</v>
      </c>
      <c r="C1451" t="s">
        <v>23</v>
      </c>
      <c r="D1451" s="16">
        <v>1246</v>
      </c>
      <c r="E1451" s="17">
        <v>1120</v>
      </c>
      <c r="F1451" s="17">
        <v>459122.99</v>
      </c>
      <c r="G1451" s="17">
        <v>232310.11320000028</v>
      </c>
      <c r="H1451">
        <v>43.270087446816461</v>
      </c>
    </row>
    <row r="1452" spans="1:8" x14ac:dyDescent="0.3">
      <c r="A1452" t="s">
        <v>1401</v>
      </c>
      <c r="B1452" t="s">
        <v>56</v>
      </c>
      <c r="C1452" t="s">
        <v>24</v>
      </c>
      <c r="D1452" s="16">
        <v>1246</v>
      </c>
      <c r="E1452" s="17">
        <v>5120</v>
      </c>
      <c r="F1452" s="17">
        <v>722256</v>
      </c>
      <c r="G1452" s="17">
        <v>360705.84459999966</v>
      </c>
      <c r="H1452">
        <v>42.064733897497852</v>
      </c>
    </row>
    <row r="1453" spans="1:8" x14ac:dyDescent="0.3">
      <c r="A1453" t="s">
        <v>1402</v>
      </c>
      <c r="B1453" t="s">
        <v>56</v>
      </c>
      <c r="C1453" t="s">
        <v>25</v>
      </c>
      <c r="D1453" s="16">
        <v>1246</v>
      </c>
      <c r="E1453" s="17">
        <v>2080</v>
      </c>
      <c r="F1453" s="17">
        <v>337903</v>
      </c>
      <c r="G1453" s="17">
        <v>161640.21799999988</v>
      </c>
      <c r="H1453">
        <v>44.164438939242359</v>
      </c>
    </row>
    <row r="1454" spans="1:8" x14ac:dyDescent="0.3">
      <c r="A1454" t="s">
        <v>6053</v>
      </c>
      <c r="B1454" t="s">
        <v>56</v>
      </c>
      <c r="C1454" t="s">
        <v>5061</v>
      </c>
      <c r="D1454" s="16">
        <v>1246</v>
      </c>
      <c r="E1454" s="17">
        <v>925</v>
      </c>
      <c r="F1454" s="17">
        <v>395907</v>
      </c>
      <c r="G1454" s="17">
        <v>196955.02039999989</v>
      </c>
      <c r="H1454">
        <v>41.218522376039601</v>
      </c>
    </row>
    <row r="1455" spans="1:8" x14ac:dyDescent="0.3">
      <c r="A1455" t="s">
        <v>1403</v>
      </c>
      <c r="B1455" t="s">
        <v>56</v>
      </c>
      <c r="C1455" t="s">
        <v>14</v>
      </c>
      <c r="D1455" s="16">
        <v>1246</v>
      </c>
      <c r="E1455" s="17">
        <v>1070</v>
      </c>
      <c r="F1455" s="17">
        <v>407583</v>
      </c>
      <c r="G1455" s="17">
        <v>191688.60599999974</v>
      </c>
      <c r="H1455">
        <v>16.380827488276498</v>
      </c>
    </row>
    <row r="1456" spans="1:8" x14ac:dyDescent="0.3">
      <c r="A1456" t="s">
        <v>1404</v>
      </c>
      <c r="B1456" t="s">
        <v>56</v>
      </c>
      <c r="C1456" t="s">
        <v>15</v>
      </c>
      <c r="D1456" s="16">
        <v>1246</v>
      </c>
      <c r="E1456" s="17">
        <v>830</v>
      </c>
      <c r="F1456" s="17">
        <v>452955</v>
      </c>
      <c r="G1456" s="17">
        <v>266099.73300000012</v>
      </c>
      <c r="H1456">
        <v>39.700993245215898</v>
      </c>
    </row>
    <row r="1457" spans="1:8" x14ac:dyDescent="0.3">
      <c r="A1457" t="s">
        <v>6054</v>
      </c>
      <c r="B1457" t="s">
        <v>56</v>
      </c>
      <c r="C1457" t="s">
        <v>5063</v>
      </c>
      <c r="D1457" s="16">
        <v>1246</v>
      </c>
      <c r="E1457" s="17">
        <v>400</v>
      </c>
      <c r="F1457" s="17">
        <v>39150</v>
      </c>
      <c r="G1457" s="17">
        <v>16850.234999999997</v>
      </c>
      <c r="H1457">
        <v>19.995551598862136</v>
      </c>
    </row>
    <row r="1458" spans="1:8" x14ac:dyDescent="0.3">
      <c r="A1458" t="s">
        <v>6055</v>
      </c>
      <c r="B1458" t="s">
        <v>56</v>
      </c>
      <c r="C1458" t="s">
        <v>5065</v>
      </c>
      <c r="D1458" s="16">
        <v>1246</v>
      </c>
      <c r="E1458" s="17">
        <v>0</v>
      </c>
      <c r="F1458" s="17">
        <v>564668</v>
      </c>
      <c r="G1458" s="17">
        <v>231120.0298000006</v>
      </c>
      <c r="H1458">
        <v>51.712640810128292</v>
      </c>
    </row>
    <row r="1459" spans="1:8" x14ac:dyDescent="0.3">
      <c r="A1459" t="s">
        <v>6056</v>
      </c>
      <c r="B1459" t="s">
        <v>56</v>
      </c>
      <c r="C1459" t="s">
        <v>5067</v>
      </c>
      <c r="D1459" s="16">
        <v>1246</v>
      </c>
      <c r="E1459" s="17">
        <v>0</v>
      </c>
      <c r="F1459" s="17">
        <v>676171</v>
      </c>
      <c r="G1459" s="17">
        <v>316919.57009999984</v>
      </c>
      <c r="H1459">
        <v>46.639795363831873</v>
      </c>
    </row>
    <row r="1460" spans="1:8" x14ac:dyDescent="0.3">
      <c r="A1460" t="s">
        <v>6057</v>
      </c>
      <c r="B1460" t="s">
        <v>56</v>
      </c>
      <c r="C1460" t="s">
        <v>5069</v>
      </c>
      <c r="D1460" s="16">
        <v>1246</v>
      </c>
      <c r="E1460" s="17">
        <v>0</v>
      </c>
      <c r="F1460" s="17">
        <v>28340</v>
      </c>
      <c r="G1460" s="17">
        <v>13974.415999999997</v>
      </c>
      <c r="H1460">
        <v>41.150325528011933</v>
      </c>
    </row>
    <row r="1461" spans="1:8" x14ac:dyDescent="0.3">
      <c r="A1461" t="s">
        <v>6058</v>
      </c>
      <c r="B1461" t="s">
        <v>56</v>
      </c>
      <c r="C1461" t="s">
        <v>5071</v>
      </c>
      <c r="D1461" s="16">
        <v>1246</v>
      </c>
      <c r="E1461" s="17">
        <v>0</v>
      </c>
      <c r="F1461" s="17">
        <v>28489</v>
      </c>
      <c r="G1461" s="17">
        <v>7370.2710000000006</v>
      </c>
      <c r="H1461">
        <v>56.510960777990043</v>
      </c>
    </row>
    <row r="1462" spans="1:8" x14ac:dyDescent="0.3">
      <c r="A1462" t="s">
        <v>6059</v>
      </c>
      <c r="B1462" t="s">
        <v>56</v>
      </c>
      <c r="C1462" t="s">
        <v>5073</v>
      </c>
      <c r="D1462" s="16">
        <v>1246</v>
      </c>
      <c r="E1462" s="17">
        <v>0</v>
      </c>
      <c r="F1462" s="17">
        <v>37222</v>
      </c>
      <c r="G1462" s="17">
        <v>11656.016299999999</v>
      </c>
      <c r="H1462">
        <v>50.677791584448279</v>
      </c>
    </row>
    <row r="1463" spans="1:8" x14ac:dyDescent="0.3">
      <c r="A1463" t="s">
        <v>6060</v>
      </c>
      <c r="B1463" t="s">
        <v>56</v>
      </c>
      <c r="C1463" t="s">
        <v>5075</v>
      </c>
      <c r="D1463" s="16">
        <v>1246</v>
      </c>
      <c r="E1463" s="17">
        <v>0</v>
      </c>
      <c r="F1463" s="17">
        <v>7093</v>
      </c>
      <c r="G1463" s="17">
        <v>3152.7399999999993</v>
      </c>
      <c r="H1463">
        <v>99.489394100896448</v>
      </c>
    </row>
    <row r="1464" spans="1:8" x14ac:dyDescent="0.3">
      <c r="A1464" t="s">
        <v>1405</v>
      </c>
      <c r="B1464" t="s">
        <v>56</v>
      </c>
      <c r="C1464" t="s">
        <v>26</v>
      </c>
      <c r="D1464" s="16">
        <v>1246</v>
      </c>
      <c r="E1464" s="17">
        <v>1440</v>
      </c>
      <c r="F1464" s="17">
        <v>851130</v>
      </c>
      <c r="G1464" s="17">
        <v>418237.72080000018</v>
      </c>
      <c r="H1464">
        <v>48.972511343648826</v>
      </c>
    </row>
    <row r="1465" spans="1:8" x14ac:dyDescent="0.3">
      <c r="A1465" t="s">
        <v>1406</v>
      </c>
      <c r="B1465" t="s">
        <v>56</v>
      </c>
      <c r="C1465" t="s">
        <v>27</v>
      </c>
      <c r="D1465" s="16">
        <v>1246</v>
      </c>
      <c r="E1465" s="17">
        <v>1515</v>
      </c>
      <c r="F1465" s="17">
        <v>534381</v>
      </c>
      <c r="G1465" s="17">
        <v>255889.35220000008</v>
      </c>
      <c r="H1465">
        <v>70.370069411108588</v>
      </c>
    </row>
    <row r="1466" spans="1:8" x14ac:dyDescent="0.3">
      <c r="A1466" t="s">
        <v>1407</v>
      </c>
      <c r="B1466" t="s">
        <v>56</v>
      </c>
      <c r="C1466" t="s">
        <v>28</v>
      </c>
      <c r="D1466" s="16">
        <v>1246</v>
      </c>
      <c r="E1466" s="17">
        <v>1920</v>
      </c>
      <c r="F1466" s="17">
        <v>469958</v>
      </c>
      <c r="G1466" s="17">
        <v>160809.22070000001</v>
      </c>
      <c r="H1466">
        <v>49.473313070914642</v>
      </c>
    </row>
    <row r="1467" spans="1:8" x14ac:dyDescent="0.3">
      <c r="A1467" t="s">
        <v>1408</v>
      </c>
      <c r="B1467" t="s">
        <v>56</v>
      </c>
      <c r="C1467" t="s">
        <v>29</v>
      </c>
      <c r="D1467" s="16">
        <v>1246</v>
      </c>
      <c r="E1467" s="17">
        <v>480</v>
      </c>
      <c r="F1467" s="17">
        <v>194360</v>
      </c>
      <c r="G1467" s="17">
        <v>76317.404599999965</v>
      </c>
      <c r="H1467">
        <v>41.253605365915085</v>
      </c>
    </row>
    <row r="1468" spans="1:8" x14ac:dyDescent="0.3">
      <c r="A1468" t="s">
        <v>6061</v>
      </c>
      <c r="B1468" t="s">
        <v>56</v>
      </c>
      <c r="C1468" t="s">
        <v>5077</v>
      </c>
      <c r="D1468" s="16">
        <v>1246</v>
      </c>
      <c r="E1468" s="17">
        <v>960</v>
      </c>
      <c r="F1468" s="17">
        <v>28400</v>
      </c>
      <c r="G1468" s="17">
        <v>13545.175999999999</v>
      </c>
      <c r="H1468">
        <v>51.029735667012979</v>
      </c>
    </row>
    <row r="1469" spans="1:8" x14ac:dyDescent="0.3">
      <c r="A1469" t="s">
        <v>1409</v>
      </c>
      <c r="B1469" t="s">
        <v>56</v>
      </c>
      <c r="C1469" t="s">
        <v>30</v>
      </c>
      <c r="D1469" s="16">
        <v>1246</v>
      </c>
      <c r="E1469" s="17">
        <v>1908</v>
      </c>
      <c r="F1469" s="17">
        <v>258167</v>
      </c>
      <c r="G1469" s="17">
        <v>121258.03550000003</v>
      </c>
      <c r="H1469">
        <v>81.226799534372319</v>
      </c>
    </row>
    <row r="1470" spans="1:8" x14ac:dyDescent="0.3">
      <c r="A1470" t="s">
        <v>6062</v>
      </c>
      <c r="B1470" t="s">
        <v>56</v>
      </c>
      <c r="C1470" t="s">
        <v>5079</v>
      </c>
      <c r="D1470" s="16">
        <v>1246</v>
      </c>
      <c r="E1470" s="17">
        <v>1160</v>
      </c>
      <c r="F1470" s="17">
        <v>42972</v>
      </c>
      <c r="G1470" s="17">
        <v>17780.126000000004</v>
      </c>
      <c r="H1470">
        <v>68.583356569662101</v>
      </c>
    </row>
    <row r="1471" spans="1:8" x14ac:dyDescent="0.3">
      <c r="A1471" t="s">
        <v>6063</v>
      </c>
      <c r="B1471" t="s">
        <v>56</v>
      </c>
      <c r="C1471" t="s">
        <v>5081</v>
      </c>
      <c r="D1471" s="16">
        <v>1246</v>
      </c>
      <c r="E1471" s="17">
        <v>0</v>
      </c>
      <c r="F1471" s="17">
        <v>302768</v>
      </c>
      <c r="G1471" s="17">
        <v>157239.08930000011</v>
      </c>
      <c r="H1471">
        <v>70.862475881226757</v>
      </c>
    </row>
    <row r="1472" spans="1:8" x14ac:dyDescent="0.3">
      <c r="A1472" t="s">
        <v>6064</v>
      </c>
      <c r="B1472" t="s">
        <v>56</v>
      </c>
      <c r="C1472" t="s">
        <v>5083</v>
      </c>
      <c r="D1472" s="16">
        <v>1246</v>
      </c>
      <c r="E1472" s="17">
        <v>0</v>
      </c>
      <c r="F1472" s="17">
        <v>495461</v>
      </c>
      <c r="G1472" s="17">
        <v>277896.83000000007</v>
      </c>
      <c r="H1472">
        <v>43.945437507012336</v>
      </c>
    </row>
    <row r="1473" spans="1:8" x14ac:dyDescent="0.3">
      <c r="A1473" t="s">
        <v>6065</v>
      </c>
      <c r="B1473" t="s">
        <v>56</v>
      </c>
      <c r="C1473" t="s">
        <v>5085</v>
      </c>
      <c r="D1473" s="16">
        <v>1246</v>
      </c>
      <c r="E1473" s="17">
        <v>270</v>
      </c>
      <c r="F1473" s="17">
        <v>64623</v>
      </c>
      <c r="G1473" s="17">
        <v>20207.627999999997</v>
      </c>
      <c r="H1473">
        <v>30.146675171379862</v>
      </c>
    </row>
    <row r="1474" spans="1:8" x14ac:dyDescent="0.3">
      <c r="A1474" t="s">
        <v>1410</v>
      </c>
      <c r="B1474" t="s">
        <v>56</v>
      </c>
      <c r="C1474" t="s">
        <v>31</v>
      </c>
      <c r="D1474" s="16">
        <v>1246</v>
      </c>
      <c r="E1474" s="17">
        <v>3600</v>
      </c>
      <c r="F1474" s="17">
        <v>562798</v>
      </c>
      <c r="G1474" s="17">
        <v>259037.11880000011</v>
      </c>
      <c r="H1474">
        <v>41.813308901804646</v>
      </c>
    </row>
    <row r="1475" spans="1:8" x14ac:dyDescent="0.3">
      <c r="A1475" t="s">
        <v>6066</v>
      </c>
      <c r="B1475" t="s">
        <v>56</v>
      </c>
      <c r="C1475" t="s">
        <v>5087</v>
      </c>
      <c r="D1475" s="16">
        <v>1246</v>
      </c>
      <c r="E1475" s="17">
        <v>0</v>
      </c>
      <c r="F1475" s="17">
        <v>5052</v>
      </c>
      <c r="G1475" s="17">
        <v>1995.37</v>
      </c>
      <c r="H1475">
        <v>37.333959295040621</v>
      </c>
    </row>
    <row r="1476" spans="1:8" x14ac:dyDescent="0.3">
      <c r="A1476" t="s">
        <v>6067</v>
      </c>
      <c r="B1476" t="s">
        <v>6068</v>
      </c>
      <c r="C1476" t="s">
        <v>4</v>
      </c>
      <c r="D1476" s="16">
        <v>1349</v>
      </c>
      <c r="E1476" s="17">
        <v>13129</v>
      </c>
      <c r="F1476" s="17">
        <v>2020687.0699999994</v>
      </c>
      <c r="G1476" s="17">
        <v>1338243.2668999992</v>
      </c>
      <c r="H1476">
        <v>222.39354864133961</v>
      </c>
    </row>
    <row r="1477" spans="1:8" x14ac:dyDescent="0.3">
      <c r="A1477" t="s">
        <v>6069</v>
      </c>
      <c r="B1477" t="s">
        <v>6068</v>
      </c>
      <c r="C1477" t="s">
        <v>2</v>
      </c>
      <c r="D1477" s="16">
        <v>1349</v>
      </c>
      <c r="E1477" s="17">
        <v>20847</v>
      </c>
      <c r="F1477" s="17">
        <v>3434872.8800000004</v>
      </c>
      <c r="G1477" s="17">
        <v>2242710.894799998</v>
      </c>
      <c r="H1477">
        <v>213.93642376191951</v>
      </c>
    </row>
    <row r="1478" spans="1:8" x14ac:dyDescent="0.3">
      <c r="A1478" t="s">
        <v>6070</v>
      </c>
      <c r="B1478" t="s">
        <v>6068</v>
      </c>
      <c r="C1478" t="s">
        <v>3</v>
      </c>
      <c r="D1478" s="16">
        <v>1349</v>
      </c>
      <c r="E1478" s="17">
        <v>16776</v>
      </c>
      <c r="F1478" s="17">
        <v>1059688.3599999999</v>
      </c>
      <c r="G1478" s="17">
        <v>659482.51419999963</v>
      </c>
      <c r="H1478">
        <v>219.47430802946027</v>
      </c>
    </row>
    <row r="1479" spans="1:8" x14ac:dyDescent="0.3">
      <c r="A1479" t="s">
        <v>6071</v>
      </c>
      <c r="B1479" t="s">
        <v>6068</v>
      </c>
      <c r="C1479" t="s">
        <v>7</v>
      </c>
      <c r="D1479" s="16">
        <v>1349</v>
      </c>
      <c r="E1479" s="17">
        <v>4155</v>
      </c>
      <c r="F1479" s="17">
        <v>562015.98999999976</v>
      </c>
      <c r="G1479" s="17">
        <v>334971.97299999959</v>
      </c>
      <c r="H1479">
        <v>97.864506590367441</v>
      </c>
    </row>
    <row r="1480" spans="1:8" x14ac:dyDescent="0.3">
      <c r="A1480" t="s">
        <v>6072</v>
      </c>
      <c r="B1480" t="s">
        <v>6068</v>
      </c>
      <c r="C1480" t="s">
        <v>5</v>
      </c>
      <c r="D1480" s="16">
        <v>1349</v>
      </c>
      <c r="E1480" s="17">
        <v>4400</v>
      </c>
      <c r="F1480" s="17">
        <v>608231.31999999995</v>
      </c>
      <c r="G1480" s="17">
        <v>371198.41339999955</v>
      </c>
      <c r="H1480">
        <v>64.836918476617839</v>
      </c>
    </row>
    <row r="1481" spans="1:8" x14ac:dyDescent="0.3">
      <c r="A1481" t="s">
        <v>6073</v>
      </c>
      <c r="B1481" t="s">
        <v>6068</v>
      </c>
      <c r="C1481" t="s">
        <v>6</v>
      </c>
      <c r="D1481" s="16">
        <v>1349</v>
      </c>
      <c r="E1481" s="17">
        <v>2100</v>
      </c>
      <c r="F1481" s="17">
        <v>192524.50999999986</v>
      </c>
      <c r="G1481" s="17">
        <v>113329.45999999986</v>
      </c>
      <c r="H1481">
        <v>148.59698963508484</v>
      </c>
    </row>
    <row r="1482" spans="1:8" x14ac:dyDescent="0.3">
      <c r="A1482" t="s">
        <v>6074</v>
      </c>
      <c r="B1482" t="s">
        <v>6068</v>
      </c>
      <c r="C1482" t="s">
        <v>8</v>
      </c>
      <c r="D1482" s="16">
        <v>1349</v>
      </c>
      <c r="E1482" s="17">
        <v>3660</v>
      </c>
      <c r="F1482" s="17">
        <v>350792.32</v>
      </c>
      <c r="G1482" s="17">
        <v>208770.75800000018</v>
      </c>
      <c r="H1482">
        <v>131.77814320546642</v>
      </c>
    </row>
    <row r="1483" spans="1:8" x14ac:dyDescent="0.3">
      <c r="A1483" t="s">
        <v>6075</v>
      </c>
      <c r="B1483" t="s">
        <v>6068</v>
      </c>
      <c r="C1483" t="s">
        <v>21</v>
      </c>
      <c r="D1483" s="16">
        <v>1349</v>
      </c>
      <c r="E1483" s="17">
        <v>2400</v>
      </c>
      <c r="F1483" s="17">
        <v>214128.60000000003</v>
      </c>
      <c r="G1483" s="17">
        <v>121474.88800000004</v>
      </c>
      <c r="H1483">
        <v>100.53482038582541</v>
      </c>
    </row>
    <row r="1484" spans="1:8" x14ac:dyDescent="0.3">
      <c r="A1484" t="s">
        <v>6076</v>
      </c>
      <c r="B1484" t="s">
        <v>6068</v>
      </c>
      <c r="C1484" t="s">
        <v>22</v>
      </c>
      <c r="D1484" s="16">
        <v>1349</v>
      </c>
      <c r="E1484" s="17">
        <v>2120</v>
      </c>
      <c r="F1484" s="17">
        <v>271114.94</v>
      </c>
      <c r="G1484" s="17">
        <v>155516.57200000004</v>
      </c>
      <c r="H1484">
        <v>82.376604209498893</v>
      </c>
    </row>
    <row r="1485" spans="1:8" x14ac:dyDescent="0.3">
      <c r="A1485" t="s">
        <v>6077</v>
      </c>
      <c r="B1485" t="s">
        <v>6068</v>
      </c>
      <c r="C1485" t="s">
        <v>23</v>
      </c>
      <c r="D1485" s="16">
        <v>1349</v>
      </c>
      <c r="E1485" s="17">
        <v>1200</v>
      </c>
      <c r="F1485" s="17">
        <v>250841.18</v>
      </c>
      <c r="G1485" s="17">
        <v>145080.72200000004</v>
      </c>
      <c r="H1485">
        <v>109.71935547026465</v>
      </c>
    </row>
    <row r="1486" spans="1:8" x14ac:dyDescent="0.3">
      <c r="A1486" t="s">
        <v>6078</v>
      </c>
      <c r="B1486" t="s">
        <v>6068</v>
      </c>
      <c r="C1486" t="s">
        <v>24</v>
      </c>
      <c r="D1486" s="16">
        <v>1349</v>
      </c>
      <c r="E1486" s="17">
        <v>5000</v>
      </c>
      <c r="F1486" s="17">
        <v>335947.76000000013</v>
      </c>
      <c r="G1486" s="17">
        <v>194187.85000000012</v>
      </c>
      <c r="H1486">
        <v>154.37958072913563</v>
      </c>
    </row>
    <row r="1487" spans="1:8" x14ac:dyDescent="0.3">
      <c r="A1487" t="s">
        <v>6079</v>
      </c>
      <c r="B1487" t="s">
        <v>6068</v>
      </c>
      <c r="C1487" t="s">
        <v>25</v>
      </c>
      <c r="D1487" s="16">
        <v>1349</v>
      </c>
      <c r="E1487" s="17">
        <v>1840</v>
      </c>
      <c r="F1487" s="17">
        <v>161451.76999999984</v>
      </c>
      <c r="G1487" s="17">
        <v>92718.719999999827</v>
      </c>
      <c r="H1487">
        <v>132.20965605338333</v>
      </c>
    </row>
    <row r="1488" spans="1:8" x14ac:dyDescent="0.3">
      <c r="A1488" t="s">
        <v>6080</v>
      </c>
      <c r="B1488" t="s">
        <v>6068</v>
      </c>
      <c r="C1488" t="s">
        <v>5061</v>
      </c>
      <c r="D1488" s="16">
        <v>1349</v>
      </c>
      <c r="E1488" s="17">
        <v>5572</v>
      </c>
      <c r="F1488" s="17">
        <v>210470.94000000021</v>
      </c>
      <c r="G1488" s="17">
        <v>127665.92400000028</v>
      </c>
      <c r="H1488">
        <v>93.43423766743804</v>
      </c>
    </row>
    <row r="1489" spans="1:8" x14ac:dyDescent="0.3">
      <c r="A1489" t="s">
        <v>6081</v>
      </c>
      <c r="B1489" t="s">
        <v>6068</v>
      </c>
      <c r="C1489" t="s">
        <v>14</v>
      </c>
      <c r="D1489" s="16">
        <v>1349</v>
      </c>
      <c r="E1489" s="17">
        <v>2049</v>
      </c>
      <c r="F1489" s="17">
        <v>250094.67000000019</v>
      </c>
      <c r="G1489" s="17">
        <v>144797.47100000019</v>
      </c>
      <c r="H1489">
        <v>31.605300232155244</v>
      </c>
    </row>
    <row r="1490" spans="1:8" x14ac:dyDescent="0.3">
      <c r="A1490" t="s">
        <v>6082</v>
      </c>
      <c r="B1490" t="s">
        <v>6068</v>
      </c>
      <c r="C1490" t="s">
        <v>15</v>
      </c>
      <c r="D1490" s="16">
        <v>1349</v>
      </c>
      <c r="E1490" s="17">
        <v>1730</v>
      </c>
      <c r="F1490" s="17">
        <v>199953.27</v>
      </c>
      <c r="G1490" s="17">
        <v>121257.09600000002</v>
      </c>
      <c r="H1490">
        <v>77.044430660631676</v>
      </c>
    </row>
    <row r="1491" spans="1:8" x14ac:dyDescent="0.3">
      <c r="A1491" t="s">
        <v>6083</v>
      </c>
      <c r="B1491" t="s">
        <v>6068</v>
      </c>
      <c r="C1491" t="s">
        <v>5063</v>
      </c>
      <c r="D1491" s="16">
        <v>1349</v>
      </c>
      <c r="E1491" s="17">
        <v>400</v>
      </c>
      <c r="F1491" s="17">
        <v>26108.639999999996</v>
      </c>
      <c r="G1491" s="17">
        <v>13243.453000000005</v>
      </c>
      <c r="H1491">
        <v>37.604886194036681</v>
      </c>
    </row>
    <row r="1492" spans="1:8" x14ac:dyDescent="0.3">
      <c r="A1492" t="s">
        <v>6084</v>
      </c>
      <c r="B1492" t="s">
        <v>6068</v>
      </c>
      <c r="C1492" t="s">
        <v>5065</v>
      </c>
      <c r="D1492" s="16">
        <v>1349</v>
      </c>
      <c r="E1492" s="17">
        <v>1137</v>
      </c>
      <c r="F1492" s="17">
        <v>766078.55999999982</v>
      </c>
      <c r="G1492" s="17">
        <v>448982.34850000002</v>
      </c>
      <c r="H1492">
        <v>116.01118616423462</v>
      </c>
    </row>
    <row r="1493" spans="1:8" x14ac:dyDescent="0.3">
      <c r="A1493" t="s">
        <v>6085</v>
      </c>
      <c r="B1493" t="s">
        <v>6068</v>
      </c>
      <c r="C1493" t="s">
        <v>5067</v>
      </c>
      <c r="D1493" s="16">
        <v>1349</v>
      </c>
      <c r="E1493" s="17">
        <v>1140</v>
      </c>
      <c r="F1493" s="17">
        <v>491096.62</v>
      </c>
      <c r="G1493" s="17">
        <v>288259.12300000002</v>
      </c>
      <c r="H1493">
        <v>144.90723248571729</v>
      </c>
    </row>
    <row r="1494" spans="1:8" x14ac:dyDescent="0.3">
      <c r="A1494" t="s">
        <v>6086</v>
      </c>
      <c r="B1494" t="s">
        <v>6068</v>
      </c>
      <c r="C1494" t="s">
        <v>5069</v>
      </c>
      <c r="D1494" s="16">
        <v>1349</v>
      </c>
      <c r="E1494" s="17">
        <v>528</v>
      </c>
      <c r="F1494" s="17">
        <v>74059.03</v>
      </c>
      <c r="G1494" s="17">
        <v>35113.509999999995</v>
      </c>
      <c r="H1494">
        <v>222.05472739868392</v>
      </c>
    </row>
    <row r="1495" spans="1:8" x14ac:dyDescent="0.3">
      <c r="A1495" t="s">
        <v>6087</v>
      </c>
      <c r="B1495" t="s">
        <v>6068</v>
      </c>
      <c r="C1495" t="s">
        <v>5071</v>
      </c>
      <c r="D1495" s="16">
        <v>1349</v>
      </c>
      <c r="E1495" s="17">
        <v>400</v>
      </c>
      <c r="F1495" s="17">
        <v>91735.269999999975</v>
      </c>
      <c r="G1495" s="17">
        <v>47933.771999999975</v>
      </c>
      <c r="H1495">
        <v>155.97639953775078</v>
      </c>
    </row>
    <row r="1496" spans="1:8" x14ac:dyDescent="0.3">
      <c r="A1496" t="s">
        <v>6088</v>
      </c>
      <c r="B1496" t="s">
        <v>6068</v>
      </c>
      <c r="C1496" t="s">
        <v>5073</v>
      </c>
      <c r="D1496" s="16">
        <v>1349</v>
      </c>
      <c r="E1496" s="17">
        <v>160</v>
      </c>
      <c r="F1496" s="17">
        <v>52128.399999999994</v>
      </c>
      <c r="G1496" s="17">
        <v>24493.172799999986</v>
      </c>
      <c r="H1496">
        <v>49.58853066711891</v>
      </c>
    </row>
    <row r="1497" spans="1:8" x14ac:dyDescent="0.3">
      <c r="A1497" t="s">
        <v>6089</v>
      </c>
      <c r="B1497" t="s">
        <v>6068</v>
      </c>
      <c r="C1497" t="s">
        <v>5075</v>
      </c>
      <c r="D1497" s="16">
        <v>1349</v>
      </c>
      <c r="E1497" s="17">
        <v>160</v>
      </c>
      <c r="F1497" s="17">
        <v>73362.53</v>
      </c>
      <c r="G1497" s="17">
        <v>35786.940000000024</v>
      </c>
      <c r="H1497">
        <v>30.573586256396947</v>
      </c>
    </row>
    <row r="1498" spans="1:8" x14ac:dyDescent="0.3">
      <c r="A1498" t="s">
        <v>6090</v>
      </c>
      <c r="B1498" t="s">
        <v>6068</v>
      </c>
      <c r="C1498" t="s">
        <v>26</v>
      </c>
      <c r="D1498" s="16">
        <v>1349</v>
      </c>
      <c r="E1498" s="17">
        <v>912</v>
      </c>
      <c r="F1498" s="17">
        <v>156106.92999999993</v>
      </c>
      <c r="G1498" s="17">
        <v>95280.964899999977</v>
      </c>
      <c r="H1498">
        <v>143.11178949957988</v>
      </c>
    </row>
    <row r="1499" spans="1:8" x14ac:dyDescent="0.3">
      <c r="A1499" t="s">
        <v>6091</v>
      </c>
      <c r="B1499" t="s">
        <v>6068</v>
      </c>
      <c r="C1499" t="s">
        <v>27</v>
      </c>
      <c r="D1499" s="16">
        <v>1349</v>
      </c>
      <c r="E1499" s="17">
        <v>912</v>
      </c>
      <c r="F1499" s="17">
        <v>58181.880000000005</v>
      </c>
      <c r="G1499" s="17">
        <v>34935.374500000005</v>
      </c>
      <c r="H1499">
        <v>304.27599352943588</v>
      </c>
    </row>
    <row r="1500" spans="1:8" x14ac:dyDescent="0.3">
      <c r="A1500" t="s">
        <v>6092</v>
      </c>
      <c r="B1500" t="s">
        <v>6068</v>
      </c>
      <c r="C1500" t="s">
        <v>28</v>
      </c>
      <c r="D1500" s="16">
        <v>1349</v>
      </c>
      <c r="E1500" s="17">
        <v>1056</v>
      </c>
      <c r="F1500" s="17">
        <v>93033.86</v>
      </c>
      <c r="G1500" s="17">
        <v>53200.909400000004</v>
      </c>
      <c r="H1500">
        <v>126.71168494105991</v>
      </c>
    </row>
    <row r="1501" spans="1:8" x14ac:dyDescent="0.3">
      <c r="A1501" t="s">
        <v>6093</v>
      </c>
      <c r="B1501" t="s">
        <v>6068</v>
      </c>
      <c r="C1501" t="s">
        <v>29</v>
      </c>
      <c r="D1501" s="16">
        <v>1349</v>
      </c>
      <c r="E1501" s="17">
        <v>400</v>
      </c>
      <c r="F1501" s="17">
        <v>34888.879999999997</v>
      </c>
      <c r="G1501" s="17">
        <v>20723.873799999998</v>
      </c>
      <c r="H1501">
        <v>120.09032291140103</v>
      </c>
    </row>
    <row r="1502" spans="1:8" x14ac:dyDescent="0.3">
      <c r="A1502" t="s">
        <v>6094</v>
      </c>
      <c r="B1502" t="s">
        <v>6068</v>
      </c>
      <c r="C1502" t="s">
        <v>5077</v>
      </c>
      <c r="D1502" s="16">
        <v>1349</v>
      </c>
      <c r="E1502" s="17">
        <v>640</v>
      </c>
      <c r="F1502" s="17">
        <v>9646.7900000000009</v>
      </c>
      <c r="G1502" s="17">
        <v>5681.0060000000012</v>
      </c>
      <c r="H1502">
        <v>201.89224526600566</v>
      </c>
    </row>
    <row r="1503" spans="1:8" x14ac:dyDescent="0.3">
      <c r="A1503" t="s">
        <v>6095</v>
      </c>
      <c r="B1503" t="s">
        <v>6068</v>
      </c>
      <c r="C1503" t="s">
        <v>30</v>
      </c>
      <c r="D1503" s="16">
        <v>1349</v>
      </c>
      <c r="E1503" s="17">
        <v>1800</v>
      </c>
      <c r="F1503" s="17">
        <v>248094.16000000015</v>
      </c>
      <c r="G1503" s="17">
        <v>152654.52900000001</v>
      </c>
      <c r="H1503">
        <v>190.99263535186918</v>
      </c>
    </row>
    <row r="1504" spans="1:8" x14ac:dyDescent="0.3">
      <c r="A1504" t="s">
        <v>6096</v>
      </c>
      <c r="B1504" t="s">
        <v>6068</v>
      </c>
      <c r="C1504" t="s">
        <v>5079</v>
      </c>
      <c r="D1504" s="16">
        <v>1349</v>
      </c>
      <c r="E1504" s="17">
        <v>800</v>
      </c>
      <c r="F1504" s="17">
        <v>17316.699999999997</v>
      </c>
      <c r="G1504" s="17">
        <v>10057.567999999996</v>
      </c>
      <c r="H1504">
        <v>227.1850254272824</v>
      </c>
    </row>
    <row r="1505" spans="1:8" x14ac:dyDescent="0.3">
      <c r="A1505" t="s">
        <v>6097</v>
      </c>
      <c r="B1505" t="s">
        <v>6068</v>
      </c>
      <c r="C1505" t="s">
        <v>5081</v>
      </c>
      <c r="D1505" s="16">
        <v>1349</v>
      </c>
      <c r="E1505" s="17">
        <v>0</v>
      </c>
      <c r="F1505" s="17">
        <v>30711.09</v>
      </c>
      <c r="G1505" s="17">
        <v>19838.047700000003</v>
      </c>
      <c r="H1505">
        <v>297.25938043117895</v>
      </c>
    </row>
    <row r="1506" spans="1:8" x14ac:dyDescent="0.3">
      <c r="A1506" t="s">
        <v>6098</v>
      </c>
      <c r="B1506" t="s">
        <v>6068</v>
      </c>
      <c r="C1506" t="s">
        <v>5083</v>
      </c>
      <c r="D1506" s="16">
        <v>1349</v>
      </c>
      <c r="E1506" s="17">
        <v>0</v>
      </c>
      <c r="F1506" s="17">
        <v>20258.689999999999</v>
      </c>
      <c r="G1506" s="17">
        <v>12324.0592</v>
      </c>
      <c r="H1506">
        <v>125.00029837557157</v>
      </c>
    </row>
    <row r="1507" spans="1:8" x14ac:dyDescent="0.3">
      <c r="A1507" t="s">
        <v>6099</v>
      </c>
      <c r="B1507" t="s">
        <v>6068</v>
      </c>
      <c r="C1507" t="s">
        <v>5085</v>
      </c>
      <c r="D1507" s="16">
        <v>1349</v>
      </c>
      <c r="E1507" s="17">
        <v>270</v>
      </c>
      <c r="F1507" s="17">
        <v>34322.46</v>
      </c>
      <c r="G1507" s="17">
        <v>20265.587999999996</v>
      </c>
      <c r="H1507">
        <v>104.85238044424096</v>
      </c>
    </row>
    <row r="1508" spans="1:8" x14ac:dyDescent="0.3">
      <c r="A1508" t="s">
        <v>6100</v>
      </c>
      <c r="B1508" t="s">
        <v>6068</v>
      </c>
      <c r="C1508" t="s">
        <v>31</v>
      </c>
      <c r="D1508" s="16">
        <v>1349</v>
      </c>
      <c r="E1508" s="17">
        <v>3600</v>
      </c>
      <c r="F1508" s="17">
        <v>388360.64</v>
      </c>
      <c r="G1508" s="17">
        <v>238361.87460000004</v>
      </c>
      <c r="H1508">
        <v>83.996664283878189</v>
      </c>
    </row>
    <row r="1509" spans="1:8" x14ac:dyDescent="0.3">
      <c r="A1509" t="s">
        <v>372</v>
      </c>
      <c r="B1509" t="s">
        <v>57</v>
      </c>
      <c r="C1509" t="s">
        <v>4</v>
      </c>
      <c r="D1509" s="16">
        <v>1189</v>
      </c>
      <c r="E1509" s="17">
        <v>12984</v>
      </c>
      <c r="F1509" s="17">
        <v>3625892</v>
      </c>
      <c r="G1509" s="17">
        <v>1879869.2811999994</v>
      </c>
      <c r="H1509">
        <v>62.548150442886381</v>
      </c>
    </row>
    <row r="1510" spans="1:8" x14ac:dyDescent="0.3">
      <c r="A1510" t="s">
        <v>373</v>
      </c>
      <c r="B1510" t="s">
        <v>57</v>
      </c>
      <c r="C1510" t="s">
        <v>2</v>
      </c>
      <c r="D1510" s="16">
        <v>1189</v>
      </c>
      <c r="E1510" s="17">
        <v>16011</v>
      </c>
      <c r="F1510" s="17">
        <v>5484233</v>
      </c>
      <c r="G1510" s="17">
        <v>2828000.0087999995</v>
      </c>
      <c r="H1510">
        <v>67.153561235272576</v>
      </c>
    </row>
    <row r="1511" spans="1:8" x14ac:dyDescent="0.3">
      <c r="A1511" t="s">
        <v>374</v>
      </c>
      <c r="B1511" t="s">
        <v>57</v>
      </c>
      <c r="C1511" t="s">
        <v>3</v>
      </c>
      <c r="D1511" s="16">
        <v>1189</v>
      </c>
      <c r="E1511" s="17">
        <v>19728</v>
      </c>
      <c r="F1511" s="17">
        <v>2076611</v>
      </c>
      <c r="G1511" s="17">
        <v>980040.35039999988</v>
      </c>
      <c r="H1511">
        <v>83.289740937545446</v>
      </c>
    </row>
    <row r="1512" spans="1:8" x14ac:dyDescent="0.3">
      <c r="A1512" t="s">
        <v>375</v>
      </c>
      <c r="B1512" t="s">
        <v>57</v>
      </c>
      <c r="C1512" t="s">
        <v>7</v>
      </c>
      <c r="D1512" s="16">
        <v>1189</v>
      </c>
      <c r="E1512" s="17">
        <v>6894</v>
      </c>
      <c r="F1512" s="17">
        <v>1273550</v>
      </c>
      <c r="G1512" s="17">
        <v>650868.09600000014</v>
      </c>
      <c r="H1512">
        <v>86.765725764691368</v>
      </c>
    </row>
    <row r="1513" spans="1:8" x14ac:dyDescent="0.3">
      <c r="A1513" t="s">
        <v>376</v>
      </c>
      <c r="B1513" t="s">
        <v>57</v>
      </c>
      <c r="C1513" t="s">
        <v>5</v>
      </c>
      <c r="D1513" s="16">
        <v>1189</v>
      </c>
      <c r="E1513" s="17">
        <v>4000</v>
      </c>
      <c r="F1513" s="17">
        <v>569842</v>
      </c>
      <c r="G1513" s="17">
        <v>303602.04479999986</v>
      </c>
      <c r="H1513">
        <v>63.387692069818875</v>
      </c>
    </row>
    <row r="1514" spans="1:8" x14ac:dyDescent="0.3">
      <c r="A1514" t="s">
        <v>377</v>
      </c>
      <c r="B1514" t="s">
        <v>57</v>
      </c>
      <c r="C1514" t="s">
        <v>6</v>
      </c>
      <c r="D1514" s="16">
        <v>1189</v>
      </c>
      <c r="E1514" s="17">
        <v>1580</v>
      </c>
      <c r="F1514" s="17">
        <v>576084</v>
      </c>
      <c r="G1514" s="17">
        <v>304219.59580000042</v>
      </c>
      <c r="H1514">
        <v>29.713240900626943</v>
      </c>
    </row>
    <row r="1515" spans="1:8" x14ac:dyDescent="0.3">
      <c r="A1515" t="s">
        <v>378</v>
      </c>
      <c r="B1515" t="s">
        <v>57</v>
      </c>
      <c r="C1515" t="s">
        <v>8</v>
      </c>
      <c r="D1515" s="16">
        <v>1189</v>
      </c>
      <c r="E1515" s="17">
        <v>3270</v>
      </c>
      <c r="F1515" s="17">
        <v>805964</v>
      </c>
      <c r="G1515" s="17">
        <v>388793.02349999989</v>
      </c>
      <c r="H1515">
        <v>41.663113580961237</v>
      </c>
    </row>
    <row r="1516" spans="1:8" x14ac:dyDescent="0.3">
      <c r="A1516" t="s">
        <v>379</v>
      </c>
      <c r="B1516" t="s">
        <v>57</v>
      </c>
      <c r="C1516" t="s">
        <v>21</v>
      </c>
      <c r="D1516" s="16">
        <v>1189</v>
      </c>
      <c r="E1516" s="17">
        <v>2280</v>
      </c>
      <c r="F1516" s="17">
        <v>301289</v>
      </c>
      <c r="G1516" s="17">
        <v>148914.77119999999</v>
      </c>
      <c r="H1516">
        <v>52.36477905114095</v>
      </c>
    </row>
    <row r="1517" spans="1:8" x14ac:dyDescent="0.3">
      <c r="A1517" t="s">
        <v>380</v>
      </c>
      <c r="B1517" t="s">
        <v>57</v>
      </c>
      <c r="C1517" t="s">
        <v>22</v>
      </c>
      <c r="D1517" s="16">
        <v>1189</v>
      </c>
      <c r="E1517" s="17">
        <v>2160</v>
      </c>
      <c r="F1517" s="17">
        <v>537369</v>
      </c>
      <c r="G1517" s="17">
        <v>260602.24219999992</v>
      </c>
      <c r="H1517">
        <v>45.66741031606648</v>
      </c>
    </row>
    <row r="1518" spans="1:8" x14ac:dyDescent="0.3">
      <c r="A1518" t="s">
        <v>381</v>
      </c>
      <c r="B1518" t="s">
        <v>57</v>
      </c>
      <c r="C1518" t="s">
        <v>23</v>
      </c>
      <c r="D1518" s="16">
        <v>1189</v>
      </c>
      <c r="E1518" s="17">
        <v>1200</v>
      </c>
      <c r="F1518" s="17">
        <v>501706</v>
      </c>
      <c r="G1518" s="17">
        <v>264831.5560000001</v>
      </c>
      <c r="H1518">
        <v>47.912105703137875</v>
      </c>
    </row>
    <row r="1519" spans="1:8" x14ac:dyDescent="0.3">
      <c r="A1519" t="s">
        <v>382</v>
      </c>
      <c r="B1519" t="s">
        <v>57</v>
      </c>
      <c r="C1519" t="s">
        <v>24</v>
      </c>
      <c r="D1519" s="16">
        <v>1189</v>
      </c>
      <c r="E1519" s="17">
        <v>5120</v>
      </c>
      <c r="F1519" s="17">
        <v>587531</v>
      </c>
      <c r="G1519" s="17">
        <v>310637.28100000031</v>
      </c>
      <c r="H1519">
        <v>63.818925420984208</v>
      </c>
    </row>
    <row r="1520" spans="1:8" x14ac:dyDescent="0.3">
      <c r="A1520" t="s">
        <v>383</v>
      </c>
      <c r="B1520" t="s">
        <v>57</v>
      </c>
      <c r="C1520" t="s">
        <v>25</v>
      </c>
      <c r="D1520" s="16">
        <v>1189</v>
      </c>
      <c r="E1520" s="17">
        <v>1880</v>
      </c>
      <c r="F1520" s="17">
        <v>340698</v>
      </c>
      <c r="G1520" s="17">
        <v>177951.70600000003</v>
      </c>
      <c r="H1520">
        <v>50.106863426948422</v>
      </c>
    </row>
    <row r="1521" spans="1:8" x14ac:dyDescent="0.3">
      <c r="A1521" t="s">
        <v>6101</v>
      </c>
      <c r="B1521" t="s">
        <v>57</v>
      </c>
      <c r="C1521" t="s">
        <v>5061</v>
      </c>
      <c r="D1521" s="16">
        <v>1189</v>
      </c>
      <c r="E1521" s="17">
        <v>2335</v>
      </c>
      <c r="F1521" s="17">
        <v>374877</v>
      </c>
      <c r="G1521" s="17">
        <v>184783.48439999975</v>
      </c>
      <c r="H1521">
        <v>50.614743729322562</v>
      </c>
    </row>
    <row r="1522" spans="1:8" x14ac:dyDescent="0.3">
      <c r="A1522" t="s">
        <v>384</v>
      </c>
      <c r="B1522" t="s">
        <v>57</v>
      </c>
      <c r="C1522" t="s">
        <v>14</v>
      </c>
      <c r="D1522" s="16">
        <v>1189</v>
      </c>
      <c r="E1522" s="17">
        <v>1220</v>
      </c>
      <c r="F1522" s="17">
        <v>467169</v>
      </c>
      <c r="G1522" s="17">
        <v>244537.07999999964</v>
      </c>
      <c r="H1522">
        <v>27.587740090908795</v>
      </c>
    </row>
    <row r="1523" spans="1:8" x14ac:dyDescent="0.3">
      <c r="A1523" t="s">
        <v>385</v>
      </c>
      <c r="B1523" t="s">
        <v>57</v>
      </c>
      <c r="C1523" t="s">
        <v>15</v>
      </c>
      <c r="D1523" s="16">
        <v>1189</v>
      </c>
      <c r="E1523" s="17">
        <v>1065</v>
      </c>
      <c r="F1523" s="17">
        <v>498910</v>
      </c>
      <c r="G1523" s="17">
        <v>291432.89899999998</v>
      </c>
      <c r="H1523">
        <v>25.252367360290052</v>
      </c>
    </row>
    <row r="1524" spans="1:8" x14ac:dyDescent="0.3">
      <c r="A1524" t="s">
        <v>6102</v>
      </c>
      <c r="B1524" t="s">
        <v>57</v>
      </c>
      <c r="C1524" t="s">
        <v>5063</v>
      </c>
      <c r="D1524" s="16">
        <v>1189</v>
      </c>
      <c r="E1524" s="17">
        <v>400</v>
      </c>
      <c r="F1524" s="17">
        <v>35012</v>
      </c>
      <c r="G1524" s="17">
        <v>16673.623000000007</v>
      </c>
      <c r="H1524">
        <v>25.157079936790485</v>
      </c>
    </row>
    <row r="1525" spans="1:8" x14ac:dyDescent="0.3">
      <c r="A1525" t="s">
        <v>6103</v>
      </c>
      <c r="B1525" t="s">
        <v>57</v>
      </c>
      <c r="C1525" t="s">
        <v>5065</v>
      </c>
      <c r="D1525" s="16">
        <v>1189</v>
      </c>
      <c r="E1525" s="17">
        <v>0</v>
      </c>
      <c r="F1525" s="17">
        <v>263534</v>
      </c>
      <c r="G1525" s="17">
        <v>110570.92940000005</v>
      </c>
      <c r="H1525">
        <v>54.842048776183383</v>
      </c>
    </row>
    <row r="1526" spans="1:8" x14ac:dyDescent="0.3">
      <c r="A1526" t="s">
        <v>6104</v>
      </c>
      <c r="B1526" t="s">
        <v>57</v>
      </c>
      <c r="C1526" t="s">
        <v>5067</v>
      </c>
      <c r="D1526" s="16">
        <v>1189</v>
      </c>
      <c r="E1526" s="17">
        <v>0</v>
      </c>
      <c r="F1526" s="17">
        <v>250463</v>
      </c>
      <c r="G1526" s="17">
        <v>84700.86910000004</v>
      </c>
      <c r="H1526">
        <v>62.083739839881453</v>
      </c>
    </row>
    <row r="1527" spans="1:8" x14ac:dyDescent="0.3">
      <c r="A1527" t="s">
        <v>6105</v>
      </c>
      <c r="B1527" t="s">
        <v>57</v>
      </c>
      <c r="C1527" t="s">
        <v>5069</v>
      </c>
      <c r="D1527" s="16">
        <v>1189</v>
      </c>
      <c r="E1527" s="17">
        <v>0</v>
      </c>
      <c r="F1527" s="17">
        <v>37698</v>
      </c>
      <c r="G1527" s="17">
        <v>26648.003800000002</v>
      </c>
      <c r="H1527">
        <v>186.02312071383358</v>
      </c>
    </row>
    <row r="1528" spans="1:8" x14ac:dyDescent="0.3">
      <c r="A1528" t="s">
        <v>6106</v>
      </c>
      <c r="B1528" t="s">
        <v>57</v>
      </c>
      <c r="C1528" t="s">
        <v>5071</v>
      </c>
      <c r="D1528" s="16">
        <v>1189</v>
      </c>
      <c r="E1528" s="17">
        <v>0</v>
      </c>
      <c r="F1528" s="17">
        <v>38867</v>
      </c>
      <c r="G1528" s="17">
        <v>9429.1380000000063</v>
      </c>
      <c r="H1528">
        <v>90.150437800136601</v>
      </c>
    </row>
    <row r="1529" spans="1:8" x14ac:dyDescent="0.3">
      <c r="A1529" t="s">
        <v>6107</v>
      </c>
      <c r="B1529" t="s">
        <v>57</v>
      </c>
      <c r="C1529" t="s">
        <v>5073</v>
      </c>
      <c r="D1529" s="16">
        <v>1189</v>
      </c>
      <c r="E1529" s="17">
        <v>0</v>
      </c>
      <c r="F1529" s="17">
        <v>44155</v>
      </c>
      <c r="G1529" s="17">
        <v>13398.075399999998</v>
      </c>
      <c r="H1529">
        <v>27.904793979304475</v>
      </c>
    </row>
    <row r="1530" spans="1:8" x14ac:dyDescent="0.3">
      <c r="A1530" t="s">
        <v>6108</v>
      </c>
      <c r="B1530" t="s">
        <v>57</v>
      </c>
      <c r="C1530" t="s">
        <v>5075</v>
      </c>
      <c r="D1530" s="16">
        <v>1189</v>
      </c>
      <c r="E1530" s="17">
        <v>0</v>
      </c>
      <c r="F1530" s="17">
        <v>15315</v>
      </c>
      <c r="G1530" s="17">
        <v>7620.6800000000012</v>
      </c>
      <c r="H1530">
        <v>22.013359205231854</v>
      </c>
    </row>
    <row r="1531" spans="1:8" x14ac:dyDescent="0.3">
      <c r="A1531" t="s">
        <v>386</v>
      </c>
      <c r="B1531" t="s">
        <v>57</v>
      </c>
      <c r="C1531" t="s">
        <v>26</v>
      </c>
      <c r="D1531" s="16">
        <v>1189</v>
      </c>
      <c r="E1531" s="17">
        <v>1368</v>
      </c>
      <c r="F1531" s="17">
        <v>582491</v>
      </c>
      <c r="G1531" s="17">
        <v>302086.06939999998</v>
      </c>
      <c r="H1531">
        <v>73.375929393874927</v>
      </c>
    </row>
    <row r="1532" spans="1:8" x14ac:dyDescent="0.3">
      <c r="A1532" t="s">
        <v>387</v>
      </c>
      <c r="B1532" t="s">
        <v>57</v>
      </c>
      <c r="C1532" t="s">
        <v>27</v>
      </c>
      <c r="D1532" s="16">
        <v>1189</v>
      </c>
      <c r="E1532" s="17">
        <v>1596</v>
      </c>
      <c r="F1532" s="17">
        <v>349407</v>
      </c>
      <c r="G1532" s="17">
        <v>172922.86540000001</v>
      </c>
      <c r="H1532">
        <v>103.891268115157</v>
      </c>
    </row>
    <row r="1533" spans="1:8" x14ac:dyDescent="0.3">
      <c r="A1533" t="s">
        <v>388</v>
      </c>
      <c r="B1533" t="s">
        <v>57</v>
      </c>
      <c r="C1533" t="s">
        <v>28</v>
      </c>
      <c r="D1533" s="16">
        <v>1189</v>
      </c>
      <c r="E1533" s="17">
        <v>1920</v>
      </c>
      <c r="F1533" s="17">
        <v>355919</v>
      </c>
      <c r="G1533" s="17">
        <v>147588.3415000001</v>
      </c>
      <c r="H1533">
        <v>70.087558232337756</v>
      </c>
    </row>
    <row r="1534" spans="1:8" x14ac:dyDescent="0.3">
      <c r="A1534" t="s">
        <v>389</v>
      </c>
      <c r="B1534" t="s">
        <v>57</v>
      </c>
      <c r="C1534" t="s">
        <v>29</v>
      </c>
      <c r="D1534" s="16">
        <v>1189</v>
      </c>
      <c r="E1534" s="17">
        <v>800</v>
      </c>
      <c r="F1534" s="17">
        <v>254918</v>
      </c>
      <c r="G1534" s="17">
        <v>115476.00809999989</v>
      </c>
      <c r="H1534">
        <v>61.286534139792366</v>
      </c>
    </row>
    <row r="1535" spans="1:8" x14ac:dyDescent="0.3">
      <c r="A1535" t="s">
        <v>6109</v>
      </c>
      <c r="B1535" t="s">
        <v>57</v>
      </c>
      <c r="C1535" t="s">
        <v>5077</v>
      </c>
      <c r="D1535" s="16">
        <v>1189</v>
      </c>
      <c r="E1535" s="17">
        <v>640</v>
      </c>
      <c r="F1535" s="17">
        <v>16014</v>
      </c>
      <c r="G1535" s="17">
        <v>7714.6020000000008</v>
      </c>
      <c r="H1535">
        <v>27.978898095982395</v>
      </c>
    </row>
    <row r="1536" spans="1:8" x14ac:dyDescent="0.3">
      <c r="A1536" t="s">
        <v>390</v>
      </c>
      <c r="B1536" t="s">
        <v>57</v>
      </c>
      <c r="C1536" t="s">
        <v>30</v>
      </c>
      <c r="D1536" s="16">
        <v>1189</v>
      </c>
      <c r="E1536" s="17">
        <v>2608</v>
      </c>
      <c r="F1536" s="17">
        <v>507087</v>
      </c>
      <c r="G1536" s="17">
        <v>283892.72289999999</v>
      </c>
      <c r="H1536">
        <v>66.927085704385178</v>
      </c>
    </row>
    <row r="1537" spans="1:8" x14ac:dyDescent="0.3">
      <c r="A1537" t="s">
        <v>6110</v>
      </c>
      <c r="B1537" t="s">
        <v>57</v>
      </c>
      <c r="C1537" t="s">
        <v>5079</v>
      </c>
      <c r="D1537" s="16">
        <v>1189</v>
      </c>
      <c r="E1537" s="17">
        <v>800</v>
      </c>
      <c r="F1537" s="17">
        <v>44789</v>
      </c>
      <c r="G1537" s="17">
        <v>23905.789999999997</v>
      </c>
      <c r="H1537">
        <v>43.795807876279532</v>
      </c>
    </row>
    <row r="1538" spans="1:8" x14ac:dyDescent="0.3">
      <c r="A1538" t="s">
        <v>6111</v>
      </c>
      <c r="B1538" t="s">
        <v>57</v>
      </c>
      <c r="C1538" t="s">
        <v>5081</v>
      </c>
      <c r="D1538" s="16">
        <v>1189</v>
      </c>
      <c r="E1538" s="17">
        <v>684</v>
      </c>
      <c r="F1538" s="17">
        <v>475506</v>
      </c>
      <c r="G1538" s="17">
        <v>235781.88040000026</v>
      </c>
      <c r="H1538">
        <v>61.640134419749245</v>
      </c>
    </row>
    <row r="1539" spans="1:8" x14ac:dyDescent="0.3">
      <c r="A1539" t="s">
        <v>6112</v>
      </c>
      <c r="B1539" t="s">
        <v>57</v>
      </c>
      <c r="C1539" t="s">
        <v>5083</v>
      </c>
      <c r="D1539" s="16">
        <v>1189</v>
      </c>
      <c r="E1539" s="17">
        <v>1824</v>
      </c>
      <c r="F1539" s="17">
        <v>998970</v>
      </c>
      <c r="G1539" s="17">
        <v>492047.18990000011</v>
      </c>
      <c r="H1539">
        <v>73.399103674107849</v>
      </c>
    </row>
    <row r="1540" spans="1:8" x14ac:dyDescent="0.3">
      <c r="A1540" t="s">
        <v>6113</v>
      </c>
      <c r="B1540" t="s">
        <v>57</v>
      </c>
      <c r="C1540" t="s">
        <v>5085</v>
      </c>
      <c r="D1540" s="16">
        <v>1189</v>
      </c>
      <c r="E1540" s="17">
        <v>315</v>
      </c>
      <c r="F1540" s="17">
        <v>47953</v>
      </c>
      <c r="G1540" s="17">
        <v>18683.658800000001</v>
      </c>
      <c r="H1540">
        <v>42.317278429211761</v>
      </c>
    </row>
    <row r="1541" spans="1:8" x14ac:dyDescent="0.3">
      <c r="A1541" t="s">
        <v>391</v>
      </c>
      <c r="B1541" t="s">
        <v>57</v>
      </c>
      <c r="C1541" t="s">
        <v>31</v>
      </c>
      <c r="D1541" s="16">
        <v>1189</v>
      </c>
      <c r="E1541" s="17">
        <v>2864</v>
      </c>
      <c r="F1541" s="17">
        <v>455905</v>
      </c>
      <c r="G1541" s="17">
        <v>227019.3397000001</v>
      </c>
      <c r="H1541">
        <v>48.762429065985657</v>
      </c>
    </row>
    <row r="1542" spans="1:8" x14ac:dyDescent="0.3">
      <c r="A1542" t="s">
        <v>6114</v>
      </c>
      <c r="B1542" t="s">
        <v>57</v>
      </c>
      <c r="C1542" t="s">
        <v>5087</v>
      </c>
      <c r="D1542" s="16">
        <v>1189</v>
      </c>
      <c r="E1542" s="17">
        <v>0</v>
      </c>
      <c r="F1542" s="17">
        <v>37459</v>
      </c>
      <c r="G1542" s="17">
        <v>-11331.926000000007</v>
      </c>
      <c r="H1542">
        <v>171.76555982151262</v>
      </c>
    </row>
    <row r="1543" spans="1:8" x14ac:dyDescent="0.3">
      <c r="A1543" t="s">
        <v>1971</v>
      </c>
      <c r="B1543" t="s">
        <v>58</v>
      </c>
      <c r="C1543" t="s">
        <v>4</v>
      </c>
      <c r="D1543" s="16">
        <v>961.9</v>
      </c>
      <c r="E1543" s="17">
        <v>9945</v>
      </c>
      <c r="F1543" s="17">
        <v>4734221</v>
      </c>
      <c r="G1543" s="17">
        <v>2652689.1235999982</v>
      </c>
      <c r="H1543">
        <v>39.160508515765706</v>
      </c>
    </row>
    <row r="1544" spans="1:8" x14ac:dyDescent="0.3">
      <c r="A1544" t="s">
        <v>1972</v>
      </c>
      <c r="B1544" t="s">
        <v>58</v>
      </c>
      <c r="C1544" t="s">
        <v>2</v>
      </c>
      <c r="D1544" s="16">
        <v>961.9</v>
      </c>
      <c r="E1544" s="17">
        <v>16005</v>
      </c>
      <c r="F1544" s="17">
        <v>7418294</v>
      </c>
      <c r="G1544" s="17">
        <v>4184233.801500001</v>
      </c>
      <c r="H1544">
        <v>50.230969272169389</v>
      </c>
    </row>
    <row r="1545" spans="1:8" x14ac:dyDescent="0.3">
      <c r="A1545" t="s">
        <v>1973</v>
      </c>
      <c r="B1545" t="s">
        <v>58</v>
      </c>
      <c r="C1545" t="s">
        <v>3</v>
      </c>
      <c r="D1545" s="16">
        <v>961.9</v>
      </c>
      <c r="E1545" s="17">
        <v>9888</v>
      </c>
      <c r="F1545" s="17">
        <v>1995125</v>
      </c>
      <c r="G1545" s="17">
        <v>1053019.6922000009</v>
      </c>
      <c r="H1545">
        <v>53.354322345534328</v>
      </c>
    </row>
    <row r="1546" spans="1:8" x14ac:dyDescent="0.3">
      <c r="A1546" t="s">
        <v>1974</v>
      </c>
      <c r="B1546" t="s">
        <v>58</v>
      </c>
      <c r="C1546" t="s">
        <v>7</v>
      </c>
      <c r="D1546" s="16">
        <v>961.9</v>
      </c>
      <c r="E1546" s="17">
        <v>3183</v>
      </c>
      <c r="F1546" s="17">
        <v>1139146</v>
      </c>
      <c r="G1546" s="17">
        <v>618415.27500000014</v>
      </c>
      <c r="H1546">
        <v>48.806165556295817</v>
      </c>
    </row>
    <row r="1547" spans="1:8" x14ac:dyDescent="0.3">
      <c r="A1547" t="s">
        <v>1975</v>
      </c>
      <c r="B1547" t="s">
        <v>58</v>
      </c>
      <c r="C1547" t="s">
        <v>5</v>
      </c>
      <c r="D1547" s="16">
        <v>961.9</v>
      </c>
      <c r="E1547" s="17">
        <v>6000</v>
      </c>
      <c r="F1547" s="17">
        <v>1161676</v>
      </c>
      <c r="G1547" s="17">
        <v>652294.22419999959</v>
      </c>
      <c r="H1547">
        <v>48.032376991842824</v>
      </c>
    </row>
    <row r="1548" spans="1:8" x14ac:dyDescent="0.3">
      <c r="A1548" t="s">
        <v>1976</v>
      </c>
      <c r="B1548" t="s">
        <v>58</v>
      </c>
      <c r="C1548" t="s">
        <v>6</v>
      </c>
      <c r="D1548" s="16">
        <v>961.9</v>
      </c>
      <c r="E1548" s="17">
        <v>1580</v>
      </c>
      <c r="F1548" s="17">
        <v>620681</v>
      </c>
      <c r="G1548" s="17">
        <v>333749.34899999993</v>
      </c>
      <c r="H1548">
        <v>27.358294989213295</v>
      </c>
    </row>
    <row r="1549" spans="1:8" x14ac:dyDescent="0.3">
      <c r="A1549" t="s">
        <v>1977</v>
      </c>
      <c r="B1549" t="s">
        <v>58</v>
      </c>
      <c r="C1549" t="s">
        <v>8</v>
      </c>
      <c r="D1549" s="16">
        <v>961.9</v>
      </c>
      <c r="E1549" s="17">
        <v>4270</v>
      </c>
      <c r="F1549" s="17">
        <v>1111087</v>
      </c>
      <c r="G1549" s="17">
        <v>569461.18839999987</v>
      </c>
      <c r="H1549">
        <v>39.572085822100426</v>
      </c>
    </row>
    <row r="1550" spans="1:8" x14ac:dyDescent="0.3">
      <c r="A1550" t="s">
        <v>1978</v>
      </c>
      <c r="B1550" t="s">
        <v>58</v>
      </c>
      <c r="C1550" t="s">
        <v>21</v>
      </c>
      <c r="D1550" s="16">
        <v>961.9</v>
      </c>
      <c r="E1550" s="17">
        <v>2510</v>
      </c>
      <c r="F1550" s="17">
        <v>405550</v>
      </c>
      <c r="G1550" s="17">
        <v>205126.59820000033</v>
      </c>
      <c r="H1550">
        <v>44.909787378930737</v>
      </c>
    </row>
    <row r="1551" spans="1:8" x14ac:dyDescent="0.3">
      <c r="A1551" t="s">
        <v>1979</v>
      </c>
      <c r="B1551" t="s">
        <v>58</v>
      </c>
      <c r="C1551" t="s">
        <v>22</v>
      </c>
      <c r="D1551" s="16">
        <v>961.9</v>
      </c>
      <c r="E1551" s="17">
        <v>2080</v>
      </c>
      <c r="F1551" s="17">
        <v>573141</v>
      </c>
      <c r="G1551" s="17">
        <v>289599.77800000005</v>
      </c>
      <c r="H1551">
        <v>41.932446493088683</v>
      </c>
    </row>
    <row r="1552" spans="1:8" x14ac:dyDescent="0.3">
      <c r="A1552" t="s">
        <v>1980</v>
      </c>
      <c r="B1552" t="s">
        <v>58</v>
      </c>
      <c r="C1552" t="s">
        <v>23</v>
      </c>
      <c r="D1552" s="16">
        <v>961.9</v>
      </c>
      <c r="E1552" s="17">
        <v>1160</v>
      </c>
      <c r="F1552" s="17">
        <v>504045</v>
      </c>
      <c r="G1552" s="17">
        <v>270079.83999999985</v>
      </c>
      <c r="H1552">
        <v>45.217964653369641</v>
      </c>
    </row>
    <row r="1553" spans="1:8" x14ac:dyDescent="0.3">
      <c r="A1553" t="s">
        <v>1981</v>
      </c>
      <c r="B1553" t="s">
        <v>58</v>
      </c>
      <c r="C1553" t="s">
        <v>24</v>
      </c>
      <c r="D1553" s="16">
        <v>961.9</v>
      </c>
      <c r="E1553" s="17">
        <v>4960</v>
      </c>
      <c r="F1553" s="17">
        <v>752852</v>
      </c>
      <c r="G1553" s="17">
        <v>403718.27499999985</v>
      </c>
      <c r="H1553">
        <v>41.564573946272297</v>
      </c>
    </row>
    <row r="1554" spans="1:8" x14ac:dyDescent="0.3">
      <c r="A1554" t="s">
        <v>1982</v>
      </c>
      <c r="B1554" t="s">
        <v>58</v>
      </c>
      <c r="C1554" t="s">
        <v>25</v>
      </c>
      <c r="D1554" s="16">
        <v>961.9</v>
      </c>
      <c r="E1554" s="17">
        <v>1840</v>
      </c>
      <c r="F1554" s="17">
        <v>405750</v>
      </c>
      <c r="G1554" s="17">
        <v>212629.53399999996</v>
      </c>
      <c r="H1554">
        <v>36.604022800980616</v>
      </c>
    </row>
    <row r="1555" spans="1:8" x14ac:dyDescent="0.3">
      <c r="A1555" t="s">
        <v>6115</v>
      </c>
      <c r="B1555" t="s">
        <v>58</v>
      </c>
      <c r="C1555" t="s">
        <v>5061</v>
      </c>
      <c r="D1555" s="16">
        <v>961.9</v>
      </c>
      <c r="E1555" s="17">
        <v>1844</v>
      </c>
      <c r="F1555" s="17">
        <v>425934</v>
      </c>
      <c r="G1555" s="17">
        <v>232853.12200000021</v>
      </c>
      <c r="H1555">
        <v>42.527035259804421</v>
      </c>
    </row>
    <row r="1556" spans="1:8" x14ac:dyDescent="0.3">
      <c r="A1556" t="s">
        <v>1983</v>
      </c>
      <c r="B1556" t="s">
        <v>58</v>
      </c>
      <c r="C1556" t="s">
        <v>14</v>
      </c>
      <c r="D1556" s="16">
        <v>961.9</v>
      </c>
      <c r="E1556" s="17">
        <v>763</v>
      </c>
      <c r="F1556" s="17">
        <v>360214</v>
      </c>
      <c r="G1556" s="17">
        <v>185107.69100000014</v>
      </c>
      <c r="H1556">
        <v>24.341188724387969</v>
      </c>
    </row>
    <row r="1557" spans="1:8" x14ac:dyDescent="0.3">
      <c r="A1557" t="s">
        <v>1984</v>
      </c>
      <c r="B1557" t="s">
        <v>58</v>
      </c>
      <c r="C1557" t="s">
        <v>15</v>
      </c>
      <c r="D1557" s="16">
        <v>961.9</v>
      </c>
      <c r="E1557" s="17">
        <v>545</v>
      </c>
      <c r="F1557" s="17">
        <v>642591</v>
      </c>
      <c r="G1557" s="17">
        <v>378946.54400000029</v>
      </c>
      <c r="H1557">
        <v>28.214854593794282</v>
      </c>
    </row>
    <row r="1558" spans="1:8" x14ac:dyDescent="0.3">
      <c r="A1558" t="s">
        <v>6116</v>
      </c>
      <c r="B1558" t="s">
        <v>58</v>
      </c>
      <c r="C1558" t="s">
        <v>5063</v>
      </c>
      <c r="D1558" s="16">
        <v>961.9</v>
      </c>
      <c r="E1558" s="17">
        <v>400</v>
      </c>
      <c r="F1558" s="17">
        <v>21701</v>
      </c>
      <c r="G1558" s="17">
        <v>9346.5299999999988</v>
      </c>
      <c r="H1558">
        <v>37.116203001828488</v>
      </c>
    </row>
    <row r="1559" spans="1:8" x14ac:dyDescent="0.3">
      <c r="A1559" t="s">
        <v>6117</v>
      </c>
      <c r="B1559" t="s">
        <v>58</v>
      </c>
      <c r="C1559" t="s">
        <v>5065</v>
      </c>
      <c r="D1559" s="16">
        <v>961.9</v>
      </c>
      <c r="E1559" s="17">
        <v>0</v>
      </c>
      <c r="F1559" s="17">
        <v>458310</v>
      </c>
      <c r="G1559" s="17">
        <v>165641.96199999994</v>
      </c>
      <c r="H1559">
        <v>41.606221891233652</v>
      </c>
    </row>
    <row r="1560" spans="1:8" x14ac:dyDescent="0.3">
      <c r="A1560" t="s">
        <v>6118</v>
      </c>
      <c r="B1560" t="s">
        <v>58</v>
      </c>
      <c r="C1560" t="s">
        <v>5067</v>
      </c>
      <c r="D1560" s="16">
        <v>961.9</v>
      </c>
      <c r="E1560" s="17">
        <v>0</v>
      </c>
      <c r="F1560" s="17">
        <v>811011</v>
      </c>
      <c r="G1560" s="17">
        <v>327790.79729999974</v>
      </c>
      <c r="H1560">
        <v>54.401647109983251</v>
      </c>
    </row>
    <row r="1561" spans="1:8" x14ac:dyDescent="0.3">
      <c r="A1561" t="s">
        <v>6119</v>
      </c>
      <c r="B1561" t="s">
        <v>58</v>
      </c>
      <c r="C1561" t="s">
        <v>5069</v>
      </c>
      <c r="D1561" s="16">
        <v>961.9</v>
      </c>
      <c r="E1561" s="17">
        <v>0</v>
      </c>
      <c r="F1561" s="17">
        <v>14107</v>
      </c>
      <c r="G1561" s="17">
        <v>7139.4400000000005</v>
      </c>
      <c r="H1561">
        <v>19.870149090929957</v>
      </c>
    </row>
    <row r="1562" spans="1:8" x14ac:dyDescent="0.3">
      <c r="A1562" t="s">
        <v>6120</v>
      </c>
      <c r="B1562" t="s">
        <v>58</v>
      </c>
      <c r="C1562" t="s">
        <v>5071</v>
      </c>
      <c r="D1562" s="16">
        <v>961.9</v>
      </c>
      <c r="E1562" s="17">
        <v>0</v>
      </c>
      <c r="F1562" s="17">
        <v>67207</v>
      </c>
      <c r="G1562" s="17">
        <v>30555.499999999993</v>
      </c>
      <c r="H1562">
        <v>17.646279884861464</v>
      </c>
    </row>
    <row r="1563" spans="1:8" x14ac:dyDescent="0.3">
      <c r="A1563" t="s">
        <v>6121</v>
      </c>
      <c r="B1563" t="s">
        <v>58</v>
      </c>
      <c r="C1563" t="s">
        <v>5073</v>
      </c>
      <c r="D1563" s="16">
        <v>961.9</v>
      </c>
      <c r="E1563" s="17">
        <v>0</v>
      </c>
      <c r="F1563" s="17">
        <v>70247</v>
      </c>
      <c r="G1563" s="17">
        <v>30434.702399999987</v>
      </c>
      <c r="H1563">
        <v>15.931052002384293</v>
      </c>
    </row>
    <row r="1564" spans="1:8" x14ac:dyDescent="0.3">
      <c r="A1564" t="s">
        <v>6122</v>
      </c>
      <c r="B1564" t="s">
        <v>58</v>
      </c>
      <c r="C1564" t="s">
        <v>5075</v>
      </c>
      <c r="D1564" s="16">
        <v>961.9</v>
      </c>
      <c r="E1564" s="17">
        <v>0</v>
      </c>
      <c r="F1564" s="17">
        <v>13446</v>
      </c>
      <c r="G1564" s="17">
        <v>5498.1300000000037</v>
      </c>
      <c r="H1564">
        <v>51.287464440157997</v>
      </c>
    </row>
    <row r="1565" spans="1:8" x14ac:dyDescent="0.3">
      <c r="A1565" t="s">
        <v>1985</v>
      </c>
      <c r="B1565" t="s">
        <v>58</v>
      </c>
      <c r="C1565" t="s">
        <v>26</v>
      </c>
      <c r="D1565" s="16">
        <v>961.9</v>
      </c>
      <c r="E1565" s="17">
        <v>684</v>
      </c>
      <c r="F1565" s="17">
        <v>620636</v>
      </c>
      <c r="G1565" s="17">
        <v>335967.13160000014</v>
      </c>
      <c r="H1565">
        <v>32.21008056390599</v>
      </c>
    </row>
    <row r="1566" spans="1:8" x14ac:dyDescent="0.3">
      <c r="A1566" t="s">
        <v>1986</v>
      </c>
      <c r="B1566" t="s">
        <v>58</v>
      </c>
      <c r="C1566" t="s">
        <v>27</v>
      </c>
      <c r="D1566" s="16">
        <v>961.9</v>
      </c>
      <c r="E1566" s="17">
        <v>912</v>
      </c>
      <c r="F1566" s="17">
        <v>368339</v>
      </c>
      <c r="G1566" s="17">
        <v>186007.8645</v>
      </c>
      <c r="H1566">
        <v>53.376980472432606</v>
      </c>
    </row>
    <row r="1567" spans="1:8" x14ac:dyDescent="0.3">
      <c r="A1567" t="s">
        <v>1987</v>
      </c>
      <c r="B1567" t="s">
        <v>58</v>
      </c>
      <c r="C1567" t="s">
        <v>28</v>
      </c>
      <c r="D1567" s="16">
        <v>961.9</v>
      </c>
      <c r="E1567" s="17">
        <v>1056</v>
      </c>
      <c r="F1567" s="17">
        <v>275158</v>
      </c>
      <c r="G1567" s="17">
        <v>120122.96439999991</v>
      </c>
      <c r="H1567">
        <v>58.195949418029628</v>
      </c>
    </row>
    <row r="1568" spans="1:8" x14ac:dyDescent="0.3">
      <c r="A1568" t="s">
        <v>1988</v>
      </c>
      <c r="B1568" t="s">
        <v>58</v>
      </c>
      <c r="C1568" t="s">
        <v>29</v>
      </c>
      <c r="D1568" s="16">
        <v>961.9</v>
      </c>
      <c r="E1568" s="17">
        <v>200</v>
      </c>
      <c r="F1568" s="17">
        <v>130047</v>
      </c>
      <c r="G1568" s="17">
        <v>68789.583700000047</v>
      </c>
      <c r="H1568">
        <v>54.315402363778844</v>
      </c>
    </row>
    <row r="1569" spans="1:8" x14ac:dyDescent="0.3">
      <c r="A1569" t="s">
        <v>1989</v>
      </c>
      <c r="B1569" t="s">
        <v>58</v>
      </c>
      <c r="C1569" t="s">
        <v>30</v>
      </c>
      <c r="D1569" s="16">
        <v>961.9</v>
      </c>
      <c r="E1569" s="17">
        <v>1108</v>
      </c>
      <c r="F1569" s="17">
        <v>336994</v>
      </c>
      <c r="G1569" s="17">
        <v>195306.26359999998</v>
      </c>
      <c r="H1569">
        <v>44.770139910287973</v>
      </c>
    </row>
    <row r="1570" spans="1:8" x14ac:dyDescent="0.3">
      <c r="A1570" t="s">
        <v>6123</v>
      </c>
      <c r="B1570" t="s">
        <v>58</v>
      </c>
      <c r="C1570" t="s">
        <v>5079</v>
      </c>
      <c r="D1570" s="16">
        <v>961.9</v>
      </c>
      <c r="E1570" s="17">
        <v>800</v>
      </c>
      <c r="F1570" s="17">
        <v>32750</v>
      </c>
      <c r="G1570" s="17">
        <v>16916.884000000005</v>
      </c>
      <c r="H1570">
        <v>82.131660255631445</v>
      </c>
    </row>
    <row r="1571" spans="1:8" x14ac:dyDescent="0.3">
      <c r="A1571" t="s">
        <v>6124</v>
      </c>
      <c r="B1571" t="s">
        <v>58</v>
      </c>
      <c r="C1571" t="s">
        <v>5081</v>
      </c>
      <c r="D1571" s="16">
        <v>961.9</v>
      </c>
      <c r="E1571" s="17">
        <v>456</v>
      </c>
      <c r="F1571" s="17">
        <v>436035</v>
      </c>
      <c r="G1571" s="17">
        <v>230500.87340000004</v>
      </c>
      <c r="H1571">
        <v>46.492984102816365</v>
      </c>
    </row>
    <row r="1572" spans="1:8" x14ac:dyDescent="0.3">
      <c r="A1572" t="s">
        <v>6125</v>
      </c>
      <c r="B1572" t="s">
        <v>58</v>
      </c>
      <c r="C1572" t="s">
        <v>5083</v>
      </c>
      <c r="D1572" s="16">
        <v>961.9</v>
      </c>
      <c r="E1572" s="17">
        <v>2052</v>
      </c>
      <c r="F1572" s="17">
        <v>1444431</v>
      </c>
      <c r="G1572" s="17">
        <v>743349.16169999994</v>
      </c>
      <c r="H1572">
        <v>57.941380750070913</v>
      </c>
    </row>
    <row r="1573" spans="1:8" x14ac:dyDescent="0.3">
      <c r="A1573" t="s">
        <v>6126</v>
      </c>
      <c r="B1573" t="s">
        <v>58</v>
      </c>
      <c r="C1573" t="s">
        <v>5085</v>
      </c>
      <c r="D1573" s="16">
        <v>961.9</v>
      </c>
      <c r="E1573" s="17">
        <v>90</v>
      </c>
      <c r="F1573" s="17">
        <v>24285</v>
      </c>
      <c r="G1573" s="17">
        <v>10677.302799999999</v>
      </c>
      <c r="H1573">
        <v>10.91874303317096</v>
      </c>
    </row>
    <row r="1574" spans="1:8" x14ac:dyDescent="0.3">
      <c r="A1574" t="s">
        <v>1990</v>
      </c>
      <c r="B1574" t="s">
        <v>58</v>
      </c>
      <c r="C1574" t="s">
        <v>31</v>
      </c>
      <c r="D1574" s="16">
        <v>961.9</v>
      </c>
      <c r="E1574" s="17">
        <v>1900</v>
      </c>
      <c r="F1574" s="17">
        <v>358923</v>
      </c>
      <c r="G1574" s="17">
        <v>188890.43270000009</v>
      </c>
      <c r="H1574">
        <v>34.139823181391272</v>
      </c>
    </row>
    <row r="1575" spans="1:8" x14ac:dyDescent="0.3">
      <c r="A1575" t="s">
        <v>2111</v>
      </c>
      <c r="B1575" t="s">
        <v>59</v>
      </c>
      <c r="C1575" t="s">
        <v>4</v>
      </c>
      <c r="D1575" s="16">
        <v>1182</v>
      </c>
      <c r="E1575" s="17">
        <v>15133</v>
      </c>
      <c r="F1575" s="17">
        <v>4894752</v>
      </c>
      <c r="G1575" s="17">
        <v>2622167.6256000032</v>
      </c>
      <c r="H1575">
        <v>52.677319444787067</v>
      </c>
    </row>
    <row r="1576" spans="1:8" x14ac:dyDescent="0.3">
      <c r="A1576" t="s">
        <v>2112</v>
      </c>
      <c r="B1576" t="s">
        <v>59</v>
      </c>
      <c r="C1576" t="s">
        <v>2</v>
      </c>
      <c r="D1576" s="16">
        <v>1182</v>
      </c>
      <c r="E1576" s="17">
        <v>19308</v>
      </c>
      <c r="F1576" s="17">
        <v>7348293</v>
      </c>
      <c r="G1576" s="17">
        <v>4025871.0390000008</v>
      </c>
      <c r="H1576">
        <v>58.77296663420406</v>
      </c>
    </row>
    <row r="1577" spans="1:8" x14ac:dyDescent="0.3">
      <c r="A1577" t="s">
        <v>2113</v>
      </c>
      <c r="B1577" t="s">
        <v>59</v>
      </c>
      <c r="C1577" t="s">
        <v>3</v>
      </c>
      <c r="D1577" s="16">
        <v>1182</v>
      </c>
      <c r="E1577" s="17">
        <v>16272</v>
      </c>
      <c r="F1577" s="17">
        <v>2388623</v>
      </c>
      <c r="G1577" s="17">
        <v>1209669.9161000003</v>
      </c>
      <c r="H1577">
        <v>68.86810182905181</v>
      </c>
    </row>
    <row r="1578" spans="1:8" x14ac:dyDescent="0.3">
      <c r="A1578" t="s">
        <v>2114</v>
      </c>
      <c r="B1578" t="s">
        <v>59</v>
      </c>
      <c r="C1578" t="s">
        <v>7</v>
      </c>
      <c r="D1578" s="16">
        <v>1182</v>
      </c>
      <c r="E1578" s="17">
        <v>4626</v>
      </c>
      <c r="F1578" s="17">
        <v>1229550</v>
      </c>
      <c r="G1578" s="17">
        <v>686642.11699999962</v>
      </c>
      <c r="H1578">
        <v>63.96243991911237</v>
      </c>
    </row>
    <row r="1579" spans="1:8" x14ac:dyDescent="0.3">
      <c r="A1579" t="s">
        <v>2115</v>
      </c>
      <c r="B1579" t="s">
        <v>59</v>
      </c>
      <c r="C1579" t="s">
        <v>5</v>
      </c>
      <c r="D1579" s="16">
        <v>1182</v>
      </c>
      <c r="E1579" s="17">
        <v>6400</v>
      </c>
      <c r="F1579" s="17">
        <v>991031</v>
      </c>
      <c r="G1579" s="17">
        <v>549818.63950000016</v>
      </c>
      <c r="H1579">
        <v>61.904752346801125</v>
      </c>
    </row>
    <row r="1580" spans="1:8" x14ac:dyDescent="0.3">
      <c r="A1580" t="s">
        <v>2116</v>
      </c>
      <c r="B1580" t="s">
        <v>59</v>
      </c>
      <c r="C1580" t="s">
        <v>6</v>
      </c>
      <c r="D1580" s="16">
        <v>1182</v>
      </c>
      <c r="E1580" s="17">
        <v>2100</v>
      </c>
      <c r="F1580" s="17">
        <v>525381</v>
      </c>
      <c r="G1580" s="17">
        <v>266190.005</v>
      </c>
      <c r="H1580">
        <v>41.547151094890424</v>
      </c>
    </row>
    <row r="1581" spans="1:8" x14ac:dyDescent="0.3">
      <c r="A1581" t="s">
        <v>2117</v>
      </c>
      <c r="B1581" t="s">
        <v>59</v>
      </c>
      <c r="C1581" t="s">
        <v>8</v>
      </c>
      <c r="D1581" s="16">
        <v>1182</v>
      </c>
      <c r="E1581" s="17">
        <v>4440</v>
      </c>
      <c r="F1581" s="17">
        <v>976958</v>
      </c>
      <c r="G1581" s="17">
        <v>472657.86749999982</v>
      </c>
      <c r="H1581">
        <v>45.149671186334523</v>
      </c>
    </row>
    <row r="1582" spans="1:8" x14ac:dyDescent="0.3">
      <c r="A1582" t="s">
        <v>2118</v>
      </c>
      <c r="B1582" t="s">
        <v>59</v>
      </c>
      <c r="C1582" t="s">
        <v>21</v>
      </c>
      <c r="D1582" s="16">
        <v>1182</v>
      </c>
      <c r="E1582" s="17">
        <v>2350</v>
      </c>
      <c r="F1582" s="17">
        <v>337933</v>
      </c>
      <c r="G1582" s="17">
        <v>157838.01599999989</v>
      </c>
      <c r="H1582">
        <v>47.323777656128364</v>
      </c>
    </row>
    <row r="1583" spans="1:8" x14ac:dyDescent="0.3">
      <c r="A1583" t="s">
        <v>2119</v>
      </c>
      <c r="B1583" t="s">
        <v>59</v>
      </c>
      <c r="C1583" t="s">
        <v>22</v>
      </c>
      <c r="D1583" s="16">
        <v>1182</v>
      </c>
      <c r="E1583" s="17">
        <v>1960</v>
      </c>
      <c r="F1583" s="17">
        <v>422557</v>
      </c>
      <c r="G1583" s="17">
        <v>206888.35600000023</v>
      </c>
      <c r="H1583">
        <v>57.091172238278709</v>
      </c>
    </row>
    <row r="1584" spans="1:8" x14ac:dyDescent="0.3">
      <c r="A1584" t="s">
        <v>2120</v>
      </c>
      <c r="B1584" t="s">
        <v>59</v>
      </c>
      <c r="C1584" t="s">
        <v>23</v>
      </c>
      <c r="D1584" s="16">
        <v>1182</v>
      </c>
      <c r="E1584" s="17">
        <v>1080</v>
      </c>
      <c r="F1584" s="17">
        <v>463463.98</v>
      </c>
      <c r="G1584" s="17">
        <v>247097.2540000001</v>
      </c>
      <c r="H1584">
        <v>45.900867402781707</v>
      </c>
    </row>
    <row r="1585" spans="1:8" x14ac:dyDescent="0.3">
      <c r="A1585" t="s">
        <v>2121</v>
      </c>
      <c r="B1585" t="s">
        <v>59</v>
      </c>
      <c r="C1585" t="s">
        <v>24</v>
      </c>
      <c r="D1585" s="16">
        <v>1182</v>
      </c>
      <c r="E1585" s="17">
        <v>4640</v>
      </c>
      <c r="F1585" s="17">
        <v>539862</v>
      </c>
      <c r="G1585" s="17">
        <v>286005.96200000029</v>
      </c>
      <c r="H1585">
        <v>55.523106460442115</v>
      </c>
    </row>
    <row r="1586" spans="1:8" x14ac:dyDescent="0.3">
      <c r="A1586" t="s">
        <v>2122</v>
      </c>
      <c r="B1586" t="s">
        <v>59</v>
      </c>
      <c r="C1586" t="s">
        <v>25</v>
      </c>
      <c r="D1586" s="16">
        <v>1182</v>
      </c>
      <c r="E1586" s="17">
        <v>1720</v>
      </c>
      <c r="F1586" s="17">
        <v>259707.71000000002</v>
      </c>
      <c r="G1586" s="17">
        <v>130944.03600000015</v>
      </c>
      <c r="H1586">
        <v>47.86192191673566</v>
      </c>
    </row>
    <row r="1587" spans="1:8" x14ac:dyDescent="0.3">
      <c r="A1587" t="s">
        <v>6127</v>
      </c>
      <c r="B1587" t="s">
        <v>59</v>
      </c>
      <c r="C1587" t="s">
        <v>5061</v>
      </c>
      <c r="D1587" s="16">
        <v>1182</v>
      </c>
      <c r="E1587" s="17">
        <v>4380</v>
      </c>
      <c r="F1587" s="17">
        <v>393473</v>
      </c>
      <c r="G1587" s="17">
        <v>198134.91400000014</v>
      </c>
      <c r="H1587">
        <v>58.786326570231672</v>
      </c>
    </row>
    <row r="1588" spans="1:8" x14ac:dyDescent="0.3">
      <c r="A1588" t="s">
        <v>2123</v>
      </c>
      <c r="B1588" t="s">
        <v>59</v>
      </c>
      <c r="C1588" t="s">
        <v>14</v>
      </c>
      <c r="D1588" s="16">
        <v>1182</v>
      </c>
      <c r="E1588" s="17">
        <v>1677</v>
      </c>
      <c r="F1588" s="17">
        <v>490179.29000000004</v>
      </c>
      <c r="G1588" s="17">
        <v>222179.23300000007</v>
      </c>
      <c r="H1588">
        <v>31.561021610155858</v>
      </c>
    </row>
    <row r="1589" spans="1:8" x14ac:dyDescent="0.3">
      <c r="A1589" t="s">
        <v>2124</v>
      </c>
      <c r="B1589" t="s">
        <v>59</v>
      </c>
      <c r="C1589" t="s">
        <v>15</v>
      </c>
      <c r="D1589" s="16">
        <v>1182</v>
      </c>
      <c r="E1589" s="17">
        <v>2198</v>
      </c>
      <c r="F1589" s="17">
        <v>672119</v>
      </c>
      <c r="G1589" s="17">
        <v>390374.47099999984</v>
      </c>
      <c r="H1589">
        <v>37.207735767958859</v>
      </c>
    </row>
    <row r="1590" spans="1:8" x14ac:dyDescent="0.3">
      <c r="A1590" t="s">
        <v>6128</v>
      </c>
      <c r="B1590" t="s">
        <v>59</v>
      </c>
      <c r="C1590" t="s">
        <v>5063</v>
      </c>
      <c r="D1590" s="16">
        <v>1182</v>
      </c>
      <c r="E1590" s="17">
        <v>400</v>
      </c>
      <c r="F1590" s="17">
        <v>14285</v>
      </c>
      <c r="G1590" s="17">
        <v>5443.0859999999975</v>
      </c>
      <c r="H1590">
        <v>53.16302240668702</v>
      </c>
    </row>
    <row r="1591" spans="1:8" x14ac:dyDescent="0.3">
      <c r="A1591" t="s">
        <v>6129</v>
      </c>
      <c r="B1591" t="s">
        <v>59</v>
      </c>
      <c r="C1591" t="s">
        <v>5065</v>
      </c>
      <c r="D1591" s="16">
        <v>1182</v>
      </c>
      <c r="E1591" s="17">
        <v>0</v>
      </c>
      <c r="F1591" s="17">
        <v>541077</v>
      </c>
      <c r="G1591" s="17">
        <v>183703.56590000022</v>
      </c>
      <c r="H1591">
        <v>65.513385317691984</v>
      </c>
    </row>
    <row r="1592" spans="1:8" x14ac:dyDescent="0.3">
      <c r="A1592" t="s">
        <v>6130</v>
      </c>
      <c r="B1592" t="s">
        <v>59</v>
      </c>
      <c r="C1592" t="s">
        <v>5067</v>
      </c>
      <c r="D1592" s="16">
        <v>1182</v>
      </c>
      <c r="E1592" s="17">
        <v>0</v>
      </c>
      <c r="F1592" s="17">
        <v>1024946</v>
      </c>
      <c r="G1592" s="17">
        <v>389796.97759999917</v>
      </c>
      <c r="H1592">
        <v>70.517342629070555</v>
      </c>
    </row>
    <row r="1593" spans="1:8" x14ac:dyDescent="0.3">
      <c r="A1593" t="s">
        <v>6131</v>
      </c>
      <c r="B1593" t="s">
        <v>59</v>
      </c>
      <c r="C1593" t="s">
        <v>5069</v>
      </c>
      <c r="D1593" s="16">
        <v>1182</v>
      </c>
      <c r="E1593" s="17">
        <v>0</v>
      </c>
      <c r="F1593" s="17">
        <v>37589</v>
      </c>
      <c r="G1593" s="17">
        <v>18579.800000000003</v>
      </c>
      <c r="H1593">
        <v>182.59719782526375</v>
      </c>
    </row>
    <row r="1594" spans="1:8" x14ac:dyDescent="0.3">
      <c r="A1594" t="s">
        <v>6132</v>
      </c>
      <c r="B1594" t="s">
        <v>59</v>
      </c>
      <c r="C1594" t="s">
        <v>5071</v>
      </c>
      <c r="D1594" s="16">
        <v>1182</v>
      </c>
      <c r="E1594" s="17">
        <v>0</v>
      </c>
      <c r="F1594" s="17">
        <v>66327</v>
      </c>
      <c r="G1594" s="17">
        <v>26475.313500000004</v>
      </c>
      <c r="H1594">
        <v>34.741123987312363</v>
      </c>
    </row>
    <row r="1595" spans="1:8" x14ac:dyDescent="0.3">
      <c r="A1595" t="s">
        <v>6133</v>
      </c>
      <c r="B1595" t="s">
        <v>59</v>
      </c>
      <c r="C1595" t="s">
        <v>5073</v>
      </c>
      <c r="D1595" s="16">
        <v>1182</v>
      </c>
      <c r="E1595" s="17">
        <v>0</v>
      </c>
      <c r="F1595" s="17">
        <v>64099</v>
      </c>
      <c r="G1595" s="17">
        <v>21589.363500000036</v>
      </c>
      <c r="H1595">
        <v>23.3293456743626</v>
      </c>
    </row>
    <row r="1596" spans="1:8" x14ac:dyDescent="0.3">
      <c r="A1596" t="s">
        <v>6134</v>
      </c>
      <c r="B1596" t="s">
        <v>59</v>
      </c>
      <c r="C1596" t="s">
        <v>5075</v>
      </c>
      <c r="D1596" s="16">
        <v>1182</v>
      </c>
      <c r="E1596" s="17">
        <v>0</v>
      </c>
      <c r="F1596" s="17">
        <v>2623</v>
      </c>
      <c r="G1596" s="17">
        <v>155.0300000000002</v>
      </c>
      <c r="H1596">
        <v>45.772788972313307</v>
      </c>
    </row>
    <row r="1597" spans="1:8" x14ac:dyDescent="0.3">
      <c r="A1597" t="s">
        <v>2125</v>
      </c>
      <c r="B1597" t="s">
        <v>59</v>
      </c>
      <c r="C1597" t="s">
        <v>26</v>
      </c>
      <c r="D1597" s="16">
        <v>1182</v>
      </c>
      <c r="E1597" s="17">
        <v>1137</v>
      </c>
      <c r="F1597" s="17">
        <v>484695</v>
      </c>
      <c r="G1597" s="17">
        <v>246564.54219999994</v>
      </c>
      <c r="H1597">
        <v>61.668834500934452</v>
      </c>
    </row>
    <row r="1598" spans="1:8" x14ac:dyDescent="0.3">
      <c r="A1598" t="s">
        <v>2126</v>
      </c>
      <c r="B1598" t="s">
        <v>59</v>
      </c>
      <c r="C1598" t="s">
        <v>27</v>
      </c>
      <c r="D1598" s="16">
        <v>1182</v>
      </c>
      <c r="E1598" s="17">
        <v>1137</v>
      </c>
      <c r="F1598" s="17">
        <v>255587</v>
      </c>
      <c r="G1598" s="17">
        <v>109443.11040000006</v>
      </c>
      <c r="H1598">
        <v>84.027082227733359</v>
      </c>
    </row>
    <row r="1599" spans="1:8" x14ac:dyDescent="0.3">
      <c r="A1599" t="s">
        <v>2127</v>
      </c>
      <c r="B1599" t="s">
        <v>59</v>
      </c>
      <c r="C1599" t="s">
        <v>28</v>
      </c>
      <c r="D1599" s="16">
        <v>1182</v>
      </c>
      <c r="E1599" s="17">
        <v>960</v>
      </c>
      <c r="F1599" s="17">
        <v>267468</v>
      </c>
      <c r="G1599" s="17">
        <v>120791.20660000006</v>
      </c>
      <c r="H1599">
        <v>46.830880892437058</v>
      </c>
    </row>
    <row r="1600" spans="1:8" x14ac:dyDescent="0.3">
      <c r="A1600" t="s">
        <v>2128</v>
      </c>
      <c r="B1600" t="s">
        <v>59</v>
      </c>
      <c r="C1600" t="s">
        <v>29</v>
      </c>
      <c r="D1600" s="16">
        <v>1182</v>
      </c>
      <c r="E1600" s="17">
        <v>200</v>
      </c>
      <c r="F1600" s="17">
        <v>113832</v>
      </c>
      <c r="G1600" s="17">
        <v>55212.000400000019</v>
      </c>
      <c r="H1600">
        <v>52.953133730488624</v>
      </c>
    </row>
    <row r="1601" spans="1:8" x14ac:dyDescent="0.3">
      <c r="A1601" t="s">
        <v>6135</v>
      </c>
      <c r="B1601" t="s">
        <v>59</v>
      </c>
      <c r="C1601" t="s">
        <v>5077</v>
      </c>
      <c r="D1601" s="16">
        <v>1182</v>
      </c>
      <c r="E1601" s="17">
        <v>640</v>
      </c>
      <c r="F1601" s="17">
        <v>13216</v>
      </c>
      <c r="G1601" s="17">
        <v>6608.1459999999997</v>
      </c>
      <c r="H1601">
        <v>44.805583083403441</v>
      </c>
    </row>
    <row r="1602" spans="1:8" x14ac:dyDescent="0.3">
      <c r="A1602" t="s">
        <v>2129</v>
      </c>
      <c r="B1602" t="s">
        <v>59</v>
      </c>
      <c r="C1602" t="s">
        <v>30</v>
      </c>
      <c r="D1602" s="16">
        <v>1182</v>
      </c>
      <c r="E1602" s="17">
        <v>1108</v>
      </c>
      <c r="F1602" s="17">
        <v>207723</v>
      </c>
      <c r="G1602" s="17">
        <v>114872.37469999997</v>
      </c>
      <c r="H1602">
        <v>70.123779264413926</v>
      </c>
    </row>
    <row r="1603" spans="1:8" x14ac:dyDescent="0.3">
      <c r="A1603" t="s">
        <v>6136</v>
      </c>
      <c r="B1603" t="s">
        <v>59</v>
      </c>
      <c r="C1603" t="s">
        <v>5079</v>
      </c>
      <c r="D1603" s="16">
        <v>1182</v>
      </c>
      <c r="E1603" s="17">
        <v>720</v>
      </c>
      <c r="F1603" s="17">
        <v>27373</v>
      </c>
      <c r="G1603" s="17">
        <v>12738.392000000002</v>
      </c>
      <c r="H1603">
        <v>55.54267376345171</v>
      </c>
    </row>
    <row r="1604" spans="1:8" x14ac:dyDescent="0.3">
      <c r="A1604" t="s">
        <v>6137</v>
      </c>
      <c r="B1604" t="s">
        <v>59</v>
      </c>
      <c r="C1604" t="s">
        <v>5081</v>
      </c>
      <c r="D1604" s="16">
        <v>1182</v>
      </c>
      <c r="E1604" s="17">
        <v>0</v>
      </c>
      <c r="F1604" s="17">
        <v>233272</v>
      </c>
      <c r="G1604" s="17">
        <v>101390.46039999995</v>
      </c>
      <c r="H1604">
        <v>49.994545647539539</v>
      </c>
    </row>
    <row r="1605" spans="1:8" x14ac:dyDescent="0.3">
      <c r="A1605" t="s">
        <v>6138</v>
      </c>
      <c r="B1605" t="s">
        <v>59</v>
      </c>
      <c r="C1605" t="s">
        <v>5083</v>
      </c>
      <c r="D1605" s="16">
        <v>1182</v>
      </c>
      <c r="E1605" s="17">
        <v>0</v>
      </c>
      <c r="F1605" s="17">
        <v>245105</v>
      </c>
      <c r="G1605" s="17">
        <v>126902.68999999997</v>
      </c>
      <c r="H1605">
        <v>35.899631246631273</v>
      </c>
    </row>
    <row r="1606" spans="1:8" x14ac:dyDescent="0.3">
      <c r="A1606" t="s">
        <v>6139</v>
      </c>
      <c r="B1606" t="s">
        <v>59</v>
      </c>
      <c r="C1606" t="s">
        <v>5085</v>
      </c>
      <c r="D1606" s="16">
        <v>1182</v>
      </c>
      <c r="E1606" s="17">
        <v>315</v>
      </c>
      <c r="F1606" s="17">
        <v>61594</v>
      </c>
      <c r="G1606" s="17">
        <v>30739.023700000002</v>
      </c>
      <c r="H1606">
        <v>62.992472442767678</v>
      </c>
    </row>
    <row r="1607" spans="1:8" x14ac:dyDescent="0.3">
      <c r="A1607" t="s">
        <v>2130</v>
      </c>
      <c r="B1607" t="s">
        <v>59</v>
      </c>
      <c r="C1607" t="s">
        <v>31</v>
      </c>
      <c r="D1607" s="16">
        <v>1182</v>
      </c>
      <c r="E1607" s="17">
        <v>4520</v>
      </c>
      <c r="F1607" s="17">
        <v>467329</v>
      </c>
      <c r="G1607" s="17">
        <v>217213.08580000015</v>
      </c>
      <c r="H1607">
        <v>60.984244240065138</v>
      </c>
    </row>
    <row r="1608" spans="1:8" x14ac:dyDescent="0.3">
      <c r="A1608" t="s">
        <v>2151</v>
      </c>
      <c r="B1608" t="s">
        <v>60</v>
      </c>
      <c r="C1608" t="s">
        <v>4</v>
      </c>
      <c r="D1608" s="16">
        <v>1109.9000000000001</v>
      </c>
      <c r="E1608" s="17">
        <v>12906</v>
      </c>
      <c r="F1608" s="17">
        <v>3523292</v>
      </c>
      <c r="G1608" s="17">
        <v>1858793.3562999992</v>
      </c>
      <c r="H1608">
        <v>62.180489013335631</v>
      </c>
    </row>
    <row r="1609" spans="1:8" x14ac:dyDescent="0.3">
      <c r="A1609" t="s">
        <v>2152</v>
      </c>
      <c r="B1609" t="s">
        <v>60</v>
      </c>
      <c r="C1609" t="s">
        <v>2</v>
      </c>
      <c r="D1609" s="16">
        <v>1109.9000000000001</v>
      </c>
      <c r="E1609" s="17">
        <v>19614</v>
      </c>
      <c r="F1609" s="17">
        <v>5689761.9900000002</v>
      </c>
      <c r="G1609" s="17">
        <v>2891852.4364999984</v>
      </c>
      <c r="H1609">
        <v>72.10792419434074</v>
      </c>
    </row>
    <row r="1610" spans="1:8" x14ac:dyDescent="0.3">
      <c r="A1610" t="s">
        <v>2153</v>
      </c>
      <c r="B1610" t="s">
        <v>60</v>
      </c>
      <c r="C1610" t="s">
        <v>3</v>
      </c>
      <c r="D1610" s="16">
        <v>1109.9000000000001</v>
      </c>
      <c r="E1610" s="17">
        <v>11472</v>
      </c>
      <c r="F1610" s="17">
        <v>1431612.99</v>
      </c>
      <c r="G1610" s="17">
        <v>678106.64120000042</v>
      </c>
      <c r="H1610">
        <v>72.708875801180369</v>
      </c>
    </row>
    <row r="1611" spans="1:8" x14ac:dyDescent="0.3">
      <c r="A1611" t="s">
        <v>2154</v>
      </c>
      <c r="B1611" t="s">
        <v>60</v>
      </c>
      <c r="C1611" t="s">
        <v>7</v>
      </c>
      <c r="D1611" s="16">
        <v>1109.9000000000001</v>
      </c>
      <c r="E1611" s="17">
        <v>3408</v>
      </c>
      <c r="F1611" s="17">
        <v>844675</v>
      </c>
      <c r="G1611" s="17">
        <v>440332.36100000015</v>
      </c>
      <c r="H1611">
        <v>61.879014643815566</v>
      </c>
    </row>
    <row r="1612" spans="1:8" x14ac:dyDescent="0.3">
      <c r="A1612" t="s">
        <v>2155</v>
      </c>
      <c r="B1612" t="s">
        <v>60</v>
      </c>
      <c r="C1612" t="s">
        <v>5</v>
      </c>
      <c r="D1612" s="16">
        <v>1109.9000000000001</v>
      </c>
      <c r="E1612" s="17">
        <v>5600</v>
      </c>
      <c r="F1612" s="17">
        <v>930608</v>
      </c>
      <c r="G1612" s="17">
        <v>508414.98069999996</v>
      </c>
      <c r="H1612">
        <v>59.628791297260598</v>
      </c>
    </row>
    <row r="1613" spans="1:8" x14ac:dyDescent="0.3">
      <c r="A1613" t="s">
        <v>2156</v>
      </c>
      <c r="B1613" t="s">
        <v>60</v>
      </c>
      <c r="C1613" t="s">
        <v>6</v>
      </c>
      <c r="D1613" s="16">
        <v>1109.9000000000001</v>
      </c>
      <c r="E1613" s="17">
        <v>1840</v>
      </c>
      <c r="F1613" s="17">
        <v>543890</v>
      </c>
      <c r="G1613" s="17">
        <v>279435.48669999995</v>
      </c>
      <c r="H1613">
        <v>35.080061448132618</v>
      </c>
    </row>
    <row r="1614" spans="1:8" x14ac:dyDescent="0.3">
      <c r="A1614" t="s">
        <v>2157</v>
      </c>
      <c r="B1614" t="s">
        <v>60</v>
      </c>
      <c r="C1614" t="s">
        <v>8</v>
      </c>
      <c r="D1614" s="16">
        <v>1109.9000000000001</v>
      </c>
      <c r="E1614" s="17">
        <v>2490</v>
      </c>
      <c r="F1614" s="17">
        <v>618130</v>
      </c>
      <c r="G1614" s="17">
        <v>301989.15819999983</v>
      </c>
      <c r="H1614">
        <v>42.648071212923526</v>
      </c>
    </row>
    <row r="1615" spans="1:8" x14ac:dyDescent="0.3">
      <c r="A1615" t="s">
        <v>2158</v>
      </c>
      <c r="B1615" t="s">
        <v>60</v>
      </c>
      <c r="C1615" t="s">
        <v>21</v>
      </c>
      <c r="D1615" s="16">
        <v>1109.9000000000001</v>
      </c>
      <c r="E1615" s="17">
        <v>2080</v>
      </c>
      <c r="F1615" s="17">
        <v>266519</v>
      </c>
      <c r="G1615" s="17">
        <v>125654.54060000012</v>
      </c>
      <c r="H1615">
        <v>51.376674069002263</v>
      </c>
    </row>
    <row r="1616" spans="1:8" x14ac:dyDescent="0.3">
      <c r="A1616" t="s">
        <v>2159</v>
      </c>
      <c r="B1616" t="s">
        <v>60</v>
      </c>
      <c r="C1616" t="s">
        <v>22</v>
      </c>
      <c r="D1616" s="16">
        <v>1109.9000000000001</v>
      </c>
      <c r="E1616" s="17">
        <v>1960</v>
      </c>
      <c r="F1616" s="17">
        <v>501832</v>
      </c>
      <c r="G1616" s="17">
        <v>246332.16559999992</v>
      </c>
      <c r="H1616">
        <v>46.980300733220297</v>
      </c>
    </row>
    <row r="1617" spans="1:8" x14ac:dyDescent="0.3">
      <c r="A1617" t="s">
        <v>2160</v>
      </c>
      <c r="B1617" t="s">
        <v>60</v>
      </c>
      <c r="C1617" t="s">
        <v>23</v>
      </c>
      <c r="D1617" s="16">
        <v>1109.9000000000001</v>
      </c>
      <c r="E1617" s="17">
        <v>1080</v>
      </c>
      <c r="F1617" s="17">
        <v>543668</v>
      </c>
      <c r="G1617" s="17">
        <v>285918.08000000019</v>
      </c>
      <c r="H1617">
        <v>39.106094319641286</v>
      </c>
    </row>
    <row r="1618" spans="1:8" x14ac:dyDescent="0.3">
      <c r="A1618" t="s">
        <v>2161</v>
      </c>
      <c r="B1618" t="s">
        <v>60</v>
      </c>
      <c r="C1618" t="s">
        <v>24</v>
      </c>
      <c r="D1618" s="16">
        <v>1109.9000000000001</v>
      </c>
      <c r="E1618" s="17">
        <v>4640</v>
      </c>
      <c r="F1618" s="17">
        <v>580277</v>
      </c>
      <c r="G1618" s="17">
        <v>309591.51600000018</v>
      </c>
      <c r="H1618">
        <v>44.793180857086448</v>
      </c>
    </row>
    <row r="1619" spans="1:8" x14ac:dyDescent="0.3">
      <c r="A1619" t="s">
        <v>2162</v>
      </c>
      <c r="B1619" t="s">
        <v>60</v>
      </c>
      <c r="C1619" t="s">
        <v>25</v>
      </c>
      <c r="D1619" s="16">
        <v>1109.9000000000001</v>
      </c>
      <c r="E1619" s="17">
        <v>1720</v>
      </c>
      <c r="F1619" s="17">
        <v>250560</v>
      </c>
      <c r="G1619" s="17">
        <v>125762.20980000004</v>
      </c>
      <c r="H1619">
        <v>54.92311981738915</v>
      </c>
    </row>
    <row r="1620" spans="1:8" x14ac:dyDescent="0.3">
      <c r="A1620" t="s">
        <v>6140</v>
      </c>
      <c r="B1620" t="s">
        <v>60</v>
      </c>
      <c r="C1620" t="s">
        <v>5061</v>
      </c>
      <c r="D1620" s="16">
        <v>1109.9000000000001</v>
      </c>
      <c r="E1620" s="17">
        <v>893</v>
      </c>
      <c r="F1620" s="17">
        <v>294237</v>
      </c>
      <c r="G1620" s="17">
        <v>154365.28980000003</v>
      </c>
      <c r="H1620">
        <v>53.096976461363049</v>
      </c>
    </row>
    <row r="1621" spans="1:8" x14ac:dyDescent="0.3">
      <c r="A1621" t="s">
        <v>2163</v>
      </c>
      <c r="B1621" t="s">
        <v>60</v>
      </c>
      <c r="C1621" t="s">
        <v>14</v>
      </c>
      <c r="D1621" s="16">
        <v>1109.9000000000001</v>
      </c>
      <c r="E1621" s="17">
        <v>698</v>
      </c>
      <c r="F1621" s="17">
        <v>372983.45999999996</v>
      </c>
      <c r="G1621" s="17">
        <v>193659.88099999991</v>
      </c>
      <c r="H1621">
        <v>19.938524048195582</v>
      </c>
    </row>
    <row r="1622" spans="1:8" x14ac:dyDescent="0.3">
      <c r="A1622" t="s">
        <v>2164</v>
      </c>
      <c r="B1622" t="s">
        <v>60</v>
      </c>
      <c r="C1622" t="s">
        <v>15</v>
      </c>
      <c r="D1622" s="16">
        <v>1109.9000000000001</v>
      </c>
      <c r="E1622" s="17">
        <v>549</v>
      </c>
      <c r="F1622" s="17">
        <v>373248</v>
      </c>
      <c r="G1622" s="17">
        <v>219284.83999999991</v>
      </c>
      <c r="H1622">
        <v>29.324181522385004</v>
      </c>
    </row>
    <row r="1623" spans="1:8" x14ac:dyDescent="0.3">
      <c r="A1623" t="s">
        <v>6141</v>
      </c>
      <c r="B1623" t="s">
        <v>60</v>
      </c>
      <c r="C1623" t="s">
        <v>5063</v>
      </c>
      <c r="D1623" s="16">
        <v>1109.9000000000001</v>
      </c>
      <c r="E1623" s="17">
        <v>400</v>
      </c>
      <c r="F1623" s="17">
        <v>31086</v>
      </c>
      <c r="G1623" s="17">
        <v>13897.743999999995</v>
      </c>
      <c r="H1623">
        <v>27.390557576056576</v>
      </c>
    </row>
    <row r="1624" spans="1:8" x14ac:dyDescent="0.3">
      <c r="A1624" t="s">
        <v>6142</v>
      </c>
      <c r="B1624" t="s">
        <v>60</v>
      </c>
      <c r="C1624" t="s">
        <v>5065</v>
      </c>
      <c r="D1624" s="16">
        <v>1109.9000000000001</v>
      </c>
      <c r="E1624" s="17">
        <v>0</v>
      </c>
      <c r="F1624" s="17">
        <v>318513</v>
      </c>
      <c r="G1624" s="17">
        <v>106076.24360000016</v>
      </c>
      <c r="H1624">
        <v>53.554257638345227</v>
      </c>
    </row>
    <row r="1625" spans="1:8" x14ac:dyDescent="0.3">
      <c r="A1625" t="s">
        <v>6143</v>
      </c>
      <c r="B1625" t="s">
        <v>60</v>
      </c>
      <c r="C1625" t="s">
        <v>5067</v>
      </c>
      <c r="D1625" s="16">
        <v>1109.9000000000001</v>
      </c>
      <c r="E1625" s="17">
        <v>0</v>
      </c>
      <c r="F1625" s="17">
        <v>469313</v>
      </c>
      <c r="G1625" s="17">
        <v>200728.73410000023</v>
      </c>
      <c r="H1625">
        <v>67.106937550878968</v>
      </c>
    </row>
    <row r="1626" spans="1:8" x14ac:dyDescent="0.3">
      <c r="A1626" t="s">
        <v>6144</v>
      </c>
      <c r="B1626" t="s">
        <v>60</v>
      </c>
      <c r="C1626" t="s">
        <v>5069</v>
      </c>
      <c r="D1626" s="16">
        <v>1109.9000000000001</v>
      </c>
      <c r="E1626" s="17">
        <v>0</v>
      </c>
      <c r="F1626" s="17">
        <v>18427</v>
      </c>
      <c r="G1626" s="17">
        <v>10428.2989</v>
      </c>
      <c r="H1626">
        <v>103.65436215637568</v>
      </c>
    </row>
    <row r="1627" spans="1:8" x14ac:dyDescent="0.3">
      <c r="A1627" t="s">
        <v>6145</v>
      </c>
      <c r="B1627" t="s">
        <v>60</v>
      </c>
      <c r="C1627" t="s">
        <v>5071</v>
      </c>
      <c r="D1627" s="16">
        <v>1109.9000000000001</v>
      </c>
      <c r="E1627" s="17">
        <v>0</v>
      </c>
      <c r="F1627" s="17">
        <v>29065</v>
      </c>
      <c r="G1627" s="17">
        <v>13937.2626</v>
      </c>
      <c r="H1627">
        <v>35.681266049739854</v>
      </c>
    </row>
    <row r="1628" spans="1:8" x14ac:dyDescent="0.3">
      <c r="A1628" t="s">
        <v>6146</v>
      </c>
      <c r="B1628" t="s">
        <v>60</v>
      </c>
      <c r="C1628" t="s">
        <v>5073</v>
      </c>
      <c r="D1628" s="16">
        <v>1109.9000000000001</v>
      </c>
      <c r="E1628" s="17">
        <v>0</v>
      </c>
      <c r="F1628" s="17">
        <v>54462</v>
      </c>
      <c r="G1628" s="17">
        <v>18593.032599999999</v>
      </c>
      <c r="H1628">
        <v>34.766644977351774</v>
      </c>
    </row>
    <row r="1629" spans="1:8" x14ac:dyDescent="0.3">
      <c r="A1629" t="s">
        <v>2165</v>
      </c>
      <c r="B1629" t="s">
        <v>60</v>
      </c>
      <c r="C1629" t="s">
        <v>26</v>
      </c>
      <c r="D1629" s="16">
        <v>1109.9000000000001</v>
      </c>
      <c r="E1629" s="17">
        <v>1212</v>
      </c>
      <c r="F1629" s="17">
        <v>414580</v>
      </c>
      <c r="G1629" s="17">
        <v>207494.60640000011</v>
      </c>
      <c r="H1629">
        <v>78.577431002840015</v>
      </c>
    </row>
    <row r="1630" spans="1:8" x14ac:dyDescent="0.3">
      <c r="A1630" t="s">
        <v>2166</v>
      </c>
      <c r="B1630" t="s">
        <v>60</v>
      </c>
      <c r="C1630" t="s">
        <v>27</v>
      </c>
      <c r="D1630" s="16">
        <v>1109.9000000000001</v>
      </c>
      <c r="E1630" s="17">
        <v>1062</v>
      </c>
      <c r="F1630" s="17">
        <v>237405</v>
      </c>
      <c r="G1630" s="17">
        <v>111222.63950000003</v>
      </c>
      <c r="H1630">
        <v>100.55495812189992</v>
      </c>
    </row>
    <row r="1631" spans="1:8" x14ac:dyDescent="0.3">
      <c r="A1631" t="s">
        <v>2167</v>
      </c>
      <c r="B1631" t="s">
        <v>60</v>
      </c>
      <c r="C1631" t="s">
        <v>28</v>
      </c>
      <c r="D1631" s="16">
        <v>1109.9000000000001</v>
      </c>
      <c r="E1631" s="17">
        <v>1848</v>
      </c>
      <c r="F1631" s="17">
        <v>360246</v>
      </c>
      <c r="G1631" s="17">
        <v>149641.98629999999</v>
      </c>
      <c r="H1631">
        <v>68.049437683627531</v>
      </c>
    </row>
    <row r="1632" spans="1:8" x14ac:dyDescent="0.3">
      <c r="A1632" t="s">
        <v>2168</v>
      </c>
      <c r="B1632" t="s">
        <v>60</v>
      </c>
      <c r="C1632" t="s">
        <v>29</v>
      </c>
      <c r="D1632" s="16">
        <v>1109.9000000000001</v>
      </c>
      <c r="E1632" s="17">
        <v>400</v>
      </c>
      <c r="F1632" s="17">
        <v>128847</v>
      </c>
      <c r="G1632" s="17">
        <v>64338.945099999983</v>
      </c>
      <c r="H1632">
        <v>63.939011738826842</v>
      </c>
    </row>
    <row r="1633" spans="1:8" x14ac:dyDescent="0.3">
      <c r="A1633" t="s">
        <v>6147</v>
      </c>
      <c r="B1633" t="s">
        <v>60</v>
      </c>
      <c r="C1633" t="s">
        <v>5077</v>
      </c>
      <c r="D1633" s="16">
        <v>1109.9000000000001</v>
      </c>
      <c r="E1633" s="17">
        <v>960</v>
      </c>
      <c r="F1633" s="17">
        <v>20518</v>
      </c>
      <c r="G1633" s="17">
        <v>8025.4719999999998</v>
      </c>
      <c r="H1633">
        <v>68.576146237174797</v>
      </c>
    </row>
    <row r="1634" spans="1:8" x14ac:dyDescent="0.3">
      <c r="A1634" t="s">
        <v>2169</v>
      </c>
      <c r="B1634" t="s">
        <v>60</v>
      </c>
      <c r="C1634" t="s">
        <v>30</v>
      </c>
      <c r="D1634" s="16">
        <v>1109.9000000000001</v>
      </c>
      <c r="E1634" s="17">
        <v>1108</v>
      </c>
      <c r="F1634" s="17">
        <v>239055</v>
      </c>
      <c r="G1634" s="17">
        <v>133553.65709999992</v>
      </c>
      <c r="H1634">
        <v>58.59789011557681</v>
      </c>
    </row>
    <row r="1635" spans="1:8" x14ac:dyDescent="0.3">
      <c r="A1635" t="s">
        <v>6148</v>
      </c>
      <c r="B1635" t="s">
        <v>60</v>
      </c>
      <c r="C1635" t="s">
        <v>5079</v>
      </c>
      <c r="D1635" s="16">
        <v>1109.9000000000001</v>
      </c>
      <c r="E1635" s="17">
        <v>720</v>
      </c>
      <c r="F1635" s="17">
        <v>27680</v>
      </c>
      <c r="G1635" s="17">
        <v>13494.000000000004</v>
      </c>
      <c r="H1635">
        <v>97.571580896658915</v>
      </c>
    </row>
    <row r="1636" spans="1:8" x14ac:dyDescent="0.3">
      <c r="A1636" t="s">
        <v>6149</v>
      </c>
      <c r="B1636" t="s">
        <v>60</v>
      </c>
      <c r="C1636" t="s">
        <v>5081</v>
      </c>
      <c r="D1636" s="16">
        <v>1109.9000000000001</v>
      </c>
      <c r="E1636" s="17">
        <v>0</v>
      </c>
      <c r="F1636" s="17">
        <v>173423</v>
      </c>
      <c r="G1636" s="17">
        <v>90219.152599999987</v>
      </c>
      <c r="H1636">
        <v>75.97469756068034</v>
      </c>
    </row>
    <row r="1637" spans="1:8" x14ac:dyDescent="0.3">
      <c r="A1637" t="s">
        <v>6150</v>
      </c>
      <c r="B1637" t="s">
        <v>60</v>
      </c>
      <c r="C1637" t="s">
        <v>5083</v>
      </c>
      <c r="D1637" s="16">
        <v>1109.9000000000001</v>
      </c>
      <c r="E1637" s="17">
        <v>0</v>
      </c>
      <c r="F1637" s="17">
        <v>218025</v>
      </c>
      <c r="G1637" s="17">
        <v>121684.36170000001</v>
      </c>
      <c r="H1637">
        <v>55.712688824898514</v>
      </c>
    </row>
    <row r="1638" spans="1:8" x14ac:dyDescent="0.3">
      <c r="A1638" t="s">
        <v>6151</v>
      </c>
      <c r="B1638" t="s">
        <v>60</v>
      </c>
      <c r="C1638" t="s">
        <v>5085</v>
      </c>
      <c r="D1638" s="16">
        <v>1109.9000000000001</v>
      </c>
      <c r="E1638" s="17">
        <v>180</v>
      </c>
      <c r="F1638" s="17">
        <v>43875</v>
      </c>
      <c r="G1638" s="17">
        <v>20582.6597</v>
      </c>
      <c r="H1638">
        <v>37.808617771225023</v>
      </c>
    </row>
    <row r="1639" spans="1:8" x14ac:dyDescent="0.3">
      <c r="A1639" t="s">
        <v>2170</v>
      </c>
      <c r="B1639" t="s">
        <v>60</v>
      </c>
      <c r="C1639" t="s">
        <v>31</v>
      </c>
      <c r="D1639" s="16">
        <v>1109.9000000000001</v>
      </c>
      <c r="E1639" s="17">
        <v>2030</v>
      </c>
      <c r="F1639" s="17">
        <v>251525</v>
      </c>
      <c r="G1639" s="17">
        <v>120989.69690000011</v>
      </c>
      <c r="H1639">
        <v>53.231202260869502</v>
      </c>
    </row>
    <row r="1640" spans="1:8" x14ac:dyDescent="0.3">
      <c r="A1640" t="s">
        <v>6152</v>
      </c>
      <c r="B1640" t="s">
        <v>60</v>
      </c>
      <c r="C1640" t="s">
        <v>5087</v>
      </c>
      <c r="D1640" s="16">
        <v>1109.9000000000001</v>
      </c>
      <c r="E1640" s="17">
        <v>0</v>
      </c>
      <c r="F1640" s="17">
        <v>51562</v>
      </c>
      <c r="G1640" s="17">
        <v>12093.376000000004</v>
      </c>
      <c r="H1640">
        <v>42.961174534485885</v>
      </c>
    </row>
    <row r="1641" spans="1:8" x14ac:dyDescent="0.3">
      <c r="A1641" t="s">
        <v>2571</v>
      </c>
      <c r="B1641" t="s">
        <v>61</v>
      </c>
      <c r="C1641" t="s">
        <v>4</v>
      </c>
      <c r="D1641" s="16">
        <v>1019.3</v>
      </c>
      <c r="E1641" s="17">
        <v>10863</v>
      </c>
      <c r="F1641" s="17">
        <v>4729863</v>
      </c>
      <c r="G1641" s="17">
        <v>2635966.3639000002</v>
      </c>
      <c r="H1641">
        <v>44.825347496578686</v>
      </c>
    </row>
    <row r="1642" spans="1:8" x14ac:dyDescent="0.3">
      <c r="A1642" t="s">
        <v>2572</v>
      </c>
      <c r="B1642" t="s">
        <v>61</v>
      </c>
      <c r="C1642" t="s">
        <v>2</v>
      </c>
      <c r="D1642" s="16">
        <v>1019.3</v>
      </c>
      <c r="E1642" s="17">
        <v>16455</v>
      </c>
      <c r="F1642" s="17">
        <v>7140285</v>
      </c>
      <c r="G1642" s="17">
        <v>3950670.6866999986</v>
      </c>
      <c r="H1642">
        <v>56.629414107570483</v>
      </c>
    </row>
    <row r="1643" spans="1:8" x14ac:dyDescent="0.3">
      <c r="A1643" t="s">
        <v>2573</v>
      </c>
      <c r="B1643" t="s">
        <v>61</v>
      </c>
      <c r="C1643" t="s">
        <v>3</v>
      </c>
      <c r="D1643" s="16">
        <v>1019.3</v>
      </c>
      <c r="E1643" s="17">
        <v>14064</v>
      </c>
      <c r="F1643" s="17">
        <v>2022632</v>
      </c>
      <c r="G1643" s="17">
        <v>1071528.4177000015</v>
      </c>
      <c r="H1643">
        <v>75.634146026073807</v>
      </c>
    </row>
    <row r="1644" spans="1:8" x14ac:dyDescent="0.3">
      <c r="A1644" t="s">
        <v>2574</v>
      </c>
      <c r="B1644" t="s">
        <v>61</v>
      </c>
      <c r="C1644" t="s">
        <v>7</v>
      </c>
      <c r="D1644" s="16">
        <v>1019.3</v>
      </c>
      <c r="E1644" s="17">
        <v>2574</v>
      </c>
      <c r="F1644" s="17">
        <v>1094504</v>
      </c>
      <c r="G1644" s="17">
        <v>619707.44600000023</v>
      </c>
      <c r="H1644">
        <v>45.930723799018921</v>
      </c>
    </row>
    <row r="1645" spans="1:8" x14ac:dyDescent="0.3">
      <c r="A1645" t="s">
        <v>2575</v>
      </c>
      <c r="B1645" t="s">
        <v>61</v>
      </c>
      <c r="C1645" t="s">
        <v>5</v>
      </c>
      <c r="D1645" s="16">
        <v>1019.3</v>
      </c>
      <c r="E1645" s="17">
        <v>3360</v>
      </c>
      <c r="F1645" s="17">
        <v>820128</v>
      </c>
      <c r="G1645" s="17">
        <v>456936.95849999989</v>
      </c>
      <c r="H1645">
        <v>46.770309721694986</v>
      </c>
    </row>
    <row r="1646" spans="1:8" x14ac:dyDescent="0.3">
      <c r="A1646" t="s">
        <v>2576</v>
      </c>
      <c r="B1646" t="s">
        <v>61</v>
      </c>
      <c r="C1646" t="s">
        <v>6</v>
      </c>
      <c r="D1646" s="16">
        <v>1019.3</v>
      </c>
      <c r="E1646" s="17">
        <v>2620</v>
      </c>
      <c r="F1646" s="17">
        <v>823898</v>
      </c>
      <c r="G1646" s="17">
        <v>420976.12749999983</v>
      </c>
      <c r="H1646">
        <v>34.085449241279406</v>
      </c>
    </row>
    <row r="1647" spans="1:8" x14ac:dyDescent="0.3">
      <c r="A1647" t="s">
        <v>2577</v>
      </c>
      <c r="B1647" t="s">
        <v>61</v>
      </c>
      <c r="C1647" t="s">
        <v>8</v>
      </c>
      <c r="D1647" s="16">
        <v>1019.3</v>
      </c>
      <c r="E1647" s="17">
        <v>4050</v>
      </c>
      <c r="F1647" s="17">
        <v>1058301</v>
      </c>
      <c r="G1647" s="17">
        <v>524789.18789999979</v>
      </c>
      <c r="H1647">
        <v>39.152421807831963</v>
      </c>
    </row>
    <row r="1648" spans="1:8" x14ac:dyDescent="0.3">
      <c r="A1648" t="s">
        <v>2578</v>
      </c>
      <c r="B1648" t="s">
        <v>61</v>
      </c>
      <c r="C1648" t="s">
        <v>21</v>
      </c>
      <c r="D1648" s="16">
        <v>1019.3</v>
      </c>
      <c r="E1648" s="17">
        <v>2600</v>
      </c>
      <c r="F1648" s="17">
        <v>352765</v>
      </c>
      <c r="G1648" s="17">
        <v>177113.61500000031</v>
      </c>
      <c r="H1648">
        <v>52.586280726451506</v>
      </c>
    </row>
    <row r="1649" spans="1:8" x14ac:dyDescent="0.3">
      <c r="A1649" t="s">
        <v>2579</v>
      </c>
      <c r="B1649" t="s">
        <v>61</v>
      </c>
      <c r="C1649" t="s">
        <v>22</v>
      </c>
      <c r="D1649" s="16">
        <v>1019.3</v>
      </c>
      <c r="E1649" s="17">
        <v>2440</v>
      </c>
      <c r="F1649" s="17">
        <v>594511</v>
      </c>
      <c r="G1649" s="17">
        <v>297182.15000000008</v>
      </c>
      <c r="H1649">
        <v>51.342911851978009</v>
      </c>
    </row>
    <row r="1650" spans="1:8" x14ac:dyDescent="0.3">
      <c r="A1650" t="s">
        <v>2580</v>
      </c>
      <c r="B1650" t="s">
        <v>61</v>
      </c>
      <c r="C1650" t="s">
        <v>23</v>
      </c>
      <c r="D1650" s="16">
        <v>1019.3</v>
      </c>
      <c r="E1650" s="17">
        <v>1360</v>
      </c>
      <c r="F1650" s="17">
        <v>535954</v>
      </c>
      <c r="G1650" s="17">
        <v>285854.82400000002</v>
      </c>
      <c r="H1650">
        <v>52.892195727985978</v>
      </c>
    </row>
    <row r="1651" spans="1:8" x14ac:dyDescent="0.3">
      <c r="A1651" t="s">
        <v>2581</v>
      </c>
      <c r="B1651" t="s">
        <v>61</v>
      </c>
      <c r="C1651" t="s">
        <v>24</v>
      </c>
      <c r="D1651" s="16">
        <v>1019.3</v>
      </c>
      <c r="E1651" s="17">
        <v>5760</v>
      </c>
      <c r="F1651" s="17">
        <v>699954</v>
      </c>
      <c r="G1651" s="17">
        <v>376856.73980000051</v>
      </c>
      <c r="H1651">
        <v>53.876550320868425</v>
      </c>
    </row>
    <row r="1652" spans="1:8" x14ac:dyDescent="0.3">
      <c r="A1652" t="s">
        <v>2582</v>
      </c>
      <c r="B1652" t="s">
        <v>61</v>
      </c>
      <c r="C1652" t="s">
        <v>25</v>
      </c>
      <c r="D1652" s="16">
        <v>1019.3</v>
      </c>
      <c r="E1652" s="17">
        <v>2120</v>
      </c>
      <c r="F1652" s="17">
        <v>364715</v>
      </c>
      <c r="G1652" s="17">
        <v>188379.94600000005</v>
      </c>
      <c r="H1652">
        <v>45.139830994125539</v>
      </c>
    </row>
    <row r="1653" spans="1:8" x14ac:dyDescent="0.3">
      <c r="A1653" t="s">
        <v>6153</v>
      </c>
      <c r="B1653" t="s">
        <v>61</v>
      </c>
      <c r="C1653" t="s">
        <v>5061</v>
      </c>
      <c r="D1653" s="16">
        <v>1019.3</v>
      </c>
      <c r="E1653" s="17">
        <v>2485</v>
      </c>
      <c r="F1653" s="17">
        <v>431379</v>
      </c>
      <c r="G1653" s="17">
        <v>233432.93099999984</v>
      </c>
      <c r="H1653">
        <v>40.908319303375457</v>
      </c>
    </row>
    <row r="1654" spans="1:8" x14ac:dyDescent="0.3">
      <c r="A1654" t="s">
        <v>2583</v>
      </c>
      <c r="B1654" t="s">
        <v>61</v>
      </c>
      <c r="C1654" t="s">
        <v>14</v>
      </c>
      <c r="D1654" s="16">
        <v>1019.3</v>
      </c>
      <c r="E1654" s="17">
        <v>1145</v>
      </c>
      <c r="F1654" s="17">
        <v>438528</v>
      </c>
      <c r="G1654" s="17">
        <v>227319.07499999981</v>
      </c>
      <c r="H1654">
        <v>26.613739845984231</v>
      </c>
    </row>
    <row r="1655" spans="1:8" x14ac:dyDescent="0.3">
      <c r="A1655" t="s">
        <v>2584</v>
      </c>
      <c r="B1655" t="s">
        <v>61</v>
      </c>
      <c r="C1655" t="s">
        <v>15</v>
      </c>
      <c r="D1655" s="16">
        <v>1019.3</v>
      </c>
      <c r="E1655" s="17">
        <v>1055</v>
      </c>
      <c r="F1655" s="17">
        <v>613864</v>
      </c>
      <c r="G1655" s="17">
        <v>356069.45699999988</v>
      </c>
      <c r="H1655">
        <v>37.833342177068403</v>
      </c>
    </row>
    <row r="1656" spans="1:8" x14ac:dyDescent="0.3">
      <c r="A1656" t="s">
        <v>6154</v>
      </c>
      <c r="B1656" t="s">
        <v>61</v>
      </c>
      <c r="C1656" t="s">
        <v>5063</v>
      </c>
      <c r="D1656" s="16">
        <v>1019.3</v>
      </c>
      <c r="E1656" s="17">
        <v>400</v>
      </c>
      <c r="F1656" s="17">
        <v>37899</v>
      </c>
      <c r="G1656" s="17">
        <v>18298.272000000008</v>
      </c>
      <c r="H1656">
        <v>20.05037204740561</v>
      </c>
    </row>
    <row r="1657" spans="1:8" x14ac:dyDescent="0.3">
      <c r="A1657" t="s">
        <v>6155</v>
      </c>
      <c r="B1657" t="s">
        <v>61</v>
      </c>
      <c r="C1657" t="s">
        <v>5065</v>
      </c>
      <c r="D1657" s="16">
        <v>1019.3</v>
      </c>
      <c r="E1657" s="17">
        <v>1368</v>
      </c>
      <c r="F1657" s="17">
        <v>2445296</v>
      </c>
      <c r="G1657" s="17">
        <v>1167111.0945000001</v>
      </c>
      <c r="H1657">
        <v>52.12166052730791</v>
      </c>
    </row>
    <row r="1658" spans="1:8" x14ac:dyDescent="0.3">
      <c r="A1658" t="s">
        <v>6156</v>
      </c>
      <c r="B1658" t="s">
        <v>61</v>
      </c>
      <c r="C1658" t="s">
        <v>5067</v>
      </c>
      <c r="D1658" s="16">
        <v>1019.3</v>
      </c>
      <c r="E1658" s="17">
        <v>1596</v>
      </c>
      <c r="F1658" s="17">
        <v>2337190</v>
      </c>
      <c r="G1658" s="17">
        <v>1024111.2493999989</v>
      </c>
      <c r="H1658">
        <v>52.432706795034527</v>
      </c>
    </row>
    <row r="1659" spans="1:8" x14ac:dyDescent="0.3">
      <c r="A1659" t="s">
        <v>6157</v>
      </c>
      <c r="B1659" t="s">
        <v>61</v>
      </c>
      <c r="C1659" t="s">
        <v>5069</v>
      </c>
      <c r="D1659" s="16">
        <v>1019.3</v>
      </c>
      <c r="E1659" s="17">
        <v>1320</v>
      </c>
      <c r="F1659" s="17">
        <v>291991</v>
      </c>
      <c r="G1659" s="17">
        <v>119925.20299999992</v>
      </c>
      <c r="H1659">
        <v>164.7887782381292</v>
      </c>
    </row>
    <row r="1660" spans="1:8" x14ac:dyDescent="0.3">
      <c r="A1660" t="s">
        <v>6158</v>
      </c>
      <c r="B1660" t="s">
        <v>61</v>
      </c>
      <c r="C1660" t="s">
        <v>5071</v>
      </c>
      <c r="D1660" s="16">
        <v>1019.3</v>
      </c>
      <c r="E1660" s="17">
        <v>400</v>
      </c>
      <c r="F1660" s="17">
        <v>247235</v>
      </c>
      <c r="G1660" s="17">
        <v>115787.96600000001</v>
      </c>
      <c r="H1660">
        <v>65.8378389260576</v>
      </c>
    </row>
    <row r="1661" spans="1:8" x14ac:dyDescent="0.3">
      <c r="A1661" t="s">
        <v>6159</v>
      </c>
      <c r="B1661" t="s">
        <v>61</v>
      </c>
      <c r="C1661" t="s">
        <v>5073</v>
      </c>
      <c r="D1661" s="16">
        <v>1019.3</v>
      </c>
      <c r="E1661" s="17">
        <v>0</v>
      </c>
      <c r="F1661" s="17">
        <v>123559</v>
      </c>
      <c r="G1661" s="17">
        <v>55207.337300000014</v>
      </c>
      <c r="H1661">
        <v>24.882289714950872</v>
      </c>
    </row>
    <row r="1662" spans="1:8" x14ac:dyDescent="0.3">
      <c r="A1662" t="s">
        <v>6160</v>
      </c>
      <c r="B1662" t="s">
        <v>61</v>
      </c>
      <c r="C1662" t="s">
        <v>5075</v>
      </c>
      <c r="D1662" s="16">
        <v>1019.3</v>
      </c>
      <c r="E1662" s="17">
        <v>0</v>
      </c>
      <c r="F1662" s="17">
        <v>13159</v>
      </c>
      <c r="G1662" s="17">
        <v>3461.5499999999993</v>
      </c>
      <c r="H1662">
        <v>69.457773950884118</v>
      </c>
    </row>
    <row r="1663" spans="1:8" x14ac:dyDescent="0.3">
      <c r="A1663" t="s">
        <v>2585</v>
      </c>
      <c r="B1663" t="s">
        <v>61</v>
      </c>
      <c r="C1663" t="s">
        <v>26</v>
      </c>
      <c r="D1663" s="16">
        <v>1019.3</v>
      </c>
      <c r="E1663" s="17">
        <v>1368</v>
      </c>
      <c r="F1663" s="17">
        <v>693216</v>
      </c>
      <c r="G1663" s="17">
        <v>369488.85539999994</v>
      </c>
      <c r="H1663">
        <v>79.422253362376694</v>
      </c>
    </row>
    <row r="1664" spans="1:8" x14ac:dyDescent="0.3">
      <c r="A1664" t="s">
        <v>2586</v>
      </c>
      <c r="B1664" t="s">
        <v>61</v>
      </c>
      <c r="C1664" t="s">
        <v>27</v>
      </c>
      <c r="D1664" s="16">
        <v>1019.3</v>
      </c>
      <c r="E1664" s="17">
        <v>1140</v>
      </c>
      <c r="F1664" s="17">
        <v>304671</v>
      </c>
      <c r="G1664" s="17">
        <v>163219.8024000001</v>
      </c>
      <c r="H1664">
        <v>110.26494746552783</v>
      </c>
    </row>
    <row r="1665" spans="1:8" x14ac:dyDescent="0.3">
      <c r="A1665" t="s">
        <v>2587</v>
      </c>
      <c r="B1665" t="s">
        <v>61</v>
      </c>
      <c r="C1665" t="s">
        <v>28</v>
      </c>
      <c r="D1665" s="16">
        <v>1019.3</v>
      </c>
      <c r="E1665" s="17">
        <v>960</v>
      </c>
      <c r="F1665" s="17">
        <v>140237</v>
      </c>
      <c r="G1665" s="17">
        <v>53404.241599999994</v>
      </c>
      <c r="H1665">
        <v>121.90198257020933</v>
      </c>
    </row>
    <row r="1666" spans="1:8" x14ac:dyDescent="0.3">
      <c r="A1666" t="s">
        <v>2588</v>
      </c>
      <c r="B1666" t="s">
        <v>61</v>
      </c>
      <c r="C1666" t="s">
        <v>29</v>
      </c>
      <c r="D1666" s="16">
        <v>1019.3</v>
      </c>
      <c r="E1666" s="17">
        <v>400</v>
      </c>
      <c r="F1666" s="17">
        <v>181150</v>
      </c>
      <c r="G1666" s="17">
        <v>88586.562800000014</v>
      </c>
      <c r="H1666">
        <v>45.403392126842917</v>
      </c>
    </row>
    <row r="1667" spans="1:8" x14ac:dyDescent="0.3">
      <c r="A1667" t="s">
        <v>6161</v>
      </c>
      <c r="B1667" t="s">
        <v>61</v>
      </c>
      <c r="C1667" t="s">
        <v>5077</v>
      </c>
      <c r="D1667" s="16">
        <v>1019.3</v>
      </c>
      <c r="E1667" s="17">
        <v>0</v>
      </c>
      <c r="F1667" s="17">
        <v>1861</v>
      </c>
      <c r="G1667" s="17">
        <v>495.5920000000001</v>
      </c>
      <c r="H1667">
        <v>11.965736395275259</v>
      </c>
    </row>
    <row r="1668" spans="1:8" x14ac:dyDescent="0.3">
      <c r="A1668" t="s">
        <v>2589</v>
      </c>
      <c r="B1668" t="s">
        <v>61</v>
      </c>
      <c r="C1668" t="s">
        <v>30</v>
      </c>
      <c r="D1668" s="16">
        <v>1019.3</v>
      </c>
      <c r="E1668" s="17">
        <v>1108</v>
      </c>
      <c r="F1668" s="17">
        <v>469267</v>
      </c>
      <c r="G1668" s="17">
        <v>275190.88879999972</v>
      </c>
      <c r="H1668">
        <v>34.356755049716767</v>
      </c>
    </row>
    <row r="1669" spans="1:8" x14ac:dyDescent="0.3">
      <c r="A1669" t="s">
        <v>6162</v>
      </c>
      <c r="B1669" t="s">
        <v>61</v>
      </c>
      <c r="C1669" t="s">
        <v>5079</v>
      </c>
      <c r="D1669" s="16">
        <v>1019.3</v>
      </c>
      <c r="E1669" s="17">
        <v>920</v>
      </c>
      <c r="F1669" s="17">
        <v>39084</v>
      </c>
      <c r="G1669" s="17">
        <v>18478.262000000006</v>
      </c>
      <c r="H1669">
        <v>65.888859374995548</v>
      </c>
    </row>
    <row r="1670" spans="1:8" x14ac:dyDescent="0.3">
      <c r="A1670" t="s">
        <v>6163</v>
      </c>
      <c r="B1670" t="s">
        <v>61</v>
      </c>
      <c r="C1670" t="s">
        <v>5081</v>
      </c>
      <c r="D1670" s="16">
        <v>1019.3</v>
      </c>
      <c r="E1670" s="17">
        <v>0</v>
      </c>
      <c r="F1670" s="17">
        <v>215091</v>
      </c>
      <c r="G1670" s="17">
        <v>111046.79340000002</v>
      </c>
      <c r="H1670">
        <v>40.221972478379207</v>
      </c>
    </row>
    <row r="1671" spans="1:8" x14ac:dyDescent="0.3">
      <c r="A1671" t="s">
        <v>6164</v>
      </c>
      <c r="B1671" t="s">
        <v>61</v>
      </c>
      <c r="C1671" t="s">
        <v>5083</v>
      </c>
      <c r="D1671" s="16">
        <v>1019.3</v>
      </c>
      <c r="E1671" s="17">
        <v>0</v>
      </c>
      <c r="F1671" s="17">
        <v>167024</v>
      </c>
      <c r="G1671" s="17">
        <v>85511.392200000017</v>
      </c>
      <c r="H1671">
        <v>43.574185583840489</v>
      </c>
    </row>
    <row r="1672" spans="1:8" x14ac:dyDescent="0.3">
      <c r="A1672" t="s">
        <v>6165</v>
      </c>
      <c r="B1672" t="s">
        <v>61</v>
      </c>
      <c r="C1672" t="s">
        <v>5085</v>
      </c>
      <c r="D1672" s="16">
        <v>1019.3</v>
      </c>
      <c r="E1672" s="17">
        <v>270</v>
      </c>
      <c r="F1672" s="17">
        <v>75172</v>
      </c>
      <c r="G1672" s="17">
        <v>30258.913</v>
      </c>
      <c r="H1672">
        <v>20.688005796617812</v>
      </c>
    </row>
    <row r="1673" spans="1:8" x14ac:dyDescent="0.3">
      <c r="A1673" t="s">
        <v>2590</v>
      </c>
      <c r="B1673" t="s">
        <v>61</v>
      </c>
      <c r="C1673" t="s">
        <v>31</v>
      </c>
      <c r="D1673" s="16">
        <v>1019.3</v>
      </c>
      <c r="E1673" s="17">
        <v>4092</v>
      </c>
      <c r="F1673" s="17">
        <v>683496</v>
      </c>
      <c r="G1673" s="17">
        <v>354647.30470000033</v>
      </c>
      <c r="H1673">
        <v>47.660449711992534</v>
      </c>
    </row>
    <row r="1674" spans="1:8" x14ac:dyDescent="0.3">
      <c r="A1674" t="s">
        <v>6166</v>
      </c>
      <c r="B1674" t="s">
        <v>61</v>
      </c>
      <c r="C1674" t="s">
        <v>5087</v>
      </c>
      <c r="D1674" s="16">
        <v>1019.3</v>
      </c>
      <c r="E1674" s="17">
        <v>0</v>
      </c>
      <c r="F1674" s="17">
        <v>110897</v>
      </c>
      <c r="G1674" s="17">
        <v>11513.636000000013</v>
      </c>
      <c r="H1674">
        <v>52.015706921532725</v>
      </c>
    </row>
    <row r="1675" spans="1:8" x14ac:dyDescent="0.3">
      <c r="A1675" t="s">
        <v>2650</v>
      </c>
      <c r="B1675" t="s">
        <v>62</v>
      </c>
      <c r="C1675" t="s">
        <v>4</v>
      </c>
      <c r="D1675" s="16">
        <v>910.1</v>
      </c>
      <c r="E1675" s="17">
        <v>10617</v>
      </c>
      <c r="F1675" s="17">
        <v>3043576</v>
      </c>
      <c r="G1675" s="17">
        <v>1645285.5349000015</v>
      </c>
      <c r="H1675">
        <v>59.418871016872806</v>
      </c>
    </row>
    <row r="1676" spans="1:8" x14ac:dyDescent="0.3">
      <c r="A1676" t="s">
        <v>2651</v>
      </c>
      <c r="B1676" t="s">
        <v>62</v>
      </c>
      <c r="C1676" t="s">
        <v>2</v>
      </c>
      <c r="D1676" s="16">
        <v>910.1</v>
      </c>
      <c r="E1676" s="17">
        <v>13560</v>
      </c>
      <c r="F1676" s="17">
        <v>4985328</v>
      </c>
      <c r="G1676" s="17">
        <v>2623877.4514999986</v>
      </c>
      <c r="H1676">
        <v>60.184764908575843</v>
      </c>
    </row>
    <row r="1677" spans="1:8" x14ac:dyDescent="0.3">
      <c r="A1677" t="s">
        <v>2652</v>
      </c>
      <c r="B1677" t="s">
        <v>62</v>
      </c>
      <c r="C1677" t="s">
        <v>3</v>
      </c>
      <c r="D1677" s="16">
        <v>910.1</v>
      </c>
      <c r="E1677" s="17">
        <v>11592</v>
      </c>
      <c r="F1677" s="17">
        <v>1729972</v>
      </c>
      <c r="G1677" s="17">
        <v>854030.2928000004</v>
      </c>
      <c r="H1677">
        <v>62.702062249742454</v>
      </c>
    </row>
    <row r="1678" spans="1:8" x14ac:dyDescent="0.3">
      <c r="A1678" t="s">
        <v>2653</v>
      </c>
      <c r="B1678" t="s">
        <v>62</v>
      </c>
      <c r="C1678" t="s">
        <v>7</v>
      </c>
      <c r="D1678" s="16">
        <v>910.1</v>
      </c>
      <c r="E1678" s="17">
        <v>2271</v>
      </c>
      <c r="F1678" s="17">
        <v>624734.99</v>
      </c>
      <c r="G1678" s="17">
        <v>344925.3919999997</v>
      </c>
      <c r="H1678">
        <v>58.306715772487472</v>
      </c>
    </row>
    <row r="1679" spans="1:8" x14ac:dyDescent="0.3">
      <c r="A1679" t="s">
        <v>2654</v>
      </c>
      <c r="B1679" t="s">
        <v>62</v>
      </c>
      <c r="C1679" t="s">
        <v>5</v>
      </c>
      <c r="D1679" s="16">
        <v>910.1</v>
      </c>
      <c r="E1679" s="17">
        <v>5040</v>
      </c>
      <c r="F1679" s="17">
        <v>828902</v>
      </c>
      <c r="G1679" s="17">
        <v>457361.21120000031</v>
      </c>
      <c r="H1679">
        <v>58.684687873494681</v>
      </c>
    </row>
    <row r="1680" spans="1:8" x14ac:dyDescent="0.3">
      <c r="A1680" t="s">
        <v>2655</v>
      </c>
      <c r="B1680" t="s">
        <v>62</v>
      </c>
      <c r="C1680" t="s">
        <v>6</v>
      </c>
      <c r="D1680" s="16">
        <v>910.1</v>
      </c>
      <c r="E1680" s="17">
        <v>1125</v>
      </c>
      <c r="F1680" s="17">
        <v>451967.99</v>
      </c>
      <c r="G1680" s="17">
        <v>240911.76000000033</v>
      </c>
      <c r="H1680">
        <v>29.602613183226119</v>
      </c>
    </row>
    <row r="1681" spans="1:8" x14ac:dyDescent="0.3">
      <c r="A1681" t="s">
        <v>2656</v>
      </c>
      <c r="B1681" t="s">
        <v>62</v>
      </c>
      <c r="C1681" t="s">
        <v>8</v>
      </c>
      <c r="D1681" s="16">
        <v>910.1</v>
      </c>
      <c r="E1681" s="17">
        <v>2165</v>
      </c>
      <c r="F1681" s="17">
        <v>579942</v>
      </c>
      <c r="G1681" s="17">
        <v>276236.48259999987</v>
      </c>
      <c r="H1681">
        <v>36.953366662807902</v>
      </c>
    </row>
    <row r="1682" spans="1:8" x14ac:dyDescent="0.3">
      <c r="A1682" t="s">
        <v>2657</v>
      </c>
      <c r="B1682" t="s">
        <v>62</v>
      </c>
      <c r="C1682" t="s">
        <v>21</v>
      </c>
      <c r="D1682" s="16">
        <v>910.1</v>
      </c>
      <c r="E1682" s="17">
        <v>1880</v>
      </c>
      <c r="F1682" s="17">
        <v>298020</v>
      </c>
      <c r="G1682" s="17">
        <v>151348.97200000001</v>
      </c>
      <c r="H1682">
        <v>44.518450259311059</v>
      </c>
    </row>
    <row r="1683" spans="1:8" x14ac:dyDescent="0.3">
      <c r="A1683" t="s">
        <v>2658</v>
      </c>
      <c r="B1683" t="s">
        <v>62</v>
      </c>
      <c r="C1683" t="s">
        <v>22</v>
      </c>
      <c r="D1683" s="16">
        <v>910.1</v>
      </c>
      <c r="E1683" s="17">
        <v>1800</v>
      </c>
      <c r="F1683" s="17">
        <v>489822</v>
      </c>
      <c r="G1683" s="17">
        <v>244068.56880000001</v>
      </c>
      <c r="H1683">
        <v>45.382898324310311</v>
      </c>
    </row>
    <row r="1684" spans="1:8" x14ac:dyDescent="0.3">
      <c r="A1684" t="s">
        <v>2659</v>
      </c>
      <c r="B1684" t="s">
        <v>62</v>
      </c>
      <c r="C1684" t="s">
        <v>23</v>
      </c>
      <c r="D1684" s="16">
        <v>910.1</v>
      </c>
      <c r="E1684" s="17">
        <v>1000</v>
      </c>
      <c r="F1684" s="17">
        <v>496279</v>
      </c>
      <c r="G1684" s="17">
        <v>263721.86800000002</v>
      </c>
      <c r="H1684">
        <v>36.961172675194483</v>
      </c>
    </row>
    <row r="1685" spans="1:8" x14ac:dyDescent="0.3">
      <c r="A1685" t="s">
        <v>2660</v>
      </c>
      <c r="B1685" t="s">
        <v>62</v>
      </c>
      <c r="C1685" t="s">
        <v>24</v>
      </c>
      <c r="D1685" s="16">
        <v>910.1</v>
      </c>
      <c r="E1685" s="17">
        <v>4240</v>
      </c>
      <c r="F1685" s="17">
        <v>631814</v>
      </c>
      <c r="G1685" s="17">
        <v>335188.19200000004</v>
      </c>
      <c r="H1685">
        <v>43.523840488957049</v>
      </c>
    </row>
    <row r="1686" spans="1:8" x14ac:dyDescent="0.3">
      <c r="A1686" t="s">
        <v>2661</v>
      </c>
      <c r="B1686" t="s">
        <v>62</v>
      </c>
      <c r="C1686" t="s">
        <v>25</v>
      </c>
      <c r="D1686" s="16">
        <v>910.1</v>
      </c>
      <c r="E1686" s="17">
        <v>1560</v>
      </c>
      <c r="F1686" s="17">
        <v>315091</v>
      </c>
      <c r="G1686" s="17">
        <v>162231.58440000011</v>
      </c>
      <c r="H1686">
        <v>42.408681462995219</v>
      </c>
    </row>
    <row r="1687" spans="1:8" x14ac:dyDescent="0.3">
      <c r="A1687" t="s">
        <v>6167</v>
      </c>
      <c r="B1687" t="s">
        <v>62</v>
      </c>
      <c r="C1687" t="s">
        <v>5061</v>
      </c>
      <c r="D1687" s="16">
        <v>910.1</v>
      </c>
      <c r="E1687" s="17">
        <v>2670</v>
      </c>
      <c r="F1687" s="17">
        <v>381396</v>
      </c>
      <c r="G1687" s="17">
        <v>206686.72440000036</v>
      </c>
      <c r="H1687">
        <v>41.137363994656781</v>
      </c>
    </row>
    <row r="1688" spans="1:8" x14ac:dyDescent="0.3">
      <c r="A1688" t="s">
        <v>2662</v>
      </c>
      <c r="B1688" t="s">
        <v>62</v>
      </c>
      <c r="C1688" t="s">
        <v>14</v>
      </c>
      <c r="D1688" s="16">
        <v>910.1</v>
      </c>
      <c r="E1688" s="17">
        <v>1265</v>
      </c>
      <c r="F1688" s="17">
        <v>530821</v>
      </c>
      <c r="G1688" s="17">
        <v>268837.78299999982</v>
      </c>
      <c r="H1688">
        <v>21.919345201795821</v>
      </c>
    </row>
    <row r="1689" spans="1:8" x14ac:dyDescent="0.3">
      <c r="A1689" t="s">
        <v>2663</v>
      </c>
      <c r="B1689" t="s">
        <v>62</v>
      </c>
      <c r="C1689" t="s">
        <v>15</v>
      </c>
      <c r="D1689" s="16">
        <v>910.1</v>
      </c>
      <c r="E1689" s="17">
        <v>1070</v>
      </c>
      <c r="F1689" s="17">
        <v>436496</v>
      </c>
      <c r="G1689" s="17">
        <v>254200.63199999993</v>
      </c>
      <c r="H1689">
        <v>26.35301990887665</v>
      </c>
    </row>
    <row r="1690" spans="1:8" x14ac:dyDescent="0.3">
      <c r="A1690" t="s">
        <v>6168</v>
      </c>
      <c r="B1690" t="s">
        <v>62</v>
      </c>
      <c r="C1690" t="s">
        <v>5063</v>
      </c>
      <c r="D1690" s="16">
        <v>910.1</v>
      </c>
      <c r="E1690" s="17">
        <v>0</v>
      </c>
      <c r="F1690" s="17">
        <v>333</v>
      </c>
      <c r="G1690" s="17">
        <v>-1366.8720000000001</v>
      </c>
      <c r="H1690">
        <v>-3.1703865349861635</v>
      </c>
    </row>
    <row r="1691" spans="1:8" x14ac:dyDescent="0.3">
      <c r="A1691" t="s">
        <v>6169</v>
      </c>
      <c r="B1691" t="s">
        <v>62</v>
      </c>
      <c r="C1691" t="s">
        <v>5065</v>
      </c>
      <c r="D1691" s="16">
        <v>910.1</v>
      </c>
      <c r="E1691" s="17">
        <v>0</v>
      </c>
      <c r="F1691" s="17">
        <v>521183</v>
      </c>
      <c r="G1691" s="17">
        <v>263155.88120000018</v>
      </c>
      <c r="H1691">
        <v>66.784343924937772</v>
      </c>
    </row>
    <row r="1692" spans="1:8" x14ac:dyDescent="0.3">
      <c r="A1692" t="s">
        <v>6170</v>
      </c>
      <c r="B1692" t="s">
        <v>62</v>
      </c>
      <c r="C1692" t="s">
        <v>5067</v>
      </c>
      <c r="D1692" s="16">
        <v>910.1</v>
      </c>
      <c r="E1692" s="17">
        <v>0</v>
      </c>
      <c r="F1692" s="17">
        <v>460579</v>
      </c>
      <c r="G1692" s="17">
        <v>223461.0235000003</v>
      </c>
      <c r="H1692">
        <v>52.395899921151617</v>
      </c>
    </row>
    <row r="1693" spans="1:8" x14ac:dyDescent="0.3">
      <c r="A1693" t="s">
        <v>6171</v>
      </c>
      <c r="B1693" t="s">
        <v>62</v>
      </c>
      <c r="C1693" t="s">
        <v>5069</v>
      </c>
      <c r="D1693" s="16">
        <v>910.1</v>
      </c>
      <c r="E1693" s="17">
        <v>0</v>
      </c>
      <c r="F1693" s="17">
        <v>70131</v>
      </c>
      <c r="G1693" s="17">
        <v>28723.733799999995</v>
      </c>
      <c r="H1693">
        <v>102.72923461921269</v>
      </c>
    </row>
    <row r="1694" spans="1:8" x14ac:dyDescent="0.3">
      <c r="A1694" t="s">
        <v>6172</v>
      </c>
      <c r="B1694" t="s">
        <v>62</v>
      </c>
      <c r="C1694" t="s">
        <v>5071</v>
      </c>
      <c r="D1694" s="16">
        <v>910.1</v>
      </c>
      <c r="E1694" s="17">
        <v>0</v>
      </c>
      <c r="F1694" s="17">
        <v>79700</v>
      </c>
      <c r="G1694" s="17">
        <v>41037.210000000006</v>
      </c>
      <c r="H1694">
        <v>61.523326945623957</v>
      </c>
    </row>
    <row r="1695" spans="1:8" x14ac:dyDescent="0.3">
      <c r="A1695" t="s">
        <v>6173</v>
      </c>
      <c r="B1695" t="s">
        <v>62</v>
      </c>
      <c r="C1695" t="s">
        <v>5073</v>
      </c>
      <c r="D1695" s="16">
        <v>910.1</v>
      </c>
      <c r="E1695" s="17">
        <v>0</v>
      </c>
      <c r="F1695" s="17">
        <v>111041</v>
      </c>
      <c r="G1695" s="17">
        <v>50790.615500000029</v>
      </c>
      <c r="H1695">
        <v>33.957140583891253</v>
      </c>
    </row>
    <row r="1696" spans="1:8" x14ac:dyDescent="0.3">
      <c r="A1696" t="s">
        <v>6174</v>
      </c>
      <c r="B1696" t="s">
        <v>62</v>
      </c>
      <c r="C1696" t="s">
        <v>5075</v>
      </c>
      <c r="D1696" s="16">
        <v>910.1</v>
      </c>
      <c r="E1696" s="17">
        <v>0</v>
      </c>
      <c r="F1696" s="17">
        <v>16011</v>
      </c>
      <c r="G1696" s="17">
        <v>7273.0199999999986</v>
      </c>
      <c r="H1696">
        <v>52.628322564253835</v>
      </c>
    </row>
    <row r="1697" spans="1:8" x14ac:dyDescent="0.3">
      <c r="A1697" t="s">
        <v>2664</v>
      </c>
      <c r="B1697" t="s">
        <v>62</v>
      </c>
      <c r="C1697" t="s">
        <v>26</v>
      </c>
      <c r="D1697" s="16">
        <v>910.1</v>
      </c>
      <c r="E1697" s="17">
        <v>684</v>
      </c>
      <c r="F1697" s="17">
        <v>325954</v>
      </c>
      <c r="G1697" s="17">
        <v>172066.01710000023</v>
      </c>
      <c r="H1697">
        <v>67.969768476963949</v>
      </c>
    </row>
    <row r="1698" spans="1:8" x14ac:dyDescent="0.3">
      <c r="A1698" t="s">
        <v>2665</v>
      </c>
      <c r="B1698" t="s">
        <v>62</v>
      </c>
      <c r="C1698" t="s">
        <v>27</v>
      </c>
      <c r="D1698" s="16">
        <v>910.1</v>
      </c>
      <c r="E1698" s="17">
        <v>912</v>
      </c>
      <c r="F1698" s="17">
        <v>247941</v>
      </c>
      <c r="G1698" s="17">
        <v>121781.12640000007</v>
      </c>
      <c r="H1698">
        <v>91.878350533635668</v>
      </c>
    </row>
    <row r="1699" spans="1:8" x14ac:dyDescent="0.3">
      <c r="A1699" t="s">
        <v>2666</v>
      </c>
      <c r="B1699" t="s">
        <v>62</v>
      </c>
      <c r="C1699" t="s">
        <v>28</v>
      </c>
      <c r="D1699" s="16">
        <v>910.1</v>
      </c>
      <c r="E1699" s="17">
        <v>1056</v>
      </c>
      <c r="F1699" s="17">
        <v>267289</v>
      </c>
      <c r="G1699" s="17">
        <v>119400.07330000002</v>
      </c>
      <c r="H1699">
        <v>51.251694707173705</v>
      </c>
    </row>
    <row r="1700" spans="1:8" x14ac:dyDescent="0.3">
      <c r="A1700" t="s">
        <v>2667</v>
      </c>
      <c r="B1700" t="s">
        <v>62</v>
      </c>
      <c r="C1700" t="s">
        <v>29</v>
      </c>
      <c r="D1700" s="16">
        <v>910.1</v>
      </c>
      <c r="E1700" s="17">
        <v>200</v>
      </c>
      <c r="F1700" s="17">
        <v>107938</v>
      </c>
      <c r="G1700" s="17">
        <v>56358.791300000034</v>
      </c>
      <c r="H1700">
        <v>56.242397491452756</v>
      </c>
    </row>
    <row r="1701" spans="1:8" x14ac:dyDescent="0.3">
      <c r="A1701" t="s">
        <v>6175</v>
      </c>
      <c r="B1701" t="s">
        <v>62</v>
      </c>
      <c r="C1701" t="s">
        <v>5077</v>
      </c>
      <c r="D1701" s="16">
        <v>910.1</v>
      </c>
      <c r="E1701" s="17">
        <v>480</v>
      </c>
      <c r="F1701" s="17">
        <v>10482</v>
      </c>
      <c r="G1701" s="17">
        <v>4119.6119999999992</v>
      </c>
      <c r="H1701">
        <v>65.131089914667257</v>
      </c>
    </row>
    <row r="1702" spans="1:8" x14ac:dyDescent="0.3">
      <c r="A1702" t="s">
        <v>2668</v>
      </c>
      <c r="B1702" t="s">
        <v>62</v>
      </c>
      <c r="C1702" t="s">
        <v>30</v>
      </c>
      <c r="D1702" s="16">
        <v>910.1</v>
      </c>
      <c r="E1702" s="17">
        <v>1108</v>
      </c>
      <c r="F1702" s="17">
        <v>342559</v>
      </c>
      <c r="G1702" s="17">
        <v>204179.50010000018</v>
      </c>
      <c r="H1702">
        <v>46.332473866672991</v>
      </c>
    </row>
    <row r="1703" spans="1:8" x14ac:dyDescent="0.3">
      <c r="A1703" t="s">
        <v>6176</v>
      </c>
      <c r="B1703" t="s">
        <v>62</v>
      </c>
      <c r="C1703" t="s">
        <v>5079</v>
      </c>
      <c r="D1703" s="16">
        <v>910.1</v>
      </c>
      <c r="E1703" s="17">
        <v>680</v>
      </c>
      <c r="F1703" s="17">
        <v>31575</v>
      </c>
      <c r="G1703" s="17">
        <v>16233.877999999999</v>
      </c>
      <c r="H1703">
        <v>79.095827743238146</v>
      </c>
    </row>
    <row r="1704" spans="1:8" x14ac:dyDescent="0.3">
      <c r="A1704" t="s">
        <v>6177</v>
      </c>
      <c r="B1704" t="s">
        <v>62</v>
      </c>
      <c r="C1704" t="s">
        <v>5081</v>
      </c>
      <c r="D1704" s="16">
        <v>910.1</v>
      </c>
      <c r="E1704" s="17">
        <v>0</v>
      </c>
      <c r="F1704" s="17">
        <v>193274</v>
      </c>
      <c r="G1704" s="17">
        <v>97368.893799999962</v>
      </c>
      <c r="H1704">
        <v>45.665527498263607</v>
      </c>
    </row>
    <row r="1705" spans="1:8" x14ac:dyDescent="0.3">
      <c r="A1705" t="s">
        <v>6178</v>
      </c>
      <c r="B1705" t="s">
        <v>62</v>
      </c>
      <c r="C1705" t="s">
        <v>5083</v>
      </c>
      <c r="D1705" s="16">
        <v>910.1</v>
      </c>
      <c r="E1705" s="17">
        <v>0</v>
      </c>
      <c r="F1705" s="17">
        <v>182969</v>
      </c>
      <c r="G1705" s="17">
        <v>97296.966000000015</v>
      </c>
      <c r="H1705">
        <v>31.745606218477313</v>
      </c>
    </row>
    <row r="1706" spans="1:8" x14ac:dyDescent="0.3">
      <c r="A1706" t="s">
        <v>6179</v>
      </c>
      <c r="B1706" t="s">
        <v>62</v>
      </c>
      <c r="C1706" t="s">
        <v>5085</v>
      </c>
      <c r="D1706" s="16">
        <v>910.1</v>
      </c>
      <c r="E1706" s="17">
        <v>180</v>
      </c>
      <c r="F1706" s="17">
        <v>52557</v>
      </c>
      <c r="G1706" s="17">
        <v>23324.205599999998</v>
      </c>
      <c r="H1706">
        <v>25.729481694709289</v>
      </c>
    </row>
    <row r="1707" spans="1:8" x14ac:dyDescent="0.3">
      <c r="A1707" t="s">
        <v>2669</v>
      </c>
      <c r="B1707" t="s">
        <v>62</v>
      </c>
      <c r="C1707" t="s">
        <v>31</v>
      </c>
      <c r="D1707" s="16">
        <v>910.1</v>
      </c>
      <c r="E1707" s="17">
        <v>2446</v>
      </c>
      <c r="F1707" s="17">
        <v>323095</v>
      </c>
      <c r="G1707" s="17">
        <v>155511.55640000003</v>
      </c>
      <c r="H1707">
        <v>48.373951898551383</v>
      </c>
    </row>
    <row r="1708" spans="1:8" x14ac:dyDescent="0.3">
      <c r="A1708" t="s">
        <v>6180</v>
      </c>
      <c r="B1708" t="s">
        <v>62</v>
      </c>
      <c r="C1708" t="s">
        <v>5087</v>
      </c>
      <c r="D1708" s="16">
        <v>910.1</v>
      </c>
      <c r="E1708" s="17">
        <v>0</v>
      </c>
      <c r="F1708" s="17">
        <v>25674</v>
      </c>
      <c r="G1708" s="17">
        <v>9370.5479999999989</v>
      </c>
      <c r="H1708">
        <v>77.249872419656853</v>
      </c>
    </row>
    <row r="1709" spans="1:8" x14ac:dyDescent="0.3">
      <c r="A1709" t="s">
        <v>2909</v>
      </c>
      <c r="B1709" t="s">
        <v>63</v>
      </c>
      <c r="C1709" t="s">
        <v>4</v>
      </c>
      <c r="D1709" s="16">
        <v>840.6</v>
      </c>
      <c r="E1709" s="17">
        <v>9108</v>
      </c>
      <c r="F1709" s="17">
        <v>3929914</v>
      </c>
      <c r="G1709" s="17">
        <v>2166854.2111999998</v>
      </c>
      <c r="H1709">
        <v>45.137633984701715</v>
      </c>
    </row>
    <row r="1710" spans="1:8" x14ac:dyDescent="0.3">
      <c r="A1710" t="s">
        <v>2910</v>
      </c>
      <c r="B1710" t="s">
        <v>63</v>
      </c>
      <c r="C1710" t="s">
        <v>2</v>
      </c>
      <c r="D1710" s="16">
        <v>840.6</v>
      </c>
      <c r="E1710" s="17">
        <v>10245</v>
      </c>
      <c r="F1710" s="17">
        <v>4901053</v>
      </c>
      <c r="G1710" s="17">
        <v>2639269.4369999999</v>
      </c>
      <c r="H1710">
        <v>51.978695540064685</v>
      </c>
    </row>
    <row r="1711" spans="1:8" x14ac:dyDescent="0.3">
      <c r="A1711" t="s">
        <v>2911</v>
      </c>
      <c r="B1711" t="s">
        <v>63</v>
      </c>
      <c r="C1711" t="s">
        <v>3</v>
      </c>
      <c r="D1711" s="16">
        <v>840.6</v>
      </c>
      <c r="E1711" s="17">
        <v>8352</v>
      </c>
      <c r="F1711" s="17">
        <v>1521773</v>
      </c>
      <c r="G1711" s="17">
        <v>799559.15780000133</v>
      </c>
      <c r="H1711">
        <v>64.812408169044005</v>
      </c>
    </row>
    <row r="1712" spans="1:8" x14ac:dyDescent="0.3">
      <c r="A1712" t="s">
        <v>2912</v>
      </c>
      <c r="B1712" t="s">
        <v>63</v>
      </c>
      <c r="C1712" t="s">
        <v>7</v>
      </c>
      <c r="D1712" s="16">
        <v>840.6</v>
      </c>
      <c r="E1712" s="17">
        <v>3255</v>
      </c>
      <c r="F1712" s="17">
        <v>1287645</v>
      </c>
      <c r="G1712" s="17">
        <v>710473.30999999982</v>
      </c>
      <c r="H1712">
        <v>44.52635396704914</v>
      </c>
    </row>
    <row r="1713" spans="1:8" x14ac:dyDescent="0.3">
      <c r="A1713" t="s">
        <v>2913</v>
      </c>
      <c r="B1713" t="s">
        <v>63</v>
      </c>
      <c r="C1713" t="s">
        <v>5</v>
      </c>
      <c r="D1713" s="16">
        <v>840.6</v>
      </c>
      <c r="E1713" s="17">
        <v>2400</v>
      </c>
      <c r="F1713" s="17">
        <v>647227</v>
      </c>
      <c r="G1713" s="17">
        <v>360190.5747</v>
      </c>
      <c r="H1713">
        <v>39.20204412850876</v>
      </c>
    </row>
    <row r="1714" spans="1:8" x14ac:dyDescent="0.3">
      <c r="A1714" t="s">
        <v>2914</v>
      </c>
      <c r="B1714" t="s">
        <v>63</v>
      </c>
      <c r="C1714" t="s">
        <v>6</v>
      </c>
      <c r="D1714" s="16">
        <v>840.6</v>
      </c>
      <c r="E1714" s="17">
        <v>1320</v>
      </c>
      <c r="F1714" s="17">
        <v>634367</v>
      </c>
      <c r="G1714" s="17">
        <v>342207.96580000024</v>
      </c>
      <c r="H1714">
        <v>25.634129534304169</v>
      </c>
    </row>
    <row r="1715" spans="1:8" x14ac:dyDescent="0.3">
      <c r="A1715" t="s">
        <v>2915</v>
      </c>
      <c r="B1715" t="s">
        <v>63</v>
      </c>
      <c r="C1715" t="s">
        <v>8</v>
      </c>
      <c r="D1715" s="16">
        <v>840.6</v>
      </c>
      <c r="E1715" s="17">
        <v>4270</v>
      </c>
      <c r="F1715" s="17">
        <v>1001080</v>
      </c>
      <c r="G1715" s="17">
        <v>486533.8392000001</v>
      </c>
      <c r="H1715">
        <v>46.349712905680299</v>
      </c>
    </row>
    <row r="1716" spans="1:8" x14ac:dyDescent="0.3">
      <c r="A1716" t="s">
        <v>2916</v>
      </c>
      <c r="B1716" t="s">
        <v>63</v>
      </c>
      <c r="C1716" t="s">
        <v>21</v>
      </c>
      <c r="D1716" s="16">
        <v>840.6</v>
      </c>
      <c r="E1716" s="17">
        <v>1910</v>
      </c>
      <c r="F1716" s="17">
        <v>254713</v>
      </c>
      <c r="G1716" s="17">
        <v>115031.46460000004</v>
      </c>
      <c r="H1716">
        <v>50.835291426070597</v>
      </c>
    </row>
    <row r="1717" spans="1:8" x14ac:dyDescent="0.3">
      <c r="A1717" t="s">
        <v>2917</v>
      </c>
      <c r="B1717" t="s">
        <v>63</v>
      </c>
      <c r="C1717" t="s">
        <v>22</v>
      </c>
      <c r="D1717" s="16">
        <v>840.6</v>
      </c>
      <c r="E1717" s="17">
        <v>1520</v>
      </c>
      <c r="F1717" s="17">
        <v>467786</v>
      </c>
      <c r="G1717" s="17">
        <v>232466.11800000025</v>
      </c>
      <c r="H1717">
        <v>39.274616271905231</v>
      </c>
    </row>
    <row r="1718" spans="1:8" x14ac:dyDescent="0.3">
      <c r="A1718" t="s">
        <v>2918</v>
      </c>
      <c r="B1718" t="s">
        <v>63</v>
      </c>
      <c r="C1718" t="s">
        <v>23</v>
      </c>
      <c r="D1718" s="16">
        <v>840.6</v>
      </c>
      <c r="E1718" s="17">
        <v>880</v>
      </c>
      <c r="F1718" s="17">
        <v>377605</v>
      </c>
      <c r="G1718" s="17">
        <v>201666.79480000009</v>
      </c>
      <c r="H1718">
        <v>45.774122683843352</v>
      </c>
    </row>
    <row r="1719" spans="1:8" x14ac:dyDescent="0.3">
      <c r="A1719" t="s">
        <v>2919</v>
      </c>
      <c r="B1719" t="s">
        <v>63</v>
      </c>
      <c r="C1719" t="s">
        <v>24</v>
      </c>
      <c r="D1719" s="16">
        <v>840.6</v>
      </c>
      <c r="E1719" s="17">
        <v>3640</v>
      </c>
      <c r="F1719" s="17">
        <v>420759</v>
      </c>
      <c r="G1719" s="17">
        <v>223942.07220000002</v>
      </c>
      <c r="H1719">
        <v>56.709168060695674</v>
      </c>
    </row>
    <row r="1720" spans="1:8" x14ac:dyDescent="0.3">
      <c r="A1720" t="s">
        <v>2920</v>
      </c>
      <c r="B1720" t="s">
        <v>63</v>
      </c>
      <c r="C1720" t="s">
        <v>25</v>
      </c>
      <c r="D1720" s="16">
        <v>840.6</v>
      </c>
      <c r="E1720" s="17">
        <v>1320</v>
      </c>
      <c r="F1720" s="17">
        <v>190623</v>
      </c>
      <c r="G1720" s="17">
        <v>96929.482000000004</v>
      </c>
      <c r="H1720">
        <v>58.897223458937724</v>
      </c>
    </row>
    <row r="1721" spans="1:8" x14ac:dyDescent="0.3">
      <c r="A1721" t="s">
        <v>6181</v>
      </c>
      <c r="B1721" t="s">
        <v>63</v>
      </c>
      <c r="C1721" t="s">
        <v>5061</v>
      </c>
      <c r="D1721" s="16">
        <v>840.6</v>
      </c>
      <c r="E1721" s="17">
        <v>1837</v>
      </c>
      <c r="F1721" s="17">
        <v>348173</v>
      </c>
      <c r="G1721" s="17">
        <v>189245.85460000011</v>
      </c>
      <c r="H1721">
        <v>33.47537462659286</v>
      </c>
    </row>
    <row r="1722" spans="1:8" x14ac:dyDescent="0.3">
      <c r="A1722" t="s">
        <v>2921</v>
      </c>
      <c r="B1722" t="s">
        <v>63</v>
      </c>
      <c r="C1722" t="s">
        <v>14</v>
      </c>
      <c r="D1722" s="16">
        <v>840.6</v>
      </c>
      <c r="E1722" s="17">
        <v>1007</v>
      </c>
      <c r="F1722" s="17">
        <v>356497</v>
      </c>
      <c r="G1722" s="17">
        <v>187165.6510000001</v>
      </c>
      <c r="H1722">
        <v>34.941921962128816</v>
      </c>
    </row>
    <row r="1723" spans="1:8" x14ac:dyDescent="0.3">
      <c r="A1723" t="s">
        <v>2922</v>
      </c>
      <c r="B1723" t="s">
        <v>63</v>
      </c>
      <c r="C1723" t="s">
        <v>15</v>
      </c>
      <c r="D1723" s="16">
        <v>840.6</v>
      </c>
      <c r="E1723" s="17">
        <v>721</v>
      </c>
      <c r="F1723" s="17">
        <v>446829</v>
      </c>
      <c r="G1723" s="17">
        <v>260726.21920000005</v>
      </c>
      <c r="H1723">
        <v>30.850277308161569</v>
      </c>
    </row>
    <row r="1724" spans="1:8" x14ac:dyDescent="0.3">
      <c r="A1724" t="s">
        <v>6182</v>
      </c>
      <c r="B1724" t="s">
        <v>63</v>
      </c>
      <c r="C1724" t="s">
        <v>5063</v>
      </c>
      <c r="D1724" s="16">
        <v>840.6</v>
      </c>
      <c r="E1724" s="17">
        <v>400</v>
      </c>
      <c r="F1724" s="17">
        <v>37483</v>
      </c>
      <c r="G1724" s="17">
        <v>17194.927000000007</v>
      </c>
      <c r="H1724">
        <v>19.129737915473793</v>
      </c>
    </row>
    <row r="1725" spans="1:8" x14ac:dyDescent="0.3">
      <c r="A1725" t="s">
        <v>6183</v>
      </c>
      <c r="B1725" t="s">
        <v>63</v>
      </c>
      <c r="C1725" t="s">
        <v>5065</v>
      </c>
      <c r="D1725" s="16">
        <v>840.6</v>
      </c>
      <c r="E1725" s="17">
        <v>912</v>
      </c>
      <c r="F1725" s="17">
        <v>1035577</v>
      </c>
      <c r="G1725" s="17">
        <v>432772.65250000078</v>
      </c>
      <c r="H1725">
        <v>92.177807018885218</v>
      </c>
    </row>
    <row r="1726" spans="1:8" x14ac:dyDescent="0.3">
      <c r="A1726" t="s">
        <v>6184</v>
      </c>
      <c r="B1726" t="s">
        <v>63</v>
      </c>
      <c r="C1726" t="s">
        <v>5067</v>
      </c>
      <c r="D1726" s="16">
        <v>840.6</v>
      </c>
      <c r="E1726" s="17">
        <v>1368</v>
      </c>
      <c r="F1726" s="17">
        <v>1925525</v>
      </c>
      <c r="G1726" s="17">
        <v>823498.74869999895</v>
      </c>
      <c r="H1726">
        <v>52.344038856381871</v>
      </c>
    </row>
    <row r="1727" spans="1:8" x14ac:dyDescent="0.3">
      <c r="A1727" t="s">
        <v>6185</v>
      </c>
      <c r="B1727" t="s">
        <v>63</v>
      </c>
      <c r="C1727" t="s">
        <v>5069</v>
      </c>
      <c r="D1727" s="16">
        <v>840.6</v>
      </c>
      <c r="E1727" s="17">
        <v>1056</v>
      </c>
      <c r="F1727" s="17">
        <v>225479</v>
      </c>
      <c r="G1727" s="17">
        <v>66025.006699999998</v>
      </c>
      <c r="H1727">
        <v>105.63355180769879</v>
      </c>
    </row>
    <row r="1728" spans="1:8" x14ac:dyDescent="0.3">
      <c r="A1728" t="s">
        <v>6186</v>
      </c>
      <c r="B1728" t="s">
        <v>63</v>
      </c>
      <c r="C1728" t="s">
        <v>5071</v>
      </c>
      <c r="D1728" s="16">
        <v>840.6</v>
      </c>
      <c r="E1728" s="17">
        <v>200</v>
      </c>
      <c r="F1728" s="17">
        <v>117460</v>
      </c>
      <c r="G1728" s="17">
        <v>46266.539900000003</v>
      </c>
      <c r="H1728">
        <v>69.492098502457836</v>
      </c>
    </row>
    <row r="1729" spans="1:8" x14ac:dyDescent="0.3">
      <c r="A1729" t="s">
        <v>6187</v>
      </c>
      <c r="B1729" t="s">
        <v>63</v>
      </c>
      <c r="C1729" t="s">
        <v>5073</v>
      </c>
      <c r="D1729" s="16">
        <v>840.6</v>
      </c>
      <c r="E1729" s="17">
        <v>106</v>
      </c>
      <c r="F1729" s="17">
        <v>133808</v>
      </c>
      <c r="G1729" s="17">
        <v>54528.233900000021</v>
      </c>
      <c r="H1729">
        <v>40.660424278169053</v>
      </c>
    </row>
    <row r="1730" spans="1:8" x14ac:dyDescent="0.3">
      <c r="A1730" t="s">
        <v>6188</v>
      </c>
      <c r="B1730" t="s">
        <v>63</v>
      </c>
      <c r="C1730" t="s">
        <v>5075</v>
      </c>
      <c r="D1730" s="16">
        <v>840.6</v>
      </c>
      <c r="E1730" s="17">
        <v>106</v>
      </c>
      <c r="F1730" s="17">
        <v>80177</v>
      </c>
      <c r="G1730" s="17">
        <v>25506.339999999989</v>
      </c>
      <c r="H1730">
        <v>39.58506317648262</v>
      </c>
    </row>
    <row r="1731" spans="1:8" x14ac:dyDescent="0.3">
      <c r="A1731" t="s">
        <v>2923</v>
      </c>
      <c r="B1731" t="s">
        <v>63</v>
      </c>
      <c r="C1731" t="s">
        <v>26</v>
      </c>
      <c r="D1731" s="16">
        <v>840.6</v>
      </c>
      <c r="E1731" s="17">
        <v>1140</v>
      </c>
      <c r="F1731" s="17">
        <v>399334</v>
      </c>
      <c r="G1731" s="17">
        <v>213400.13859999995</v>
      </c>
      <c r="H1731">
        <v>92.614725368684219</v>
      </c>
    </row>
    <row r="1732" spans="1:8" x14ac:dyDescent="0.3">
      <c r="A1732" t="s">
        <v>2924</v>
      </c>
      <c r="B1732" t="s">
        <v>63</v>
      </c>
      <c r="C1732" t="s">
        <v>27</v>
      </c>
      <c r="D1732" s="16">
        <v>840.6</v>
      </c>
      <c r="E1732" s="17">
        <v>1368</v>
      </c>
      <c r="F1732" s="17">
        <v>367167</v>
      </c>
      <c r="G1732" s="17">
        <v>191399.38949999999</v>
      </c>
      <c r="H1732">
        <v>93.653572927760763</v>
      </c>
    </row>
    <row r="1733" spans="1:8" x14ac:dyDescent="0.3">
      <c r="A1733" t="s">
        <v>2925</v>
      </c>
      <c r="B1733" t="s">
        <v>63</v>
      </c>
      <c r="C1733" t="s">
        <v>28</v>
      </c>
      <c r="D1733" s="16">
        <v>840.6</v>
      </c>
      <c r="E1733" s="17">
        <v>1440</v>
      </c>
      <c r="F1733" s="17">
        <v>415178</v>
      </c>
      <c r="G1733" s="17">
        <v>192226.47540000002</v>
      </c>
      <c r="H1733">
        <v>48.314263085779402</v>
      </c>
    </row>
    <row r="1734" spans="1:8" x14ac:dyDescent="0.3">
      <c r="A1734" t="s">
        <v>2926</v>
      </c>
      <c r="B1734" t="s">
        <v>63</v>
      </c>
      <c r="C1734" t="s">
        <v>29</v>
      </c>
      <c r="D1734" s="16">
        <v>840.6</v>
      </c>
      <c r="E1734" s="17">
        <v>400</v>
      </c>
      <c r="F1734" s="17">
        <v>201583</v>
      </c>
      <c r="G1734" s="17">
        <v>98443.24169999997</v>
      </c>
      <c r="H1734">
        <v>41.952479622981606</v>
      </c>
    </row>
    <row r="1735" spans="1:8" x14ac:dyDescent="0.3">
      <c r="A1735" t="s">
        <v>6189</v>
      </c>
      <c r="B1735" t="s">
        <v>63</v>
      </c>
      <c r="C1735" t="s">
        <v>5077</v>
      </c>
      <c r="D1735" s="16">
        <v>840.6</v>
      </c>
      <c r="E1735" s="17">
        <v>0</v>
      </c>
      <c r="F1735" s="17">
        <v>8999</v>
      </c>
      <c r="G1735" s="17">
        <v>3043.4319999999998</v>
      </c>
      <c r="H1735">
        <v>35.221161021081457</v>
      </c>
    </row>
    <row r="1736" spans="1:8" x14ac:dyDescent="0.3">
      <c r="A1736" t="s">
        <v>2927</v>
      </c>
      <c r="B1736" t="s">
        <v>63</v>
      </c>
      <c r="C1736" t="s">
        <v>30</v>
      </c>
      <c r="D1736" s="16">
        <v>840.6</v>
      </c>
      <c r="E1736" s="17">
        <v>1108</v>
      </c>
      <c r="F1736" s="17">
        <v>369261</v>
      </c>
      <c r="G1736" s="17">
        <v>216665.09920000003</v>
      </c>
      <c r="H1736">
        <v>42.893208302355681</v>
      </c>
    </row>
    <row r="1737" spans="1:8" x14ac:dyDescent="0.3">
      <c r="A1737" t="s">
        <v>6190</v>
      </c>
      <c r="B1737" t="s">
        <v>63</v>
      </c>
      <c r="C1737" t="s">
        <v>5079</v>
      </c>
      <c r="D1737" s="16">
        <v>840.6</v>
      </c>
      <c r="E1737" s="17">
        <v>560</v>
      </c>
      <c r="F1737" s="17">
        <v>28008</v>
      </c>
      <c r="G1737" s="17">
        <v>15409.954000000002</v>
      </c>
      <c r="H1737">
        <v>89.032896696836943</v>
      </c>
    </row>
    <row r="1738" spans="1:8" x14ac:dyDescent="0.3">
      <c r="A1738" t="s">
        <v>6191</v>
      </c>
      <c r="B1738" t="s">
        <v>63</v>
      </c>
      <c r="C1738" t="s">
        <v>5081</v>
      </c>
      <c r="D1738" s="16">
        <v>840.6</v>
      </c>
      <c r="E1738" s="17">
        <v>0</v>
      </c>
      <c r="F1738" s="17">
        <v>196722</v>
      </c>
      <c r="G1738" s="17">
        <v>98297.661399999968</v>
      </c>
      <c r="H1738">
        <v>48.298727381034162</v>
      </c>
    </row>
    <row r="1739" spans="1:8" x14ac:dyDescent="0.3">
      <c r="A1739" t="s">
        <v>6192</v>
      </c>
      <c r="B1739" t="s">
        <v>63</v>
      </c>
      <c r="C1739" t="s">
        <v>5083</v>
      </c>
      <c r="D1739" s="16">
        <v>840.6</v>
      </c>
      <c r="E1739" s="17">
        <v>0</v>
      </c>
      <c r="F1739" s="17">
        <v>276220</v>
      </c>
      <c r="G1739" s="17">
        <v>142353.098</v>
      </c>
      <c r="H1739">
        <v>56.311400128614402</v>
      </c>
    </row>
    <row r="1740" spans="1:8" x14ac:dyDescent="0.3">
      <c r="A1740" t="s">
        <v>6193</v>
      </c>
      <c r="B1740" t="s">
        <v>63</v>
      </c>
      <c r="C1740" t="s">
        <v>5085</v>
      </c>
      <c r="D1740" s="16">
        <v>840.6</v>
      </c>
      <c r="E1740" s="17">
        <v>180</v>
      </c>
      <c r="F1740" s="17">
        <v>17462</v>
      </c>
      <c r="G1740" s="17">
        <v>5280.0079999999998</v>
      </c>
      <c r="H1740">
        <v>153.69532040408501</v>
      </c>
    </row>
    <row r="1741" spans="1:8" x14ac:dyDescent="0.3">
      <c r="A1741" t="s">
        <v>2928</v>
      </c>
      <c r="B1741" t="s">
        <v>63</v>
      </c>
      <c r="C1741" t="s">
        <v>31</v>
      </c>
      <c r="D1741" s="16">
        <v>840.6</v>
      </c>
      <c r="E1741" s="17">
        <v>2148</v>
      </c>
      <c r="F1741" s="17">
        <v>400656</v>
      </c>
      <c r="G1741" s="17">
        <v>200485.52919999996</v>
      </c>
      <c r="H1741">
        <v>49.232312201765652</v>
      </c>
    </row>
    <row r="1742" spans="1:8" x14ac:dyDescent="0.3">
      <c r="A1742" t="s">
        <v>6194</v>
      </c>
      <c r="B1742" t="s">
        <v>63</v>
      </c>
      <c r="C1742" t="s">
        <v>5087</v>
      </c>
      <c r="D1742" s="16">
        <v>840.6</v>
      </c>
      <c r="E1742" s="17">
        <v>78</v>
      </c>
      <c r="F1742" s="17">
        <v>3108</v>
      </c>
      <c r="G1742" s="17">
        <v>-331.404</v>
      </c>
      <c r="H1742">
        <v>49.128999181253533</v>
      </c>
    </row>
    <row r="1743" spans="1:8" x14ac:dyDescent="0.3">
      <c r="A1743" t="s">
        <v>512</v>
      </c>
      <c r="B1743" t="s">
        <v>64</v>
      </c>
      <c r="C1743" t="s">
        <v>4</v>
      </c>
      <c r="D1743" s="16">
        <v>1640.6</v>
      </c>
      <c r="E1743" s="17">
        <v>18675</v>
      </c>
      <c r="F1743" s="17">
        <v>7130636</v>
      </c>
      <c r="G1743" s="17">
        <v>3773813.7698999993</v>
      </c>
      <c r="H1743">
        <v>47.236376271458525</v>
      </c>
    </row>
    <row r="1744" spans="1:8" x14ac:dyDescent="0.3">
      <c r="A1744" t="s">
        <v>513</v>
      </c>
      <c r="B1744" t="s">
        <v>64</v>
      </c>
      <c r="C1744" t="s">
        <v>2</v>
      </c>
      <c r="D1744" s="16">
        <v>1640.6</v>
      </c>
      <c r="E1744" s="17">
        <v>23616</v>
      </c>
      <c r="F1744" s="17">
        <v>9228660</v>
      </c>
      <c r="G1744" s="17">
        <v>4923742.9325999944</v>
      </c>
      <c r="H1744">
        <v>56.639570112267698</v>
      </c>
    </row>
    <row r="1745" spans="1:8" x14ac:dyDescent="0.3">
      <c r="A1745" t="s">
        <v>514</v>
      </c>
      <c r="B1745" t="s">
        <v>64</v>
      </c>
      <c r="C1745" t="s">
        <v>3</v>
      </c>
      <c r="D1745" s="16">
        <v>1640.6</v>
      </c>
      <c r="E1745" s="17">
        <v>18504</v>
      </c>
      <c r="F1745" s="17">
        <v>2759586</v>
      </c>
      <c r="G1745" s="17">
        <v>1431486.2402000006</v>
      </c>
      <c r="H1745">
        <v>69.266596721434013</v>
      </c>
    </row>
    <row r="1746" spans="1:8" x14ac:dyDescent="0.3">
      <c r="A1746" t="s">
        <v>515</v>
      </c>
      <c r="B1746" t="s">
        <v>64</v>
      </c>
      <c r="C1746" t="s">
        <v>7</v>
      </c>
      <c r="D1746" s="16">
        <v>1640.6</v>
      </c>
      <c r="E1746" s="17">
        <v>4773</v>
      </c>
      <c r="F1746" s="17">
        <v>1428574</v>
      </c>
      <c r="G1746" s="17">
        <v>769955.66999999993</v>
      </c>
      <c r="H1746">
        <v>53.909861669656117</v>
      </c>
    </row>
    <row r="1747" spans="1:8" x14ac:dyDescent="0.3">
      <c r="A1747" t="s">
        <v>516</v>
      </c>
      <c r="B1747" t="s">
        <v>64</v>
      </c>
      <c r="C1747" t="s">
        <v>5</v>
      </c>
      <c r="D1747" s="16">
        <v>1640.6</v>
      </c>
      <c r="E1747" s="17">
        <v>5200</v>
      </c>
      <c r="F1747" s="17">
        <v>877492</v>
      </c>
      <c r="G1747" s="17">
        <v>481217.88710000011</v>
      </c>
      <c r="H1747">
        <v>54.359049164626967</v>
      </c>
    </row>
    <row r="1748" spans="1:8" x14ac:dyDescent="0.3">
      <c r="A1748" t="s">
        <v>517</v>
      </c>
      <c r="B1748" t="s">
        <v>64</v>
      </c>
      <c r="C1748" t="s">
        <v>6</v>
      </c>
      <c r="D1748" s="16">
        <v>1640.6</v>
      </c>
      <c r="E1748" s="17">
        <v>2360</v>
      </c>
      <c r="F1748" s="17">
        <v>625057</v>
      </c>
      <c r="G1748" s="17">
        <v>313832.9637000002</v>
      </c>
      <c r="H1748">
        <v>35.328597415918836</v>
      </c>
    </row>
    <row r="1749" spans="1:8" x14ac:dyDescent="0.3">
      <c r="A1749" t="s">
        <v>518</v>
      </c>
      <c r="B1749" t="s">
        <v>64</v>
      </c>
      <c r="C1749" t="s">
        <v>8</v>
      </c>
      <c r="D1749" s="16">
        <v>1640.6</v>
      </c>
      <c r="E1749" s="17">
        <v>6780</v>
      </c>
      <c r="F1749" s="17">
        <v>1244746</v>
      </c>
      <c r="G1749" s="17">
        <v>557443.65879999963</v>
      </c>
      <c r="H1749">
        <v>51.698229564535005</v>
      </c>
    </row>
    <row r="1750" spans="1:8" x14ac:dyDescent="0.3">
      <c r="A1750" t="s">
        <v>519</v>
      </c>
      <c r="B1750" t="s">
        <v>64</v>
      </c>
      <c r="C1750" t="s">
        <v>21</v>
      </c>
      <c r="D1750" s="16">
        <v>1640.6</v>
      </c>
      <c r="E1750" s="17">
        <v>2680</v>
      </c>
      <c r="F1750" s="17">
        <v>318241</v>
      </c>
      <c r="G1750" s="17">
        <v>134689.98500000031</v>
      </c>
      <c r="H1750">
        <v>53.24167595967814</v>
      </c>
    </row>
    <row r="1751" spans="1:8" x14ac:dyDescent="0.3">
      <c r="A1751" t="s">
        <v>520</v>
      </c>
      <c r="B1751" t="s">
        <v>64</v>
      </c>
      <c r="C1751" t="s">
        <v>22</v>
      </c>
      <c r="D1751" s="16">
        <v>1640.6</v>
      </c>
      <c r="E1751" s="17">
        <v>2520</v>
      </c>
      <c r="F1751" s="17">
        <v>498732</v>
      </c>
      <c r="G1751" s="17">
        <v>245303.50139999995</v>
      </c>
      <c r="H1751">
        <v>60.30882091569157</v>
      </c>
    </row>
    <row r="1752" spans="1:8" x14ac:dyDescent="0.3">
      <c r="A1752" t="s">
        <v>521</v>
      </c>
      <c r="B1752" t="s">
        <v>64</v>
      </c>
      <c r="C1752" t="s">
        <v>23</v>
      </c>
      <c r="D1752" s="16">
        <v>1640.6</v>
      </c>
      <c r="E1752" s="17">
        <v>1440</v>
      </c>
      <c r="F1752" s="17">
        <v>500697</v>
      </c>
      <c r="G1752" s="17">
        <v>259028.62819999992</v>
      </c>
      <c r="H1752">
        <v>51.248716227747593</v>
      </c>
    </row>
    <row r="1753" spans="1:8" x14ac:dyDescent="0.3">
      <c r="A1753" t="s">
        <v>522</v>
      </c>
      <c r="B1753" t="s">
        <v>64</v>
      </c>
      <c r="C1753" t="s">
        <v>24</v>
      </c>
      <c r="D1753" s="16">
        <v>1640.6</v>
      </c>
      <c r="E1753" s="17">
        <v>6000</v>
      </c>
      <c r="F1753" s="17">
        <v>792607</v>
      </c>
      <c r="G1753" s="17">
        <v>411445.81499999971</v>
      </c>
      <c r="H1753">
        <v>46.349552774635171</v>
      </c>
    </row>
    <row r="1754" spans="1:8" x14ac:dyDescent="0.3">
      <c r="A1754" t="s">
        <v>523</v>
      </c>
      <c r="B1754" t="s">
        <v>64</v>
      </c>
      <c r="C1754" t="s">
        <v>25</v>
      </c>
      <c r="D1754" s="16">
        <v>1640.6</v>
      </c>
      <c r="E1754" s="17">
        <v>2200</v>
      </c>
      <c r="F1754" s="17">
        <v>301095</v>
      </c>
      <c r="G1754" s="17">
        <v>150984.13999999996</v>
      </c>
      <c r="H1754">
        <v>49.559785220069955</v>
      </c>
    </row>
    <row r="1755" spans="1:8" x14ac:dyDescent="0.3">
      <c r="A1755" t="s">
        <v>6195</v>
      </c>
      <c r="B1755" t="s">
        <v>64</v>
      </c>
      <c r="C1755" t="s">
        <v>5061</v>
      </c>
      <c r="D1755" s="16">
        <v>1640.6</v>
      </c>
      <c r="E1755" s="17">
        <v>5828</v>
      </c>
      <c r="F1755" s="17">
        <v>492839</v>
      </c>
      <c r="G1755" s="17">
        <v>245290.37299999993</v>
      </c>
      <c r="H1755">
        <v>52.087083621352377</v>
      </c>
    </row>
    <row r="1756" spans="1:8" x14ac:dyDescent="0.3">
      <c r="A1756" t="s">
        <v>524</v>
      </c>
      <c r="B1756" t="s">
        <v>64</v>
      </c>
      <c r="C1756" t="s">
        <v>14</v>
      </c>
      <c r="D1756" s="16">
        <v>1640.6</v>
      </c>
      <c r="E1756" s="17">
        <v>2021</v>
      </c>
      <c r="F1756" s="17">
        <v>602573</v>
      </c>
      <c r="G1756" s="17">
        <v>305730.61099999992</v>
      </c>
      <c r="H1756">
        <v>30.110954554404969</v>
      </c>
    </row>
    <row r="1757" spans="1:8" x14ac:dyDescent="0.3">
      <c r="A1757" t="s">
        <v>525</v>
      </c>
      <c r="B1757" t="s">
        <v>64</v>
      </c>
      <c r="C1757" t="s">
        <v>15</v>
      </c>
      <c r="D1757" s="16">
        <v>1640.6</v>
      </c>
      <c r="E1757" s="17">
        <v>1921</v>
      </c>
      <c r="F1757" s="17">
        <v>657521</v>
      </c>
      <c r="G1757" s="17">
        <v>380802.56280000007</v>
      </c>
      <c r="H1757">
        <v>54.706398831888102</v>
      </c>
    </row>
    <row r="1758" spans="1:8" x14ac:dyDescent="0.3">
      <c r="A1758" t="s">
        <v>6196</v>
      </c>
      <c r="B1758" t="s">
        <v>64</v>
      </c>
      <c r="C1758" t="s">
        <v>5063</v>
      </c>
      <c r="D1758" s="16">
        <v>1640.6</v>
      </c>
      <c r="E1758" s="17">
        <v>400</v>
      </c>
      <c r="F1758" s="17">
        <v>30320</v>
      </c>
      <c r="G1758" s="17">
        <v>13784.572</v>
      </c>
      <c r="H1758">
        <v>28.194872742332372</v>
      </c>
    </row>
    <row r="1759" spans="1:8" x14ac:dyDescent="0.3">
      <c r="A1759" t="s">
        <v>6197</v>
      </c>
      <c r="B1759" t="s">
        <v>64</v>
      </c>
      <c r="C1759" t="s">
        <v>5065</v>
      </c>
      <c r="D1759" s="16">
        <v>1640.6</v>
      </c>
      <c r="E1759" s="17">
        <v>0</v>
      </c>
      <c r="F1759" s="17">
        <v>498209</v>
      </c>
      <c r="G1759" s="17">
        <v>169984.66619999998</v>
      </c>
      <c r="H1759">
        <v>40.527134165516919</v>
      </c>
    </row>
    <row r="1760" spans="1:8" x14ac:dyDescent="0.3">
      <c r="A1760" t="s">
        <v>6198</v>
      </c>
      <c r="B1760" t="s">
        <v>64</v>
      </c>
      <c r="C1760" t="s">
        <v>5067</v>
      </c>
      <c r="D1760" s="16">
        <v>1640.6</v>
      </c>
      <c r="E1760" s="17">
        <v>0</v>
      </c>
      <c r="F1760" s="17">
        <v>1151347</v>
      </c>
      <c r="G1760" s="17">
        <v>448053.22959999915</v>
      </c>
      <c r="H1760">
        <v>74.563547963142852</v>
      </c>
    </row>
    <row r="1761" spans="1:8" x14ac:dyDescent="0.3">
      <c r="A1761" t="s">
        <v>6199</v>
      </c>
      <c r="B1761" t="s">
        <v>64</v>
      </c>
      <c r="C1761" t="s">
        <v>5069</v>
      </c>
      <c r="D1761" s="16">
        <v>1640.6</v>
      </c>
      <c r="E1761" s="17">
        <v>0</v>
      </c>
      <c r="F1761" s="17">
        <v>33779</v>
      </c>
      <c r="G1761" s="17">
        <v>16602.425999999996</v>
      </c>
      <c r="H1761">
        <v>85.525672931051474</v>
      </c>
    </row>
    <row r="1762" spans="1:8" x14ac:dyDescent="0.3">
      <c r="A1762" t="s">
        <v>6200</v>
      </c>
      <c r="B1762" t="s">
        <v>64</v>
      </c>
      <c r="C1762" t="s">
        <v>5071</v>
      </c>
      <c r="D1762" s="16">
        <v>1640.6</v>
      </c>
      <c r="E1762" s="17">
        <v>0</v>
      </c>
      <c r="F1762" s="17">
        <v>69427</v>
      </c>
      <c r="G1762" s="17">
        <v>26053.941299999991</v>
      </c>
      <c r="H1762">
        <v>46.605191846891728</v>
      </c>
    </row>
    <row r="1763" spans="1:8" x14ac:dyDescent="0.3">
      <c r="A1763" t="s">
        <v>6201</v>
      </c>
      <c r="B1763" t="s">
        <v>64</v>
      </c>
      <c r="C1763" t="s">
        <v>5073</v>
      </c>
      <c r="D1763" s="16">
        <v>1640.6</v>
      </c>
      <c r="E1763" s="17">
        <v>0</v>
      </c>
      <c r="F1763" s="17">
        <v>114027</v>
      </c>
      <c r="G1763" s="17">
        <v>33501.842300000048</v>
      </c>
      <c r="H1763">
        <v>35.460411287092818</v>
      </c>
    </row>
    <row r="1764" spans="1:8" x14ac:dyDescent="0.3">
      <c r="A1764" t="s">
        <v>6202</v>
      </c>
      <c r="B1764" t="s">
        <v>64</v>
      </c>
      <c r="C1764" t="s">
        <v>5075</v>
      </c>
      <c r="D1764" s="16">
        <v>1640.6</v>
      </c>
      <c r="E1764" s="17">
        <v>0</v>
      </c>
      <c r="F1764" s="17">
        <v>6430</v>
      </c>
      <c r="G1764" s="17">
        <v>1465.1000000000004</v>
      </c>
      <c r="H1764">
        <v>135.88936131644095</v>
      </c>
    </row>
    <row r="1765" spans="1:8" x14ac:dyDescent="0.3">
      <c r="A1765" t="s">
        <v>526</v>
      </c>
      <c r="B1765" t="s">
        <v>64</v>
      </c>
      <c r="C1765" t="s">
        <v>26</v>
      </c>
      <c r="D1765" s="16">
        <v>1640.6</v>
      </c>
      <c r="E1765" s="17">
        <v>684</v>
      </c>
      <c r="F1765" s="17">
        <v>370331</v>
      </c>
      <c r="G1765" s="17">
        <v>196765.66030000013</v>
      </c>
      <c r="H1765">
        <v>50.628769501379765</v>
      </c>
    </row>
    <row r="1766" spans="1:8" x14ac:dyDescent="0.3">
      <c r="A1766" t="s">
        <v>527</v>
      </c>
      <c r="B1766" t="s">
        <v>64</v>
      </c>
      <c r="C1766" t="s">
        <v>27</v>
      </c>
      <c r="D1766" s="16">
        <v>1640.6</v>
      </c>
      <c r="E1766" s="17">
        <v>684</v>
      </c>
      <c r="F1766" s="17">
        <v>179500</v>
      </c>
      <c r="G1766" s="17">
        <v>87869.450000000041</v>
      </c>
      <c r="H1766">
        <v>96.957514335556951</v>
      </c>
    </row>
    <row r="1767" spans="1:8" x14ac:dyDescent="0.3">
      <c r="A1767" t="s">
        <v>528</v>
      </c>
      <c r="B1767" t="s">
        <v>64</v>
      </c>
      <c r="C1767" t="s">
        <v>28</v>
      </c>
      <c r="D1767" s="16">
        <v>1640.6</v>
      </c>
      <c r="E1767" s="17">
        <v>1056</v>
      </c>
      <c r="F1767" s="17">
        <v>223709</v>
      </c>
      <c r="G1767" s="17">
        <v>92227.717199999926</v>
      </c>
      <c r="H1767">
        <v>69.767395349750856</v>
      </c>
    </row>
    <row r="1768" spans="1:8" x14ac:dyDescent="0.3">
      <c r="A1768" t="s">
        <v>529</v>
      </c>
      <c r="B1768" t="s">
        <v>64</v>
      </c>
      <c r="C1768" t="s">
        <v>29</v>
      </c>
      <c r="D1768" s="16">
        <v>1640.6</v>
      </c>
      <c r="E1768" s="17">
        <v>200</v>
      </c>
      <c r="F1768" s="17">
        <v>120099</v>
      </c>
      <c r="G1768" s="17">
        <v>60626.026800000014</v>
      </c>
      <c r="H1768">
        <v>59.488995707381072</v>
      </c>
    </row>
    <row r="1769" spans="1:8" x14ac:dyDescent="0.3">
      <c r="A1769" t="s">
        <v>6203</v>
      </c>
      <c r="B1769" t="s">
        <v>64</v>
      </c>
      <c r="C1769" t="s">
        <v>5077</v>
      </c>
      <c r="D1769" s="16">
        <v>1640.6</v>
      </c>
      <c r="E1769" s="17">
        <v>0</v>
      </c>
      <c r="F1769" s="17">
        <v>1039</v>
      </c>
      <c r="G1769" s="17">
        <v>464.44000000000005</v>
      </c>
      <c r="H1769">
        <v>-71.566881961849049</v>
      </c>
    </row>
    <row r="1770" spans="1:8" x14ac:dyDescent="0.3">
      <c r="A1770" t="s">
        <v>530</v>
      </c>
      <c r="B1770" t="s">
        <v>64</v>
      </c>
      <c r="C1770" t="s">
        <v>30</v>
      </c>
      <c r="D1770" s="16">
        <v>1640.6</v>
      </c>
      <c r="E1770" s="17">
        <v>2608</v>
      </c>
      <c r="F1770" s="17">
        <v>432777</v>
      </c>
      <c r="G1770" s="17">
        <v>239121.18370000002</v>
      </c>
      <c r="H1770">
        <v>76.036273042732162</v>
      </c>
    </row>
    <row r="1771" spans="1:8" x14ac:dyDescent="0.3">
      <c r="A1771" t="s">
        <v>6204</v>
      </c>
      <c r="B1771" t="s">
        <v>64</v>
      </c>
      <c r="C1771" t="s">
        <v>5079</v>
      </c>
      <c r="D1771" s="16">
        <v>1640.6</v>
      </c>
      <c r="E1771" s="17">
        <v>960</v>
      </c>
      <c r="F1771" s="17">
        <v>28469</v>
      </c>
      <c r="G1771" s="17">
        <v>14222.025999999996</v>
      </c>
      <c r="H1771">
        <v>77.179899408814791</v>
      </c>
    </row>
    <row r="1772" spans="1:8" x14ac:dyDescent="0.3">
      <c r="A1772" t="s">
        <v>6205</v>
      </c>
      <c r="B1772" t="s">
        <v>64</v>
      </c>
      <c r="C1772" t="s">
        <v>5081</v>
      </c>
      <c r="D1772" s="16">
        <v>1640.6</v>
      </c>
      <c r="E1772" s="17">
        <v>1140</v>
      </c>
      <c r="F1772" s="17">
        <v>883018</v>
      </c>
      <c r="G1772" s="17">
        <v>440425.95780000009</v>
      </c>
      <c r="H1772">
        <v>53.501515883558781</v>
      </c>
    </row>
    <row r="1773" spans="1:8" x14ac:dyDescent="0.3">
      <c r="A1773" t="s">
        <v>6206</v>
      </c>
      <c r="B1773" t="s">
        <v>64</v>
      </c>
      <c r="C1773" t="s">
        <v>5083</v>
      </c>
      <c r="D1773" s="16">
        <v>1640.6</v>
      </c>
      <c r="E1773" s="17">
        <v>3648</v>
      </c>
      <c r="F1773" s="17">
        <v>2081007</v>
      </c>
      <c r="G1773" s="17">
        <v>1026496.6145000004</v>
      </c>
      <c r="H1773">
        <v>62.055205410492256</v>
      </c>
    </row>
    <row r="1774" spans="1:8" x14ac:dyDescent="0.3">
      <c r="A1774" t="s">
        <v>6207</v>
      </c>
      <c r="B1774" t="s">
        <v>64</v>
      </c>
      <c r="C1774" t="s">
        <v>5085</v>
      </c>
      <c r="D1774" s="16">
        <v>1640.6</v>
      </c>
      <c r="E1774" s="17">
        <v>405</v>
      </c>
      <c r="F1774" s="17">
        <v>51087</v>
      </c>
      <c r="G1774" s="17">
        <v>21156.738800000003</v>
      </c>
      <c r="H1774">
        <v>69.13028864579374</v>
      </c>
    </row>
    <row r="1775" spans="1:8" x14ac:dyDescent="0.3">
      <c r="A1775" t="s">
        <v>531</v>
      </c>
      <c r="B1775" t="s">
        <v>64</v>
      </c>
      <c r="C1775" t="s">
        <v>31</v>
      </c>
      <c r="D1775" s="16">
        <v>1640.6</v>
      </c>
      <c r="E1775" s="17">
        <v>2662</v>
      </c>
      <c r="F1775" s="17">
        <v>351885</v>
      </c>
      <c r="G1775" s="17">
        <v>177676.33959999995</v>
      </c>
      <c r="H1775">
        <v>47.565820315555357</v>
      </c>
    </row>
    <row r="1776" spans="1:8" x14ac:dyDescent="0.3">
      <c r="A1776" t="s">
        <v>6208</v>
      </c>
      <c r="B1776" t="s">
        <v>64</v>
      </c>
      <c r="C1776" t="s">
        <v>5087</v>
      </c>
      <c r="D1776" s="16">
        <v>1640.6</v>
      </c>
      <c r="E1776" s="17">
        <v>0</v>
      </c>
      <c r="F1776" s="17">
        <v>5461</v>
      </c>
      <c r="G1776" s="17">
        <v>986.07999999999993</v>
      </c>
      <c r="H1776">
        <v>148.78276071974469</v>
      </c>
    </row>
    <row r="1777" spans="1:8" x14ac:dyDescent="0.3">
      <c r="A1777" t="s">
        <v>3385</v>
      </c>
      <c r="B1777" t="s">
        <v>65</v>
      </c>
      <c r="C1777" t="s">
        <v>4</v>
      </c>
      <c r="D1777" s="16">
        <v>1211.7</v>
      </c>
      <c r="E1777" s="17">
        <v>13882</v>
      </c>
      <c r="F1777" s="17">
        <v>7103616</v>
      </c>
      <c r="G1777" s="17">
        <v>3909410.5451999949</v>
      </c>
      <c r="H1777">
        <v>37.102803277042348</v>
      </c>
    </row>
    <row r="1778" spans="1:8" x14ac:dyDescent="0.3">
      <c r="A1778" t="s">
        <v>3386</v>
      </c>
      <c r="B1778" t="s">
        <v>65</v>
      </c>
      <c r="C1778" t="s">
        <v>2</v>
      </c>
      <c r="D1778" s="16">
        <v>1211.7</v>
      </c>
      <c r="E1778" s="17">
        <v>16521</v>
      </c>
      <c r="F1778" s="17">
        <v>9935184.9800000004</v>
      </c>
      <c r="G1778" s="17">
        <v>5900307.1116999965</v>
      </c>
      <c r="H1778">
        <v>46.465741497844029</v>
      </c>
    </row>
    <row r="1779" spans="1:8" x14ac:dyDescent="0.3">
      <c r="A1779" t="s">
        <v>3387</v>
      </c>
      <c r="B1779" t="s">
        <v>65</v>
      </c>
      <c r="C1779" t="s">
        <v>3</v>
      </c>
      <c r="D1779" s="16">
        <v>1211.7</v>
      </c>
      <c r="E1779" s="17">
        <v>13776</v>
      </c>
      <c r="F1779" s="17">
        <v>2851140</v>
      </c>
      <c r="G1779" s="17">
        <v>1540485.5490000015</v>
      </c>
      <c r="H1779">
        <v>56.495837993533939</v>
      </c>
    </row>
    <row r="1780" spans="1:8" x14ac:dyDescent="0.3">
      <c r="A1780" t="s">
        <v>3388</v>
      </c>
      <c r="B1780" t="s">
        <v>65</v>
      </c>
      <c r="C1780" t="s">
        <v>7</v>
      </c>
      <c r="D1780" s="16">
        <v>1211.7</v>
      </c>
      <c r="E1780" s="17">
        <v>3186</v>
      </c>
      <c r="F1780" s="17">
        <v>1726166</v>
      </c>
      <c r="G1780" s="17">
        <v>958175.74899999984</v>
      </c>
      <c r="H1780">
        <v>41.056263413427089</v>
      </c>
    </row>
    <row r="1781" spans="1:8" x14ac:dyDescent="0.3">
      <c r="A1781" t="s">
        <v>3389</v>
      </c>
      <c r="B1781" t="s">
        <v>65</v>
      </c>
      <c r="C1781" t="s">
        <v>5</v>
      </c>
      <c r="D1781" s="16">
        <v>1211.7</v>
      </c>
      <c r="E1781" s="17">
        <v>5200</v>
      </c>
      <c r="F1781" s="17">
        <v>1534922</v>
      </c>
      <c r="G1781" s="17">
        <v>879526.83259999892</v>
      </c>
      <c r="H1781">
        <v>37.089220496592858</v>
      </c>
    </row>
    <row r="1782" spans="1:8" x14ac:dyDescent="0.3">
      <c r="A1782" t="s">
        <v>3390</v>
      </c>
      <c r="B1782" t="s">
        <v>65</v>
      </c>
      <c r="C1782" t="s">
        <v>6</v>
      </c>
      <c r="D1782" s="16">
        <v>1211.7</v>
      </c>
      <c r="E1782" s="17">
        <v>1595</v>
      </c>
      <c r="F1782" s="17">
        <v>952444.99</v>
      </c>
      <c r="G1782" s="17">
        <v>501008.70729999978</v>
      </c>
      <c r="H1782">
        <v>20.27358502015235</v>
      </c>
    </row>
    <row r="1783" spans="1:8" x14ac:dyDescent="0.3">
      <c r="A1783" t="s">
        <v>3391</v>
      </c>
      <c r="B1783" t="s">
        <v>65</v>
      </c>
      <c r="C1783" t="s">
        <v>8</v>
      </c>
      <c r="D1783" s="16">
        <v>1211.7</v>
      </c>
      <c r="E1783" s="17">
        <v>4170</v>
      </c>
      <c r="F1783" s="17">
        <v>1498124</v>
      </c>
      <c r="G1783" s="17">
        <v>797427.92479999969</v>
      </c>
      <c r="H1783">
        <v>33.962615480195865</v>
      </c>
    </row>
    <row r="1784" spans="1:8" x14ac:dyDescent="0.3">
      <c r="A1784" t="s">
        <v>3392</v>
      </c>
      <c r="B1784" t="s">
        <v>65</v>
      </c>
      <c r="C1784" t="s">
        <v>21</v>
      </c>
      <c r="D1784" s="16">
        <v>1211.7</v>
      </c>
      <c r="E1784" s="17">
        <v>2710</v>
      </c>
      <c r="F1784" s="17">
        <v>502133</v>
      </c>
      <c r="G1784" s="17">
        <v>258643.46500000017</v>
      </c>
      <c r="H1784">
        <v>38.950676653926905</v>
      </c>
    </row>
    <row r="1785" spans="1:8" x14ac:dyDescent="0.3">
      <c r="A1785" t="s">
        <v>3393</v>
      </c>
      <c r="B1785" t="s">
        <v>65</v>
      </c>
      <c r="C1785" t="s">
        <v>22</v>
      </c>
      <c r="D1785" s="16">
        <v>1211.7</v>
      </c>
      <c r="E1785" s="17">
        <v>2360</v>
      </c>
      <c r="F1785" s="17">
        <v>886513</v>
      </c>
      <c r="G1785" s="17">
        <v>453928.13219999993</v>
      </c>
      <c r="H1785">
        <v>33.445043269495557</v>
      </c>
    </row>
    <row r="1786" spans="1:8" x14ac:dyDescent="0.3">
      <c r="A1786" t="s">
        <v>3394</v>
      </c>
      <c r="B1786" t="s">
        <v>65</v>
      </c>
      <c r="C1786" t="s">
        <v>23</v>
      </c>
      <c r="D1786" s="16">
        <v>1211.7</v>
      </c>
      <c r="E1786" s="17">
        <v>1840</v>
      </c>
      <c r="F1786" s="17">
        <v>1092685</v>
      </c>
      <c r="G1786" s="17">
        <v>588113.86400000029</v>
      </c>
      <c r="H1786">
        <v>37.586400977958398</v>
      </c>
    </row>
    <row r="1787" spans="1:8" x14ac:dyDescent="0.3">
      <c r="A1787" t="s">
        <v>3395</v>
      </c>
      <c r="B1787" t="s">
        <v>65</v>
      </c>
      <c r="C1787" t="s">
        <v>24</v>
      </c>
      <c r="D1787" s="16">
        <v>1211.7</v>
      </c>
      <c r="E1787" s="17">
        <v>5840</v>
      </c>
      <c r="F1787" s="17">
        <v>1039720</v>
      </c>
      <c r="G1787" s="17">
        <v>567098.8227999995</v>
      </c>
      <c r="H1787">
        <v>42.327457739868699</v>
      </c>
    </row>
    <row r="1788" spans="1:8" x14ac:dyDescent="0.3">
      <c r="A1788" t="s">
        <v>3396</v>
      </c>
      <c r="B1788" t="s">
        <v>65</v>
      </c>
      <c r="C1788" t="s">
        <v>25</v>
      </c>
      <c r="D1788" s="16">
        <v>1211.7</v>
      </c>
      <c r="E1788" s="17">
        <v>2040</v>
      </c>
      <c r="F1788" s="17">
        <v>444591</v>
      </c>
      <c r="G1788" s="17">
        <v>234355.12600000002</v>
      </c>
      <c r="H1788">
        <v>41.926953736259073</v>
      </c>
    </row>
    <row r="1789" spans="1:8" x14ac:dyDescent="0.3">
      <c r="A1789" t="s">
        <v>6209</v>
      </c>
      <c r="B1789" t="s">
        <v>65</v>
      </c>
      <c r="C1789" t="s">
        <v>5061</v>
      </c>
      <c r="D1789" s="16">
        <v>1211.7</v>
      </c>
      <c r="E1789" s="17">
        <v>3665</v>
      </c>
      <c r="F1789" s="17">
        <v>625236</v>
      </c>
      <c r="G1789" s="17">
        <v>353774.80799999973</v>
      </c>
      <c r="H1789">
        <v>33.150017228245254</v>
      </c>
    </row>
    <row r="1790" spans="1:8" x14ac:dyDescent="0.3">
      <c r="A1790" t="s">
        <v>3397</v>
      </c>
      <c r="B1790" t="s">
        <v>65</v>
      </c>
      <c r="C1790" t="s">
        <v>14</v>
      </c>
      <c r="D1790" s="16">
        <v>1211.7</v>
      </c>
      <c r="E1790" s="17">
        <v>1700</v>
      </c>
      <c r="F1790" s="17">
        <v>733846</v>
      </c>
      <c r="G1790" s="17">
        <v>388821.18099999992</v>
      </c>
      <c r="H1790">
        <v>18.812921051050509</v>
      </c>
    </row>
    <row r="1791" spans="1:8" x14ac:dyDescent="0.3">
      <c r="A1791" t="s">
        <v>3398</v>
      </c>
      <c r="B1791" t="s">
        <v>65</v>
      </c>
      <c r="C1791" t="s">
        <v>15</v>
      </c>
      <c r="D1791" s="16">
        <v>1211.7</v>
      </c>
      <c r="E1791" s="17">
        <v>1685</v>
      </c>
      <c r="F1791" s="17">
        <v>1086274</v>
      </c>
      <c r="G1791" s="17">
        <v>636888.00199999986</v>
      </c>
      <c r="H1791">
        <v>23.824892254431152</v>
      </c>
    </row>
    <row r="1792" spans="1:8" x14ac:dyDescent="0.3">
      <c r="A1792" t="s">
        <v>6210</v>
      </c>
      <c r="B1792" t="s">
        <v>65</v>
      </c>
      <c r="C1792" t="s">
        <v>5063</v>
      </c>
      <c r="D1792" s="16">
        <v>1211.7</v>
      </c>
      <c r="E1792" s="17">
        <v>400</v>
      </c>
      <c r="F1792" s="17">
        <v>47778</v>
      </c>
      <c r="G1792" s="17">
        <v>21785.171999999977</v>
      </c>
      <c r="H1792">
        <v>17.167819823221997</v>
      </c>
    </row>
    <row r="1793" spans="1:8" x14ac:dyDescent="0.3">
      <c r="A1793" t="s">
        <v>6211</v>
      </c>
      <c r="B1793" t="s">
        <v>65</v>
      </c>
      <c r="C1793" t="s">
        <v>5065</v>
      </c>
      <c r="D1793" s="16">
        <v>1211.7</v>
      </c>
      <c r="E1793" s="17">
        <v>1596</v>
      </c>
      <c r="F1793" s="17">
        <v>3441963</v>
      </c>
      <c r="G1793" s="17">
        <v>1706259.5101000001</v>
      </c>
      <c r="H1793">
        <v>41.787657134041332</v>
      </c>
    </row>
    <row r="1794" spans="1:8" x14ac:dyDescent="0.3">
      <c r="A1794" t="s">
        <v>6212</v>
      </c>
      <c r="B1794" t="s">
        <v>65</v>
      </c>
      <c r="C1794" t="s">
        <v>5067</v>
      </c>
      <c r="D1794" s="16">
        <v>1211.7</v>
      </c>
      <c r="E1794" s="17">
        <v>1368</v>
      </c>
      <c r="F1794" s="17">
        <v>2866554</v>
      </c>
      <c r="G1794" s="17">
        <v>1349759.6971999989</v>
      </c>
      <c r="H1794">
        <v>37.422003516111864</v>
      </c>
    </row>
    <row r="1795" spans="1:8" x14ac:dyDescent="0.3">
      <c r="A1795" t="s">
        <v>6213</v>
      </c>
      <c r="B1795" t="s">
        <v>65</v>
      </c>
      <c r="C1795" t="s">
        <v>5069</v>
      </c>
      <c r="D1795" s="16">
        <v>1211.7</v>
      </c>
      <c r="E1795" s="17">
        <v>704</v>
      </c>
      <c r="F1795" s="17">
        <v>228869</v>
      </c>
      <c r="G1795" s="17">
        <v>32293.339500000031</v>
      </c>
      <c r="H1795">
        <v>104.15106948909408</v>
      </c>
    </row>
    <row r="1796" spans="1:8" x14ac:dyDescent="0.3">
      <c r="A1796" t="s">
        <v>6214</v>
      </c>
      <c r="B1796" t="s">
        <v>65</v>
      </c>
      <c r="C1796" t="s">
        <v>5071</v>
      </c>
      <c r="D1796" s="16">
        <v>1211.7</v>
      </c>
      <c r="E1796" s="17">
        <v>600</v>
      </c>
      <c r="F1796" s="17">
        <v>361592</v>
      </c>
      <c r="G1796" s="17">
        <v>154407.72740000003</v>
      </c>
      <c r="H1796">
        <v>56.394817080821234</v>
      </c>
    </row>
    <row r="1797" spans="1:8" x14ac:dyDescent="0.3">
      <c r="A1797" t="s">
        <v>6215</v>
      </c>
      <c r="B1797" t="s">
        <v>65</v>
      </c>
      <c r="C1797" t="s">
        <v>5073</v>
      </c>
      <c r="D1797" s="16">
        <v>1211.7</v>
      </c>
      <c r="E1797" s="17">
        <v>113</v>
      </c>
      <c r="F1797" s="17">
        <v>144399</v>
      </c>
      <c r="G1797" s="17">
        <v>57664.984200000021</v>
      </c>
      <c r="H1797">
        <v>22.29903210707791</v>
      </c>
    </row>
    <row r="1798" spans="1:8" x14ac:dyDescent="0.3">
      <c r="A1798" t="s">
        <v>6216</v>
      </c>
      <c r="B1798" t="s">
        <v>65</v>
      </c>
      <c r="C1798" t="s">
        <v>5075</v>
      </c>
      <c r="D1798" s="16">
        <v>1211.7</v>
      </c>
      <c r="E1798" s="17">
        <v>113</v>
      </c>
      <c r="F1798" s="17">
        <v>89557</v>
      </c>
      <c r="G1798" s="17">
        <v>26083.989999999991</v>
      </c>
      <c r="H1798">
        <v>34.337935289345864</v>
      </c>
    </row>
    <row r="1799" spans="1:8" x14ac:dyDescent="0.3">
      <c r="A1799" t="s">
        <v>3399</v>
      </c>
      <c r="B1799" t="s">
        <v>65</v>
      </c>
      <c r="C1799" t="s">
        <v>26</v>
      </c>
      <c r="D1799" s="16">
        <v>1211.7</v>
      </c>
      <c r="E1799" s="17">
        <v>912</v>
      </c>
      <c r="F1799" s="17">
        <v>639666</v>
      </c>
      <c r="G1799" s="17">
        <v>344536.94670000009</v>
      </c>
      <c r="H1799">
        <v>45.414302565039911</v>
      </c>
    </row>
    <row r="1800" spans="1:8" x14ac:dyDescent="0.3">
      <c r="A1800" t="s">
        <v>3400</v>
      </c>
      <c r="B1800" t="s">
        <v>65</v>
      </c>
      <c r="C1800" t="s">
        <v>27</v>
      </c>
      <c r="D1800" s="16">
        <v>1211.7</v>
      </c>
      <c r="E1800" s="17">
        <v>912</v>
      </c>
      <c r="F1800" s="17">
        <v>438878</v>
      </c>
      <c r="G1800" s="17">
        <v>227132.93660000004</v>
      </c>
      <c r="H1800">
        <v>64.301033357644741</v>
      </c>
    </row>
    <row r="1801" spans="1:8" x14ac:dyDescent="0.3">
      <c r="A1801" t="s">
        <v>3401</v>
      </c>
      <c r="B1801" t="s">
        <v>65</v>
      </c>
      <c r="C1801" t="s">
        <v>28</v>
      </c>
      <c r="D1801" s="16">
        <v>1211.7</v>
      </c>
      <c r="E1801" s="17">
        <v>720</v>
      </c>
      <c r="F1801" s="17">
        <v>307746</v>
      </c>
      <c r="G1801" s="17">
        <v>103433.19200000001</v>
      </c>
      <c r="H1801">
        <v>78.532908028458053</v>
      </c>
    </row>
    <row r="1802" spans="1:8" x14ac:dyDescent="0.3">
      <c r="A1802" t="s">
        <v>3402</v>
      </c>
      <c r="B1802" t="s">
        <v>65</v>
      </c>
      <c r="C1802" t="s">
        <v>29</v>
      </c>
      <c r="D1802" s="16">
        <v>1211.7</v>
      </c>
      <c r="E1802" s="17">
        <v>400</v>
      </c>
      <c r="F1802" s="17">
        <v>208012</v>
      </c>
      <c r="G1802" s="17">
        <v>106721.93490000001</v>
      </c>
      <c r="H1802">
        <v>50.072083588778426</v>
      </c>
    </row>
    <row r="1803" spans="1:8" x14ac:dyDescent="0.3">
      <c r="A1803" t="s">
        <v>6217</v>
      </c>
      <c r="B1803" t="s">
        <v>65</v>
      </c>
      <c r="C1803" t="s">
        <v>5077</v>
      </c>
      <c r="D1803" s="16">
        <v>1211.7</v>
      </c>
      <c r="E1803" s="17">
        <v>640</v>
      </c>
      <c r="F1803" s="17">
        <v>14353</v>
      </c>
      <c r="G1803" s="17">
        <v>6989.9319999999998</v>
      </c>
      <c r="H1803">
        <v>34.219977025881043</v>
      </c>
    </row>
    <row r="1804" spans="1:8" x14ac:dyDescent="0.3">
      <c r="A1804" t="s">
        <v>3403</v>
      </c>
      <c r="B1804" t="s">
        <v>65</v>
      </c>
      <c r="C1804" t="s">
        <v>30</v>
      </c>
      <c r="D1804" s="16">
        <v>1211.7</v>
      </c>
      <c r="E1804" s="17">
        <v>1658</v>
      </c>
      <c r="F1804" s="17">
        <v>580962</v>
      </c>
      <c r="G1804" s="17">
        <v>315411.8777999999</v>
      </c>
      <c r="H1804">
        <v>40.515686443167432</v>
      </c>
    </row>
    <row r="1805" spans="1:8" x14ac:dyDescent="0.3">
      <c r="A1805" t="s">
        <v>6218</v>
      </c>
      <c r="B1805" t="s">
        <v>65</v>
      </c>
      <c r="C1805" t="s">
        <v>5079</v>
      </c>
      <c r="D1805" s="16">
        <v>1211.7</v>
      </c>
      <c r="E1805" s="17">
        <v>2600</v>
      </c>
      <c r="F1805" s="17">
        <v>59309</v>
      </c>
      <c r="G1805" s="17">
        <v>32367.309600000008</v>
      </c>
      <c r="H1805">
        <v>94.988136304914292</v>
      </c>
    </row>
    <row r="1806" spans="1:8" x14ac:dyDescent="0.3">
      <c r="A1806" t="s">
        <v>6219</v>
      </c>
      <c r="B1806" t="s">
        <v>65</v>
      </c>
      <c r="C1806" t="s">
        <v>5081</v>
      </c>
      <c r="D1806" s="16">
        <v>1211.7</v>
      </c>
      <c r="E1806" s="17">
        <v>684</v>
      </c>
      <c r="F1806" s="17">
        <v>665557</v>
      </c>
      <c r="G1806" s="17">
        <v>348144.09050000017</v>
      </c>
      <c r="H1806">
        <v>43.23848914279916</v>
      </c>
    </row>
    <row r="1807" spans="1:8" x14ac:dyDescent="0.3">
      <c r="A1807" t="s">
        <v>6220</v>
      </c>
      <c r="B1807" t="s">
        <v>65</v>
      </c>
      <c r="C1807" t="s">
        <v>5083</v>
      </c>
      <c r="D1807" s="16">
        <v>1211.7</v>
      </c>
      <c r="E1807" s="17">
        <v>2052</v>
      </c>
      <c r="F1807" s="17">
        <v>1811117</v>
      </c>
      <c r="G1807" s="17">
        <v>1004106.7557000004</v>
      </c>
      <c r="H1807">
        <v>42.159555262909564</v>
      </c>
    </row>
    <row r="1808" spans="1:8" x14ac:dyDescent="0.3">
      <c r="A1808" t="s">
        <v>6221</v>
      </c>
      <c r="B1808" t="s">
        <v>65</v>
      </c>
      <c r="C1808" t="s">
        <v>5085</v>
      </c>
      <c r="D1808" s="16">
        <v>1211.7</v>
      </c>
      <c r="E1808" s="17">
        <v>180</v>
      </c>
      <c r="F1808" s="17">
        <v>82586</v>
      </c>
      <c r="G1808" s="17">
        <v>39547.559700000005</v>
      </c>
      <c r="H1808">
        <v>32.149474329347385</v>
      </c>
    </row>
    <row r="1809" spans="1:8" x14ac:dyDescent="0.3">
      <c r="A1809" t="s">
        <v>3404</v>
      </c>
      <c r="B1809" t="s">
        <v>65</v>
      </c>
      <c r="C1809" t="s">
        <v>31</v>
      </c>
      <c r="D1809" s="16">
        <v>1211.7</v>
      </c>
      <c r="E1809" s="17">
        <v>3120</v>
      </c>
      <c r="F1809" s="17">
        <v>769284</v>
      </c>
      <c r="G1809" s="17">
        <v>412323.31180000014</v>
      </c>
      <c r="H1809">
        <v>31.471802788002325</v>
      </c>
    </row>
    <row r="1810" spans="1:8" x14ac:dyDescent="0.3">
      <c r="A1810" t="s">
        <v>6222</v>
      </c>
      <c r="B1810" t="s">
        <v>65</v>
      </c>
      <c r="C1810" t="s">
        <v>5087</v>
      </c>
      <c r="D1810" s="16">
        <v>1211.7</v>
      </c>
      <c r="E1810" s="17">
        <v>78</v>
      </c>
      <c r="F1810" s="17">
        <v>180334</v>
      </c>
      <c r="G1810" s="17">
        <v>59479.720000000045</v>
      </c>
      <c r="H1810">
        <v>43.971956251776987</v>
      </c>
    </row>
    <row r="1811" spans="1:8" x14ac:dyDescent="0.3">
      <c r="A1811" t="s">
        <v>3306</v>
      </c>
      <c r="B1811" t="s">
        <v>66</v>
      </c>
      <c r="C1811" t="s">
        <v>4</v>
      </c>
      <c r="D1811" s="16">
        <v>1111.0999999999999</v>
      </c>
      <c r="E1811" s="17">
        <v>12531</v>
      </c>
      <c r="F1811" s="17">
        <v>4436008</v>
      </c>
      <c r="G1811" s="17">
        <v>2369613.1801</v>
      </c>
      <c r="H1811">
        <v>47.405064762280283</v>
      </c>
    </row>
    <row r="1812" spans="1:8" x14ac:dyDescent="0.3">
      <c r="A1812" t="s">
        <v>3307</v>
      </c>
      <c r="B1812" t="s">
        <v>66</v>
      </c>
      <c r="C1812" t="s">
        <v>2</v>
      </c>
      <c r="D1812" s="16">
        <v>1111.0999999999999</v>
      </c>
      <c r="E1812" s="17">
        <v>18279</v>
      </c>
      <c r="F1812" s="17">
        <v>6354162</v>
      </c>
      <c r="G1812" s="17">
        <v>3373188.0035000001</v>
      </c>
      <c r="H1812">
        <v>62.839787210803884</v>
      </c>
    </row>
    <row r="1813" spans="1:8" x14ac:dyDescent="0.3">
      <c r="A1813" t="s">
        <v>3308</v>
      </c>
      <c r="B1813" t="s">
        <v>66</v>
      </c>
      <c r="C1813" t="s">
        <v>3</v>
      </c>
      <c r="D1813" s="16">
        <v>1111.0999999999999</v>
      </c>
      <c r="E1813" s="17">
        <v>15480</v>
      </c>
      <c r="F1813" s="17">
        <v>1972969</v>
      </c>
      <c r="G1813" s="17">
        <v>925964.51449999993</v>
      </c>
      <c r="H1813">
        <v>77.055512881181613</v>
      </c>
    </row>
    <row r="1814" spans="1:8" x14ac:dyDescent="0.3">
      <c r="A1814" t="s">
        <v>3309</v>
      </c>
      <c r="B1814" t="s">
        <v>66</v>
      </c>
      <c r="C1814" t="s">
        <v>7</v>
      </c>
      <c r="D1814" s="16">
        <v>1111.0999999999999</v>
      </c>
      <c r="E1814" s="17">
        <v>3027</v>
      </c>
      <c r="F1814" s="17">
        <v>981230</v>
      </c>
      <c r="G1814" s="17">
        <v>543173.59999999916</v>
      </c>
      <c r="H1814">
        <v>48.828373984491478</v>
      </c>
    </row>
    <row r="1815" spans="1:8" x14ac:dyDescent="0.3">
      <c r="A1815" t="s">
        <v>3310</v>
      </c>
      <c r="B1815" t="s">
        <v>66</v>
      </c>
      <c r="C1815" t="s">
        <v>5</v>
      </c>
      <c r="D1815" s="16">
        <v>1111.0999999999999</v>
      </c>
      <c r="E1815" s="17">
        <v>3600</v>
      </c>
      <c r="F1815" s="17">
        <v>646341</v>
      </c>
      <c r="G1815" s="17">
        <v>354103.72259999992</v>
      </c>
      <c r="H1815">
        <v>57.05692817407828</v>
      </c>
    </row>
    <row r="1816" spans="1:8" x14ac:dyDescent="0.3">
      <c r="A1816" t="s">
        <v>3311</v>
      </c>
      <c r="B1816" t="s">
        <v>66</v>
      </c>
      <c r="C1816" t="s">
        <v>6</v>
      </c>
      <c r="D1816" s="16">
        <v>1111.0999999999999</v>
      </c>
      <c r="E1816" s="17">
        <v>3140</v>
      </c>
      <c r="F1816" s="17">
        <v>559215</v>
      </c>
      <c r="G1816" s="17">
        <v>257707.26409999997</v>
      </c>
      <c r="H1816">
        <v>57.096766393449037</v>
      </c>
    </row>
    <row r="1817" spans="1:8" x14ac:dyDescent="0.3">
      <c r="A1817" t="s">
        <v>3312</v>
      </c>
      <c r="B1817" t="s">
        <v>66</v>
      </c>
      <c r="C1817" t="s">
        <v>8</v>
      </c>
      <c r="D1817" s="16">
        <v>1111.0999999999999</v>
      </c>
      <c r="E1817" s="17">
        <v>5285</v>
      </c>
      <c r="F1817" s="17">
        <v>991816</v>
      </c>
      <c r="G1817" s="17">
        <v>456230.87659999973</v>
      </c>
      <c r="H1817">
        <v>55.131470308123973</v>
      </c>
    </row>
    <row r="1818" spans="1:8" x14ac:dyDescent="0.3">
      <c r="A1818" t="s">
        <v>3313</v>
      </c>
      <c r="B1818" t="s">
        <v>66</v>
      </c>
      <c r="C1818" t="s">
        <v>21</v>
      </c>
      <c r="D1818" s="16">
        <v>1111.0999999999999</v>
      </c>
      <c r="E1818" s="17">
        <v>2750</v>
      </c>
      <c r="F1818" s="17">
        <v>370119</v>
      </c>
      <c r="G1818" s="17">
        <v>159364.39319999996</v>
      </c>
      <c r="H1818">
        <v>47.119339342953893</v>
      </c>
    </row>
    <row r="1819" spans="1:8" x14ac:dyDescent="0.3">
      <c r="A1819" t="s">
        <v>3314</v>
      </c>
      <c r="B1819" t="s">
        <v>66</v>
      </c>
      <c r="C1819" t="s">
        <v>22</v>
      </c>
      <c r="D1819" s="16">
        <v>1111.0999999999999</v>
      </c>
      <c r="E1819" s="17">
        <v>2320</v>
      </c>
      <c r="F1819" s="17">
        <v>423295</v>
      </c>
      <c r="G1819" s="17">
        <v>201731.11439999996</v>
      </c>
      <c r="H1819">
        <v>66.661359067174587</v>
      </c>
    </row>
    <row r="1820" spans="1:8" x14ac:dyDescent="0.3">
      <c r="A1820" t="s">
        <v>3315</v>
      </c>
      <c r="B1820" t="s">
        <v>66</v>
      </c>
      <c r="C1820" t="s">
        <v>23</v>
      </c>
      <c r="D1820" s="16">
        <v>1111.0999999999999</v>
      </c>
      <c r="E1820" s="17">
        <v>1320</v>
      </c>
      <c r="F1820" s="17">
        <v>366512</v>
      </c>
      <c r="G1820" s="17">
        <v>187450.06199999998</v>
      </c>
      <c r="H1820">
        <v>61.186006536464546</v>
      </c>
    </row>
    <row r="1821" spans="1:8" x14ac:dyDescent="0.3">
      <c r="A1821" t="s">
        <v>3316</v>
      </c>
      <c r="B1821" t="s">
        <v>66</v>
      </c>
      <c r="C1821" t="s">
        <v>24</v>
      </c>
      <c r="D1821" s="16">
        <v>1111.0999999999999</v>
      </c>
      <c r="E1821" s="17">
        <v>5520</v>
      </c>
      <c r="F1821" s="17">
        <v>617432</v>
      </c>
      <c r="G1821" s="17">
        <v>327338.3408000003</v>
      </c>
      <c r="H1821">
        <v>53.937429495529038</v>
      </c>
    </row>
    <row r="1822" spans="1:8" x14ac:dyDescent="0.3">
      <c r="A1822" t="s">
        <v>3317</v>
      </c>
      <c r="B1822" t="s">
        <v>66</v>
      </c>
      <c r="C1822" t="s">
        <v>25</v>
      </c>
      <c r="D1822" s="16">
        <v>1111.0999999999999</v>
      </c>
      <c r="E1822" s="17">
        <v>2040</v>
      </c>
      <c r="F1822" s="17">
        <v>315358</v>
      </c>
      <c r="G1822" s="17">
        <v>159468.24719999998</v>
      </c>
      <c r="H1822">
        <v>45.99341058035219</v>
      </c>
    </row>
    <row r="1823" spans="1:8" x14ac:dyDescent="0.3">
      <c r="A1823" t="s">
        <v>6223</v>
      </c>
      <c r="B1823" t="s">
        <v>66</v>
      </c>
      <c r="C1823" t="s">
        <v>5061</v>
      </c>
      <c r="D1823" s="16">
        <v>1111.0999999999999</v>
      </c>
      <c r="E1823" s="17">
        <v>3998</v>
      </c>
      <c r="F1823" s="17">
        <v>409013</v>
      </c>
      <c r="G1823" s="17">
        <v>203306.28879999986</v>
      </c>
      <c r="H1823">
        <v>52.720159175827575</v>
      </c>
    </row>
    <row r="1824" spans="1:8" x14ac:dyDescent="0.3">
      <c r="A1824" t="s">
        <v>3318</v>
      </c>
      <c r="B1824" t="s">
        <v>66</v>
      </c>
      <c r="C1824" t="s">
        <v>14</v>
      </c>
      <c r="D1824" s="16">
        <v>1111.0999999999999</v>
      </c>
      <c r="E1824" s="17">
        <v>1786</v>
      </c>
      <c r="F1824" s="17">
        <v>433259</v>
      </c>
      <c r="G1824" s="17">
        <v>202662.21299999987</v>
      </c>
      <c r="H1824">
        <v>41.376456153311452</v>
      </c>
    </row>
    <row r="1825" spans="1:8" x14ac:dyDescent="0.3">
      <c r="A1825" t="s">
        <v>3319</v>
      </c>
      <c r="B1825" t="s">
        <v>66</v>
      </c>
      <c r="C1825" t="s">
        <v>15</v>
      </c>
      <c r="D1825" s="16">
        <v>1111.0999999999999</v>
      </c>
      <c r="E1825" s="17">
        <v>1541</v>
      </c>
      <c r="F1825" s="17">
        <v>513844</v>
      </c>
      <c r="G1825" s="17">
        <v>300733.85600000009</v>
      </c>
      <c r="H1825">
        <v>50.244521503396733</v>
      </c>
    </row>
    <row r="1826" spans="1:8" x14ac:dyDescent="0.3">
      <c r="A1826" t="s">
        <v>6224</v>
      </c>
      <c r="B1826" t="s">
        <v>66</v>
      </c>
      <c r="C1826" t="s">
        <v>5063</v>
      </c>
      <c r="D1826" s="16">
        <v>1111.0999999999999</v>
      </c>
      <c r="E1826" s="17">
        <v>400</v>
      </c>
      <c r="F1826" s="17">
        <v>15619</v>
      </c>
      <c r="G1826" s="17">
        <v>5093.6889999999948</v>
      </c>
      <c r="H1826">
        <v>41.426679601201286</v>
      </c>
    </row>
    <row r="1827" spans="1:8" x14ac:dyDescent="0.3">
      <c r="A1827" t="s">
        <v>6225</v>
      </c>
      <c r="B1827" t="s">
        <v>66</v>
      </c>
      <c r="C1827" t="s">
        <v>5065</v>
      </c>
      <c r="D1827" s="16">
        <v>1111.0999999999999</v>
      </c>
      <c r="E1827" s="17">
        <v>0</v>
      </c>
      <c r="F1827" s="17">
        <v>876213</v>
      </c>
      <c r="G1827" s="17">
        <v>409042.02350000013</v>
      </c>
      <c r="H1827">
        <v>39.653168658049204</v>
      </c>
    </row>
    <row r="1828" spans="1:8" x14ac:dyDescent="0.3">
      <c r="A1828" t="s">
        <v>6226</v>
      </c>
      <c r="B1828" t="s">
        <v>66</v>
      </c>
      <c r="C1828" t="s">
        <v>5067</v>
      </c>
      <c r="D1828" s="16">
        <v>1111.0999999999999</v>
      </c>
      <c r="E1828" s="17">
        <v>0</v>
      </c>
      <c r="F1828" s="17">
        <v>671117</v>
      </c>
      <c r="G1828" s="17">
        <v>326934.75239999953</v>
      </c>
      <c r="H1828">
        <v>61.673918364521526</v>
      </c>
    </row>
    <row r="1829" spans="1:8" x14ac:dyDescent="0.3">
      <c r="A1829" t="s">
        <v>6227</v>
      </c>
      <c r="B1829" t="s">
        <v>66</v>
      </c>
      <c r="C1829" t="s">
        <v>5069</v>
      </c>
      <c r="D1829" s="16">
        <v>1111.0999999999999</v>
      </c>
      <c r="E1829" s="17">
        <v>0</v>
      </c>
      <c r="F1829" s="17">
        <v>46357</v>
      </c>
      <c r="G1829" s="17">
        <v>17035.777999999998</v>
      </c>
      <c r="H1829">
        <v>35.061268183161012</v>
      </c>
    </row>
    <row r="1830" spans="1:8" x14ac:dyDescent="0.3">
      <c r="A1830" t="s">
        <v>6228</v>
      </c>
      <c r="B1830" t="s">
        <v>66</v>
      </c>
      <c r="C1830" t="s">
        <v>5071</v>
      </c>
      <c r="D1830" s="16">
        <v>1111.0999999999999</v>
      </c>
      <c r="E1830" s="17">
        <v>0</v>
      </c>
      <c r="F1830" s="17">
        <v>50394</v>
      </c>
      <c r="G1830" s="17">
        <v>19213.010800000004</v>
      </c>
      <c r="H1830">
        <v>39.179469649410642</v>
      </c>
    </row>
    <row r="1831" spans="1:8" x14ac:dyDescent="0.3">
      <c r="A1831" t="s">
        <v>6229</v>
      </c>
      <c r="B1831" t="s">
        <v>66</v>
      </c>
      <c r="C1831" t="s">
        <v>5073</v>
      </c>
      <c r="D1831" s="16">
        <v>1111.0999999999999</v>
      </c>
      <c r="E1831" s="17">
        <v>0</v>
      </c>
      <c r="F1831" s="17">
        <v>81606</v>
      </c>
      <c r="G1831" s="17">
        <v>25981.553700000026</v>
      </c>
      <c r="H1831">
        <v>35.894846942503456</v>
      </c>
    </row>
    <row r="1832" spans="1:8" x14ac:dyDescent="0.3">
      <c r="A1832" t="s">
        <v>6230</v>
      </c>
      <c r="B1832" t="s">
        <v>66</v>
      </c>
      <c r="C1832" t="s">
        <v>5075</v>
      </c>
      <c r="D1832" s="16">
        <v>1111.0999999999999</v>
      </c>
      <c r="E1832" s="17">
        <v>0</v>
      </c>
      <c r="F1832" s="17">
        <v>473</v>
      </c>
      <c r="G1832" s="17">
        <v>-95.410000000000082</v>
      </c>
      <c r="H1832">
        <v>104.73017716085229</v>
      </c>
    </row>
    <row r="1833" spans="1:8" x14ac:dyDescent="0.3">
      <c r="A1833" t="s">
        <v>3320</v>
      </c>
      <c r="B1833" t="s">
        <v>66</v>
      </c>
      <c r="C1833" t="s">
        <v>26</v>
      </c>
      <c r="D1833" s="16">
        <v>1111.0999999999999</v>
      </c>
      <c r="E1833" s="17">
        <v>912</v>
      </c>
      <c r="F1833" s="17">
        <v>408497</v>
      </c>
      <c r="G1833" s="17">
        <v>209529.56650000004</v>
      </c>
      <c r="H1833">
        <v>62.006599512678349</v>
      </c>
    </row>
    <row r="1834" spans="1:8" x14ac:dyDescent="0.3">
      <c r="A1834" t="s">
        <v>3321</v>
      </c>
      <c r="B1834" t="s">
        <v>66</v>
      </c>
      <c r="C1834" t="s">
        <v>27</v>
      </c>
      <c r="D1834" s="16">
        <v>1111.0999999999999</v>
      </c>
      <c r="E1834" s="17">
        <v>1140</v>
      </c>
      <c r="F1834" s="17">
        <v>284582</v>
      </c>
      <c r="G1834" s="17">
        <v>141066.97100000008</v>
      </c>
      <c r="H1834">
        <v>92.067827564595945</v>
      </c>
    </row>
    <row r="1835" spans="1:8" x14ac:dyDescent="0.3">
      <c r="A1835" t="s">
        <v>3322</v>
      </c>
      <c r="B1835" t="s">
        <v>66</v>
      </c>
      <c r="C1835" t="s">
        <v>28</v>
      </c>
      <c r="D1835" s="16">
        <v>1111.0999999999999</v>
      </c>
      <c r="E1835" s="17">
        <v>1680</v>
      </c>
      <c r="F1835" s="17">
        <v>385886</v>
      </c>
      <c r="G1835" s="17">
        <v>159681.23309999992</v>
      </c>
      <c r="H1835">
        <v>55.71178992205396</v>
      </c>
    </row>
    <row r="1836" spans="1:8" x14ac:dyDescent="0.3">
      <c r="A1836" t="s">
        <v>3323</v>
      </c>
      <c r="B1836" t="s">
        <v>66</v>
      </c>
      <c r="C1836" t="s">
        <v>29</v>
      </c>
      <c r="D1836" s="16">
        <v>1111.0999999999999</v>
      </c>
      <c r="E1836" s="17">
        <v>600</v>
      </c>
      <c r="F1836" s="17">
        <v>199854</v>
      </c>
      <c r="G1836" s="17">
        <v>85762.69339999996</v>
      </c>
      <c r="H1836">
        <v>53.608719046784906</v>
      </c>
    </row>
    <row r="1837" spans="1:8" x14ac:dyDescent="0.3">
      <c r="A1837" t="s">
        <v>6231</v>
      </c>
      <c r="B1837" t="s">
        <v>66</v>
      </c>
      <c r="C1837" t="s">
        <v>5077</v>
      </c>
      <c r="D1837" s="16">
        <v>1111.0999999999999</v>
      </c>
      <c r="E1837" s="17">
        <v>1280</v>
      </c>
      <c r="F1837" s="17">
        <v>27460</v>
      </c>
      <c r="G1837" s="17">
        <v>11469.664000000002</v>
      </c>
      <c r="H1837">
        <v>33.74297520702504</v>
      </c>
    </row>
    <row r="1838" spans="1:8" x14ac:dyDescent="0.3">
      <c r="A1838" t="s">
        <v>3324</v>
      </c>
      <c r="B1838" t="s">
        <v>66</v>
      </c>
      <c r="C1838" t="s">
        <v>30</v>
      </c>
      <c r="D1838" s="16">
        <v>1111.0999999999999</v>
      </c>
      <c r="E1838" s="17">
        <v>1108</v>
      </c>
      <c r="F1838" s="17">
        <v>194787</v>
      </c>
      <c r="G1838" s="17">
        <v>106055.2951</v>
      </c>
      <c r="H1838">
        <v>70.729620789693755</v>
      </c>
    </row>
    <row r="1839" spans="1:8" x14ac:dyDescent="0.3">
      <c r="A1839" t="s">
        <v>6232</v>
      </c>
      <c r="B1839" t="s">
        <v>66</v>
      </c>
      <c r="C1839" t="s">
        <v>5079</v>
      </c>
      <c r="D1839" s="16">
        <v>1111.0999999999999</v>
      </c>
      <c r="E1839" s="17">
        <v>880</v>
      </c>
      <c r="F1839" s="17">
        <v>22251</v>
      </c>
      <c r="G1839" s="17">
        <v>8906.5140000000047</v>
      </c>
      <c r="H1839">
        <v>73.490776160280774</v>
      </c>
    </row>
    <row r="1840" spans="1:8" x14ac:dyDescent="0.3">
      <c r="A1840" t="s">
        <v>6233</v>
      </c>
      <c r="B1840" t="s">
        <v>66</v>
      </c>
      <c r="C1840" t="s">
        <v>5081</v>
      </c>
      <c r="D1840" s="16">
        <v>1111.0999999999999</v>
      </c>
      <c r="E1840" s="17">
        <v>0</v>
      </c>
      <c r="F1840" s="17">
        <v>342231</v>
      </c>
      <c r="G1840" s="17">
        <v>191385.06640000004</v>
      </c>
      <c r="H1840">
        <v>61.480331524826894</v>
      </c>
    </row>
    <row r="1841" spans="1:8" x14ac:dyDescent="0.3">
      <c r="A1841" t="s">
        <v>6234</v>
      </c>
      <c r="B1841" t="s">
        <v>66</v>
      </c>
      <c r="C1841" t="s">
        <v>5083</v>
      </c>
      <c r="D1841" s="16">
        <v>1111.0999999999999</v>
      </c>
      <c r="E1841" s="17">
        <v>0</v>
      </c>
      <c r="F1841" s="17">
        <v>228468</v>
      </c>
      <c r="G1841" s="17">
        <v>120747.59199999999</v>
      </c>
      <c r="H1841">
        <v>26.479555744905841</v>
      </c>
    </row>
    <row r="1842" spans="1:8" x14ac:dyDescent="0.3">
      <c r="A1842" t="s">
        <v>6235</v>
      </c>
      <c r="B1842" t="s">
        <v>66</v>
      </c>
      <c r="C1842" t="s">
        <v>5085</v>
      </c>
      <c r="D1842" s="16">
        <v>1111.0999999999999</v>
      </c>
      <c r="E1842" s="17">
        <v>405</v>
      </c>
      <c r="F1842" s="17">
        <v>64352</v>
      </c>
      <c r="G1842" s="17">
        <v>25768.154799999997</v>
      </c>
      <c r="H1842">
        <v>49.000725803762037</v>
      </c>
    </row>
    <row r="1843" spans="1:8" x14ac:dyDescent="0.3">
      <c r="A1843" t="s">
        <v>3325</v>
      </c>
      <c r="B1843" t="s">
        <v>66</v>
      </c>
      <c r="C1843" t="s">
        <v>31</v>
      </c>
      <c r="D1843" s="16">
        <v>1111.0999999999999</v>
      </c>
      <c r="E1843" s="17">
        <v>2720</v>
      </c>
      <c r="F1843" s="17">
        <v>339313</v>
      </c>
      <c r="G1843" s="17">
        <v>169603.30580000003</v>
      </c>
      <c r="H1843">
        <v>49.599026632975956</v>
      </c>
    </row>
    <row r="1844" spans="1:8" x14ac:dyDescent="0.3">
      <c r="A1844" t="s">
        <v>6236</v>
      </c>
      <c r="B1844" t="s">
        <v>66</v>
      </c>
      <c r="C1844" t="s">
        <v>5087</v>
      </c>
      <c r="D1844" s="16">
        <v>1111.0999999999999</v>
      </c>
      <c r="E1844" s="17">
        <v>0</v>
      </c>
      <c r="F1844" s="17">
        <v>3324</v>
      </c>
      <c r="G1844" s="17">
        <v>1286.0999999999999</v>
      </c>
      <c r="H1844">
        <v>24.000000000000011</v>
      </c>
    </row>
    <row r="1845" spans="1:8" x14ac:dyDescent="0.3">
      <c r="A1845" t="s">
        <v>3685</v>
      </c>
      <c r="B1845" t="s">
        <v>67</v>
      </c>
      <c r="C1845" t="s">
        <v>4</v>
      </c>
      <c r="D1845" s="16">
        <v>1000</v>
      </c>
      <c r="E1845" s="17">
        <v>11259</v>
      </c>
      <c r="F1845" s="17">
        <v>3677276</v>
      </c>
      <c r="G1845" s="17">
        <v>1985758.4455999988</v>
      </c>
      <c r="H1845">
        <v>47.865627144566808</v>
      </c>
    </row>
    <row r="1846" spans="1:8" x14ac:dyDescent="0.3">
      <c r="A1846" t="s">
        <v>3686</v>
      </c>
      <c r="B1846" t="s">
        <v>67</v>
      </c>
      <c r="C1846" t="s">
        <v>2</v>
      </c>
      <c r="D1846" s="16">
        <v>1000</v>
      </c>
      <c r="E1846" s="17">
        <v>14705</v>
      </c>
      <c r="F1846" s="17">
        <v>6218688</v>
      </c>
      <c r="G1846" s="17">
        <v>3403075.4822000004</v>
      </c>
      <c r="H1846">
        <v>52.324293006984242</v>
      </c>
    </row>
    <row r="1847" spans="1:8" x14ac:dyDescent="0.3">
      <c r="A1847" t="s">
        <v>3687</v>
      </c>
      <c r="B1847" t="s">
        <v>67</v>
      </c>
      <c r="C1847" t="s">
        <v>3</v>
      </c>
      <c r="D1847" s="16">
        <v>1000</v>
      </c>
      <c r="E1847" s="17">
        <v>17976</v>
      </c>
      <c r="F1847" s="17">
        <v>2527044</v>
      </c>
      <c r="G1847" s="17">
        <v>1260043.1040000003</v>
      </c>
      <c r="H1847">
        <v>66.304737636270801</v>
      </c>
    </row>
    <row r="1848" spans="1:8" x14ac:dyDescent="0.3">
      <c r="A1848" t="s">
        <v>3688</v>
      </c>
      <c r="B1848" t="s">
        <v>67</v>
      </c>
      <c r="C1848" t="s">
        <v>7</v>
      </c>
      <c r="D1848" s="16">
        <v>1000</v>
      </c>
      <c r="E1848" s="17">
        <v>3945</v>
      </c>
      <c r="F1848" s="17">
        <v>1363016</v>
      </c>
      <c r="G1848" s="17">
        <v>749095.5829999994</v>
      </c>
      <c r="H1848">
        <v>48.438075504662599</v>
      </c>
    </row>
    <row r="1849" spans="1:8" x14ac:dyDescent="0.3">
      <c r="A1849" t="s">
        <v>3689</v>
      </c>
      <c r="B1849" t="s">
        <v>67</v>
      </c>
      <c r="C1849" t="s">
        <v>5</v>
      </c>
      <c r="D1849" s="16">
        <v>1000</v>
      </c>
      <c r="E1849" s="17">
        <v>4000</v>
      </c>
      <c r="F1849" s="17">
        <v>876997</v>
      </c>
      <c r="G1849" s="17">
        <v>491714.06870000006</v>
      </c>
      <c r="H1849">
        <v>46.64809428815721</v>
      </c>
    </row>
    <row r="1850" spans="1:8" x14ac:dyDescent="0.3">
      <c r="A1850" t="s">
        <v>3690</v>
      </c>
      <c r="B1850" t="s">
        <v>67</v>
      </c>
      <c r="C1850" t="s">
        <v>6</v>
      </c>
      <c r="D1850" s="16">
        <v>1000</v>
      </c>
      <c r="E1850" s="17">
        <v>1580</v>
      </c>
      <c r="F1850" s="17">
        <v>554466</v>
      </c>
      <c r="G1850" s="17">
        <v>286438.08480000019</v>
      </c>
      <c r="H1850">
        <v>32.237809645135023</v>
      </c>
    </row>
    <row r="1851" spans="1:8" x14ac:dyDescent="0.3">
      <c r="A1851" t="s">
        <v>3691</v>
      </c>
      <c r="B1851" t="s">
        <v>67</v>
      </c>
      <c r="C1851" t="s">
        <v>8</v>
      </c>
      <c r="D1851" s="16">
        <v>1000</v>
      </c>
      <c r="E1851" s="17">
        <v>4830</v>
      </c>
      <c r="F1851" s="17">
        <v>1227694.71</v>
      </c>
      <c r="G1851" s="17">
        <v>603213.1524999995</v>
      </c>
      <c r="H1851">
        <v>41.892440173463406</v>
      </c>
    </row>
    <row r="1852" spans="1:8" x14ac:dyDescent="0.3">
      <c r="A1852" t="s">
        <v>3692</v>
      </c>
      <c r="B1852" t="s">
        <v>67</v>
      </c>
      <c r="C1852" t="s">
        <v>21</v>
      </c>
      <c r="D1852" s="16">
        <v>1000</v>
      </c>
      <c r="E1852" s="17">
        <v>2840</v>
      </c>
      <c r="F1852" s="17">
        <v>346716</v>
      </c>
      <c r="G1852" s="17">
        <v>165014.44040000017</v>
      </c>
      <c r="H1852">
        <v>55.888924174099515</v>
      </c>
    </row>
    <row r="1853" spans="1:8" x14ac:dyDescent="0.3">
      <c r="A1853" t="s">
        <v>3693</v>
      </c>
      <c r="B1853" t="s">
        <v>67</v>
      </c>
      <c r="C1853" t="s">
        <v>22</v>
      </c>
      <c r="D1853" s="16">
        <v>1000</v>
      </c>
      <c r="E1853" s="17">
        <v>2680</v>
      </c>
      <c r="F1853" s="17">
        <v>550156</v>
      </c>
      <c r="G1853" s="17">
        <v>263114.97460000048</v>
      </c>
      <c r="H1853">
        <v>55.058504403600907</v>
      </c>
    </row>
    <row r="1854" spans="1:8" x14ac:dyDescent="0.3">
      <c r="A1854" t="s">
        <v>3694</v>
      </c>
      <c r="B1854" t="s">
        <v>67</v>
      </c>
      <c r="C1854" t="s">
        <v>23</v>
      </c>
      <c r="D1854" s="16">
        <v>1000</v>
      </c>
      <c r="E1854" s="17">
        <v>1520</v>
      </c>
      <c r="F1854" s="17">
        <v>475533</v>
      </c>
      <c r="G1854" s="17">
        <v>244147.91200000001</v>
      </c>
      <c r="H1854">
        <v>58.576273170205361</v>
      </c>
    </row>
    <row r="1855" spans="1:8" x14ac:dyDescent="0.3">
      <c r="A1855" t="s">
        <v>3695</v>
      </c>
      <c r="B1855" t="s">
        <v>67</v>
      </c>
      <c r="C1855" t="s">
        <v>24</v>
      </c>
      <c r="D1855" s="16">
        <v>1000</v>
      </c>
      <c r="E1855" s="17">
        <v>6400</v>
      </c>
      <c r="F1855" s="17">
        <v>738780</v>
      </c>
      <c r="G1855" s="17">
        <v>387265.68680000043</v>
      </c>
      <c r="H1855">
        <v>52.353891987975189</v>
      </c>
    </row>
    <row r="1856" spans="1:8" x14ac:dyDescent="0.3">
      <c r="A1856" t="s">
        <v>3696</v>
      </c>
      <c r="B1856" t="s">
        <v>67</v>
      </c>
      <c r="C1856" t="s">
        <v>25</v>
      </c>
      <c r="D1856" s="16">
        <v>1000</v>
      </c>
      <c r="E1856" s="17">
        <v>2360</v>
      </c>
      <c r="F1856" s="17">
        <v>360603</v>
      </c>
      <c r="G1856" s="17">
        <v>180601.63799999995</v>
      </c>
      <c r="H1856">
        <v>48.542046794623673</v>
      </c>
    </row>
    <row r="1857" spans="1:8" x14ac:dyDescent="0.3">
      <c r="A1857" t="s">
        <v>6237</v>
      </c>
      <c r="B1857" t="s">
        <v>67</v>
      </c>
      <c r="C1857" t="s">
        <v>5061</v>
      </c>
      <c r="D1857" s="16">
        <v>1000</v>
      </c>
      <c r="E1857" s="17">
        <v>4748</v>
      </c>
      <c r="F1857" s="17">
        <v>450062</v>
      </c>
      <c r="G1857" s="17">
        <v>236206.5239999998</v>
      </c>
      <c r="H1857">
        <v>41.673680832937734</v>
      </c>
    </row>
    <row r="1858" spans="1:8" x14ac:dyDescent="0.3">
      <c r="A1858" t="s">
        <v>3697</v>
      </c>
      <c r="B1858" t="s">
        <v>67</v>
      </c>
      <c r="C1858" t="s">
        <v>14</v>
      </c>
      <c r="D1858" s="16">
        <v>1000</v>
      </c>
      <c r="E1858" s="17">
        <v>2136</v>
      </c>
      <c r="F1858" s="17">
        <v>481496.29000000004</v>
      </c>
      <c r="G1858" s="17">
        <v>228473.66200000004</v>
      </c>
      <c r="H1858">
        <v>46.705941240559788</v>
      </c>
    </row>
    <row r="1859" spans="1:8" x14ac:dyDescent="0.3">
      <c r="A1859" t="s">
        <v>3698</v>
      </c>
      <c r="B1859" t="s">
        <v>67</v>
      </c>
      <c r="C1859" t="s">
        <v>15</v>
      </c>
      <c r="D1859" s="16">
        <v>1000</v>
      </c>
      <c r="E1859" s="17">
        <v>1891</v>
      </c>
      <c r="F1859" s="17">
        <v>590903</v>
      </c>
      <c r="G1859" s="17">
        <v>339371.51119999983</v>
      </c>
      <c r="H1859">
        <v>43.11023254953988</v>
      </c>
    </row>
    <row r="1860" spans="1:8" x14ac:dyDescent="0.3">
      <c r="A1860" t="s">
        <v>6238</v>
      </c>
      <c r="B1860" t="s">
        <v>67</v>
      </c>
      <c r="C1860" t="s">
        <v>5063</v>
      </c>
      <c r="D1860" s="16">
        <v>1000</v>
      </c>
      <c r="E1860" s="17">
        <v>400</v>
      </c>
      <c r="F1860" s="17">
        <v>10952</v>
      </c>
      <c r="G1860" s="17">
        <v>4738.8669999999993</v>
      </c>
      <c r="H1860">
        <v>81.788323266216864</v>
      </c>
    </row>
    <row r="1861" spans="1:8" x14ac:dyDescent="0.3">
      <c r="A1861" t="s">
        <v>6239</v>
      </c>
      <c r="B1861" t="s">
        <v>67</v>
      </c>
      <c r="C1861" t="s">
        <v>5065</v>
      </c>
      <c r="D1861" s="16">
        <v>1000</v>
      </c>
      <c r="E1861" s="17">
        <v>0</v>
      </c>
      <c r="F1861" s="17">
        <v>305305</v>
      </c>
      <c r="G1861" s="17">
        <v>110930.55790000001</v>
      </c>
      <c r="H1861">
        <v>46.448168071680861</v>
      </c>
    </row>
    <row r="1862" spans="1:8" x14ac:dyDescent="0.3">
      <c r="A1862" t="s">
        <v>6240</v>
      </c>
      <c r="B1862" t="s">
        <v>67</v>
      </c>
      <c r="C1862" t="s">
        <v>5067</v>
      </c>
      <c r="D1862" s="16">
        <v>1000</v>
      </c>
      <c r="E1862" s="17">
        <v>0</v>
      </c>
      <c r="F1862" s="17">
        <v>986733</v>
      </c>
      <c r="G1862" s="17">
        <v>380609.03709999949</v>
      </c>
      <c r="H1862">
        <v>59.763538568390736</v>
      </c>
    </row>
    <row r="1863" spans="1:8" x14ac:dyDescent="0.3">
      <c r="A1863" t="s">
        <v>6241</v>
      </c>
      <c r="B1863" t="s">
        <v>67</v>
      </c>
      <c r="C1863" t="s">
        <v>5069</v>
      </c>
      <c r="D1863" s="16">
        <v>1000</v>
      </c>
      <c r="E1863" s="17">
        <v>0</v>
      </c>
      <c r="F1863" s="17">
        <v>23376</v>
      </c>
      <c r="G1863" s="17">
        <v>9498.9900000000016</v>
      </c>
      <c r="H1863">
        <v>116.01341598802632</v>
      </c>
    </row>
    <row r="1864" spans="1:8" x14ac:dyDescent="0.3">
      <c r="A1864" t="s">
        <v>6242</v>
      </c>
      <c r="B1864" t="s">
        <v>67</v>
      </c>
      <c r="C1864" t="s">
        <v>5071</v>
      </c>
      <c r="D1864" s="16">
        <v>1000</v>
      </c>
      <c r="E1864" s="17">
        <v>0</v>
      </c>
      <c r="F1864" s="17">
        <v>63040</v>
      </c>
      <c r="G1864" s="17">
        <v>29742.760000000017</v>
      </c>
      <c r="H1864">
        <v>26.595921391682918</v>
      </c>
    </row>
    <row r="1865" spans="1:8" x14ac:dyDescent="0.3">
      <c r="A1865" t="s">
        <v>6243</v>
      </c>
      <c r="B1865" t="s">
        <v>67</v>
      </c>
      <c r="C1865" t="s">
        <v>5073</v>
      </c>
      <c r="D1865" s="16">
        <v>1000</v>
      </c>
      <c r="E1865" s="17">
        <v>0</v>
      </c>
      <c r="F1865" s="17">
        <v>127794</v>
      </c>
      <c r="G1865" s="17">
        <v>56481.095400000093</v>
      </c>
      <c r="H1865">
        <v>19.04226669656649</v>
      </c>
    </row>
    <row r="1866" spans="1:8" x14ac:dyDescent="0.3">
      <c r="A1866" t="s">
        <v>6244</v>
      </c>
      <c r="B1866" t="s">
        <v>67</v>
      </c>
      <c r="C1866" t="s">
        <v>5075</v>
      </c>
      <c r="D1866" s="16">
        <v>1000</v>
      </c>
      <c r="E1866" s="17">
        <v>0</v>
      </c>
      <c r="F1866" s="17">
        <v>10688</v>
      </c>
      <c r="G1866" s="17">
        <v>4389.59</v>
      </c>
      <c r="H1866">
        <v>28.148173904207557</v>
      </c>
    </row>
    <row r="1867" spans="1:8" x14ac:dyDescent="0.3">
      <c r="A1867" t="s">
        <v>3699</v>
      </c>
      <c r="B1867" t="s">
        <v>67</v>
      </c>
      <c r="C1867" t="s">
        <v>26</v>
      </c>
      <c r="D1867" s="16">
        <v>1000</v>
      </c>
      <c r="E1867" s="17">
        <v>912</v>
      </c>
      <c r="F1867" s="17">
        <v>473463</v>
      </c>
      <c r="G1867" s="17">
        <v>250180.75019999986</v>
      </c>
      <c r="H1867">
        <v>59.255204336444322</v>
      </c>
    </row>
    <row r="1868" spans="1:8" x14ac:dyDescent="0.3">
      <c r="A1868" t="s">
        <v>3700</v>
      </c>
      <c r="B1868" t="s">
        <v>67</v>
      </c>
      <c r="C1868" t="s">
        <v>27</v>
      </c>
      <c r="D1868" s="16">
        <v>1000</v>
      </c>
      <c r="E1868" s="17">
        <v>912</v>
      </c>
      <c r="F1868" s="17">
        <v>270252</v>
      </c>
      <c r="G1868" s="17">
        <v>138220.81940000015</v>
      </c>
      <c r="H1868">
        <v>82.233935791982063</v>
      </c>
    </row>
    <row r="1869" spans="1:8" x14ac:dyDescent="0.3">
      <c r="A1869" t="s">
        <v>3701</v>
      </c>
      <c r="B1869" t="s">
        <v>67</v>
      </c>
      <c r="C1869" t="s">
        <v>28</v>
      </c>
      <c r="D1869" s="16">
        <v>1000</v>
      </c>
      <c r="E1869" s="17">
        <v>1920</v>
      </c>
      <c r="F1869" s="17">
        <v>418316</v>
      </c>
      <c r="G1869" s="17">
        <v>177348.43809999988</v>
      </c>
      <c r="H1869">
        <v>56.464890068259365</v>
      </c>
    </row>
    <row r="1870" spans="1:8" x14ac:dyDescent="0.3">
      <c r="A1870" t="s">
        <v>3702</v>
      </c>
      <c r="B1870" t="s">
        <v>67</v>
      </c>
      <c r="C1870" t="s">
        <v>29</v>
      </c>
      <c r="D1870" s="16">
        <v>1000</v>
      </c>
      <c r="E1870" s="17">
        <v>200</v>
      </c>
      <c r="F1870" s="17">
        <v>110931</v>
      </c>
      <c r="G1870" s="17">
        <v>56603.591300000051</v>
      </c>
      <c r="H1870">
        <v>59.421154477040211</v>
      </c>
    </row>
    <row r="1871" spans="1:8" x14ac:dyDescent="0.3">
      <c r="A1871" t="s">
        <v>6245</v>
      </c>
      <c r="B1871" t="s">
        <v>67</v>
      </c>
      <c r="C1871" t="s">
        <v>5077</v>
      </c>
      <c r="D1871" s="16">
        <v>1000</v>
      </c>
      <c r="E1871" s="17">
        <v>640</v>
      </c>
      <c r="F1871" s="17">
        <v>16264</v>
      </c>
      <c r="G1871" s="17">
        <v>6919.9000000000015</v>
      </c>
      <c r="H1871">
        <v>16.368223435108789</v>
      </c>
    </row>
    <row r="1872" spans="1:8" x14ac:dyDescent="0.3">
      <c r="A1872" t="s">
        <v>3703</v>
      </c>
      <c r="B1872" t="s">
        <v>67</v>
      </c>
      <c r="C1872" t="s">
        <v>30</v>
      </c>
      <c r="D1872" s="16">
        <v>1000</v>
      </c>
      <c r="E1872" s="17">
        <v>1108</v>
      </c>
      <c r="F1872" s="17">
        <v>285221</v>
      </c>
      <c r="G1872" s="17">
        <v>166806.53139999986</v>
      </c>
      <c r="H1872">
        <v>50.793718570130764</v>
      </c>
    </row>
    <row r="1873" spans="1:8" x14ac:dyDescent="0.3">
      <c r="A1873" t="s">
        <v>6246</v>
      </c>
      <c r="B1873" t="s">
        <v>67</v>
      </c>
      <c r="C1873" t="s">
        <v>5079</v>
      </c>
      <c r="D1873" s="16">
        <v>1000</v>
      </c>
      <c r="E1873" s="17">
        <v>1000</v>
      </c>
      <c r="F1873" s="17">
        <v>31016</v>
      </c>
      <c r="G1873" s="17">
        <v>13669.732000000004</v>
      </c>
      <c r="H1873">
        <v>70.451203423122493</v>
      </c>
    </row>
    <row r="1874" spans="1:8" x14ac:dyDescent="0.3">
      <c r="A1874" t="s">
        <v>6247</v>
      </c>
      <c r="B1874" t="s">
        <v>67</v>
      </c>
      <c r="C1874" t="s">
        <v>5081</v>
      </c>
      <c r="D1874" s="16">
        <v>1000</v>
      </c>
      <c r="E1874" s="17">
        <v>0</v>
      </c>
      <c r="F1874" s="17">
        <v>223157</v>
      </c>
      <c r="G1874" s="17">
        <v>112691.31830000004</v>
      </c>
      <c r="H1874">
        <v>83.157428564531315</v>
      </c>
    </row>
    <row r="1875" spans="1:8" x14ac:dyDescent="0.3">
      <c r="A1875" t="s">
        <v>6248</v>
      </c>
      <c r="B1875" t="s">
        <v>67</v>
      </c>
      <c r="C1875" t="s">
        <v>5083</v>
      </c>
      <c r="D1875" s="16">
        <v>1000</v>
      </c>
      <c r="E1875" s="17">
        <v>0</v>
      </c>
      <c r="F1875" s="17">
        <v>255792</v>
      </c>
      <c r="G1875" s="17">
        <v>132183.86799999996</v>
      </c>
      <c r="H1875">
        <v>24.252873402374494</v>
      </c>
    </row>
    <row r="1876" spans="1:8" x14ac:dyDescent="0.3">
      <c r="A1876" t="s">
        <v>6249</v>
      </c>
      <c r="B1876" t="s">
        <v>67</v>
      </c>
      <c r="C1876" t="s">
        <v>5085</v>
      </c>
      <c r="D1876" s="16">
        <v>1000</v>
      </c>
      <c r="E1876" s="17">
        <v>495</v>
      </c>
      <c r="F1876" s="17">
        <v>120794</v>
      </c>
      <c r="G1876" s="17">
        <v>56746.541599999997</v>
      </c>
      <c r="H1876">
        <v>31.486740212317308</v>
      </c>
    </row>
    <row r="1877" spans="1:8" x14ac:dyDescent="0.3">
      <c r="A1877" t="s">
        <v>3704</v>
      </c>
      <c r="B1877" t="s">
        <v>67</v>
      </c>
      <c r="C1877" t="s">
        <v>31</v>
      </c>
      <c r="D1877" s="16">
        <v>1000</v>
      </c>
      <c r="E1877" s="17">
        <v>4680</v>
      </c>
      <c r="F1877" s="17">
        <v>600783</v>
      </c>
      <c r="G1877" s="17">
        <v>311433.94060000021</v>
      </c>
      <c r="H1877">
        <v>53.575299579840255</v>
      </c>
    </row>
    <row r="1878" spans="1:8" x14ac:dyDescent="0.3">
      <c r="A1878" t="s">
        <v>6250</v>
      </c>
      <c r="B1878" t="s">
        <v>67</v>
      </c>
      <c r="C1878" t="s">
        <v>5087</v>
      </c>
      <c r="D1878" s="16">
        <v>1000</v>
      </c>
      <c r="E1878" s="17">
        <v>0</v>
      </c>
      <c r="F1878" s="17">
        <v>99406</v>
      </c>
      <c r="G1878" s="17">
        <v>33922.072000000007</v>
      </c>
      <c r="H1878">
        <v>53.635521051822089</v>
      </c>
    </row>
    <row r="1879" spans="1:8" x14ac:dyDescent="0.3">
      <c r="A1879" t="s">
        <v>3665</v>
      </c>
      <c r="B1879" t="s">
        <v>68</v>
      </c>
      <c r="C1879" t="s">
        <v>4</v>
      </c>
      <c r="D1879" s="16">
        <v>1056</v>
      </c>
      <c r="E1879" s="17">
        <v>10341</v>
      </c>
      <c r="F1879" s="17">
        <v>3928833</v>
      </c>
      <c r="G1879" s="17">
        <v>2127105.9529000018</v>
      </c>
      <c r="H1879">
        <v>45.432022312066046</v>
      </c>
    </row>
    <row r="1880" spans="1:8" x14ac:dyDescent="0.3">
      <c r="A1880" t="s">
        <v>3666</v>
      </c>
      <c r="B1880" t="s">
        <v>68</v>
      </c>
      <c r="C1880" t="s">
        <v>2</v>
      </c>
      <c r="D1880" s="16">
        <v>1056</v>
      </c>
      <c r="E1880" s="17">
        <v>16461</v>
      </c>
      <c r="F1880" s="17">
        <v>6266900</v>
      </c>
      <c r="G1880" s="17">
        <v>3342676.4831999992</v>
      </c>
      <c r="H1880">
        <v>58.54595177209535</v>
      </c>
    </row>
    <row r="1881" spans="1:8" x14ac:dyDescent="0.3">
      <c r="A1881" t="s">
        <v>3667</v>
      </c>
      <c r="B1881" t="s">
        <v>68</v>
      </c>
      <c r="C1881" t="s">
        <v>3</v>
      </c>
      <c r="D1881" s="16">
        <v>1056</v>
      </c>
      <c r="E1881" s="17">
        <v>13032</v>
      </c>
      <c r="F1881" s="17">
        <v>2291642</v>
      </c>
      <c r="G1881" s="17">
        <v>1220587.2757000006</v>
      </c>
      <c r="H1881">
        <v>56.798661588238673</v>
      </c>
    </row>
    <row r="1882" spans="1:8" x14ac:dyDescent="0.3">
      <c r="A1882" t="s">
        <v>3668</v>
      </c>
      <c r="B1882" t="s">
        <v>68</v>
      </c>
      <c r="C1882" t="s">
        <v>7</v>
      </c>
      <c r="D1882" s="16">
        <v>1056</v>
      </c>
      <c r="E1882" s="17">
        <v>2727</v>
      </c>
      <c r="F1882" s="17">
        <v>970252</v>
      </c>
      <c r="G1882" s="17">
        <v>536185.0919999996</v>
      </c>
      <c r="H1882">
        <v>45.52292934733461</v>
      </c>
    </row>
    <row r="1883" spans="1:8" x14ac:dyDescent="0.3">
      <c r="A1883" t="s">
        <v>3669</v>
      </c>
      <c r="B1883" t="s">
        <v>68</v>
      </c>
      <c r="C1883" t="s">
        <v>5</v>
      </c>
      <c r="D1883" s="16">
        <v>1056</v>
      </c>
      <c r="E1883" s="17">
        <v>3200</v>
      </c>
      <c r="F1883" s="17">
        <v>644551</v>
      </c>
      <c r="G1883" s="17">
        <v>367889.93859999994</v>
      </c>
      <c r="H1883">
        <v>48.366746187868102</v>
      </c>
    </row>
    <row r="1884" spans="1:8" x14ac:dyDescent="0.3">
      <c r="A1884" t="s">
        <v>3670</v>
      </c>
      <c r="B1884" t="s">
        <v>68</v>
      </c>
      <c r="C1884" t="s">
        <v>6</v>
      </c>
      <c r="D1884" s="16">
        <v>1056</v>
      </c>
      <c r="E1884" s="17">
        <v>2100</v>
      </c>
      <c r="F1884" s="17">
        <v>585122</v>
      </c>
      <c r="G1884" s="17">
        <v>293928.05719999998</v>
      </c>
      <c r="H1884">
        <v>35.976082437934565</v>
      </c>
    </row>
    <row r="1885" spans="1:8" x14ac:dyDescent="0.3">
      <c r="A1885" t="s">
        <v>3671</v>
      </c>
      <c r="B1885" t="s">
        <v>68</v>
      </c>
      <c r="C1885" t="s">
        <v>8</v>
      </c>
      <c r="D1885" s="16">
        <v>1056</v>
      </c>
      <c r="E1885" s="17">
        <v>4635</v>
      </c>
      <c r="F1885" s="17">
        <v>932957</v>
      </c>
      <c r="G1885" s="17">
        <v>426820.23449999985</v>
      </c>
      <c r="H1885">
        <v>50.714003468297669</v>
      </c>
    </row>
    <row r="1886" spans="1:8" x14ac:dyDescent="0.3">
      <c r="A1886" t="s">
        <v>3672</v>
      </c>
      <c r="B1886" t="s">
        <v>68</v>
      </c>
      <c r="C1886" t="s">
        <v>21</v>
      </c>
      <c r="D1886" s="16">
        <v>1056</v>
      </c>
      <c r="E1886" s="17">
        <v>2480</v>
      </c>
      <c r="F1886" s="17">
        <v>320152</v>
      </c>
      <c r="G1886" s="17">
        <v>150726.28960000008</v>
      </c>
      <c r="H1886">
        <v>49.880792798493729</v>
      </c>
    </row>
    <row r="1887" spans="1:8" x14ac:dyDescent="0.3">
      <c r="A1887" t="s">
        <v>3673</v>
      </c>
      <c r="B1887" t="s">
        <v>68</v>
      </c>
      <c r="C1887" t="s">
        <v>22</v>
      </c>
      <c r="D1887" s="16">
        <v>1056</v>
      </c>
      <c r="E1887" s="17">
        <v>2320</v>
      </c>
      <c r="F1887" s="17">
        <v>509483</v>
      </c>
      <c r="G1887" s="17">
        <v>247495.06800000014</v>
      </c>
      <c r="H1887">
        <v>50.686777387517211</v>
      </c>
    </row>
    <row r="1888" spans="1:8" x14ac:dyDescent="0.3">
      <c r="A1888" t="s">
        <v>3674</v>
      </c>
      <c r="B1888" t="s">
        <v>68</v>
      </c>
      <c r="C1888" t="s">
        <v>23</v>
      </c>
      <c r="D1888" s="16">
        <v>1056</v>
      </c>
      <c r="E1888" s="17">
        <v>1320</v>
      </c>
      <c r="F1888" s="17">
        <v>459167</v>
      </c>
      <c r="G1888" s="17">
        <v>234930.14200000005</v>
      </c>
      <c r="H1888">
        <v>52.173227975750542</v>
      </c>
    </row>
    <row r="1889" spans="1:8" x14ac:dyDescent="0.3">
      <c r="A1889" t="s">
        <v>3675</v>
      </c>
      <c r="B1889" t="s">
        <v>68</v>
      </c>
      <c r="C1889" t="s">
        <v>24</v>
      </c>
      <c r="D1889" s="16">
        <v>1056</v>
      </c>
      <c r="E1889" s="17">
        <v>5520</v>
      </c>
      <c r="F1889" s="17">
        <v>519607</v>
      </c>
      <c r="G1889" s="17">
        <v>261284.01400000017</v>
      </c>
      <c r="H1889">
        <v>57.4536736103694</v>
      </c>
    </row>
    <row r="1890" spans="1:8" x14ac:dyDescent="0.3">
      <c r="A1890" t="s">
        <v>3676</v>
      </c>
      <c r="B1890" t="s">
        <v>68</v>
      </c>
      <c r="C1890" t="s">
        <v>25</v>
      </c>
      <c r="D1890" s="16">
        <v>1056</v>
      </c>
      <c r="E1890" s="17">
        <v>2040</v>
      </c>
      <c r="F1890" s="17">
        <v>260242</v>
      </c>
      <c r="G1890" s="17">
        <v>129375.95599999999</v>
      </c>
      <c r="H1890">
        <v>51.70421378367638</v>
      </c>
    </row>
    <row r="1891" spans="1:8" x14ac:dyDescent="0.3">
      <c r="A1891" t="s">
        <v>6251</v>
      </c>
      <c r="B1891" t="s">
        <v>68</v>
      </c>
      <c r="C1891" t="s">
        <v>5061</v>
      </c>
      <c r="D1891" s="16">
        <v>1056</v>
      </c>
      <c r="E1891" s="17">
        <v>2915</v>
      </c>
      <c r="F1891" s="17">
        <v>387796</v>
      </c>
      <c r="G1891" s="17">
        <v>203763.10499999986</v>
      </c>
      <c r="H1891">
        <v>44.946197384983776</v>
      </c>
    </row>
    <row r="1892" spans="1:8" x14ac:dyDescent="0.3">
      <c r="A1892" t="s">
        <v>3677</v>
      </c>
      <c r="B1892" t="s">
        <v>68</v>
      </c>
      <c r="C1892" t="s">
        <v>14</v>
      </c>
      <c r="D1892" s="16">
        <v>1056</v>
      </c>
      <c r="E1892" s="17">
        <v>1480</v>
      </c>
      <c r="F1892" s="17">
        <v>448808</v>
      </c>
      <c r="G1892" s="17">
        <v>228502.12400000007</v>
      </c>
      <c r="H1892">
        <v>35.989674595424809</v>
      </c>
    </row>
    <row r="1893" spans="1:8" x14ac:dyDescent="0.3">
      <c r="A1893" t="s">
        <v>3678</v>
      </c>
      <c r="B1893" t="s">
        <v>68</v>
      </c>
      <c r="C1893" t="s">
        <v>15</v>
      </c>
      <c r="D1893" s="16">
        <v>1056</v>
      </c>
      <c r="E1893" s="17">
        <v>1285</v>
      </c>
      <c r="F1893" s="17">
        <v>485434</v>
      </c>
      <c r="G1893" s="17">
        <v>283022.18300000002</v>
      </c>
      <c r="H1893">
        <v>35.093644788041182</v>
      </c>
    </row>
    <row r="1894" spans="1:8" x14ac:dyDescent="0.3">
      <c r="A1894" t="s">
        <v>6252</v>
      </c>
      <c r="B1894" t="s">
        <v>68</v>
      </c>
      <c r="C1894" t="s">
        <v>5063</v>
      </c>
      <c r="D1894" s="16">
        <v>1056</v>
      </c>
      <c r="E1894" s="17">
        <v>400</v>
      </c>
      <c r="F1894" s="17">
        <v>17276</v>
      </c>
      <c r="G1894" s="17">
        <v>7601.5429999999997</v>
      </c>
      <c r="H1894">
        <v>54.006870473453958</v>
      </c>
    </row>
    <row r="1895" spans="1:8" x14ac:dyDescent="0.3">
      <c r="A1895" t="s">
        <v>6253</v>
      </c>
      <c r="B1895" t="s">
        <v>68</v>
      </c>
      <c r="C1895" t="s">
        <v>5065</v>
      </c>
      <c r="D1895" s="16">
        <v>1056</v>
      </c>
      <c r="E1895" s="17">
        <v>0</v>
      </c>
      <c r="F1895" s="17">
        <v>412754</v>
      </c>
      <c r="G1895" s="17">
        <v>160702.37100000007</v>
      </c>
      <c r="H1895">
        <v>57.413201775815551</v>
      </c>
    </row>
    <row r="1896" spans="1:8" x14ac:dyDescent="0.3">
      <c r="A1896" t="s">
        <v>6254</v>
      </c>
      <c r="B1896" t="s">
        <v>68</v>
      </c>
      <c r="C1896" t="s">
        <v>5067</v>
      </c>
      <c r="D1896" s="16">
        <v>1056</v>
      </c>
      <c r="E1896" s="17">
        <v>0</v>
      </c>
      <c r="F1896" s="17">
        <v>468061</v>
      </c>
      <c r="G1896" s="17">
        <v>223270.02550000011</v>
      </c>
      <c r="H1896">
        <v>78.947154420107097</v>
      </c>
    </row>
    <row r="1897" spans="1:8" x14ac:dyDescent="0.3">
      <c r="A1897" t="s">
        <v>6255</v>
      </c>
      <c r="B1897" t="s">
        <v>68</v>
      </c>
      <c r="C1897" t="s">
        <v>5069</v>
      </c>
      <c r="D1897" s="16">
        <v>1056</v>
      </c>
      <c r="E1897" s="17">
        <v>0</v>
      </c>
      <c r="F1897" s="17">
        <v>36370</v>
      </c>
      <c r="G1897" s="17">
        <v>17721.260000000002</v>
      </c>
      <c r="H1897">
        <v>28.606548753427848</v>
      </c>
    </row>
    <row r="1898" spans="1:8" x14ac:dyDescent="0.3">
      <c r="A1898" t="s">
        <v>6256</v>
      </c>
      <c r="B1898" t="s">
        <v>68</v>
      </c>
      <c r="C1898" t="s">
        <v>5071</v>
      </c>
      <c r="D1898" s="16">
        <v>1056</v>
      </c>
      <c r="E1898" s="17">
        <v>0</v>
      </c>
      <c r="F1898" s="17">
        <v>70489</v>
      </c>
      <c r="G1898" s="17">
        <v>31500.23369999999</v>
      </c>
      <c r="H1898">
        <v>29.234128185276823</v>
      </c>
    </row>
    <row r="1899" spans="1:8" x14ac:dyDescent="0.3">
      <c r="A1899" t="s">
        <v>6257</v>
      </c>
      <c r="B1899" t="s">
        <v>68</v>
      </c>
      <c r="C1899" t="s">
        <v>5073</v>
      </c>
      <c r="D1899" s="16">
        <v>1056</v>
      </c>
      <c r="E1899" s="17">
        <v>0</v>
      </c>
      <c r="F1899" s="17">
        <v>85250</v>
      </c>
      <c r="G1899" s="17">
        <v>36686.397600000033</v>
      </c>
      <c r="H1899">
        <v>61.183960796944547</v>
      </c>
    </row>
    <row r="1900" spans="1:8" x14ac:dyDescent="0.3">
      <c r="A1900" t="s">
        <v>6258</v>
      </c>
      <c r="B1900" t="s">
        <v>68</v>
      </c>
      <c r="C1900" t="s">
        <v>5075</v>
      </c>
      <c r="D1900" s="16">
        <v>1056</v>
      </c>
      <c r="E1900" s="17">
        <v>0</v>
      </c>
      <c r="F1900" s="17">
        <v>2612</v>
      </c>
      <c r="G1900" s="17">
        <v>1065.654</v>
      </c>
      <c r="H1900">
        <v>80.820815005179938</v>
      </c>
    </row>
    <row r="1901" spans="1:8" x14ac:dyDescent="0.3">
      <c r="A1901" t="s">
        <v>3679</v>
      </c>
      <c r="B1901" t="s">
        <v>68</v>
      </c>
      <c r="C1901" t="s">
        <v>26</v>
      </c>
      <c r="D1901" s="16">
        <v>1056</v>
      </c>
      <c r="E1901" s="17">
        <v>456</v>
      </c>
      <c r="F1901" s="17">
        <v>289275</v>
      </c>
      <c r="G1901" s="17">
        <v>153405.46020000012</v>
      </c>
      <c r="H1901">
        <v>43.74046159535169</v>
      </c>
    </row>
    <row r="1902" spans="1:8" x14ac:dyDescent="0.3">
      <c r="A1902" t="s">
        <v>3680</v>
      </c>
      <c r="B1902" t="s">
        <v>68</v>
      </c>
      <c r="C1902" t="s">
        <v>27</v>
      </c>
      <c r="D1902" s="16">
        <v>1056</v>
      </c>
      <c r="E1902" s="17">
        <v>456</v>
      </c>
      <c r="F1902" s="17">
        <v>146115</v>
      </c>
      <c r="G1902" s="17">
        <v>71835.514900000024</v>
      </c>
      <c r="H1902">
        <v>71.103452531875504</v>
      </c>
    </row>
    <row r="1903" spans="1:8" x14ac:dyDescent="0.3">
      <c r="A1903" t="s">
        <v>3681</v>
      </c>
      <c r="B1903" t="s">
        <v>68</v>
      </c>
      <c r="C1903" t="s">
        <v>28</v>
      </c>
      <c r="D1903" s="16">
        <v>1056</v>
      </c>
      <c r="E1903" s="17">
        <v>1056</v>
      </c>
      <c r="F1903" s="17">
        <v>275741</v>
      </c>
      <c r="G1903" s="17">
        <v>124671.01549999992</v>
      </c>
      <c r="H1903">
        <v>48.820909091971195</v>
      </c>
    </row>
    <row r="1904" spans="1:8" x14ac:dyDescent="0.3">
      <c r="A1904" t="s">
        <v>3682</v>
      </c>
      <c r="B1904" t="s">
        <v>68</v>
      </c>
      <c r="C1904" t="s">
        <v>29</v>
      </c>
      <c r="D1904" s="16">
        <v>1056</v>
      </c>
      <c r="E1904" s="17">
        <v>200</v>
      </c>
      <c r="F1904" s="17">
        <v>121921</v>
      </c>
      <c r="G1904" s="17">
        <v>61935.585300000013</v>
      </c>
      <c r="H1904">
        <v>46.406163250214121</v>
      </c>
    </row>
    <row r="1905" spans="1:8" x14ac:dyDescent="0.3">
      <c r="A1905" t="s">
        <v>6259</v>
      </c>
      <c r="B1905" t="s">
        <v>68</v>
      </c>
      <c r="C1905" t="s">
        <v>5077</v>
      </c>
      <c r="D1905" s="16">
        <v>1056</v>
      </c>
      <c r="E1905" s="17">
        <v>640</v>
      </c>
      <c r="F1905" s="17">
        <v>18801</v>
      </c>
      <c r="G1905" s="17">
        <v>5722.0199999999986</v>
      </c>
      <c r="H1905">
        <v>52.969087566461575</v>
      </c>
    </row>
    <row r="1906" spans="1:8" x14ac:dyDescent="0.3">
      <c r="A1906" t="s">
        <v>3683</v>
      </c>
      <c r="B1906" t="s">
        <v>68</v>
      </c>
      <c r="C1906" t="s">
        <v>30</v>
      </c>
      <c r="D1906" s="16">
        <v>1056</v>
      </c>
      <c r="E1906" s="17">
        <v>1108</v>
      </c>
      <c r="F1906" s="17">
        <v>175833</v>
      </c>
      <c r="G1906" s="17">
        <v>94913.507299999997</v>
      </c>
      <c r="H1906">
        <v>70.084913064463748</v>
      </c>
    </row>
    <row r="1907" spans="1:8" x14ac:dyDescent="0.3">
      <c r="A1907" t="s">
        <v>6260</v>
      </c>
      <c r="B1907" t="s">
        <v>68</v>
      </c>
      <c r="C1907" t="s">
        <v>5079</v>
      </c>
      <c r="D1907" s="16">
        <v>1056</v>
      </c>
      <c r="E1907" s="17">
        <v>880</v>
      </c>
      <c r="F1907" s="17">
        <v>28584</v>
      </c>
      <c r="G1907" s="17">
        <v>12472.780000000006</v>
      </c>
      <c r="H1907">
        <v>69.578890729566069</v>
      </c>
    </row>
    <row r="1908" spans="1:8" x14ac:dyDescent="0.3">
      <c r="A1908" t="s">
        <v>6261</v>
      </c>
      <c r="B1908" t="s">
        <v>68</v>
      </c>
      <c r="C1908" t="s">
        <v>5081</v>
      </c>
      <c r="D1908" s="16">
        <v>1056</v>
      </c>
      <c r="E1908" s="17">
        <v>0</v>
      </c>
      <c r="F1908" s="17">
        <v>202649</v>
      </c>
      <c r="G1908" s="17">
        <v>109502.102</v>
      </c>
      <c r="H1908">
        <v>38.221244584011785</v>
      </c>
    </row>
    <row r="1909" spans="1:8" x14ac:dyDescent="0.3">
      <c r="A1909" t="s">
        <v>6262</v>
      </c>
      <c r="B1909" t="s">
        <v>68</v>
      </c>
      <c r="C1909" t="s">
        <v>5083</v>
      </c>
      <c r="D1909" s="16">
        <v>1056</v>
      </c>
      <c r="E1909" s="17">
        <v>0</v>
      </c>
      <c r="F1909" s="17">
        <v>228507</v>
      </c>
      <c r="G1909" s="17">
        <v>124366.23599999999</v>
      </c>
      <c r="H1909">
        <v>38.735716591247566</v>
      </c>
    </row>
    <row r="1910" spans="1:8" x14ac:dyDescent="0.3">
      <c r="A1910" t="s">
        <v>6263</v>
      </c>
      <c r="B1910" t="s">
        <v>68</v>
      </c>
      <c r="C1910" t="s">
        <v>5085</v>
      </c>
      <c r="D1910" s="16">
        <v>1056</v>
      </c>
      <c r="E1910" s="17">
        <v>450</v>
      </c>
      <c r="F1910" s="17">
        <v>75529</v>
      </c>
      <c r="G1910" s="17">
        <v>34214.158799999997</v>
      </c>
      <c r="H1910">
        <v>60.656228074767462</v>
      </c>
    </row>
    <row r="1911" spans="1:8" x14ac:dyDescent="0.3">
      <c r="A1911" t="s">
        <v>3684</v>
      </c>
      <c r="B1911" t="s">
        <v>68</v>
      </c>
      <c r="C1911" t="s">
        <v>31</v>
      </c>
      <c r="D1911" s="16">
        <v>1056</v>
      </c>
      <c r="E1911" s="17">
        <v>4120</v>
      </c>
      <c r="F1911" s="17">
        <v>436445</v>
      </c>
      <c r="G1911" s="17">
        <v>204408.39259999999</v>
      </c>
      <c r="H1911">
        <v>64.003118192892572</v>
      </c>
    </row>
    <row r="1912" spans="1:8" x14ac:dyDescent="0.3">
      <c r="A1912" t="s">
        <v>3605</v>
      </c>
      <c r="B1912" t="s">
        <v>69</v>
      </c>
      <c r="C1912" t="s">
        <v>4</v>
      </c>
      <c r="D1912" s="16">
        <v>1311</v>
      </c>
      <c r="E1912" s="17">
        <v>17181</v>
      </c>
      <c r="F1912" s="17">
        <v>4604721</v>
      </c>
      <c r="G1912" s="17">
        <v>2415305.9871999994</v>
      </c>
      <c r="H1912">
        <v>61.566900896423924</v>
      </c>
    </row>
    <row r="1913" spans="1:8" x14ac:dyDescent="0.3">
      <c r="A1913" t="s">
        <v>3606</v>
      </c>
      <c r="B1913" t="s">
        <v>69</v>
      </c>
      <c r="C1913" t="s">
        <v>2</v>
      </c>
      <c r="D1913" s="16">
        <v>1311</v>
      </c>
      <c r="E1913" s="17">
        <v>22158</v>
      </c>
      <c r="F1913" s="17">
        <v>6740196</v>
      </c>
      <c r="G1913" s="17">
        <v>3454955.5554999989</v>
      </c>
      <c r="H1913">
        <v>69.555628426027667</v>
      </c>
    </row>
    <row r="1914" spans="1:8" x14ac:dyDescent="0.3">
      <c r="A1914" t="s">
        <v>3607</v>
      </c>
      <c r="B1914" t="s">
        <v>69</v>
      </c>
      <c r="C1914" t="s">
        <v>3</v>
      </c>
      <c r="D1914" s="16">
        <v>1311</v>
      </c>
      <c r="E1914" s="17">
        <v>14952</v>
      </c>
      <c r="F1914" s="17">
        <v>1740339</v>
      </c>
      <c r="G1914" s="17">
        <v>831716.78240000084</v>
      </c>
      <c r="H1914">
        <v>82.185064587837232</v>
      </c>
    </row>
    <row r="1915" spans="1:8" x14ac:dyDescent="0.3">
      <c r="A1915" t="s">
        <v>3608</v>
      </c>
      <c r="B1915" t="s">
        <v>69</v>
      </c>
      <c r="C1915" t="s">
        <v>7</v>
      </c>
      <c r="D1915" s="16">
        <v>1311</v>
      </c>
      <c r="E1915" s="17">
        <v>2574</v>
      </c>
      <c r="F1915" s="17">
        <v>779725</v>
      </c>
      <c r="G1915" s="17">
        <v>429933.50199999992</v>
      </c>
      <c r="H1915">
        <v>50.683098274446884</v>
      </c>
    </row>
    <row r="1916" spans="1:8" x14ac:dyDescent="0.3">
      <c r="A1916" t="s">
        <v>3609</v>
      </c>
      <c r="B1916" t="s">
        <v>69</v>
      </c>
      <c r="C1916" t="s">
        <v>5</v>
      </c>
      <c r="D1916" s="16">
        <v>1311</v>
      </c>
      <c r="E1916" s="17">
        <v>5040</v>
      </c>
      <c r="F1916" s="17">
        <v>781508</v>
      </c>
      <c r="G1916" s="17">
        <v>436498.07920000004</v>
      </c>
      <c r="H1916">
        <v>57.695603653493627</v>
      </c>
    </row>
    <row r="1917" spans="1:8" x14ac:dyDescent="0.3">
      <c r="A1917" t="s">
        <v>3610</v>
      </c>
      <c r="B1917" t="s">
        <v>69</v>
      </c>
      <c r="C1917" t="s">
        <v>6</v>
      </c>
      <c r="D1917" s="16">
        <v>1311</v>
      </c>
      <c r="E1917" s="17">
        <v>2620</v>
      </c>
      <c r="F1917" s="17">
        <v>585574</v>
      </c>
      <c r="G1917" s="17">
        <v>276110.1915999999</v>
      </c>
      <c r="H1917">
        <v>44.065128080418255</v>
      </c>
    </row>
    <row r="1918" spans="1:8" x14ac:dyDescent="0.3">
      <c r="A1918" t="s">
        <v>3611</v>
      </c>
      <c r="B1918" t="s">
        <v>69</v>
      </c>
      <c r="C1918" t="s">
        <v>8</v>
      </c>
      <c r="D1918" s="16">
        <v>1311</v>
      </c>
      <c r="E1918" s="17">
        <v>4050</v>
      </c>
      <c r="F1918" s="17">
        <v>737287</v>
      </c>
      <c r="G1918" s="17">
        <v>346103.9063999994</v>
      </c>
      <c r="H1918">
        <v>56.255900757312091</v>
      </c>
    </row>
    <row r="1919" spans="1:8" x14ac:dyDescent="0.3">
      <c r="A1919" t="s">
        <v>3612</v>
      </c>
      <c r="B1919" t="s">
        <v>69</v>
      </c>
      <c r="C1919" t="s">
        <v>21</v>
      </c>
      <c r="D1919" s="16">
        <v>1311</v>
      </c>
      <c r="E1919" s="17">
        <v>2800</v>
      </c>
      <c r="F1919" s="17">
        <v>293619</v>
      </c>
      <c r="G1919" s="17">
        <v>129575.86199999996</v>
      </c>
      <c r="H1919">
        <v>57.324924731078966</v>
      </c>
    </row>
    <row r="1920" spans="1:8" x14ac:dyDescent="0.3">
      <c r="A1920" t="s">
        <v>3613</v>
      </c>
      <c r="B1920" t="s">
        <v>69</v>
      </c>
      <c r="C1920" t="s">
        <v>22</v>
      </c>
      <c r="D1920" s="16">
        <v>1311</v>
      </c>
      <c r="E1920" s="17">
        <v>2640</v>
      </c>
      <c r="F1920" s="17">
        <v>431606.99</v>
      </c>
      <c r="G1920" s="17">
        <v>198077.85340000005</v>
      </c>
      <c r="H1920">
        <v>68.962841633697849</v>
      </c>
    </row>
    <row r="1921" spans="1:8" x14ac:dyDescent="0.3">
      <c r="A1921" t="s">
        <v>3614</v>
      </c>
      <c r="B1921" t="s">
        <v>69</v>
      </c>
      <c r="C1921" t="s">
        <v>23</v>
      </c>
      <c r="D1921" s="16">
        <v>1311</v>
      </c>
      <c r="E1921" s="17">
        <v>1480</v>
      </c>
      <c r="F1921" s="17">
        <v>344607</v>
      </c>
      <c r="G1921" s="17">
        <v>168120.89200000017</v>
      </c>
      <c r="H1921">
        <v>69.767190602333443</v>
      </c>
    </row>
    <row r="1922" spans="1:8" x14ac:dyDescent="0.3">
      <c r="A1922" t="s">
        <v>3615</v>
      </c>
      <c r="B1922" t="s">
        <v>69</v>
      </c>
      <c r="C1922" t="s">
        <v>24</v>
      </c>
      <c r="D1922" s="16">
        <v>1311</v>
      </c>
      <c r="E1922" s="17">
        <v>6240</v>
      </c>
      <c r="F1922" s="17">
        <v>634816</v>
      </c>
      <c r="G1922" s="17">
        <v>324554.23879999988</v>
      </c>
      <c r="H1922">
        <v>56.261065952461344</v>
      </c>
    </row>
    <row r="1923" spans="1:8" x14ac:dyDescent="0.3">
      <c r="A1923" t="s">
        <v>3616</v>
      </c>
      <c r="B1923" t="s">
        <v>69</v>
      </c>
      <c r="C1923" t="s">
        <v>25</v>
      </c>
      <c r="D1923" s="16">
        <v>1311</v>
      </c>
      <c r="E1923" s="17">
        <v>2320</v>
      </c>
      <c r="F1923" s="17">
        <v>291063</v>
      </c>
      <c r="G1923" s="17">
        <v>142920.99980000011</v>
      </c>
      <c r="H1923">
        <v>52.855686046690856</v>
      </c>
    </row>
    <row r="1924" spans="1:8" x14ac:dyDescent="0.3">
      <c r="A1924" t="s">
        <v>6264</v>
      </c>
      <c r="B1924" t="s">
        <v>69</v>
      </c>
      <c r="C1924" t="s">
        <v>5061</v>
      </c>
      <c r="D1924" s="16">
        <v>1311</v>
      </c>
      <c r="E1924" s="17">
        <v>2600</v>
      </c>
      <c r="F1924" s="17">
        <v>345779</v>
      </c>
      <c r="G1924" s="17">
        <v>169660.9949999997</v>
      </c>
      <c r="H1924">
        <v>53.915280580199571</v>
      </c>
    </row>
    <row r="1925" spans="1:8" x14ac:dyDescent="0.3">
      <c r="A1925" t="s">
        <v>3617</v>
      </c>
      <c r="B1925" t="s">
        <v>69</v>
      </c>
      <c r="C1925" t="s">
        <v>14</v>
      </c>
      <c r="D1925" s="16">
        <v>1311</v>
      </c>
      <c r="E1925" s="17">
        <v>1435</v>
      </c>
      <c r="F1925" s="17">
        <v>422941</v>
      </c>
      <c r="G1925" s="17">
        <v>203493.10399999996</v>
      </c>
      <c r="H1925">
        <v>32.315823932073592</v>
      </c>
    </row>
    <row r="1926" spans="1:8" x14ac:dyDescent="0.3">
      <c r="A1926" t="s">
        <v>3618</v>
      </c>
      <c r="B1926" t="s">
        <v>69</v>
      </c>
      <c r="C1926" t="s">
        <v>15</v>
      </c>
      <c r="D1926" s="16">
        <v>1311</v>
      </c>
      <c r="E1926" s="17">
        <v>1220</v>
      </c>
      <c r="F1926" s="17">
        <v>504407</v>
      </c>
      <c r="G1926" s="17">
        <v>292970.3585999998</v>
      </c>
      <c r="H1926">
        <v>35.765044493844186</v>
      </c>
    </row>
    <row r="1927" spans="1:8" x14ac:dyDescent="0.3">
      <c r="A1927" t="s">
        <v>6265</v>
      </c>
      <c r="B1927" t="s">
        <v>69</v>
      </c>
      <c r="C1927" t="s">
        <v>5063</v>
      </c>
      <c r="D1927" s="16">
        <v>1311</v>
      </c>
      <c r="E1927" s="17">
        <v>400</v>
      </c>
      <c r="F1927" s="17">
        <v>7762</v>
      </c>
      <c r="G1927" s="17">
        <v>3234.411000000001</v>
      </c>
      <c r="H1927">
        <v>110.12895929820492</v>
      </c>
    </row>
    <row r="1928" spans="1:8" x14ac:dyDescent="0.3">
      <c r="A1928" t="s">
        <v>6266</v>
      </c>
      <c r="B1928" t="s">
        <v>69</v>
      </c>
      <c r="C1928" t="s">
        <v>5065</v>
      </c>
      <c r="D1928" s="16">
        <v>1311</v>
      </c>
      <c r="E1928" s="17">
        <v>0</v>
      </c>
      <c r="F1928" s="17">
        <v>440963</v>
      </c>
      <c r="G1928" s="17">
        <v>181829.99580000027</v>
      </c>
      <c r="H1928">
        <v>49.368506927918297</v>
      </c>
    </row>
    <row r="1929" spans="1:8" x14ac:dyDescent="0.3">
      <c r="A1929" t="s">
        <v>6267</v>
      </c>
      <c r="B1929" t="s">
        <v>69</v>
      </c>
      <c r="C1929" t="s">
        <v>5067</v>
      </c>
      <c r="D1929" s="16">
        <v>1311</v>
      </c>
      <c r="E1929" s="17">
        <v>0</v>
      </c>
      <c r="F1929" s="17">
        <v>401969</v>
      </c>
      <c r="G1929" s="17">
        <v>172911.95650000023</v>
      </c>
      <c r="H1929">
        <v>72.498215997448625</v>
      </c>
    </row>
    <row r="1930" spans="1:8" x14ac:dyDescent="0.3">
      <c r="A1930" t="s">
        <v>6268</v>
      </c>
      <c r="B1930" t="s">
        <v>69</v>
      </c>
      <c r="C1930" t="s">
        <v>5069</v>
      </c>
      <c r="D1930" s="16">
        <v>1311</v>
      </c>
      <c r="E1930" s="17">
        <v>0</v>
      </c>
      <c r="F1930" s="17">
        <v>17502</v>
      </c>
      <c r="G1930" s="17">
        <v>-19218.25</v>
      </c>
      <c r="H1930">
        <v>44.174404858354748</v>
      </c>
    </row>
    <row r="1931" spans="1:8" x14ac:dyDescent="0.3">
      <c r="A1931" t="s">
        <v>6269</v>
      </c>
      <c r="B1931" t="s">
        <v>69</v>
      </c>
      <c r="C1931" t="s">
        <v>5071</v>
      </c>
      <c r="D1931" s="16">
        <v>1311</v>
      </c>
      <c r="E1931" s="17">
        <v>0</v>
      </c>
      <c r="F1931" s="17">
        <v>48299</v>
      </c>
      <c r="G1931" s="17">
        <v>15511.868000000009</v>
      </c>
      <c r="H1931">
        <v>55.908707690565926</v>
      </c>
    </row>
    <row r="1932" spans="1:8" x14ac:dyDescent="0.3">
      <c r="A1932" t="s">
        <v>6270</v>
      </c>
      <c r="B1932" t="s">
        <v>69</v>
      </c>
      <c r="C1932" t="s">
        <v>5073</v>
      </c>
      <c r="D1932" s="16">
        <v>1311</v>
      </c>
      <c r="E1932" s="17">
        <v>0</v>
      </c>
      <c r="F1932" s="17">
        <v>73249</v>
      </c>
      <c r="G1932" s="17">
        <v>18458.099300000016</v>
      </c>
      <c r="H1932">
        <v>27.698915975294483</v>
      </c>
    </row>
    <row r="1933" spans="1:8" x14ac:dyDescent="0.3">
      <c r="A1933" t="s">
        <v>6271</v>
      </c>
      <c r="B1933" t="s">
        <v>69</v>
      </c>
      <c r="C1933" t="s">
        <v>5075</v>
      </c>
      <c r="D1933" s="16">
        <v>1311</v>
      </c>
      <c r="E1933" s="17">
        <v>0</v>
      </c>
      <c r="F1933" s="17">
        <v>498</v>
      </c>
      <c r="G1933" s="17">
        <v>-22.590000000000032</v>
      </c>
      <c r="H1933">
        <v>214.26249063562503</v>
      </c>
    </row>
    <row r="1934" spans="1:8" x14ac:dyDescent="0.3">
      <c r="A1934" t="s">
        <v>3619</v>
      </c>
      <c r="B1934" t="s">
        <v>69</v>
      </c>
      <c r="C1934" t="s">
        <v>26</v>
      </c>
      <c r="D1934" s="16">
        <v>1311</v>
      </c>
      <c r="E1934" s="17">
        <v>684</v>
      </c>
      <c r="F1934" s="17">
        <v>282447</v>
      </c>
      <c r="G1934" s="17">
        <v>140050.86330000011</v>
      </c>
      <c r="H1934">
        <v>72.104245195438352</v>
      </c>
    </row>
    <row r="1935" spans="1:8" x14ac:dyDescent="0.3">
      <c r="A1935" t="s">
        <v>3620</v>
      </c>
      <c r="B1935" t="s">
        <v>69</v>
      </c>
      <c r="C1935" t="s">
        <v>27</v>
      </c>
      <c r="D1935" s="16">
        <v>1311</v>
      </c>
      <c r="E1935" s="17">
        <v>684</v>
      </c>
      <c r="F1935" s="17">
        <v>159310</v>
      </c>
      <c r="G1935" s="17">
        <v>82902.561699999991</v>
      </c>
      <c r="H1935">
        <v>108.76915103565236</v>
      </c>
    </row>
    <row r="1936" spans="1:8" x14ac:dyDescent="0.3">
      <c r="A1936" t="s">
        <v>3621</v>
      </c>
      <c r="B1936" t="s">
        <v>69</v>
      </c>
      <c r="C1936" t="s">
        <v>28</v>
      </c>
      <c r="D1936" s="16">
        <v>1311</v>
      </c>
      <c r="E1936" s="17">
        <v>1584</v>
      </c>
      <c r="F1936" s="17">
        <v>353572</v>
      </c>
      <c r="G1936" s="17">
        <v>140356.69389999987</v>
      </c>
      <c r="H1936">
        <v>56.636397614139241</v>
      </c>
    </row>
    <row r="1937" spans="1:8" x14ac:dyDescent="0.3">
      <c r="A1937" t="s">
        <v>3622</v>
      </c>
      <c r="B1937" t="s">
        <v>69</v>
      </c>
      <c r="C1937" t="s">
        <v>29</v>
      </c>
      <c r="D1937" s="16">
        <v>1311</v>
      </c>
      <c r="E1937" s="17">
        <v>200</v>
      </c>
      <c r="F1937" s="17">
        <v>79246</v>
      </c>
      <c r="G1937" s="17">
        <v>31528.434600000015</v>
      </c>
      <c r="H1937">
        <v>69.201995345303132</v>
      </c>
    </row>
    <row r="1938" spans="1:8" x14ac:dyDescent="0.3">
      <c r="A1938" t="s">
        <v>6272</v>
      </c>
      <c r="B1938" t="s">
        <v>69</v>
      </c>
      <c r="C1938" t="s">
        <v>5077</v>
      </c>
      <c r="D1938" s="16">
        <v>1311</v>
      </c>
      <c r="E1938" s="17">
        <v>640</v>
      </c>
      <c r="F1938" s="17">
        <v>8729</v>
      </c>
      <c r="G1938" s="17">
        <v>2942.0239999999994</v>
      </c>
      <c r="H1938">
        <v>73.075884952693741</v>
      </c>
    </row>
    <row r="1939" spans="1:8" x14ac:dyDescent="0.3">
      <c r="A1939" t="s">
        <v>3623</v>
      </c>
      <c r="B1939" t="s">
        <v>69</v>
      </c>
      <c r="C1939" t="s">
        <v>30</v>
      </c>
      <c r="D1939" s="16">
        <v>1311</v>
      </c>
      <c r="E1939" s="17">
        <v>1908</v>
      </c>
      <c r="F1939" s="17">
        <v>247991</v>
      </c>
      <c r="G1939" s="17">
        <v>133460.44869999995</v>
      </c>
      <c r="H1939">
        <v>93.478731074614004</v>
      </c>
    </row>
    <row r="1940" spans="1:8" x14ac:dyDescent="0.3">
      <c r="A1940" t="s">
        <v>6273</v>
      </c>
      <c r="B1940" t="s">
        <v>69</v>
      </c>
      <c r="C1940" t="s">
        <v>5079</v>
      </c>
      <c r="D1940" s="16">
        <v>1311</v>
      </c>
      <c r="E1940" s="17">
        <v>1000</v>
      </c>
      <c r="F1940" s="17">
        <v>30998</v>
      </c>
      <c r="G1940" s="17">
        <v>14116.666000000005</v>
      </c>
      <c r="H1940">
        <v>63.661724387421003</v>
      </c>
    </row>
    <row r="1941" spans="1:8" x14ac:dyDescent="0.3">
      <c r="A1941" t="s">
        <v>6274</v>
      </c>
      <c r="B1941" t="s">
        <v>69</v>
      </c>
      <c r="C1941" t="s">
        <v>5081</v>
      </c>
      <c r="D1941" s="16">
        <v>1311</v>
      </c>
      <c r="E1941" s="17">
        <v>0</v>
      </c>
      <c r="F1941" s="17">
        <v>298819</v>
      </c>
      <c r="G1941" s="17">
        <v>160917.60239999995</v>
      </c>
      <c r="H1941">
        <v>68.462798605458218</v>
      </c>
    </row>
    <row r="1942" spans="1:8" x14ac:dyDescent="0.3">
      <c r="A1942" t="s">
        <v>6275</v>
      </c>
      <c r="B1942" t="s">
        <v>69</v>
      </c>
      <c r="C1942" t="s">
        <v>5083</v>
      </c>
      <c r="D1942" s="16">
        <v>1311</v>
      </c>
      <c r="E1942" s="17">
        <v>0</v>
      </c>
      <c r="F1942" s="17">
        <v>222487</v>
      </c>
      <c r="G1942" s="17">
        <v>120318.63980000005</v>
      </c>
      <c r="H1942">
        <v>31.867495167060504</v>
      </c>
    </row>
    <row r="1943" spans="1:8" x14ac:dyDescent="0.3">
      <c r="A1943" t="s">
        <v>6276</v>
      </c>
      <c r="B1943" t="s">
        <v>69</v>
      </c>
      <c r="C1943" t="s">
        <v>5085</v>
      </c>
      <c r="D1943" s="16">
        <v>1311</v>
      </c>
      <c r="E1943" s="17">
        <v>405</v>
      </c>
      <c r="F1943" s="17">
        <v>75811</v>
      </c>
      <c r="G1943" s="17">
        <v>28766.1348</v>
      </c>
      <c r="H1943">
        <v>44.767658511645593</v>
      </c>
    </row>
    <row r="1944" spans="1:8" x14ac:dyDescent="0.3">
      <c r="A1944" t="s">
        <v>3624</v>
      </c>
      <c r="B1944" t="s">
        <v>69</v>
      </c>
      <c r="C1944" t="s">
        <v>31</v>
      </c>
      <c r="D1944" s="16">
        <v>1311</v>
      </c>
      <c r="E1944" s="17">
        <v>3560</v>
      </c>
      <c r="F1944" s="17">
        <v>341828</v>
      </c>
      <c r="G1944" s="17">
        <v>151487.06159999981</v>
      </c>
      <c r="H1944">
        <v>61.886787192071438</v>
      </c>
    </row>
    <row r="1945" spans="1:8" x14ac:dyDescent="0.3">
      <c r="A1945" t="s">
        <v>6277</v>
      </c>
      <c r="B1945" t="s">
        <v>69</v>
      </c>
      <c r="C1945" t="s">
        <v>5087</v>
      </c>
      <c r="D1945" s="16">
        <v>1311</v>
      </c>
      <c r="E1945" s="17">
        <v>0</v>
      </c>
      <c r="F1945" s="17">
        <v>2699</v>
      </c>
      <c r="G1945" s="17">
        <v>1068.77</v>
      </c>
      <c r="H1945">
        <v>5</v>
      </c>
    </row>
    <row r="1946" spans="1:8" x14ac:dyDescent="0.3">
      <c r="A1946" t="s">
        <v>3965</v>
      </c>
      <c r="B1946" t="s">
        <v>70</v>
      </c>
      <c r="C1946" t="s">
        <v>4</v>
      </c>
      <c r="D1946" s="16">
        <v>1100</v>
      </c>
      <c r="E1946" s="17">
        <v>10983</v>
      </c>
      <c r="F1946" s="17">
        <v>4717209</v>
      </c>
      <c r="G1946" s="17">
        <v>2637512.3301999997</v>
      </c>
      <c r="H1946">
        <v>37.704333268053375</v>
      </c>
    </row>
    <row r="1947" spans="1:8" x14ac:dyDescent="0.3">
      <c r="A1947" t="s">
        <v>3966</v>
      </c>
      <c r="B1947" t="s">
        <v>70</v>
      </c>
      <c r="C1947" t="s">
        <v>2</v>
      </c>
      <c r="D1947" s="16">
        <v>1100</v>
      </c>
      <c r="E1947" s="17">
        <v>14460</v>
      </c>
      <c r="F1947" s="17">
        <v>6437529</v>
      </c>
      <c r="G1947" s="17">
        <v>3449193.8877000022</v>
      </c>
      <c r="H1947">
        <v>50.163035557523287</v>
      </c>
    </row>
    <row r="1948" spans="1:8" x14ac:dyDescent="0.3">
      <c r="A1948" t="s">
        <v>3967</v>
      </c>
      <c r="B1948" t="s">
        <v>70</v>
      </c>
      <c r="C1948" t="s">
        <v>3</v>
      </c>
      <c r="D1948" s="16">
        <v>1100</v>
      </c>
      <c r="E1948" s="17">
        <v>18808</v>
      </c>
      <c r="F1948" s="17">
        <v>2927179</v>
      </c>
      <c r="G1948" s="17">
        <v>1474183.5186000003</v>
      </c>
      <c r="H1948">
        <v>64.721181293826348</v>
      </c>
    </row>
    <row r="1949" spans="1:8" x14ac:dyDescent="0.3">
      <c r="A1949" t="s">
        <v>3968</v>
      </c>
      <c r="B1949" t="s">
        <v>70</v>
      </c>
      <c r="C1949" t="s">
        <v>7</v>
      </c>
      <c r="D1949" s="16">
        <v>1100</v>
      </c>
      <c r="E1949" s="17">
        <v>3111</v>
      </c>
      <c r="F1949" s="17">
        <v>1160117</v>
      </c>
      <c r="G1949" s="17">
        <v>638437.92899999931</v>
      </c>
      <c r="H1949">
        <v>43.252937231787079</v>
      </c>
    </row>
    <row r="1950" spans="1:8" x14ac:dyDescent="0.3">
      <c r="A1950" t="s">
        <v>3969</v>
      </c>
      <c r="B1950" t="s">
        <v>70</v>
      </c>
      <c r="C1950" t="s">
        <v>5</v>
      </c>
      <c r="D1950" s="16">
        <v>1100</v>
      </c>
      <c r="E1950" s="17">
        <v>4800</v>
      </c>
      <c r="F1950" s="17">
        <v>1060315</v>
      </c>
      <c r="G1950" s="17">
        <v>591599.72789999982</v>
      </c>
      <c r="H1950">
        <v>45.109132579936677</v>
      </c>
    </row>
    <row r="1951" spans="1:8" x14ac:dyDescent="0.3">
      <c r="A1951" t="s">
        <v>3970</v>
      </c>
      <c r="B1951" t="s">
        <v>70</v>
      </c>
      <c r="C1951" t="s">
        <v>6</v>
      </c>
      <c r="D1951" s="16">
        <v>1100</v>
      </c>
      <c r="E1951" s="17">
        <v>1580</v>
      </c>
      <c r="F1951" s="17">
        <v>616344</v>
      </c>
      <c r="G1951" s="17">
        <v>328600.63800000004</v>
      </c>
      <c r="H1951">
        <v>27.223294086624332</v>
      </c>
    </row>
    <row r="1952" spans="1:8" x14ac:dyDescent="0.3">
      <c r="A1952" t="s">
        <v>3971</v>
      </c>
      <c r="B1952" t="s">
        <v>70</v>
      </c>
      <c r="C1952" t="s">
        <v>8</v>
      </c>
      <c r="D1952" s="16">
        <v>1100</v>
      </c>
      <c r="E1952" s="17">
        <v>3465</v>
      </c>
      <c r="F1952" s="17">
        <v>905999</v>
      </c>
      <c r="G1952" s="17">
        <v>444320.36910000024</v>
      </c>
      <c r="H1952">
        <v>41.413846655686712</v>
      </c>
    </row>
    <row r="1953" spans="1:8" x14ac:dyDescent="0.3">
      <c r="A1953" t="s">
        <v>3972</v>
      </c>
      <c r="B1953" t="s">
        <v>70</v>
      </c>
      <c r="C1953" t="s">
        <v>21</v>
      </c>
      <c r="D1953" s="16">
        <v>1100</v>
      </c>
      <c r="E1953" s="17">
        <v>2860</v>
      </c>
      <c r="F1953" s="17">
        <v>382283</v>
      </c>
      <c r="G1953" s="17">
        <v>186594.96319999991</v>
      </c>
      <c r="H1953">
        <v>51.332478197256812</v>
      </c>
    </row>
    <row r="1954" spans="1:8" x14ac:dyDescent="0.3">
      <c r="A1954" t="s">
        <v>3973</v>
      </c>
      <c r="B1954" t="s">
        <v>70</v>
      </c>
      <c r="C1954" t="s">
        <v>22</v>
      </c>
      <c r="D1954" s="16">
        <v>1100</v>
      </c>
      <c r="E1954" s="17">
        <v>2200</v>
      </c>
      <c r="F1954" s="17">
        <v>560207</v>
      </c>
      <c r="G1954" s="17">
        <v>278025.95399999974</v>
      </c>
      <c r="H1954">
        <v>48.090821272240881</v>
      </c>
    </row>
    <row r="1955" spans="1:8" x14ac:dyDescent="0.3">
      <c r="A1955" t="s">
        <v>3974</v>
      </c>
      <c r="B1955" t="s">
        <v>70</v>
      </c>
      <c r="C1955" t="s">
        <v>23</v>
      </c>
      <c r="D1955" s="16">
        <v>1100</v>
      </c>
      <c r="E1955" s="17">
        <v>1240</v>
      </c>
      <c r="F1955" s="17">
        <v>581218</v>
      </c>
      <c r="G1955" s="17">
        <v>305646.5</v>
      </c>
      <c r="H1955">
        <v>42.754802063348293</v>
      </c>
    </row>
    <row r="1956" spans="1:8" x14ac:dyDescent="0.3">
      <c r="A1956" t="s">
        <v>3975</v>
      </c>
      <c r="B1956" t="s">
        <v>70</v>
      </c>
      <c r="C1956" t="s">
        <v>24</v>
      </c>
      <c r="D1956" s="16">
        <v>1100</v>
      </c>
      <c r="E1956" s="17">
        <v>5240</v>
      </c>
      <c r="F1956" s="17">
        <v>724957</v>
      </c>
      <c r="G1956" s="17">
        <v>383757.61619999999</v>
      </c>
      <c r="H1956">
        <v>43.796235192966385</v>
      </c>
    </row>
    <row r="1957" spans="1:8" x14ac:dyDescent="0.3">
      <c r="A1957" t="s">
        <v>3976</v>
      </c>
      <c r="B1957" t="s">
        <v>70</v>
      </c>
      <c r="C1957" t="s">
        <v>25</v>
      </c>
      <c r="D1957" s="16">
        <v>1100</v>
      </c>
      <c r="E1957" s="17">
        <v>1920</v>
      </c>
      <c r="F1957" s="17">
        <v>331285</v>
      </c>
      <c r="G1957" s="17">
        <v>169575.92799999993</v>
      </c>
      <c r="H1957">
        <v>42.371667452275005</v>
      </c>
    </row>
    <row r="1958" spans="1:8" x14ac:dyDescent="0.3">
      <c r="A1958" t="s">
        <v>6278</v>
      </c>
      <c r="B1958" t="s">
        <v>70</v>
      </c>
      <c r="C1958" t="s">
        <v>5061</v>
      </c>
      <c r="D1958" s="16">
        <v>1100</v>
      </c>
      <c r="E1958" s="17">
        <v>2722</v>
      </c>
      <c r="F1958" s="17">
        <v>462667</v>
      </c>
      <c r="G1958" s="17">
        <v>237331.82619999984</v>
      </c>
      <c r="H1958">
        <v>43.225877676980616</v>
      </c>
    </row>
    <row r="1959" spans="1:8" x14ac:dyDescent="0.3">
      <c r="A1959" t="s">
        <v>3977</v>
      </c>
      <c r="B1959" t="s">
        <v>70</v>
      </c>
      <c r="C1959" t="s">
        <v>14</v>
      </c>
      <c r="D1959" s="16">
        <v>1100</v>
      </c>
      <c r="E1959" s="17">
        <v>4031</v>
      </c>
      <c r="F1959" s="17">
        <v>692866</v>
      </c>
      <c r="G1959" s="17">
        <v>344081.52000000025</v>
      </c>
      <c r="H1959">
        <v>52.565307857448332</v>
      </c>
    </row>
    <row r="1960" spans="1:8" x14ac:dyDescent="0.3">
      <c r="A1960" t="s">
        <v>3978</v>
      </c>
      <c r="B1960" t="s">
        <v>70</v>
      </c>
      <c r="C1960" t="s">
        <v>15</v>
      </c>
      <c r="D1960" s="16">
        <v>1100</v>
      </c>
      <c r="E1960" s="17">
        <v>2937</v>
      </c>
      <c r="F1960" s="17">
        <v>614014</v>
      </c>
      <c r="G1960" s="17">
        <v>358321.0900000002</v>
      </c>
      <c r="H1960">
        <v>45.918739103090644</v>
      </c>
    </row>
    <row r="1961" spans="1:8" x14ac:dyDescent="0.3">
      <c r="A1961" t="s">
        <v>6279</v>
      </c>
      <c r="B1961" t="s">
        <v>70</v>
      </c>
      <c r="C1961" t="s">
        <v>5063</v>
      </c>
      <c r="D1961" s="16">
        <v>1100</v>
      </c>
      <c r="E1961" s="17">
        <v>400</v>
      </c>
      <c r="F1961" s="17">
        <v>17170</v>
      </c>
      <c r="G1961" s="17">
        <v>7588.349000000002</v>
      </c>
      <c r="H1961">
        <v>56.407117739938535</v>
      </c>
    </row>
    <row r="1962" spans="1:8" x14ac:dyDescent="0.3">
      <c r="A1962" t="s">
        <v>6280</v>
      </c>
      <c r="B1962" t="s">
        <v>70</v>
      </c>
      <c r="C1962" t="s">
        <v>5065</v>
      </c>
      <c r="D1962" s="16">
        <v>1100</v>
      </c>
      <c r="E1962" s="17">
        <v>0</v>
      </c>
      <c r="F1962" s="17">
        <v>1254550</v>
      </c>
      <c r="G1962" s="17">
        <v>567177.891200001</v>
      </c>
      <c r="H1962">
        <v>46.453825109727887</v>
      </c>
    </row>
    <row r="1963" spans="1:8" x14ac:dyDescent="0.3">
      <c r="A1963" t="s">
        <v>6281</v>
      </c>
      <c r="B1963" t="s">
        <v>70</v>
      </c>
      <c r="C1963" t="s">
        <v>5067</v>
      </c>
      <c r="D1963" s="16">
        <v>1100</v>
      </c>
      <c r="E1963" s="17">
        <v>0</v>
      </c>
      <c r="F1963" s="17">
        <v>983603</v>
      </c>
      <c r="G1963" s="17">
        <v>399048.81899999897</v>
      </c>
      <c r="H1963">
        <v>67.131204005878033</v>
      </c>
    </row>
    <row r="1964" spans="1:8" x14ac:dyDescent="0.3">
      <c r="A1964" t="s">
        <v>6282</v>
      </c>
      <c r="B1964" t="s">
        <v>70</v>
      </c>
      <c r="C1964" t="s">
        <v>5069</v>
      </c>
      <c r="D1964" s="16">
        <v>1100</v>
      </c>
      <c r="E1964" s="17">
        <v>0</v>
      </c>
      <c r="F1964" s="17">
        <v>35722</v>
      </c>
      <c r="G1964" s="17">
        <v>8351.4138000000057</v>
      </c>
      <c r="H1964">
        <v>48.512020221181821</v>
      </c>
    </row>
    <row r="1965" spans="1:8" x14ac:dyDescent="0.3">
      <c r="A1965" t="s">
        <v>6283</v>
      </c>
      <c r="B1965" t="s">
        <v>70</v>
      </c>
      <c r="C1965" t="s">
        <v>5071</v>
      </c>
      <c r="D1965" s="16">
        <v>1100</v>
      </c>
      <c r="E1965" s="17">
        <v>0</v>
      </c>
      <c r="F1965" s="17">
        <v>48244</v>
      </c>
      <c r="G1965" s="17">
        <v>16700.754800000024</v>
      </c>
      <c r="H1965">
        <v>25.070737195423376</v>
      </c>
    </row>
    <row r="1966" spans="1:8" x14ac:dyDescent="0.3">
      <c r="A1966" t="s">
        <v>6284</v>
      </c>
      <c r="B1966" t="s">
        <v>70</v>
      </c>
      <c r="C1966" t="s">
        <v>5073</v>
      </c>
      <c r="D1966" s="16">
        <v>1100</v>
      </c>
      <c r="E1966" s="17">
        <v>0</v>
      </c>
      <c r="F1966" s="17">
        <v>93499</v>
      </c>
      <c r="G1966" s="17">
        <v>28402.377900000007</v>
      </c>
      <c r="H1966">
        <v>24.52667052750196</v>
      </c>
    </row>
    <row r="1967" spans="1:8" x14ac:dyDescent="0.3">
      <c r="A1967" t="s">
        <v>6285</v>
      </c>
      <c r="B1967" t="s">
        <v>70</v>
      </c>
      <c r="C1967" t="s">
        <v>5075</v>
      </c>
      <c r="D1967" s="16">
        <v>1100</v>
      </c>
      <c r="E1967" s="17">
        <v>0</v>
      </c>
      <c r="F1967" s="17">
        <v>4674</v>
      </c>
      <c r="G1967" s="17">
        <v>1580.5800000000004</v>
      </c>
      <c r="H1967">
        <v>36.87539681000321</v>
      </c>
    </row>
    <row r="1968" spans="1:8" x14ac:dyDescent="0.3">
      <c r="A1968" t="s">
        <v>3979</v>
      </c>
      <c r="B1968" t="s">
        <v>70</v>
      </c>
      <c r="C1968" t="s">
        <v>26</v>
      </c>
      <c r="D1968" s="16">
        <v>1100</v>
      </c>
      <c r="E1968" s="17">
        <v>912</v>
      </c>
      <c r="F1968" s="17">
        <v>472122</v>
      </c>
      <c r="G1968" s="17">
        <v>239321.06140000021</v>
      </c>
      <c r="H1968">
        <v>57.860132521819644</v>
      </c>
    </row>
    <row r="1969" spans="1:8" x14ac:dyDescent="0.3">
      <c r="A1969" t="s">
        <v>3980</v>
      </c>
      <c r="B1969" t="s">
        <v>70</v>
      </c>
      <c r="C1969" t="s">
        <v>27</v>
      </c>
      <c r="D1969" s="16">
        <v>1100</v>
      </c>
      <c r="E1969" s="17">
        <v>1596</v>
      </c>
      <c r="F1969" s="17">
        <v>525026</v>
      </c>
      <c r="G1969" s="17">
        <v>258612.13809999992</v>
      </c>
      <c r="H1969">
        <v>62.606199522608158</v>
      </c>
    </row>
    <row r="1970" spans="1:8" x14ac:dyDescent="0.3">
      <c r="A1970" t="s">
        <v>3981</v>
      </c>
      <c r="B1970" t="s">
        <v>70</v>
      </c>
      <c r="C1970" t="s">
        <v>28</v>
      </c>
      <c r="D1970" s="16">
        <v>1100</v>
      </c>
      <c r="E1970" s="17">
        <v>1584</v>
      </c>
      <c r="F1970" s="17">
        <v>401965</v>
      </c>
      <c r="G1970" s="17">
        <v>173117.1856</v>
      </c>
      <c r="H1970">
        <v>53.113610859112548</v>
      </c>
    </row>
    <row r="1971" spans="1:8" x14ac:dyDescent="0.3">
      <c r="A1971" t="s">
        <v>3982</v>
      </c>
      <c r="B1971" t="s">
        <v>70</v>
      </c>
      <c r="C1971" t="s">
        <v>29</v>
      </c>
      <c r="D1971" s="16">
        <v>1100</v>
      </c>
      <c r="E1971" s="17">
        <v>800</v>
      </c>
      <c r="F1971" s="17">
        <v>294257</v>
      </c>
      <c r="G1971" s="17">
        <v>146509.63239999991</v>
      </c>
      <c r="H1971">
        <v>57.590958310921607</v>
      </c>
    </row>
    <row r="1972" spans="1:8" x14ac:dyDescent="0.3">
      <c r="A1972" t="s">
        <v>6286</v>
      </c>
      <c r="B1972" t="s">
        <v>70</v>
      </c>
      <c r="C1972" t="s">
        <v>5077</v>
      </c>
      <c r="D1972" s="16">
        <v>1100</v>
      </c>
      <c r="E1972" s="17">
        <v>1120</v>
      </c>
      <c r="F1972" s="17">
        <v>22757</v>
      </c>
      <c r="G1972" s="17">
        <v>9912.9319999999989</v>
      </c>
      <c r="H1972">
        <v>44.568133951019242</v>
      </c>
    </row>
    <row r="1973" spans="1:8" x14ac:dyDescent="0.3">
      <c r="A1973" t="s">
        <v>3983</v>
      </c>
      <c r="B1973" t="s">
        <v>70</v>
      </c>
      <c r="C1973" t="s">
        <v>30</v>
      </c>
      <c r="D1973" s="16">
        <v>1100</v>
      </c>
      <c r="E1973" s="17">
        <v>1108</v>
      </c>
      <c r="F1973" s="17">
        <v>275696</v>
      </c>
      <c r="G1973" s="17">
        <v>156691.01599999995</v>
      </c>
      <c r="H1973">
        <v>52.151596406248039</v>
      </c>
    </row>
    <row r="1974" spans="1:8" x14ac:dyDescent="0.3">
      <c r="A1974" t="s">
        <v>6287</v>
      </c>
      <c r="B1974" t="s">
        <v>70</v>
      </c>
      <c r="C1974" t="s">
        <v>5079</v>
      </c>
      <c r="D1974" s="16">
        <v>1100</v>
      </c>
      <c r="E1974" s="17">
        <v>840</v>
      </c>
      <c r="F1974" s="17">
        <v>27656</v>
      </c>
      <c r="G1974" s="17">
        <v>13893.194</v>
      </c>
      <c r="H1974">
        <v>98.705396929957402</v>
      </c>
    </row>
    <row r="1975" spans="1:8" x14ac:dyDescent="0.3">
      <c r="A1975" t="s">
        <v>6288</v>
      </c>
      <c r="B1975" t="s">
        <v>70</v>
      </c>
      <c r="C1975" t="s">
        <v>5081</v>
      </c>
      <c r="D1975" s="16">
        <v>1100</v>
      </c>
      <c r="E1975" s="17">
        <v>0</v>
      </c>
      <c r="F1975" s="17">
        <v>357830</v>
      </c>
      <c r="G1975" s="17">
        <v>199143.50720000008</v>
      </c>
      <c r="H1975">
        <v>44.486869456478523</v>
      </c>
    </row>
    <row r="1976" spans="1:8" x14ac:dyDescent="0.3">
      <c r="A1976" t="s">
        <v>6289</v>
      </c>
      <c r="B1976" t="s">
        <v>70</v>
      </c>
      <c r="C1976" t="s">
        <v>5083</v>
      </c>
      <c r="D1976" s="16">
        <v>1100</v>
      </c>
      <c r="E1976" s="17">
        <v>0</v>
      </c>
      <c r="F1976" s="17">
        <v>275794</v>
      </c>
      <c r="G1976" s="17">
        <v>148389.57399999999</v>
      </c>
      <c r="H1976">
        <v>26.067403965228017</v>
      </c>
    </row>
    <row r="1977" spans="1:8" x14ac:dyDescent="0.3">
      <c r="A1977" t="s">
        <v>6290</v>
      </c>
      <c r="B1977" t="s">
        <v>70</v>
      </c>
      <c r="C1977" t="s">
        <v>5085</v>
      </c>
      <c r="D1977" s="16">
        <v>1100</v>
      </c>
      <c r="E1977" s="17">
        <v>450</v>
      </c>
      <c r="F1977" s="17">
        <v>100139</v>
      </c>
      <c r="G1977" s="17">
        <v>43361.554800000005</v>
      </c>
      <c r="H1977">
        <v>21.218080270367654</v>
      </c>
    </row>
    <row r="1978" spans="1:8" x14ac:dyDescent="0.3">
      <c r="A1978" t="s">
        <v>3984</v>
      </c>
      <c r="B1978" t="s">
        <v>70</v>
      </c>
      <c r="C1978" t="s">
        <v>31</v>
      </c>
      <c r="D1978" s="16">
        <v>1100</v>
      </c>
      <c r="E1978" s="17">
        <v>3736</v>
      </c>
      <c r="F1978" s="17">
        <v>504684</v>
      </c>
      <c r="G1978" s="17">
        <v>256273.75019999998</v>
      </c>
      <c r="H1978">
        <v>47.366341910904545</v>
      </c>
    </row>
    <row r="1979" spans="1:8" x14ac:dyDescent="0.3">
      <c r="A1979" t="s">
        <v>4162</v>
      </c>
      <c r="B1979" t="s">
        <v>71</v>
      </c>
      <c r="C1979" t="s">
        <v>4</v>
      </c>
      <c r="D1979" s="16">
        <v>1257</v>
      </c>
      <c r="E1979" s="17">
        <v>12495</v>
      </c>
      <c r="F1979" s="17">
        <v>3304903</v>
      </c>
      <c r="G1979" s="17">
        <v>1710002.9417000024</v>
      </c>
      <c r="H1979">
        <v>60.371303423445433</v>
      </c>
    </row>
    <row r="1980" spans="1:8" x14ac:dyDescent="0.3">
      <c r="A1980" t="s">
        <v>4163</v>
      </c>
      <c r="B1980" t="s">
        <v>71</v>
      </c>
      <c r="C1980" t="s">
        <v>2</v>
      </c>
      <c r="D1980" s="16">
        <v>1257</v>
      </c>
      <c r="E1980" s="17">
        <v>12189</v>
      </c>
      <c r="F1980" s="17">
        <v>4145292</v>
      </c>
      <c r="G1980" s="17">
        <v>2216122.9605999989</v>
      </c>
      <c r="H1980">
        <v>65.490238093336899</v>
      </c>
    </row>
    <row r="1981" spans="1:8" x14ac:dyDescent="0.3">
      <c r="A1981" t="s">
        <v>4164</v>
      </c>
      <c r="B1981" t="s">
        <v>71</v>
      </c>
      <c r="C1981" t="s">
        <v>3</v>
      </c>
      <c r="D1981" s="16">
        <v>1257</v>
      </c>
      <c r="E1981" s="17">
        <v>18744</v>
      </c>
      <c r="F1981" s="17">
        <v>2310828</v>
      </c>
      <c r="G1981" s="17">
        <v>1123025.8477999985</v>
      </c>
      <c r="H1981">
        <v>74.280467422443124</v>
      </c>
    </row>
    <row r="1982" spans="1:8" x14ac:dyDescent="0.3">
      <c r="A1982" t="s">
        <v>4165</v>
      </c>
      <c r="B1982" t="s">
        <v>71</v>
      </c>
      <c r="C1982" t="s">
        <v>7</v>
      </c>
      <c r="D1982" s="16">
        <v>1257</v>
      </c>
      <c r="E1982" s="17">
        <v>5229</v>
      </c>
      <c r="F1982" s="17">
        <v>1314021</v>
      </c>
      <c r="G1982" s="17">
        <v>700927.62099999934</v>
      </c>
      <c r="H1982">
        <v>65.904892915178493</v>
      </c>
    </row>
    <row r="1983" spans="1:8" x14ac:dyDescent="0.3">
      <c r="A1983" t="s">
        <v>4166</v>
      </c>
      <c r="B1983" t="s">
        <v>71</v>
      </c>
      <c r="C1983" t="s">
        <v>5</v>
      </c>
      <c r="D1983" s="16">
        <v>1257</v>
      </c>
      <c r="E1983" s="17">
        <v>5600</v>
      </c>
      <c r="F1983" s="17">
        <v>982162</v>
      </c>
      <c r="G1983" s="17">
        <v>554927.79259999993</v>
      </c>
      <c r="H1983">
        <v>59.667785708537174</v>
      </c>
    </row>
    <row r="1984" spans="1:8" x14ac:dyDescent="0.3">
      <c r="A1984" t="s">
        <v>4167</v>
      </c>
      <c r="B1984" t="s">
        <v>71</v>
      </c>
      <c r="C1984" t="s">
        <v>6</v>
      </c>
      <c r="D1984" s="16">
        <v>1257</v>
      </c>
      <c r="E1984" s="17">
        <v>2620</v>
      </c>
      <c r="F1984" s="17">
        <v>561746</v>
      </c>
      <c r="G1984" s="17">
        <v>263522.4742</v>
      </c>
      <c r="H1984">
        <v>47.407826529358275</v>
      </c>
    </row>
    <row r="1985" spans="1:8" x14ac:dyDescent="0.3">
      <c r="A1985" t="s">
        <v>4168</v>
      </c>
      <c r="B1985" t="s">
        <v>71</v>
      </c>
      <c r="C1985" t="s">
        <v>8</v>
      </c>
      <c r="D1985" s="16">
        <v>1257</v>
      </c>
      <c r="E1985" s="17">
        <v>5440</v>
      </c>
      <c r="F1985" s="17">
        <v>1074990</v>
      </c>
      <c r="G1985" s="17">
        <v>513463.40419999999</v>
      </c>
      <c r="H1985">
        <v>49.346425745912974</v>
      </c>
    </row>
    <row r="1986" spans="1:8" x14ac:dyDescent="0.3">
      <c r="A1986" t="s">
        <v>4169</v>
      </c>
      <c r="B1986" t="s">
        <v>71</v>
      </c>
      <c r="C1986" t="s">
        <v>21</v>
      </c>
      <c r="D1986" s="16">
        <v>1257</v>
      </c>
      <c r="E1986" s="17">
        <v>2470</v>
      </c>
      <c r="F1986" s="17">
        <v>304814</v>
      </c>
      <c r="G1986" s="17">
        <v>142718.79220000023</v>
      </c>
      <c r="H1986">
        <v>60.25603505657751</v>
      </c>
    </row>
    <row r="1987" spans="1:8" x14ac:dyDescent="0.3">
      <c r="A1987" t="s">
        <v>4170</v>
      </c>
      <c r="B1987" t="s">
        <v>71</v>
      </c>
      <c r="C1987" t="s">
        <v>22</v>
      </c>
      <c r="D1987" s="16">
        <v>1257</v>
      </c>
      <c r="E1987" s="17">
        <v>2080</v>
      </c>
      <c r="F1987" s="17">
        <v>359053</v>
      </c>
      <c r="G1987" s="17">
        <v>176657.56760000007</v>
      </c>
      <c r="H1987">
        <v>76.893473366386687</v>
      </c>
    </row>
    <row r="1988" spans="1:8" x14ac:dyDescent="0.3">
      <c r="A1988" t="s">
        <v>4171</v>
      </c>
      <c r="B1988" t="s">
        <v>71</v>
      </c>
      <c r="C1988" t="s">
        <v>23</v>
      </c>
      <c r="D1988" s="16">
        <v>1257</v>
      </c>
      <c r="E1988" s="17">
        <v>1160</v>
      </c>
      <c r="F1988" s="17">
        <v>372187</v>
      </c>
      <c r="G1988" s="17">
        <v>198233.23400000017</v>
      </c>
      <c r="H1988">
        <v>57.729627888596603</v>
      </c>
    </row>
    <row r="1989" spans="1:8" x14ac:dyDescent="0.3">
      <c r="A1989" t="s">
        <v>4172</v>
      </c>
      <c r="B1989" t="s">
        <v>71</v>
      </c>
      <c r="C1989" t="s">
        <v>24</v>
      </c>
      <c r="D1989" s="16">
        <v>1257</v>
      </c>
      <c r="E1989" s="17">
        <v>4920</v>
      </c>
      <c r="F1989" s="17">
        <v>435735</v>
      </c>
      <c r="G1989" s="17">
        <v>226482.30660000016</v>
      </c>
      <c r="H1989">
        <v>67.032446705414841</v>
      </c>
    </row>
    <row r="1990" spans="1:8" x14ac:dyDescent="0.3">
      <c r="A1990" t="s">
        <v>4173</v>
      </c>
      <c r="B1990" t="s">
        <v>71</v>
      </c>
      <c r="C1990" t="s">
        <v>25</v>
      </c>
      <c r="D1990" s="16">
        <v>1257</v>
      </c>
      <c r="E1990" s="17">
        <v>1800</v>
      </c>
      <c r="F1990" s="17">
        <v>261209</v>
      </c>
      <c r="G1990" s="17">
        <v>132683.74200000014</v>
      </c>
      <c r="H1990">
        <v>51.064263304571625</v>
      </c>
    </row>
    <row r="1991" spans="1:8" x14ac:dyDescent="0.3">
      <c r="A1991" t="s">
        <v>6291</v>
      </c>
      <c r="B1991" t="s">
        <v>71</v>
      </c>
      <c r="C1991" t="s">
        <v>5061</v>
      </c>
      <c r="D1991" s="16">
        <v>1257</v>
      </c>
      <c r="E1991" s="17">
        <v>2490</v>
      </c>
      <c r="F1991" s="17">
        <v>363601</v>
      </c>
      <c r="G1991" s="17">
        <v>186295.989</v>
      </c>
      <c r="H1991">
        <v>46.585121733530578</v>
      </c>
    </row>
    <row r="1992" spans="1:8" x14ac:dyDescent="0.3">
      <c r="A1992" t="s">
        <v>4174</v>
      </c>
      <c r="B1992" t="s">
        <v>71</v>
      </c>
      <c r="C1992" t="s">
        <v>14</v>
      </c>
      <c r="D1992" s="16">
        <v>1257</v>
      </c>
      <c r="E1992" s="17">
        <v>1090</v>
      </c>
      <c r="F1992" s="17">
        <v>464461</v>
      </c>
      <c r="G1992" s="17">
        <v>240509.15300000017</v>
      </c>
      <c r="H1992">
        <v>21.627041665345168</v>
      </c>
    </row>
    <row r="1993" spans="1:8" x14ac:dyDescent="0.3">
      <c r="A1993" t="s">
        <v>4175</v>
      </c>
      <c r="B1993" t="s">
        <v>71</v>
      </c>
      <c r="C1993" t="s">
        <v>15</v>
      </c>
      <c r="D1993" s="16">
        <v>1257</v>
      </c>
      <c r="E1993" s="17">
        <v>1075</v>
      </c>
      <c r="F1993" s="17">
        <v>473759</v>
      </c>
      <c r="G1993" s="17">
        <v>279099.609</v>
      </c>
      <c r="H1993">
        <v>31.49031040685831</v>
      </c>
    </row>
    <row r="1994" spans="1:8" x14ac:dyDescent="0.3">
      <c r="A1994" t="s">
        <v>6292</v>
      </c>
      <c r="B1994" t="s">
        <v>71</v>
      </c>
      <c r="C1994" t="s">
        <v>5063</v>
      </c>
      <c r="D1994" s="16">
        <v>1257</v>
      </c>
      <c r="E1994" s="17">
        <v>400</v>
      </c>
      <c r="F1994" s="17">
        <v>17261</v>
      </c>
      <c r="G1994" s="17">
        <v>7871.8719999999994</v>
      </c>
      <c r="H1994">
        <v>59.297371758058887</v>
      </c>
    </row>
    <row r="1995" spans="1:8" x14ac:dyDescent="0.3">
      <c r="A1995" t="s">
        <v>6293</v>
      </c>
      <c r="B1995" t="s">
        <v>71</v>
      </c>
      <c r="C1995" t="s">
        <v>5065</v>
      </c>
      <c r="D1995" s="16">
        <v>1257</v>
      </c>
      <c r="E1995" s="17">
        <v>0</v>
      </c>
      <c r="F1995" s="17">
        <v>346209</v>
      </c>
      <c r="G1995" s="17">
        <v>149507.08510000003</v>
      </c>
      <c r="H1995">
        <v>42.443215336486816</v>
      </c>
    </row>
    <row r="1996" spans="1:8" x14ac:dyDescent="0.3">
      <c r="A1996" t="s">
        <v>6294</v>
      </c>
      <c r="B1996" t="s">
        <v>71</v>
      </c>
      <c r="C1996" t="s">
        <v>5067</v>
      </c>
      <c r="D1996" s="16">
        <v>1257</v>
      </c>
      <c r="E1996" s="17">
        <v>0</v>
      </c>
      <c r="F1996" s="17">
        <v>541376</v>
      </c>
      <c r="G1996" s="17">
        <v>219643.22460000013</v>
      </c>
      <c r="H1996">
        <v>72.071792640868793</v>
      </c>
    </row>
    <row r="1997" spans="1:8" x14ac:dyDescent="0.3">
      <c r="A1997" t="s">
        <v>6295</v>
      </c>
      <c r="B1997" t="s">
        <v>71</v>
      </c>
      <c r="C1997" t="s">
        <v>5069</v>
      </c>
      <c r="D1997" s="16">
        <v>1257</v>
      </c>
      <c r="E1997" s="17">
        <v>0</v>
      </c>
      <c r="F1997" s="17">
        <v>61374</v>
      </c>
      <c r="G1997" s="17">
        <v>31287.180000000004</v>
      </c>
      <c r="H1997">
        <v>78.197855300094901</v>
      </c>
    </row>
    <row r="1998" spans="1:8" x14ac:dyDescent="0.3">
      <c r="A1998" t="s">
        <v>6296</v>
      </c>
      <c r="B1998" t="s">
        <v>71</v>
      </c>
      <c r="C1998" t="s">
        <v>5071</v>
      </c>
      <c r="D1998" s="16">
        <v>1257</v>
      </c>
      <c r="E1998" s="17">
        <v>0</v>
      </c>
      <c r="F1998" s="17">
        <v>71647</v>
      </c>
      <c r="G1998" s="17">
        <v>31974.575700000009</v>
      </c>
      <c r="H1998">
        <v>44.60220540895962</v>
      </c>
    </row>
    <row r="1999" spans="1:8" x14ac:dyDescent="0.3">
      <c r="A1999" t="s">
        <v>6297</v>
      </c>
      <c r="B1999" t="s">
        <v>71</v>
      </c>
      <c r="C1999" t="s">
        <v>5073</v>
      </c>
      <c r="D1999" s="16">
        <v>1257</v>
      </c>
      <c r="E1999" s="17">
        <v>0</v>
      </c>
      <c r="F1999" s="17">
        <v>91981</v>
      </c>
      <c r="G1999" s="17">
        <v>23977.179400000008</v>
      </c>
      <c r="H1999">
        <v>47.303419891970115</v>
      </c>
    </row>
    <row r="2000" spans="1:8" x14ac:dyDescent="0.3">
      <c r="A2000" t="s">
        <v>6298</v>
      </c>
      <c r="B2000" t="s">
        <v>71</v>
      </c>
      <c r="C2000" t="s">
        <v>5075</v>
      </c>
      <c r="D2000" s="16">
        <v>1257</v>
      </c>
      <c r="E2000" s="17">
        <v>0</v>
      </c>
      <c r="F2000" s="17">
        <v>6186</v>
      </c>
      <c r="G2000" s="17">
        <v>2149.4899999999998</v>
      </c>
      <c r="H2000">
        <v>55.778960042214649</v>
      </c>
    </row>
    <row r="2001" spans="1:8" x14ac:dyDescent="0.3">
      <c r="A2001" t="s">
        <v>4176</v>
      </c>
      <c r="B2001" t="s">
        <v>71</v>
      </c>
      <c r="C2001" t="s">
        <v>26</v>
      </c>
      <c r="D2001" s="16">
        <v>1257</v>
      </c>
      <c r="E2001" s="17">
        <v>1368</v>
      </c>
      <c r="F2001" s="17">
        <v>609895</v>
      </c>
      <c r="G2001" s="17">
        <v>317553.76730000018</v>
      </c>
      <c r="H2001">
        <v>64.957256139393607</v>
      </c>
    </row>
    <row r="2002" spans="1:8" x14ac:dyDescent="0.3">
      <c r="A2002" t="s">
        <v>4177</v>
      </c>
      <c r="B2002" t="s">
        <v>71</v>
      </c>
      <c r="C2002" t="s">
        <v>27</v>
      </c>
      <c r="D2002" s="16">
        <v>1257</v>
      </c>
      <c r="E2002" s="17">
        <v>1368</v>
      </c>
      <c r="F2002" s="17">
        <v>287579</v>
      </c>
      <c r="G2002" s="17">
        <v>139436.2944000001</v>
      </c>
      <c r="H2002">
        <v>92.712949177431469</v>
      </c>
    </row>
    <row r="2003" spans="1:8" x14ac:dyDescent="0.3">
      <c r="A2003" t="s">
        <v>4178</v>
      </c>
      <c r="B2003" t="s">
        <v>71</v>
      </c>
      <c r="C2003" t="s">
        <v>28</v>
      </c>
      <c r="D2003" s="16">
        <v>1257</v>
      </c>
      <c r="E2003" s="17">
        <v>2112</v>
      </c>
      <c r="F2003" s="17">
        <v>490330</v>
      </c>
      <c r="G2003" s="17">
        <v>199200.78210000013</v>
      </c>
      <c r="H2003">
        <v>53.922308138073113</v>
      </c>
    </row>
    <row r="2004" spans="1:8" x14ac:dyDescent="0.3">
      <c r="A2004" t="s">
        <v>4179</v>
      </c>
      <c r="B2004" t="s">
        <v>71</v>
      </c>
      <c r="C2004" t="s">
        <v>29</v>
      </c>
      <c r="D2004" s="16">
        <v>1257</v>
      </c>
      <c r="E2004" s="17">
        <v>600</v>
      </c>
      <c r="F2004" s="17">
        <v>208538</v>
      </c>
      <c r="G2004" s="17">
        <v>97791.4375</v>
      </c>
      <c r="H2004">
        <v>58.01945025336569</v>
      </c>
    </row>
    <row r="2005" spans="1:8" x14ac:dyDescent="0.3">
      <c r="A2005" t="s">
        <v>6299</v>
      </c>
      <c r="B2005" t="s">
        <v>71</v>
      </c>
      <c r="C2005" t="s">
        <v>5077</v>
      </c>
      <c r="D2005" s="16">
        <v>1257</v>
      </c>
      <c r="E2005" s="17">
        <v>1280</v>
      </c>
      <c r="F2005" s="17">
        <v>16502</v>
      </c>
      <c r="G2005" s="17">
        <v>6208.4360000000015</v>
      </c>
      <c r="H2005">
        <v>58.183352218920518</v>
      </c>
    </row>
    <row r="2006" spans="1:8" x14ac:dyDescent="0.3">
      <c r="A2006" t="s">
        <v>4180</v>
      </c>
      <c r="B2006" t="s">
        <v>71</v>
      </c>
      <c r="C2006" t="s">
        <v>30</v>
      </c>
      <c r="D2006" s="16">
        <v>1257</v>
      </c>
      <c r="E2006" s="17">
        <v>1108</v>
      </c>
      <c r="F2006" s="17">
        <v>183563</v>
      </c>
      <c r="G2006" s="17">
        <v>101845.8316</v>
      </c>
      <c r="H2006">
        <v>73.670503195017645</v>
      </c>
    </row>
    <row r="2007" spans="1:8" x14ac:dyDescent="0.3">
      <c r="A2007" t="s">
        <v>6300</v>
      </c>
      <c r="B2007" t="s">
        <v>71</v>
      </c>
      <c r="C2007" t="s">
        <v>5079</v>
      </c>
      <c r="D2007" s="16">
        <v>1257</v>
      </c>
      <c r="E2007" s="17">
        <v>760</v>
      </c>
      <c r="F2007" s="17">
        <v>30349</v>
      </c>
      <c r="G2007" s="17">
        <v>12772.131999999998</v>
      </c>
      <c r="H2007">
        <v>59.948459207863394</v>
      </c>
    </row>
    <row r="2008" spans="1:8" x14ac:dyDescent="0.3">
      <c r="A2008" t="s">
        <v>6301</v>
      </c>
      <c r="B2008" t="s">
        <v>71</v>
      </c>
      <c r="C2008" t="s">
        <v>5081</v>
      </c>
      <c r="D2008" s="16">
        <v>1257</v>
      </c>
      <c r="E2008" s="17">
        <v>0</v>
      </c>
      <c r="F2008" s="17">
        <v>137213</v>
      </c>
      <c r="G2008" s="17">
        <v>64049.042399999991</v>
      </c>
      <c r="H2008">
        <v>63.789707004586447</v>
      </c>
    </row>
    <row r="2009" spans="1:8" x14ac:dyDescent="0.3">
      <c r="A2009" t="s">
        <v>6302</v>
      </c>
      <c r="B2009" t="s">
        <v>71</v>
      </c>
      <c r="C2009" t="s">
        <v>5083</v>
      </c>
      <c r="D2009" s="16">
        <v>1257</v>
      </c>
      <c r="E2009" s="17">
        <v>0</v>
      </c>
      <c r="F2009" s="17">
        <v>150048</v>
      </c>
      <c r="G2009" s="17">
        <v>78349.790000000008</v>
      </c>
      <c r="H2009">
        <v>40.861566523069442</v>
      </c>
    </row>
    <row r="2010" spans="1:8" x14ac:dyDescent="0.3">
      <c r="A2010" t="s">
        <v>6303</v>
      </c>
      <c r="B2010" t="s">
        <v>71</v>
      </c>
      <c r="C2010" t="s">
        <v>5085</v>
      </c>
      <c r="D2010" s="16">
        <v>1257</v>
      </c>
      <c r="E2010" s="17">
        <v>720</v>
      </c>
      <c r="F2010" s="17">
        <v>117935</v>
      </c>
      <c r="G2010" s="17">
        <v>46547.831599999976</v>
      </c>
      <c r="H2010">
        <v>53.030627976273685</v>
      </c>
    </row>
    <row r="2011" spans="1:8" x14ac:dyDescent="0.3">
      <c r="A2011" t="s">
        <v>4181</v>
      </c>
      <c r="B2011" t="s">
        <v>71</v>
      </c>
      <c r="C2011" t="s">
        <v>31</v>
      </c>
      <c r="D2011" s="16">
        <v>1257</v>
      </c>
      <c r="E2011" s="17">
        <v>4752</v>
      </c>
      <c r="F2011" s="17">
        <v>508633</v>
      </c>
      <c r="G2011" s="17">
        <v>245468.12429999997</v>
      </c>
      <c r="H2011">
        <v>61.673644822579135</v>
      </c>
    </row>
    <row r="2012" spans="1:8" x14ac:dyDescent="0.3">
      <c r="A2012" t="s">
        <v>6304</v>
      </c>
      <c r="B2012" t="s">
        <v>71</v>
      </c>
      <c r="C2012" t="s">
        <v>5087</v>
      </c>
      <c r="D2012" s="16">
        <v>1257</v>
      </c>
      <c r="E2012" s="17">
        <v>0</v>
      </c>
      <c r="F2012" s="17">
        <v>89448</v>
      </c>
      <c r="G2012" s="17">
        <v>31486.788000000008</v>
      </c>
      <c r="H2012">
        <v>61.547206507690021</v>
      </c>
    </row>
    <row r="2013" spans="1:8" x14ac:dyDescent="0.3">
      <c r="A2013" t="s">
        <v>4182</v>
      </c>
      <c r="B2013" t="s">
        <v>72</v>
      </c>
      <c r="C2013" t="s">
        <v>4</v>
      </c>
      <c r="D2013" s="16">
        <v>1295</v>
      </c>
      <c r="E2013" s="17">
        <v>15268</v>
      </c>
      <c r="F2013" s="17">
        <v>5288035.99</v>
      </c>
      <c r="G2013" s="17">
        <v>2834453.7541000019</v>
      </c>
      <c r="H2013">
        <v>52.537528988840492</v>
      </c>
    </row>
    <row r="2014" spans="1:8" x14ac:dyDescent="0.3">
      <c r="A2014" t="s">
        <v>4183</v>
      </c>
      <c r="B2014" t="s">
        <v>72</v>
      </c>
      <c r="C2014" t="s">
        <v>2</v>
      </c>
      <c r="D2014" s="16">
        <v>1295</v>
      </c>
      <c r="E2014" s="17">
        <v>16891</v>
      </c>
      <c r="F2014" s="17">
        <v>6304342</v>
      </c>
      <c r="G2014" s="17">
        <v>3373768.9972999962</v>
      </c>
      <c r="H2014">
        <v>59.641702964869985</v>
      </c>
    </row>
    <row r="2015" spans="1:8" x14ac:dyDescent="0.3">
      <c r="A2015" t="s">
        <v>4184</v>
      </c>
      <c r="B2015" t="s">
        <v>72</v>
      </c>
      <c r="C2015" t="s">
        <v>3</v>
      </c>
      <c r="D2015" s="16">
        <v>1295</v>
      </c>
      <c r="E2015" s="17">
        <v>16104</v>
      </c>
      <c r="F2015" s="17">
        <v>2530191</v>
      </c>
      <c r="G2015" s="17">
        <v>1308356.7752999999</v>
      </c>
      <c r="H2015">
        <v>66.31900188791613</v>
      </c>
    </row>
    <row r="2016" spans="1:8" x14ac:dyDescent="0.3">
      <c r="A2016" t="s">
        <v>4185</v>
      </c>
      <c r="B2016" t="s">
        <v>72</v>
      </c>
      <c r="C2016" t="s">
        <v>7</v>
      </c>
      <c r="D2016" s="16">
        <v>1295</v>
      </c>
      <c r="E2016" s="17">
        <v>2943</v>
      </c>
      <c r="F2016" s="17">
        <v>880444</v>
      </c>
      <c r="G2016" s="17">
        <v>482089.80900000047</v>
      </c>
      <c r="H2016">
        <v>58.111955566196158</v>
      </c>
    </row>
    <row r="2017" spans="1:8" x14ac:dyDescent="0.3">
      <c r="A2017" t="s">
        <v>4186</v>
      </c>
      <c r="B2017" t="s">
        <v>72</v>
      </c>
      <c r="C2017" t="s">
        <v>5</v>
      </c>
      <c r="D2017" s="16">
        <v>1295</v>
      </c>
      <c r="E2017" s="17">
        <v>4400</v>
      </c>
      <c r="F2017" s="17">
        <v>848297</v>
      </c>
      <c r="G2017" s="17">
        <v>464024.67039999983</v>
      </c>
      <c r="H2017">
        <v>48.17516528335527</v>
      </c>
    </row>
    <row r="2018" spans="1:8" x14ac:dyDescent="0.3">
      <c r="A2018" t="s">
        <v>4187</v>
      </c>
      <c r="B2018" t="s">
        <v>72</v>
      </c>
      <c r="C2018" t="s">
        <v>6</v>
      </c>
      <c r="D2018" s="16">
        <v>1295</v>
      </c>
      <c r="E2018" s="17">
        <v>2100</v>
      </c>
      <c r="F2018" s="17">
        <v>598954</v>
      </c>
      <c r="G2018" s="17">
        <v>309356.32909999968</v>
      </c>
      <c r="H2018">
        <v>35.664011361011276</v>
      </c>
    </row>
    <row r="2019" spans="1:8" x14ac:dyDescent="0.3">
      <c r="A2019" t="s">
        <v>4188</v>
      </c>
      <c r="B2019" t="s">
        <v>72</v>
      </c>
      <c r="C2019" t="s">
        <v>8</v>
      </c>
      <c r="D2019" s="16">
        <v>1295</v>
      </c>
      <c r="E2019" s="17">
        <v>4310</v>
      </c>
      <c r="F2019" s="17">
        <v>1092943</v>
      </c>
      <c r="G2019" s="17">
        <v>551625.67709999997</v>
      </c>
      <c r="H2019">
        <v>41.462642308874067</v>
      </c>
    </row>
    <row r="2020" spans="1:8" x14ac:dyDescent="0.3">
      <c r="A2020" t="s">
        <v>4189</v>
      </c>
      <c r="B2020" t="s">
        <v>72</v>
      </c>
      <c r="C2020" t="s">
        <v>21</v>
      </c>
      <c r="D2020" s="16">
        <v>1295</v>
      </c>
      <c r="E2020" s="17">
        <v>2350</v>
      </c>
      <c r="F2020" s="17">
        <v>419646</v>
      </c>
      <c r="G2020" s="17">
        <v>216546.4340000001</v>
      </c>
      <c r="H2020">
        <v>41.251735786574756</v>
      </c>
    </row>
    <row r="2021" spans="1:8" x14ac:dyDescent="0.3">
      <c r="A2021" t="s">
        <v>4190</v>
      </c>
      <c r="B2021" t="s">
        <v>72</v>
      </c>
      <c r="C2021" t="s">
        <v>22</v>
      </c>
      <c r="D2021" s="16">
        <v>1295</v>
      </c>
      <c r="E2021" s="17">
        <v>1960</v>
      </c>
      <c r="F2021" s="17">
        <v>621657</v>
      </c>
      <c r="G2021" s="17">
        <v>315880.23800000024</v>
      </c>
      <c r="H2021">
        <v>38.697778148687526</v>
      </c>
    </row>
    <row r="2022" spans="1:8" x14ac:dyDescent="0.3">
      <c r="A2022" t="s">
        <v>4191</v>
      </c>
      <c r="B2022" t="s">
        <v>72</v>
      </c>
      <c r="C2022" t="s">
        <v>23</v>
      </c>
      <c r="D2022" s="16">
        <v>1295</v>
      </c>
      <c r="E2022" s="17">
        <v>1080</v>
      </c>
      <c r="F2022" s="17">
        <v>602665</v>
      </c>
      <c r="G2022" s="17">
        <v>327332.0959999999</v>
      </c>
      <c r="H2022">
        <v>35.814254339176252</v>
      </c>
    </row>
    <row r="2023" spans="1:8" x14ac:dyDescent="0.3">
      <c r="A2023" t="s">
        <v>4192</v>
      </c>
      <c r="B2023" t="s">
        <v>72</v>
      </c>
      <c r="C2023" t="s">
        <v>24</v>
      </c>
      <c r="D2023" s="16">
        <v>1295</v>
      </c>
      <c r="E2023" s="17">
        <v>4640</v>
      </c>
      <c r="F2023" s="17">
        <v>949732</v>
      </c>
      <c r="G2023" s="17">
        <v>522156.39700000035</v>
      </c>
      <c r="H2023">
        <v>34.349388238832688</v>
      </c>
    </row>
    <row r="2024" spans="1:8" x14ac:dyDescent="0.3">
      <c r="A2024" t="s">
        <v>4193</v>
      </c>
      <c r="B2024" t="s">
        <v>72</v>
      </c>
      <c r="C2024" t="s">
        <v>25</v>
      </c>
      <c r="D2024" s="16">
        <v>1295</v>
      </c>
      <c r="E2024" s="17">
        <v>1720</v>
      </c>
      <c r="F2024" s="17">
        <v>427932</v>
      </c>
      <c r="G2024" s="17">
        <v>221508.31400000004</v>
      </c>
      <c r="H2024">
        <v>36.529828730022764</v>
      </c>
    </row>
    <row r="2025" spans="1:8" x14ac:dyDescent="0.3">
      <c r="A2025" t="s">
        <v>6305</v>
      </c>
      <c r="B2025" t="s">
        <v>72</v>
      </c>
      <c r="C2025" t="s">
        <v>5061</v>
      </c>
      <c r="D2025" s="16">
        <v>1295</v>
      </c>
      <c r="E2025" s="17">
        <v>3035</v>
      </c>
      <c r="F2025" s="17">
        <v>457520</v>
      </c>
      <c r="G2025" s="17">
        <v>242710.69300000003</v>
      </c>
      <c r="H2025">
        <v>46.607225799578536</v>
      </c>
    </row>
    <row r="2026" spans="1:8" x14ac:dyDescent="0.3">
      <c r="A2026" t="s">
        <v>4194</v>
      </c>
      <c r="B2026" t="s">
        <v>72</v>
      </c>
      <c r="C2026" t="s">
        <v>14</v>
      </c>
      <c r="D2026" s="16">
        <v>1295</v>
      </c>
      <c r="E2026" s="17">
        <v>1470</v>
      </c>
      <c r="F2026" s="17">
        <v>585933</v>
      </c>
      <c r="G2026" s="17">
        <v>307016.55399999989</v>
      </c>
      <c r="H2026">
        <v>23.105289496267254</v>
      </c>
    </row>
    <row r="2027" spans="1:8" x14ac:dyDescent="0.3">
      <c r="A2027" t="s">
        <v>4195</v>
      </c>
      <c r="B2027" t="s">
        <v>72</v>
      </c>
      <c r="C2027" t="s">
        <v>15</v>
      </c>
      <c r="D2027" s="16">
        <v>1295</v>
      </c>
      <c r="E2027" s="17">
        <v>1240</v>
      </c>
      <c r="F2027" s="17">
        <v>691515</v>
      </c>
      <c r="G2027" s="17">
        <v>407608.89399999985</v>
      </c>
      <c r="H2027">
        <v>36.995030847275927</v>
      </c>
    </row>
    <row r="2028" spans="1:8" x14ac:dyDescent="0.3">
      <c r="A2028" t="s">
        <v>6306</v>
      </c>
      <c r="B2028" t="s">
        <v>72</v>
      </c>
      <c r="C2028" t="s">
        <v>5063</v>
      </c>
      <c r="D2028" s="16">
        <v>1295</v>
      </c>
      <c r="E2028" s="17">
        <v>400</v>
      </c>
      <c r="F2028" s="17">
        <v>22987</v>
      </c>
      <c r="G2028" s="17">
        <v>10177.583000000002</v>
      </c>
      <c r="H2028">
        <v>42.817355825015326</v>
      </c>
    </row>
    <row r="2029" spans="1:8" x14ac:dyDescent="0.3">
      <c r="A2029" t="s">
        <v>6307</v>
      </c>
      <c r="B2029" t="s">
        <v>72</v>
      </c>
      <c r="C2029" t="s">
        <v>5065</v>
      </c>
      <c r="D2029" s="16">
        <v>1295</v>
      </c>
      <c r="E2029" s="17">
        <v>1824</v>
      </c>
      <c r="F2029" s="17">
        <v>2861183</v>
      </c>
      <c r="G2029" s="17">
        <v>1336251.9475000007</v>
      </c>
      <c r="H2029">
        <v>57.3105638011791</v>
      </c>
    </row>
    <row r="2030" spans="1:8" x14ac:dyDescent="0.3">
      <c r="A2030" t="s">
        <v>6308</v>
      </c>
      <c r="B2030" t="s">
        <v>72</v>
      </c>
      <c r="C2030" t="s">
        <v>5067</v>
      </c>
      <c r="D2030" s="16">
        <v>1295</v>
      </c>
      <c r="E2030" s="17">
        <v>1368</v>
      </c>
      <c r="F2030" s="17">
        <v>2201457</v>
      </c>
      <c r="G2030" s="17">
        <v>1018358.2135999983</v>
      </c>
      <c r="H2030">
        <v>48.781985834686864</v>
      </c>
    </row>
    <row r="2031" spans="1:8" x14ac:dyDescent="0.3">
      <c r="A2031" t="s">
        <v>6309</v>
      </c>
      <c r="B2031" t="s">
        <v>72</v>
      </c>
      <c r="C2031" t="s">
        <v>5069</v>
      </c>
      <c r="D2031" s="16">
        <v>1295</v>
      </c>
      <c r="E2031" s="17">
        <v>1584</v>
      </c>
      <c r="F2031" s="17">
        <v>534567</v>
      </c>
      <c r="G2031" s="17">
        <v>125307.67999999976</v>
      </c>
      <c r="H2031">
        <v>82.614988289332061</v>
      </c>
    </row>
    <row r="2032" spans="1:8" x14ac:dyDescent="0.3">
      <c r="A2032" t="s">
        <v>6310</v>
      </c>
      <c r="B2032" t="s">
        <v>72</v>
      </c>
      <c r="C2032" t="s">
        <v>5071</v>
      </c>
      <c r="D2032" s="16">
        <v>1295</v>
      </c>
      <c r="E2032" s="17">
        <v>200</v>
      </c>
      <c r="F2032" s="17">
        <v>126892</v>
      </c>
      <c r="G2032" s="17">
        <v>52247.071199999977</v>
      </c>
      <c r="H2032">
        <v>86.585226505032267</v>
      </c>
    </row>
    <row r="2033" spans="1:8" x14ac:dyDescent="0.3">
      <c r="A2033" t="s">
        <v>6311</v>
      </c>
      <c r="B2033" t="s">
        <v>72</v>
      </c>
      <c r="C2033" t="s">
        <v>5073</v>
      </c>
      <c r="D2033" s="16">
        <v>1295</v>
      </c>
      <c r="E2033" s="17">
        <v>0</v>
      </c>
      <c r="F2033" s="17">
        <v>85596</v>
      </c>
      <c r="G2033" s="17">
        <v>35857.77090000004</v>
      </c>
      <c r="H2033">
        <v>35.548941136306013</v>
      </c>
    </row>
    <row r="2034" spans="1:8" x14ac:dyDescent="0.3">
      <c r="A2034" t="s">
        <v>6312</v>
      </c>
      <c r="B2034" t="s">
        <v>72</v>
      </c>
      <c r="C2034" t="s">
        <v>5075</v>
      </c>
      <c r="D2034" s="16">
        <v>1295</v>
      </c>
      <c r="E2034" s="17">
        <v>0</v>
      </c>
      <c r="F2034" s="17">
        <v>15622</v>
      </c>
      <c r="G2034" s="17">
        <v>5530.9500000000025</v>
      </c>
      <c r="H2034">
        <v>63.555285128901424</v>
      </c>
    </row>
    <row r="2035" spans="1:8" x14ac:dyDescent="0.3">
      <c r="A2035" t="s">
        <v>4196</v>
      </c>
      <c r="B2035" t="s">
        <v>72</v>
      </c>
      <c r="C2035" t="s">
        <v>26</v>
      </c>
      <c r="D2035" s="16">
        <v>1295</v>
      </c>
      <c r="E2035" s="17">
        <v>684</v>
      </c>
      <c r="F2035" s="17">
        <v>254778</v>
      </c>
      <c r="G2035" s="17">
        <v>130128.48050000002</v>
      </c>
      <c r="H2035">
        <v>88.442753119477459</v>
      </c>
    </row>
    <row r="2036" spans="1:8" x14ac:dyDescent="0.3">
      <c r="A2036" t="s">
        <v>4197</v>
      </c>
      <c r="B2036" t="s">
        <v>72</v>
      </c>
      <c r="C2036" t="s">
        <v>27</v>
      </c>
      <c r="D2036" s="16">
        <v>1295</v>
      </c>
      <c r="E2036" s="17">
        <v>684</v>
      </c>
      <c r="F2036" s="17">
        <v>220824</v>
      </c>
      <c r="G2036" s="17">
        <v>108558.11930000008</v>
      </c>
      <c r="H2036">
        <v>87.342684885738535</v>
      </c>
    </row>
    <row r="2037" spans="1:8" x14ac:dyDescent="0.3">
      <c r="A2037" t="s">
        <v>4198</v>
      </c>
      <c r="B2037" t="s">
        <v>72</v>
      </c>
      <c r="C2037" t="s">
        <v>28</v>
      </c>
      <c r="D2037" s="16">
        <v>1295</v>
      </c>
      <c r="E2037" s="17">
        <v>720</v>
      </c>
      <c r="F2037" s="17">
        <v>172695</v>
      </c>
      <c r="G2037" s="17">
        <v>66977.871999999988</v>
      </c>
      <c r="H2037">
        <v>73.728184811263475</v>
      </c>
    </row>
    <row r="2038" spans="1:8" x14ac:dyDescent="0.3">
      <c r="A2038" t="s">
        <v>4199</v>
      </c>
      <c r="B2038" t="s">
        <v>72</v>
      </c>
      <c r="C2038" t="s">
        <v>29</v>
      </c>
      <c r="D2038" s="16">
        <v>1295</v>
      </c>
      <c r="E2038" s="17">
        <v>200</v>
      </c>
      <c r="F2038" s="17">
        <v>100846</v>
      </c>
      <c r="G2038" s="17">
        <v>52529.872600000017</v>
      </c>
      <c r="H2038">
        <v>64.174171576921637</v>
      </c>
    </row>
    <row r="2039" spans="1:8" x14ac:dyDescent="0.3">
      <c r="A2039" t="s">
        <v>6313</v>
      </c>
      <c r="B2039" t="s">
        <v>72</v>
      </c>
      <c r="C2039" t="s">
        <v>5077</v>
      </c>
      <c r="D2039" s="16">
        <v>1295</v>
      </c>
      <c r="E2039" s="17">
        <v>640</v>
      </c>
      <c r="F2039" s="17">
        <v>8216</v>
      </c>
      <c r="G2039" s="17">
        <v>1990.8560000000007</v>
      </c>
      <c r="H2039">
        <v>98.313591573142745</v>
      </c>
    </row>
    <row r="2040" spans="1:8" x14ac:dyDescent="0.3">
      <c r="A2040" t="s">
        <v>4200</v>
      </c>
      <c r="B2040" t="s">
        <v>72</v>
      </c>
      <c r="C2040" t="s">
        <v>30</v>
      </c>
      <c r="D2040" s="16">
        <v>1295</v>
      </c>
      <c r="E2040" s="17">
        <v>1800</v>
      </c>
      <c r="F2040" s="17">
        <v>457232</v>
      </c>
      <c r="G2040" s="17">
        <v>261641.35939999996</v>
      </c>
      <c r="H2040">
        <v>51.175307217639961</v>
      </c>
    </row>
    <row r="2041" spans="1:8" x14ac:dyDescent="0.3">
      <c r="A2041" t="s">
        <v>6314</v>
      </c>
      <c r="B2041" t="s">
        <v>72</v>
      </c>
      <c r="C2041" t="s">
        <v>5079</v>
      </c>
      <c r="D2041" s="16">
        <v>1295</v>
      </c>
      <c r="E2041" s="17">
        <v>720</v>
      </c>
      <c r="F2041" s="17">
        <v>36526</v>
      </c>
      <c r="G2041" s="17">
        <v>18840.452000000001</v>
      </c>
      <c r="H2041">
        <v>81.822525030041447</v>
      </c>
    </row>
    <row r="2042" spans="1:8" x14ac:dyDescent="0.3">
      <c r="A2042" t="s">
        <v>6315</v>
      </c>
      <c r="B2042" t="s">
        <v>72</v>
      </c>
      <c r="C2042" t="s">
        <v>5081</v>
      </c>
      <c r="D2042" s="16">
        <v>1295</v>
      </c>
      <c r="E2042" s="17">
        <v>0</v>
      </c>
      <c r="F2042" s="17">
        <v>253530</v>
      </c>
      <c r="G2042" s="17">
        <v>126784.20990000002</v>
      </c>
      <c r="H2042">
        <v>43.779612011744412</v>
      </c>
    </row>
    <row r="2043" spans="1:8" x14ac:dyDescent="0.3">
      <c r="A2043" t="s">
        <v>6316</v>
      </c>
      <c r="B2043" t="s">
        <v>72</v>
      </c>
      <c r="C2043" t="s">
        <v>5083</v>
      </c>
      <c r="D2043" s="16">
        <v>1295</v>
      </c>
      <c r="E2043" s="17">
        <v>0</v>
      </c>
      <c r="F2043" s="17">
        <v>266622</v>
      </c>
      <c r="G2043" s="17">
        <v>139732.402</v>
      </c>
      <c r="H2043">
        <v>33.855457041482566</v>
      </c>
    </row>
    <row r="2044" spans="1:8" x14ac:dyDescent="0.3">
      <c r="A2044" t="s">
        <v>6317</v>
      </c>
      <c r="B2044" t="s">
        <v>72</v>
      </c>
      <c r="C2044" t="s">
        <v>5085</v>
      </c>
      <c r="D2044" s="16">
        <v>1295</v>
      </c>
      <c r="E2044" s="17">
        <v>495</v>
      </c>
      <c r="F2044" s="17">
        <v>104541</v>
      </c>
      <c r="G2044" s="17">
        <v>45032.547200000008</v>
      </c>
      <c r="H2044">
        <v>55.873253481730544</v>
      </c>
    </row>
    <row r="2045" spans="1:8" x14ac:dyDescent="0.3">
      <c r="A2045" t="s">
        <v>4201</v>
      </c>
      <c r="B2045" t="s">
        <v>72</v>
      </c>
      <c r="C2045" t="s">
        <v>31</v>
      </c>
      <c r="D2045" s="16">
        <v>1295</v>
      </c>
      <c r="E2045" s="17">
        <v>3320</v>
      </c>
      <c r="F2045" s="17">
        <v>540827</v>
      </c>
      <c r="G2045" s="17">
        <v>273960.5919</v>
      </c>
      <c r="H2045">
        <v>42.449036035869632</v>
      </c>
    </row>
    <row r="2046" spans="1:8" x14ac:dyDescent="0.3">
      <c r="A2046" t="s">
        <v>6318</v>
      </c>
      <c r="B2046" t="s">
        <v>72</v>
      </c>
      <c r="C2046" t="s">
        <v>5087</v>
      </c>
      <c r="D2046" s="16">
        <v>1295</v>
      </c>
      <c r="E2046" s="17">
        <v>78</v>
      </c>
      <c r="F2046" s="17">
        <v>204680</v>
      </c>
      <c r="G2046" s="17">
        <v>68892.758000000089</v>
      </c>
      <c r="H2046">
        <v>41.412165945604841</v>
      </c>
    </row>
    <row r="2047" spans="1:8" x14ac:dyDescent="0.3">
      <c r="A2047" t="s">
        <v>4282</v>
      </c>
      <c r="B2047" t="s">
        <v>73</v>
      </c>
      <c r="C2047" t="s">
        <v>4</v>
      </c>
      <c r="D2047" s="16">
        <v>801.6</v>
      </c>
      <c r="E2047" s="17">
        <v>8151</v>
      </c>
      <c r="F2047" s="17">
        <v>4679704</v>
      </c>
      <c r="G2047" s="17">
        <v>2642543.7973999996</v>
      </c>
      <c r="H2047">
        <v>31.445707314005627</v>
      </c>
    </row>
    <row r="2048" spans="1:8" x14ac:dyDescent="0.3">
      <c r="A2048" t="s">
        <v>4283</v>
      </c>
      <c r="B2048" t="s">
        <v>73</v>
      </c>
      <c r="C2048" t="s">
        <v>2</v>
      </c>
      <c r="D2048" s="16">
        <v>801.6</v>
      </c>
      <c r="E2048" s="17">
        <v>10704</v>
      </c>
      <c r="F2048" s="17">
        <v>5743115.9800000004</v>
      </c>
      <c r="G2048" s="17">
        <v>3296827.6711000032</v>
      </c>
      <c r="H2048">
        <v>42.580137504781135</v>
      </c>
    </row>
    <row r="2049" spans="1:8" x14ac:dyDescent="0.3">
      <c r="A2049" t="s">
        <v>4284</v>
      </c>
      <c r="B2049" t="s">
        <v>73</v>
      </c>
      <c r="C2049" t="s">
        <v>3</v>
      </c>
      <c r="D2049" s="16">
        <v>801.6</v>
      </c>
      <c r="E2049" s="17">
        <v>9816</v>
      </c>
      <c r="F2049" s="17">
        <v>1722473</v>
      </c>
      <c r="G2049" s="17">
        <v>927365.92880000034</v>
      </c>
      <c r="H2049">
        <v>60.586360416838339</v>
      </c>
    </row>
    <row r="2050" spans="1:8" x14ac:dyDescent="0.3">
      <c r="A2050" t="s">
        <v>4285</v>
      </c>
      <c r="B2050" t="s">
        <v>73</v>
      </c>
      <c r="C2050" t="s">
        <v>7</v>
      </c>
      <c r="D2050" s="16">
        <v>801.6</v>
      </c>
      <c r="E2050" s="17">
        <v>2499</v>
      </c>
      <c r="F2050" s="17">
        <v>1029495</v>
      </c>
      <c r="G2050" s="17">
        <v>577677.19099999953</v>
      </c>
      <c r="H2050">
        <v>43.042294555502941</v>
      </c>
    </row>
    <row r="2051" spans="1:8" x14ac:dyDescent="0.3">
      <c r="A2051" t="s">
        <v>4286</v>
      </c>
      <c r="B2051" t="s">
        <v>73</v>
      </c>
      <c r="C2051" t="s">
        <v>5</v>
      </c>
      <c r="D2051" s="16">
        <v>801.6</v>
      </c>
      <c r="E2051" s="17">
        <v>3520</v>
      </c>
      <c r="F2051" s="17">
        <v>808589</v>
      </c>
      <c r="G2051" s="17">
        <v>451530.23629999976</v>
      </c>
      <c r="H2051">
        <v>43.678521549476777</v>
      </c>
    </row>
    <row r="2052" spans="1:8" x14ac:dyDescent="0.3">
      <c r="A2052" t="s">
        <v>4287</v>
      </c>
      <c r="B2052" t="s">
        <v>73</v>
      </c>
      <c r="C2052" t="s">
        <v>6</v>
      </c>
      <c r="D2052" s="16">
        <v>801.6</v>
      </c>
      <c r="E2052" s="17">
        <v>1580</v>
      </c>
      <c r="F2052" s="17">
        <v>508196</v>
      </c>
      <c r="G2052" s="17">
        <v>269729.11379999976</v>
      </c>
      <c r="H2052">
        <v>30.66368278976584</v>
      </c>
    </row>
    <row r="2053" spans="1:8" x14ac:dyDescent="0.3">
      <c r="A2053" t="s">
        <v>4288</v>
      </c>
      <c r="B2053" t="s">
        <v>73</v>
      </c>
      <c r="C2053" t="s">
        <v>8</v>
      </c>
      <c r="D2053" s="16">
        <v>801.6</v>
      </c>
      <c r="E2053" s="17">
        <v>2880</v>
      </c>
      <c r="F2053" s="17">
        <v>853152</v>
      </c>
      <c r="G2053" s="17">
        <v>436441.66849999974</v>
      </c>
      <c r="H2053">
        <v>35.348815974580582</v>
      </c>
    </row>
    <row r="2054" spans="1:8" x14ac:dyDescent="0.3">
      <c r="A2054" t="s">
        <v>4289</v>
      </c>
      <c r="B2054" t="s">
        <v>73</v>
      </c>
      <c r="C2054" t="s">
        <v>21</v>
      </c>
      <c r="D2054" s="16">
        <v>801.6</v>
      </c>
      <c r="E2054" s="17">
        <v>3020</v>
      </c>
      <c r="F2054" s="17">
        <v>491059</v>
      </c>
      <c r="G2054" s="17">
        <v>239604.11339999994</v>
      </c>
      <c r="H2054">
        <v>42.897449302939869</v>
      </c>
    </row>
    <row r="2055" spans="1:8" x14ac:dyDescent="0.3">
      <c r="A2055" t="s">
        <v>4290</v>
      </c>
      <c r="B2055" t="s">
        <v>73</v>
      </c>
      <c r="C2055" t="s">
        <v>22</v>
      </c>
      <c r="D2055" s="16">
        <v>801.6</v>
      </c>
      <c r="E2055" s="17">
        <v>2320</v>
      </c>
      <c r="F2055" s="17">
        <v>710161</v>
      </c>
      <c r="G2055" s="17">
        <v>351504.83519999968</v>
      </c>
      <c r="H2055">
        <v>38.539995222187187</v>
      </c>
    </row>
    <row r="2056" spans="1:8" x14ac:dyDescent="0.3">
      <c r="A2056" t="s">
        <v>4291</v>
      </c>
      <c r="B2056" t="s">
        <v>73</v>
      </c>
      <c r="C2056" t="s">
        <v>23</v>
      </c>
      <c r="D2056" s="16">
        <v>801.6</v>
      </c>
      <c r="E2056" s="17">
        <v>1320</v>
      </c>
      <c r="F2056" s="17">
        <v>510122</v>
      </c>
      <c r="G2056" s="17">
        <v>263487.42959999997</v>
      </c>
      <c r="H2056">
        <v>50.627053856842544</v>
      </c>
    </row>
    <row r="2057" spans="1:8" x14ac:dyDescent="0.3">
      <c r="A2057" t="s">
        <v>4292</v>
      </c>
      <c r="B2057" t="s">
        <v>73</v>
      </c>
      <c r="C2057" t="s">
        <v>24</v>
      </c>
      <c r="D2057" s="16">
        <v>801.6</v>
      </c>
      <c r="E2057" s="17">
        <v>5520</v>
      </c>
      <c r="F2057" s="17">
        <v>780500</v>
      </c>
      <c r="G2057" s="17">
        <v>412939.26259999967</v>
      </c>
      <c r="H2057">
        <v>46.209753875088325</v>
      </c>
    </row>
    <row r="2058" spans="1:8" x14ac:dyDescent="0.3">
      <c r="A2058" t="s">
        <v>4293</v>
      </c>
      <c r="B2058" t="s">
        <v>73</v>
      </c>
      <c r="C2058" t="s">
        <v>25</v>
      </c>
      <c r="D2058" s="16">
        <v>801.6</v>
      </c>
      <c r="E2058" s="17">
        <v>2040</v>
      </c>
      <c r="F2058" s="17">
        <v>425647</v>
      </c>
      <c r="G2058" s="17">
        <v>217478.48799999998</v>
      </c>
      <c r="H2058">
        <v>40.48792990555652</v>
      </c>
    </row>
    <row r="2059" spans="1:8" x14ac:dyDescent="0.3">
      <c r="A2059" t="s">
        <v>6319</v>
      </c>
      <c r="B2059" t="s">
        <v>73</v>
      </c>
      <c r="C2059" t="s">
        <v>5061</v>
      </c>
      <c r="D2059" s="16">
        <v>801.6</v>
      </c>
      <c r="E2059" s="17">
        <v>2705</v>
      </c>
      <c r="F2059" s="17">
        <v>410451</v>
      </c>
      <c r="G2059" s="17">
        <v>223660.22000000026</v>
      </c>
      <c r="H2059">
        <v>41.149274242015544</v>
      </c>
    </row>
    <row r="2060" spans="1:8" x14ac:dyDescent="0.3">
      <c r="A2060" t="s">
        <v>4294</v>
      </c>
      <c r="B2060" t="s">
        <v>73</v>
      </c>
      <c r="C2060" t="s">
        <v>14</v>
      </c>
      <c r="D2060" s="16">
        <v>801.6</v>
      </c>
      <c r="E2060" s="17">
        <v>1395</v>
      </c>
      <c r="F2060" s="17">
        <v>479545</v>
      </c>
      <c r="G2060" s="17">
        <v>244898.2089999998</v>
      </c>
      <c r="H2060">
        <v>29.543480463365903</v>
      </c>
    </row>
    <row r="2061" spans="1:8" x14ac:dyDescent="0.3">
      <c r="A2061" t="s">
        <v>4295</v>
      </c>
      <c r="B2061" t="s">
        <v>73</v>
      </c>
      <c r="C2061" t="s">
        <v>15</v>
      </c>
      <c r="D2061" s="16">
        <v>801.6</v>
      </c>
      <c r="E2061" s="17">
        <v>1125</v>
      </c>
      <c r="F2061" s="17">
        <v>607455</v>
      </c>
      <c r="G2061" s="17">
        <v>353538.66100000025</v>
      </c>
      <c r="H2061">
        <v>28.598626548801999</v>
      </c>
    </row>
    <row r="2062" spans="1:8" x14ac:dyDescent="0.3">
      <c r="A2062" t="s">
        <v>6320</v>
      </c>
      <c r="B2062" t="s">
        <v>73</v>
      </c>
      <c r="C2062" t="s">
        <v>5063</v>
      </c>
      <c r="D2062" s="16">
        <v>801.6</v>
      </c>
      <c r="E2062" s="17">
        <v>400</v>
      </c>
      <c r="F2062" s="17">
        <v>28144</v>
      </c>
      <c r="G2062" s="17">
        <v>12738.551000000018</v>
      </c>
      <c r="H2062">
        <v>32.027066682704323</v>
      </c>
    </row>
    <row r="2063" spans="1:8" x14ac:dyDescent="0.3">
      <c r="A2063" t="s">
        <v>6321</v>
      </c>
      <c r="B2063" t="s">
        <v>73</v>
      </c>
      <c r="C2063" t="s">
        <v>5065</v>
      </c>
      <c r="D2063" s="16">
        <v>801.6</v>
      </c>
      <c r="E2063" s="17">
        <v>0</v>
      </c>
      <c r="F2063" s="17">
        <v>923048</v>
      </c>
      <c r="G2063" s="17">
        <v>370798.80879999988</v>
      </c>
      <c r="H2063">
        <v>35.855945800251646</v>
      </c>
    </row>
    <row r="2064" spans="1:8" x14ac:dyDescent="0.3">
      <c r="A2064" t="s">
        <v>6322</v>
      </c>
      <c r="B2064" t="s">
        <v>73</v>
      </c>
      <c r="C2064" t="s">
        <v>5067</v>
      </c>
      <c r="D2064" s="16">
        <v>801.6</v>
      </c>
      <c r="E2064" s="17">
        <v>0</v>
      </c>
      <c r="F2064" s="17">
        <v>1426232</v>
      </c>
      <c r="G2064" s="17">
        <v>617401.22159999923</v>
      </c>
      <c r="H2064">
        <v>42.411312845139356</v>
      </c>
    </row>
    <row r="2065" spans="1:8" x14ac:dyDescent="0.3">
      <c r="A2065" t="s">
        <v>6323</v>
      </c>
      <c r="B2065" t="s">
        <v>73</v>
      </c>
      <c r="C2065" t="s">
        <v>5069</v>
      </c>
      <c r="D2065" s="16">
        <v>801.6</v>
      </c>
      <c r="E2065" s="17">
        <v>0</v>
      </c>
      <c r="F2065" s="17">
        <v>41669</v>
      </c>
      <c r="G2065" s="17">
        <v>18568.68</v>
      </c>
      <c r="H2065">
        <v>44.6096119014802</v>
      </c>
    </row>
    <row r="2066" spans="1:8" x14ac:dyDescent="0.3">
      <c r="A2066" t="s">
        <v>6324</v>
      </c>
      <c r="B2066" t="s">
        <v>73</v>
      </c>
      <c r="C2066" t="s">
        <v>5071</v>
      </c>
      <c r="D2066" s="16">
        <v>801.6</v>
      </c>
      <c r="E2066" s="17">
        <v>0</v>
      </c>
      <c r="F2066" s="17">
        <v>137790</v>
      </c>
      <c r="G2066" s="17">
        <v>67140.876000000004</v>
      </c>
      <c r="H2066">
        <v>45.52259221926095</v>
      </c>
    </row>
    <row r="2067" spans="1:8" x14ac:dyDescent="0.3">
      <c r="A2067" t="s">
        <v>6325</v>
      </c>
      <c r="B2067" t="s">
        <v>73</v>
      </c>
      <c r="C2067" t="s">
        <v>5073</v>
      </c>
      <c r="D2067" s="16">
        <v>801.6</v>
      </c>
      <c r="E2067" s="17">
        <v>0</v>
      </c>
      <c r="F2067" s="17">
        <v>161909</v>
      </c>
      <c r="G2067" s="17">
        <v>56747.747299999988</v>
      </c>
      <c r="H2067">
        <v>30.975118163460273</v>
      </c>
    </row>
    <row r="2068" spans="1:8" x14ac:dyDescent="0.3">
      <c r="A2068" t="s">
        <v>6326</v>
      </c>
      <c r="B2068" t="s">
        <v>73</v>
      </c>
      <c r="C2068" t="s">
        <v>5075</v>
      </c>
      <c r="D2068" s="16">
        <v>801.6</v>
      </c>
      <c r="E2068" s="17">
        <v>0</v>
      </c>
      <c r="F2068" s="17">
        <v>19997</v>
      </c>
      <c r="G2068" s="17">
        <v>7112.010000000002</v>
      </c>
      <c r="H2068">
        <v>38.7104995812957</v>
      </c>
    </row>
    <row r="2069" spans="1:8" x14ac:dyDescent="0.3">
      <c r="A2069" t="s">
        <v>4296</v>
      </c>
      <c r="B2069" t="s">
        <v>73</v>
      </c>
      <c r="C2069" t="s">
        <v>26</v>
      </c>
      <c r="D2069" s="16">
        <v>801.6</v>
      </c>
      <c r="E2069" s="17">
        <v>684</v>
      </c>
      <c r="F2069" s="17">
        <v>548979</v>
      </c>
      <c r="G2069" s="17">
        <v>291310.52090000012</v>
      </c>
      <c r="H2069">
        <v>32.467619606483758</v>
      </c>
    </row>
    <row r="2070" spans="1:8" x14ac:dyDescent="0.3">
      <c r="A2070" t="s">
        <v>4297</v>
      </c>
      <c r="B2070" t="s">
        <v>73</v>
      </c>
      <c r="C2070" t="s">
        <v>27</v>
      </c>
      <c r="D2070" s="16">
        <v>801.6</v>
      </c>
      <c r="E2070" s="17">
        <v>912</v>
      </c>
      <c r="F2070" s="17">
        <v>305413</v>
      </c>
      <c r="G2070" s="17">
        <v>160031.24040000007</v>
      </c>
      <c r="H2070">
        <v>65.423965263383494</v>
      </c>
    </row>
    <row r="2071" spans="1:8" x14ac:dyDescent="0.3">
      <c r="A2071" t="s">
        <v>4298</v>
      </c>
      <c r="B2071" t="s">
        <v>73</v>
      </c>
      <c r="C2071" t="s">
        <v>28</v>
      </c>
      <c r="D2071" s="16">
        <v>801.6</v>
      </c>
      <c r="E2071" s="17">
        <v>792</v>
      </c>
      <c r="F2071" s="17">
        <v>231853</v>
      </c>
      <c r="G2071" s="17">
        <v>99318.905999999959</v>
      </c>
      <c r="H2071">
        <v>46.527930538386506</v>
      </c>
    </row>
    <row r="2072" spans="1:8" x14ac:dyDescent="0.3">
      <c r="A2072" t="s">
        <v>4299</v>
      </c>
      <c r="B2072" t="s">
        <v>73</v>
      </c>
      <c r="C2072" t="s">
        <v>29</v>
      </c>
      <c r="D2072" s="16">
        <v>801.6</v>
      </c>
      <c r="E2072" s="17">
        <v>200</v>
      </c>
      <c r="F2072" s="17">
        <v>126751</v>
      </c>
      <c r="G2072" s="17">
        <v>65784.191099999996</v>
      </c>
      <c r="H2072">
        <v>45.295282756713135</v>
      </c>
    </row>
    <row r="2073" spans="1:8" x14ac:dyDescent="0.3">
      <c r="A2073" t="s">
        <v>6327</v>
      </c>
      <c r="B2073" t="s">
        <v>73</v>
      </c>
      <c r="C2073" t="s">
        <v>5077</v>
      </c>
      <c r="D2073" s="16">
        <v>801.6</v>
      </c>
      <c r="E2073" s="17">
        <v>0</v>
      </c>
      <c r="F2073" s="17">
        <v>6592</v>
      </c>
      <c r="G2073" s="17">
        <v>1078.1559999999999</v>
      </c>
      <c r="H2073">
        <v>68.444141763894677</v>
      </c>
    </row>
    <row r="2074" spans="1:8" x14ac:dyDescent="0.3">
      <c r="A2074" t="s">
        <v>4300</v>
      </c>
      <c r="B2074" t="s">
        <v>73</v>
      </c>
      <c r="C2074" t="s">
        <v>30</v>
      </c>
      <c r="D2074" s="16">
        <v>801.6</v>
      </c>
      <c r="E2074" s="17">
        <v>1108</v>
      </c>
      <c r="F2074" s="17">
        <v>379566</v>
      </c>
      <c r="G2074" s="17">
        <v>218629.84209999983</v>
      </c>
      <c r="H2074">
        <v>39.324898598812595</v>
      </c>
    </row>
    <row r="2075" spans="1:8" x14ac:dyDescent="0.3">
      <c r="A2075" t="s">
        <v>6328</v>
      </c>
      <c r="B2075" t="s">
        <v>73</v>
      </c>
      <c r="C2075" t="s">
        <v>5079</v>
      </c>
      <c r="D2075" s="16">
        <v>801.6</v>
      </c>
      <c r="E2075" s="17">
        <v>880</v>
      </c>
      <c r="F2075" s="17">
        <v>39718</v>
      </c>
      <c r="G2075" s="17">
        <v>18090.201600000008</v>
      </c>
      <c r="H2075">
        <v>47.344731648691528</v>
      </c>
    </row>
    <row r="2076" spans="1:8" x14ac:dyDescent="0.3">
      <c r="A2076" t="s">
        <v>6329</v>
      </c>
      <c r="B2076" t="s">
        <v>73</v>
      </c>
      <c r="C2076" t="s">
        <v>5081</v>
      </c>
      <c r="D2076" s="16">
        <v>801.6</v>
      </c>
      <c r="E2076" s="17">
        <v>0</v>
      </c>
      <c r="F2076" s="17">
        <v>360026</v>
      </c>
      <c r="G2076" s="17">
        <v>196659.76560000007</v>
      </c>
      <c r="H2076">
        <v>31.724635182017785</v>
      </c>
    </row>
    <row r="2077" spans="1:8" x14ac:dyDescent="0.3">
      <c r="A2077" t="s">
        <v>6330</v>
      </c>
      <c r="B2077" t="s">
        <v>73</v>
      </c>
      <c r="C2077" t="s">
        <v>5083</v>
      </c>
      <c r="D2077" s="16">
        <v>801.6</v>
      </c>
      <c r="E2077" s="17">
        <v>0</v>
      </c>
      <c r="F2077" s="17">
        <v>332190</v>
      </c>
      <c r="G2077" s="17">
        <v>177870.47779999999</v>
      </c>
      <c r="H2077">
        <v>38.961517013432029</v>
      </c>
    </row>
    <row r="2078" spans="1:8" x14ac:dyDescent="0.3">
      <c r="A2078" t="s">
        <v>6331</v>
      </c>
      <c r="B2078" t="s">
        <v>73</v>
      </c>
      <c r="C2078" t="s">
        <v>5085</v>
      </c>
      <c r="D2078" s="16">
        <v>801.6</v>
      </c>
      <c r="E2078" s="17">
        <v>405</v>
      </c>
      <c r="F2078" s="17">
        <v>61907</v>
      </c>
      <c r="G2078" s="17">
        <v>27968.897600000004</v>
      </c>
      <c r="H2078">
        <v>77.869025426124054</v>
      </c>
    </row>
    <row r="2079" spans="1:8" x14ac:dyDescent="0.3">
      <c r="A2079" t="s">
        <v>4301</v>
      </c>
      <c r="B2079" t="s">
        <v>73</v>
      </c>
      <c r="C2079" t="s">
        <v>31</v>
      </c>
      <c r="D2079" s="16">
        <v>801.6</v>
      </c>
      <c r="E2079" s="17">
        <v>4160</v>
      </c>
      <c r="F2079" s="17">
        <v>588106</v>
      </c>
      <c r="G2079" s="17">
        <v>307393.66440000013</v>
      </c>
      <c r="H2079">
        <v>51.137344624409131</v>
      </c>
    </row>
    <row r="2080" spans="1:8" x14ac:dyDescent="0.3">
      <c r="A2080" t="s">
        <v>6332</v>
      </c>
      <c r="B2080" t="s">
        <v>73</v>
      </c>
      <c r="C2080" t="s">
        <v>5087</v>
      </c>
      <c r="D2080" s="16">
        <v>801.6</v>
      </c>
      <c r="E2080" s="17">
        <v>0</v>
      </c>
      <c r="F2080" s="17">
        <v>99340</v>
      </c>
      <c r="G2080" s="17">
        <v>35245.31200000002</v>
      </c>
      <c r="H2080">
        <v>53.459474040968864</v>
      </c>
    </row>
    <row r="2081" spans="1:8" x14ac:dyDescent="0.3">
      <c r="A2081" t="s">
        <v>6333</v>
      </c>
      <c r="B2081" t="s">
        <v>6334</v>
      </c>
      <c r="C2081" t="s">
        <v>4</v>
      </c>
      <c r="D2081" s="16">
        <v>1000</v>
      </c>
      <c r="E2081" s="17">
        <v>10971</v>
      </c>
      <c r="F2081" s="17">
        <v>4919759</v>
      </c>
      <c r="G2081" s="17">
        <v>2738066.7734000012</v>
      </c>
      <c r="H2081">
        <v>36.738794288281383</v>
      </c>
    </row>
    <row r="2082" spans="1:8" x14ac:dyDescent="0.3">
      <c r="A2082" t="s">
        <v>6335</v>
      </c>
      <c r="B2082" t="s">
        <v>6334</v>
      </c>
      <c r="C2082" t="s">
        <v>2</v>
      </c>
      <c r="D2082" s="16">
        <v>1000</v>
      </c>
      <c r="E2082" s="17">
        <v>8676</v>
      </c>
      <c r="F2082" s="17">
        <v>5115836</v>
      </c>
      <c r="G2082" s="17">
        <v>2868873.804999996</v>
      </c>
      <c r="H2082">
        <v>42.058694550265564</v>
      </c>
    </row>
    <row r="2083" spans="1:8" x14ac:dyDescent="0.3">
      <c r="A2083" t="s">
        <v>6336</v>
      </c>
      <c r="B2083" t="s">
        <v>6334</v>
      </c>
      <c r="C2083" t="s">
        <v>3</v>
      </c>
      <c r="D2083" s="16">
        <v>1000</v>
      </c>
      <c r="E2083" s="17">
        <v>12624</v>
      </c>
      <c r="F2083" s="17">
        <v>2325954</v>
      </c>
      <c r="G2083" s="17">
        <v>1214737.2638999999</v>
      </c>
      <c r="H2083">
        <v>55.642357538282823</v>
      </c>
    </row>
    <row r="2084" spans="1:8" x14ac:dyDescent="0.3">
      <c r="A2084" t="s">
        <v>6337</v>
      </c>
      <c r="B2084" t="s">
        <v>6334</v>
      </c>
      <c r="C2084" t="s">
        <v>7</v>
      </c>
      <c r="D2084" s="16">
        <v>1000</v>
      </c>
      <c r="E2084" s="17">
        <v>3486</v>
      </c>
      <c r="F2084" s="17">
        <v>1606005</v>
      </c>
      <c r="G2084" s="17">
        <v>912237.46900000016</v>
      </c>
      <c r="H2084">
        <v>36.216418460061938</v>
      </c>
    </row>
    <row r="2085" spans="1:8" x14ac:dyDescent="0.3">
      <c r="A2085" t="s">
        <v>6338</v>
      </c>
      <c r="B2085" t="s">
        <v>6334</v>
      </c>
      <c r="C2085" t="s">
        <v>5</v>
      </c>
      <c r="D2085" s="16">
        <v>1000</v>
      </c>
      <c r="E2085" s="17">
        <v>3600</v>
      </c>
      <c r="F2085" s="17">
        <v>1166904</v>
      </c>
      <c r="G2085" s="17">
        <v>670712.23229999968</v>
      </c>
      <c r="H2085">
        <v>32.221900880803339</v>
      </c>
    </row>
    <row r="2086" spans="1:8" x14ac:dyDescent="0.3">
      <c r="A2086" t="s">
        <v>6339</v>
      </c>
      <c r="B2086" t="s">
        <v>6334</v>
      </c>
      <c r="C2086" t="s">
        <v>6</v>
      </c>
      <c r="D2086" s="16">
        <v>1000</v>
      </c>
      <c r="E2086" s="17">
        <v>1580</v>
      </c>
      <c r="F2086" s="17">
        <v>711839</v>
      </c>
      <c r="G2086" s="17">
        <v>386701.26879999979</v>
      </c>
      <c r="H2086">
        <v>24.922659078639711</v>
      </c>
    </row>
    <row r="2087" spans="1:8" x14ac:dyDescent="0.3">
      <c r="A2087" t="s">
        <v>6340</v>
      </c>
      <c r="B2087" t="s">
        <v>6334</v>
      </c>
      <c r="C2087" t="s">
        <v>8</v>
      </c>
      <c r="D2087" s="16">
        <v>1000</v>
      </c>
      <c r="E2087" s="17">
        <v>4440</v>
      </c>
      <c r="F2087" s="17">
        <v>1144721</v>
      </c>
      <c r="G2087" s="17">
        <v>586689.71099999954</v>
      </c>
      <c r="H2087">
        <v>40.101083902662673</v>
      </c>
    </row>
    <row r="2088" spans="1:8" x14ac:dyDescent="0.3">
      <c r="A2088" t="s">
        <v>6341</v>
      </c>
      <c r="B2088" t="s">
        <v>6334</v>
      </c>
      <c r="C2088" t="s">
        <v>21</v>
      </c>
      <c r="D2088" s="16">
        <v>1000</v>
      </c>
      <c r="E2088" s="17">
        <v>2880</v>
      </c>
      <c r="F2088" s="17">
        <v>447992</v>
      </c>
      <c r="G2088" s="17">
        <v>233565.38600000017</v>
      </c>
      <c r="H2088">
        <v>46.728566673164977</v>
      </c>
    </row>
    <row r="2089" spans="1:8" x14ac:dyDescent="0.3">
      <c r="A2089" t="s">
        <v>6342</v>
      </c>
      <c r="B2089" t="s">
        <v>6334</v>
      </c>
      <c r="C2089" t="s">
        <v>22</v>
      </c>
      <c r="D2089" s="16">
        <v>1000</v>
      </c>
      <c r="E2089" s="17">
        <v>2720</v>
      </c>
      <c r="F2089" s="17">
        <v>836106</v>
      </c>
      <c r="G2089" s="17">
        <v>424102.68399999989</v>
      </c>
      <c r="H2089">
        <v>34.005550650956394</v>
      </c>
    </row>
    <row r="2090" spans="1:8" x14ac:dyDescent="0.3">
      <c r="A2090" t="s">
        <v>6343</v>
      </c>
      <c r="B2090" t="s">
        <v>6334</v>
      </c>
      <c r="C2090" t="s">
        <v>23</v>
      </c>
      <c r="D2090" s="16">
        <v>1000</v>
      </c>
      <c r="E2090" s="17">
        <v>1520</v>
      </c>
      <c r="F2090" s="17">
        <v>772542</v>
      </c>
      <c r="G2090" s="17">
        <v>417045.15799999982</v>
      </c>
      <c r="H2090">
        <v>37.764481928646759</v>
      </c>
    </row>
    <row r="2091" spans="1:8" x14ac:dyDescent="0.3">
      <c r="A2091" t="s">
        <v>6344</v>
      </c>
      <c r="B2091" t="s">
        <v>6334</v>
      </c>
      <c r="C2091" t="s">
        <v>24</v>
      </c>
      <c r="D2091" s="16">
        <v>1000</v>
      </c>
      <c r="E2091" s="17">
        <v>6480</v>
      </c>
      <c r="F2091" s="17">
        <v>821591</v>
      </c>
      <c r="G2091" s="17">
        <v>436337.60099999979</v>
      </c>
      <c r="H2091">
        <v>46.444371077437225</v>
      </c>
    </row>
    <row r="2092" spans="1:8" x14ac:dyDescent="0.3">
      <c r="A2092" t="s">
        <v>6345</v>
      </c>
      <c r="B2092" t="s">
        <v>6334</v>
      </c>
      <c r="C2092" t="s">
        <v>25</v>
      </c>
      <c r="D2092" s="16">
        <v>1000</v>
      </c>
      <c r="E2092" s="17">
        <v>2400</v>
      </c>
      <c r="F2092" s="17">
        <v>400272</v>
      </c>
      <c r="G2092" s="17">
        <v>205967.37399999992</v>
      </c>
      <c r="H2092">
        <v>43.48942253850403</v>
      </c>
    </row>
    <row r="2093" spans="1:8" x14ac:dyDescent="0.3">
      <c r="A2093" t="s">
        <v>6346</v>
      </c>
      <c r="B2093" t="s">
        <v>6334</v>
      </c>
      <c r="C2093" t="s">
        <v>5061</v>
      </c>
      <c r="D2093" s="16">
        <v>1000</v>
      </c>
      <c r="E2093" s="17">
        <v>4450</v>
      </c>
      <c r="F2093" s="17">
        <v>515540</v>
      </c>
      <c r="G2093" s="17">
        <v>286519.52699999989</v>
      </c>
      <c r="H2093">
        <v>33.465597240732244</v>
      </c>
    </row>
    <row r="2094" spans="1:8" x14ac:dyDescent="0.3">
      <c r="A2094" t="s">
        <v>6347</v>
      </c>
      <c r="B2094" t="s">
        <v>6334</v>
      </c>
      <c r="C2094" t="s">
        <v>14</v>
      </c>
      <c r="D2094" s="16">
        <v>1000</v>
      </c>
      <c r="E2094" s="17">
        <v>2090</v>
      </c>
      <c r="F2094" s="17">
        <v>771909</v>
      </c>
      <c r="G2094" s="17">
        <v>400972.05400000047</v>
      </c>
      <c r="H2094">
        <v>18.816735881305306</v>
      </c>
    </row>
    <row r="2095" spans="1:8" x14ac:dyDescent="0.3">
      <c r="A2095" t="s">
        <v>6348</v>
      </c>
      <c r="B2095" t="s">
        <v>6334</v>
      </c>
      <c r="C2095" t="s">
        <v>15</v>
      </c>
      <c r="D2095" s="16">
        <v>1000</v>
      </c>
      <c r="E2095" s="17">
        <v>1895</v>
      </c>
      <c r="F2095" s="17">
        <v>643551</v>
      </c>
      <c r="G2095" s="17">
        <v>378286.72199999978</v>
      </c>
      <c r="H2095">
        <v>36.208575144822134</v>
      </c>
    </row>
    <row r="2096" spans="1:8" x14ac:dyDescent="0.3">
      <c r="A2096" t="s">
        <v>6349</v>
      </c>
      <c r="B2096" t="s">
        <v>6334</v>
      </c>
      <c r="C2096" t="s">
        <v>5063</v>
      </c>
      <c r="D2096" s="16">
        <v>1000</v>
      </c>
      <c r="E2096" s="17">
        <v>400</v>
      </c>
      <c r="F2096" s="17">
        <v>57667</v>
      </c>
      <c r="G2096" s="17">
        <v>26382.729999999974</v>
      </c>
      <c r="H2096">
        <v>11.991255285803366</v>
      </c>
    </row>
    <row r="2097" spans="1:8" x14ac:dyDescent="0.3">
      <c r="A2097" t="s">
        <v>6350</v>
      </c>
      <c r="B2097" t="s">
        <v>6334</v>
      </c>
      <c r="C2097" t="s">
        <v>5065</v>
      </c>
      <c r="D2097" s="16">
        <v>1000</v>
      </c>
      <c r="E2097" s="17">
        <v>1368</v>
      </c>
      <c r="F2097" s="17">
        <v>3095502</v>
      </c>
      <c r="G2097" s="17">
        <v>1477769.4910999981</v>
      </c>
      <c r="H2097">
        <v>35.517827265998136</v>
      </c>
    </row>
    <row r="2098" spans="1:8" x14ac:dyDescent="0.3">
      <c r="A2098" t="s">
        <v>6351</v>
      </c>
      <c r="B2098" t="s">
        <v>6334</v>
      </c>
      <c r="C2098" t="s">
        <v>5067</v>
      </c>
      <c r="D2098" s="16">
        <v>1000</v>
      </c>
      <c r="E2098" s="17">
        <v>1368</v>
      </c>
      <c r="F2098" s="17">
        <v>2397559</v>
      </c>
      <c r="G2098" s="17">
        <v>1118794.4301000002</v>
      </c>
      <c r="H2098">
        <v>40.359536685659059</v>
      </c>
    </row>
    <row r="2099" spans="1:8" x14ac:dyDescent="0.3">
      <c r="A2099" t="s">
        <v>6352</v>
      </c>
      <c r="B2099" t="s">
        <v>6334</v>
      </c>
      <c r="C2099" t="s">
        <v>5069</v>
      </c>
      <c r="D2099" s="16">
        <v>1000</v>
      </c>
      <c r="E2099" s="17">
        <v>1320</v>
      </c>
      <c r="F2099" s="17">
        <v>386470</v>
      </c>
      <c r="G2099" s="17">
        <v>158366.25019999986</v>
      </c>
      <c r="H2099">
        <v>102.59635956322191</v>
      </c>
    </row>
    <row r="2100" spans="1:8" x14ac:dyDescent="0.3">
      <c r="A2100" t="s">
        <v>6353</v>
      </c>
      <c r="B2100" t="s">
        <v>6334</v>
      </c>
      <c r="C2100" t="s">
        <v>5071</v>
      </c>
      <c r="D2100" s="16">
        <v>1000</v>
      </c>
      <c r="E2100" s="17">
        <v>400</v>
      </c>
      <c r="F2100" s="17">
        <v>225595</v>
      </c>
      <c r="G2100" s="17">
        <v>96330.729999999909</v>
      </c>
      <c r="H2100">
        <v>61.341121991405657</v>
      </c>
    </row>
    <row r="2101" spans="1:8" x14ac:dyDescent="0.3">
      <c r="A2101" t="s">
        <v>6354</v>
      </c>
      <c r="B2101" t="s">
        <v>6334</v>
      </c>
      <c r="C2101" t="s">
        <v>5073</v>
      </c>
      <c r="D2101" s="16">
        <v>1000</v>
      </c>
      <c r="E2101" s="17">
        <v>0</v>
      </c>
      <c r="F2101" s="17">
        <v>175715</v>
      </c>
      <c r="G2101" s="17">
        <v>79258.376400000096</v>
      </c>
      <c r="H2101">
        <v>15.481522155415783</v>
      </c>
    </row>
    <row r="2102" spans="1:8" x14ac:dyDescent="0.3">
      <c r="A2102" t="s">
        <v>6355</v>
      </c>
      <c r="B2102" t="s">
        <v>6334</v>
      </c>
      <c r="C2102" t="s">
        <v>5075</v>
      </c>
      <c r="D2102" s="16">
        <v>1000</v>
      </c>
      <c r="E2102" s="17">
        <v>0</v>
      </c>
      <c r="F2102" s="17">
        <v>29763</v>
      </c>
      <c r="G2102" s="17">
        <v>13316.120000000003</v>
      </c>
      <c r="H2102">
        <v>43.647566590137401</v>
      </c>
    </row>
    <row r="2103" spans="1:8" x14ac:dyDescent="0.3">
      <c r="A2103" t="s">
        <v>6356</v>
      </c>
      <c r="B2103" t="s">
        <v>6334</v>
      </c>
      <c r="C2103" t="s">
        <v>26</v>
      </c>
      <c r="D2103" s="16">
        <v>1000</v>
      </c>
      <c r="E2103" s="17">
        <v>684</v>
      </c>
      <c r="F2103" s="17">
        <v>361789</v>
      </c>
      <c r="G2103" s="17">
        <v>191117.66440000007</v>
      </c>
      <c r="H2103">
        <v>63.391135389345344</v>
      </c>
    </row>
    <row r="2104" spans="1:8" x14ac:dyDescent="0.3">
      <c r="A2104" t="s">
        <v>6357</v>
      </c>
      <c r="B2104" t="s">
        <v>6334</v>
      </c>
      <c r="C2104" t="s">
        <v>27</v>
      </c>
      <c r="D2104" s="16">
        <v>1000</v>
      </c>
      <c r="E2104" s="17">
        <v>684</v>
      </c>
      <c r="F2104" s="17">
        <v>286310</v>
      </c>
      <c r="G2104" s="17">
        <v>149985.05650000012</v>
      </c>
      <c r="H2104">
        <v>65.565572538087963</v>
      </c>
    </row>
    <row r="2105" spans="1:8" x14ac:dyDescent="0.3">
      <c r="A2105" t="s">
        <v>6358</v>
      </c>
      <c r="B2105" t="s">
        <v>6334</v>
      </c>
      <c r="C2105" t="s">
        <v>28</v>
      </c>
      <c r="D2105" s="16">
        <v>1000</v>
      </c>
      <c r="E2105" s="17">
        <v>1320</v>
      </c>
      <c r="F2105" s="17">
        <v>278081</v>
      </c>
      <c r="G2105" s="17">
        <v>113357.29799999998</v>
      </c>
      <c r="H2105">
        <v>61.964265833462136</v>
      </c>
    </row>
    <row r="2106" spans="1:8" x14ac:dyDescent="0.3">
      <c r="A2106" t="s">
        <v>6359</v>
      </c>
      <c r="B2106" t="s">
        <v>6334</v>
      </c>
      <c r="C2106" t="s">
        <v>29</v>
      </c>
      <c r="D2106" s="16">
        <v>1000</v>
      </c>
      <c r="E2106" s="17">
        <v>400</v>
      </c>
      <c r="F2106" s="17">
        <v>185508</v>
      </c>
      <c r="G2106" s="17">
        <v>91461.077399999951</v>
      </c>
      <c r="H2106">
        <v>48.060159075316619</v>
      </c>
    </row>
    <row r="2107" spans="1:8" x14ac:dyDescent="0.3">
      <c r="A2107" t="s">
        <v>6360</v>
      </c>
      <c r="B2107" t="s">
        <v>6334</v>
      </c>
      <c r="C2107" t="s">
        <v>5077</v>
      </c>
      <c r="D2107" s="16">
        <v>1000</v>
      </c>
      <c r="E2107" s="17">
        <v>640</v>
      </c>
      <c r="F2107" s="17">
        <v>15030</v>
      </c>
      <c r="G2107" s="17">
        <v>6966.7079999999996</v>
      </c>
      <c r="H2107">
        <v>23.986287263316282</v>
      </c>
    </row>
    <row r="2108" spans="1:8" x14ac:dyDescent="0.3">
      <c r="A2108" t="s">
        <v>6361</v>
      </c>
      <c r="B2108" t="s">
        <v>6334</v>
      </c>
      <c r="C2108" t="s">
        <v>30</v>
      </c>
      <c r="D2108" s="16">
        <v>1000</v>
      </c>
      <c r="E2108" s="17">
        <v>1108</v>
      </c>
      <c r="F2108" s="17">
        <v>309824</v>
      </c>
      <c r="G2108" s="17">
        <v>182719.77449999988</v>
      </c>
      <c r="H2108">
        <v>48.160662177985579</v>
      </c>
    </row>
    <row r="2109" spans="1:8" x14ac:dyDescent="0.3">
      <c r="A2109" t="s">
        <v>6362</v>
      </c>
      <c r="B2109" t="s">
        <v>6334</v>
      </c>
      <c r="C2109" t="s">
        <v>5079</v>
      </c>
      <c r="D2109" s="16">
        <v>1000</v>
      </c>
      <c r="E2109" s="17">
        <v>1040</v>
      </c>
      <c r="F2109" s="17">
        <v>43901</v>
      </c>
      <c r="G2109" s="17">
        <v>24265.667999999998</v>
      </c>
      <c r="H2109">
        <v>69.303975873695478</v>
      </c>
    </row>
    <row r="2110" spans="1:8" x14ac:dyDescent="0.3">
      <c r="A2110" t="s">
        <v>6363</v>
      </c>
      <c r="B2110" t="s">
        <v>6334</v>
      </c>
      <c r="C2110" t="s">
        <v>5081</v>
      </c>
      <c r="D2110" s="16">
        <v>1000</v>
      </c>
      <c r="E2110" s="17">
        <v>0</v>
      </c>
      <c r="F2110" s="17">
        <v>315303</v>
      </c>
      <c r="G2110" s="17">
        <v>149294.22189999995</v>
      </c>
      <c r="H2110">
        <v>39.55386053588456</v>
      </c>
    </row>
    <row r="2111" spans="1:8" x14ac:dyDescent="0.3">
      <c r="A2111" t="s">
        <v>6364</v>
      </c>
      <c r="B2111" t="s">
        <v>6334</v>
      </c>
      <c r="C2111" t="s">
        <v>5083</v>
      </c>
      <c r="D2111" s="16">
        <v>1000</v>
      </c>
      <c r="E2111" s="17">
        <v>0</v>
      </c>
      <c r="F2111" s="17">
        <v>364236</v>
      </c>
      <c r="G2111" s="17">
        <v>200099.26600000003</v>
      </c>
      <c r="H2111">
        <v>34.112280128590903</v>
      </c>
    </row>
    <row r="2112" spans="1:8" x14ac:dyDescent="0.3">
      <c r="A2112" t="s">
        <v>6365</v>
      </c>
      <c r="B2112" t="s">
        <v>6334</v>
      </c>
      <c r="C2112" t="s">
        <v>5085</v>
      </c>
      <c r="D2112" s="16">
        <v>1000</v>
      </c>
      <c r="E2112" s="17">
        <v>180</v>
      </c>
      <c r="F2112" s="17">
        <v>39721</v>
      </c>
      <c r="G2112" s="17">
        <v>10650.807999999997</v>
      </c>
      <c r="H2112">
        <v>61.849619878671618</v>
      </c>
    </row>
    <row r="2113" spans="1:8" x14ac:dyDescent="0.3">
      <c r="A2113" t="s">
        <v>6366</v>
      </c>
      <c r="B2113" t="s">
        <v>6334</v>
      </c>
      <c r="C2113" t="s">
        <v>31</v>
      </c>
      <c r="D2113" s="16">
        <v>1000</v>
      </c>
      <c r="E2113" s="17">
        <v>4240</v>
      </c>
      <c r="F2113" s="17">
        <v>783302</v>
      </c>
      <c r="G2113" s="17">
        <v>397993.87399999995</v>
      </c>
      <c r="H2113">
        <v>38.14721211304014</v>
      </c>
    </row>
    <row r="2114" spans="1:8" x14ac:dyDescent="0.3">
      <c r="A2114" t="s">
        <v>6367</v>
      </c>
      <c r="B2114" t="s">
        <v>6334</v>
      </c>
      <c r="C2114" t="s">
        <v>5087</v>
      </c>
      <c r="D2114" s="16">
        <v>1000</v>
      </c>
      <c r="E2114" s="17">
        <v>0</v>
      </c>
      <c r="F2114" s="17">
        <v>9547</v>
      </c>
      <c r="G2114" s="17">
        <v>2905.6359999999995</v>
      </c>
      <c r="H2114">
        <v>219.63979001903823</v>
      </c>
    </row>
    <row r="2115" spans="1:8" x14ac:dyDescent="0.3">
      <c r="A2115" t="s">
        <v>6368</v>
      </c>
      <c r="B2115" t="s">
        <v>6369</v>
      </c>
      <c r="C2115" t="s">
        <v>4</v>
      </c>
      <c r="D2115" s="16">
        <v>1338.5</v>
      </c>
      <c r="E2115" s="17">
        <v>12079</v>
      </c>
      <c r="F2115" s="17">
        <v>3818261</v>
      </c>
      <c r="G2115" s="17">
        <v>2084163.4798000008</v>
      </c>
      <c r="H2115">
        <v>55.981541046378865</v>
      </c>
    </row>
    <row r="2116" spans="1:8" x14ac:dyDescent="0.3">
      <c r="A2116" t="s">
        <v>6370</v>
      </c>
      <c r="B2116" t="s">
        <v>6369</v>
      </c>
      <c r="C2116" t="s">
        <v>2</v>
      </c>
      <c r="D2116" s="16">
        <v>1338.5</v>
      </c>
      <c r="E2116" s="17">
        <v>13449</v>
      </c>
      <c r="F2116" s="17">
        <v>5918577</v>
      </c>
      <c r="G2116" s="17">
        <v>3267471.9686000017</v>
      </c>
      <c r="H2116">
        <v>53.346248518043744</v>
      </c>
    </row>
    <row r="2117" spans="1:8" x14ac:dyDescent="0.3">
      <c r="A2117" t="s">
        <v>6371</v>
      </c>
      <c r="B2117" t="s">
        <v>6369</v>
      </c>
      <c r="C2117" t="s">
        <v>3</v>
      </c>
      <c r="D2117" s="16">
        <v>1338.5</v>
      </c>
      <c r="E2117" s="17">
        <v>18280</v>
      </c>
      <c r="F2117" s="17">
        <v>2204175</v>
      </c>
      <c r="G2117" s="17">
        <v>1061208.4128999987</v>
      </c>
      <c r="H2117">
        <v>81.227527740561371</v>
      </c>
    </row>
    <row r="2118" spans="1:8" x14ac:dyDescent="0.3">
      <c r="A2118" t="s">
        <v>6372</v>
      </c>
      <c r="B2118" t="s">
        <v>6369</v>
      </c>
      <c r="C2118" t="s">
        <v>7</v>
      </c>
      <c r="D2118" s="16">
        <v>1338.5</v>
      </c>
      <c r="E2118" s="17">
        <v>4548</v>
      </c>
      <c r="F2118" s="17">
        <v>1033782</v>
      </c>
      <c r="G2118" s="17">
        <v>534491.28300000005</v>
      </c>
      <c r="H2118">
        <v>69.620768049849403</v>
      </c>
    </row>
    <row r="2119" spans="1:8" x14ac:dyDescent="0.3">
      <c r="A2119" t="s">
        <v>6373</v>
      </c>
      <c r="B2119" t="s">
        <v>6369</v>
      </c>
      <c r="C2119" t="s">
        <v>5</v>
      </c>
      <c r="D2119" s="16">
        <v>1338.5</v>
      </c>
      <c r="E2119" s="17">
        <v>5200</v>
      </c>
      <c r="F2119" s="17">
        <v>812437</v>
      </c>
      <c r="G2119" s="17">
        <v>443054.59590000025</v>
      </c>
      <c r="H2119">
        <v>59.161429943977168</v>
      </c>
    </row>
    <row r="2120" spans="1:8" x14ac:dyDescent="0.3">
      <c r="A2120" t="s">
        <v>6374</v>
      </c>
      <c r="B2120" t="s">
        <v>6369</v>
      </c>
      <c r="C2120" t="s">
        <v>6</v>
      </c>
      <c r="D2120" s="16">
        <v>1338.5</v>
      </c>
      <c r="E2120" s="17">
        <v>3160</v>
      </c>
      <c r="F2120" s="17">
        <v>661746</v>
      </c>
      <c r="G2120" s="17">
        <v>330837.59990000015</v>
      </c>
      <c r="H2120">
        <v>58.487048213497445</v>
      </c>
    </row>
    <row r="2121" spans="1:8" x14ac:dyDescent="0.3">
      <c r="A2121" t="s">
        <v>6375</v>
      </c>
      <c r="B2121" t="s">
        <v>6369</v>
      </c>
      <c r="C2121" t="s">
        <v>8</v>
      </c>
      <c r="D2121" s="16">
        <v>1338.5</v>
      </c>
      <c r="E2121" s="17">
        <v>4680</v>
      </c>
      <c r="F2121" s="17">
        <v>944662</v>
      </c>
      <c r="G2121" s="17">
        <v>469686.71349999978</v>
      </c>
      <c r="H2121">
        <v>53.086573505545971</v>
      </c>
    </row>
    <row r="2122" spans="1:8" x14ac:dyDescent="0.3">
      <c r="A2122" t="s">
        <v>6376</v>
      </c>
      <c r="B2122" t="s">
        <v>6369</v>
      </c>
      <c r="C2122" t="s">
        <v>21</v>
      </c>
      <c r="D2122" s="16">
        <v>1338.5</v>
      </c>
      <c r="E2122" s="17">
        <v>2320</v>
      </c>
      <c r="F2122" s="17">
        <v>376613</v>
      </c>
      <c r="G2122" s="17">
        <v>190996.60100000005</v>
      </c>
      <c r="H2122">
        <v>47.099237168155661</v>
      </c>
    </row>
    <row r="2123" spans="1:8" x14ac:dyDescent="0.3">
      <c r="A2123" t="s">
        <v>6377</v>
      </c>
      <c r="B2123" t="s">
        <v>6369</v>
      </c>
      <c r="C2123" t="s">
        <v>22</v>
      </c>
      <c r="D2123" s="16">
        <v>1338.5</v>
      </c>
      <c r="E2123" s="17">
        <v>2800</v>
      </c>
      <c r="F2123" s="17">
        <v>703307</v>
      </c>
      <c r="G2123" s="17">
        <v>350961.51400000032</v>
      </c>
      <c r="H2123">
        <v>44.563234298963103</v>
      </c>
    </row>
    <row r="2124" spans="1:8" x14ac:dyDescent="0.3">
      <c r="A2124" t="s">
        <v>6378</v>
      </c>
      <c r="B2124" t="s">
        <v>6369</v>
      </c>
      <c r="C2124" t="s">
        <v>23</v>
      </c>
      <c r="D2124" s="16">
        <v>1338.5</v>
      </c>
      <c r="E2124" s="17">
        <v>2800</v>
      </c>
      <c r="F2124" s="17">
        <v>996413</v>
      </c>
      <c r="G2124" s="17">
        <v>515563.35039999988</v>
      </c>
      <c r="H2124">
        <v>54.718120920514821</v>
      </c>
    </row>
    <row r="2125" spans="1:8" x14ac:dyDescent="0.3">
      <c r="A2125" t="s">
        <v>6379</v>
      </c>
      <c r="B2125" t="s">
        <v>6369</v>
      </c>
      <c r="C2125" t="s">
        <v>24</v>
      </c>
      <c r="D2125" s="16">
        <v>1338.5</v>
      </c>
      <c r="E2125" s="17">
        <v>4560</v>
      </c>
      <c r="F2125" s="17">
        <v>557888</v>
      </c>
      <c r="G2125" s="17">
        <v>298629.62959999981</v>
      </c>
      <c r="H2125">
        <v>49.384807414495704</v>
      </c>
    </row>
    <row r="2126" spans="1:8" x14ac:dyDescent="0.3">
      <c r="A2126" t="s">
        <v>6380</v>
      </c>
      <c r="B2126" t="s">
        <v>6369</v>
      </c>
      <c r="C2126" t="s">
        <v>25</v>
      </c>
      <c r="D2126" s="16">
        <v>1338.5</v>
      </c>
      <c r="E2126" s="17">
        <v>2320</v>
      </c>
      <c r="F2126" s="17">
        <v>471217</v>
      </c>
      <c r="G2126" s="17">
        <v>246458.81919999994</v>
      </c>
      <c r="H2126">
        <v>42.125518854973741</v>
      </c>
    </row>
    <row r="2127" spans="1:8" x14ac:dyDescent="0.3">
      <c r="A2127" t="s">
        <v>6381</v>
      </c>
      <c r="B2127" t="s">
        <v>6369</v>
      </c>
      <c r="C2127" t="s">
        <v>5061</v>
      </c>
      <c r="D2127" s="16">
        <v>1338.5</v>
      </c>
      <c r="E2127" s="17">
        <v>3450</v>
      </c>
      <c r="F2127" s="17">
        <v>396820</v>
      </c>
      <c r="G2127" s="17">
        <v>206280.22000000006</v>
      </c>
      <c r="H2127">
        <v>52.716963143339385</v>
      </c>
    </row>
    <row r="2128" spans="1:8" x14ac:dyDescent="0.3">
      <c r="A2128" t="s">
        <v>6382</v>
      </c>
      <c r="B2128" t="s">
        <v>6369</v>
      </c>
      <c r="C2128" t="s">
        <v>14</v>
      </c>
      <c r="D2128" s="16">
        <v>1338.5</v>
      </c>
      <c r="E2128" s="17">
        <v>1755</v>
      </c>
      <c r="F2128" s="17">
        <v>587864</v>
      </c>
      <c r="G2128" s="17">
        <v>306275.51199999952</v>
      </c>
      <c r="H2128">
        <v>30.604096128034829</v>
      </c>
    </row>
    <row r="2129" spans="1:8" x14ac:dyDescent="0.3">
      <c r="A2129" t="s">
        <v>6383</v>
      </c>
      <c r="B2129" t="s">
        <v>6369</v>
      </c>
      <c r="C2129" t="s">
        <v>15</v>
      </c>
      <c r="D2129" s="16">
        <v>1338.5</v>
      </c>
      <c r="E2129" s="17">
        <v>1522</v>
      </c>
      <c r="F2129" s="17">
        <v>517365</v>
      </c>
      <c r="G2129" s="17">
        <v>303664.74100000004</v>
      </c>
      <c r="H2129">
        <v>38.576329294949502</v>
      </c>
    </row>
    <row r="2130" spans="1:8" x14ac:dyDescent="0.3">
      <c r="A2130" t="s">
        <v>6384</v>
      </c>
      <c r="B2130" t="s">
        <v>6369</v>
      </c>
      <c r="C2130" t="s">
        <v>5063</v>
      </c>
      <c r="D2130" s="16">
        <v>1338.5</v>
      </c>
      <c r="E2130" s="17">
        <v>400</v>
      </c>
      <c r="F2130" s="17">
        <v>25665</v>
      </c>
      <c r="G2130" s="17">
        <v>11235.703000000014</v>
      </c>
      <c r="H2130">
        <v>35.575463316057636</v>
      </c>
    </row>
    <row r="2131" spans="1:8" x14ac:dyDescent="0.3">
      <c r="A2131" t="s">
        <v>6385</v>
      </c>
      <c r="B2131" t="s">
        <v>6369</v>
      </c>
      <c r="C2131" t="s">
        <v>5065</v>
      </c>
      <c r="D2131" s="16">
        <v>1338.5</v>
      </c>
      <c r="E2131" s="17">
        <v>0</v>
      </c>
      <c r="F2131" s="17">
        <v>388342</v>
      </c>
      <c r="G2131" s="17">
        <v>136372.01380000002</v>
      </c>
      <c r="H2131">
        <v>41.091902295782305</v>
      </c>
    </row>
    <row r="2132" spans="1:8" x14ac:dyDescent="0.3">
      <c r="A2132" t="s">
        <v>6386</v>
      </c>
      <c r="B2132" t="s">
        <v>6369</v>
      </c>
      <c r="C2132" t="s">
        <v>5067</v>
      </c>
      <c r="D2132" s="16">
        <v>1338.5</v>
      </c>
      <c r="E2132" s="17">
        <v>0</v>
      </c>
      <c r="F2132" s="17">
        <v>423632</v>
      </c>
      <c r="G2132" s="17">
        <v>191799.38730000009</v>
      </c>
      <c r="H2132">
        <v>64.476381378416775</v>
      </c>
    </row>
    <row r="2133" spans="1:8" x14ac:dyDescent="0.3">
      <c r="A2133" t="s">
        <v>6387</v>
      </c>
      <c r="B2133" t="s">
        <v>6369</v>
      </c>
      <c r="C2133" t="s">
        <v>5069</v>
      </c>
      <c r="D2133" s="16">
        <v>1338.5</v>
      </c>
      <c r="E2133" s="17">
        <v>0</v>
      </c>
      <c r="F2133" s="17">
        <v>38153</v>
      </c>
      <c r="G2133" s="17">
        <v>14486.574000000001</v>
      </c>
      <c r="H2133">
        <v>59.285247561249854</v>
      </c>
    </row>
    <row r="2134" spans="1:8" x14ac:dyDescent="0.3">
      <c r="A2134" t="s">
        <v>6388</v>
      </c>
      <c r="B2134" t="s">
        <v>6369</v>
      </c>
      <c r="C2134" t="s">
        <v>5071</v>
      </c>
      <c r="D2134" s="16">
        <v>1338.5</v>
      </c>
      <c r="E2134" s="17">
        <v>0</v>
      </c>
      <c r="F2134" s="17">
        <v>40349</v>
      </c>
      <c r="G2134" s="17">
        <v>18938.9444</v>
      </c>
      <c r="H2134">
        <v>51.406305311042686</v>
      </c>
    </row>
    <row r="2135" spans="1:8" x14ac:dyDescent="0.3">
      <c r="A2135" t="s">
        <v>6389</v>
      </c>
      <c r="B2135" t="s">
        <v>6369</v>
      </c>
      <c r="C2135" t="s">
        <v>5073</v>
      </c>
      <c r="D2135" s="16">
        <v>1338.5</v>
      </c>
      <c r="E2135" s="17">
        <v>0</v>
      </c>
      <c r="F2135" s="17">
        <v>83546</v>
      </c>
      <c r="G2135" s="17">
        <v>27233.123200000009</v>
      </c>
      <c r="H2135">
        <v>43.669949253951131</v>
      </c>
    </row>
    <row r="2136" spans="1:8" x14ac:dyDescent="0.3">
      <c r="A2136" t="s">
        <v>6390</v>
      </c>
      <c r="B2136" t="s">
        <v>6369</v>
      </c>
      <c r="C2136" t="s">
        <v>5075</v>
      </c>
      <c r="D2136" s="16">
        <v>1338.5</v>
      </c>
      <c r="E2136" s="17">
        <v>0</v>
      </c>
      <c r="F2136" s="17">
        <v>2677</v>
      </c>
      <c r="G2136" s="17">
        <v>335.30999999999995</v>
      </c>
      <c r="H2136">
        <v>67.16011086010532</v>
      </c>
    </row>
    <row r="2137" spans="1:8" x14ac:dyDescent="0.3">
      <c r="A2137" t="s">
        <v>6391</v>
      </c>
      <c r="B2137" t="s">
        <v>6369</v>
      </c>
      <c r="C2137" t="s">
        <v>26</v>
      </c>
      <c r="D2137" s="16">
        <v>1338.5</v>
      </c>
      <c r="E2137" s="17">
        <v>1440</v>
      </c>
      <c r="F2137" s="17">
        <v>662098</v>
      </c>
      <c r="G2137" s="17">
        <v>353050.15850000037</v>
      </c>
      <c r="H2137">
        <v>71.464536758461747</v>
      </c>
    </row>
    <row r="2138" spans="1:8" x14ac:dyDescent="0.3">
      <c r="A2138" t="s">
        <v>6392</v>
      </c>
      <c r="B2138" t="s">
        <v>6369</v>
      </c>
      <c r="C2138" t="s">
        <v>27</v>
      </c>
      <c r="D2138" s="16">
        <v>1338.5</v>
      </c>
      <c r="E2138" s="17">
        <v>1440</v>
      </c>
      <c r="F2138" s="17">
        <v>362417</v>
      </c>
      <c r="G2138" s="17">
        <v>180519.12510000021</v>
      </c>
      <c r="H2138">
        <v>103.65503328043555</v>
      </c>
    </row>
    <row r="2139" spans="1:8" x14ac:dyDescent="0.3">
      <c r="A2139" t="s">
        <v>6393</v>
      </c>
      <c r="B2139" t="s">
        <v>6369</v>
      </c>
      <c r="C2139" t="s">
        <v>28</v>
      </c>
      <c r="D2139" s="16">
        <v>1338.5</v>
      </c>
      <c r="E2139" s="17">
        <v>1000</v>
      </c>
      <c r="F2139" s="17">
        <v>187027</v>
      </c>
      <c r="G2139" s="17">
        <v>79583.391399999935</v>
      </c>
      <c r="H2139">
        <v>63.148397703760558</v>
      </c>
    </row>
    <row r="2140" spans="1:8" x14ac:dyDescent="0.3">
      <c r="A2140" t="s">
        <v>6394</v>
      </c>
      <c r="B2140" t="s">
        <v>6369</v>
      </c>
      <c r="C2140" t="s">
        <v>29</v>
      </c>
      <c r="D2140" s="16">
        <v>1338.5</v>
      </c>
      <c r="E2140" s="17">
        <v>400</v>
      </c>
      <c r="F2140" s="17">
        <v>153604</v>
      </c>
      <c r="G2140" s="17">
        <v>72181.237200000003</v>
      </c>
      <c r="H2140">
        <v>57.26428737812364</v>
      </c>
    </row>
    <row r="2141" spans="1:8" x14ac:dyDescent="0.3">
      <c r="A2141" t="s">
        <v>6395</v>
      </c>
      <c r="B2141" t="s">
        <v>6369</v>
      </c>
      <c r="C2141" t="s">
        <v>5077</v>
      </c>
      <c r="D2141" s="16">
        <v>1338.5</v>
      </c>
      <c r="E2141" s="17">
        <v>1280</v>
      </c>
      <c r="F2141" s="17">
        <v>23835</v>
      </c>
      <c r="G2141" s="17">
        <v>10422.204</v>
      </c>
      <c r="H2141">
        <v>32.707280182297566</v>
      </c>
    </row>
    <row r="2142" spans="1:8" x14ac:dyDescent="0.3">
      <c r="A2142" t="s">
        <v>6396</v>
      </c>
      <c r="B2142" t="s">
        <v>6369</v>
      </c>
      <c r="C2142" t="s">
        <v>30</v>
      </c>
      <c r="D2142" s="16">
        <v>1338.5</v>
      </c>
      <c r="E2142" s="17">
        <v>1608</v>
      </c>
      <c r="F2142" s="17">
        <v>414470</v>
      </c>
      <c r="G2142" s="17">
        <v>241392.07219999994</v>
      </c>
      <c r="H2142">
        <v>47.932648288270045</v>
      </c>
    </row>
    <row r="2143" spans="1:8" x14ac:dyDescent="0.3">
      <c r="A2143" t="s">
        <v>6397</v>
      </c>
      <c r="B2143" t="s">
        <v>6369</v>
      </c>
      <c r="C2143" t="s">
        <v>5079</v>
      </c>
      <c r="D2143" s="16">
        <v>1338.5</v>
      </c>
      <c r="E2143" s="17">
        <v>640</v>
      </c>
      <c r="F2143" s="17">
        <v>34726</v>
      </c>
      <c r="G2143" s="17">
        <v>16983.879999999997</v>
      </c>
      <c r="H2143">
        <v>43.910607441500808</v>
      </c>
    </row>
    <row r="2144" spans="1:8" x14ac:dyDescent="0.3">
      <c r="A2144" t="s">
        <v>6398</v>
      </c>
      <c r="B2144" t="s">
        <v>6369</v>
      </c>
      <c r="C2144" t="s">
        <v>5081</v>
      </c>
      <c r="D2144" s="16">
        <v>1338.5</v>
      </c>
      <c r="E2144" s="17">
        <v>0</v>
      </c>
      <c r="F2144" s="17">
        <v>211488</v>
      </c>
      <c r="G2144" s="17">
        <v>90316.594899999996</v>
      </c>
      <c r="H2144">
        <v>68.638832172789549</v>
      </c>
    </row>
    <row r="2145" spans="1:8" x14ac:dyDescent="0.3">
      <c r="A2145" t="s">
        <v>6399</v>
      </c>
      <c r="B2145" t="s">
        <v>6369</v>
      </c>
      <c r="C2145" t="s">
        <v>5083</v>
      </c>
      <c r="D2145" s="16">
        <v>1338.5</v>
      </c>
      <c r="E2145" s="17">
        <v>0</v>
      </c>
      <c r="F2145" s="17">
        <v>187633</v>
      </c>
      <c r="G2145" s="17">
        <v>91425.676000000007</v>
      </c>
      <c r="H2145">
        <v>42.614589257258672</v>
      </c>
    </row>
    <row r="2146" spans="1:8" x14ac:dyDescent="0.3">
      <c r="A2146" t="s">
        <v>6400</v>
      </c>
      <c r="B2146" t="s">
        <v>6369</v>
      </c>
      <c r="C2146" t="s">
        <v>5085</v>
      </c>
      <c r="D2146" s="16">
        <v>1338.5</v>
      </c>
      <c r="E2146" s="17">
        <v>360</v>
      </c>
      <c r="F2146" s="17">
        <v>91088</v>
      </c>
      <c r="G2146" s="17">
        <v>40406.534800000009</v>
      </c>
      <c r="H2146">
        <v>25.235395560347772</v>
      </c>
    </row>
    <row r="2147" spans="1:8" x14ac:dyDescent="0.3">
      <c r="A2147" t="s">
        <v>6401</v>
      </c>
      <c r="B2147" t="s">
        <v>6369</v>
      </c>
      <c r="C2147" t="s">
        <v>31</v>
      </c>
      <c r="D2147" s="16">
        <v>1338.5</v>
      </c>
      <c r="E2147" s="17">
        <v>2824</v>
      </c>
      <c r="F2147" s="17">
        <v>425729</v>
      </c>
      <c r="G2147" s="17">
        <v>210039.01309999987</v>
      </c>
      <c r="H2147">
        <v>43.443477337426621</v>
      </c>
    </row>
    <row r="2148" spans="1:8" x14ac:dyDescent="0.3">
      <c r="A2148" t="s">
        <v>6402</v>
      </c>
      <c r="B2148" t="s">
        <v>6369</v>
      </c>
      <c r="C2148" t="s">
        <v>5087</v>
      </c>
      <c r="D2148" s="16">
        <v>1338.5</v>
      </c>
      <c r="E2148" s="17">
        <v>0</v>
      </c>
      <c r="F2148" s="17">
        <v>40611</v>
      </c>
      <c r="G2148" s="17">
        <v>6845.7120000000068</v>
      </c>
      <c r="H2148">
        <v>54.319778051352642</v>
      </c>
    </row>
    <row r="2149" spans="1:8" x14ac:dyDescent="0.3">
      <c r="A2149" t="s">
        <v>6403</v>
      </c>
      <c r="B2149" t="s">
        <v>6404</v>
      </c>
      <c r="C2149" t="s">
        <v>4</v>
      </c>
      <c r="D2149" s="16">
        <v>1038.5</v>
      </c>
      <c r="E2149" s="17">
        <v>10044</v>
      </c>
      <c r="F2149" s="17">
        <v>3438234</v>
      </c>
      <c r="G2149" s="17">
        <v>1820451.9659999986</v>
      </c>
      <c r="H2149">
        <v>55.093426262329146</v>
      </c>
    </row>
    <row r="2150" spans="1:8" x14ac:dyDescent="0.3">
      <c r="A2150" t="s">
        <v>6405</v>
      </c>
      <c r="B2150" t="s">
        <v>6404</v>
      </c>
      <c r="C2150" t="s">
        <v>2</v>
      </c>
      <c r="D2150" s="16">
        <v>1038.5</v>
      </c>
      <c r="E2150" s="17">
        <v>10770</v>
      </c>
      <c r="F2150" s="17">
        <v>4336782</v>
      </c>
      <c r="G2150" s="17">
        <v>2333430.3540000012</v>
      </c>
      <c r="H2150">
        <v>59.173365935727595</v>
      </c>
    </row>
    <row r="2151" spans="1:8" x14ac:dyDescent="0.3">
      <c r="A2151" t="s">
        <v>6406</v>
      </c>
      <c r="B2151" t="s">
        <v>6404</v>
      </c>
      <c r="C2151" t="s">
        <v>3</v>
      </c>
      <c r="D2151" s="16">
        <v>1038.5</v>
      </c>
      <c r="E2151" s="17">
        <v>11472</v>
      </c>
      <c r="F2151" s="17">
        <v>2202040</v>
      </c>
      <c r="G2151" s="17">
        <v>1195063.9738000007</v>
      </c>
      <c r="H2151">
        <v>58.096669218896224</v>
      </c>
    </row>
    <row r="2152" spans="1:8" x14ac:dyDescent="0.3">
      <c r="A2152" t="s">
        <v>6407</v>
      </c>
      <c r="B2152" t="s">
        <v>6404</v>
      </c>
      <c r="C2152" t="s">
        <v>7</v>
      </c>
      <c r="D2152" s="16">
        <v>1038.5</v>
      </c>
      <c r="E2152" s="17">
        <v>3030</v>
      </c>
      <c r="F2152" s="17">
        <v>724709</v>
      </c>
      <c r="G2152" s="17">
        <v>386498.92000000027</v>
      </c>
      <c r="H2152">
        <v>66.221304465260204</v>
      </c>
    </row>
    <row r="2153" spans="1:8" x14ac:dyDescent="0.3">
      <c r="A2153" t="s">
        <v>6408</v>
      </c>
      <c r="B2153" t="s">
        <v>6404</v>
      </c>
      <c r="C2153" t="s">
        <v>5</v>
      </c>
      <c r="D2153" s="16">
        <v>1038.5</v>
      </c>
      <c r="E2153" s="17">
        <v>4000</v>
      </c>
      <c r="F2153" s="17">
        <v>670802</v>
      </c>
      <c r="G2153" s="17">
        <v>357683.66190000041</v>
      </c>
      <c r="H2153">
        <v>58.385810983901685</v>
      </c>
    </row>
    <row r="2154" spans="1:8" x14ac:dyDescent="0.3">
      <c r="A2154" t="s">
        <v>6409</v>
      </c>
      <c r="B2154" t="s">
        <v>6404</v>
      </c>
      <c r="C2154" t="s">
        <v>6</v>
      </c>
      <c r="D2154" s="16">
        <v>1038.5</v>
      </c>
      <c r="E2154" s="17">
        <v>1580</v>
      </c>
      <c r="F2154" s="17">
        <v>705976</v>
      </c>
      <c r="G2154" s="17">
        <v>370279.57189999969</v>
      </c>
      <c r="H2154">
        <v>24.574573572294735</v>
      </c>
    </row>
    <row r="2155" spans="1:8" x14ac:dyDescent="0.3">
      <c r="A2155" t="s">
        <v>6410</v>
      </c>
      <c r="B2155" t="s">
        <v>6404</v>
      </c>
      <c r="C2155" t="s">
        <v>8</v>
      </c>
      <c r="D2155" s="16">
        <v>1038.5</v>
      </c>
      <c r="E2155" s="17">
        <v>2490</v>
      </c>
      <c r="F2155" s="17">
        <v>688706</v>
      </c>
      <c r="G2155" s="17">
        <v>356458.7680999997</v>
      </c>
      <c r="H2155">
        <v>40.388534454483718</v>
      </c>
    </row>
    <row r="2156" spans="1:8" x14ac:dyDescent="0.3">
      <c r="A2156" t="s">
        <v>6411</v>
      </c>
      <c r="B2156" t="s">
        <v>6404</v>
      </c>
      <c r="C2156" t="s">
        <v>21</v>
      </c>
      <c r="D2156" s="16">
        <v>1038.5</v>
      </c>
      <c r="E2156" s="17">
        <v>1960</v>
      </c>
      <c r="F2156" s="17">
        <v>298046</v>
      </c>
      <c r="G2156" s="17">
        <v>144733.74799999976</v>
      </c>
      <c r="H2156">
        <v>47.466802381195102</v>
      </c>
    </row>
    <row r="2157" spans="1:8" x14ac:dyDescent="0.3">
      <c r="A2157" t="s">
        <v>6412</v>
      </c>
      <c r="B2157" t="s">
        <v>6404</v>
      </c>
      <c r="C2157" t="s">
        <v>22</v>
      </c>
      <c r="D2157" s="16">
        <v>1038.5</v>
      </c>
      <c r="E2157" s="17">
        <v>1840</v>
      </c>
      <c r="F2157" s="17">
        <v>558745</v>
      </c>
      <c r="G2157" s="17">
        <v>280640.98000000004</v>
      </c>
      <c r="H2157">
        <v>40.429561163121612</v>
      </c>
    </row>
    <row r="2158" spans="1:8" x14ac:dyDescent="0.3">
      <c r="A2158" t="s">
        <v>6413</v>
      </c>
      <c r="B2158" t="s">
        <v>6404</v>
      </c>
      <c r="C2158" t="s">
        <v>23</v>
      </c>
      <c r="D2158" s="16">
        <v>1038.5</v>
      </c>
      <c r="E2158" s="17">
        <v>1040</v>
      </c>
      <c r="F2158" s="17">
        <v>524206</v>
      </c>
      <c r="G2158" s="17">
        <v>280668.95000000019</v>
      </c>
      <c r="H2158">
        <v>39.784166982806077</v>
      </c>
    </row>
    <row r="2159" spans="1:8" x14ac:dyDescent="0.3">
      <c r="A2159" t="s">
        <v>6414</v>
      </c>
      <c r="B2159" t="s">
        <v>6404</v>
      </c>
      <c r="C2159" t="s">
        <v>24</v>
      </c>
      <c r="D2159" s="16">
        <v>1038.5</v>
      </c>
      <c r="E2159" s="17">
        <v>4360</v>
      </c>
      <c r="F2159" s="17">
        <v>534539</v>
      </c>
      <c r="G2159" s="17">
        <v>286209.04399999999</v>
      </c>
      <c r="H2159">
        <v>51.711973501094661</v>
      </c>
    </row>
    <row r="2160" spans="1:8" x14ac:dyDescent="0.3">
      <c r="A2160" t="s">
        <v>6415</v>
      </c>
      <c r="B2160" t="s">
        <v>6404</v>
      </c>
      <c r="C2160" t="s">
        <v>25</v>
      </c>
      <c r="D2160" s="16">
        <v>1038.5</v>
      </c>
      <c r="E2160" s="17">
        <v>1600</v>
      </c>
      <c r="F2160" s="17">
        <v>313866</v>
      </c>
      <c r="G2160" s="17">
        <v>163317.66600000006</v>
      </c>
      <c r="H2160">
        <v>49.080473944002613</v>
      </c>
    </row>
    <row r="2161" spans="1:8" x14ac:dyDescent="0.3">
      <c r="A2161" t="s">
        <v>6416</v>
      </c>
      <c r="B2161" t="s">
        <v>6404</v>
      </c>
      <c r="C2161" t="s">
        <v>5061</v>
      </c>
      <c r="D2161" s="16">
        <v>1038.5</v>
      </c>
      <c r="E2161" s="17">
        <v>3410</v>
      </c>
      <c r="F2161" s="17">
        <v>412739</v>
      </c>
      <c r="G2161" s="17">
        <v>220521.57199999984</v>
      </c>
      <c r="H2161">
        <v>46.046534640969078</v>
      </c>
    </row>
    <row r="2162" spans="1:8" x14ac:dyDescent="0.3">
      <c r="A2162" t="s">
        <v>6417</v>
      </c>
      <c r="B2162" t="s">
        <v>6404</v>
      </c>
      <c r="C2162" t="s">
        <v>14</v>
      </c>
      <c r="D2162" s="16">
        <v>1038.5</v>
      </c>
      <c r="E2162" s="17">
        <v>1645</v>
      </c>
      <c r="F2162" s="17">
        <v>612838</v>
      </c>
      <c r="G2162" s="17">
        <v>321964.71399999998</v>
      </c>
      <c r="H2162">
        <v>24.452813508628626</v>
      </c>
    </row>
    <row r="2163" spans="1:8" x14ac:dyDescent="0.3">
      <c r="A2163" t="s">
        <v>6418</v>
      </c>
      <c r="B2163" t="s">
        <v>6404</v>
      </c>
      <c r="C2163" t="s">
        <v>15</v>
      </c>
      <c r="D2163" s="16">
        <v>1038.5</v>
      </c>
      <c r="E2163" s="17">
        <v>1415</v>
      </c>
      <c r="F2163" s="17">
        <v>553981</v>
      </c>
      <c r="G2163" s="17">
        <v>321763.93700000003</v>
      </c>
      <c r="H2163">
        <v>35.24413497512883</v>
      </c>
    </row>
    <row r="2164" spans="1:8" x14ac:dyDescent="0.3">
      <c r="A2164" t="s">
        <v>6419</v>
      </c>
      <c r="B2164" t="s">
        <v>6404</v>
      </c>
      <c r="C2164" t="s">
        <v>5063</v>
      </c>
      <c r="D2164" s="16">
        <v>1038.5</v>
      </c>
      <c r="E2164" s="17">
        <v>800</v>
      </c>
      <c r="F2164" s="17">
        <v>38194</v>
      </c>
      <c r="G2164" s="17">
        <v>16755.807999999983</v>
      </c>
      <c r="H2164">
        <v>45.065865391074006</v>
      </c>
    </row>
    <row r="2165" spans="1:8" x14ac:dyDescent="0.3">
      <c r="A2165" t="s">
        <v>6420</v>
      </c>
      <c r="B2165" t="s">
        <v>6404</v>
      </c>
      <c r="C2165" t="s">
        <v>5065</v>
      </c>
      <c r="D2165" s="16">
        <v>1038.5</v>
      </c>
      <c r="E2165" s="17">
        <v>1359</v>
      </c>
      <c r="F2165" s="17">
        <v>2058482</v>
      </c>
      <c r="G2165" s="17">
        <v>950439.4663999998</v>
      </c>
      <c r="H2165">
        <v>57.154284588827693</v>
      </c>
    </row>
    <row r="2166" spans="1:8" x14ac:dyDescent="0.3">
      <c r="A2166" t="s">
        <v>6421</v>
      </c>
      <c r="B2166" t="s">
        <v>6404</v>
      </c>
      <c r="C2166" t="s">
        <v>5067</v>
      </c>
      <c r="D2166" s="16">
        <v>1038.5</v>
      </c>
      <c r="E2166" s="17">
        <v>1059</v>
      </c>
      <c r="F2166" s="17">
        <v>1700742</v>
      </c>
      <c r="G2166" s="17">
        <v>772439.71809999913</v>
      </c>
      <c r="H2166">
        <v>50.773988105393229</v>
      </c>
    </row>
    <row r="2167" spans="1:8" x14ac:dyDescent="0.3">
      <c r="A2167" t="s">
        <v>6422</v>
      </c>
      <c r="B2167" t="s">
        <v>6404</v>
      </c>
      <c r="C2167" t="s">
        <v>5069</v>
      </c>
      <c r="D2167" s="16">
        <v>1038.5</v>
      </c>
      <c r="E2167" s="17">
        <v>528</v>
      </c>
      <c r="F2167" s="17">
        <v>157618</v>
      </c>
      <c r="G2167" s="17">
        <v>19395.468399999983</v>
      </c>
      <c r="H2167">
        <v>105.16074519575672</v>
      </c>
    </row>
    <row r="2168" spans="1:8" x14ac:dyDescent="0.3">
      <c r="A2168" t="s">
        <v>6423</v>
      </c>
      <c r="B2168" t="s">
        <v>6404</v>
      </c>
      <c r="C2168" t="s">
        <v>5071</v>
      </c>
      <c r="D2168" s="16">
        <v>1038.5</v>
      </c>
      <c r="E2168" s="17">
        <v>400</v>
      </c>
      <c r="F2168" s="17">
        <v>258497</v>
      </c>
      <c r="G2168" s="17">
        <v>114809.58519999997</v>
      </c>
      <c r="H2168">
        <v>60.153013717524225</v>
      </c>
    </row>
    <row r="2169" spans="1:8" x14ac:dyDescent="0.3">
      <c r="A2169" t="s">
        <v>6424</v>
      </c>
      <c r="B2169" t="s">
        <v>6404</v>
      </c>
      <c r="C2169" t="s">
        <v>5073</v>
      </c>
      <c r="D2169" s="16">
        <v>1038.5</v>
      </c>
      <c r="E2169" s="17">
        <v>240</v>
      </c>
      <c r="F2169" s="17">
        <v>307023</v>
      </c>
      <c r="G2169" s="17">
        <v>96088.128600000287</v>
      </c>
      <c r="H2169">
        <v>30.663464700128305</v>
      </c>
    </row>
    <row r="2170" spans="1:8" x14ac:dyDescent="0.3">
      <c r="A2170" t="s">
        <v>6425</v>
      </c>
      <c r="B2170" t="s">
        <v>6404</v>
      </c>
      <c r="C2170" t="s">
        <v>5075</v>
      </c>
      <c r="D2170" s="16">
        <v>1038.5</v>
      </c>
      <c r="E2170" s="17">
        <v>240</v>
      </c>
      <c r="F2170" s="17">
        <v>138117</v>
      </c>
      <c r="G2170" s="17">
        <v>44845.220000000059</v>
      </c>
      <c r="H2170">
        <v>38.481402091822417</v>
      </c>
    </row>
    <row r="2171" spans="1:8" x14ac:dyDescent="0.3">
      <c r="A2171" t="s">
        <v>6426</v>
      </c>
      <c r="B2171" t="s">
        <v>6404</v>
      </c>
      <c r="C2171" t="s">
        <v>26</v>
      </c>
      <c r="D2171" s="16">
        <v>1038.5</v>
      </c>
      <c r="E2171" s="17">
        <v>912</v>
      </c>
      <c r="F2171" s="17">
        <v>417211</v>
      </c>
      <c r="G2171" s="17">
        <v>220736.39250000016</v>
      </c>
      <c r="H2171">
        <v>67.575594135745902</v>
      </c>
    </row>
    <row r="2172" spans="1:8" x14ac:dyDescent="0.3">
      <c r="A2172" t="s">
        <v>6427</v>
      </c>
      <c r="B2172" t="s">
        <v>6404</v>
      </c>
      <c r="C2172" t="s">
        <v>27</v>
      </c>
      <c r="D2172" s="16">
        <v>1038.5</v>
      </c>
      <c r="E2172" s="17">
        <v>912</v>
      </c>
      <c r="F2172" s="17">
        <v>348386</v>
      </c>
      <c r="G2172" s="17">
        <v>182965.05570000006</v>
      </c>
      <c r="H2172">
        <v>65.73465732597667</v>
      </c>
    </row>
    <row r="2173" spans="1:8" x14ac:dyDescent="0.3">
      <c r="A2173" t="s">
        <v>6428</v>
      </c>
      <c r="B2173" t="s">
        <v>6404</v>
      </c>
      <c r="C2173" t="s">
        <v>28</v>
      </c>
      <c r="D2173" s="16">
        <v>1038.5</v>
      </c>
      <c r="E2173" s="17">
        <v>1584</v>
      </c>
      <c r="F2173" s="17">
        <v>289679</v>
      </c>
      <c r="G2173" s="17">
        <v>108493.41629999987</v>
      </c>
      <c r="H2173">
        <v>68.701574432160555</v>
      </c>
    </row>
    <row r="2174" spans="1:8" x14ac:dyDescent="0.3">
      <c r="A2174" t="s">
        <v>6429</v>
      </c>
      <c r="B2174" t="s">
        <v>6404</v>
      </c>
      <c r="C2174" t="s">
        <v>29</v>
      </c>
      <c r="D2174" s="16">
        <v>1038.5</v>
      </c>
      <c r="E2174" s="17">
        <v>200</v>
      </c>
      <c r="F2174" s="17">
        <v>134704</v>
      </c>
      <c r="G2174" s="17">
        <v>63050.392600000036</v>
      </c>
      <c r="H2174">
        <v>48.80192733185396</v>
      </c>
    </row>
    <row r="2175" spans="1:8" x14ac:dyDescent="0.3">
      <c r="A2175" t="s">
        <v>6430</v>
      </c>
      <c r="B2175" t="s">
        <v>6404</v>
      </c>
      <c r="C2175" t="s">
        <v>30</v>
      </c>
      <c r="D2175" s="16">
        <v>1038.5</v>
      </c>
      <c r="E2175" s="17">
        <v>1508</v>
      </c>
      <c r="F2175" s="17">
        <v>420612</v>
      </c>
      <c r="G2175" s="17">
        <v>244362.46249999985</v>
      </c>
      <c r="H2175">
        <v>46.360932859752829</v>
      </c>
    </row>
    <row r="2176" spans="1:8" x14ac:dyDescent="0.3">
      <c r="A2176" t="s">
        <v>6431</v>
      </c>
      <c r="B2176" t="s">
        <v>6404</v>
      </c>
      <c r="C2176" t="s">
        <v>5079</v>
      </c>
      <c r="D2176" s="16">
        <v>1038.5</v>
      </c>
      <c r="E2176" s="17">
        <v>680</v>
      </c>
      <c r="F2176" s="17">
        <v>15022</v>
      </c>
      <c r="G2176" s="17">
        <v>7537.1620000000003</v>
      </c>
      <c r="H2176">
        <v>155.5559632018757</v>
      </c>
    </row>
    <row r="2177" spans="1:8" x14ac:dyDescent="0.3">
      <c r="A2177" t="s">
        <v>6432</v>
      </c>
      <c r="B2177" t="s">
        <v>6404</v>
      </c>
      <c r="C2177" t="s">
        <v>5081</v>
      </c>
      <c r="D2177" s="16">
        <v>1038.5</v>
      </c>
      <c r="E2177" s="17">
        <v>0</v>
      </c>
      <c r="F2177" s="17">
        <v>121124</v>
      </c>
      <c r="G2177" s="17">
        <v>60463.512499999983</v>
      </c>
      <c r="H2177">
        <v>65.815656956268185</v>
      </c>
    </row>
    <row r="2178" spans="1:8" x14ac:dyDescent="0.3">
      <c r="A2178" t="s">
        <v>6433</v>
      </c>
      <c r="B2178" t="s">
        <v>6404</v>
      </c>
      <c r="C2178" t="s">
        <v>5083</v>
      </c>
      <c r="D2178" s="16">
        <v>1038.5</v>
      </c>
      <c r="E2178" s="17">
        <v>0</v>
      </c>
      <c r="F2178" s="17">
        <v>162595</v>
      </c>
      <c r="G2178" s="17">
        <v>78963.911799999987</v>
      </c>
      <c r="H2178">
        <v>46.723765617580511</v>
      </c>
    </row>
    <row r="2179" spans="1:8" x14ac:dyDescent="0.3">
      <c r="A2179" t="s">
        <v>6434</v>
      </c>
      <c r="B2179" t="s">
        <v>6404</v>
      </c>
      <c r="C2179" t="s">
        <v>5085</v>
      </c>
      <c r="D2179" s="16">
        <v>1038.5</v>
      </c>
      <c r="E2179" s="17">
        <v>180</v>
      </c>
      <c r="F2179" s="17">
        <v>38975</v>
      </c>
      <c r="G2179" s="17">
        <v>16335.116000000002</v>
      </c>
      <c r="H2179">
        <v>17.694797875289474</v>
      </c>
    </row>
    <row r="2180" spans="1:8" x14ac:dyDescent="0.3">
      <c r="A2180" t="s">
        <v>6435</v>
      </c>
      <c r="B2180" t="s">
        <v>6404</v>
      </c>
      <c r="C2180" t="s">
        <v>31</v>
      </c>
      <c r="D2180" s="16">
        <v>1038.5</v>
      </c>
      <c r="E2180" s="17">
        <v>2160</v>
      </c>
      <c r="F2180" s="17">
        <v>384864</v>
      </c>
      <c r="G2180" s="17">
        <v>196587.3168</v>
      </c>
      <c r="H2180">
        <v>42.848253195698959</v>
      </c>
    </row>
    <row r="2181" spans="1:8" x14ac:dyDescent="0.3">
      <c r="A2181" t="s">
        <v>6436</v>
      </c>
      <c r="B2181" t="s">
        <v>6404</v>
      </c>
      <c r="C2181" t="s">
        <v>5087</v>
      </c>
      <c r="D2181" s="16">
        <v>1038.5</v>
      </c>
      <c r="E2181" s="17">
        <v>0</v>
      </c>
      <c r="F2181" s="17">
        <v>35203</v>
      </c>
      <c r="G2181" s="17">
        <v>7930.0719999999965</v>
      </c>
      <c r="H2181">
        <v>115.61886574848147</v>
      </c>
    </row>
    <row r="2182" spans="1:8" x14ac:dyDescent="0.3">
      <c r="A2182" t="s">
        <v>6437</v>
      </c>
      <c r="B2182" t="s">
        <v>6438</v>
      </c>
      <c r="C2182" t="s">
        <v>4</v>
      </c>
      <c r="D2182" s="16">
        <v>1900</v>
      </c>
      <c r="E2182" s="17">
        <v>21594</v>
      </c>
      <c r="F2182" s="17">
        <v>4528481</v>
      </c>
      <c r="G2182" s="17">
        <v>2166569.9923999999</v>
      </c>
      <c r="H2182">
        <v>76.081585279453876</v>
      </c>
    </row>
    <row r="2183" spans="1:8" x14ac:dyDescent="0.3">
      <c r="A2183" t="s">
        <v>6439</v>
      </c>
      <c r="B2183" t="s">
        <v>6438</v>
      </c>
      <c r="C2183" t="s">
        <v>2</v>
      </c>
      <c r="D2183" s="16">
        <v>1900</v>
      </c>
      <c r="E2183" s="17">
        <v>20821</v>
      </c>
      <c r="F2183" s="17">
        <v>5765984</v>
      </c>
      <c r="G2183" s="17">
        <v>2803213.0059000002</v>
      </c>
      <c r="H2183">
        <v>76.113114511404675</v>
      </c>
    </row>
    <row r="2184" spans="1:8" x14ac:dyDescent="0.3">
      <c r="A2184" t="s">
        <v>6440</v>
      </c>
      <c r="B2184" t="s">
        <v>6438</v>
      </c>
      <c r="C2184" t="s">
        <v>3</v>
      </c>
      <c r="D2184" s="16">
        <v>1900</v>
      </c>
      <c r="E2184" s="17">
        <v>20928</v>
      </c>
      <c r="F2184" s="17">
        <v>2152961</v>
      </c>
      <c r="G2184" s="17">
        <v>938295.53990000114</v>
      </c>
      <c r="H2184">
        <v>82.937190780502164</v>
      </c>
    </row>
    <row r="2185" spans="1:8" x14ac:dyDescent="0.3">
      <c r="A2185" t="s">
        <v>6441</v>
      </c>
      <c r="B2185" t="s">
        <v>6438</v>
      </c>
      <c r="C2185" t="s">
        <v>7</v>
      </c>
      <c r="D2185" s="16">
        <v>1900</v>
      </c>
      <c r="E2185" s="17">
        <v>4920</v>
      </c>
      <c r="F2185" s="17">
        <v>1379249</v>
      </c>
      <c r="G2185" s="17">
        <v>737083.24300000048</v>
      </c>
      <c r="H2185">
        <v>57.930915206367793</v>
      </c>
    </row>
    <row r="2186" spans="1:8" x14ac:dyDescent="0.3">
      <c r="A2186" t="s">
        <v>6442</v>
      </c>
      <c r="B2186" t="s">
        <v>6438</v>
      </c>
      <c r="C2186" t="s">
        <v>5</v>
      </c>
      <c r="D2186" s="16">
        <v>1900</v>
      </c>
      <c r="E2186" s="17">
        <v>5440</v>
      </c>
      <c r="F2186" s="17">
        <v>891653</v>
      </c>
      <c r="G2186" s="17">
        <v>485124.54819999996</v>
      </c>
      <c r="H2186">
        <v>56.392366472736953</v>
      </c>
    </row>
    <row r="2187" spans="1:8" x14ac:dyDescent="0.3">
      <c r="A2187" t="s">
        <v>6443</v>
      </c>
      <c r="B2187" t="s">
        <v>6438</v>
      </c>
      <c r="C2187" t="s">
        <v>6</v>
      </c>
      <c r="D2187" s="16">
        <v>1900</v>
      </c>
      <c r="E2187" s="17">
        <v>2340</v>
      </c>
      <c r="F2187" s="17">
        <v>496561</v>
      </c>
      <c r="G2187" s="17">
        <v>243692.27499999976</v>
      </c>
      <c r="H2187">
        <v>55.182431403488025</v>
      </c>
    </row>
    <row r="2188" spans="1:8" x14ac:dyDescent="0.3">
      <c r="A2188" t="s">
        <v>6444</v>
      </c>
      <c r="B2188" t="s">
        <v>6438</v>
      </c>
      <c r="C2188" t="s">
        <v>8</v>
      </c>
      <c r="D2188" s="16">
        <v>1900</v>
      </c>
      <c r="E2188" s="17">
        <v>6000</v>
      </c>
      <c r="F2188" s="17">
        <v>947503</v>
      </c>
      <c r="G2188" s="17">
        <v>409242.56090000016</v>
      </c>
      <c r="H2188">
        <v>62.632164639609883</v>
      </c>
    </row>
    <row r="2189" spans="1:8" x14ac:dyDescent="0.3">
      <c r="A2189" t="s">
        <v>6445</v>
      </c>
      <c r="B2189" t="s">
        <v>6438</v>
      </c>
      <c r="C2189" t="s">
        <v>21</v>
      </c>
      <c r="D2189" s="16">
        <v>1900</v>
      </c>
      <c r="E2189" s="17">
        <v>3920</v>
      </c>
      <c r="F2189" s="17">
        <v>386987</v>
      </c>
      <c r="G2189" s="17">
        <v>146933.31239999991</v>
      </c>
      <c r="H2189">
        <v>63.9508318113418</v>
      </c>
    </row>
    <row r="2190" spans="1:8" x14ac:dyDescent="0.3">
      <c r="A2190" t="s">
        <v>6446</v>
      </c>
      <c r="B2190" t="s">
        <v>6438</v>
      </c>
      <c r="C2190" t="s">
        <v>22</v>
      </c>
      <c r="D2190" s="16">
        <v>1900</v>
      </c>
      <c r="E2190" s="17">
        <v>3680</v>
      </c>
      <c r="F2190" s="17">
        <v>615300</v>
      </c>
      <c r="G2190" s="17">
        <v>275282.70999999979</v>
      </c>
      <c r="H2190">
        <v>63.319340812639183</v>
      </c>
    </row>
    <row r="2191" spans="1:8" x14ac:dyDescent="0.3">
      <c r="A2191" t="s">
        <v>6447</v>
      </c>
      <c r="B2191" t="s">
        <v>6438</v>
      </c>
      <c r="C2191" t="s">
        <v>23</v>
      </c>
      <c r="D2191" s="16">
        <v>1900</v>
      </c>
      <c r="E2191" s="17">
        <v>2080</v>
      </c>
      <c r="F2191" s="17">
        <v>545752</v>
      </c>
      <c r="G2191" s="17">
        <v>274491.26199999987</v>
      </c>
      <c r="H2191">
        <v>69.003884206051197</v>
      </c>
    </row>
    <row r="2192" spans="1:8" x14ac:dyDescent="0.3">
      <c r="A2192" t="s">
        <v>6448</v>
      </c>
      <c r="B2192" t="s">
        <v>6438</v>
      </c>
      <c r="C2192" t="s">
        <v>24</v>
      </c>
      <c r="D2192" s="16">
        <v>1900</v>
      </c>
      <c r="E2192" s="17">
        <v>8760</v>
      </c>
      <c r="F2192" s="17">
        <v>704234</v>
      </c>
      <c r="G2192" s="17">
        <v>339380.2200000002</v>
      </c>
      <c r="H2192">
        <v>74.837580045902342</v>
      </c>
    </row>
    <row r="2193" spans="1:8" x14ac:dyDescent="0.3">
      <c r="A2193" t="s">
        <v>6449</v>
      </c>
      <c r="B2193" t="s">
        <v>6438</v>
      </c>
      <c r="C2193" t="s">
        <v>25</v>
      </c>
      <c r="D2193" s="16">
        <v>1900</v>
      </c>
      <c r="E2193" s="17">
        <v>3240</v>
      </c>
      <c r="F2193" s="17">
        <v>360309</v>
      </c>
      <c r="G2193" s="17">
        <v>172444.47999999998</v>
      </c>
      <c r="H2193">
        <v>66.376174061499256</v>
      </c>
    </row>
    <row r="2194" spans="1:8" x14ac:dyDescent="0.3">
      <c r="A2194" t="s">
        <v>6450</v>
      </c>
      <c r="B2194" t="s">
        <v>6438</v>
      </c>
      <c r="C2194" t="s">
        <v>5061</v>
      </c>
      <c r="D2194" s="16">
        <v>1900</v>
      </c>
      <c r="E2194" s="17">
        <v>5635</v>
      </c>
      <c r="F2194" s="17">
        <v>451998</v>
      </c>
      <c r="G2194" s="17">
        <v>223352.149</v>
      </c>
      <c r="H2194">
        <v>62.819346285010738</v>
      </c>
    </row>
    <row r="2195" spans="1:8" x14ac:dyDescent="0.3">
      <c r="A2195" t="s">
        <v>6451</v>
      </c>
      <c r="B2195" t="s">
        <v>6438</v>
      </c>
      <c r="C2195" t="s">
        <v>14</v>
      </c>
      <c r="D2195" s="16">
        <v>1900</v>
      </c>
      <c r="E2195" s="17">
        <v>1712</v>
      </c>
      <c r="F2195" s="17">
        <v>514223</v>
      </c>
      <c r="G2195" s="17">
        <v>267989.06400000036</v>
      </c>
      <c r="H2195">
        <v>34.078599502629068</v>
      </c>
    </row>
    <row r="2196" spans="1:8" x14ac:dyDescent="0.3">
      <c r="A2196" t="s">
        <v>6452</v>
      </c>
      <c r="B2196" t="s">
        <v>6438</v>
      </c>
      <c r="C2196" t="s">
        <v>15</v>
      </c>
      <c r="D2196" s="16">
        <v>1900</v>
      </c>
      <c r="E2196" s="17">
        <v>1608</v>
      </c>
      <c r="F2196" s="17">
        <v>528715</v>
      </c>
      <c r="G2196" s="17">
        <v>307824.22900000017</v>
      </c>
      <c r="H2196">
        <v>44.586835979670802</v>
      </c>
    </row>
    <row r="2197" spans="1:8" x14ac:dyDescent="0.3">
      <c r="A2197" t="s">
        <v>6453</v>
      </c>
      <c r="B2197" t="s">
        <v>6438</v>
      </c>
      <c r="C2197" t="s">
        <v>5063</v>
      </c>
      <c r="D2197" s="16">
        <v>1900</v>
      </c>
      <c r="E2197" s="17">
        <v>720</v>
      </c>
      <c r="F2197" s="17">
        <v>34486</v>
      </c>
      <c r="G2197" s="17">
        <v>13263.348999999995</v>
      </c>
      <c r="H2197">
        <v>44.624336478981839</v>
      </c>
    </row>
    <row r="2198" spans="1:8" x14ac:dyDescent="0.3">
      <c r="A2198" t="s">
        <v>6454</v>
      </c>
      <c r="B2198" t="s">
        <v>6438</v>
      </c>
      <c r="C2198" t="s">
        <v>5065</v>
      </c>
      <c r="D2198" s="16">
        <v>1900</v>
      </c>
      <c r="E2198" s="17">
        <v>1140</v>
      </c>
      <c r="F2198" s="17">
        <v>1718013</v>
      </c>
      <c r="G2198" s="17">
        <v>780352.53260000015</v>
      </c>
      <c r="H2198">
        <v>56.67257838868769</v>
      </c>
    </row>
    <row r="2199" spans="1:8" x14ac:dyDescent="0.3">
      <c r="A2199" t="s">
        <v>6455</v>
      </c>
      <c r="B2199" t="s">
        <v>6438</v>
      </c>
      <c r="C2199" t="s">
        <v>5067</v>
      </c>
      <c r="D2199" s="16">
        <v>1900</v>
      </c>
      <c r="E2199" s="17">
        <v>1140</v>
      </c>
      <c r="F2199" s="17">
        <v>1511755</v>
      </c>
      <c r="G2199" s="17">
        <v>653847.66349999956</v>
      </c>
      <c r="H2199">
        <v>59.568864349722297</v>
      </c>
    </row>
    <row r="2200" spans="1:8" x14ac:dyDescent="0.3">
      <c r="A2200" t="s">
        <v>6456</v>
      </c>
      <c r="B2200" t="s">
        <v>6438</v>
      </c>
      <c r="C2200" t="s">
        <v>5069</v>
      </c>
      <c r="D2200" s="16">
        <v>1900</v>
      </c>
      <c r="E2200" s="17">
        <v>1584</v>
      </c>
      <c r="F2200" s="17">
        <v>619124</v>
      </c>
      <c r="G2200" s="17">
        <v>114229.39849999954</v>
      </c>
      <c r="H2200">
        <v>85.634645057499128</v>
      </c>
    </row>
    <row r="2201" spans="1:8" x14ac:dyDescent="0.3">
      <c r="A2201" t="s">
        <v>6457</v>
      </c>
      <c r="B2201" t="s">
        <v>6438</v>
      </c>
      <c r="C2201" t="s">
        <v>5071</v>
      </c>
      <c r="D2201" s="16">
        <v>1900</v>
      </c>
      <c r="E2201" s="17">
        <v>480</v>
      </c>
      <c r="F2201" s="17">
        <v>213904</v>
      </c>
      <c r="G2201" s="17">
        <v>65539.374900000024</v>
      </c>
      <c r="H2201">
        <v>80.193063935427261</v>
      </c>
    </row>
    <row r="2202" spans="1:8" x14ac:dyDescent="0.3">
      <c r="A2202" t="s">
        <v>6458</v>
      </c>
      <c r="B2202" t="s">
        <v>6438</v>
      </c>
      <c r="C2202" t="s">
        <v>5073</v>
      </c>
      <c r="D2202" s="16">
        <v>1900</v>
      </c>
      <c r="E2202" s="17">
        <v>160</v>
      </c>
      <c r="F2202" s="17">
        <v>154668</v>
      </c>
      <c r="G2202" s="17">
        <v>49233.054900000061</v>
      </c>
      <c r="H2202">
        <v>37.33490548950838</v>
      </c>
    </row>
    <row r="2203" spans="1:8" x14ac:dyDescent="0.3">
      <c r="A2203" t="s">
        <v>6459</v>
      </c>
      <c r="B2203" t="s">
        <v>6438</v>
      </c>
      <c r="C2203" t="s">
        <v>5075</v>
      </c>
      <c r="D2203" s="16">
        <v>1900</v>
      </c>
      <c r="E2203" s="17">
        <v>160</v>
      </c>
      <c r="F2203" s="17">
        <v>89714</v>
      </c>
      <c r="G2203" s="17">
        <v>13508.852000000028</v>
      </c>
      <c r="H2203">
        <v>47.753417839960122</v>
      </c>
    </row>
    <row r="2204" spans="1:8" x14ac:dyDescent="0.3">
      <c r="A2204" t="s">
        <v>6460</v>
      </c>
      <c r="B2204" t="s">
        <v>6438</v>
      </c>
      <c r="C2204" t="s">
        <v>26</v>
      </c>
      <c r="D2204" s="16">
        <v>1900</v>
      </c>
      <c r="E2204" s="17">
        <v>2124</v>
      </c>
      <c r="F2204" s="17">
        <v>440300</v>
      </c>
      <c r="G2204" s="17">
        <v>216967.62449999995</v>
      </c>
      <c r="H2204">
        <v>124.56237976029577</v>
      </c>
    </row>
    <row r="2205" spans="1:8" x14ac:dyDescent="0.3">
      <c r="A2205" t="s">
        <v>6461</v>
      </c>
      <c r="B2205" t="s">
        <v>6438</v>
      </c>
      <c r="C2205" t="s">
        <v>27</v>
      </c>
      <c r="D2205" s="16">
        <v>1900</v>
      </c>
      <c r="E2205" s="17">
        <v>2202</v>
      </c>
      <c r="F2205" s="17">
        <v>398234</v>
      </c>
      <c r="G2205" s="17">
        <v>160873.67319999987</v>
      </c>
      <c r="H2205">
        <v>112.47047392757474</v>
      </c>
    </row>
    <row r="2206" spans="1:8" x14ac:dyDescent="0.3">
      <c r="A2206" t="s">
        <v>6462</v>
      </c>
      <c r="B2206" t="s">
        <v>6438</v>
      </c>
      <c r="C2206" t="s">
        <v>28</v>
      </c>
      <c r="D2206" s="16">
        <v>1900</v>
      </c>
      <c r="E2206" s="17">
        <v>2112</v>
      </c>
      <c r="F2206" s="17">
        <v>332962</v>
      </c>
      <c r="G2206" s="17">
        <v>126869.85929999989</v>
      </c>
      <c r="H2206">
        <v>97.192451478573119</v>
      </c>
    </row>
    <row r="2207" spans="1:8" x14ac:dyDescent="0.3">
      <c r="A2207" t="s">
        <v>6463</v>
      </c>
      <c r="B2207" t="s">
        <v>6438</v>
      </c>
      <c r="C2207" t="s">
        <v>29</v>
      </c>
      <c r="D2207" s="16">
        <v>1900</v>
      </c>
      <c r="E2207" s="17">
        <v>400</v>
      </c>
      <c r="F2207" s="17">
        <v>150873</v>
      </c>
      <c r="G2207" s="17">
        <v>66039.113500000036</v>
      </c>
      <c r="H2207">
        <v>57.013601589501526</v>
      </c>
    </row>
    <row r="2208" spans="1:8" x14ac:dyDescent="0.3">
      <c r="A2208" t="s">
        <v>6464</v>
      </c>
      <c r="B2208" t="s">
        <v>6438</v>
      </c>
      <c r="C2208" t="s">
        <v>5077</v>
      </c>
      <c r="D2208" s="16">
        <v>1900</v>
      </c>
      <c r="E2208" s="17">
        <v>1600</v>
      </c>
      <c r="F2208" s="17">
        <v>19412</v>
      </c>
      <c r="G2208" s="17">
        <v>5853.98</v>
      </c>
      <c r="H2208">
        <v>92.735694068897956</v>
      </c>
    </row>
    <row r="2209" spans="1:8" x14ac:dyDescent="0.3">
      <c r="A2209" t="s">
        <v>6465</v>
      </c>
      <c r="B2209" t="s">
        <v>6438</v>
      </c>
      <c r="C2209" t="s">
        <v>30</v>
      </c>
      <c r="D2209" s="16">
        <v>1900</v>
      </c>
      <c r="E2209" s="17">
        <v>1608</v>
      </c>
      <c r="F2209" s="17">
        <v>326199</v>
      </c>
      <c r="G2209" s="17">
        <v>183764.74359999999</v>
      </c>
      <c r="H2209">
        <v>63.928052794608384</v>
      </c>
    </row>
    <row r="2210" spans="1:8" x14ac:dyDescent="0.3">
      <c r="A2210" t="s">
        <v>6466</v>
      </c>
      <c r="B2210" t="s">
        <v>6438</v>
      </c>
      <c r="C2210" t="s">
        <v>5079</v>
      </c>
      <c r="D2210" s="16">
        <v>1900</v>
      </c>
      <c r="E2210" s="17">
        <v>1400</v>
      </c>
      <c r="F2210" s="17">
        <v>28752</v>
      </c>
      <c r="G2210" s="17">
        <v>13467.271999999999</v>
      </c>
      <c r="H2210">
        <v>132.13044407463462</v>
      </c>
    </row>
    <row r="2211" spans="1:8" x14ac:dyDescent="0.3">
      <c r="A2211" t="s">
        <v>6467</v>
      </c>
      <c r="B2211" t="s">
        <v>6438</v>
      </c>
      <c r="C2211" t="s">
        <v>5081</v>
      </c>
      <c r="D2211" s="16">
        <v>1900</v>
      </c>
      <c r="E2211" s="17">
        <v>0</v>
      </c>
      <c r="F2211" s="17">
        <v>242434</v>
      </c>
      <c r="G2211" s="17">
        <v>94361.528200000001</v>
      </c>
      <c r="H2211">
        <v>74.960275348088018</v>
      </c>
    </row>
    <row r="2212" spans="1:8" x14ac:dyDescent="0.3">
      <c r="A2212" t="s">
        <v>6468</v>
      </c>
      <c r="B2212" t="s">
        <v>6438</v>
      </c>
      <c r="C2212" t="s">
        <v>5083</v>
      </c>
      <c r="D2212" s="16">
        <v>1900</v>
      </c>
      <c r="E2212" s="17">
        <v>0</v>
      </c>
      <c r="F2212" s="17">
        <v>227891</v>
      </c>
      <c r="G2212" s="17">
        <v>119171.13099999998</v>
      </c>
      <c r="H2212">
        <v>38.219902079720157</v>
      </c>
    </row>
    <row r="2213" spans="1:8" x14ac:dyDescent="0.3">
      <c r="A2213" t="s">
        <v>6469</v>
      </c>
      <c r="B2213" t="s">
        <v>6438</v>
      </c>
      <c r="C2213" t="s">
        <v>5085</v>
      </c>
      <c r="D2213" s="16">
        <v>1900</v>
      </c>
      <c r="E2213" s="17">
        <v>630</v>
      </c>
      <c r="F2213" s="17">
        <v>107848</v>
      </c>
      <c r="G2213" s="17">
        <v>41068.381599999993</v>
      </c>
      <c r="H2213">
        <v>46.212136948958694</v>
      </c>
    </row>
    <row r="2214" spans="1:8" x14ac:dyDescent="0.3">
      <c r="A2214" t="s">
        <v>6470</v>
      </c>
      <c r="B2214" t="s">
        <v>6438</v>
      </c>
      <c r="C2214" t="s">
        <v>31</v>
      </c>
      <c r="D2214" s="16">
        <v>1900</v>
      </c>
      <c r="E2214" s="17">
        <v>4680</v>
      </c>
      <c r="F2214" s="17">
        <v>519220</v>
      </c>
      <c r="G2214" s="17">
        <v>225287.67239999992</v>
      </c>
      <c r="H2214">
        <v>58.728311269290913</v>
      </c>
    </row>
    <row r="2215" spans="1:8" x14ac:dyDescent="0.3">
      <c r="A2215" t="s">
        <v>6471</v>
      </c>
      <c r="B2215" t="s">
        <v>6438</v>
      </c>
      <c r="C2215" t="s">
        <v>5087</v>
      </c>
      <c r="D2215" s="16">
        <v>1900</v>
      </c>
      <c r="E2215" s="17">
        <v>0</v>
      </c>
      <c r="F2215" s="17">
        <v>39353</v>
      </c>
      <c r="G2215" s="17">
        <v>13717.004000000001</v>
      </c>
      <c r="H2215">
        <v>101.63685848211236</v>
      </c>
    </row>
    <row r="2216" spans="1:8" x14ac:dyDescent="0.3">
      <c r="A2216" t="s">
        <v>6472</v>
      </c>
      <c r="B2216" t="s">
        <v>6473</v>
      </c>
      <c r="C2216" t="s">
        <v>4</v>
      </c>
      <c r="D2216" s="16">
        <v>1508.9</v>
      </c>
      <c r="E2216" s="17">
        <v>15687</v>
      </c>
      <c r="F2216" s="17">
        <v>3113110</v>
      </c>
      <c r="G2216" s="17">
        <v>1314489.1658000012</v>
      </c>
      <c r="H2216">
        <v>67.355412909627773</v>
      </c>
    </row>
    <row r="2217" spans="1:8" x14ac:dyDescent="0.3">
      <c r="A2217" t="s">
        <v>6474</v>
      </c>
      <c r="B2217" t="s">
        <v>6473</v>
      </c>
      <c r="C2217" t="s">
        <v>2</v>
      </c>
      <c r="D2217" s="16">
        <v>1508.9</v>
      </c>
      <c r="E2217" s="17">
        <v>16402</v>
      </c>
      <c r="F2217" s="17">
        <v>4470960</v>
      </c>
      <c r="G2217" s="17">
        <v>1912831.5132000009</v>
      </c>
      <c r="H2217">
        <v>68.658004072034103</v>
      </c>
    </row>
    <row r="2218" spans="1:8" x14ac:dyDescent="0.3">
      <c r="A2218" t="s">
        <v>6475</v>
      </c>
      <c r="B2218" t="s">
        <v>6473</v>
      </c>
      <c r="C2218" t="s">
        <v>3</v>
      </c>
      <c r="D2218" s="16">
        <v>1508.9</v>
      </c>
      <c r="E2218" s="17">
        <v>19152</v>
      </c>
      <c r="F2218" s="17">
        <v>1686739</v>
      </c>
      <c r="G2218" s="17">
        <v>721998.44960000063</v>
      </c>
      <c r="H2218">
        <v>87.869299824240272</v>
      </c>
    </row>
    <row r="2219" spans="1:8" x14ac:dyDescent="0.3">
      <c r="A2219" t="s">
        <v>6476</v>
      </c>
      <c r="B2219" t="s">
        <v>6473</v>
      </c>
      <c r="C2219" t="s">
        <v>7</v>
      </c>
      <c r="D2219" s="16">
        <v>1508.9</v>
      </c>
      <c r="E2219" s="17">
        <v>3408</v>
      </c>
      <c r="F2219" s="17">
        <v>729742</v>
      </c>
      <c r="G2219" s="17">
        <v>359927.18300000031</v>
      </c>
      <c r="H2219">
        <v>67.074249794593854</v>
      </c>
    </row>
    <row r="2220" spans="1:8" x14ac:dyDescent="0.3">
      <c r="A2220" t="s">
        <v>6477</v>
      </c>
      <c r="B2220" t="s">
        <v>6473</v>
      </c>
      <c r="C2220" t="s">
        <v>5</v>
      </c>
      <c r="D2220" s="16">
        <v>1508.9</v>
      </c>
      <c r="E2220" s="17">
        <v>4800</v>
      </c>
      <c r="F2220" s="17">
        <v>650679</v>
      </c>
      <c r="G2220" s="17">
        <v>329648.5770999997</v>
      </c>
      <c r="H2220">
        <v>67.854851812239289</v>
      </c>
    </row>
    <row r="2221" spans="1:8" x14ac:dyDescent="0.3">
      <c r="A2221" t="s">
        <v>6478</v>
      </c>
      <c r="B2221" t="s">
        <v>6473</v>
      </c>
      <c r="C2221" t="s">
        <v>6</v>
      </c>
      <c r="D2221" s="16">
        <v>1508.9</v>
      </c>
      <c r="E2221" s="17">
        <v>2360</v>
      </c>
      <c r="F2221" s="17">
        <v>493112</v>
      </c>
      <c r="G2221" s="17">
        <v>211021.26140000002</v>
      </c>
      <c r="H2221">
        <v>49.625554687742621</v>
      </c>
    </row>
    <row r="2222" spans="1:8" x14ac:dyDescent="0.3">
      <c r="A2222" t="s">
        <v>6479</v>
      </c>
      <c r="B2222" t="s">
        <v>6473</v>
      </c>
      <c r="C2222" t="s">
        <v>8</v>
      </c>
      <c r="D2222" s="16">
        <v>1508.9</v>
      </c>
      <c r="E2222" s="17">
        <v>3270</v>
      </c>
      <c r="F2222" s="17">
        <v>712087</v>
      </c>
      <c r="G2222" s="17">
        <v>314295.63259999978</v>
      </c>
      <c r="H2222">
        <v>45.176900149844755</v>
      </c>
    </row>
    <row r="2223" spans="1:8" x14ac:dyDescent="0.3">
      <c r="A2223" t="s">
        <v>6480</v>
      </c>
      <c r="B2223" t="s">
        <v>6473</v>
      </c>
      <c r="C2223" t="s">
        <v>21</v>
      </c>
      <c r="D2223" s="16">
        <v>1508.9</v>
      </c>
      <c r="E2223" s="17">
        <v>3510</v>
      </c>
      <c r="F2223" s="17">
        <v>398182</v>
      </c>
      <c r="G2223" s="17">
        <v>160226.98900000003</v>
      </c>
      <c r="H2223">
        <v>63.449591139310002</v>
      </c>
    </row>
    <row r="2224" spans="1:8" x14ac:dyDescent="0.3">
      <c r="A2224" t="s">
        <v>6481</v>
      </c>
      <c r="B2224" t="s">
        <v>6473</v>
      </c>
      <c r="C2224" t="s">
        <v>22</v>
      </c>
      <c r="D2224" s="16">
        <v>1508.9</v>
      </c>
      <c r="E2224" s="17">
        <v>3040</v>
      </c>
      <c r="F2224" s="17">
        <v>564123</v>
      </c>
      <c r="G2224" s="17">
        <v>248966.48200000031</v>
      </c>
      <c r="H2224">
        <v>59.36981691268727</v>
      </c>
    </row>
    <row r="2225" spans="1:8" x14ac:dyDescent="0.3">
      <c r="A2225" t="s">
        <v>6482</v>
      </c>
      <c r="B2225" t="s">
        <v>6473</v>
      </c>
      <c r="C2225" t="s">
        <v>23</v>
      </c>
      <c r="D2225" s="16">
        <v>1508.9</v>
      </c>
      <c r="E2225" s="17">
        <v>1720</v>
      </c>
      <c r="F2225" s="17">
        <v>537312</v>
      </c>
      <c r="G2225" s="17">
        <v>271941.44199999992</v>
      </c>
      <c r="H2225">
        <v>56.848980035682779</v>
      </c>
    </row>
    <row r="2226" spans="1:8" x14ac:dyDescent="0.3">
      <c r="A2226" t="s">
        <v>6483</v>
      </c>
      <c r="B2226" t="s">
        <v>6473</v>
      </c>
      <c r="C2226" t="s">
        <v>24</v>
      </c>
      <c r="D2226" s="16">
        <v>1508.9</v>
      </c>
      <c r="E2226" s="17">
        <v>7240</v>
      </c>
      <c r="F2226" s="17">
        <v>679045</v>
      </c>
      <c r="G2226" s="17">
        <v>333042.07</v>
      </c>
      <c r="H2226">
        <v>65.267418615790262</v>
      </c>
    </row>
    <row r="2227" spans="1:8" x14ac:dyDescent="0.3">
      <c r="A2227" t="s">
        <v>6484</v>
      </c>
      <c r="B2227" t="s">
        <v>6473</v>
      </c>
      <c r="C2227" t="s">
        <v>25</v>
      </c>
      <c r="D2227" s="16">
        <v>1508.9</v>
      </c>
      <c r="E2227" s="17">
        <v>2680</v>
      </c>
      <c r="F2227" s="17">
        <v>305093</v>
      </c>
      <c r="G2227" s="17">
        <v>148011.37600000002</v>
      </c>
      <c r="H2227">
        <v>68.094438691313684</v>
      </c>
    </row>
    <row r="2228" spans="1:8" x14ac:dyDescent="0.3">
      <c r="A2228" t="s">
        <v>6485</v>
      </c>
      <c r="B2228" t="s">
        <v>6473</v>
      </c>
      <c r="C2228" t="s">
        <v>5061</v>
      </c>
      <c r="D2228" s="16">
        <v>1508.9</v>
      </c>
      <c r="E2228" s="17">
        <v>5426</v>
      </c>
      <c r="F2228" s="17">
        <v>407254</v>
      </c>
      <c r="G2228" s="17">
        <v>183433.33699999968</v>
      </c>
      <c r="H2228">
        <v>62.544150867339589</v>
      </c>
    </row>
    <row r="2229" spans="1:8" x14ac:dyDescent="0.3">
      <c r="A2229" t="s">
        <v>6486</v>
      </c>
      <c r="B2229" t="s">
        <v>6473</v>
      </c>
      <c r="C2229" t="s">
        <v>14</v>
      </c>
      <c r="D2229" s="16">
        <v>1508.9</v>
      </c>
      <c r="E2229" s="17">
        <v>2039</v>
      </c>
      <c r="F2229" s="17">
        <v>524102</v>
      </c>
      <c r="G2229" s="17">
        <v>262543.27300000039</v>
      </c>
      <c r="H2229">
        <v>39.182427991783321</v>
      </c>
    </row>
    <row r="2230" spans="1:8" x14ac:dyDescent="0.3">
      <c r="A2230" t="s">
        <v>6487</v>
      </c>
      <c r="B2230" t="s">
        <v>6473</v>
      </c>
      <c r="C2230" t="s">
        <v>15</v>
      </c>
      <c r="D2230" s="16">
        <v>1508.9</v>
      </c>
      <c r="E2230" s="17">
        <v>1732</v>
      </c>
      <c r="F2230" s="17">
        <v>441837.99</v>
      </c>
      <c r="G2230" s="17">
        <v>252793.51799999957</v>
      </c>
      <c r="H2230">
        <v>46.267775951681777</v>
      </c>
    </row>
    <row r="2231" spans="1:8" x14ac:dyDescent="0.3">
      <c r="A2231" t="s">
        <v>6488</v>
      </c>
      <c r="B2231" t="s">
        <v>6473</v>
      </c>
      <c r="C2231" t="s">
        <v>5063</v>
      </c>
      <c r="D2231" s="16">
        <v>1508.9</v>
      </c>
      <c r="E2231" s="17">
        <v>800</v>
      </c>
      <c r="F2231" s="17">
        <v>27066</v>
      </c>
      <c r="G2231" s="17">
        <v>11293.757000000009</v>
      </c>
      <c r="H2231">
        <v>57.019653349241509</v>
      </c>
    </row>
    <row r="2232" spans="1:8" x14ac:dyDescent="0.3">
      <c r="A2232" t="s">
        <v>6489</v>
      </c>
      <c r="B2232" t="s">
        <v>6473</v>
      </c>
      <c r="C2232" t="s">
        <v>5065</v>
      </c>
      <c r="D2232" s="16">
        <v>1508.9</v>
      </c>
      <c r="E2232" s="17">
        <v>0</v>
      </c>
      <c r="F2232" s="17">
        <v>356575</v>
      </c>
      <c r="G2232" s="17">
        <v>122919.3715000001</v>
      </c>
      <c r="H2232">
        <v>79.334322934146712</v>
      </c>
    </row>
    <row r="2233" spans="1:8" x14ac:dyDescent="0.3">
      <c r="A2233" t="s">
        <v>6490</v>
      </c>
      <c r="B2233" t="s">
        <v>6473</v>
      </c>
      <c r="C2233" t="s">
        <v>5067</v>
      </c>
      <c r="D2233" s="16">
        <v>1508.9</v>
      </c>
      <c r="E2233" s="17">
        <v>0</v>
      </c>
      <c r="F2233" s="17">
        <v>386445</v>
      </c>
      <c r="G2233" s="17">
        <v>185557.48830000008</v>
      </c>
      <c r="H2233">
        <v>78.614731307859586</v>
      </c>
    </row>
    <row r="2234" spans="1:8" x14ac:dyDescent="0.3">
      <c r="A2234" t="s">
        <v>6491</v>
      </c>
      <c r="B2234" t="s">
        <v>6473</v>
      </c>
      <c r="C2234" t="s">
        <v>5069</v>
      </c>
      <c r="D2234" s="16">
        <v>1508.9</v>
      </c>
      <c r="E2234" s="17">
        <v>0</v>
      </c>
      <c r="F2234" s="17">
        <v>100778</v>
      </c>
      <c r="G2234" s="17">
        <v>8509.622199999998</v>
      </c>
      <c r="H2234">
        <v>66.649664086757184</v>
      </c>
    </row>
    <row r="2235" spans="1:8" x14ac:dyDescent="0.3">
      <c r="A2235" t="s">
        <v>6492</v>
      </c>
      <c r="B2235" t="s">
        <v>6473</v>
      </c>
      <c r="C2235" t="s">
        <v>5071</v>
      </c>
      <c r="D2235" s="16">
        <v>1508.9</v>
      </c>
      <c r="E2235" s="17">
        <v>0</v>
      </c>
      <c r="F2235" s="17">
        <v>33142</v>
      </c>
      <c r="G2235" s="17">
        <v>4018.0247999999992</v>
      </c>
      <c r="H2235">
        <v>60.53122509526105</v>
      </c>
    </row>
    <row r="2236" spans="1:8" x14ac:dyDescent="0.3">
      <c r="A2236" t="s">
        <v>6493</v>
      </c>
      <c r="B2236" t="s">
        <v>6473</v>
      </c>
      <c r="C2236" t="s">
        <v>5073</v>
      </c>
      <c r="D2236" s="16">
        <v>1508.9</v>
      </c>
      <c r="E2236" s="17">
        <v>0</v>
      </c>
      <c r="F2236" s="17">
        <v>68045</v>
      </c>
      <c r="G2236" s="17">
        <v>22560.652800000018</v>
      </c>
      <c r="H2236">
        <v>38.142718416325913</v>
      </c>
    </row>
    <row r="2237" spans="1:8" x14ac:dyDescent="0.3">
      <c r="A2237" t="s">
        <v>6494</v>
      </c>
      <c r="B2237" t="s">
        <v>6473</v>
      </c>
      <c r="C2237" t="s">
        <v>5075</v>
      </c>
      <c r="D2237" s="16">
        <v>1508.9</v>
      </c>
      <c r="E2237" s="17">
        <v>0</v>
      </c>
      <c r="F2237" s="17">
        <v>758</v>
      </c>
      <c r="G2237" s="17">
        <v>385.28</v>
      </c>
      <c r="H2237">
        <v>23.344333547971654</v>
      </c>
    </row>
    <row r="2238" spans="1:8" x14ac:dyDescent="0.3">
      <c r="A2238" t="s">
        <v>6495</v>
      </c>
      <c r="B2238" t="s">
        <v>6473</v>
      </c>
      <c r="C2238" t="s">
        <v>26</v>
      </c>
      <c r="D2238" s="16">
        <v>1508.9</v>
      </c>
      <c r="E2238" s="17">
        <v>1743</v>
      </c>
      <c r="F2238" s="17">
        <v>479267</v>
      </c>
      <c r="G2238" s="17">
        <v>164493.52040000015</v>
      </c>
      <c r="H2238">
        <v>98.19608802551727</v>
      </c>
    </row>
    <row r="2239" spans="1:8" x14ac:dyDescent="0.3">
      <c r="A2239" t="s">
        <v>6496</v>
      </c>
      <c r="B2239" t="s">
        <v>6473</v>
      </c>
      <c r="C2239" t="s">
        <v>27</v>
      </c>
      <c r="D2239" s="16">
        <v>1508.9</v>
      </c>
      <c r="E2239" s="17">
        <v>1668</v>
      </c>
      <c r="F2239" s="17">
        <v>387169</v>
      </c>
      <c r="G2239" s="17">
        <v>103555.99840000033</v>
      </c>
      <c r="H2239">
        <v>67.649310047357147</v>
      </c>
    </row>
    <row r="2240" spans="1:8" x14ac:dyDescent="0.3">
      <c r="A2240" t="s">
        <v>6497</v>
      </c>
      <c r="B2240" t="s">
        <v>6473</v>
      </c>
      <c r="C2240" t="s">
        <v>28</v>
      </c>
      <c r="D2240" s="16">
        <v>1508.9</v>
      </c>
      <c r="E2240" s="17">
        <v>3168</v>
      </c>
      <c r="F2240" s="17">
        <v>437459</v>
      </c>
      <c r="G2240" s="17">
        <v>148244.26219999959</v>
      </c>
      <c r="H2240">
        <v>94.502180787551822</v>
      </c>
    </row>
    <row r="2241" spans="1:8" x14ac:dyDescent="0.3">
      <c r="A2241" t="s">
        <v>6498</v>
      </c>
      <c r="B2241" t="s">
        <v>6473</v>
      </c>
      <c r="C2241" t="s">
        <v>29</v>
      </c>
      <c r="D2241" s="16">
        <v>1508.9</v>
      </c>
      <c r="E2241" s="17">
        <v>400</v>
      </c>
      <c r="F2241" s="17">
        <v>135709</v>
      </c>
      <c r="G2241" s="17">
        <v>57257.549500000008</v>
      </c>
      <c r="H2241">
        <v>68.326326067100496</v>
      </c>
    </row>
    <row r="2242" spans="1:8" x14ac:dyDescent="0.3">
      <c r="A2242" t="s">
        <v>6499</v>
      </c>
      <c r="B2242" t="s">
        <v>6473</v>
      </c>
      <c r="C2242" t="s">
        <v>5077</v>
      </c>
      <c r="D2242" s="16">
        <v>1508.9</v>
      </c>
      <c r="E2242" s="17">
        <v>640</v>
      </c>
      <c r="F2242" s="17">
        <v>11399</v>
      </c>
      <c r="G2242" s="17">
        <v>2140.5439999999999</v>
      </c>
      <c r="H2242">
        <v>33.877777201727802</v>
      </c>
    </row>
    <row r="2243" spans="1:8" x14ac:dyDescent="0.3">
      <c r="A2243" t="s">
        <v>6500</v>
      </c>
      <c r="B2243" t="s">
        <v>6473</v>
      </c>
      <c r="C2243" t="s">
        <v>30</v>
      </c>
      <c r="D2243" s="16">
        <v>1508.9</v>
      </c>
      <c r="E2243" s="17">
        <v>1770</v>
      </c>
      <c r="F2243" s="17">
        <v>274623</v>
      </c>
      <c r="G2243" s="17">
        <v>151746.06949999993</v>
      </c>
      <c r="H2243">
        <v>79.135164328506761</v>
      </c>
    </row>
    <row r="2244" spans="1:8" x14ac:dyDescent="0.3">
      <c r="A2244" t="s">
        <v>6501</v>
      </c>
      <c r="B2244" t="s">
        <v>6473</v>
      </c>
      <c r="C2244" t="s">
        <v>5079</v>
      </c>
      <c r="D2244" s="16">
        <v>1508.9</v>
      </c>
      <c r="E2244" s="17">
        <v>1160</v>
      </c>
      <c r="F2244" s="17">
        <v>31438</v>
      </c>
      <c r="G2244" s="17">
        <v>16651.674000000003</v>
      </c>
      <c r="H2244">
        <v>132.73389838692864</v>
      </c>
    </row>
    <row r="2245" spans="1:8" x14ac:dyDescent="0.3">
      <c r="A2245" t="s">
        <v>6502</v>
      </c>
      <c r="B2245" t="s">
        <v>6473</v>
      </c>
      <c r="C2245" t="s">
        <v>5081</v>
      </c>
      <c r="D2245" s="16">
        <v>1508.9</v>
      </c>
      <c r="E2245" s="17">
        <v>0</v>
      </c>
      <c r="F2245" s="17">
        <v>224205</v>
      </c>
      <c r="G2245" s="17">
        <v>89907.145500000013</v>
      </c>
      <c r="H2245">
        <v>72.526111077969617</v>
      </c>
    </row>
    <row r="2246" spans="1:8" x14ac:dyDescent="0.3">
      <c r="A2246" t="s">
        <v>6503</v>
      </c>
      <c r="B2246" t="s">
        <v>6473</v>
      </c>
      <c r="C2246" t="s">
        <v>5083</v>
      </c>
      <c r="D2246" s="16">
        <v>1508.9</v>
      </c>
      <c r="E2246" s="17">
        <v>0</v>
      </c>
      <c r="F2246" s="17">
        <v>143547</v>
      </c>
      <c r="G2246" s="17">
        <v>67898.247000000018</v>
      </c>
      <c r="H2246">
        <v>59.299467149180863</v>
      </c>
    </row>
    <row r="2247" spans="1:8" x14ac:dyDescent="0.3">
      <c r="A2247" t="s">
        <v>6504</v>
      </c>
      <c r="B2247" t="s">
        <v>6473</v>
      </c>
      <c r="C2247" t="s">
        <v>5085</v>
      </c>
      <c r="D2247" s="16">
        <v>1508.9</v>
      </c>
      <c r="E2247" s="17">
        <v>360</v>
      </c>
      <c r="F2247" s="17">
        <v>37610</v>
      </c>
      <c r="G2247" s="17">
        <v>-5685.7239999999874</v>
      </c>
      <c r="H2247">
        <v>44.993577857711777</v>
      </c>
    </row>
    <row r="2248" spans="1:8" x14ac:dyDescent="0.3">
      <c r="A2248" t="s">
        <v>6505</v>
      </c>
      <c r="B2248" t="s">
        <v>6473</v>
      </c>
      <c r="C2248" t="s">
        <v>31</v>
      </c>
      <c r="D2248" s="16">
        <v>1508.9</v>
      </c>
      <c r="E2248" s="17">
        <v>5200</v>
      </c>
      <c r="F2248" s="17">
        <v>481263</v>
      </c>
      <c r="G2248" s="17">
        <v>170393.43509999965</v>
      </c>
      <c r="H2248">
        <v>62.09906263744378</v>
      </c>
    </row>
    <row r="2249" spans="1:8" x14ac:dyDescent="0.3">
      <c r="A2249" t="s">
        <v>6506</v>
      </c>
      <c r="B2249" t="s">
        <v>6473</v>
      </c>
      <c r="C2249" t="s">
        <v>5087</v>
      </c>
      <c r="D2249" s="16">
        <v>1508.9</v>
      </c>
      <c r="E2249" s="17">
        <v>0</v>
      </c>
      <c r="F2249" s="17">
        <v>54774</v>
      </c>
      <c r="G2249" s="17">
        <v>-11702.430000000022</v>
      </c>
      <c r="H2249">
        <v>73.912115811574139</v>
      </c>
    </row>
    <row r="2250" spans="1:8" x14ac:dyDescent="0.3">
      <c r="A2250" t="s">
        <v>6507</v>
      </c>
      <c r="B2250" t="s">
        <v>6508</v>
      </c>
      <c r="C2250" t="s">
        <v>4</v>
      </c>
      <c r="D2250" s="16">
        <v>1194.4000000000001</v>
      </c>
      <c r="E2250" s="17">
        <v>12345</v>
      </c>
      <c r="F2250" s="17">
        <v>3335915</v>
      </c>
      <c r="G2250" s="17">
        <v>1921933.4489999986</v>
      </c>
      <c r="H2250">
        <v>85.228050095471303</v>
      </c>
    </row>
    <row r="2251" spans="1:8" x14ac:dyDescent="0.3">
      <c r="A2251" t="s">
        <v>6509</v>
      </c>
      <c r="B2251" t="s">
        <v>6508</v>
      </c>
      <c r="C2251" t="s">
        <v>2</v>
      </c>
      <c r="D2251" s="16">
        <v>1194.4000000000001</v>
      </c>
      <c r="E2251" s="17">
        <v>15990</v>
      </c>
      <c r="F2251" s="17">
        <v>3757304</v>
      </c>
      <c r="G2251" s="17">
        <v>2122011.486899998</v>
      </c>
      <c r="H2251">
        <v>123.51359868401056</v>
      </c>
    </row>
    <row r="2252" spans="1:8" x14ac:dyDescent="0.3">
      <c r="A2252" t="s">
        <v>6510</v>
      </c>
      <c r="B2252" t="s">
        <v>6508</v>
      </c>
      <c r="C2252" t="s">
        <v>3</v>
      </c>
      <c r="D2252" s="16">
        <v>1194.4000000000001</v>
      </c>
      <c r="E2252" s="17">
        <v>14592</v>
      </c>
      <c r="F2252" s="17">
        <v>1576402</v>
      </c>
      <c r="G2252" s="17">
        <v>777101.76660000102</v>
      </c>
      <c r="H2252">
        <v>94.614393112599274</v>
      </c>
    </row>
    <row r="2253" spans="1:8" x14ac:dyDescent="0.3">
      <c r="A2253" t="s">
        <v>6511</v>
      </c>
      <c r="B2253" t="s">
        <v>6508</v>
      </c>
      <c r="C2253" t="s">
        <v>7</v>
      </c>
      <c r="D2253" s="16">
        <v>1194.4000000000001</v>
      </c>
      <c r="E2253" s="17">
        <v>4236</v>
      </c>
      <c r="F2253" s="17">
        <v>1087365</v>
      </c>
      <c r="G2253" s="17">
        <v>569862.12700000033</v>
      </c>
      <c r="H2253">
        <v>82.344905764996824</v>
      </c>
    </row>
    <row r="2254" spans="1:8" x14ac:dyDescent="0.3">
      <c r="A2254" t="s">
        <v>6512</v>
      </c>
      <c r="B2254" t="s">
        <v>6508</v>
      </c>
      <c r="C2254" t="s">
        <v>5</v>
      </c>
      <c r="D2254" s="16">
        <v>1194.4000000000001</v>
      </c>
      <c r="E2254" s="17">
        <v>3600</v>
      </c>
      <c r="F2254" s="17">
        <v>620295</v>
      </c>
      <c r="G2254" s="17">
        <v>323497.09879999975</v>
      </c>
      <c r="H2254">
        <v>54.949433543366261</v>
      </c>
    </row>
    <row r="2255" spans="1:8" x14ac:dyDescent="0.3">
      <c r="A2255" t="s">
        <v>6513</v>
      </c>
      <c r="B2255" t="s">
        <v>6508</v>
      </c>
      <c r="C2255" t="s">
        <v>6</v>
      </c>
      <c r="D2255" s="16">
        <v>1194.4000000000001</v>
      </c>
      <c r="E2255" s="17">
        <v>1300</v>
      </c>
      <c r="F2255" s="17">
        <v>292529</v>
      </c>
      <c r="G2255" s="17">
        <v>154707.79970000009</v>
      </c>
      <c r="H2255">
        <v>62.524787091844836</v>
      </c>
    </row>
    <row r="2256" spans="1:8" x14ac:dyDescent="0.3">
      <c r="A2256" t="s">
        <v>6514</v>
      </c>
      <c r="B2256" t="s">
        <v>6508</v>
      </c>
      <c r="C2256" t="s">
        <v>8</v>
      </c>
      <c r="D2256" s="16">
        <v>1194.4000000000001</v>
      </c>
      <c r="E2256" s="17">
        <v>3380</v>
      </c>
      <c r="F2256" s="17">
        <v>521555</v>
      </c>
      <c r="G2256" s="17">
        <v>275167.04160000006</v>
      </c>
      <c r="H2256">
        <v>92.200347604731036</v>
      </c>
    </row>
    <row r="2257" spans="1:8" x14ac:dyDescent="0.3">
      <c r="A2257" t="s">
        <v>6515</v>
      </c>
      <c r="B2257" t="s">
        <v>6508</v>
      </c>
      <c r="C2257" t="s">
        <v>21</v>
      </c>
      <c r="D2257" s="16">
        <v>1194.4000000000001</v>
      </c>
      <c r="E2257" s="17">
        <v>2590</v>
      </c>
      <c r="F2257" s="17">
        <v>326726</v>
      </c>
      <c r="G2257" s="17">
        <v>172582.01700000008</v>
      </c>
      <c r="H2257">
        <v>100.50978427552393</v>
      </c>
    </row>
    <row r="2258" spans="1:8" x14ac:dyDescent="0.3">
      <c r="A2258" t="s">
        <v>6516</v>
      </c>
      <c r="B2258" t="s">
        <v>6508</v>
      </c>
      <c r="C2258" t="s">
        <v>22</v>
      </c>
      <c r="D2258" s="16">
        <v>1194.4000000000001</v>
      </c>
      <c r="E2258" s="17">
        <v>2200</v>
      </c>
      <c r="F2258" s="17">
        <v>501652</v>
      </c>
      <c r="G2258" s="17">
        <v>276619.43200000003</v>
      </c>
      <c r="H2258">
        <v>74.081125374261333</v>
      </c>
    </row>
    <row r="2259" spans="1:8" x14ac:dyDescent="0.3">
      <c r="A2259" t="s">
        <v>6517</v>
      </c>
      <c r="B2259" t="s">
        <v>6508</v>
      </c>
      <c r="C2259" t="s">
        <v>23</v>
      </c>
      <c r="D2259" s="16">
        <v>1194.4000000000001</v>
      </c>
      <c r="E2259" s="17">
        <v>1240</v>
      </c>
      <c r="F2259" s="17">
        <v>526137</v>
      </c>
      <c r="G2259" s="17">
        <v>283898.08000000007</v>
      </c>
      <c r="H2259">
        <v>59.501344802891296</v>
      </c>
    </row>
    <row r="2260" spans="1:8" x14ac:dyDescent="0.3">
      <c r="A2260" t="s">
        <v>6518</v>
      </c>
      <c r="B2260" t="s">
        <v>6508</v>
      </c>
      <c r="C2260" t="s">
        <v>24</v>
      </c>
      <c r="D2260" s="16">
        <v>1194.4000000000001</v>
      </c>
      <c r="E2260" s="17">
        <v>5200</v>
      </c>
      <c r="F2260" s="17">
        <v>604797</v>
      </c>
      <c r="G2260" s="17">
        <v>347820.554</v>
      </c>
      <c r="H2260">
        <v>96.664030057836527</v>
      </c>
    </row>
    <row r="2261" spans="1:8" x14ac:dyDescent="0.3">
      <c r="A2261" t="s">
        <v>6519</v>
      </c>
      <c r="B2261" t="s">
        <v>6508</v>
      </c>
      <c r="C2261" t="s">
        <v>25</v>
      </c>
      <c r="D2261" s="16">
        <v>1194.4000000000001</v>
      </c>
      <c r="E2261" s="17">
        <v>1920</v>
      </c>
      <c r="F2261" s="17">
        <v>244587</v>
      </c>
      <c r="G2261" s="17">
        <v>138727.18600000005</v>
      </c>
      <c r="H2261">
        <v>80.287375798714308</v>
      </c>
    </row>
    <row r="2262" spans="1:8" x14ac:dyDescent="0.3">
      <c r="A2262" t="s">
        <v>6520</v>
      </c>
      <c r="B2262" t="s">
        <v>6508</v>
      </c>
      <c r="C2262" t="s">
        <v>5061</v>
      </c>
      <c r="D2262" s="16">
        <v>1194.4000000000001</v>
      </c>
      <c r="E2262" s="17">
        <v>5572</v>
      </c>
      <c r="F2262" s="17">
        <v>497619</v>
      </c>
      <c r="G2262" s="17">
        <v>260649.74999999997</v>
      </c>
      <c r="H2262">
        <v>69.884747122253216</v>
      </c>
    </row>
    <row r="2263" spans="1:8" x14ac:dyDescent="0.3">
      <c r="A2263" t="s">
        <v>6521</v>
      </c>
      <c r="B2263" t="s">
        <v>6508</v>
      </c>
      <c r="C2263" t="s">
        <v>14</v>
      </c>
      <c r="D2263" s="16">
        <v>1194.4000000000001</v>
      </c>
      <c r="E2263" s="17">
        <v>2265</v>
      </c>
      <c r="F2263" s="17">
        <v>570595</v>
      </c>
      <c r="G2263" s="17">
        <v>299057.62700000027</v>
      </c>
      <c r="H2263">
        <v>40.770280184599173</v>
      </c>
    </row>
    <row r="2264" spans="1:8" x14ac:dyDescent="0.3">
      <c r="A2264" t="s">
        <v>6522</v>
      </c>
      <c r="B2264" t="s">
        <v>6508</v>
      </c>
      <c r="C2264" t="s">
        <v>15</v>
      </c>
      <c r="D2264" s="16">
        <v>1194.4000000000001</v>
      </c>
      <c r="E2264" s="17">
        <v>1730</v>
      </c>
      <c r="F2264" s="17">
        <v>597748.98</v>
      </c>
      <c r="G2264" s="17">
        <v>344161.7030000001</v>
      </c>
      <c r="H2264">
        <v>78.681384601562655</v>
      </c>
    </row>
    <row r="2265" spans="1:8" x14ac:dyDescent="0.3">
      <c r="A2265" t="s">
        <v>6523</v>
      </c>
      <c r="B2265" t="s">
        <v>6508</v>
      </c>
      <c r="C2265" t="s">
        <v>5063</v>
      </c>
      <c r="D2265" s="16">
        <v>1194.4000000000001</v>
      </c>
      <c r="E2265" s="17">
        <v>400</v>
      </c>
      <c r="F2265" s="17">
        <v>18966</v>
      </c>
      <c r="G2265" s="17">
        <v>7245.1490000000031</v>
      </c>
      <c r="H2265">
        <v>44.217629180679822</v>
      </c>
    </row>
    <row r="2266" spans="1:8" x14ac:dyDescent="0.3">
      <c r="A2266" t="s">
        <v>6524</v>
      </c>
      <c r="B2266" t="s">
        <v>6508</v>
      </c>
      <c r="C2266" t="s">
        <v>5065</v>
      </c>
      <c r="D2266" s="16">
        <v>1194.4000000000001</v>
      </c>
      <c r="E2266" s="17">
        <v>1287</v>
      </c>
      <c r="F2266" s="17">
        <v>1794287</v>
      </c>
      <c r="G2266" s="17">
        <v>897838.74939999974</v>
      </c>
      <c r="H2266">
        <v>67.299165461721444</v>
      </c>
    </row>
    <row r="2267" spans="1:8" x14ac:dyDescent="0.3">
      <c r="A2267" t="s">
        <v>6525</v>
      </c>
      <c r="B2267" t="s">
        <v>6508</v>
      </c>
      <c r="C2267" t="s">
        <v>5067</v>
      </c>
      <c r="D2267" s="16">
        <v>1194.4000000000001</v>
      </c>
      <c r="E2267" s="17">
        <v>1515</v>
      </c>
      <c r="F2267" s="17">
        <v>2371642</v>
      </c>
      <c r="G2267" s="17">
        <v>1101198.3137999999</v>
      </c>
      <c r="H2267">
        <v>81.966080259780227</v>
      </c>
    </row>
    <row r="2268" spans="1:8" x14ac:dyDescent="0.3">
      <c r="A2268" t="s">
        <v>6526</v>
      </c>
      <c r="B2268" t="s">
        <v>6508</v>
      </c>
      <c r="C2268" t="s">
        <v>5069</v>
      </c>
      <c r="D2268" s="16">
        <v>1194.4000000000001</v>
      </c>
      <c r="E2268" s="17">
        <v>1056</v>
      </c>
      <c r="F2268" s="17">
        <v>356051</v>
      </c>
      <c r="G2268" s="17">
        <v>172902.80859999999</v>
      </c>
      <c r="H2268">
        <v>127.10390903374218</v>
      </c>
    </row>
    <row r="2269" spans="1:8" x14ac:dyDescent="0.3">
      <c r="A2269" t="s">
        <v>6527</v>
      </c>
      <c r="B2269" t="s">
        <v>6508</v>
      </c>
      <c r="C2269" t="s">
        <v>5071</v>
      </c>
      <c r="D2269" s="16">
        <v>1194.4000000000001</v>
      </c>
      <c r="E2269" s="17">
        <v>400</v>
      </c>
      <c r="F2269" s="17">
        <v>161608</v>
      </c>
      <c r="G2269" s="17">
        <v>71687.216600000014</v>
      </c>
      <c r="H2269">
        <v>88.772126249069217</v>
      </c>
    </row>
    <row r="2270" spans="1:8" x14ac:dyDescent="0.3">
      <c r="A2270" t="s">
        <v>6528</v>
      </c>
      <c r="B2270" t="s">
        <v>6508</v>
      </c>
      <c r="C2270" t="s">
        <v>5073</v>
      </c>
      <c r="D2270" s="16">
        <v>1194.4000000000001</v>
      </c>
      <c r="E2270" s="17">
        <v>120</v>
      </c>
      <c r="F2270" s="17">
        <v>114439</v>
      </c>
      <c r="G2270" s="17">
        <v>42126.199700000012</v>
      </c>
      <c r="H2270">
        <v>38.562910516964173</v>
      </c>
    </row>
    <row r="2271" spans="1:8" x14ac:dyDescent="0.3">
      <c r="A2271" t="s">
        <v>6529</v>
      </c>
      <c r="B2271" t="s">
        <v>6508</v>
      </c>
      <c r="C2271" t="s">
        <v>5075</v>
      </c>
      <c r="D2271" s="16">
        <v>1194.4000000000001</v>
      </c>
      <c r="E2271" s="17">
        <v>120</v>
      </c>
      <c r="F2271" s="17">
        <v>69014</v>
      </c>
      <c r="G2271" s="17">
        <v>17627.579999999994</v>
      </c>
      <c r="H2271">
        <v>57.503677430729709</v>
      </c>
    </row>
    <row r="2272" spans="1:8" x14ac:dyDescent="0.3">
      <c r="A2272" t="s">
        <v>6530</v>
      </c>
      <c r="B2272" t="s">
        <v>6508</v>
      </c>
      <c r="C2272" t="s">
        <v>26</v>
      </c>
      <c r="D2272" s="16">
        <v>1194.4000000000001</v>
      </c>
      <c r="E2272" s="17">
        <v>912</v>
      </c>
      <c r="F2272" s="17">
        <v>281203.99</v>
      </c>
      <c r="G2272" s="17">
        <v>122068.0539</v>
      </c>
      <c r="H2272">
        <v>96.452053875843532</v>
      </c>
    </row>
    <row r="2273" spans="1:8" x14ac:dyDescent="0.3">
      <c r="A2273" t="s">
        <v>6531</v>
      </c>
      <c r="B2273" t="s">
        <v>6508</v>
      </c>
      <c r="C2273" t="s">
        <v>27</v>
      </c>
      <c r="D2273" s="16">
        <v>1194.4000000000001</v>
      </c>
      <c r="E2273" s="17">
        <v>912</v>
      </c>
      <c r="F2273" s="17">
        <v>271556</v>
      </c>
      <c r="G2273" s="17">
        <v>115572.29310000001</v>
      </c>
      <c r="H2273">
        <v>101.93276055551931</v>
      </c>
    </row>
    <row r="2274" spans="1:8" x14ac:dyDescent="0.3">
      <c r="A2274" t="s">
        <v>6532</v>
      </c>
      <c r="B2274" t="s">
        <v>6508</v>
      </c>
      <c r="C2274" t="s">
        <v>28</v>
      </c>
      <c r="D2274" s="16">
        <v>1194.4000000000001</v>
      </c>
      <c r="E2274" s="17">
        <v>1848</v>
      </c>
      <c r="F2274" s="17">
        <v>321904</v>
      </c>
      <c r="G2274" s="17">
        <v>148757.24840000004</v>
      </c>
      <c r="H2274">
        <v>95.69110182313122</v>
      </c>
    </row>
    <row r="2275" spans="1:8" x14ac:dyDescent="0.3">
      <c r="A2275" t="s">
        <v>6533</v>
      </c>
      <c r="B2275" t="s">
        <v>6508</v>
      </c>
      <c r="C2275" t="s">
        <v>29</v>
      </c>
      <c r="D2275" s="16">
        <v>1194.4000000000001</v>
      </c>
      <c r="E2275" s="17">
        <v>400</v>
      </c>
      <c r="F2275" s="17">
        <v>153225</v>
      </c>
      <c r="G2275" s="17">
        <v>84236.961900000024</v>
      </c>
      <c r="H2275">
        <v>80.322560283099264</v>
      </c>
    </row>
    <row r="2276" spans="1:8" x14ac:dyDescent="0.3">
      <c r="A2276" t="s">
        <v>6534</v>
      </c>
      <c r="B2276" t="s">
        <v>6508</v>
      </c>
      <c r="C2276" t="s">
        <v>5077</v>
      </c>
      <c r="D2276" s="16">
        <v>1194.4000000000001</v>
      </c>
      <c r="E2276" s="17">
        <v>640</v>
      </c>
      <c r="F2276" s="17">
        <v>4035</v>
      </c>
      <c r="G2276" s="17">
        <v>1809.9720000000002</v>
      </c>
      <c r="H2276">
        <v>496.38685328903728</v>
      </c>
    </row>
    <row r="2277" spans="1:8" x14ac:dyDescent="0.3">
      <c r="A2277" t="s">
        <v>6535</v>
      </c>
      <c r="B2277" t="s">
        <v>6508</v>
      </c>
      <c r="C2277" t="s">
        <v>30</v>
      </c>
      <c r="D2277" s="16">
        <v>1194.4000000000001</v>
      </c>
      <c r="E2277" s="17">
        <v>1500</v>
      </c>
      <c r="F2277" s="17">
        <v>381659</v>
      </c>
      <c r="G2277" s="17">
        <v>217673.29250000013</v>
      </c>
      <c r="H2277">
        <v>90.05820606042758</v>
      </c>
    </row>
    <row r="2278" spans="1:8" x14ac:dyDescent="0.3">
      <c r="A2278" t="s">
        <v>6536</v>
      </c>
      <c r="B2278" t="s">
        <v>6508</v>
      </c>
      <c r="C2278" t="s">
        <v>5079</v>
      </c>
      <c r="D2278" s="16">
        <v>1194.4000000000001</v>
      </c>
      <c r="E2278" s="17">
        <v>800</v>
      </c>
      <c r="F2278" s="17">
        <v>37819</v>
      </c>
      <c r="G2278" s="17">
        <v>18398.240000000005</v>
      </c>
      <c r="H2278">
        <v>107.43904405903787</v>
      </c>
    </row>
    <row r="2279" spans="1:8" x14ac:dyDescent="0.3">
      <c r="A2279" t="s">
        <v>6537</v>
      </c>
      <c r="B2279" t="s">
        <v>6508</v>
      </c>
      <c r="C2279" t="s">
        <v>5081</v>
      </c>
      <c r="D2279" s="16">
        <v>1194.4000000000001</v>
      </c>
      <c r="E2279" s="17">
        <v>0</v>
      </c>
      <c r="F2279" s="17">
        <v>124458</v>
      </c>
      <c r="G2279" s="17">
        <v>66660.102999999988</v>
      </c>
      <c r="H2279">
        <v>44.218534999638464</v>
      </c>
    </row>
    <row r="2280" spans="1:8" x14ac:dyDescent="0.3">
      <c r="A2280" t="s">
        <v>6538</v>
      </c>
      <c r="B2280" t="s">
        <v>6508</v>
      </c>
      <c r="C2280" t="s">
        <v>5083</v>
      </c>
      <c r="D2280" s="16">
        <v>1194.4000000000001</v>
      </c>
      <c r="E2280" s="17">
        <v>0</v>
      </c>
      <c r="F2280" s="17">
        <v>191974</v>
      </c>
      <c r="G2280" s="17">
        <v>97177.912000000011</v>
      </c>
      <c r="H2280">
        <v>68.030841097577792</v>
      </c>
    </row>
    <row r="2281" spans="1:8" x14ac:dyDescent="0.3">
      <c r="A2281" t="s">
        <v>6539</v>
      </c>
      <c r="B2281" t="s">
        <v>6508</v>
      </c>
      <c r="C2281" t="s">
        <v>5085</v>
      </c>
      <c r="D2281" s="16">
        <v>1194.4000000000001</v>
      </c>
      <c r="E2281" s="17">
        <v>315</v>
      </c>
      <c r="F2281" s="17">
        <v>86576</v>
      </c>
      <c r="G2281" s="17">
        <v>36670.699999999997</v>
      </c>
      <c r="H2281">
        <v>19.204840582062428</v>
      </c>
    </row>
    <row r="2282" spans="1:8" x14ac:dyDescent="0.3">
      <c r="A2282" t="s">
        <v>6540</v>
      </c>
      <c r="B2282" t="s">
        <v>6508</v>
      </c>
      <c r="C2282" t="s">
        <v>31</v>
      </c>
      <c r="D2282" s="16">
        <v>1194.4000000000001</v>
      </c>
      <c r="E2282" s="17">
        <v>3200</v>
      </c>
      <c r="F2282" s="17">
        <v>363478</v>
      </c>
      <c r="G2282" s="17">
        <v>186522.5365000001</v>
      </c>
      <c r="H2282">
        <v>63.603299911675279</v>
      </c>
    </row>
    <row r="2283" spans="1:8" x14ac:dyDescent="0.3">
      <c r="A2283" t="s">
        <v>6541</v>
      </c>
      <c r="B2283" t="s">
        <v>6508</v>
      </c>
      <c r="C2283" t="s">
        <v>5087</v>
      </c>
      <c r="D2283" s="16">
        <v>1194.4000000000001</v>
      </c>
      <c r="E2283" s="17">
        <v>0</v>
      </c>
      <c r="F2283" s="17">
        <v>-500</v>
      </c>
      <c r="G2283" s="17">
        <v>-119.88200000000006</v>
      </c>
      <c r="H2283">
        <v>-1060.6001383780826</v>
      </c>
    </row>
    <row r="2284" spans="1:8" x14ac:dyDescent="0.3">
      <c r="A2284" t="s">
        <v>6542</v>
      </c>
      <c r="B2284" t="s">
        <v>6543</v>
      </c>
      <c r="C2284" t="s">
        <v>4</v>
      </c>
      <c r="D2284" s="16">
        <v>1102.3</v>
      </c>
      <c r="E2284" s="17">
        <v>11200</v>
      </c>
      <c r="F2284" s="17">
        <v>2359495</v>
      </c>
      <c r="G2284" s="17">
        <v>970308.8367000022</v>
      </c>
      <c r="H2284">
        <v>68.475203183806414</v>
      </c>
    </row>
    <row r="2285" spans="1:8" x14ac:dyDescent="0.3">
      <c r="A2285" t="s">
        <v>6544</v>
      </c>
      <c r="B2285" t="s">
        <v>6543</v>
      </c>
      <c r="C2285" t="s">
        <v>2</v>
      </c>
      <c r="D2285" s="16">
        <v>1102.3</v>
      </c>
      <c r="E2285" s="17">
        <v>14922</v>
      </c>
      <c r="F2285" s="17">
        <v>3242606</v>
      </c>
      <c r="G2285" s="17">
        <v>1422483.016899999</v>
      </c>
      <c r="H2285">
        <v>85.020193627486748</v>
      </c>
    </row>
    <row r="2286" spans="1:8" x14ac:dyDescent="0.3">
      <c r="A2286" t="s">
        <v>6545</v>
      </c>
      <c r="B2286" t="s">
        <v>6543</v>
      </c>
      <c r="C2286" t="s">
        <v>3</v>
      </c>
      <c r="D2286" s="16">
        <v>1102.3</v>
      </c>
      <c r="E2286" s="17">
        <v>11712</v>
      </c>
      <c r="F2286" s="17">
        <v>976276</v>
      </c>
      <c r="G2286" s="17">
        <v>379325.69620000036</v>
      </c>
      <c r="H2286">
        <v>91.763507372219607</v>
      </c>
    </row>
    <row r="2287" spans="1:8" x14ac:dyDescent="0.3">
      <c r="A2287" t="s">
        <v>6546</v>
      </c>
      <c r="B2287" t="s">
        <v>6543</v>
      </c>
      <c r="C2287" t="s">
        <v>7</v>
      </c>
      <c r="D2287" s="16">
        <v>1102.3</v>
      </c>
      <c r="E2287" s="17">
        <v>3186</v>
      </c>
      <c r="F2287" s="17">
        <v>551315</v>
      </c>
      <c r="G2287" s="17">
        <v>257712.01799999992</v>
      </c>
      <c r="H2287">
        <v>84.064796743106612</v>
      </c>
    </row>
    <row r="2288" spans="1:8" x14ac:dyDescent="0.3">
      <c r="A2288" t="s">
        <v>6547</v>
      </c>
      <c r="B2288" t="s">
        <v>6543</v>
      </c>
      <c r="C2288" t="s">
        <v>5</v>
      </c>
      <c r="D2288" s="16">
        <v>1102.3</v>
      </c>
      <c r="E2288" s="17">
        <v>3600</v>
      </c>
      <c r="F2288" s="17">
        <v>467004</v>
      </c>
      <c r="G2288" s="17">
        <v>245871.72300000003</v>
      </c>
      <c r="H2288">
        <v>67.993241994699844</v>
      </c>
    </row>
    <row r="2289" spans="1:8" x14ac:dyDescent="0.3">
      <c r="A2289" t="s">
        <v>6548</v>
      </c>
      <c r="B2289" t="s">
        <v>6543</v>
      </c>
      <c r="C2289" t="s">
        <v>6</v>
      </c>
      <c r="D2289" s="16">
        <v>1102.3</v>
      </c>
      <c r="E2289" s="17">
        <v>1840</v>
      </c>
      <c r="F2289" s="17">
        <v>316225</v>
      </c>
      <c r="G2289" s="17">
        <v>137629.63939999999</v>
      </c>
      <c r="H2289">
        <v>66.885163083570191</v>
      </c>
    </row>
    <row r="2290" spans="1:8" x14ac:dyDescent="0.3">
      <c r="A2290" t="s">
        <v>6549</v>
      </c>
      <c r="B2290" t="s">
        <v>6543</v>
      </c>
      <c r="C2290" t="s">
        <v>8</v>
      </c>
      <c r="D2290" s="16">
        <v>1102.3</v>
      </c>
      <c r="E2290" s="17">
        <v>2750</v>
      </c>
      <c r="F2290" s="17">
        <v>476882</v>
      </c>
      <c r="G2290" s="17">
        <v>212511.12579999975</v>
      </c>
      <c r="H2290">
        <v>57.249728969576459</v>
      </c>
    </row>
    <row r="2291" spans="1:8" x14ac:dyDescent="0.3">
      <c r="A2291" t="s">
        <v>6550</v>
      </c>
      <c r="B2291" t="s">
        <v>6543</v>
      </c>
      <c r="C2291" t="s">
        <v>21</v>
      </c>
      <c r="D2291" s="16">
        <v>1102.3</v>
      </c>
      <c r="E2291" s="17">
        <v>1880</v>
      </c>
      <c r="F2291" s="17">
        <v>215515</v>
      </c>
      <c r="G2291" s="17">
        <v>93233.87</v>
      </c>
      <c r="H2291">
        <v>68.541629383863352</v>
      </c>
    </row>
    <row r="2292" spans="1:8" x14ac:dyDescent="0.3">
      <c r="A2292" t="s">
        <v>6551</v>
      </c>
      <c r="B2292" t="s">
        <v>6543</v>
      </c>
      <c r="C2292" t="s">
        <v>22</v>
      </c>
      <c r="D2292" s="16">
        <v>1102.3</v>
      </c>
      <c r="E2292" s="17">
        <v>1760</v>
      </c>
      <c r="F2292" s="17">
        <v>356328</v>
      </c>
      <c r="G2292" s="17">
        <v>151722.01399999994</v>
      </c>
      <c r="H2292">
        <v>69.59048771818432</v>
      </c>
    </row>
    <row r="2293" spans="1:8" x14ac:dyDescent="0.3">
      <c r="A2293" t="s">
        <v>6552</v>
      </c>
      <c r="B2293" t="s">
        <v>6543</v>
      </c>
      <c r="C2293" t="s">
        <v>23</v>
      </c>
      <c r="D2293" s="16">
        <v>1102.3</v>
      </c>
      <c r="E2293" s="17">
        <v>1000</v>
      </c>
      <c r="F2293" s="17">
        <v>251379</v>
      </c>
      <c r="G2293" s="17">
        <v>125730.84399999997</v>
      </c>
      <c r="H2293">
        <v>63.265599287426063</v>
      </c>
    </row>
    <row r="2294" spans="1:8" x14ac:dyDescent="0.3">
      <c r="A2294" t="s">
        <v>6553</v>
      </c>
      <c r="B2294" t="s">
        <v>6543</v>
      </c>
      <c r="C2294" t="s">
        <v>24</v>
      </c>
      <c r="D2294" s="16">
        <v>1102.3</v>
      </c>
      <c r="E2294" s="17">
        <v>4200</v>
      </c>
      <c r="F2294" s="17">
        <v>379466</v>
      </c>
      <c r="G2294" s="17">
        <v>173740.34299999999</v>
      </c>
      <c r="H2294">
        <v>66.446594289403592</v>
      </c>
    </row>
    <row r="2295" spans="1:8" x14ac:dyDescent="0.3">
      <c r="A2295" t="s">
        <v>6554</v>
      </c>
      <c r="B2295" t="s">
        <v>6543</v>
      </c>
      <c r="C2295" t="s">
        <v>25</v>
      </c>
      <c r="D2295" s="16">
        <v>1102.3</v>
      </c>
      <c r="E2295" s="17">
        <v>1560</v>
      </c>
      <c r="F2295" s="17">
        <v>166792</v>
      </c>
      <c r="G2295" s="17">
        <v>76044.20199999999</v>
      </c>
      <c r="H2295">
        <v>63.937308907484429</v>
      </c>
    </row>
    <row r="2296" spans="1:8" x14ac:dyDescent="0.3">
      <c r="A2296" t="s">
        <v>6555</v>
      </c>
      <c r="B2296" t="s">
        <v>6543</v>
      </c>
      <c r="C2296" t="s">
        <v>5061</v>
      </c>
      <c r="D2296" s="16">
        <v>1102.3</v>
      </c>
      <c r="E2296" s="17">
        <v>5572</v>
      </c>
      <c r="F2296" s="17">
        <v>347100</v>
      </c>
      <c r="G2296" s="17">
        <v>165233.79840000029</v>
      </c>
      <c r="H2296">
        <v>75.681486838728873</v>
      </c>
    </row>
    <row r="2297" spans="1:8" x14ac:dyDescent="0.3">
      <c r="A2297" t="s">
        <v>6556</v>
      </c>
      <c r="B2297" t="s">
        <v>6543</v>
      </c>
      <c r="C2297" t="s">
        <v>14</v>
      </c>
      <c r="D2297" s="16">
        <v>1102.3</v>
      </c>
      <c r="E2297" s="17">
        <v>2049</v>
      </c>
      <c r="F2297" s="17">
        <v>393054</v>
      </c>
      <c r="G2297" s="17">
        <v>196823.2080000003</v>
      </c>
      <c r="H2297">
        <v>60.672496479553587</v>
      </c>
    </row>
    <row r="2298" spans="1:8" x14ac:dyDescent="0.3">
      <c r="A2298" t="s">
        <v>6557</v>
      </c>
      <c r="B2298" t="s">
        <v>6543</v>
      </c>
      <c r="C2298" t="s">
        <v>15</v>
      </c>
      <c r="D2298" s="16">
        <v>1102.3</v>
      </c>
      <c r="E2298" s="17">
        <v>1655</v>
      </c>
      <c r="F2298" s="17">
        <v>349353</v>
      </c>
      <c r="G2298" s="17">
        <v>199653.2</v>
      </c>
      <c r="H2298">
        <v>73.903213697680258</v>
      </c>
    </row>
    <row r="2299" spans="1:8" x14ac:dyDescent="0.3">
      <c r="A2299" t="s">
        <v>6558</v>
      </c>
      <c r="B2299" t="s">
        <v>6543</v>
      </c>
      <c r="C2299" t="s">
        <v>5063</v>
      </c>
      <c r="D2299" s="16">
        <v>1102.3</v>
      </c>
      <c r="E2299" s="17">
        <v>400</v>
      </c>
      <c r="F2299" s="17">
        <v>12784</v>
      </c>
      <c r="G2299" s="17">
        <v>4600.2650000000003</v>
      </c>
      <c r="H2299">
        <v>83.1103880318705</v>
      </c>
    </row>
    <row r="2300" spans="1:8" x14ac:dyDescent="0.3">
      <c r="A2300" t="s">
        <v>6559</v>
      </c>
      <c r="B2300" t="s">
        <v>6543</v>
      </c>
      <c r="C2300" t="s">
        <v>5065</v>
      </c>
      <c r="D2300" s="16">
        <v>1102.3</v>
      </c>
      <c r="E2300" s="17">
        <v>1137</v>
      </c>
      <c r="F2300" s="17">
        <v>1550877</v>
      </c>
      <c r="G2300" s="17">
        <v>700261.76100000076</v>
      </c>
      <c r="H2300">
        <v>58.690777649940557</v>
      </c>
    </row>
    <row r="2301" spans="1:8" x14ac:dyDescent="0.3">
      <c r="A2301" t="s">
        <v>6560</v>
      </c>
      <c r="B2301" t="s">
        <v>6543</v>
      </c>
      <c r="C2301" t="s">
        <v>5067</v>
      </c>
      <c r="D2301" s="16">
        <v>1102.3</v>
      </c>
      <c r="E2301" s="17">
        <v>1140</v>
      </c>
      <c r="F2301" s="17">
        <v>1302295</v>
      </c>
      <c r="G2301" s="17">
        <v>579741.79089999921</v>
      </c>
      <c r="H2301">
        <v>64.415731288736751</v>
      </c>
    </row>
    <row r="2302" spans="1:8" x14ac:dyDescent="0.3">
      <c r="A2302" t="s">
        <v>6561</v>
      </c>
      <c r="B2302" t="s">
        <v>6543</v>
      </c>
      <c r="C2302" t="s">
        <v>5069</v>
      </c>
      <c r="D2302" s="16">
        <v>1102.3</v>
      </c>
      <c r="E2302" s="17">
        <v>528</v>
      </c>
      <c r="F2302" s="17">
        <v>198976</v>
      </c>
      <c r="G2302" s="17">
        <v>-3793.4278000000631</v>
      </c>
      <c r="H2302">
        <v>78.983059676514202</v>
      </c>
    </row>
    <row r="2303" spans="1:8" x14ac:dyDescent="0.3">
      <c r="A2303" t="s">
        <v>6562</v>
      </c>
      <c r="B2303" t="s">
        <v>6543</v>
      </c>
      <c r="C2303" t="s">
        <v>5071</v>
      </c>
      <c r="D2303" s="16">
        <v>1102.3</v>
      </c>
      <c r="E2303" s="17">
        <v>400</v>
      </c>
      <c r="F2303" s="17">
        <v>130555</v>
      </c>
      <c r="G2303" s="17">
        <v>48395.991700000013</v>
      </c>
      <c r="H2303">
        <v>132.40179474878116</v>
      </c>
    </row>
    <row r="2304" spans="1:8" x14ac:dyDescent="0.3">
      <c r="A2304" t="s">
        <v>6563</v>
      </c>
      <c r="B2304" t="s">
        <v>6543</v>
      </c>
      <c r="C2304" t="s">
        <v>5073</v>
      </c>
      <c r="D2304" s="16">
        <v>1102.3</v>
      </c>
      <c r="E2304" s="17">
        <v>200</v>
      </c>
      <c r="F2304" s="17">
        <v>128873</v>
      </c>
      <c r="G2304" s="17">
        <v>39080.329600000012</v>
      </c>
      <c r="H2304">
        <v>53.187716145704542</v>
      </c>
    </row>
    <row r="2305" spans="1:8" x14ac:dyDescent="0.3">
      <c r="A2305" t="s">
        <v>6564</v>
      </c>
      <c r="B2305" t="s">
        <v>6543</v>
      </c>
      <c r="C2305" t="s">
        <v>5075</v>
      </c>
      <c r="D2305" s="16">
        <v>1102.3</v>
      </c>
      <c r="E2305" s="17">
        <v>200</v>
      </c>
      <c r="F2305" s="17">
        <v>75807</v>
      </c>
      <c r="G2305" s="17">
        <v>23214.040000000008</v>
      </c>
      <c r="H2305">
        <v>78.054050580153643</v>
      </c>
    </row>
    <row r="2306" spans="1:8" x14ac:dyDescent="0.3">
      <c r="A2306" t="s">
        <v>6565</v>
      </c>
      <c r="B2306" t="s">
        <v>6543</v>
      </c>
      <c r="C2306" t="s">
        <v>26</v>
      </c>
      <c r="D2306" s="16">
        <v>1102.3</v>
      </c>
      <c r="E2306" s="17">
        <v>912</v>
      </c>
      <c r="F2306" s="17">
        <v>267734</v>
      </c>
      <c r="G2306" s="17">
        <v>122078.91199999998</v>
      </c>
      <c r="H2306">
        <v>82.299419366661397</v>
      </c>
    </row>
    <row r="2307" spans="1:8" x14ac:dyDescent="0.3">
      <c r="A2307" t="s">
        <v>6566</v>
      </c>
      <c r="B2307" t="s">
        <v>6543</v>
      </c>
      <c r="C2307" t="s">
        <v>27</v>
      </c>
      <c r="D2307" s="16">
        <v>1102.3</v>
      </c>
      <c r="E2307" s="17">
        <v>912</v>
      </c>
      <c r="F2307" s="17">
        <v>204018</v>
      </c>
      <c r="G2307" s="17">
        <v>89915.056200000065</v>
      </c>
      <c r="H2307">
        <v>107.32754833710079</v>
      </c>
    </row>
    <row r="2308" spans="1:8" x14ac:dyDescent="0.3">
      <c r="A2308" t="s">
        <v>6567</v>
      </c>
      <c r="B2308" t="s">
        <v>6543</v>
      </c>
      <c r="C2308" t="s">
        <v>28</v>
      </c>
      <c r="D2308" s="16">
        <v>1102.3</v>
      </c>
      <c r="E2308" s="17">
        <v>1320</v>
      </c>
      <c r="F2308" s="17">
        <v>198529</v>
      </c>
      <c r="G2308" s="17">
        <v>78631.625199999937</v>
      </c>
      <c r="H2308">
        <v>90.706970548282627</v>
      </c>
    </row>
    <row r="2309" spans="1:8" x14ac:dyDescent="0.3">
      <c r="A2309" t="s">
        <v>6568</v>
      </c>
      <c r="B2309" t="s">
        <v>6543</v>
      </c>
      <c r="C2309" t="s">
        <v>29</v>
      </c>
      <c r="D2309" s="16">
        <v>1102.3</v>
      </c>
      <c r="E2309" s="17">
        <v>400</v>
      </c>
      <c r="F2309" s="17">
        <v>112150</v>
      </c>
      <c r="G2309" s="17">
        <v>56547.713100000001</v>
      </c>
      <c r="H2309">
        <v>103.51089785481464</v>
      </c>
    </row>
    <row r="2310" spans="1:8" x14ac:dyDescent="0.3">
      <c r="A2310" t="s">
        <v>6569</v>
      </c>
      <c r="B2310" t="s">
        <v>6543</v>
      </c>
      <c r="C2310" t="s">
        <v>5077</v>
      </c>
      <c r="D2310" s="16">
        <v>1102.3</v>
      </c>
      <c r="E2310" s="17">
        <v>1280</v>
      </c>
      <c r="F2310" s="17">
        <v>27056</v>
      </c>
      <c r="G2310" s="17">
        <v>10188.055999999997</v>
      </c>
      <c r="H2310">
        <v>87.247142396251704</v>
      </c>
    </row>
    <row r="2311" spans="1:8" x14ac:dyDescent="0.3">
      <c r="A2311" t="s">
        <v>6570</v>
      </c>
      <c r="B2311" t="s">
        <v>6543</v>
      </c>
      <c r="C2311" t="s">
        <v>30</v>
      </c>
      <c r="D2311" s="16">
        <v>1102.3</v>
      </c>
      <c r="E2311" s="17">
        <v>1600</v>
      </c>
      <c r="F2311" s="17">
        <v>137823</v>
      </c>
      <c r="G2311" s="17">
        <v>61811.75370000003</v>
      </c>
      <c r="H2311">
        <v>125.21029376280607</v>
      </c>
    </row>
    <row r="2312" spans="1:8" x14ac:dyDescent="0.3">
      <c r="A2312" t="s">
        <v>6571</v>
      </c>
      <c r="B2312" t="s">
        <v>6543</v>
      </c>
      <c r="C2312" t="s">
        <v>5079</v>
      </c>
      <c r="D2312" s="16">
        <v>1102.3</v>
      </c>
      <c r="E2312" s="17">
        <v>680</v>
      </c>
      <c r="F2312" s="17">
        <v>13585</v>
      </c>
      <c r="G2312" s="17">
        <v>6347.5560000000014</v>
      </c>
      <c r="H2312">
        <v>185.48917389896224</v>
      </c>
    </row>
    <row r="2313" spans="1:8" x14ac:dyDescent="0.3">
      <c r="A2313" t="s">
        <v>6572</v>
      </c>
      <c r="B2313" t="s">
        <v>6543</v>
      </c>
      <c r="C2313" t="s">
        <v>5081</v>
      </c>
      <c r="D2313" s="16">
        <v>1102.3</v>
      </c>
      <c r="E2313" s="17">
        <v>0</v>
      </c>
      <c r="F2313" s="17">
        <v>68723</v>
      </c>
      <c r="G2313" s="17">
        <v>36829.105299999996</v>
      </c>
      <c r="H2313">
        <v>83.198045151255769</v>
      </c>
    </row>
    <row r="2314" spans="1:8" x14ac:dyDescent="0.3">
      <c r="A2314" t="s">
        <v>6573</v>
      </c>
      <c r="B2314" t="s">
        <v>6543</v>
      </c>
      <c r="C2314" t="s">
        <v>5083</v>
      </c>
      <c r="D2314" s="16">
        <v>1102.3</v>
      </c>
      <c r="E2314" s="17">
        <v>0</v>
      </c>
      <c r="F2314" s="17">
        <v>113928</v>
      </c>
      <c r="G2314" s="17">
        <v>58863.615999999995</v>
      </c>
      <c r="H2314">
        <v>56.716178212399498</v>
      </c>
    </row>
    <row r="2315" spans="1:8" x14ac:dyDescent="0.3">
      <c r="A2315" t="s">
        <v>6574</v>
      </c>
      <c r="B2315" t="s">
        <v>6543</v>
      </c>
      <c r="C2315" t="s">
        <v>5085</v>
      </c>
      <c r="D2315" s="16">
        <v>1102.3</v>
      </c>
      <c r="E2315" s="17">
        <v>360</v>
      </c>
      <c r="F2315" s="17">
        <v>55173</v>
      </c>
      <c r="G2315" s="17">
        <v>23345.630100000002</v>
      </c>
      <c r="H2315">
        <v>112.88994655822951</v>
      </c>
    </row>
    <row r="2316" spans="1:8" x14ac:dyDescent="0.3">
      <c r="A2316" t="s">
        <v>6575</v>
      </c>
      <c r="B2316" t="s">
        <v>6543</v>
      </c>
      <c r="C2316" t="s">
        <v>31</v>
      </c>
      <c r="D2316" s="16">
        <v>1102.3</v>
      </c>
      <c r="E2316" s="17">
        <v>3120</v>
      </c>
      <c r="F2316" s="17">
        <v>346253</v>
      </c>
      <c r="G2316" s="17">
        <v>149217.55890000018</v>
      </c>
      <c r="H2316">
        <v>55.501036332087573</v>
      </c>
    </row>
    <row r="2317" spans="1:8" x14ac:dyDescent="0.3">
      <c r="A2317" t="s">
        <v>6576</v>
      </c>
      <c r="B2317" t="s">
        <v>6543</v>
      </c>
      <c r="C2317" t="s">
        <v>5087</v>
      </c>
      <c r="D2317" s="16">
        <v>1102.3</v>
      </c>
      <c r="E2317" s="17">
        <v>0</v>
      </c>
      <c r="F2317" s="17">
        <v>83890</v>
      </c>
      <c r="G2317" s="17">
        <v>-13437.932000000001</v>
      </c>
      <c r="H2317">
        <v>57.667947554870473</v>
      </c>
    </row>
    <row r="2318" spans="1:8" x14ac:dyDescent="0.3">
      <c r="A2318" t="s">
        <v>652</v>
      </c>
      <c r="B2318" t="s">
        <v>74</v>
      </c>
      <c r="C2318" t="s">
        <v>4</v>
      </c>
      <c r="D2318" s="16">
        <v>1591.9</v>
      </c>
      <c r="E2318" s="17">
        <v>19587</v>
      </c>
      <c r="F2318" s="17">
        <v>4509806</v>
      </c>
      <c r="G2318" s="17">
        <v>2239867.5534999985</v>
      </c>
      <c r="H2318">
        <v>66.931488867312751</v>
      </c>
    </row>
    <row r="2319" spans="1:8" x14ac:dyDescent="0.3">
      <c r="A2319" t="s">
        <v>653</v>
      </c>
      <c r="B2319" t="s">
        <v>74</v>
      </c>
      <c r="C2319" t="s">
        <v>2</v>
      </c>
      <c r="D2319" s="16">
        <v>1591.9</v>
      </c>
      <c r="E2319" s="17">
        <v>22083</v>
      </c>
      <c r="F2319" s="17">
        <v>6265026</v>
      </c>
      <c r="G2319" s="17">
        <v>3011223.7948000003</v>
      </c>
      <c r="H2319">
        <v>67.713725490654753</v>
      </c>
    </row>
    <row r="2320" spans="1:8" x14ac:dyDescent="0.3">
      <c r="A2320" t="s">
        <v>654</v>
      </c>
      <c r="B2320" t="s">
        <v>74</v>
      </c>
      <c r="C2320" t="s">
        <v>3</v>
      </c>
      <c r="D2320" s="16">
        <v>1591.9</v>
      </c>
      <c r="E2320" s="17">
        <v>22368</v>
      </c>
      <c r="F2320" s="17">
        <v>2743679</v>
      </c>
      <c r="G2320" s="17">
        <v>1364133.1807000015</v>
      </c>
      <c r="H2320">
        <v>77.340227482722213</v>
      </c>
    </row>
    <row r="2321" spans="1:8" x14ac:dyDescent="0.3">
      <c r="A2321" t="s">
        <v>655</v>
      </c>
      <c r="B2321" t="s">
        <v>74</v>
      </c>
      <c r="C2321" t="s">
        <v>7</v>
      </c>
      <c r="D2321" s="16">
        <v>1591.9</v>
      </c>
      <c r="E2321" s="17">
        <v>7266</v>
      </c>
      <c r="F2321" s="17">
        <v>1292484</v>
      </c>
      <c r="G2321" s="17">
        <v>673081.53799999959</v>
      </c>
      <c r="H2321">
        <v>85.310920278195624</v>
      </c>
    </row>
    <row r="2322" spans="1:8" x14ac:dyDescent="0.3">
      <c r="A2322" t="s">
        <v>656</v>
      </c>
      <c r="B2322" t="s">
        <v>74</v>
      </c>
      <c r="C2322" t="s">
        <v>5</v>
      </c>
      <c r="D2322" s="16">
        <v>1591.9</v>
      </c>
      <c r="E2322" s="17">
        <v>8800</v>
      </c>
      <c r="F2322" s="17">
        <v>1056288</v>
      </c>
      <c r="G2322" s="17">
        <v>617068.24709999957</v>
      </c>
      <c r="H2322">
        <v>85.428444829626883</v>
      </c>
    </row>
    <row r="2323" spans="1:8" x14ac:dyDescent="0.3">
      <c r="A2323" t="s">
        <v>657</v>
      </c>
      <c r="B2323" t="s">
        <v>74</v>
      </c>
      <c r="C2323" t="s">
        <v>6</v>
      </c>
      <c r="D2323" s="16">
        <v>1591.9</v>
      </c>
      <c r="E2323" s="17">
        <v>1840</v>
      </c>
      <c r="F2323" s="17">
        <v>332508</v>
      </c>
      <c r="G2323" s="17">
        <v>152528.29629999987</v>
      </c>
      <c r="H2323">
        <v>56.47589115127532</v>
      </c>
    </row>
    <row r="2324" spans="1:8" x14ac:dyDescent="0.3">
      <c r="A2324" t="s">
        <v>658</v>
      </c>
      <c r="B2324" t="s">
        <v>74</v>
      </c>
      <c r="C2324" t="s">
        <v>8</v>
      </c>
      <c r="D2324" s="16">
        <v>1591.9</v>
      </c>
      <c r="E2324" s="17">
        <v>3920</v>
      </c>
      <c r="F2324" s="17">
        <v>648996</v>
      </c>
      <c r="G2324" s="17">
        <v>165887.79579999991</v>
      </c>
      <c r="H2324">
        <v>58.134394186096372</v>
      </c>
    </row>
    <row r="2325" spans="1:8" x14ac:dyDescent="0.3">
      <c r="A2325" t="s">
        <v>659</v>
      </c>
      <c r="B2325" t="s">
        <v>74</v>
      </c>
      <c r="C2325" t="s">
        <v>21</v>
      </c>
      <c r="D2325" s="16">
        <v>1591.9</v>
      </c>
      <c r="E2325" s="17">
        <v>4540</v>
      </c>
      <c r="F2325" s="17">
        <v>468296</v>
      </c>
      <c r="G2325" s="17">
        <v>213776.37320000023</v>
      </c>
      <c r="H2325">
        <v>57.8310158696179</v>
      </c>
    </row>
    <row r="2326" spans="1:8" x14ac:dyDescent="0.3">
      <c r="A2326" t="s">
        <v>660</v>
      </c>
      <c r="B2326" t="s">
        <v>74</v>
      </c>
      <c r="C2326" t="s">
        <v>22</v>
      </c>
      <c r="D2326" s="16">
        <v>1591.9</v>
      </c>
      <c r="E2326" s="17">
        <v>3760</v>
      </c>
      <c r="F2326" s="17">
        <v>486115.99</v>
      </c>
      <c r="G2326" s="17">
        <v>234097.13999999972</v>
      </c>
      <c r="H2326">
        <v>80.709033037409625</v>
      </c>
    </row>
    <row r="2327" spans="1:8" x14ac:dyDescent="0.3">
      <c r="A2327" t="s">
        <v>661</v>
      </c>
      <c r="B2327" t="s">
        <v>74</v>
      </c>
      <c r="C2327" t="s">
        <v>23</v>
      </c>
      <c r="D2327" s="16">
        <v>1591.9</v>
      </c>
      <c r="E2327" s="17">
        <v>2120</v>
      </c>
      <c r="F2327" s="17">
        <v>570042</v>
      </c>
      <c r="G2327" s="17">
        <v>297608.92799999996</v>
      </c>
      <c r="H2327">
        <v>69.591339173387937</v>
      </c>
    </row>
    <row r="2328" spans="1:8" x14ac:dyDescent="0.3">
      <c r="A2328" t="s">
        <v>662</v>
      </c>
      <c r="B2328" t="s">
        <v>74</v>
      </c>
      <c r="C2328" t="s">
        <v>24</v>
      </c>
      <c r="D2328" s="16">
        <v>1591.9</v>
      </c>
      <c r="E2328" s="17">
        <v>8920</v>
      </c>
      <c r="F2328" s="17">
        <v>847647</v>
      </c>
      <c r="G2328" s="17">
        <v>449580.2800000002</v>
      </c>
      <c r="H2328">
        <v>66.60549914170177</v>
      </c>
    </row>
    <row r="2329" spans="1:8" x14ac:dyDescent="0.3">
      <c r="A2329" t="s">
        <v>663</v>
      </c>
      <c r="B2329" t="s">
        <v>74</v>
      </c>
      <c r="C2329" t="s">
        <v>25</v>
      </c>
      <c r="D2329" s="16">
        <v>1591.9</v>
      </c>
      <c r="E2329" s="17">
        <v>3280</v>
      </c>
      <c r="F2329" s="17">
        <v>323418</v>
      </c>
      <c r="G2329" s="17">
        <v>160453.28</v>
      </c>
      <c r="H2329">
        <v>74.934576879584696</v>
      </c>
    </row>
    <row r="2330" spans="1:8" x14ac:dyDescent="0.3">
      <c r="A2330" t="s">
        <v>6577</v>
      </c>
      <c r="B2330" t="s">
        <v>74</v>
      </c>
      <c r="C2330" t="s">
        <v>5061</v>
      </c>
      <c r="D2330" s="16">
        <v>1591.9</v>
      </c>
      <c r="E2330" s="17">
        <v>6613</v>
      </c>
      <c r="F2330" s="17">
        <v>410853</v>
      </c>
      <c r="G2330" s="17">
        <v>194215.98320000005</v>
      </c>
      <c r="H2330">
        <v>55.178318063415851</v>
      </c>
    </row>
    <row r="2331" spans="1:8" x14ac:dyDescent="0.3">
      <c r="A2331" t="s">
        <v>664</v>
      </c>
      <c r="B2331" t="s">
        <v>74</v>
      </c>
      <c r="C2331" t="s">
        <v>14</v>
      </c>
      <c r="D2331" s="16">
        <v>1591.9</v>
      </c>
      <c r="E2331" s="17">
        <v>2153</v>
      </c>
      <c r="F2331" s="17">
        <v>457000</v>
      </c>
      <c r="G2331" s="17">
        <v>220358.62599999973</v>
      </c>
      <c r="H2331">
        <v>46.649785441999654</v>
      </c>
    </row>
    <row r="2332" spans="1:8" x14ac:dyDescent="0.3">
      <c r="A2332" t="s">
        <v>665</v>
      </c>
      <c r="B2332" t="s">
        <v>74</v>
      </c>
      <c r="C2332" t="s">
        <v>15</v>
      </c>
      <c r="D2332" s="16">
        <v>1591.9</v>
      </c>
      <c r="E2332" s="17">
        <v>1894</v>
      </c>
      <c r="F2332" s="17">
        <v>509015</v>
      </c>
      <c r="G2332" s="17">
        <v>296419.71399999992</v>
      </c>
      <c r="H2332">
        <v>39.357957592719188</v>
      </c>
    </row>
    <row r="2333" spans="1:8" x14ac:dyDescent="0.3">
      <c r="A2333" t="s">
        <v>6578</v>
      </c>
      <c r="B2333" t="s">
        <v>74</v>
      </c>
      <c r="C2333" t="s">
        <v>5063</v>
      </c>
      <c r="D2333" s="16">
        <v>1591.9</v>
      </c>
      <c r="E2333" s="17">
        <v>400</v>
      </c>
      <c r="F2333" s="17">
        <v>17826</v>
      </c>
      <c r="G2333" s="17">
        <v>5711.7100000000064</v>
      </c>
      <c r="H2333">
        <v>39.473719475099216</v>
      </c>
    </row>
    <row r="2334" spans="1:8" x14ac:dyDescent="0.3">
      <c r="A2334" t="s">
        <v>6579</v>
      </c>
      <c r="B2334" t="s">
        <v>74</v>
      </c>
      <c r="C2334" t="s">
        <v>5065</v>
      </c>
      <c r="D2334" s="16">
        <v>1591.9</v>
      </c>
      <c r="E2334" s="17">
        <v>0</v>
      </c>
      <c r="F2334" s="17">
        <v>367915</v>
      </c>
      <c r="G2334" s="17">
        <v>143135.35940000019</v>
      </c>
      <c r="H2334">
        <v>64.050782945775467</v>
      </c>
    </row>
    <row r="2335" spans="1:8" x14ac:dyDescent="0.3">
      <c r="A2335" t="s">
        <v>6580</v>
      </c>
      <c r="B2335" t="s">
        <v>74</v>
      </c>
      <c r="C2335" t="s">
        <v>5067</v>
      </c>
      <c r="D2335" s="16">
        <v>1591.9</v>
      </c>
      <c r="E2335" s="17">
        <v>0</v>
      </c>
      <c r="F2335" s="17">
        <v>596272</v>
      </c>
      <c r="G2335" s="17">
        <v>245269.80329999985</v>
      </c>
      <c r="H2335">
        <v>65.044974445027137</v>
      </c>
    </row>
    <row r="2336" spans="1:8" x14ac:dyDescent="0.3">
      <c r="A2336" t="s">
        <v>6581</v>
      </c>
      <c r="B2336" t="s">
        <v>74</v>
      </c>
      <c r="C2336" t="s">
        <v>5069</v>
      </c>
      <c r="D2336" s="16">
        <v>1591.9</v>
      </c>
      <c r="E2336" s="17">
        <v>0</v>
      </c>
      <c r="F2336" s="17">
        <v>37870</v>
      </c>
      <c r="G2336" s="17">
        <v>16001.364000000001</v>
      </c>
      <c r="H2336">
        <v>90.24700049879668</v>
      </c>
    </row>
    <row r="2337" spans="1:8" x14ac:dyDescent="0.3">
      <c r="A2337" t="s">
        <v>6582</v>
      </c>
      <c r="B2337" t="s">
        <v>74</v>
      </c>
      <c r="C2337" t="s">
        <v>5071</v>
      </c>
      <c r="D2337" s="16">
        <v>1591.9</v>
      </c>
      <c r="E2337" s="17">
        <v>0</v>
      </c>
      <c r="F2337" s="17">
        <v>47122</v>
      </c>
      <c r="G2337" s="17">
        <v>17139.25380000001</v>
      </c>
      <c r="H2337">
        <v>55.350488802123145</v>
      </c>
    </row>
    <row r="2338" spans="1:8" x14ac:dyDescent="0.3">
      <c r="A2338" t="s">
        <v>6583</v>
      </c>
      <c r="B2338" t="s">
        <v>74</v>
      </c>
      <c r="C2338" t="s">
        <v>5073</v>
      </c>
      <c r="D2338" s="16">
        <v>1591.9</v>
      </c>
      <c r="E2338" s="17">
        <v>0</v>
      </c>
      <c r="F2338" s="17">
        <v>45594</v>
      </c>
      <c r="G2338" s="17">
        <v>12112.648100000006</v>
      </c>
      <c r="H2338">
        <v>48.72990575688209</v>
      </c>
    </row>
    <row r="2339" spans="1:8" x14ac:dyDescent="0.3">
      <c r="A2339" t="s">
        <v>6584</v>
      </c>
      <c r="B2339" t="s">
        <v>74</v>
      </c>
      <c r="C2339" t="s">
        <v>5075</v>
      </c>
      <c r="D2339" s="16">
        <v>1591.9</v>
      </c>
      <c r="E2339" s="17">
        <v>0</v>
      </c>
      <c r="F2339" s="17">
        <v>1246</v>
      </c>
      <c r="G2339" s="17">
        <v>-805.63000000000011</v>
      </c>
      <c r="H2339">
        <v>16.743857323201546</v>
      </c>
    </row>
    <row r="2340" spans="1:8" x14ac:dyDescent="0.3">
      <c r="A2340" t="s">
        <v>666</v>
      </c>
      <c r="B2340" t="s">
        <v>74</v>
      </c>
      <c r="C2340" t="s">
        <v>26</v>
      </c>
      <c r="D2340" s="16">
        <v>1591.9</v>
      </c>
      <c r="E2340" s="17">
        <v>1368</v>
      </c>
      <c r="F2340" s="17">
        <v>540439</v>
      </c>
      <c r="G2340" s="17">
        <v>267165.56429999991</v>
      </c>
      <c r="H2340">
        <v>77.041546642727496</v>
      </c>
    </row>
    <row r="2341" spans="1:8" x14ac:dyDescent="0.3">
      <c r="A2341" t="s">
        <v>667</v>
      </c>
      <c r="B2341" t="s">
        <v>74</v>
      </c>
      <c r="C2341" t="s">
        <v>27</v>
      </c>
      <c r="D2341" s="16">
        <v>1591.9</v>
      </c>
      <c r="E2341" s="17">
        <v>1596</v>
      </c>
      <c r="F2341" s="17">
        <v>387757</v>
      </c>
      <c r="G2341" s="17">
        <v>174427.60599999991</v>
      </c>
      <c r="H2341">
        <v>93.871930927155788</v>
      </c>
    </row>
    <row r="2342" spans="1:8" x14ac:dyDescent="0.3">
      <c r="A2342" t="s">
        <v>668</v>
      </c>
      <c r="B2342" t="s">
        <v>74</v>
      </c>
      <c r="C2342" t="s">
        <v>28</v>
      </c>
      <c r="D2342" s="16">
        <v>1591.9</v>
      </c>
      <c r="E2342" s="17">
        <v>1056</v>
      </c>
      <c r="F2342" s="17">
        <v>200471</v>
      </c>
      <c r="G2342" s="17">
        <v>62526.071999999927</v>
      </c>
      <c r="H2342">
        <v>55.536224451108382</v>
      </c>
    </row>
    <row r="2343" spans="1:8" x14ac:dyDescent="0.3">
      <c r="A2343" t="s">
        <v>669</v>
      </c>
      <c r="B2343" t="s">
        <v>74</v>
      </c>
      <c r="C2343" t="s">
        <v>29</v>
      </c>
      <c r="D2343" s="16">
        <v>1591.9</v>
      </c>
      <c r="E2343" s="17">
        <v>400</v>
      </c>
      <c r="F2343" s="17">
        <v>129718</v>
      </c>
      <c r="G2343" s="17">
        <v>55656.025900000022</v>
      </c>
      <c r="H2343">
        <v>76.877915187788773</v>
      </c>
    </row>
    <row r="2344" spans="1:8" x14ac:dyDescent="0.3">
      <c r="A2344" t="s">
        <v>6585</v>
      </c>
      <c r="B2344" t="s">
        <v>74</v>
      </c>
      <c r="C2344" t="s">
        <v>5077</v>
      </c>
      <c r="D2344" s="16">
        <v>1591.9</v>
      </c>
      <c r="E2344" s="17">
        <v>800</v>
      </c>
      <c r="F2344" s="17">
        <v>22722</v>
      </c>
      <c r="G2344" s="17">
        <v>10550.82</v>
      </c>
      <c r="H2344">
        <v>27.745757494343184</v>
      </c>
    </row>
    <row r="2345" spans="1:8" x14ac:dyDescent="0.3">
      <c r="A2345" t="s">
        <v>670</v>
      </c>
      <c r="B2345" t="s">
        <v>74</v>
      </c>
      <c r="C2345" t="s">
        <v>30</v>
      </c>
      <c r="D2345" s="16">
        <v>1591.9</v>
      </c>
      <c r="E2345" s="17">
        <v>2608</v>
      </c>
      <c r="F2345" s="17">
        <v>234704</v>
      </c>
      <c r="G2345" s="17">
        <v>121893.2596</v>
      </c>
      <c r="H2345">
        <v>117.2632819268333</v>
      </c>
    </row>
    <row r="2346" spans="1:8" x14ac:dyDescent="0.3">
      <c r="A2346" t="s">
        <v>6586</v>
      </c>
      <c r="B2346" t="s">
        <v>74</v>
      </c>
      <c r="C2346" t="s">
        <v>5079</v>
      </c>
      <c r="D2346" s="16">
        <v>1591.9</v>
      </c>
      <c r="E2346" s="17">
        <v>1160</v>
      </c>
      <c r="F2346" s="17">
        <v>41104</v>
      </c>
      <c r="G2346" s="17">
        <v>20281.573999999993</v>
      </c>
      <c r="H2346">
        <v>68.772293655888177</v>
      </c>
    </row>
    <row r="2347" spans="1:8" x14ac:dyDescent="0.3">
      <c r="A2347" t="s">
        <v>6587</v>
      </c>
      <c r="B2347" t="s">
        <v>74</v>
      </c>
      <c r="C2347" t="s">
        <v>5081</v>
      </c>
      <c r="D2347" s="16">
        <v>1591.9</v>
      </c>
      <c r="E2347" s="17">
        <v>0</v>
      </c>
      <c r="F2347" s="17">
        <v>207815</v>
      </c>
      <c r="G2347" s="17">
        <v>107186.68249999994</v>
      </c>
      <c r="H2347">
        <v>76.972035795987409</v>
      </c>
    </row>
    <row r="2348" spans="1:8" x14ac:dyDescent="0.3">
      <c r="A2348" t="s">
        <v>6588</v>
      </c>
      <c r="B2348" t="s">
        <v>74</v>
      </c>
      <c r="C2348" t="s">
        <v>5083</v>
      </c>
      <c r="D2348" s="16">
        <v>1591.9</v>
      </c>
      <c r="E2348" s="17">
        <v>0</v>
      </c>
      <c r="F2348" s="17">
        <v>261671</v>
      </c>
      <c r="G2348" s="17">
        <v>141008.14649999997</v>
      </c>
      <c r="H2348">
        <v>66.626134202105561</v>
      </c>
    </row>
    <row r="2349" spans="1:8" x14ac:dyDescent="0.3">
      <c r="A2349" t="s">
        <v>6589</v>
      </c>
      <c r="B2349" t="s">
        <v>74</v>
      </c>
      <c r="C2349" t="s">
        <v>5085</v>
      </c>
      <c r="D2349" s="16">
        <v>1591.9</v>
      </c>
      <c r="E2349" s="17">
        <v>270</v>
      </c>
      <c r="F2349" s="17">
        <v>56399</v>
      </c>
      <c r="G2349" s="17">
        <v>26386.448000000004</v>
      </c>
      <c r="H2349">
        <v>34.704447076010062</v>
      </c>
    </row>
    <row r="2350" spans="1:8" x14ac:dyDescent="0.3">
      <c r="A2350" t="s">
        <v>671</v>
      </c>
      <c r="B2350" t="s">
        <v>74</v>
      </c>
      <c r="C2350" t="s">
        <v>31</v>
      </c>
      <c r="D2350" s="16">
        <v>1591.9</v>
      </c>
      <c r="E2350" s="17">
        <v>3320</v>
      </c>
      <c r="F2350" s="17">
        <v>358167</v>
      </c>
      <c r="G2350" s="17">
        <v>170689.25300000006</v>
      </c>
      <c r="H2350">
        <v>63.821090555883401</v>
      </c>
    </row>
    <row r="2351" spans="1:8" x14ac:dyDescent="0.3">
      <c r="A2351" t="s">
        <v>6590</v>
      </c>
      <c r="B2351" t="s">
        <v>74</v>
      </c>
      <c r="C2351" t="s">
        <v>5087</v>
      </c>
      <c r="D2351" s="16">
        <v>1591.9</v>
      </c>
      <c r="E2351" s="17">
        <v>0</v>
      </c>
      <c r="F2351" s="17">
        <v>4553</v>
      </c>
      <c r="G2351" s="17">
        <v>1861.3940000000002</v>
      </c>
      <c r="H2351">
        <v>97.987279341775945</v>
      </c>
    </row>
    <row r="2352" spans="1:8" x14ac:dyDescent="0.3">
      <c r="A2352" t="s">
        <v>752</v>
      </c>
      <c r="B2352" t="s">
        <v>75</v>
      </c>
      <c r="C2352" t="s">
        <v>4</v>
      </c>
      <c r="D2352" s="16">
        <v>1000.6</v>
      </c>
      <c r="E2352" s="17">
        <v>11231</v>
      </c>
      <c r="F2352" s="17">
        <v>4690288</v>
      </c>
      <c r="G2352" s="17">
        <v>2553868.7083999999</v>
      </c>
      <c r="H2352">
        <v>41.712277707369068</v>
      </c>
    </row>
    <row r="2353" spans="1:8" x14ac:dyDescent="0.3">
      <c r="A2353" t="s">
        <v>753</v>
      </c>
      <c r="B2353" t="s">
        <v>75</v>
      </c>
      <c r="C2353" t="s">
        <v>2</v>
      </c>
      <c r="D2353" s="16">
        <v>1000.6</v>
      </c>
      <c r="E2353" s="17">
        <v>17547</v>
      </c>
      <c r="F2353" s="17">
        <v>7672632</v>
      </c>
      <c r="G2353" s="17">
        <v>4102161.7659000028</v>
      </c>
      <c r="H2353">
        <v>52.738575409091624</v>
      </c>
    </row>
    <row r="2354" spans="1:8" x14ac:dyDescent="0.3">
      <c r="A2354" t="s">
        <v>754</v>
      </c>
      <c r="B2354" t="s">
        <v>75</v>
      </c>
      <c r="C2354" t="s">
        <v>3</v>
      </c>
      <c r="D2354" s="16">
        <v>1000.6</v>
      </c>
      <c r="E2354" s="17">
        <v>8624</v>
      </c>
      <c r="F2354" s="17">
        <v>1610082</v>
      </c>
      <c r="G2354" s="17">
        <v>842542.47450000013</v>
      </c>
      <c r="H2354">
        <v>59.431523720272537</v>
      </c>
    </row>
    <row r="2355" spans="1:8" x14ac:dyDescent="0.3">
      <c r="A2355" t="s">
        <v>755</v>
      </c>
      <c r="B2355" t="s">
        <v>75</v>
      </c>
      <c r="C2355" t="s">
        <v>7</v>
      </c>
      <c r="D2355" s="16">
        <v>1000.6</v>
      </c>
      <c r="E2355" s="17">
        <v>2548</v>
      </c>
      <c r="F2355" s="17">
        <v>883477</v>
      </c>
      <c r="G2355" s="17">
        <v>481917.30799999984</v>
      </c>
      <c r="H2355">
        <v>47.048289987233218</v>
      </c>
    </row>
    <row r="2356" spans="1:8" x14ac:dyDescent="0.3">
      <c r="A2356" t="s">
        <v>756</v>
      </c>
      <c r="B2356" t="s">
        <v>75</v>
      </c>
      <c r="C2356" t="s">
        <v>5</v>
      </c>
      <c r="D2356" s="16">
        <v>1000.6</v>
      </c>
      <c r="E2356" s="17">
        <v>4000</v>
      </c>
      <c r="F2356" s="17">
        <v>844732</v>
      </c>
      <c r="G2356" s="17">
        <v>473773.47749999975</v>
      </c>
      <c r="H2356">
        <v>44.483957851109821</v>
      </c>
    </row>
    <row r="2357" spans="1:8" x14ac:dyDescent="0.3">
      <c r="A2357" t="s">
        <v>757</v>
      </c>
      <c r="B2357" t="s">
        <v>75</v>
      </c>
      <c r="C2357" t="s">
        <v>6</v>
      </c>
      <c r="D2357" s="16">
        <v>1000.6</v>
      </c>
      <c r="E2357" s="17">
        <v>1080</v>
      </c>
      <c r="F2357" s="17">
        <v>441718</v>
      </c>
      <c r="G2357" s="17">
        <v>233953.43800000005</v>
      </c>
      <c r="H2357">
        <v>26.791951355015016</v>
      </c>
    </row>
    <row r="2358" spans="1:8" x14ac:dyDescent="0.3">
      <c r="A2358" t="s">
        <v>758</v>
      </c>
      <c r="B2358" t="s">
        <v>75</v>
      </c>
      <c r="C2358" t="s">
        <v>8</v>
      </c>
      <c r="D2358" s="16">
        <v>1000.6</v>
      </c>
      <c r="E2358" s="17">
        <v>5220</v>
      </c>
      <c r="F2358" s="17">
        <v>1378117</v>
      </c>
      <c r="G2358" s="17">
        <v>674009.90460000024</v>
      </c>
      <c r="H2358">
        <v>39.601365955926767</v>
      </c>
    </row>
    <row r="2359" spans="1:8" x14ac:dyDescent="0.3">
      <c r="A2359" t="s">
        <v>759</v>
      </c>
      <c r="B2359" t="s">
        <v>75</v>
      </c>
      <c r="C2359" t="s">
        <v>21</v>
      </c>
      <c r="D2359" s="16">
        <v>1000.6</v>
      </c>
      <c r="E2359" s="17">
        <v>1600</v>
      </c>
      <c r="F2359" s="17">
        <v>254896</v>
      </c>
      <c r="G2359" s="17">
        <v>127482.39440000002</v>
      </c>
      <c r="H2359">
        <v>44.570976148563005</v>
      </c>
    </row>
    <row r="2360" spans="1:8" x14ac:dyDescent="0.3">
      <c r="A2360" t="s">
        <v>760</v>
      </c>
      <c r="B2360" t="s">
        <v>75</v>
      </c>
      <c r="C2360" t="s">
        <v>22</v>
      </c>
      <c r="D2360" s="16">
        <v>1000.6</v>
      </c>
      <c r="E2360" s="17">
        <v>1520</v>
      </c>
      <c r="F2360" s="17">
        <v>580957</v>
      </c>
      <c r="G2360" s="17">
        <v>292898.37599999999</v>
      </c>
      <c r="H2360">
        <v>34.411333382610302</v>
      </c>
    </row>
    <row r="2361" spans="1:8" x14ac:dyDescent="0.3">
      <c r="A2361" t="s">
        <v>761</v>
      </c>
      <c r="B2361" t="s">
        <v>75</v>
      </c>
      <c r="C2361" t="s">
        <v>23</v>
      </c>
      <c r="D2361" s="16">
        <v>1000.6</v>
      </c>
      <c r="E2361" s="17">
        <v>1240</v>
      </c>
      <c r="F2361" s="17">
        <v>676903</v>
      </c>
      <c r="G2361" s="17">
        <v>357182.16999999993</v>
      </c>
      <c r="H2361">
        <v>33.676808685877617</v>
      </c>
    </row>
    <row r="2362" spans="1:8" x14ac:dyDescent="0.3">
      <c r="A2362" t="s">
        <v>762</v>
      </c>
      <c r="B2362" t="s">
        <v>75</v>
      </c>
      <c r="C2362" t="s">
        <v>24</v>
      </c>
      <c r="D2362" s="16">
        <v>1000.6</v>
      </c>
      <c r="E2362" s="17">
        <v>3600</v>
      </c>
      <c r="F2362" s="17">
        <v>577474</v>
      </c>
      <c r="G2362" s="17">
        <v>311149.55479999998</v>
      </c>
      <c r="H2362">
        <v>40.057418970641244</v>
      </c>
    </row>
    <row r="2363" spans="1:8" x14ac:dyDescent="0.3">
      <c r="A2363" t="s">
        <v>763</v>
      </c>
      <c r="B2363" t="s">
        <v>75</v>
      </c>
      <c r="C2363" t="s">
        <v>25</v>
      </c>
      <c r="D2363" s="16">
        <v>1000.6</v>
      </c>
      <c r="E2363" s="17">
        <v>1320</v>
      </c>
      <c r="F2363" s="17">
        <v>273959</v>
      </c>
      <c r="G2363" s="17">
        <v>137485.16200000004</v>
      </c>
      <c r="H2363">
        <v>37.0585622652452</v>
      </c>
    </row>
    <row r="2364" spans="1:8" x14ac:dyDescent="0.3">
      <c r="A2364" t="s">
        <v>6591</v>
      </c>
      <c r="B2364" t="s">
        <v>75</v>
      </c>
      <c r="C2364" t="s">
        <v>5061</v>
      </c>
      <c r="D2364" s="16">
        <v>1000.6</v>
      </c>
      <c r="E2364" s="17">
        <v>2415</v>
      </c>
      <c r="F2364" s="17">
        <v>403346</v>
      </c>
      <c r="G2364" s="17">
        <v>218322.58140000005</v>
      </c>
      <c r="H2364">
        <v>41.003251152770517</v>
      </c>
    </row>
    <row r="2365" spans="1:8" x14ac:dyDescent="0.3">
      <c r="A2365" t="s">
        <v>764</v>
      </c>
      <c r="B2365" t="s">
        <v>75</v>
      </c>
      <c r="C2365" t="s">
        <v>14</v>
      </c>
      <c r="D2365" s="16">
        <v>1000.6</v>
      </c>
      <c r="E2365" s="17">
        <v>1220</v>
      </c>
      <c r="F2365" s="17">
        <v>559873</v>
      </c>
      <c r="G2365" s="17">
        <v>287912.12899999996</v>
      </c>
      <c r="H2365">
        <v>17.749291579890574</v>
      </c>
    </row>
    <row r="2366" spans="1:8" x14ac:dyDescent="0.3">
      <c r="A2366" t="s">
        <v>765</v>
      </c>
      <c r="B2366" t="s">
        <v>75</v>
      </c>
      <c r="C2366" t="s">
        <v>15</v>
      </c>
      <c r="D2366" s="16">
        <v>1000.6</v>
      </c>
      <c r="E2366" s="17">
        <v>1065</v>
      </c>
      <c r="F2366" s="17">
        <v>632171</v>
      </c>
      <c r="G2366" s="17">
        <v>364755.42499999987</v>
      </c>
      <c r="H2366">
        <v>38.930015487691762</v>
      </c>
    </row>
    <row r="2367" spans="1:8" x14ac:dyDescent="0.3">
      <c r="A2367" t="s">
        <v>6592</v>
      </c>
      <c r="B2367" t="s">
        <v>75</v>
      </c>
      <c r="C2367" t="s">
        <v>5063</v>
      </c>
      <c r="D2367" s="16">
        <v>1000.6</v>
      </c>
      <c r="E2367" s="17">
        <v>400</v>
      </c>
      <c r="F2367" s="17">
        <v>28199</v>
      </c>
      <c r="G2367" s="17">
        <v>12383.850000000008</v>
      </c>
      <c r="H2367">
        <v>30.787961087944172</v>
      </c>
    </row>
    <row r="2368" spans="1:8" x14ac:dyDescent="0.3">
      <c r="A2368" t="s">
        <v>6593</v>
      </c>
      <c r="B2368" t="s">
        <v>75</v>
      </c>
      <c r="C2368" t="s">
        <v>5065</v>
      </c>
      <c r="D2368" s="16">
        <v>1000.6</v>
      </c>
      <c r="E2368" s="17">
        <v>0</v>
      </c>
      <c r="F2368" s="17">
        <v>498386</v>
      </c>
      <c r="G2368" s="17">
        <v>180771.24470000004</v>
      </c>
      <c r="H2368">
        <v>48.384083430206957</v>
      </c>
    </row>
    <row r="2369" spans="1:8" x14ac:dyDescent="0.3">
      <c r="A2369" t="s">
        <v>6594</v>
      </c>
      <c r="B2369" t="s">
        <v>75</v>
      </c>
      <c r="C2369" t="s">
        <v>5067</v>
      </c>
      <c r="D2369" s="16">
        <v>1000.6</v>
      </c>
      <c r="E2369" s="17">
        <v>0</v>
      </c>
      <c r="F2369" s="17">
        <v>607084</v>
      </c>
      <c r="G2369" s="17">
        <v>301403.27519999974</v>
      </c>
      <c r="H2369">
        <v>58.309704267293689</v>
      </c>
    </row>
    <row r="2370" spans="1:8" x14ac:dyDescent="0.3">
      <c r="A2370" t="s">
        <v>6595</v>
      </c>
      <c r="B2370" t="s">
        <v>75</v>
      </c>
      <c r="C2370" t="s">
        <v>5069</v>
      </c>
      <c r="D2370" s="16">
        <v>1000.6</v>
      </c>
      <c r="E2370" s="17">
        <v>0</v>
      </c>
      <c r="F2370" s="17">
        <v>-9336</v>
      </c>
      <c r="G2370" s="17">
        <v>-2117.1121999999996</v>
      </c>
      <c r="H2370">
        <v>-94.01110158548228</v>
      </c>
    </row>
    <row r="2371" spans="1:8" x14ac:dyDescent="0.3">
      <c r="A2371" t="s">
        <v>6596</v>
      </c>
      <c r="B2371" t="s">
        <v>75</v>
      </c>
      <c r="C2371" t="s">
        <v>5071</v>
      </c>
      <c r="D2371" s="16">
        <v>1000.6</v>
      </c>
      <c r="E2371" s="17">
        <v>0</v>
      </c>
      <c r="F2371" s="17">
        <v>44613</v>
      </c>
      <c r="G2371" s="17">
        <v>18868.964000000007</v>
      </c>
      <c r="H2371">
        <v>46.66009465260229</v>
      </c>
    </row>
    <row r="2372" spans="1:8" x14ac:dyDescent="0.3">
      <c r="A2372" t="s">
        <v>6597</v>
      </c>
      <c r="B2372" t="s">
        <v>75</v>
      </c>
      <c r="C2372" t="s">
        <v>5073</v>
      </c>
      <c r="D2372" s="16">
        <v>1000.6</v>
      </c>
      <c r="E2372" s="17">
        <v>0</v>
      </c>
      <c r="F2372" s="17">
        <v>30801</v>
      </c>
      <c r="G2372" s="17">
        <v>12044.202199999996</v>
      </c>
      <c r="H2372">
        <v>30.921295419626546</v>
      </c>
    </row>
    <row r="2373" spans="1:8" x14ac:dyDescent="0.3">
      <c r="A2373" t="s">
        <v>6598</v>
      </c>
      <c r="B2373" t="s">
        <v>75</v>
      </c>
      <c r="C2373" t="s">
        <v>5075</v>
      </c>
      <c r="D2373" s="16">
        <v>1000.6</v>
      </c>
      <c r="E2373" s="17">
        <v>0</v>
      </c>
      <c r="F2373" s="17">
        <v>6928</v>
      </c>
      <c r="G2373" s="17">
        <v>-1018.3899999999994</v>
      </c>
      <c r="H2373">
        <v>38.027169570081362</v>
      </c>
    </row>
    <row r="2374" spans="1:8" x14ac:dyDescent="0.3">
      <c r="A2374" t="s">
        <v>766</v>
      </c>
      <c r="B2374" t="s">
        <v>75</v>
      </c>
      <c r="C2374" t="s">
        <v>26</v>
      </c>
      <c r="D2374" s="16">
        <v>1000.6</v>
      </c>
      <c r="E2374" s="17">
        <v>1368</v>
      </c>
      <c r="F2374" s="17">
        <v>781797</v>
      </c>
      <c r="G2374" s="17">
        <v>415049.51360000024</v>
      </c>
      <c r="H2374">
        <v>48.890683851459961</v>
      </c>
    </row>
    <row r="2375" spans="1:8" x14ac:dyDescent="0.3">
      <c r="A2375" t="s">
        <v>767</v>
      </c>
      <c r="B2375" t="s">
        <v>75</v>
      </c>
      <c r="C2375" t="s">
        <v>27</v>
      </c>
      <c r="D2375" s="16">
        <v>1000.6</v>
      </c>
      <c r="E2375" s="17">
        <v>1596</v>
      </c>
      <c r="F2375" s="17">
        <v>580687</v>
      </c>
      <c r="G2375" s="17">
        <v>293808.45749999996</v>
      </c>
      <c r="H2375">
        <v>68.169034274844876</v>
      </c>
    </row>
    <row r="2376" spans="1:8" x14ac:dyDescent="0.3">
      <c r="A2376" t="s">
        <v>768</v>
      </c>
      <c r="B2376" t="s">
        <v>75</v>
      </c>
      <c r="C2376" t="s">
        <v>28</v>
      </c>
      <c r="D2376" s="16">
        <v>1000.6</v>
      </c>
      <c r="E2376" s="17">
        <v>1056</v>
      </c>
      <c r="F2376" s="17">
        <v>278917</v>
      </c>
      <c r="G2376" s="17">
        <v>115736.93959999998</v>
      </c>
      <c r="H2376">
        <v>49.997932344189735</v>
      </c>
    </row>
    <row r="2377" spans="1:8" x14ac:dyDescent="0.3">
      <c r="A2377" t="s">
        <v>769</v>
      </c>
      <c r="B2377" t="s">
        <v>75</v>
      </c>
      <c r="C2377" t="s">
        <v>29</v>
      </c>
      <c r="D2377" s="16">
        <v>1000.6</v>
      </c>
      <c r="E2377" s="17">
        <v>200</v>
      </c>
      <c r="F2377" s="17">
        <v>148640</v>
      </c>
      <c r="G2377" s="17">
        <v>76994.600000000006</v>
      </c>
      <c r="H2377">
        <v>38.222785168342838</v>
      </c>
    </row>
    <row r="2378" spans="1:8" x14ac:dyDescent="0.3">
      <c r="A2378" t="s">
        <v>6599</v>
      </c>
      <c r="B2378" t="s">
        <v>75</v>
      </c>
      <c r="C2378" t="s">
        <v>5077</v>
      </c>
      <c r="D2378" s="16">
        <v>1000.6</v>
      </c>
      <c r="E2378" s="17">
        <v>0</v>
      </c>
      <c r="F2378" s="17">
        <v>7815</v>
      </c>
      <c r="G2378" s="17">
        <v>2478.348</v>
      </c>
      <c r="H2378">
        <v>43.881546145411036</v>
      </c>
    </row>
    <row r="2379" spans="1:8" x14ac:dyDescent="0.3">
      <c r="A2379" t="s">
        <v>770</v>
      </c>
      <c r="B2379" t="s">
        <v>75</v>
      </c>
      <c r="C2379" t="s">
        <v>30</v>
      </c>
      <c r="D2379" s="16">
        <v>1000.6</v>
      </c>
      <c r="E2379" s="17">
        <v>1000</v>
      </c>
      <c r="F2379" s="17">
        <v>296356</v>
      </c>
      <c r="G2379" s="17">
        <v>163596.44549999994</v>
      </c>
      <c r="H2379">
        <v>42.350906248333281</v>
      </c>
    </row>
    <row r="2380" spans="1:8" x14ac:dyDescent="0.3">
      <c r="A2380" t="s">
        <v>6600</v>
      </c>
      <c r="B2380" t="s">
        <v>75</v>
      </c>
      <c r="C2380" t="s">
        <v>5079</v>
      </c>
      <c r="D2380" s="16">
        <v>1000.6</v>
      </c>
      <c r="E2380" s="17">
        <v>560</v>
      </c>
      <c r="F2380" s="17">
        <v>21100</v>
      </c>
      <c r="G2380" s="17">
        <v>7462.743999999997</v>
      </c>
      <c r="H2380">
        <v>53.898858590027174</v>
      </c>
    </row>
    <row r="2381" spans="1:8" x14ac:dyDescent="0.3">
      <c r="A2381" t="s">
        <v>6601</v>
      </c>
      <c r="B2381" t="s">
        <v>75</v>
      </c>
      <c r="C2381" t="s">
        <v>5081</v>
      </c>
      <c r="D2381" s="16">
        <v>1000.6</v>
      </c>
      <c r="E2381" s="17">
        <v>0</v>
      </c>
      <c r="F2381" s="17">
        <v>253630</v>
      </c>
      <c r="G2381" s="17">
        <v>129521.32909999996</v>
      </c>
      <c r="H2381">
        <v>41.682792202877422</v>
      </c>
    </row>
    <row r="2382" spans="1:8" x14ac:dyDescent="0.3">
      <c r="A2382" t="s">
        <v>6602</v>
      </c>
      <c r="B2382" t="s">
        <v>75</v>
      </c>
      <c r="C2382" t="s">
        <v>5083</v>
      </c>
      <c r="D2382" s="16">
        <v>1000.6</v>
      </c>
      <c r="E2382" s="17">
        <v>0</v>
      </c>
      <c r="F2382" s="17">
        <v>208174</v>
      </c>
      <c r="G2382" s="17">
        <v>103440.762</v>
      </c>
      <c r="H2382">
        <v>45.051172402403921</v>
      </c>
    </row>
    <row r="2383" spans="1:8" x14ac:dyDescent="0.3">
      <c r="A2383" t="s">
        <v>6603</v>
      </c>
      <c r="B2383" t="s">
        <v>75</v>
      </c>
      <c r="C2383" t="s">
        <v>5085</v>
      </c>
      <c r="D2383" s="16">
        <v>1000.6</v>
      </c>
      <c r="E2383" s="17">
        <v>315</v>
      </c>
      <c r="F2383" s="17">
        <v>95208</v>
      </c>
      <c r="G2383" s="17">
        <v>44676.594500000007</v>
      </c>
      <c r="H2383">
        <v>41.901373780311765</v>
      </c>
    </row>
    <row r="2384" spans="1:8" x14ac:dyDescent="0.3">
      <c r="A2384" t="s">
        <v>771</v>
      </c>
      <c r="B2384" t="s">
        <v>75</v>
      </c>
      <c r="C2384" t="s">
        <v>31</v>
      </c>
      <c r="D2384" s="16">
        <v>1000.6</v>
      </c>
      <c r="E2384" s="17">
        <v>2600</v>
      </c>
      <c r="F2384" s="17">
        <v>393908</v>
      </c>
      <c r="G2384" s="17">
        <v>205228.8643000001</v>
      </c>
      <c r="H2384">
        <v>40.777762201186661</v>
      </c>
    </row>
    <row r="2385" spans="1:8" x14ac:dyDescent="0.3">
      <c r="A2385" t="s">
        <v>6604</v>
      </c>
      <c r="B2385" t="s">
        <v>75</v>
      </c>
      <c r="C2385" t="s">
        <v>5087</v>
      </c>
      <c r="D2385" s="16">
        <v>1000.6</v>
      </c>
      <c r="E2385" s="17">
        <v>0</v>
      </c>
      <c r="F2385" s="17">
        <v>91589</v>
      </c>
      <c r="G2385" s="17">
        <v>34004.120000000003</v>
      </c>
      <c r="H2385">
        <v>54.312846328758546</v>
      </c>
    </row>
    <row r="2386" spans="1:8" x14ac:dyDescent="0.3">
      <c r="A2386" t="s">
        <v>812</v>
      </c>
      <c r="B2386" t="s">
        <v>76</v>
      </c>
      <c r="C2386" t="s">
        <v>4</v>
      </c>
      <c r="D2386" s="16">
        <v>897</v>
      </c>
      <c r="E2386" s="17">
        <v>8838</v>
      </c>
      <c r="F2386" s="17">
        <v>3869033</v>
      </c>
      <c r="G2386" s="17">
        <v>2158971.8459000024</v>
      </c>
      <c r="H2386">
        <v>43.188229721041473</v>
      </c>
    </row>
    <row r="2387" spans="1:8" x14ac:dyDescent="0.3">
      <c r="A2387" t="s">
        <v>813</v>
      </c>
      <c r="B2387" t="s">
        <v>76</v>
      </c>
      <c r="C2387" t="s">
        <v>2</v>
      </c>
      <c r="D2387" s="16">
        <v>897</v>
      </c>
      <c r="E2387" s="17">
        <v>16812</v>
      </c>
      <c r="F2387" s="17">
        <v>7478546</v>
      </c>
      <c r="G2387" s="17">
        <v>4043940.0167000019</v>
      </c>
      <c r="H2387">
        <v>53.714033286503607</v>
      </c>
    </row>
    <row r="2388" spans="1:8" x14ac:dyDescent="0.3">
      <c r="A2388" t="s">
        <v>814</v>
      </c>
      <c r="B2388" t="s">
        <v>76</v>
      </c>
      <c r="C2388" t="s">
        <v>3</v>
      </c>
      <c r="D2388" s="16">
        <v>897</v>
      </c>
      <c r="E2388" s="17">
        <v>16608</v>
      </c>
      <c r="F2388" s="17">
        <v>2655380</v>
      </c>
      <c r="G2388" s="17">
        <v>1349174.7845000003</v>
      </c>
      <c r="H2388">
        <v>64.273855904076143</v>
      </c>
    </row>
    <row r="2389" spans="1:8" x14ac:dyDescent="0.3">
      <c r="A2389" t="s">
        <v>815</v>
      </c>
      <c r="B2389" t="s">
        <v>76</v>
      </c>
      <c r="C2389" t="s">
        <v>7</v>
      </c>
      <c r="D2389" s="16">
        <v>897</v>
      </c>
      <c r="E2389" s="17">
        <v>3111</v>
      </c>
      <c r="F2389" s="17">
        <v>1136938</v>
      </c>
      <c r="G2389" s="17">
        <v>631659.60000000021</v>
      </c>
      <c r="H2389">
        <v>47.208455598339505</v>
      </c>
    </row>
    <row r="2390" spans="1:8" x14ac:dyDescent="0.3">
      <c r="A2390" t="s">
        <v>816</v>
      </c>
      <c r="B2390" t="s">
        <v>76</v>
      </c>
      <c r="C2390" t="s">
        <v>5</v>
      </c>
      <c r="D2390" s="16">
        <v>897</v>
      </c>
      <c r="E2390" s="17">
        <v>3200</v>
      </c>
      <c r="F2390" s="17">
        <v>666550</v>
      </c>
      <c r="G2390" s="17">
        <v>366224.54339999909</v>
      </c>
      <c r="H2390">
        <v>48.608397173081904</v>
      </c>
    </row>
    <row r="2391" spans="1:8" x14ac:dyDescent="0.3">
      <c r="A2391" t="s">
        <v>817</v>
      </c>
      <c r="B2391" t="s">
        <v>76</v>
      </c>
      <c r="C2391" t="s">
        <v>6</v>
      </c>
      <c r="D2391" s="16">
        <v>897</v>
      </c>
      <c r="E2391" s="17">
        <v>2100</v>
      </c>
      <c r="F2391" s="17">
        <v>679652</v>
      </c>
      <c r="G2391" s="17">
        <v>343431.49489999976</v>
      </c>
      <c r="H2391">
        <v>33.263950809524822</v>
      </c>
    </row>
    <row r="2392" spans="1:8" x14ac:dyDescent="0.3">
      <c r="A2392" t="s">
        <v>818</v>
      </c>
      <c r="B2392" t="s">
        <v>76</v>
      </c>
      <c r="C2392" t="s">
        <v>8</v>
      </c>
      <c r="D2392" s="16">
        <v>897</v>
      </c>
      <c r="E2392" s="17">
        <v>2880</v>
      </c>
      <c r="F2392" s="17">
        <v>923730</v>
      </c>
      <c r="G2392" s="17">
        <v>472114.80530000018</v>
      </c>
      <c r="H2392">
        <v>34.229498177245432</v>
      </c>
    </row>
    <row r="2393" spans="1:8" x14ac:dyDescent="0.3">
      <c r="A2393" t="s">
        <v>819</v>
      </c>
      <c r="B2393" t="s">
        <v>76</v>
      </c>
      <c r="C2393" t="s">
        <v>21</v>
      </c>
      <c r="D2393" s="16">
        <v>897</v>
      </c>
      <c r="E2393" s="17">
        <v>2150</v>
      </c>
      <c r="F2393" s="17">
        <v>283181</v>
      </c>
      <c r="G2393" s="17">
        <v>129653.39999999991</v>
      </c>
      <c r="H2393">
        <v>49.547608617603537</v>
      </c>
    </row>
    <row r="2394" spans="1:8" x14ac:dyDescent="0.3">
      <c r="A2394" t="s">
        <v>820</v>
      </c>
      <c r="B2394" t="s">
        <v>76</v>
      </c>
      <c r="C2394" t="s">
        <v>22</v>
      </c>
      <c r="D2394" s="16">
        <v>897</v>
      </c>
      <c r="E2394" s="17">
        <v>1800</v>
      </c>
      <c r="F2394" s="17">
        <v>483721</v>
      </c>
      <c r="G2394" s="17">
        <v>233869.92200000011</v>
      </c>
      <c r="H2394">
        <v>44.849871519465744</v>
      </c>
    </row>
    <row r="2395" spans="1:8" x14ac:dyDescent="0.3">
      <c r="A2395" t="s">
        <v>821</v>
      </c>
      <c r="B2395" t="s">
        <v>76</v>
      </c>
      <c r="C2395" t="s">
        <v>23</v>
      </c>
      <c r="D2395" s="16">
        <v>897</v>
      </c>
      <c r="E2395" s="17">
        <v>1000</v>
      </c>
      <c r="F2395" s="17">
        <v>470809</v>
      </c>
      <c r="G2395" s="17">
        <v>247286.25860000009</v>
      </c>
      <c r="H2395">
        <v>38.166691220618624</v>
      </c>
    </row>
    <row r="2396" spans="1:8" x14ac:dyDescent="0.3">
      <c r="A2396" t="s">
        <v>822</v>
      </c>
      <c r="B2396" t="s">
        <v>76</v>
      </c>
      <c r="C2396" t="s">
        <v>24</v>
      </c>
      <c r="D2396" s="16">
        <v>897</v>
      </c>
      <c r="E2396" s="17">
        <v>4240</v>
      </c>
      <c r="F2396" s="17">
        <v>653877</v>
      </c>
      <c r="G2396" s="17">
        <v>341034.72139999981</v>
      </c>
      <c r="H2396">
        <v>39.40727589976067</v>
      </c>
    </row>
    <row r="2397" spans="1:8" x14ac:dyDescent="0.3">
      <c r="A2397" t="s">
        <v>823</v>
      </c>
      <c r="B2397" t="s">
        <v>76</v>
      </c>
      <c r="C2397" t="s">
        <v>25</v>
      </c>
      <c r="D2397" s="16">
        <v>897</v>
      </c>
      <c r="E2397" s="17">
        <v>1560</v>
      </c>
      <c r="F2397" s="17">
        <v>217580.97999999998</v>
      </c>
      <c r="G2397" s="17">
        <v>110158.12999999995</v>
      </c>
      <c r="H2397">
        <v>51.97822751584043</v>
      </c>
    </row>
    <row r="2398" spans="1:8" x14ac:dyDescent="0.3">
      <c r="A2398" t="s">
        <v>6605</v>
      </c>
      <c r="B2398" t="s">
        <v>76</v>
      </c>
      <c r="C2398" t="s">
        <v>5061</v>
      </c>
      <c r="D2398" s="16">
        <v>897</v>
      </c>
      <c r="E2398" s="17">
        <v>3715</v>
      </c>
      <c r="F2398" s="17">
        <v>373821</v>
      </c>
      <c r="G2398" s="17">
        <v>195760.11400000006</v>
      </c>
      <c r="H2398">
        <v>51.545412976884627</v>
      </c>
    </row>
    <row r="2399" spans="1:8" x14ac:dyDescent="0.3">
      <c r="A2399" t="s">
        <v>824</v>
      </c>
      <c r="B2399" t="s">
        <v>76</v>
      </c>
      <c r="C2399" t="s">
        <v>14</v>
      </c>
      <c r="D2399" s="16">
        <v>897</v>
      </c>
      <c r="E2399" s="17">
        <v>1750</v>
      </c>
      <c r="F2399" s="17">
        <v>534058</v>
      </c>
      <c r="G2399" s="17">
        <v>273092.951</v>
      </c>
      <c r="H2399">
        <v>33.046501405634579</v>
      </c>
    </row>
    <row r="2400" spans="1:8" x14ac:dyDescent="0.3">
      <c r="A2400" t="s">
        <v>825</v>
      </c>
      <c r="B2400" t="s">
        <v>76</v>
      </c>
      <c r="C2400" t="s">
        <v>15</v>
      </c>
      <c r="D2400" s="16">
        <v>897</v>
      </c>
      <c r="E2400" s="17">
        <v>1505</v>
      </c>
      <c r="F2400" s="17">
        <v>579891</v>
      </c>
      <c r="G2400" s="17">
        <v>338643.30699999968</v>
      </c>
      <c r="H2400">
        <v>37.071317446753703</v>
      </c>
    </row>
    <row r="2401" spans="1:8" x14ac:dyDescent="0.3">
      <c r="A2401" t="s">
        <v>6606</v>
      </c>
      <c r="B2401" t="s">
        <v>76</v>
      </c>
      <c r="C2401" t="s">
        <v>5063</v>
      </c>
      <c r="D2401" s="16">
        <v>897</v>
      </c>
      <c r="E2401" s="17">
        <v>400</v>
      </c>
      <c r="F2401" s="17">
        <v>14248</v>
      </c>
      <c r="G2401" s="17">
        <v>5585.3889999999938</v>
      </c>
      <c r="H2401">
        <v>51.693209368399394</v>
      </c>
    </row>
    <row r="2402" spans="1:8" x14ac:dyDescent="0.3">
      <c r="A2402" t="s">
        <v>6607</v>
      </c>
      <c r="B2402" t="s">
        <v>76</v>
      </c>
      <c r="C2402" t="s">
        <v>5065</v>
      </c>
      <c r="D2402" s="16">
        <v>897</v>
      </c>
      <c r="E2402" s="17">
        <v>0</v>
      </c>
      <c r="F2402" s="17">
        <v>452446</v>
      </c>
      <c r="G2402" s="17">
        <v>169518.77039999986</v>
      </c>
      <c r="H2402">
        <v>53.37207947940815</v>
      </c>
    </row>
    <row r="2403" spans="1:8" x14ac:dyDescent="0.3">
      <c r="A2403" t="s">
        <v>6608</v>
      </c>
      <c r="B2403" t="s">
        <v>76</v>
      </c>
      <c r="C2403" t="s">
        <v>5067</v>
      </c>
      <c r="D2403" s="16">
        <v>897</v>
      </c>
      <c r="E2403" s="17">
        <v>0</v>
      </c>
      <c r="F2403" s="17">
        <v>823139</v>
      </c>
      <c r="G2403" s="17">
        <v>377457.9161999994</v>
      </c>
      <c r="H2403">
        <v>54.095388281991958</v>
      </c>
    </row>
    <row r="2404" spans="1:8" x14ac:dyDescent="0.3">
      <c r="A2404" t="s">
        <v>6609</v>
      </c>
      <c r="B2404" t="s">
        <v>76</v>
      </c>
      <c r="C2404" t="s">
        <v>5069</v>
      </c>
      <c r="D2404" s="16">
        <v>897</v>
      </c>
      <c r="E2404" s="17">
        <v>0</v>
      </c>
      <c r="F2404" s="17">
        <v>34646</v>
      </c>
      <c r="G2404" s="17">
        <v>16578.8</v>
      </c>
      <c r="H2404">
        <v>66.400733705278114</v>
      </c>
    </row>
    <row r="2405" spans="1:8" x14ac:dyDescent="0.3">
      <c r="A2405" t="s">
        <v>6610</v>
      </c>
      <c r="B2405" t="s">
        <v>76</v>
      </c>
      <c r="C2405" t="s">
        <v>5071</v>
      </c>
      <c r="D2405" s="16">
        <v>897</v>
      </c>
      <c r="E2405" s="17">
        <v>0</v>
      </c>
      <c r="F2405" s="17">
        <v>45603</v>
      </c>
      <c r="G2405" s="17">
        <v>15887.403900000012</v>
      </c>
      <c r="H2405">
        <v>58.192702848050885</v>
      </c>
    </row>
    <row r="2406" spans="1:8" x14ac:dyDescent="0.3">
      <c r="A2406" t="s">
        <v>6611</v>
      </c>
      <c r="B2406" t="s">
        <v>76</v>
      </c>
      <c r="C2406" t="s">
        <v>5073</v>
      </c>
      <c r="D2406" s="16">
        <v>897</v>
      </c>
      <c r="E2406" s="17">
        <v>0</v>
      </c>
      <c r="F2406" s="17">
        <v>77508</v>
      </c>
      <c r="G2406" s="17">
        <v>28332.214000000014</v>
      </c>
      <c r="H2406">
        <v>25.049505482230725</v>
      </c>
    </row>
    <row r="2407" spans="1:8" x14ac:dyDescent="0.3">
      <c r="A2407" t="s">
        <v>6612</v>
      </c>
      <c r="B2407" t="s">
        <v>76</v>
      </c>
      <c r="C2407" t="s">
        <v>5075</v>
      </c>
      <c r="D2407" s="16">
        <v>897</v>
      </c>
      <c r="E2407" s="17">
        <v>0</v>
      </c>
      <c r="F2407" s="17">
        <v>4486</v>
      </c>
      <c r="G2407" s="17">
        <v>1944.35</v>
      </c>
      <c r="H2407">
        <v>23.593976353943297</v>
      </c>
    </row>
    <row r="2408" spans="1:8" x14ac:dyDescent="0.3">
      <c r="A2408" t="s">
        <v>826</v>
      </c>
      <c r="B2408" t="s">
        <v>76</v>
      </c>
      <c r="C2408" t="s">
        <v>26</v>
      </c>
      <c r="D2408" s="16">
        <v>897</v>
      </c>
      <c r="E2408" s="17">
        <v>912</v>
      </c>
      <c r="F2408" s="17">
        <v>345037</v>
      </c>
      <c r="G2408" s="17">
        <v>172530.62270000012</v>
      </c>
      <c r="H2408">
        <v>77.328295127324253</v>
      </c>
    </row>
    <row r="2409" spans="1:8" x14ac:dyDescent="0.3">
      <c r="A2409" t="s">
        <v>827</v>
      </c>
      <c r="B2409" t="s">
        <v>76</v>
      </c>
      <c r="C2409" t="s">
        <v>27</v>
      </c>
      <c r="D2409" s="16">
        <v>897</v>
      </c>
      <c r="E2409" s="17">
        <v>912</v>
      </c>
      <c r="F2409" s="17">
        <v>261502</v>
      </c>
      <c r="G2409" s="17">
        <v>134362.16220000017</v>
      </c>
      <c r="H2409">
        <v>93.111042695541272</v>
      </c>
    </row>
    <row r="2410" spans="1:8" x14ac:dyDescent="0.3">
      <c r="A2410" t="s">
        <v>828</v>
      </c>
      <c r="B2410" t="s">
        <v>76</v>
      </c>
      <c r="C2410" t="s">
        <v>28</v>
      </c>
      <c r="D2410" s="16">
        <v>897</v>
      </c>
      <c r="E2410" s="17">
        <v>1056</v>
      </c>
      <c r="F2410" s="17">
        <v>247441</v>
      </c>
      <c r="G2410" s="17">
        <v>101907.83399999994</v>
      </c>
      <c r="H2410">
        <v>56.719748424218288</v>
      </c>
    </row>
    <row r="2411" spans="1:8" x14ac:dyDescent="0.3">
      <c r="A2411" t="s">
        <v>829</v>
      </c>
      <c r="B2411" t="s">
        <v>76</v>
      </c>
      <c r="C2411" t="s">
        <v>29</v>
      </c>
      <c r="D2411" s="16">
        <v>897</v>
      </c>
      <c r="E2411" s="17">
        <v>200</v>
      </c>
      <c r="F2411" s="17">
        <v>125327</v>
      </c>
      <c r="G2411" s="17">
        <v>60253.443599999977</v>
      </c>
      <c r="H2411">
        <v>46.492697738892808</v>
      </c>
    </row>
    <row r="2412" spans="1:8" x14ac:dyDescent="0.3">
      <c r="A2412" t="s">
        <v>6613</v>
      </c>
      <c r="B2412" t="s">
        <v>76</v>
      </c>
      <c r="C2412" t="s">
        <v>5077</v>
      </c>
      <c r="D2412" s="16">
        <v>897</v>
      </c>
      <c r="E2412" s="17">
        <v>640</v>
      </c>
      <c r="F2412" s="17">
        <v>32542</v>
      </c>
      <c r="G2412" s="17">
        <v>13985.260000000002</v>
      </c>
      <c r="H2412">
        <v>13.261179738466996</v>
      </c>
    </row>
    <row r="2413" spans="1:8" x14ac:dyDescent="0.3">
      <c r="A2413" t="s">
        <v>830</v>
      </c>
      <c r="B2413" t="s">
        <v>76</v>
      </c>
      <c r="C2413" t="s">
        <v>30</v>
      </c>
      <c r="D2413" s="16">
        <v>897</v>
      </c>
      <c r="E2413" s="17">
        <v>1108</v>
      </c>
      <c r="F2413" s="17">
        <v>229918</v>
      </c>
      <c r="G2413" s="17">
        <v>130484.21169999997</v>
      </c>
      <c r="H2413">
        <v>58.864935485918863</v>
      </c>
    </row>
    <row r="2414" spans="1:8" x14ac:dyDescent="0.3">
      <c r="A2414" t="s">
        <v>6614</v>
      </c>
      <c r="B2414" t="s">
        <v>76</v>
      </c>
      <c r="C2414" t="s">
        <v>5079</v>
      </c>
      <c r="D2414" s="16">
        <v>897</v>
      </c>
      <c r="E2414" s="17">
        <v>680</v>
      </c>
      <c r="F2414" s="17">
        <v>37093</v>
      </c>
      <c r="G2414" s="17">
        <v>17940.006000000005</v>
      </c>
      <c r="H2414">
        <v>38.991691727152421</v>
      </c>
    </row>
    <row r="2415" spans="1:8" x14ac:dyDescent="0.3">
      <c r="A2415" t="s">
        <v>6615</v>
      </c>
      <c r="B2415" t="s">
        <v>76</v>
      </c>
      <c r="C2415" t="s">
        <v>5081</v>
      </c>
      <c r="D2415" s="16">
        <v>897</v>
      </c>
      <c r="E2415" s="17">
        <v>0</v>
      </c>
      <c r="F2415" s="17">
        <v>156342</v>
      </c>
      <c r="G2415" s="17">
        <v>83340.22099999999</v>
      </c>
      <c r="H2415">
        <v>51.302500991105987</v>
      </c>
    </row>
    <row r="2416" spans="1:8" x14ac:dyDescent="0.3">
      <c r="A2416" t="s">
        <v>6616</v>
      </c>
      <c r="B2416" t="s">
        <v>76</v>
      </c>
      <c r="C2416" t="s">
        <v>5083</v>
      </c>
      <c r="D2416" s="16">
        <v>897</v>
      </c>
      <c r="E2416" s="17">
        <v>0</v>
      </c>
      <c r="F2416" s="17">
        <v>254668</v>
      </c>
      <c r="G2416" s="17">
        <v>139132.87739999997</v>
      </c>
      <c r="H2416">
        <v>30.778679810740016</v>
      </c>
    </row>
    <row r="2417" spans="1:8" x14ac:dyDescent="0.3">
      <c r="A2417" t="s">
        <v>6617</v>
      </c>
      <c r="B2417" t="s">
        <v>76</v>
      </c>
      <c r="C2417" t="s">
        <v>5085</v>
      </c>
      <c r="D2417" s="16">
        <v>897</v>
      </c>
      <c r="E2417" s="17">
        <v>495</v>
      </c>
      <c r="F2417" s="17">
        <v>121499</v>
      </c>
      <c r="G2417" s="17">
        <v>50890.908800000005</v>
      </c>
      <c r="H2417">
        <v>37.064304686939366</v>
      </c>
    </row>
    <row r="2418" spans="1:8" x14ac:dyDescent="0.3">
      <c r="A2418" t="s">
        <v>831</v>
      </c>
      <c r="B2418" t="s">
        <v>76</v>
      </c>
      <c r="C2418" t="s">
        <v>31</v>
      </c>
      <c r="D2418" s="16">
        <v>897</v>
      </c>
      <c r="E2418" s="17">
        <v>3120</v>
      </c>
      <c r="F2418" s="17">
        <v>421014</v>
      </c>
      <c r="G2418" s="17">
        <v>217185.2177000001</v>
      </c>
      <c r="H2418">
        <v>45.782965821113116</v>
      </c>
    </row>
    <row r="2419" spans="1:8" x14ac:dyDescent="0.3">
      <c r="A2419" t="s">
        <v>6618</v>
      </c>
      <c r="B2419" t="s">
        <v>76</v>
      </c>
      <c r="C2419" t="s">
        <v>5087</v>
      </c>
      <c r="D2419" s="16">
        <v>897</v>
      </c>
      <c r="E2419" s="17">
        <v>0</v>
      </c>
      <c r="F2419" s="17">
        <v>107888</v>
      </c>
      <c r="G2419" s="17">
        <v>35171.48000000001</v>
      </c>
      <c r="H2419">
        <v>44.4071394203133</v>
      </c>
    </row>
    <row r="2420" spans="1:8" x14ac:dyDescent="0.3">
      <c r="A2420" t="s">
        <v>1032</v>
      </c>
      <c r="B2420" t="s">
        <v>77</v>
      </c>
      <c r="C2420" t="s">
        <v>4</v>
      </c>
      <c r="D2420" s="16">
        <v>893</v>
      </c>
      <c r="E2420" s="17">
        <v>12288</v>
      </c>
      <c r="F2420" s="17">
        <v>3595924</v>
      </c>
      <c r="G2420" s="17">
        <v>1821276.8527999993</v>
      </c>
      <c r="H2420">
        <v>52.171976940475957</v>
      </c>
    </row>
    <row r="2421" spans="1:8" x14ac:dyDescent="0.3">
      <c r="A2421" t="s">
        <v>1033</v>
      </c>
      <c r="B2421" t="s">
        <v>77</v>
      </c>
      <c r="C2421" t="s">
        <v>2</v>
      </c>
      <c r="D2421" s="16">
        <v>893</v>
      </c>
      <c r="E2421" s="17">
        <v>13266</v>
      </c>
      <c r="F2421" s="17">
        <v>4780559</v>
      </c>
      <c r="G2421" s="17">
        <v>2513930.5948000001</v>
      </c>
      <c r="H2421">
        <v>59.420219991691106</v>
      </c>
    </row>
    <row r="2422" spans="1:8" x14ac:dyDescent="0.3">
      <c r="A2422" t="s">
        <v>1034</v>
      </c>
      <c r="B2422" t="s">
        <v>77</v>
      </c>
      <c r="C2422" t="s">
        <v>3</v>
      </c>
      <c r="D2422" s="16">
        <v>893</v>
      </c>
      <c r="E2422" s="17">
        <v>13320</v>
      </c>
      <c r="F2422" s="17">
        <v>1758936</v>
      </c>
      <c r="G2422" s="17">
        <v>829536.81779999996</v>
      </c>
      <c r="H2422">
        <v>70.783114505736066</v>
      </c>
    </row>
    <row r="2423" spans="1:8" x14ac:dyDescent="0.3">
      <c r="A2423" t="s">
        <v>1035</v>
      </c>
      <c r="B2423" t="s">
        <v>77</v>
      </c>
      <c r="C2423" t="s">
        <v>7</v>
      </c>
      <c r="D2423" s="16">
        <v>893</v>
      </c>
      <c r="E2423" s="17">
        <v>2118</v>
      </c>
      <c r="F2423" s="17">
        <v>639927</v>
      </c>
      <c r="G2423" s="17">
        <v>349434.6610000006</v>
      </c>
      <c r="H2423">
        <v>51.460625093455754</v>
      </c>
    </row>
    <row r="2424" spans="1:8" x14ac:dyDescent="0.3">
      <c r="A2424" t="s">
        <v>1036</v>
      </c>
      <c r="B2424" t="s">
        <v>77</v>
      </c>
      <c r="C2424" t="s">
        <v>5</v>
      </c>
      <c r="D2424" s="16">
        <v>893</v>
      </c>
      <c r="E2424" s="17">
        <v>4560</v>
      </c>
      <c r="F2424" s="17">
        <v>741333</v>
      </c>
      <c r="G2424" s="17">
        <v>407470.80600000033</v>
      </c>
      <c r="H2424">
        <v>55.639190008737728</v>
      </c>
    </row>
    <row r="2425" spans="1:8" x14ac:dyDescent="0.3">
      <c r="A2425" t="s">
        <v>1037</v>
      </c>
      <c r="B2425" t="s">
        <v>77</v>
      </c>
      <c r="C2425" t="s">
        <v>6</v>
      </c>
      <c r="D2425" s="16">
        <v>893</v>
      </c>
      <c r="E2425" s="17">
        <v>1580</v>
      </c>
      <c r="F2425" s="17">
        <v>363222</v>
      </c>
      <c r="G2425" s="17">
        <v>177888.96079999983</v>
      </c>
      <c r="H2425">
        <v>39.695917462189826</v>
      </c>
    </row>
    <row r="2426" spans="1:8" x14ac:dyDescent="0.3">
      <c r="A2426" t="s">
        <v>1038</v>
      </c>
      <c r="B2426" t="s">
        <v>77</v>
      </c>
      <c r="C2426" t="s">
        <v>8</v>
      </c>
      <c r="D2426" s="16">
        <v>893</v>
      </c>
      <c r="E2426" s="17">
        <v>3660</v>
      </c>
      <c r="F2426" s="17">
        <v>822900</v>
      </c>
      <c r="G2426" s="17">
        <v>366539.07420000015</v>
      </c>
      <c r="H2426">
        <v>43.986656971366848</v>
      </c>
    </row>
    <row r="2427" spans="1:8" x14ac:dyDescent="0.3">
      <c r="A2427" t="s">
        <v>1039</v>
      </c>
      <c r="B2427" t="s">
        <v>77</v>
      </c>
      <c r="C2427" t="s">
        <v>21</v>
      </c>
      <c r="D2427" s="16">
        <v>893</v>
      </c>
      <c r="E2427" s="17">
        <v>2080</v>
      </c>
      <c r="F2427" s="17">
        <v>279794</v>
      </c>
      <c r="G2427" s="17">
        <v>137503.95800000016</v>
      </c>
      <c r="H2427">
        <v>49.005167405882254</v>
      </c>
    </row>
    <row r="2428" spans="1:8" x14ac:dyDescent="0.3">
      <c r="A2428" t="s">
        <v>1040</v>
      </c>
      <c r="B2428" t="s">
        <v>77</v>
      </c>
      <c r="C2428" t="s">
        <v>22</v>
      </c>
      <c r="D2428" s="16">
        <v>893</v>
      </c>
      <c r="E2428" s="17">
        <v>1960</v>
      </c>
      <c r="F2428" s="17">
        <v>395071</v>
      </c>
      <c r="G2428" s="17">
        <v>194592.43140000009</v>
      </c>
      <c r="H2428">
        <v>61.424704007987557</v>
      </c>
    </row>
    <row r="2429" spans="1:8" x14ac:dyDescent="0.3">
      <c r="A2429" t="s">
        <v>1041</v>
      </c>
      <c r="B2429" t="s">
        <v>77</v>
      </c>
      <c r="C2429" t="s">
        <v>23</v>
      </c>
      <c r="D2429" s="16">
        <v>893</v>
      </c>
      <c r="E2429" s="17">
        <v>1080</v>
      </c>
      <c r="F2429" s="17">
        <v>366269</v>
      </c>
      <c r="G2429" s="17">
        <v>188724.56239999997</v>
      </c>
      <c r="H2429">
        <v>51.748433568498328</v>
      </c>
    </row>
    <row r="2430" spans="1:8" x14ac:dyDescent="0.3">
      <c r="A2430" t="s">
        <v>1042</v>
      </c>
      <c r="B2430" t="s">
        <v>77</v>
      </c>
      <c r="C2430" t="s">
        <v>24</v>
      </c>
      <c r="D2430" s="16">
        <v>893</v>
      </c>
      <c r="E2430" s="17">
        <v>4640</v>
      </c>
      <c r="F2430" s="17">
        <v>434838</v>
      </c>
      <c r="G2430" s="17">
        <v>224132.10619999995</v>
      </c>
      <c r="H2430">
        <v>58.212585608272114</v>
      </c>
    </row>
    <row r="2431" spans="1:8" x14ac:dyDescent="0.3">
      <c r="A2431" t="s">
        <v>1043</v>
      </c>
      <c r="B2431" t="s">
        <v>77</v>
      </c>
      <c r="C2431" t="s">
        <v>25</v>
      </c>
      <c r="D2431" s="16">
        <v>893</v>
      </c>
      <c r="E2431" s="17">
        <v>1720</v>
      </c>
      <c r="F2431" s="17">
        <v>235096</v>
      </c>
      <c r="G2431" s="17">
        <v>116939.41599999998</v>
      </c>
      <c r="H2431">
        <v>49.063655375311143</v>
      </c>
    </row>
    <row r="2432" spans="1:8" x14ac:dyDescent="0.3">
      <c r="A2432" t="s">
        <v>6619</v>
      </c>
      <c r="B2432" t="s">
        <v>77</v>
      </c>
      <c r="C2432" t="s">
        <v>5061</v>
      </c>
      <c r="D2432" s="16">
        <v>893</v>
      </c>
      <c r="E2432" s="17">
        <v>3085</v>
      </c>
      <c r="F2432" s="17">
        <v>369672</v>
      </c>
      <c r="G2432" s="17">
        <v>178358.21800000011</v>
      </c>
      <c r="H2432">
        <v>45.736581747675629</v>
      </c>
    </row>
    <row r="2433" spans="1:8" x14ac:dyDescent="0.3">
      <c r="A2433" t="s">
        <v>1044</v>
      </c>
      <c r="B2433" t="s">
        <v>77</v>
      </c>
      <c r="C2433" t="s">
        <v>14</v>
      </c>
      <c r="D2433" s="16">
        <v>893</v>
      </c>
      <c r="E2433" s="17">
        <v>1470</v>
      </c>
      <c r="F2433" s="17">
        <v>353949</v>
      </c>
      <c r="G2433" s="17">
        <v>172597.07799999975</v>
      </c>
      <c r="H2433">
        <v>45.911250976430203</v>
      </c>
    </row>
    <row r="2434" spans="1:8" x14ac:dyDescent="0.3">
      <c r="A2434" t="s">
        <v>1045</v>
      </c>
      <c r="B2434" t="s">
        <v>77</v>
      </c>
      <c r="C2434" t="s">
        <v>15</v>
      </c>
      <c r="D2434" s="16">
        <v>893</v>
      </c>
      <c r="E2434" s="17">
        <v>1315</v>
      </c>
      <c r="F2434" s="17">
        <v>424456</v>
      </c>
      <c r="G2434" s="17">
        <v>248377.78299999982</v>
      </c>
      <c r="H2434">
        <v>24.669143511942703</v>
      </c>
    </row>
    <row r="2435" spans="1:8" x14ac:dyDescent="0.3">
      <c r="A2435" t="s">
        <v>6620</v>
      </c>
      <c r="B2435" t="s">
        <v>77</v>
      </c>
      <c r="C2435" t="s">
        <v>5063</v>
      </c>
      <c r="D2435" s="16">
        <v>893</v>
      </c>
      <c r="E2435" s="17">
        <v>400</v>
      </c>
      <c r="F2435" s="17">
        <v>11593</v>
      </c>
      <c r="G2435" s="17">
        <v>4855.8149999999951</v>
      </c>
      <c r="H2435">
        <v>86.686641794755403</v>
      </c>
    </row>
    <row r="2436" spans="1:8" x14ac:dyDescent="0.3">
      <c r="A2436" t="s">
        <v>6621</v>
      </c>
      <c r="B2436" t="s">
        <v>77</v>
      </c>
      <c r="C2436" t="s">
        <v>5065</v>
      </c>
      <c r="D2436" s="16">
        <v>893</v>
      </c>
      <c r="E2436" s="17">
        <v>0</v>
      </c>
      <c r="F2436" s="17">
        <v>265709</v>
      </c>
      <c r="G2436" s="17">
        <v>102460.74860000014</v>
      </c>
      <c r="H2436">
        <v>51.713717604940868</v>
      </c>
    </row>
    <row r="2437" spans="1:8" x14ac:dyDescent="0.3">
      <c r="A2437" t="s">
        <v>6622</v>
      </c>
      <c r="B2437" t="s">
        <v>77</v>
      </c>
      <c r="C2437" t="s">
        <v>5067</v>
      </c>
      <c r="D2437" s="16">
        <v>893</v>
      </c>
      <c r="E2437" s="17">
        <v>0</v>
      </c>
      <c r="F2437" s="17">
        <v>458377</v>
      </c>
      <c r="G2437" s="17">
        <v>180686.78360000008</v>
      </c>
      <c r="H2437">
        <v>66.19761605508215</v>
      </c>
    </row>
    <row r="2438" spans="1:8" x14ac:dyDescent="0.3">
      <c r="A2438" t="s">
        <v>6623</v>
      </c>
      <c r="B2438" t="s">
        <v>77</v>
      </c>
      <c r="C2438" t="s">
        <v>5069</v>
      </c>
      <c r="D2438" s="16">
        <v>893</v>
      </c>
      <c r="E2438" s="17">
        <v>0</v>
      </c>
      <c r="F2438" s="17">
        <v>827</v>
      </c>
      <c r="G2438" s="17">
        <v>3966.0999999999995</v>
      </c>
      <c r="H2438">
        <v>-171.37749354910639</v>
      </c>
    </row>
    <row r="2439" spans="1:8" x14ac:dyDescent="0.3">
      <c r="A2439" t="s">
        <v>6624</v>
      </c>
      <c r="B2439" t="s">
        <v>77</v>
      </c>
      <c r="C2439" t="s">
        <v>5071</v>
      </c>
      <c r="D2439" s="16">
        <v>893</v>
      </c>
      <c r="E2439" s="17">
        <v>0</v>
      </c>
      <c r="F2439" s="17">
        <v>42257</v>
      </c>
      <c r="G2439" s="17">
        <v>17181.687700000002</v>
      </c>
      <c r="H2439">
        <v>33.972058066850067</v>
      </c>
    </row>
    <row r="2440" spans="1:8" x14ac:dyDescent="0.3">
      <c r="A2440" t="s">
        <v>6625</v>
      </c>
      <c r="B2440" t="s">
        <v>77</v>
      </c>
      <c r="C2440" t="s">
        <v>5073</v>
      </c>
      <c r="D2440" s="16">
        <v>893</v>
      </c>
      <c r="E2440" s="17">
        <v>0</v>
      </c>
      <c r="F2440" s="17">
        <v>34239</v>
      </c>
      <c r="G2440" s="17">
        <v>11414.910800000001</v>
      </c>
      <c r="H2440">
        <v>44.201150221582644</v>
      </c>
    </row>
    <row r="2441" spans="1:8" x14ac:dyDescent="0.3">
      <c r="A2441" t="s">
        <v>6626</v>
      </c>
      <c r="B2441" t="s">
        <v>77</v>
      </c>
      <c r="C2441" t="s">
        <v>5075</v>
      </c>
      <c r="D2441" s="16">
        <v>893</v>
      </c>
      <c r="E2441" s="17">
        <v>0</v>
      </c>
      <c r="F2441" s="17">
        <v>2934</v>
      </c>
      <c r="G2441" s="17">
        <v>523.95999999999958</v>
      </c>
      <c r="H2441">
        <v>57.253705332691538</v>
      </c>
    </row>
    <row r="2442" spans="1:8" x14ac:dyDescent="0.3">
      <c r="A2442" t="s">
        <v>1046</v>
      </c>
      <c r="B2442" t="s">
        <v>77</v>
      </c>
      <c r="C2442" t="s">
        <v>26</v>
      </c>
      <c r="D2442" s="16">
        <v>893</v>
      </c>
      <c r="E2442" s="17">
        <v>684</v>
      </c>
      <c r="F2442" s="17">
        <v>263502</v>
      </c>
      <c r="G2442" s="17">
        <v>140324.05440000011</v>
      </c>
      <c r="H2442">
        <v>77.746611874000621</v>
      </c>
    </row>
    <row r="2443" spans="1:8" x14ac:dyDescent="0.3">
      <c r="A2443" t="s">
        <v>1047</v>
      </c>
      <c r="B2443" t="s">
        <v>77</v>
      </c>
      <c r="C2443" t="s">
        <v>27</v>
      </c>
      <c r="D2443" s="16">
        <v>893</v>
      </c>
      <c r="E2443" s="17">
        <v>684</v>
      </c>
      <c r="F2443" s="17">
        <v>207047</v>
      </c>
      <c r="G2443" s="17">
        <v>100912.67370000003</v>
      </c>
      <c r="H2443">
        <v>78.091146966652957</v>
      </c>
    </row>
    <row r="2444" spans="1:8" x14ac:dyDescent="0.3">
      <c r="A2444" t="s">
        <v>1048</v>
      </c>
      <c r="B2444" t="s">
        <v>77</v>
      </c>
      <c r="C2444" t="s">
        <v>28</v>
      </c>
      <c r="D2444" s="16">
        <v>893</v>
      </c>
      <c r="E2444" s="17">
        <v>1200</v>
      </c>
      <c r="F2444" s="17">
        <v>277373</v>
      </c>
      <c r="G2444" s="17">
        <v>110219.09180000002</v>
      </c>
      <c r="H2444">
        <v>52.218707223143575</v>
      </c>
    </row>
    <row r="2445" spans="1:8" x14ac:dyDescent="0.3">
      <c r="A2445" t="s">
        <v>1049</v>
      </c>
      <c r="B2445" t="s">
        <v>77</v>
      </c>
      <c r="C2445" t="s">
        <v>29</v>
      </c>
      <c r="D2445" s="16">
        <v>893</v>
      </c>
      <c r="E2445" s="17">
        <v>400</v>
      </c>
      <c r="F2445" s="17">
        <v>152863</v>
      </c>
      <c r="G2445" s="17">
        <v>71094.401399999988</v>
      </c>
      <c r="H2445">
        <v>51.712442598961125</v>
      </c>
    </row>
    <row r="2446" spans="1:8" x14ac:dyDescent="0.3">
      <c r="A2446" t="s">
        <v>6627</v>
      </c>
      <c r="B2446" t="s">
        <v>77</v>
      </c>
      <c r="C2446" t="s">
        <v>5077</v>
      </c>
      <c r="D2446" s="16">
        <v>893</v>
      </c>
      <c r="E2446" s="17">
        <v>640</v>
      </c>
      <c r="F2446" s="17">
        <v>14435</v>
      </c>
      <c r="G2446" s="17">
        <v>6833.9960000000001</v>
      </c>
      <c r="H2446">
        <v>25.028364042434401</v>
      </c>
    </row>
    <row r="2447" spans="1:8" x14ac:dyDescent="0.3">
      <c r="A2447" t="s">
        <v>1050</v>
      </c>
      <c r="B2447" t="s">
        <v>77</v>
      </c>
      <c r="C2447" t="s">
        <v>30</v>
      </c>
      <c r="D2447" s="16">
        <v>893</v>
      </c>
      <c r="E2447" s="17">
        <v>1108</v>
      </c>
      <c r="F2447" s="17">
        <v>200185</v>
      </c>
      <c r="G2447" s="17">
        <v>109059.2102999999</v>
      </c>
      <c r="H2447">
        <v>68.257276715814228</v>
      </c>
    </row>
    <row r="2448" spans="1:8" x14ac:dyDescent="0.3">
      <c r="A2448" t="s">
        <v>6628</v>
      </c>
      <c r="B2448" t="s">
        <v>77</v>
      </c>
      <c r="C2448" t="s">
        <v>5079</v>
      </c>
      <c r="D2448" s="16">
        <v>893</v>
      </c>
      <c r="E2448" s="17">
        <v>720</v>
      </c>
      <c r="F2448" s="17">
        <v>25999</v>
      </c>
      <c r="G2448" s="17">
        <v>14132.176000000003</v>
      </c>
      <c r="H2448">
        <v>71.413838133943884</v>
      </c>
    </row>
    <row r="2449" spans="1:8" x14ac:dyDescent="0.3">
      <c r="A2449" t="s">
        <v>6629</v>
      </c>
      <c r="B2449" t="s">
        <v>77</v>
      </c>
      <c r="C2449" t="s">
        <v>5081</v>
      </c>
      <c r="D2449" s="16">
        <v>893</v>
      </c>
      <c r="E2449" s="17">
        <v>0</v>
      </c>
      <c r="F2449" s="17">
        <v>168827</v>
      </c>
      <c r="G2449" s="17">
        <v>74324.616099999999</v>
      </c>
      <c r="H2449">
        <v>55.264915221890121</v>
      </c>
    </row>
    <row r="2450" spans="1:8" x14ac:dyDescent="0.3">
      <c r="A2450" t="s">
        <v>6630</v>
      </c>
      <c r="B2450" t="s">
        <v>77</v>
      </c>
      <c r="C2450" t="s">
        <v>5083</v>
      </c>
      <c r="D2450" s="16">
        <v>893</v>
      </c>
      <c r="E2450" s="17">
        <v>0</v>
      </c>
      <c r="F2450" s="17">
        <v>168382</v>
      </c>
      <c r="G2450" s="17">
        <v>81707.862000000008</v>
      </c>
      <c r="H2450">
        <v>41.281138517927857</v>
      </c>
    </row>
    <row r="2451" spans="1:8" x14ac:dyDescent="0.3">
      <c r="A2451" t="s">
        <v>6631</v>
      </c>
      <c r="B2451" t="s">
        <v>77</v>
      </c>
      <c r="C2451" t="s">
        <v>5085</v>
      </c>
      <c r="D2451" s="16">
        <v>893</v>
      </c>
      <c r="E2451" s="17">
        <v>225</v>
      </c>
      <c r="F2451" s="17">
        <v>55548</v>
      </c>
      <c r="G2451" s="17">
        <v>22286.6564</v>
      </c>
      <c r="H2451">
        <v>15.405090941665989</v>
      </c>
    </row>
    <row r="2452" spans="1:8" x14ac:dyDescent="0.3">
      <c r="A2452" t="s">
        <v>1051</v>
      </c>
      <c r="B2452" t="s">
        <v>77</v>
      </c>
      <c r="C2452" t="s">
        <v>31</v>
      </c>
      <c r="D2452" s="16">
        <v>893</v>
      </c>
      <c r="E2452" s="17">
        <v>1560</v>
      </c>
      <c r="F2452" s="17">
        <v>187094</v>
      </c>
      <c r="G2452" s="17">
        <v>92903.372900000002</v>
      </c>
      <c r="H2452">
        <v>47.89384557351574</v>
      </c>
    </row>
    <row r="2453" spans="1:8" x14ac:dyDescent="0.3">
      <c r="A2453" t="s">
        <v>1691</v>
      </c>
      <c r="B2453" t="s">
        <v>78</v>
      </c>
      <c r="C2453" t="s">
        <v>4</v>
      </c>
      <c r="D2453" s="16">
        <v>1200.5</v>
      </c>
      <c r="E2453" s="17">
        <v>10202</v>
      </c>
      <c r="F2453" s="17">
        <v>4313314</v>
      </c>
      <c r="G2453" s="17">
        <v>2397613.8856999986</v>
      </c>
      <c r="H2453">
        <v>40.635892236476188</v>
      </c>
    </row>
    <row r="2454" spans="1:8" x14ac:dyDescent="0.3">
      <c r="A2454" t="s">
        <v>1692</v>
      </c>
      <c r="B2454" t="s">
        <v>78</v>
      </c>
      <c r="C2454" t="s">
        <v>2</v>
      </c>
      <c r="D2454" s="16">
        <v>1200.5</v>
      </c>
      <c r="E2454" s="17">
        <v>16324</v>
      </c>
      <c r="F2454" s="17">
        <v>7026202.9900000002</v>
      </c>
      <c r="G2454" s="17">
        <v>3805777.6394999977</v>
      </c>
      <c r="H2454">
        <v>54.100365133056009</v>
      </c>
    </row>
    <row r="2455" spans="1:8" x14ac:dyDescent="0.3">
      <c r="A2455" t="s">
        <v>1693</v>
      </c>
      <c r="B2455" t="s">
        <v>78</v>
      </c>
      <c r="C2455" t="s">
        <v>3</v>
      </c>
      <c r="D2455" s="16">
        <v>1200.5</v>
      </c>
      <c r="E2455" s="17">
        <v>15268</v>
      </c>
      <c r="F2455" s="17">
        <v>2748426</v>
      </c>
      <c r="G2455" s="17">
        <v>1384233.7831000013</v>
      </c>
      <c r="H2455">
        <v>57.503420440090466</v>
      </c>
    </row>
    <row r="2456" spans="1:8" x14ac:dyDescent="0.3">
      <c r="A2456" t="s">
        <v>1694</v>
      </c>
      <c r="B2456" t="s">
        <v>78</v>
      </c>
      <c r="C2456" t="s">
        <v>7</v>
      </c>
      <c r="D2456" s="16">
        <v>1200.5</v>
      </c>
      <c r="E2456" s="17">
        <v>4320</v>
      </c>
      <c r="F2456" s="17">
        <v>1412073</v>
      </c>
      <c r="G2456" s="17">
        <v>757569.91800000041</v>
      </c>
      <c r="H2456">
        <v>52.376758541222493</v>
      </c>
    </row>
    <row r="2457" spans="1:8" x14ac:dyDescent="0.3">
      <c r="A2457" t="s">
        <v>1695</v>
      </c>
      <c r="B2457" t="s">
        <v>78</v>
      </c>
      <c r="C2457" t="s">
        <v>5</v>
      </c>
      <c r="D2457" s="16">
        <v>1200.5</v>
      </c>
      <c r="E2457" s="17">
        <v>4000</v>
      </c>
      <c r="F2457" s="17">
        <v>798502</v>
      </c>
      <c r="G2457" s="17">
        <v>454157.82319999981</v>
      </c>
      <c r="H2457">
        <v>48.276834771785175</v>
      </c>
    </row>
    <row r="2458" spans="1:8" x14ac:dyDescent="0.3">
      <c r="A2458" t="s">
        <v>1696</v>
      </c>
      <c r="B2458" t="s">
        <v>78</v>
      </c>
      <c r="C2458" t="s">
        <v>6</v>
      </c>
      <c r="D2458" s="16">
        <v>1200.5</v>
      </c>
      <c r="E2458" s="17">
        <v>1320</v>
      </c>
      <c r="F2458" s="17">
        <v>491381</v>
      </c>
      <c r="G2458" s="17">
        <v>260122.91180000012</v>
      </c>
      <c r="H2458">
        <v>29.323803225144818</v>
      </c>
    </row>
    <row r="2459" spans="1:8" x14ac:dyDescent="0.3">
      <c r="A2459" t="s">
        <v>1697</v>
      </c>
      <c r="B2459" t="s">
        <v>78</v>
      </c>
      <c r="C2459" t="s">
        <v>8</v>
      </c>
      <c r="D2459" s="16">
        <v>1200.5</v>
      </c>
      <c r="E2459" s="17">
        <v>3055</v>
      </c>
      <c r="F2459" s="17">
        <v>934389</v>
      </c>
      <c r="G2459" s="17">
        <v>467289.03810000001</v>
      </c>
      <c r="H2459">
        <v>37.411627203988409</v>
      </c>
    </row>
    <row r="2460" spans="1:8" x14ac:dyDescent="0.3">
      <c r="A2460" t="s">
        <v>1698</v>
      </c>
      <c r="B2460" t="s">
        <v>78</v>
      </c>
      <c r="C2460" t="s">
        <v>21</v>
      </c>
      <c r="D2460" s="16">
        <v>1200.5</v>
      </c>
      <c r="E2460" s="17">
        <v>2630</v>
      </c>
      <c r="F2460" s="17">
        <v>433601</v>
      </c>
      <c r="G2460" s="17">
        <v>209939.8587999999</v>
      </c>
      <c r="H2460">
        <v>41.990235999922511</v>
      </c>
    </row>
    <row r="2461" spans="1:8" x14ac:dyDescent="0.3">
      <c r="A2461" t="s">
        <v>1699</v>
      </c>
      <c r="B2461" t="s">
        <v>78</v>
      </c>
      <c r="C2461" t="s">
        <v>22</v>
      </c>
      <c r="D2461" s="16">
        <v>1200.5</v>
      </c>
      <c r="E2461" s="17">
        <v>2240</v>
      </c>
      <c r="F2461" s="17">
        <v>578232</v>
      </c>
      <c r="G2461" s="17">
        <v>286810.54459999991</v>
      </c>
      <c r="H2461">
        <v>42.605413935490184</v>
      </c>
    </row>
    <row r="2462" spans="1:8" x14ac:dyDescent="0.3">
      <c r="A2462" t="s">
        <v>1700</v>
      </c>
      <c r="B2462" t="s">
        <v>78</v>
      </c>
      <c r="C2462" t="s">
        <v>23</v>
      </c>
      <c r="D2462" s="16">
        <v>1200.5</v>
      </c>
      <c r="E2462" s="17">
        <v>1240</v>
      </c>
      <c r="F2462" s="17">
        <v>537507</v>
      </c>
      <c r="G2462" s="17">
        <v>286241.37200000032</v>
      </c>
      <c r="H2462">
        <v>45.754789132559061</v>
      </c>
    </row>
    <row r="2463" spans="1:8" x14ac:dyDescent="0.3">
      <c r="A2463" t="s">
        <v>1701</v>
      </c>
      <c r="B2463" t="s">
        <v>78</v>
      </c>
      <c r="C2463" t="s">
        <v>24</v>
      </c>
      <c r="D2463" s="16">
        <v>1200.5</v>
      </c>
      <c r="E2463" s="17">
        <v>5320</v>
      </c>
      <c r="F2463" s="17">
        <v>784248</v>
      </c>
      <c r="G2463" s="17">
        <v>409149.23999999993</v>
      </c>
      <c r="H2463">
        <v>42.570061333713873</v>
      </c>
    </row>
    <row r="2464" spans="1:8" x14ac:dyDescent="0.3">
      <c r="A2464" t="s">
        <v>1702</v>
      </c>
      <c r="B2464" t="s">
        <v>78</v>
      </c>
      <c r="C2464" t="s">
        <v>25</v>
      </c>
      <c r="D2464" s="16">
        <v>1200.5</v>
      </c>
      <c r="E2464" s="17">
        <v>1960</v>
      </c>
      <c r="F2464" s="17">
        <v>369666</v>
      </c>
      <c r="G2464" s="17">
        <v>189696.17600000015</v>
      </c>
      <c r="H2464">
        <v>39.138180326275183</v>
      </c>
    </row>
    <row r="2465" spans="1:8" x14ac:dyDescent="0.3">
      <c r="A2465" t="s">
        <v>6632</v>
      </c>
      <c r="B2465" t="s">
        <v>78</v>
      </c>
      <c r="C2465" t="s">
        <v>5061</v>
      </c>
      <c r="D2465" s="16">
        <v>1200.5</v>
      </c>
      <c r="E2465" s="17">
        <v>1502</v>
      </c>
      <c r="F2465" s="17">
        <v>352488</v>
      </c>
      <c r="G2465" s="17">
        <v>187119.65499999988</v>
      </c>
      <c r="H2465">
        <v>39.727660547125787</v>
      </c>
    </row>
    <row r="2466" spans="1:8" x14ac:dyDescent="0.3">
      <c r="A2466" t="s">
        <v>1703</v>
      </c>
      <c r="B2466" t="s">
        <v>78</v>
      </c>
      <c r="C2466" t="s">
        <v>14</v>
      </c>
      <c r="D2466" s="16">
        <v>1200.5</v>
      </c>
      <c r="E2466" s="17">
        <v>987</v>
      </c>
      <c r="F2466" s="17">
        <v>366166</v>
      </c>
      <c r="G2466" s="17">
        <v>187414.26299999995</v>
      </c>
      <c r="H2466">
        <v>26.949458248341383</v>
      </c>
    </row>
    <row r="2467" spans="1:8" x14ac:dyDescent="0.3">
      <c r="A2467" t="s">
        <v>1704</v>
      </c>
      <c r="B2467" t="s">
        <v>78</v>
      </c>
      <c r="C2467" t="s">
        <v>15</v>
      </c>
      <c r="D2467" s="16">
        <v>1200.5</v>
      </c>
      <c r="E2467" s="17">
        <v>807</v>
      </c>
      <c r="F2467" s="17">
        <v>520837</v>
      </c>
      <c r="G2467" s="17">
        <v>308195.29900000012</v>
      </c>
      <c r="H2467">
        <v>33.955722053314489</v>
      </c>
    </row>
    <row r="2468" spans="1:8" x14ac:dyDescent="0.3">
      <c r="A2468" t="s">
        <v>6633</v>
      </c>
      <c r="B2468" t="s">
        <v>78</v>
      </c>
      <c r="C2468" t="s">
        <v>5063</v>
      </c>
      <c r="D2468" s="16">
        <v>1200.5</v>
      </c>
      <c r="E2468" s="17">
        <v>400</v>
      </c>
      <c r="F2468" s="17">
        <v>22017</v>
      </c>
      <c r="G2468" s="17">
        <v>9837.117000000002</v>
      </c>
      <c r="H2468">
        <v>46.051364302924732</v>
      </c>
    </row>
    <row r="2469" spans="1:8" x14ac:dyDescent="0.3">
      <c r="A2469" t="s">
        <v>6634</v>
      </c>
      <c r="B2469" t="s">
        <v>78</v>
      </c>
      <c r="C2469" t="s">
        <v>5065</v>
      </c>
      <c r="D2469" s="16">
        <v>1200.5</v>
      </c>
      <c r="E2469" s="17">
        <v>0</v>
      </c>
      <c r="F2469" s="17">
        <v>844903</v>
      </c>
      <c r="G2469" s="17">
        <v>410218.85239999945</v>
      </c>
      <c r="H2469">
        <v>43.68697547920415</v>
      </c>
    </row>
    <row r="2470" spans="1:8" x14ac:dyDescent="0.3">
      <c r="A2470" t="s">
        <v>6635</v>
      </c>
      <c r="B2470" t="s">
        <v>78</v>
      </c>
      <c r="C2470" t="s">
        <v>5067</v>
      </c>
      <c r="D2470" s="16">
        <v>1200.5</v>
      </c>
      <c r="E2470" s="17">
        <v>0</v>
      </c>
      <c r="F2470" s="17">
        <v>925202</v>
      </c>
      <c r="G2470" s="17">
        <v>378957.83809999935</v>
      </c>
      <c r="H2470">
        <v>59.571127768422876</v>
      </c>
    </row>
    <row r="2471" spans="1:8" x14ac:dyDescent="0.3">
      <c r="A2471" t="s">
        <v>6636</v>
      </c>
      <c r="B2471" t="s">
        <v>78</v>
      </c>
      <c r="C2471" t="s">
        <v>5069</v>
      </c>
      <c r="D2471" s="16">
        <v>1200.5</v>
      </c>
      <c r="E2471" s="17">
        <v>0</v>
      </c>
      <c r="F2471" s="17">
        <v>28170</v>
      </c>
      <c r="G2471" s="17">
        <v>12521.063999999998</v>
      </c>
      <c r="H2471">
        <v>69.039918420012597</v>
      </c>
    </row>
    <row r="2472" spans="1:8" x14ac:dyDescent="0.3">
      <c r="A2472" t="s">
        <v>6637</v>
      </c>
      <c r="B2472" t="s">
        <v>78</v>
      </c>
      <c r="C2472" t="s">
        <v>5071</v>
      </c>
      <c r="D2472" s="16">
        <v>1200.5</v>
      </c>
      <c r="E2472" s="17">
        <v>0</v>
      </c>
      <c r="F2472" s="17">
        <v>59108</v>
      </c>
      <c r="G2472" s="17">
        <v>26612.502000000004</v>
      </c>
      <c r="H2472">
        <v>47.138435108764924</v>
      </c>
    </row>
    <row r="2473" spans="1:8" x14ac:dyDescent="0.3">
      <c r="A2473" t="s">
        <v>6638</v>
      </c>
      <c r="B2473" t="s">
        <v>78</v>
      </c>
      <c r="C2473" t="s">
        <v>5073</v>
      </c>
      <c r="D2473" s="16">
        <v>1200.5</v>
      </c>
      <c r="E2473" s="17">
        <v>0</v>
      </c>
      <c r="F2473" s="17">
        <v>123067</v>
      </c>
      <c r="G2473" s="17">
        <v>56475.524500000014</v>
      </c>
      <c r="H2473">
        <v>24.839424896059025</v>
      </c>
    </row>
    <row r="2474" spans="1:8" x14ac:dyDescent="0.3">
      <c r="A2474" t="s">
        <v>6639</v>
      </c>
      <c r="B2474" t="s">
        <v>78</v>
      </c>
      <c r="C2474" t="s">
        <v>5075</v>
      </c>
      <c r="D2474" s="16">
        <v>1200.5</v>
      </c>
      <c r="E2474" s="17">
        <v>0</v>
      </c>
      <c r="F2474" s="17">
        <v>4806</v>
      </c>
      <c r="G2474" s="17">
        <v>1287.8599999999992</v>
      </c>
      <c r="H2474">
        <v>45.88989068087109</v>
      </c>
    </row>
    <row r="2475" spans="1:8" x14ac:dyDescent="0.3">
      <c r="A2475" t="s">
        <v>1705</v>
      </c>
      <c r="B2475" t="s">
        <v>78</v>
      </c>
      <c r="C2475" t="s">
        <v>26</v>
      </c>
      <c r="D2475" s="16">
        <v>1200.5</v>
      </c>
      <c r="E2475" s="17">
        <v>1368</v>
      </c>
      <c r="F2475" s="17">
        <v>816990</v>
      </c>
      <c r="G2475" s="17">
        <v>433821.8685000001</v>
      </c>
      <c r="H2475">
        <v>49.91555391082904</v>
      </c>
    </row>
    <row r="2476" spans="1:8" x14ac:dyDescent="0.3">
      <c r="A2476" t="s">
        <v>1706</v>
      </c>
      <c r="B2476" t="s">
        <v>78</v>
      </c>
      <c r="C2476" t="s">
        <v>27</v>
      </c>
      <c r="D2476" s="16">
        <v>1200.5</v>
      </c>
      <c r="E2476" s="17">
        <v>1596</v>
      </c>
      <c r="F2476" s="17">
        <v>476700</v>
      </c>
      <c r="G2476" s="17">
        <v>229611.40170000013</v>
      </c>
      <c r="H2476">
        <v>78.075886435994974</v>
      </c>
    </row>
    <row r="2477" spans="1:8" x14ac:dyDescent="0.3">
      <c r="A2477" t="s">
        <v>1707</v>
      </c>
      <c r="B2477" t="s">
        <v>78</v>
      </c>
      <c r="C2477" t="s">
        <v>28</v>
      </c>
      <c r="D2477" s="16">
        <v>1200.5</v>
      </c>
      <c r="E2477" s="17">
        <v>1056</v>
      </c>
      <c r="F2477" s="17">
        <v>228515</v>
      </c>
      <c r="G2477" s="17">
        <v>98550.310299999954</v>
      </c>
      <c r="H2477">
        <v>59.044410903556312</v>
      </c>
    </row>
    <row r="2478" spans="1:8" x14ac:dyDescent="0.3">
      <c r="A2478" t="s">
        <v>1708</v>
      </c>
      <c r="B2478" t="s">
        <v>78</v>
      </c>
      <c r="C2478" t="s">
        <v>29</v>
      </c>
      <c r="D2478" s="16">
        <v>1200.5</v>
      </c>
      <c r="E2478" s="17">
        <v>200</v>
      </c>
      <c r="F2478" s="17">
        <v>104227</v>
      </c>
      <c r="G2478" s="17">
        <v>52653.193900000013</v>
      </c>
      <c r="H2478">
        <v>58.798235437969581</v>
      </c>
    </row>
    <row r="2479" spans="1:8" x14ac:dyDescent="0.3">
      <c r="A2479" t="s">
        <v>6640</v>
      </c>
      <c r="B2479" t="s">
        <v>78</v>
      </c>
      <c r="C2479" t="s">
        <v>5077</v>
      </c>
      <c r="D2479" s="16">
        <v>1200.5</v>
      </c>
      <c r="E2479" s="17">
        <v>1600</v>
      </c>
      <c r="F2479" s="17">
        <v>52342</v>
      </c>
      <c r="G2479" s="17">
        <v>23281.792000000005</v>
      </c>
      <c r="H2479">
        <v>24.717903839504487</v>
      </c>
    </row>
    <row r="2480" spans="1:8" x14ac:dyDescent="0.3">
      <c r="A2480" t="s">
        <v>1709</v>
      </c>
      <c r="B2480" t="s">
        <v>78</v>
      </c>
      <c r="C2480" t="s">
        <v>30</v>
      </c>
      <c r="D2480" s="16">
        <v>1200.5</v>
      </c>
      <c r="E2480" s="17">
        <v>1800</v>
      </c>
      <c r="F2480" s="17">
        <v>377088</v>
      </c>
      <c r="G2480" s="17">
        <v>210310.68339999992</v>
      </c>
      <c r="H2480">
        <v>58.148625124239409</v>
      </c>
    </row>
    <row r="2481" spans="1:8" x14ac:dyDescent="0.3">
      <c r="A2481" t="s">
        <v>6641</v>
      </c>
      <c r="B2481" t="s">
        <v>78</v>
      </c>
      <c r="C2481" t="s">
        <v>5079</v>
      </c>
      <c r="D2481" s="16">
        <v>1200.5</v>
      </c>
      <c r="E2481" s="17">
        <v>840</v>
      </c>
      <c r="F2481" s="17">
        <v>34736</v>
      </c>
      <c r="G2481" s="17">
        <v>17716.856000000003</v>
      </c>
      <c r="H2481">
        <v>77.197941324193607</v>
      </c>
    </row>
    <row r="2482" spans="1:8" x14ac:dyDescent="0.3">
      <c r="A2482" t="s">
        <v>6642</v>
      </c>
      <c r="B2482" t="s">
        <v>78</v>
      </c>
      <c r="C2482" t="s">
        <v>5081</v>
      </c>
      <c r="D2482" s="16">
        <v>1200.5</v>
      </c>
      <c r="E2482" s="17">
        <v>0</v>
      </c>
      <c r="F2482" s="17">
        <v>252918</v>
      </c>
      <c r="G2482" s="17">
        <v>129682.6842</v>
      </c>
      <c r="H2482">
        <v>65.905995295871392</v>
      </c>
    </row>
    <row r="2483" spans="1:8" x14ac:dyDescent="0.3">
      <c r="A2483" t="s">
        <v>6643</v>
      </c>
      <c r="B2483" t="s">
        <v>78</v>
      </c>
      <c r="C2483" t="s">
        <v>5083</v>
      </c>
      <c r="D2483" s="16">
        <v>1200.5</v>
      </c>
      <c r="E2483" s="17">
        <v>0</v>
      </c>
      <c r="F2483" s="17">
        <v>275495</v>
      </c>
      <c r="G2483" s="17">
        <v>147504.87600000002</v>
      </c>
      <c r="H2483">
        <v>23.732064206766488</v>
      </c>
    </row>
    <row r="2484" spans="1:8" x14ac:dyDescent="0.3">
      <c r="A2484" t="s">
        <v>6644</v>
      </c>
      <c r="B2484" t="s">
        <v>78</v>
      </c>
      <c r="C2484" t="s">
        <v>5085</v>
      </c>
      <c r="D2484" s="16">
        <v>1200.5</v>
      </c>
      <c r="E2484" s="17">
        <v>360</v>
      </c>
      <c r="F2484" s="17">
        <v>87455</v>
      </c>
      <c r="G2484" s="17">
        <v>40276.597699999998</v>
      </c>
      <c r="H2484">
        <v>74.742467152178222</v>
      </c>
    </row>
    <row r="2485" spans="1:8" x14ac:dyDescent="0.3">
      <c r="A2485" t="s">
        <v>1710</v>
      </c>
      <c r="B2485" t="s">
        <v>78</v>
      </c>
      <c r="C2485" t="s">
        <v>31</v>
      </c>
      <c r="D2485" s="16">
        <v>1200.5</v>
      </c>
      <c r="E2485" s="17">
        <v>2952</v>
      </c>
      <c r="F2485" s="17">
        <v>390342</v>
      </c>
      <c r="G2485" s="17">
        <v>195386.97699999996</v>
      </c>
      <c r="H2485">
        <v>47.57338062482232</v>
      </c>
    </row>
    <row r="2486" spans="1:8" x14ac:dyDescent="0.3">
      <c r="A2486" t="s">
        <v>392</v>
      </c>
      <c r="B2486" t="s">
        <v>79</v>
      </c>
      <c r="C2486" t="s">
        <v>4</v>
      </c>
      <c r="D2486" s="16">
        <v>1323</v>
      </c>
      <c r="E2486" s="17">
        <v>14647</v>
      </c>
      <c r="F2486" s="17">
        <v>3834342</v>
      </c>
      <c r="G2486" s="17">
        <v>2032867.0991000002</v>
      </c>
      <c r="H2486">
        <v>63.952837445163574</v>
      </c>
    </row>
    <row r="2487" spans="1:8" x14ac:dyDescent="0.3">
      <c r="A2487" t="s">
        <v>393</v>
      </c>
      <c r="B2487" t="s">
        <v>79</v>
      </c>
      <c r="C2487" t="s">
        <v>2</v>
      </c>
      <c r="D2487" s="16">
        <v>1323</v>
      </c>
      <c r="E2487" s="17">
        <v>19990</v>
      </c>
      <c r="F2487" s="17">
        <v>5835056.9800000004</v>
      </c>
      <c r="G2487" s="17">
        <v>2939507.1242000023</v>
      </c>
      <c r="H2487">
        <v>72.007223404618216</v>
      </c>
    </row>
    <row r="2488" spans="1:8" x14ac:dyDescent="0.3">
      <c r="A2488" t="s">
        <v>394</v>
      </c>
      <c r="B2488" t="s">
        <v>79</v>
      </c>
      <c r="C2488" t="s">
        <v>3</v>
      </c>
      <c r="D2488" s="16">
        <v>1323</v>
      </c>
      <c r="E2488" s="17">
        <v>18456</v>
      </c>
      <c r="F2488" s="17">
        <v>2391808</v>
      </c>
      <c r="G2488" s="17">
        <v>1233290.0407000009</v>
      </c>
      <c r="H2488">
        <v>77.384450120539185</v>
      </c>
    </row>
    <row r="2489" spans="1:8" x14ac:dyDescent="0.3">
      <c r="A2489" t="s">
        <v>395</v>
      </c>
      <c r="B2489" t="s">
        <v>79</v>
      </c>
      <c r="C2489" t="s">
        <v>7</v>
      </c>
      <c r="D2489" s="16">
        <v>1323</v>
      </c>
      <c r="E2489" s="17">
        <v>3867</v>
      </c>
      <c r="F2489" s="17">
        <v>1132579.99</v>
      </c>
      <c r="G2489" s="17">
        <v>620141.53200000059</v>
      </c>
      <c r="H2489">
        <v>56.141445783915024</v>
      </c>
    </row>
    <row r="2490" spans="1:8" x14ac:dyDescent="0.3">
      <c r="A2490" t="s">
        <v>396</v>
      </c>
      <c r="B2490" t="s">
        <v>79</v>
      </c>
      <c r="C2490" t="s">
        <v>5</v>
      </c>
      <c r="D2490" s="16">
        <v>1323</v>
      </c>
      <c r="E2490" s="17">
        <v>4800</v>
      </c>
      <c r="F2490" s="17">
        <v>742099</v>
      </c>
      <c r="G2490" s="17">
        <v>405288.04329999955</v>
      </c>
      <c r="H2490">
        <v>63.534539003611926</v>
      </c>
    </row>
    <row r="2491" spans="1:8" x14ac:dyDescent="0.3">
      <c r="A2491" t="s">
        <v>397</v>
      </c>
      <c r="B2491" t="s">
        <v>79</v>
      </c>
      <c r="C2491" t="s">
        <v>6</v>
      </c>
      <c r="D2491" s="16">
        <v>1323</v>
      </c>
      <c r="E2491" s="17">
        <v>1580</v>
      </c>
      <c r="F2491" s="17">
        <v>486411</v>
      </c>
      <c r="G2491" s="17">
        <v>258747.06849999979</v>
      </c>
      <c r="H2491">
        <v>36.88224967423087</v>
      </c>
    </row>
    <row r="2492" spans="1:8" x14ac:dyDescent="0.3">
      <c r="A2492" t="s">
        <v>398</v>
      </c>
      <c r="B2492" t="s">
        <v>79</v>
      </c>
      <c r="C2492" t="s">
        <v>8</v>
      </c>
      <c r="D2492" s="16">
        <v>1323</v>
      </c>
      <c r="E2492" s="17">
        <v>3855</v>
      </c>
      <c r="F2492" s="17">
        <v>797210</v>
      </c>
      <c r="G2492" s="17">
        <v>405267.75929999939</v>
      </c>
      <c r="H2492">
        <v>54.996125305868112</v>
      </c>
    </row>
    <row r="2493" spans="1:8" x14ac:dyDescent="0.3">
      <c r="A2493" t="s">
        <v>399</v>
      </c>
      <c r="B2493" t="s">
        <v>79</v>
      </c>
      <c r="C2493" t="s">
        <v>21</v>
      </c>
      <c r="D2493" s="16">
        <v>1323</v>
      </c>
      <c r="E2493" s="17">
        <v>2440</v>
      </c>
      <c r="F2493" s="17">
        <v>307399.99</v>
      </c>
      <c r="G2493" s="17">
        <v>150953.7687999999</v>
      </c>
      <c r="H2493">
        <v>58.229598416148917</v>
      </c>
    </row>
    <row r="2494" spans="1:8" x14ac:dyDescent="0.3">
      <c r="A2494" t="s">
        <v>400</v>
      </c>
      <c r="B2494" t="s">
        <v>79</v>
      </c>
      <c r="C2494" t="s">
        <v>22</v>
      </c>
      <c r="D2494" s="16">
        <v>1323</v>
      </c>
      <c r="E2494" s="17">
        <v>2280</v>
      </c>
      <c r="F2494" s="17">
        <v>555290</v>
      </c>
      <c r="G2494" s="17">
        <v>274610.58400000003</v>
      </c>
      <c r="H2494">
        <v>51.633417016942914</v>
      </c>
    </row>
    <row r="2495" spans="1:8" x14ac:dyDescent="0.3">
      <c r="A2495" t="s">
        <v>401</v>
      </c>
      <c r="B2495" t="s">
        <v>79</v>
      </c>
      <c r="C2495" t="s">
        <v>23</v>
      </c>
      <c r="D2495" s="16">
        <v>1323</v>
      </c>
      <c r="E2495" s="17">
        <v>1280</v>
      </c>
      <c r="F2495" s="17">
        <v>466168</v>
      </c>
      <c r="G2495" s="17">
        <v>245554.05799999979</v>
      </c>
      <c r="H2495">
        <v>55.510415918319367</v>
      </c>
    </row>
    <row r="2496" spans="1:8" x14ac:dyDescent="0.3">
      <c r="A2496" t="s">
        <v>402</v>
      </c>
      <c r="B2496" t="s">
        <v>79</v>
      </c>
      <c r="C2496" t="s">
        <v>24</v>
      </c>
      <c r="D2496" s="16">
        <v>1323</v>
      </c>
      <c r="E2496" s="17">
        <v>5440</v>
      </c>
      <c r="F2496" s="17">
        <v>674608.99</v>
      </c>
      <c r="G2496" s="17">
        <v>359743.90799999982</v>
      </c>
      <c r="H2496">
        <v>49.759319346817776</v>
      </c>
    </row>
    <row r="2497" spans="1:8" x14ac:dyDescent="0.3">
      <c r="A2497" t="s">
        <v>403</v>
      </c>
      <c r="B2497" t="s">
        <v>79</v>
      </c>
      <c r="C2497" t="s">
        <v>25</v>
      </c>
      <c r="D2497" s="16">
        <v>1323</v>
      </c>
      <c r="E2497" s="17">
        <v>2000</v>
      </c>
      <c r="F2497" s="17">
        <v>410675</v>
      </c>
      <c r="G2497" s="17">
        <v>213427.61400000023</v>
      </c>
      <c r="H2497">
        <v>44.429346600314503</v>
      </c>
    </row>
    <row r="2498" spans="1:8" x14ac:dyDescent="0.3">
      <c r="A2498" t="s">
        <v>6645</v>
      </c>
      <c r="B2498" t="s">
        <v>79</v>
      </c>
      <c r="C2498" t="s">
        <v>5061</v>
      </c>
      <c r="D2498" s="16">
        <v>1323</v>
      </c>
      <c r="E2498" s="17">
        <v>3900</v>
      </c>
      <c r="F2498" s="17">
        <v>356653</v>
      </c>
      <c r="G2498" s="17">
        <v>195519.86900000006</v>
      </c>
      <c r="H2498">
        <v>66.856350449120171</v>
      </c>
    </row>
    <row r="2499" spans="1:8" x14ac:dyDescent="0.3">
      <c r="A2499" t="s">
        <v>404</v>
      </c>
      <c r="B2499" t="s">
        <v>79</v>
      </c>
      <c r="C2499" t="s">
        <v>14</v>
      </c>
      <c r="D2499" s="16">
        <v>1323</v>
      </c>
      <c r="E2499" s="17">
        <v>1502</v>
      </c>
      <c r="F2499" s="17">
        <v>394397</v>
      </c>
      <c r="G2499" s="17">
        <v>200657.2839999999</v>
      </c>
      <c r="H2499">
        <v>43.179856122530907</v>
      </c>
    </row>
    <row r="2500" spans="1:8" x14ac:dyDescent="0.3">
      <c r="A2500" t="s">
        <v>405</v>
      </c>
      <c r="B2500" t="s">
        <v>79</v>
      </c>
      <c r="C2500" t="s">
        <v>15</v>
      </c>
      <c r="D2500" s="16">
        <v>1323</v>
      </c>
      <c r="E2500" s="17">
        <v>1248</v>
      </c>
      <c r="F2500" s="17">
        <v>502903</v>
      </c>
      <c r="G2500" s="17">
        <v>297297.10899999994</v>
      </c>
      <c r="H2500">
        <v>41.492219179653752</v>
      </c>
    </row>
    <row r="2501" spans="1:8" x14ac:dyDescent="0.3">
      <c r="A2501" t="s">
        <v>6646</v>
      </c>
      <c r="B2501" t="s">
        <v>79</v>
      </c>
      <c r="C2501" t="s">
        <v>5063</v>
      </c>
      <c r="D2501" s="16">
        <v>1323</v>
      </c>
      <c r="E2501" s="17">
        <v>400</v>
      </c>
      <c r="F2501" s="17">
        <v>17204</v>
      </c>
      <c r="G2501" s="17">
        <v>7675.4440000000013</v>
      </c>
      <c r="H2501">
        <v>54.534306625264136</v>
      </c>
    </row>
    <row r="2502" spans="1:8" x14ac:dyDescent="0.3">
      <c r="A2502" t="s">
        <v>6647</v>
      </c>
      <c r="B2502" t="s">
        <v>79</v>
      </c>
      <c r="C2502" t="s">
        <v>5065</v>
      </c>
      <c r="D2502" s="16">
        <v>1323</v>
      </c>
      <c r="E2502" s="17">
        <v>0</v>
      </c>
      <c r="F2502" s="17">
        <v>371990</v>
      </c>
      <c r="G2502" s="17">
        <v>125016.86100000024</v>
      </c>
      <c r="H2502">
        <v>66.261904057914705</v>
      </c>
    </row>
    <row r="2503" spans="1:8" x14ac:dyDescent="0.3">
      <c r="A2503" t="s">
        <v>6648</v>
      </c>
      <c r="B2503" t="s">
        <v>79</v>
      </c>
      <c r="C2503" t="s">
        <v>5067</v>
      </c>
      <c r="D2503" s="16">
        <v>1323</v>
      </c>
      <c r="E2503" s="17">
        <v>0</v>
      </c>
      <c r="F2503" s="17">
        <v>520178</v>
      </c>
      <c r="G2503" s="17">
        <v>226565.20759999991</v>
      </c>
      <c r="H2503">
        <v>64.420454407285376</v>
      </c>
    </row>
    <row r="2504" spans="1:8" x14ac:dyDescent="0.3">
      <c r="A2504" t="s">
        <v>6649</v>
      </c>
      <c r="B2504" t="s">
        <v>79</v>
      </c>
      <c r="C2504" t="s">
        <v>5069</v>
      </c>
      <c r="D2504" s="16">
        <v>1323</v>
      </c>
      <c r="E2504" s="17">
        <v>0</v>
      </c>
      <c r="F2504" s="17">
        <v>40419</v>
      </c>
      <c r="G2504" s="17">
        <v>16736.155999999999</v>
      </c>
      <c r="H2504">
        <v>180.06411818614345</v>
      </c>
    </row>
    <row r="2505" spans="1:8" x14ac:dyDescent="0.3">
      <c r="A2505" t="s">
        <v>6650</v>
      </c>
      <c r="B2505" t="s">
        <v>79</v>
      </c>
      <c r="C2505" t="s">
        <v>5071</v>
      </c>
      <c r="D2505" s="16">
        <v>1323</v>
      </c>
      <c r="E2505" s="17">
        <v>0</v>
      </c>
      <c r="F2505" s="17">
        <v>80953</v>
      </c>
      <c r="G2505" s="17">
        <v>25994.63700000001</v>
      </c>
      <c r="H2505">
        <v>57.479267439243159</v>
      </c>
    </row>
    <row r="2506" spans="1:8" x14ac:dyDescent="0.3">
      <c r="A2506" t="s">
        <v>6651</v>
      </c>
      <c r="B2506" t="s">
        <v>79</v>
      </c>
      <c r="C2506" t="s">
        <v>5073</v>
      </c>
      <c r="D2506" s="16">
        <v>1323</v>
      </c>
      <c r="E2506" s="17">
        <v>0</v>
      </c>
      <c r="F2506" s="17">
        <v>47442</v>
      </c>
      <c r="G2506" s="17">
        <v>18633.23179999999</v>
      </c>
      <c r="H2506">
        <v>32.093765039908881</v>
      </c>
    </row>
    <row r="2507" spans="1:8" x14ac:dyDescent="0.3">
      <c r="A2507" t="s">
        <v>6652</v>
      </c>
      <c r="B2507" t="s">
        <v>79</v>
      </c>
      <c r="C2507" t="s">
        <v>5075</v>
      </c>
      <c r="D2507" s="16">
        <v>1323</v>
      </c>
      <c r="E2507" s="17">
        <v>0</v>
      </c>
      <c r="F2507" s="17">
        <v>2278</v>
      </c>
      <c r="G2507" s="17">
        <v>1159.8399999999999</v>
      </c>
      <c r="H2507">
        <v>88.791139014094782</v>
      </c>
    </row>
    <row r="2508" spans="1:8" x14ac:dyDescent="0.3">
      <c r="A2508" t="s">
        <v>406</v>
      </c>
      <c r="B2508" t="s">
        <v>79</v>
      </c>
      <c r="C2508" t="s">
        <v>26</v>
      </c>
      <c r="D2508" s="16">
        <v>1323</v>
      </c>
      <c r="E2508" s="17">
        <v>1740</v>
      </c>
      <c r="F2508" s="17">
        <v>594808</v>
      </c>
      <c r="G2508" s="17">
        <v>302491.42910000018</v>
      </c>
      <c r="H2508">
        <v>86.689317842911407</v>
      </c>
    </row>
    <row r="2509" spans="1:8" x14ac:dyDescent="0.3">
      <c r="A2509" t="s">
        <v>407</v>
      </c>
      <c r="B2509" t="s">
        <v>79</v>
      </c>
      <c r="C2509" t="s">
        <v>27</v>
      </c>
      <c r="D2509" s="16">
        <v>1323</v>
      </c>
      <c r="E2509" s="17">
        <v>2499</v>
      </c>
      <c r="F2509" s="17">
        <v>490995.99</v>
      </c>
      <c r="G2509" s="17">
        <v>226364.84100000007</v>
      </c>
      <c r="H2509">
        <v>109.08263793125884</v>
      </c>
    </row>
    <row r="2510" spans="1:8" x14ac:dyDescent="0.3">
      <c r="A2510" t="s">
        <v>408</v>
      </c>
      <c r="B2510" t="s">
        <v>79</v>
      </c>
      <c r="C2510" t="s">
        <v>28</v>
      </c>
      <c r="D2510" s="16">
        <v>1323</v>
      </c>
      <c r="E2510" s="17">
        <v>3168</v>
      </c>
      <c r="F2510" s="17">
        <v>542639</v>
      </c>
      <c r="G2510" s="17">
        <v>243626.46350000007</v>
      </c>
      <c r="H2510">
        <v>88.269935465732445</v>
      </c>
    </row>
    <row r="2511" spans="1:8" x14ac:dyDescent="0.3">
      <c r="A2511" t="s">
        <v>409</v>
      </c>
      <c r="B2511" t="s">
        <v>79</v>
      </c>
      <c r="C2511" t="s">
        <v>29</v>
      </c>
      <c r="D2511" s="16">
        <v>1323</v>
      </c>
      <c r="E2511" s="17">
        <v>600</v>
      </c>
      <c r="F2511" s="17">
        <v>178435.95</v>
      </c>
      <c r="G2511" s="17">
        <v>85252.589899999992</v>
      </c>
      <c r="H2511">
        <v>64.256182083092668</v>
      </c>
    </row>
    <row r="2512" spans="1:8" x14ac:dyDescent="0.3">
      <c r="A2512" t="s">
        <v>6653</v>
      </c>
      <c r="B2512" t="s">
        <v>79</v>
      </c>
      <c r="C2512" t="s">
        <v>5077</v>
      </c>
      <c r="D2512" s="16">
        <v>1323</v>
      </c>
      <c r="E2512" s="17">
        <v>640</v>
      </c>
      <c r="F2512" s="17">
        <v>15431</v>
      </c>
      <c r="G2512" s="17">
        <v>7856.9359999999997</v>
      </c>
      <c r="H2512">
        <v>60.169884212755484</v>
      </c>
    </row>
    <row r="2513" spans="1:8" x14ac:dyDescent="0.3">
      <c r="A2513" t="s">
        <v>410</v>
      </c>
      <c r="B2513" t="s">
        <v>79</v>
      </c>
      <c r="C2513" t="s">
        <v>30</v>
      </c>
      <c r="D2513" s="16">
        <v>1323</v>
      </c>
      <c r="E2513" s="17">
        <v>2208</v>
      </c>
      <c r="F2513" s="17">
        <v>342569.05</v>
      </c>
      <c r="G2513" s="17">
        <v>196279.27460000015</v>
      </c>
      <c r="H2513">
        <v>83.051937903241964</v>
      </c>
    </row>
    <row r="2514" spans="1:8" x14ac:dyDescent="0.3">
      <c r="A2514" t="s">
        <v>6654</v>
      </c>
      <c r="B2514" t="s">
        <v>79</v>
      </c>
      <c r="C2514" t="s">
        <v>5079</v>
      </c>
      <c r="D2514" s="16">
        <v>1323</v>
      </c>
      <c r="E2514" s="17">
        <v>840</v>
      </c>
      <c r="F2514" s="17">
        <v>26556</v>
      </c>
      <c r="G2514" s="17">
        <v>13922.486000000003</v>
      </c>
      <c r="H2514">
        <v>110.54241379714334</v>
      </c>
    </row>
    <row r="2515" spans="1:8" x14ac:dyDescent="0.3">
      <c r="A2515" t="s">
        <v>6655</v>
      </c>
      <c r="B2515" t="s">
        <v>79</v>
      </c>
      <c r="C2515" t="s">
        <v>5081</v>
      </c>
      <c r="D2515" s="16">
        <v>1323</v>
      </c>
      <c r="E2515" s="17">
        <v>0</v>
      </c>
      <c r="F2515" s="17">
        <v>164584</v>
      </c>
      <c r="G2515" s="17">
        <v>81823.324699999983</v>
      </c>
      <c r="H2515">
        <v>55.419536005163749</v>
      </c>
    </row>
    <row r="2516" spans="1:8" x14ac:dyDescent="0.3">
      <c r="A2516" t="s">
        <v>6656</v>
      </c>
      <c r="B2516" t="s">
        <v>79</v>
      </c>
      <c r="C2516" t="s">
        <v>5083</v>
      </c>
      <c r="D2516" s="16">
        <v>1323</v>
      </c>
      <c r="E2516" s="17">
        <v>0</v>
      </c>
      <c r="F2516" s="17">
        <v>221116</v>
      </c>
      <c r="G2516" s="17">
        <v>117273.87200000002</v>
      </c>
      <c r="H2516">
        <v>33.234180819175812</v>
      </c>
    </row>
    <row r="2517" spans="1:8" x14ac:dyDescent="0.3">
      <c r="A2517" t="s">
        <v>6657</v>
      </c>
      <c r="B2517" t="s">
        <v>79</v>
      </c>
      <c r="C2517" t="s">
        <v>5085</v>
      </c>
      <c r="D2517" s="16">
        <v>1323</v>
      </c>
      <c r="E2517" s="17">
        <v>450</v>
      </c>
      <c r="F2517" s="17">
        <v>90371</v>
      </c>
      <c r="G2517" s="17">
        <v>37568.654799999989</v>
      </c>
      <c r="H2517">
        <v>30.515537573130381</v>
      </c>
    </row>
    <row r="2518" spans="1:8" x14ac:dyDescent="0.3">
      <c r="A2518" t="s">
        <v>411</v>
      </c>
      <c r="B2518" t="s">
        <v>79</v>
      </c>
      <c r="C2518" t="s">
        <v>31</v>
      </c>
      <c r="D2518" s="16">
        <v>1323</v>
      </c>
      <c r="E2518" s="17">
        <v>3920</v>
      </c>
      <c r="F2518" s="17">
        <v>400999</v>
      </c>
      <c r="G2518" s="17">
        <v>195896.67339999994</v>
      </c>
      <c r="H2518">
        <v>70.886275345644961</v>
      </c>
    </row>
    <row r="2519" spans="1:8" x14ac:dyDescent="0.3">
      <c r="A2519" t="s">
        <v>6658</v>
      </c>
      <c r="B2519" t="s">
        <v>79</v>
      </c>
      <c r="C2519" t="s">
        <v>5087</v>
      </c>
      <c r="D2519" s="16">
        <v>1323</v>
      </c>
      <c r="E2519" s="17">
        <v>0</v>
      </c>
      <c r="F2519" s="17">
        <v>74659</v>
      </c>
      <c r="G2519" s="17">
        <v>16950.597999999984</v>
      </c>
      <c r="H2519">
        <v>99.995874529674182</v>
      </c>
    </row>
    <row r="2520" spans="1:8" x14ac:dyDescent="0.3">
      <c r="A2520" t="s">
        <v>2431</v>
      </c>
      <c r="B2520" t="s">
        <v>80</v>
      </c>
      <c r="C2520" t="s">
        <v>4</v>
      </c>
      <c r="D2520" s="16">
        <v>1270.7</v>
      </c>
      <c r="E2520" s="17">
        <v>14231</v>
      </c>
      <c r="F2520" s="17">
        <v>4166065</v>
      </c>
      <c r="G2520" s="17">
        <v>2237909.6592000006</v>
      </c>
      <c r="H2520">
        <v>58.910466414117664</v>
      </c>
    </row>
    <row r="2521" spans="1:8" x14ac:dyDescent="0.3">
      <c r="A2521" t="s">
        <v>2432</v>
      </c>
      <c r="B2521" t="s">
        <v>80</v>
      </c>
      <c r="C2521" t="s">
        <v>2</v>
      </c>
      <c r="D2521" s="16">
        <v>1270.7</v>
      </c>
      <c r="E2521" s="17">
        <v>20657</v>
      </c>
      <c r="F2521" s="17">
        <v>6705173</v>
      </c>
      <c r="G2521" s="17">
        <v>3599551.5576999998</v>
      </c>
      <c r="H2521">
        <v>64.223156670983855</v>
      </c>
    </row>
    <row r="2522" spans="1:8" x14ac:dyDescent="0.3">
      <c r="A2522" t="s">
        <v>2433</v>
      </c>
      <c r="B2522" t="s">
        <v>80</v>
      </c>
      <c r="C2522" t="s">
        <v>3</v>
      </c>
      <c r="D2522" s="16">
        <v>1270.7</v>
      </c>
      <c r="E2522" s="17">
        <v>19512</v>
      </c>
      <c r="F2522" s="17">
        <v>2357657</v>
      </c>
      <c r="G2522" s="17">
        <v>1145631.0910000007</v>
      </c>
      <c r="H2522">
        <v>76.962531867625387</v>
      </c>
    </row>
    <row r="2523" spans="1:8" x14ac:dyDescent="0.3">
      <c r="A2523" t="s">
        <v>2434</v>
      </c>
      <c r="B2523" t="s">
        <v>80</v>
      </c>
      <c r="C2523" t="s">
        <v>7</v>
      </c>
      <c r="D2523" s="16">
        <v>1270.7</v>
      </c>
      <c r="E2523" s="17">
        <v>4479</v>
      </c>
      <c r="F2523" s="17">
        <v>1232064</v>
      </c>
      <c r="G2523" s="17">
        <v>662312.93700000073</v>
      </c>
      <c r="H2523">
        <v>64.861809011666608</v>
      </c>
    </row>
    <row r="2524" spans="1:8" x14ac:dyDescent="0.3">
      <c r="A2524" t="s">
        <v>2435</v>
      </c>
      <c r="B2524" t="s">
        <v>80</v>
      </c>
      <c r="C2524" t="s">
        <v>5</v>
      </c>
      <c r="D2524" s="16">
        <v>1270.7</v>
      </c>
      <c r="E2524" s="17">
        <v>4000</v>
      </c>
      <c r="F2524" s="17">
        <v>600260</v>
      </c>
      <c r="G2524" s="17">
        <v>327618.03139999992</v>
      </c>
      <c r="H2524">
        <v>68.82901784806144</v>
      </c>
    </row>
    <row r="2525" spans="1:8" x14ac:dyDescent="0.3">
      <c r="A2525" t="s">
        <v>2436</v>
      </c>
      <c r="B2525" t="s">
        <v>80</v>
      </c>
      <c r="C2525" t="s">
        <v>6</v>
      </c>
      <c r="D2525" s="16">
        <v>1270.7</v>
      </c>
      <c r="E2525" s="17">
        <v>2360</v>
      </c>
      <c r="F2525" s="17">
        <v>715388</v>
      </c>
      <c r="G2525" s="17">
        <v>364791.31089999957</v>
      </c>
      <c r="H2525">
        <v>37.538476615351406</v>
      </c>
    </row>
    <row r="2526" spans="1:8" x14ac:dyDescent="0.3">
      <c r="A2526" t="s">
        <v>2437</v>
      </c>
      <c r="B2526" t="s">
        <v>80</v>
      </c>
      <c r="C2526" t="s">
        <v>8</v>
      </c>
      <c r="D2526" s="16">
        <v>1270.7</v>
      </c>
      <c r="E2526" s="17">
        <v>2100</v>
      </c>
      <c r="F2526" s="17">
        <v>587173</v>
      </c>
      <c r="G2526" s="17">
        <v>288812.42060000007</v>
      </c>
      <c r="H2526">
        <v>42.403252733460853</v>
      </c>
    </row>
    <row r="2527" spans="1:8" x14ac:dyDescent="0.3">
      <c r="A2527" t="s">
        <v>2438</v>
      </c>
      <c r="B2527" t="s">
        <v>80</v>
      </c>
      <c r="C2527" t="s">
        <v>21</v>
      </c>
      <c r="D2527" s="16">
        <v>1270.7</v>
      </c>
      <c r="E2527" s="17">
        <v>2600</v>
      </c>
      <c r="F2527" s="17">
        <v>300359</v>
      </c>
      <c r="G2527" s="17">
        <v>131859.79400000002</v>
      </c>
      <c r="H2527">
        <v>55.314217966107257</v>
      </c>
    </row>
    <row r="2528" spans="1:8" x14ac:dyDescent="0.3">
      <c r="A2528" t="s">
        <v>2439</v>
      </c>
      <c r="B2528" t="s">
        <v>80</v>
      </c>
      <c r="C2528" t="s">
        <v>22</v>
      </c>
      <c r="D2528" s="16">
        <v>1270.7</v>
      </c>
      <c r="E2528" s="17">
        <v>2400</v>
      </c>
      <c r="F2528" s="17">
        <v>507797</v>
      </c>
      <c r="G2528" s="17">
        <v>243744.37919999985</v>
      </c>
      <c r="H2528">
        <v>60.042827265132715</v>
      </c>
    </row>
    <row r="2529" spans="1:8" x14ac:dyDescent="0.3">
      <c r="A2529" t="s">
        <v>2440</v>
      </c>
      <c r="B2529" t="s">
        <v>80</v>
      </c>
      <c r="C2529" t="s">
        <v>23</v>
      </c>
      <c r="D2529" s="16">
        <v>1270.7</v>
      </c>
      <c r="E2529" s="17">
        <v>1360</v>
      </c>
      <c r="F2529" s="17">
        <v>471672</v>
      </c>
      <c r="G2529" s="17">
        <v>249577.43840000019</v>
      </c>
      <c r="H2529">
        <v>59.504354785155677</v>
      </c>
    </row>
    <row r="2530" spans="1:8" x14ac:dyDescent="0.3">
      <c r="A2530" t="s">
        <v>2441</v>
      </c>
      <c r="B2530" t="s">
        <v>80</v>
      </c>
      <c r="C2530" t="s">
        <v>24</v>
      </c>
      <c r="D2530" s="16">
        <v>1270.7</v>
      </c>
      <c r="E2530" s="17">
        <v>5720</v>
      </c>
      <c r="F2530" s="17">
        <v>677104</v>
      </c>
      <c r="G2530" s="17">
        <v>357632.33700000029</v>
      </c>
      <c r="H2530">
        <v>53.624575319846123</v>
      </c>
    </row>
    <row r="2531" spans="1:8" x14ac:dyDescent="0.3">
      <c r="A2531" t="s">
        <v>2442</v>
      </c>
      <c r="B2531" t="s">
        <v>80</v>
      </c>
      <c r="C2531" t="s">
        <v>25</v>
      </c>
      <c r="D2531" s="16">
        <v>1270.7</v>
      </c>
      <c r="E2531" s="17">
        <v>2120</v>
      </c>
      <c r="F2531" s="17">
        <v>318978</v>
      </c>
      <c r="G2531" s="17">
        <v>166788.39000000001</v>
      </c>
      <c r="H2531">
        <v>59.966390165530896</v>
      </c>
    </row>
    <row r="2532" spans="1:8" x14ac:dyDescent="0.3">
      <c r="A2532" t="s">
        <v>6659</v>
      </c>
      <c r="B2532" t="s">
        <v>80</v>
      </c>
      <c r="C2532" t="s">
        <v>5061</v>
      </c>
      <c r="D2532" s="16">
        <v>1270.7</v>
      </c>
      <c r="E2532" s="17">
        <v>3828</v>
      </c>
      <c r="F2532" s="17">
        <v>363028</v>
      </c>
      <c r="G2532" s="17">
        <v>193218.0740000002</v>
      </c>
      <c r="H2532">
        <v>57.600140872801397</v>
      </c>
    </row>
    <row r="2533" spans="1:8" x14ac:dyDescent="0.3">
      <c r="A2533" t="s">
        <v>2443</v>
      </c>
      <c r="B2533" t="s">
        <v>80</v>
      </c>
      <c r="C2533" t="s">
        <v>14</v>
      </c>
      <c r="D2533" s="16">
        <v>1270.7</v>
      </c>
      <c r="E2533" s="17">
        <v>1376</v>
      </c>
      <c r="F2533" s="17">
        <v>561065</v>
      </c>
      <c r="G2533" s="17">
        <v>296470.72900000017</v>
      </c>
      <c r="H2533">
        <v>21.436209703875285</v>
      </c>
    </row>
    <row r="2534" spans="1:8" x14ac:dyDescent="0.3">
      <c r="A2534" t="s">
        <v>2444</v>
      </c>
      <c r="B2534" t="s">
        <v>80</v>
      </c>
      <c r="C2534" t="s">
        <v>15</v>
      </c>
      <c r="D2534" s="16">
        <v>1270.7</v>
      </c>
      <c r="E2534" s="17">
        <v>1287</v>
      </c>
      <c r="F2534" s="17">
        <v>482723</v>
      </c>
      <c r="G2534" s="17">
        <v>281026.79219999991</v>
      </c>
      <c r="H2534">
        <v>53.466758094893727</v>
      </c>
    </row>
    <row r="2535" spans="1:8" x14ac:dyDescent="0.3">
      <c r="A2535" t="s">
        <v>6660</v>
      </c>
      <c r="B2535" t="s">
        <v>80</v>
      </c>
      <c r="C2535" t="s">
        <v>5063</v>
      </c>
      <c r="D2535" s="16">
        <v>1270.7</v>
      </c>
      <c r="E2535" s="17">
        <v>400</v>
      </c>
      <c r="F2535" s="17">
        <v>28014</v>
      </c>
      <c r="G2535" s="17">
        <v>12389.990000000011</v>
      </c>
      <c r="H2535">
        <v>31.454704886901677</v>
      </c>
    </row>
    <row r="2536" spans="1:8" x14ac:dyDescent="0.3">
      <c r="A2536" t="s">
        <v>6661</v>
      </c>
      <c r="B2536" t="s">
        <v>80</v>
      </c>
      <c r="C2536" t="s">
        <v>5065</v>
      </c>
      <c r="D2536" s="16">
        <v>1270.7</v>
      </c>
      <c r="E2536" s="17">
        <v>0</v>
      </c>
      <c r="F2536" s="17">
        <v>401022</v>
      </c>
      <c r="G2536" s="17">
        <v>134768.18320000003</v>
      </c>
      <c r="H2536">
        <v>66.452196171484246</v>
      </c>
    </row>
    <row r="2537" spans="1:8" x14ac:dyDescent="0.3">
      <c r="A2537" t="s">
        <v>6662</v>
      </c>
      <c r="B2537" t="s">
        <v>80</v>
      </c>
      <c r="C2537" t="s">
        <v>5067</v>
      </c>
      <c r="D2537" s="16">
        <v>1270.7</v>
      </c>
      <c r="E2537" s="17">
        <v>0</v>
      </c>
      <c r="F2537" s="17">
        <v>782041</v>
      </c>
      <c r="G2537" s="17">
        <v>281996.46509999974</v>
      </c>
      <c r="H2537">
        <v>54.642183255065873</v>
      </c>
    </row>
    <row r="2538" spans="1:8" x14ac:dyDescent="0.3">
      <c r="A2538" t="s">
        <v>6663</v>
      </c>
      <c r="B2538" t="s">
        <v>80</v>
      </c>
      <c r="C2538" t="s">
        <v>5069</v>
      </c>
      <c r="D2538" s="16">
        <v>1270.7</v>
      </c>
      <c r="E2538" s="17">
        <v>0</v>
      </c>
      <c r="F2538" s="17">
        <v>96821</v>
      </c>
      <c r="G2538" s="17">
        <v>37995.4</v>
      </c>
      <c r="H2538">
        <v>75.896928554914922</v>
      </c>
    </row>
    <row r="2539" spans="1:8" x14ac:dyDescent="0.3">
      <c r="A2539" t="s">
        <v>6664</v>
      </c>
      <c r="B2539" t="s">
        <v>80</v>
      </c>
      <c r="C2539" t="s">
        <v>5071</v>
      </c>
      <c r="D2539" s="16">
        <v>1270.7</v>
      </c>
      <c r="E2539" s="17">
        <v>0</v>
      </c>
      <c r="F2539" s="17">
        <v>172525</v>
      </c>
      <c r="G2539" s="17">
        <v>77772.207699999941</v>
      </c>
      <c r="H2539">
        <v>46.75710973110818</v>
      </c>
    </row>
    <row r="2540" spans="1:8" x14ac:dyDescent="0.3">
      <c r="A2540" t="s">
        <v>6665</v>
      </c>
      <c r="B2540" t="s">
        <v>80</v>
      </c>
      <c r="C2540" t="s">
        <v>5073</v>
      </c>
      <c r="D2540" s="16">
        <v>1270.7</v>
      </c>
      <c r="E2540" s="17">
        <v>0</v>
      </c>
      <c r="F2540" s="17">
        <v>128843</v>
      </c>
      <c r="G2540" s="17">
        <v>49287.602200000023</v>
      </c>
      <c r="H2540">
        <v>28.014767049533976</v>
      </c>
    </row>
    <row r="2541" spans="1:8" x14ac:dyDescent="0.3">
      <c r="A2541" t="s">
        <v>6666</v>
      </c>
      <c r="B2541" t="s">
        <v>80</v>
      </c>
      <c r="C2541" t="s">
        <v>5075</v>
      </c>
      <c r="D2541" s="16">
        <v>1270.7</v>
      </c>
      <c r="E2541" s="17">
        <v>0</v>
      </c>
      <c r="F2541" s="17">
        <v>3951</v>
      </c>
      <c r="G2541" s="17">
        <v>1658.6999999999998</v>
      </c>
      <c r="H2541">
        <v>197.05651092788892</v>
      </c>
    </row>
    <row r="2542" spans="1:8" x14ac:dyDescent="0.3">
      <c r="A2542" t="s">
        <v>2445</v>
      </c>
      <c r="B2542" t="s">
        <v>80</v>
      </c>
      <c r="C2542" t="s">
        <v>26</v>
      </c>
      <c r="D2542" s="16">
        <v>1270.7</v>
      </c>
      <c r="E2542" s="17">
        <v>1596</v>
      </c>
      <c r="F2542" s="17">
        <v>434560</v>
      </c>
      <c r="G2542" s="17">
        <v>214782.65720000005</v>
      </c>
      <c r="H2542">
        <v>104.21966177306967</v>
      </c>
    </row>
    <row r="2543" spans="1:8" x14ac:dyDescent="0.3">
      <c r="A2543" t="s">
        <v>2446</v>
      </c>
      <c r="B2543" t="s">
        <v>80</v>
      </c>
      <c r="C2543" t="s">
        <v>27</v>
      </c>
      <c r="D2543" s="16">
        <v>1270.7</v>
      </c>
      <c r="E2543" s="17">
        <v>1596</v>
      </c>
      <c r="F2543" s="17">
        <v>468862</v>
      </c>
      <c r="G2543" s="17">
        <v>225918.2255</v>
      </c>
      <c r="H2543">
        <v>95.848369315180818</v>
      </c>
    </row>
    <row r="2544" spans="1:8" x14ac:dyDescent="0.3">
      <c r="A2544" t="s">
        <v>2447</v>
      </c>
      <c r="B2544" t="s">
        <v>80</v>
      </c>
      <c r="C2544" t="s">
        <v>28</v>
      </c>
      <c r="D2544" s="16">
        <v>1270.7</v>
      </c>
      <c r="E2544" s="17">
        <v>1848</v>
      </c>
      <c r="F2544" s="17">
        <v>224369</v>
      </c>
      <c r="G2544" s="17">
        <v>97377.960299999948</v>
      </c>
      <c r="H2544">
        <v>124.75106318544444</v>
      </c>
    </row>
    <row r="2545" spans="1:8" x14ac:dyDescent="0.3">
      <c r="A2545" t="s">
        <v>2448</v>
      </c>
      <c r="B2545" t="s">
        <v>80</v>
      </c>
      <c r="C2545" t="s">
        <v>29</v>
      </c>
      <c r="D2545" s="16">
        <v>1270.7</v>
      </c>
      <c r="E2545" s="17">
        <v>400</v>
      </c>
      <c r="F2545" s="17">
        <v>127517</v>
      </c>
      <c r="G2545" s="17">
        <v>65473.596299999968</v>
      </c>
      <c r="H2545">
        <v>71.889480265570981</v>
      </c>
    </row>
    <row r="2546" spans="1:8" x14ac:dyDescent="0.3">
      <c r="A2546" t="s">
        <v>6667</v>
      </c>
      <c r="B2546" t="s">
        <v>80</v>
      </c>
      <c r="C2546" t="s">
        <v>5077</v>
      </c>
      <c r="D2546" s="16">
        <v>1270.7</v>
      </c>
      <c r="E2546" s="17">
        <v>640</v>
      </c>
      <c r="F2546" s="17">
        <v>16487</v>
      </c>
      <c r="G2546" s="17">
        <v>5933.887999999999</v>
      </c>
      <c r="H2546">
        <v>53.254953865741207</v>
      </c>
    </row>
    <row r="2547" spans="1:8" x14ac:dyDescent="0.3">
      <c r="A2547" t="s">
        <v>2449</v>
      </c>
      <c r="B2547" t="s">
        <v>80</v>
      </c>
      <c r="C2547" t="s">
        <v>30</v>
      </c>
      <c r="D2547" s="16">
        <v>1270.7</v>
      </c>
      <c r="E2547" s="17">
        <v>1608</v>
      </c>
      <c r="F2547" s="17">
        <v>411589</v>
      </c>
      <c r="G2547" s="17">
        <v>237926.70349999989</v>
      </c>
      <c r="H2547">
        <v>53.457245406172646</v>
      </c>
    </row>
    <row r="2548" spans="1:8" x14ac:dyDescent="0.3">
      <c r="A2548" t="s">
        <v>6668</v>
      </c>
      <c r="B2548" t="s">
        <v>80</v>
      </c>
      <c r="C2548" t="s">
        <v>5079</v>
      </c>
      <c r="D2548" s="16">
        <v>1270.7</v>
      </c>
      <c r="E2548" s="17">
        <v>760</v>
      </c>
      <c r="F2548" s="17">
        <v>22939</v>
      </c>
      <c r="G2548" s="17">
        <v>10770.292000000005</v>
      </c>
      <c r="H2548">
        <v>146.63307978135418</v>
      </c>
    </row>
    <row r="2549" spans="1:8" x14ac:dyDescent="0.3">
      <c r="A2549" t="s">
        <v>6669</v>
      </c>
      <c r="B2549" t="s">
        <v>80</v>
      </c>
      <c r="C2549" t="s">
        <v>5081</v>
      </c>
      <c r="D2549" s="16">
        <v>1270.7</v>
      </c>
      <c r="E2549" s="17">
        <v>0</v>
      </c>
      <c r="F2549" s="17">
        <v>105245</v>
      </c>
      <c r="G2549" s="17">
        <v>43098.188200000011</v>
      </c>
      <c r="H2549">
        <v>49.610823530612663</v>
      </c>
    </row>
    <row r="2550" spans="1:8" x14ac:dyDescent="0.3">
      <c r="A2550" t="s">
        <v>6670</v>
      </c>
      <c r="B2550" t="s">
        <v>80</v>
      </c>
      <c r="C2550" t="s">
        <v>5083</v>
      </c>
      <c r="D2550" s="16">
        <v>1270.7</v>
      </c>
      <c r="E2550" s="17">
        <v>0</v>
      </c>
      <c r="F2550" s="17">
        <v>104701</v>
      </c>
      <c r="G2550" s="17">
        <v>52661.650499999996</v>
      </c>
      <c r="H2550">
        <v>26.206763725976241</v>
      </c>
    </row>
    <row r="2551" spans="1:8" x14ac:dyDescent="0.3">
      <c r="A2551" t="s">
        <v>6671</v>
      </c>
      <c r="B2551" t="s">
        <v>80</v>
      </c>
      <c r="C2551" t="s">
        <v>5085</v>
      </c>
      <c r="D2551" s="16">
        <v>1270.7</v>
      </c>
      <c r="E2551" s="17">
        <v>360</v>
      </c>
      <c r="F2551" s="17">
        <v>119458</v>
      </c>
      <c r="G2551" s="17">
        <v>54525.210000000014</v>
      </c>
      <c r="H2551">
        <v>30.157410499379473</v>
      </c>
    </row>
    <row r="2552" spans="1:8" x14ac:dyDescent="0.3">
      <c r="A2552" t="s">
        <v>2450</v>
      </c>
      <c r="B2552" t="s">
        <v>80</v>
      </c>
      <c r="C2552" t="s">
        <v>31</v>
      </c>
      <c r="D2552" s="16">
        <v>1270.7</v>
      </c>
      <c r="E2552" s="17">
        <v>4400</v>
      </c>
      <c r="F2552" s="17">
        <v>633152</v>
      </c>
      <c r="G2552" s="17">
        <v>307340.8280000001</v>
      </c>
      <c r="H2552">
        <v>53.765141126284085</v>
      </c>
    </row>
    <row r="2553" spans="1:8" x14ac:dyDescent="0.3">
      <c r="A2553" t="s">
        <v>6672</v>
      </c>
      <c r="B2553" t="s">
        <v>80</v>
      </c>
      <c r="C2553" t="s">
        <v>5087</v>
      </c>
      <c r="D2553" s="16">
        <v>1270.7</v>
      </c>
      <c r="E2553" s="17">
        <v>0</v>
      </c>
      <c r="F2553" s="17">
        <v>41950</v>
      </c>
      <c r="G2553" s="17">
        <v>8874.4599999999991</v>
      </c>
      <c r="H2553">
        <v>117.64573341206224</v>
      </c>
    </row>
    <row r="2554" spans="1:8" x14ac:dyDescent="0.3">
      <c r="A2554" t="s">
        <v>2591</v>
      </c>
      <c r="B2554" t="s">
        <v>81</v>
      </c>
      <c r="C2554" t="s">
        <v>4</v>
      </c>
      <c r="D2554" s="16">
        <v>903.1</v>
      </c>
      <c r="E2554" s="17">
        <v>15786</v>
      </c>
      <c r="F2554" s="17">
        <v>3693554</v>
      </c>
      <c r="G2554" s="17">
        <v>1786011.1507999985</v>
      </c>
      <c r="H2554">
        <v>65.937358975422057</v>
      </c>
    </row>
    <row r="2555" spans="1:8" x14ac:dyDescent="0.3">
      <c r="A2555" t="s">
        <v>2592</v>
      </c>
      <c r="B2555" t="s">
        <v>81</v>
      </c>
      <c r="C2555" t="s">
        <v>2</v>
      </c>
      <c r="D2555" s="16">
        <v>903.1</v>
      </c>
      <c r="E2555" s="17">
        <v>14559</v>
      </c>
      <c r="F2555" s="17">
        <v>4438424</v>
      </c>
      <c r="G2555" s="17">
        <v>2204308.7509000013</v>
      </c>
      <c r="H2555">
        <v>69.870644504299435</v>
      </c>
    </row>
    <row r="2556" spans="1:8" x14ac:dyDescent="0.3">
      <c r="A2556" t="s">
        <v>2593</v>
      </c>
      <c r="B2556" t="s">
        <v>81</v>
      </c>
      <c r="C2556" t="s">
        <v>3</v>
      </c>
      <c r="D2556" s="16">
        <v>903.1</v>
      </c>
      <c r="E2556" s="17">
        <v>13608</v>
      </c>
      <c r="F2556" s="17">
        <v>1340309</v>
      </c>
      <c r="G2556" s="17">
        <v>516040.23839999991</v>
      </c>
      <c r="H2556">
        <v>84.89729423017846</v>
      </c>
    </row>
    <row r="2557" spans="1:8" x14ac:dyDescent="0.3">
      <c r="A2557" t="s">
        <v>2594</v>
      </c>
      <c r="B2557" t="s">
        <v>81</v>
      </c>
      <c r="C2557" t="s">
        <v>7</v>
      </c>
      <c r="D2557" s="16">
        <v>903.1</v>
      </c>
      <c r="E2557" s="17">
        <v>3864</v>
      </c>
      <c r="F2557" s="17">
        <v>990947</v>
      </c>
      <c r="G2557" s="17">
        <v>531612.25399999972</v>
      </c>
      <c r="H2557">
        <v>63.295980463232759</v>
      </c>
    </row>
    <row r="2558" spans="1:8" x14ac:dyDescent="0.3">
      <c r="A2558" t="s">
        <v>2595</v>
      </c>
      <c r="B2558" t="s">
        <v>81</v>
      </c>
      <c r="C2558" t="s">
        <v>5</v>
      </c>
      <c r="D2558" s="16">
        <v>903.1</v>
      </c>
      <c r="E2558" s="17">
        <v>2400</v>
      </c>
      <c r="F2558" s="17">
        <v>431300</v>
      </c>
      <c r="G2558" s="17">
        <v>231961.35989999989</v>
      </c>
      <c r="H2558">
        <v>57.577289296958519</v>
      </c>
    </row>
    <row r="2559" spans="1:8" x14ac:dyDescent="0.3">
      <c r="A2559" t="s">
        <v>2596</v>
      </c>
      <c r="B2559" t="s">
        <v>81</v>
      </c>
      <c r="C2559" t="s">
        <v>6</v>
      </c>
      <c r="D2559" s="16">
        <v>903.1</v>
      </c>
      <c r="E2559" s="17">
        <v>780</v>
      </c>
      <c r="F2559" s="17">
        <v>273337</v>
      </c>
      <c r="G2559" s="17">
        <v>141391.0534</v>
      </c>
      <c r="H2559">
        <v>32.057882310876565</v>
      </c>
    </row>
    <row r="2560" spans="1:8" x14ac:dyDescent="0.3">
      <c r="A2560" t="s">
        <v>2597</v>
      </c>
      <c r="B2560" t="s">
        <v>81</v>
      </c>
      <c r="C2560" t="s">
        <v>8</v>
      </c>
      <c r="D2560" s="16">
        <v>903.1</v>
      </c>
      <c r="E2560" s="17">
        <v>2880</v>
      </c>
      <c r="F2560" s="17">
        <v>489236</v>
      </c>
      <c r="G2560" s="17">
        <v>219866.33820000035</v>
      </c>
      <c r="H2560">
        <v>56.271465639119846</v>
      </c>
    </row>
    <row r="2561" spans="1:8" x14ac:dyDescent="0.3">
      <c r="A2561" t="s">
        <v>2598</v>
      </c>
      <c r="B2561" t="s">
        <v>81</v>
      </c>
      <c r="C2561" t="s">
        <v>21</v>
      </c>
      <c r="D2561" s="16">
        <v>903.1</v>
      </c>
      <c r="E2561" s="17">
        <v>1470</v>
      </c>
      <c r="F2561" s="17">
        <v>143990</v>
      </c>
      <c r="G2561" s="17">
        <v>62601.714999999982</v>
      </c>
      <c r="H2561">
        <v>66.791316799463161</v>
      </c>
    </row>
    <row r="2562" spans="1:8" x14ac:dyDescent="0.3">
      <c r="A2562" t="s">
        <v>2599</v>
      </c>
      <c r="B2562" t="s">
        <v>81</v>
      </c>
      <c r="C2562" t="s">
        <v>22</v>
      </c>
      <c r="D2562" s="16">
        <v>903.1</v>
      </c>
      <c r="E2562" s="17">
        <v>1160</v>
      </c>
      <c r="F2562" s="17">
        <v>227887</v>
      </c>
      <c r="G2562" s="17">
        <v>107256.94000000003</v>
      </c>
      <c r="H2562">
        <v>89.053914755575775</v>
      </c>
    </row>
    <row r="2563" spans="1:8" x14ac:dyDescent="0.3">
      <c r="A2563" t="s">
        <v>2600</v>
      </c>
      <c r="B2563" t="s">
        <v>81</v>
      </c>
      <c r="C2563" t="s">
        <v>23</v>
      </c>
      <c r="D2563" s="16">
        <v>903.1</v>
      </c>
      <c r="E2563" s="17">
        <v>640</v>
      </c>
      <c r="F2563" s="17">
        <v>182391</v>
      </c>
      <c r="G2563" s="17">
        <v>97603.245999999985</v>
      </c>
      <c r="H2563">
        <v>66.853839940140432</v>
      </c>
    </row>
    <row r="2564" spans="1:8" x14ac:dyDescent="0.3">
      <c r="A2564" t="s">
        <v>2601</v>
      </c>
      <c r="B2564" t="s">
        <v>81</v>
      </c>
      <c r="C2564" t="s">
        <v>24</v>
      </c>
      <c r="D2564" s="16">
        <v>903.1</v>
      </c>
      <c r="E2564" s="17">
        <v>2720</v>
      </c>
      <c r="F2564" s="17">
        <v>282194</v>
      </c>
      <c r="G2564" s="17">
        <v>150234.54800000004</v>
      </c>
      <c r="H2564">
        <v>56.248764122633574</v>
      </c>
    </row>
    <row r="2565" spans="1:8" x14ac:dyDescent="0.3">
      <c r="A2565" t="s">
        <v>2602</v>
      </c>
      <c r="B2565" t="s">
        <v>81</v>
      </c>
      <c r="C2565" t="s">
        <v>25</v>
      </c>
      <c r="D2565" s="16">
        <v>903.1</v>
      </c>
      <c r="E2565" s="17">
        <v>1000</v>
      </c>
      <c r="F2565" s="17">
        <v>99078</v>
      </c>
      <c r="G2565" s="17">
        <v>48849.098000000005</v>
      </c>
      <c r="H2565">
        <v>80.622617910301884</v>
      </c>
    </row>
    <row r="2566" spans="1:8" x14ac:dyDescent="0.3">
      <c r="A2566" t="s">
        <v>6673</v>
      </c>
      <c r="B2566" t="s">
        <v>81</v>
      </c>
      <c r="C2566" t="s">
        <v>5061</v>
      </c>
      <c r="D2566" s="16">
        <v>903.1</v>
      </c>
      <c r="E2566" s="17">
        <v>1470</v>
      </c>
      <c r="F2566" s="17">
        <v>242838</v>
      </c>
      <c r="G2566" s="17">
        <v>127877.47900000015</v>
      </c>
      <c r="H2566">
        <v>58.611170626131795</v>
      </c>
    </row>
    <row r="2567" spans="1:8" x14ac:dyDescent="0.3">
      <c r="A2567" t="s">
        <v>2603</v>
      </c>
      <c r="B2567" t="s">
        <v>81</v>
      </c>
      <c r="C2567" t="s">
        <v>14</v>
      </c>
      <c r="D2567" s="16">
        <v>903.1</v>
      </c>
      <c r="E2567" s="17">
        <v>1265</v>
      </c>
      <c r="F2567" s="17">
        <v>379937</v>
      </c>
      <c r="G2567" s="17">
        <v>189119.39200000002</v>
      </c>
      <c r="H2567">
        <v>38.015578168761053</v>
      </c>
    </row>
    <row r="2568" spans="1:8" x14ac:dyDescent="0.3">
      <c r="A2568" t="s">
        <v>2604</v>
      </c>
      <c r="B2568" t="s">
        <v>81</v>
      </c>
      <c r="C2568" t="s">
        <v>15</v>
      </c>
      <c r="D2568" s="16">
        <v>903.1</v>
      </c>
      <c r="E2568" s="17">
        <v>970</v>
      </c>
      <c r="F2568" s="17">
        <v>298979</v>
      </c>
      <c r="G2568" s="17">
        <v>173187.93160000001</v>
      </c>
      <c r="H2568">
        <v>81.963583660920492</v>
      </c>
    </row>
    <row r="2569" spans="1:8" x14ac:dyDescent="0.3">
      <c r="A2569" t="s">
        <v>6674</v>
      </c>
      <c r="B2569" t="s">
        <v>81</v>
      </c>
      <c r="C2569" t="s">
        <v>5063</v>
      </c>
      <c r="D2569" s="16">
        <v>903.1</v>
      </c>
      <c r="E2569" s="17">
        <v>400</v>
      </c>
      <c r="F2569" s="17">
        <v>19785</v>
      </c>
      <c r="G2569" s="17">
        <v>8828.6649999999936</v>
      </c>
      <c r="H2569">
        <v>44.677157434488819</v>
      </c>
    </row>
    <row r="2570" spans="1:8" x14ac:dyDescent="0.3">
      <c r="A2570" t="s">
        <v>6675</v>
      </c>
      <c r="B2570" t="s">
        <v>81</v>
      </c>
      <c r="C2570" t="s">
        <v>5065</v>
      </c>
      <c r="D2570" s="16">
        <v>903.1</v>
      </c>
      <c r="E2570" s="17">
        <v>0</v>
      </c>
      <c r="F2570" s="17">
        <v>331833</v>
      </c>
      <c r="G2570" s="17">
        <v>117991.4990000003</v>
      </c>
      <c r="H2570">
        <v>54.254282784425527</v>
      </c>
    </row>
    <row r="2571" spans="1:8" x14ac:dyDescent="0.3">
      <c r="A2571" t="s">
        <v>6676</v>
      </c>
      <c r="B2571" t="s">
        <v>81</v>
      </c>
      <c r="C2571" t="s">
        <v>5067</v>
      </c>
      <c r="D2571" s="16">
        <v>903.1</v>
      </c>
      <c r="E2571" s="17">
        <v>0</v>
      </c>
      <c r="F2571" s="17">
        <v>248354</v>
      </c>
      <c r="G2571" s="17">
        <v>88463.163300000044</v>
      </c>
      <c r="H2571">
        <v>81.981541944110603</v>
      </c>
    </row>
    <row r="2572" spans="1:8" x14ac:dyDescent="0.3">
      <c r="A2572" t="s">
        <v>6677</v>
      </c>
      <c r="B2572" t="s">
        <v>81</v>
      </c>
      <c r="C2572" t="s">
        <v>5069</v>
      </c>
      <c r="D2572" s="16">
        <v>903.1</v>
      </c>
      <c r="E2572" s="17">
        <v>0</v>
      </c>
      <c r="F2572" s="17">
        <v>19207</v>
      </c>
      <c r="G2572" s="17">
        <v>5443.4499999999989</v>
      </c>
      <c r="H2572">
        <v>80.04706131775599</v>
      </c>
    </row>
    <row r="2573" spans="1:8" x14ac:dyDescent="0.3">
      <c r="A2573" t="s">
        <v>6678</v>
      </c>
      <c r="B2573" t="s">
        <v>81</v>
      </c>
      <c r="C2573" t="s">
        <v>5071</v>
      </c>
      <c r="D2573" s="16">
        <v>903.1</v>
      </c>
      <c r="E2573" s="17">
        <v>0</v>
      </c>
      <c r="F2573" s="17">
        <v>37839</v>
      </c>
      <c r="G2573" s="17">
        <v>17499.776000000002</v>
      </c>
      <c r="H2573">
        <v>31.125314436774975</v>
      </c>
    </row>
    <row r="2574" spans="1:8" x14ac:dyDescent="0.3">
      <c r="A2574" t="s">
        <v>6679</v>
      </c>
      <c r="B2574" t="s">
        <v>81</v>
      </c>
      <c r="C2574" t="s">
        <v>5073</v>
      </c>
      <c r="D2574" s="16">
        <v>903.1</v>
      </c>
      <c r="E2574" s="17">
        <v>0</v>
      </c>
      <c r="F2574" s="17">
        <v>18026</v>
      </c>
      <c r="G2574" s="17">
        <v>8515.8014000000003</v>
      </c>
      <c r="H2574">
        <v>23.637743117162639</v>
      </c>
    </row>
    <row r="2575" spans="1:8" x14ac:dyDescent="0.3">
      <c r="A2575" t="s">
        <v>6680</v>
      </c>
      <c r="B2575" t="s">
        <v>81</v>
      </c>
      <c r="C2575" t="s">
        <v>5075</v>
      </c>
      <c r="D2575" s="16">
        <v>903.1</v>
      </c>
      <c r="E2575" s="17">
        <v>0</v>
      </c>
      <c r="F2575" s="17">
        <v>1063</v>
      </c>
      <c r="G2575" s="17">
        <v>-1486.3799999999997</v>
      </c>
      <c r="H2575">
        <v>18.241058610328793</v>
      </c>
    </row>
    <row r="2576" spans="1:8" x14ac:dyDescent="0.3">
      <c r="A2576" t="s">
        <v>2605</v>
      </c>
      <c r="B2576" t="s">
        <v>81</v>
      </c>
      <c r="C2576" t="s">
        <v>26</v>
      </c>
      <c r="D2576" s="16">
        <v>903.1</v>
      </c>
      <c r="E2576" s="17">
        <v>1140</v>
      </c>
      <c r="F2576" s="17">
        <v>357864</v>
      </c>
      <c r="G2576" s="17">
        <v>174046.04660000012</v>
      </c>
      <c r="H2576">
        <v>84.816721479720158</v>
      </c>
    </row>
    <row r="2577" spans="1:8" x14ac:dyDescent="0.3">
      <c r="A2577" t="s">
        <v>2606</v>
      </c>
      <c r="B2577" t="s">
        <v>81</v>
      </c>
      <c r="C2577" t="s">
        <v>27</v>
      </c>
      <c r="D2577" s="16">
        <v>903.1</v>
      </c>
      <c r="E2577" s="17">
        <v>1140</v>
      </c>
      <c r="F2577" s="17">
        <v>199453</v>
      </c>
      <c r="G2577" s="17">
        <v>91004.102900000085</v>
      </c>
      <c r="H2577">
        <v>120.63582316228091</v>
      </c>
    </row>
    <row r="2578" spans="1:8" x14ac:dyDescent="0.3">
      <c r="A2578" t="s">
        <v>2607</v>
      </c>
      <c r="B2578" t="s">
        <v>81</v>
      </c>
      <c r="C2578" t="s">
        <v>28</v>
      </c>
      <c r="D2578" s="16">
        <v>903.1</v>
      </c>
      <c r="E2578" s="17">
        <v>1848</v>
      </c>
      <c r="F2578" s="17">
        <v>294048</v>
      </c>
      <c r="G2578" s="17">
        <v>116206.25299999988</v>
      </c>
      <c r="H2578">
        <v>86.833253222596795</v>
      </c>
    </row>
    <row r="2579" spans="1:8" x14ac:dyDescent="0.3">
      <c r="A2579" t="s">
        <v>2608</v>
      </c>
      <c r="B2579" t="s">
        <v>81</v>
      </c>
      <c r="C2579" t="s">
        <v>29</v>
      </c>
      <c r="D2579" s="16">
        <v>903.1</v>
      </c>
      <c r="E2579" s="17">
        <v>200</v>
      </c>
      <c r="F2579" s="17">
        <v>95025</v>
      </c>
      <c r="G2579" s="17">
        <v>46148.926000000043</v>
      </c>
      <c r="H2579">
        <v>63.493736718706053</v>
      </c>
    </row>
    <row r="2580" spans="1:8" x14ac:dyDescent="0.3">
      <c r="A2580" t="s">
        <v>2609</v>
      </c>
      <c r="B2580" t="s">
        <v>81</v>
      </c>
      <c r="C2580" t="s">
        <v>30</v>
      </c>
      <c r="D2580" s="16">
        <v>903.1</v>
      </c>
      <c r="E2580" s="17">
        <v>1108</v>
      </c>
      <c r="F2580" s="17">
        <v>200530</v>
      </c>
      <c r="G2580" s="17">
        <v>117058.91179999994</v>
      </c>
      <c r="H2580">
        <v>75.700539398263103</v>
      </c>
    </row>
    <row r="2581" spans="1:8" x14ac:dyDescent="0.3">
      <c r="A2581" t="s">
        <v>6681</v>
      </c>
      <c r="B2581" t="s">
        <v>81</v>
      </c>
      <c r="C2581" t="s">
        <v>5079</v>
      </c>
      <c r="D2581" s="16">
        <v>903.1</v>
      </c>
      <c r="E2581" s="17">
        <v>440</v>
      </c>
      <c r="F2581" s="17">
        <v>7045</v>
      </c>
      <c r="G2581" s="17">
        <v>3864.098</v>
      </c>
      <c r="H2581">
        <v>239.64728683876464</v>
      </c>
    </row>
    <row r="2582" spans="1:8" x14ac:dyDescent="0.3">
      <c r="A2582" t="s">
        <v>6682</v>
      </c>
      <c r="B2582" t="s">
        <v>81</v>
      </c>
      <c r="C2582" t="s">
        <v>5081</v>
      </c>
      <c r="D2582" s="16">
        <v>903.1</v>
      </c>
      <c r="E2582" s="17">
        <v>0</v>
      </c>
      <c r="F2582" s="17">
        <v>169310</v>
      </c>
      <c r="G2582" s="17">
        <v>88460.882399999944</v>
      </c>
      <c r="H2582">
        <v>65.275690605682058</v>
      </c>
    </row>
    <row r="2583" spans="1:8" x14ac:dyDescent="0.3">
      <c r="A2583" t="s">
        <v>6683</v>
      </c>
      <c r="B2583" t="s">
        <v>81</v>
      </c>
      <c r="C2583" t="s">
        <v>5083</v>
      </c>
      <c r="D2583" s="16">
        <v>903.1</v>
      </c>
      <c r="E2583" s="17">
        <v>0</v>
      </c>
      <c r="F2583" s="17">
        <v>133386</v>
      </c>
      <c r="G2583" s="17">
        <v>71933.902000000002</v>
      </c>
      <c r="H2583">
        <v>43.899336725655786</v>
      </c>
    </row>
    <row r="2584" spans="1:8" x14ac:dyDescent="0.3">
      <c r="A2584" t="s">
        <v>6684</v>
      </c>
      <c r="B2584" t="s">
        <v>81</v>
      </c>
      <c r="C2584" t="s">
        <v>5085</v>
      </c>
      <c r="D2584" s="16">
        <v>903.1</v>
      </c>
      <c r="E2584" s="17">
        <v>315</v>
      </c>
      <c r="F2584" s="17">
        <v>48641</v>
      </c>
      <c r="G2584" s="17">
        <v>21345.682800000002</v>
      </c>
      <c r="H2584">
        <v>52.493248039630757</v>
      </c>
    </row>
    <row r="2585" spans="1:8" x14ac:dyDescent="0.3">
      <c r="A2585" t="s">
        <v>2610</v>
      </c>
      <c r="B2585" t="s">
        <v>81</v>
      </c>
      <c r="C2585" t="s">
        <v>31</v>
      </c>
      <c r="D2585" s="16">
        <v>903.1</v>
      </c>
      <c r="E2585" s="17">
        <v>4160</v>
      </c>
      <c r="F2585" s="17">
        <v>433489</v>
      </c>
      <c r="G2585" s="17">
        <v>188382.34319999983</v>
      </c>
      <c r="H2585">
        <v>62.573220237403284</v>
      </c>
    </row>
    <row r="2586" spans="1:8" x14ac:dyDescent="0.3">
      <c r="A2586" t="s">
        <v>6685</v>
      </c>
      <c r="B2586" t="s">
        <v>81</v>
      </c>
      <c r="C2586" t="s">
        <v>5087</v>
      </c>
      <c r="D2586" s="16">
        <v>903.1</v>
      </c>
      <c r="E2586" s="17">
        <v>0</v>
      </c>
      <c r="F2586" s="17">
        <v>21897</v>
      </c>
      <c r="G2586" s="17">
        <v>-3457.4279999999999</v>
      </c>
      <c r="H2586">
        <v>86.287699978875608</v>
      </c>
    </row>
    <row r="2587" spans="1:8" x14ac:dyDescent="0.3">
      <c r="A2587" t="s">
        <v>2769</v>
      </c>
      <c r="B2587" t="s">
        <v>82</v>
      </c>
      <c r="C2587" t="s">
        <v>4</v>
      </c>
      <c r="D2587" s="16">
        <v>883.5</v>
      </c>
      <c r="E2587" s="17">
        <v>12644</v>
      </c>
      <c r="F2587" s="17">
        <v>3071030</v>
      </c>
      <c r="G2587" s="17">
        <v>1616381.1819999993</v>
      </c>
      <c r="H2587">
        <v>71.903760971811366</v>
      </c>
    </row>
    <row r="2588" spans="1:8" x14ac:dyDescent="0.3">
      <c r="A2588" t="s">
        <v>2770</v>
      </c>
      <c r="B2588" t="s">
        <v>82</v>
      </c>
      <c r="C2588" t="s">
        <v>2</v>
      </c>
      <c r="D2588" s="16">
        <v>883.5</v>
      </c>
      <c r="E2588" s="17">
        <v>18345</v>
      </c>
      <c r="F2588" s="17">
        <v>4818543</v>
      </c>
      <c r="G2588" s="17">
        <v>2302925.9876000043</v>
      </c>
      <c r="H2588">
        <v>77.675863423613578</v>
      </c>
    </row>
    <row r="2589" spans="1:8" x14ac:dyDescent="0.3">
      <c r="A2589" t="s">
        <v>2771</v>
      </c>
      <c r="B2589" t="s">
        <v>82</v>
      </c>
      <c r="C2589" t="s">
        <v>3</v>
      </c>
      <c r="D2589" s="16">
        <v>883.5</v>
      </c>
      <c r="E2589" s="17">
        <v>11688</v>
      </c>
      <c r="F2589" s="17">
        <v>1218987</v>
      </c>
      <c r="G2589" s="17">
        <v>534915.76020000014</v>
      </c>
      <c r="H2589">
        <v>91.615142899624132</v>
      </c>
    </row>
    <row r="2590" spans="1:8" x14ac:dyDescent="0.3">
      <c r="A2590" t="s">
        <v>2772</v>
      </c>
      <c r="B2590" t="s">
        <v>82</v>
      </c>
      <c r="C2590" t="s">
        <v>7</v>
      </c>
      <c r="D2590" s="16">
        <v>883.5</v>
      </c>
      <c r="E2590" s="17">
        <v>2043</v>
      </c>
      <c r="F2590" s="17">
        <v>390393</v>
      </c>
      <c r="G2590" s="17">
        <v>198590.75900000005</v>
      </c>
      <c r="H2590">
        <v>79.476431413019583</v>
      </c>
    </row>
    <row r="2591" spans="1:8" x14ac:dyDescent="0.3">
      <c r="A2591" t="s">
        <v>2773</v>
      </c>
      <c r="B2591" t="s">
        <v>82</v>
      </c>
      <c r="C2591" t="s">
        <v>5</v>
      </c>
      <c r="D2591" s="16">
        <v>883.5</v>
      </c>
      <c r="E2591" s="17">
        <v>2800</v>
      </c>
      <c r="F2591" s="17">
        <v>376852.99</v>
      </c>
      <c r="G2591" s="17">
        <v>195026.12389999983</v>
      </c>
      <c r="H2591">
        <v>76.77497215632873</v>
      </c>
    </row>
    <row r="2592" spans="1:8" x14ac:dyDescent="0.3">
      <c r="A2592" t="s">
        <v>2774</v>
      </c>
      <c r="B2592" t="s">
        <v>82</v>
      </c>
      <c r="C2592" t="s">
        <v>6</v>
      </c>
      <c r="D2592" s="16">
        <v>883.5</v>
      </c>
      <c r="E2592" s="17">
        <v>1320</v>
      </c>
      <c r="F2592" s="17">
        <v>479614</v>
      </c>
      <c r="G2592" s="17">
        <v>250915.59310000003</v>
      </c>
      <c r="H2592">
        <v>30.676368328038354</v>
      </c>
    </row>
    <row r="2593" spans="1:8" x14ac:dyDescent="0.3">
      <c r="A2593" t="s">
        <v>2775</v>
      </c>
      <c r="B2593" t="s">
        <v>82</v>
      </c>
      <c r="C2593" t="s">
        <v>8</v>
      </c>
      <c r="D2593" s="16">
        <v>883.5</v>
      </c>
      <c r="E2593" s="17">
        <v>2840</v>
      </c>
      <c r="F2593" s="17">
        <v>606478</v>
      </c>
      <c r="G2593" s="17">
        <v>295407.15279999981</v>
      </c>
      <c r="H2593">
        <v>49.724266617807267</v>
      </c>
    </row>
    <row r="2594" spans="1:8" x14ac:dyDescent="0.3">
      <c r="A2594" t="s">
        <v>2776</v>
      </c>
      <c r="B2594" t="s">
        <v>82</v>
      </c>
      <c r="C2594" t="s">
        <v>21</v>
      </c>
      <c r="D2594" s="16">
        <v>883.5</v>
      </c>
      <c r="E2594" s="17">
        <v>1480</v>
      </c>
      <c r="F2594" s="17">
        <v>153248</v>
      </c>
      <c r="G2594" s="17">
        <v>59381.980999999985</v>
      </c>
      <c r="H2594">
        <v>82.242946820829744</v>
      </c>
    </row>
    <row r="2595" spans="1:8" x14ac:dyDescent="0.3">
      <c r="A2595" t="s">
        <v>2777</v>
      </c>
      <c r="B2595" t="s">
        <v>82</v>
      </c>
      <c r="C2595" t="s">
        <v>22</v>
      </c>
      <c r="D2595" s="16">
        <v>883.5</v>
      </c>
      <c r="E2595" s="17">
        <v>1360</v>
      </c>
      <c r="F2595" s="17">
        <v>270151</v>
      </c>
      <c r="G2595" s="17">
        <v>125304.30380000011</v>
      </c>
      <c r="H2595">
        <v>93.361959897432641</v>
      </c>
    </row>
    <row r="2596" spans="1:8" x14ac:dyDescent="0.3">
      <c r="A2596" t="s">
        <v>2778</v>
      </c>
      <c r="B2596" t="s">
        <v>82</v>
      </c>
      <c r="C2596" t="s">
        <v>23</v>
      </c>
      <c r="D2596" s="16">
        <v>883.5</v>
      </c>
      <c r="E2596" s="17">
        <v>760</v>
      </c>
      <c r="F2596" s="17">
        <v>201925</v>
      </c>
      <c r="G2596" s="17">
        <v>100973.15799999997</v>
      </c>
      <c r="H2596">
        <v>72.338573623054742</v>
      </c>
    </row>
    <row r="2597" spans="1:8" x14ac:dyDescent="0.3">
      <c r="A2597" t="s">
        <v>2779</v>
      </c>
      <c r="B2597" t="s">
        <v>82</v>
      </c>
      <c r="C2597" t="s">
        <v>24</v>
      </c>
      <c r="D2597" s="16">
        <v>883.5</v>
      </c>
      <c r="E2597" s="17">
        <v>3280</v>
      </c>
      <c r="F2597" s="17">
        <v>250421</v>
      </c>
      <c r="G2597" s="17">
        <v>130773.32299999996</v>
      </c>
      <c r="H2597">
        <v>67.528225307709079</v>
      </c>
    </row>
    <row r="2598" spans="1:8" x14ac:dyDescent="0.3">
      <c r="A2598" t="s">
        <v>2780</v>
      </c>
      <c r="B2598" t="s">
        <v>82</v>
      </c>
      <c r="C2598" t="s">
        <v>25</v>
      </c>
      <c r="D2598" s="16">
        <v>883.5</v>
      </c>
      <c r="E2598" s="17">
        <v>1200</v>
      </c>
      <c r="F2598" s="17">
        <v>148150</v>
      </c>
      <c r="G2598" s="17">
        <v>68096.55</v>
      </c>
      <c r="H2598">
        <v>72.295319926873745</v>
      </c>
    </row>
    <row r="2599" spans="1:8" x14ac:dyDescent="0.3">
      <c r="A2599" t="s">
        <v>6686</v>
      </c>
      <c r="B2599" t="s">
        <v>82</v>
      </c>
      <c r="C2599" t="s">
        <v>5061</v>
      </c>
      <c r="D2599" s="16">
        <v>883.5</v>
      </c>
      <c r="E2599" s="17">
        <v>1176</v>
      </c>
      <c r="F2599" s="17">
        <v>205708</v>
      </c>
      <c r="G2599" s="17">
        <v>105229.58599999995</v>
      </c>
      <c r="H2599">
        <v>61.842358421381881</v>
      </c>
    </row>
    <row r="2600" spans="1:8" x14ac:dyDescent="0.3">
      <c r="A2600" t="s">
        <v>2781</v>
      </c>
      <c r="B2600" t="s">
        <v>82</v>
      </c>
      <c r="C2600" t="s">
        <v>14</v>
      </c>
      <c r="D2600" s="16">
        <v>883.5</v>
      </c>
      <c r="E2600" s="17">
        <v>392</v>
      </c>
      <c r="F2600" s="17">
        <v>181844</v>
      </c>
      <c r="G2600" s="17">
        <v>90766.658000000083</v>
      </c>
      <c r="H2600">
        <v>46.47087155222426</v>
      </c>
    </row>
    <row r="2601" spans="1:8" x14ac:dyDescent="0.3">
      <c r="A2601" t="s">
        <v>2782</v>
      </c>
      <c r="B2601" t="s">
        <v>82</v>
      </c>
      <c r="C2601" t="s">
        <v>15</v>
      </c>
      <c r="D2601" s="16">
        <v>883.5</v>
      </c>
      <c r="E2601" s="17">
        <v>392</v>
      </c>
      <c r="F2601" s="17">
        <v>271583</v>
      </c>
      <c r="G2601" s="17">
        <v>157433.81419999999</v>
      </c>
      <c r="H2601">
        <v>34.960951869531414</v>
      </c>
    </row>
    <row r="2602" spans="1:8" x14ac:dyDescent="0.3">
      <c r="A2602" t="s">
        <v>6687</v>
      </c>
      <c r="B2602" t="s">
        <v>82</v>
      </c>
      <c r="C2602" t="s">
        <v>5063</v>
      </c>
      <c r="D2602" s="16">
        <v>883.5</v>
      </c>
      <c r="E2602" s="17">
        <v>400</v>
      </c>
      <c r="F2602" s="17">
        <v>11378</v>
      </c>
      <c r="G2602" s="17">
        <v>5187.5719999999965</v>
      </c>
      <c r="H2602">
        <v>92.236296149474441</v>
      </c>
    </row>
    <row r="2603" spans="1:8" x14ac:dyDescent="0.3">
      <c r="A2603" t="s">
        <v>6688</v>
      </c>
      <c r="B2603" t="s">
        <v>82</v>
      </c>
      <c r="C2603" t="s">
        <v>5065</v>
      </c>
      <c r="D2603" s="16">
        <v>883.5</v>
      </c>
      <c r="E2603" s="17">
        <v>0</v>
      </c>
      <c r="F2603" s="17">
        <v>211351</v>
      </c>
      <c r="G2603" s="17">
        <v>67285.426600000152</v>
      </c>
      <c r="H2603">
        <v>65.955111151489106</v>
      </c>
    </row>
    <row r="2604" spans="1:8" x14ac:dyDescent="0.3">
      <c r="A2604" t="s">
        <v>6689</v>
      </c>
      <c r="B2604" t="s">
        <v>82</v>
      </c>
      <c r="C2604" t="s">
        <v>5067</v>
      </c>
      <c r="D2604" s="16">
        <v>883.5</v>
      </c>
      <c r="E2604" s="17">
        <v>0</v>
      </c>
      <c r="F2604" s="17">
        <v>230629</v>
      </c>
      <c r="G2604" s="17">
        <v>89904.63209999993</v>
      </c>
      <c r="H2604">
        <v>101.2673941490129</v>
      </c>
    </row>
    <row r="2605" spans="1:8" x14ac:dyDescent="0.3">
      <c r="A2605" t="s">
        <v>6690</v>
      </c>
      <c r="B2605" t="s">
        <v>82</v>
      </c>
      <c r="C2605" t="s">
        <v>5069</v>
      </c>
      <c r="D2605" s="16">
        <v>883.5</v>
      </c>
      <c r="E2605" s="17">
        <v>0</v>
      </c>
      <c r="F2605" s="17">
        <v>4819</v>
      </c>
      <c r="G2605" s="17">
        <v>3625.41</v>
      </c>
      <c r="H2605">
        <v>619.99700064511273</v>
      </c>
    </row>
    <row r="2606" spans="1:8" x14ac:dyDescent="0.3">
      <c r="A2606" t="s">
        <v>6691</v>
      </c>
      <c r="B2606" t="s">
        <v>82</v>
      </c>
      <c r="C2606" t="s">
        <v>5071</v>
      </c>
      <c r="D2606" s="16">
        <v>883.5</v>
      </c>
      <c r="E2606" s="17">
        <v>0</v>
      </c>
      <c r="F2606" s="17">
        <v>41384</v>
      </c>
      <c r="G2606" s="17">
        <v>16045.465000000004</v>
      </c>
      <c r="H2606">
        <v>26.62029560509318</v>
      </c>
    </row>
    <row r="2607" spans="1:8" x14ac:dyDescent="0.3">
      <c r="A2607" t="s">
        <v>6692</v>
      </c>
      <c r="B2607" t="s">
        <v>82</v>
      </c>
      <c r="C2607" t="s">
        <v>5073</v>
      </c>
      <c r="D2607" s="16">
        <v>883.5</v>
      </c>
      <c r="E2607" s="17">
        <v>0</v>
      </c>
      <c r="F2607" s="17">
        <v>40536</v>
      </c>
      <c r="G2607" s="17">
        <v>16453.500500000002</v>
      </c>
      <c r="H2607">
        <v>21.164795236474504</v>
      </c>
    </row>
    <row r="2608" spans="1:8" x14ac:dyDescent="0.3">
      <c r="A2608" t="s">
        <v>6693</v>
      </c>
      <c r="B2608" t="s">
        <v>82</v>
      </c>
      <c r="C2608" t="s">
        <v>5075</v>
      </c>
      <c r="D2608" s="16">
        <v>883.5</v>
      </c>
      <c r="E2608" s="17">
        <v>0</v>
      </c>
      <c r="F2608" s="17">
        <v>5358</v>
      </c>
      <c r="G2608" s="17">
        <v>2748.9599999999991</v>
      </c>
      <c r="H2608">
        <v>133.39076441909623</v>
      </c>
    </row>
    <row r="2609" spans="1:8" x14ac:dyDescent="0.3">
      <c r="A2609" t="s">
        <v>2783</v>
      </c>
      <c r="B2609" t="s">
        <v>82</v>
      </c>
      <c r="C2609" t="s">
        <v>26</v>
      </c>
      <c r="D2609" s="16">
        <v>883.5</v>
      </c>
      <c r="E2609" s="17">
        <v>1140</v>
      </c>
      <c r="F2609" s="17">
        <v>466180</v>
      </c>
      <c r="G2609" s="17">
        <v>232551.93350000013</v>
      </c>
      <c r="H2609">
        <v>83.96438945874668</v>
      </c>
    </row>
    <row r="2610" spans="1:8" x14ac:dyDescent="0.3">
      <c r="A2610" t="s">
        <v>2784</v>
      </c>
      <c r="B2610" t="s">
        <v>82</v>
      </c>
      <c r="C2610" t="s">
        <v>27</v>
      </c>
      <c r="D2610" s="16">
        <v>883.5</v>
      </c>
      <c r="E2610" s="17">
        <v>1140</v>
      </c>
      <c r="F2610" s="17">
        <v>289850</v>
      </c>
      <c r="G2610" s="17">
        <v>142668.99830000001</v>
      </c>
      <c r="H2610">
        <v>110.45180404421704</v>
      </c>
    </row>
    <row r="2611" spans="1:8" x14ac:dyDescent="0.3">
      <c r="A2611" t="s">
        <v>2785</v>
      </c>
      <c r="B2611" t="s">
        <v>82</v>
      </c>
      <c r="C2611" t="s">
        <v>28</v>
      </c>
      <c r="D2611" s="16">
        <v>883.5</v>
      </c>
      <c r="E2611" s="17">
        <v>1056</v>
      </c>
      <c r="F2611" s="17">
        <v>190557</v>
      </c>
      <c r="G2611" s="17">
        <v>78773.238399999987</v>
      </c>
      <c r="H2611">
        <v>79.627584921958842</v>
      </c>
    </row>
    <row r="2612" spans="1:8" x14ac:dyDescent="0.3">
      <c r="A2612" t="s">
        <v>2786</v>
      </c>
      <c r="B2612" t="s">
        <v>82</v>
      </c>
      <c r="C2612" t="s">
        <v>29</v>
      </c>
      <c r="D2612" s="16">
        <v>883.5</v>
      </c>
      <c r="E2612" s="17">
        <v>200</v>
      </c>
      <c r="F2612" s="17">
        <v>91867</v>
      </c>
      <c r="G2612" s="17">
        <v>44648.332000000009</v>
      </c>
      <c r="H2612">
        <v>59.157134193196711</v>
      </c>
    </row>
    <row r="2613" spans="1:8" x14ac:dyDescent="0.3">
      <c r="A2613" t="s">
        <v>2787</v>
      </c>
      <c r="B2613" t="s">
        <v>82</v>
      </c>
      <c r="C2613" t="s">
        <v>30</v>
      </c>
      <c r="D2613" s="16">
        <v>883.5</v>
      </c>
      <c r="E2613" s="17">
        <v>1108</v>
      </c>
      <c r="F2613" s="17">
        <v>160748</v>
      </c>
      <c r="G2613" s="17">
        <v>92388.406399999978</v>
      </c>
      <c r="H2613">
        <v>98.518222368425683</v>
      </c>
    </row>
    <row r="2614" spans="1:8" x14ac:dyDescent="0.3">
      <c r="A2614" t="s">
        <v>6694</v>
      </c>
      <c r="B2614" t="s">
        <v>82</v>
      </c>
      <c r="C2614" t="s">
        <v>5079</v>
      </c>
      <c r="D2614" s="16">
        <v>883.5</v>
      </c>
      <c r="E2614" s="17">
        <v>520</v>
      </c>
      <c r="F2614" s="17">
        <v>27089</v>
      </c>
      <c r="G2614" s="17">
        <v>14975.936</v>
      </c>
      <c r="H2614">
        <v>142.01734295302984</v>
      </c>
    </row>
    <row r="2615" spans="1:8" x14ac:dyDescent="0.3">
      <c r="A2615" t="s">
        <v>6695</v>
      </c>
      <c r="B2615" t="s">
        <v>82</v>
      </c>
      <c r="C2615" t="s">
        <v>5081</v>
      </c>
      <c r="D2615" s="16">
        <v>883.5</v>
      </c>
      <c r="E2615" s="17">
        <v>0</v>
      </c>
      <c r="F2615" s="17">
        <v>69657</v>
      </c>
      <c r="G2615" s="17">
        <v>25369.182099999984</v>
      </c>
      <c r="H2615">
        <v>70.151273781768197</v>
      </c>
    </row>
    <row r="2616" spans="1:8" x14ac:dyDescent="0.3">
      <c r="A2616" t="s">
        <v>6696</v>
      </c>
      <c r="B2616" t="s">
        <v>82</v>
      </c>
      <c r="C2616" t="s">
        <v>5083</v>
      </c>
      <c r="D2616" s="16">
        <v>883.5</v>
      </c>
      <c r="E2616" s="17">
        <v>0</v>
      </c>
      <c r="F2616" s="17">
        <v>81345</v>
      </c>
      <c r="G2616" s="17">
        <v>43193.286000000007</v>
      </c>
      <c r="H2616">
        <v>31.317103464866619</v>
      </c>
    </row>
    <row r="2617" spans="1:8" x14ac:dyDescent="0.3">
      <c r="A2617" t="s">
        <v>6697</v>
      </c>
      <c r="B2617" t="s">
        <v>82</v>
      </c>
      <c r="C2617" t="s">
        <v>5085</v>
      </c>
      <c r="D2617" s="16">
        <v>883.5</v>
      </c>
      <c r="E2617" s="17">
        <v>225</v>
      </c>
      <c r="F2617" s="17">
        <v>26787</v>
      </c>
      <c r="G2617" s="17">
        <v>11266.020000000002</v>
      </c>
      <c r="H2617">
        <v>52.643603580444015</v>
      </c>
    </row>
    <row r="2618" spans="1:8" x14ac:dyDescent="0.3">
      <c r="A2618" t="s">
        <v>2788</v>
      </c>
      <c r="B2618" t="s">
        <v>82</v>
      </c>
      <c r="C2618" t="s">
        <v>31</v>
      </c>
      <c r="D2618" s="16">
        <v>883.5</v>
      </c>
      <c r="E2618" s="17">
        <v>2480</v>
      </c>
      <c r="F2618" s="17">
        <v>293545</v>
      </c>
      <c r="G2618" s="17">
        <v>131962.97350000011</v>
      </c>
      <c r="H2618">
        <v>60.110535000005164</v>
      </c>
    </row>
    <row r="2619" spans="1:8" x14ac:dyDescent="0.3">
      <c r="A2619" t="s">
        <v>6698</v>
      </c>
      <c r="B2619" t="s">
        <v>82</v>
      </c>
      <c r="C2619" t="s">
        <v>5087</v>
      </c>
      <c r="D2619" s="16">
        <v>883.5</v>
      </c>
      <c r="E2619" s="17">
        <v>0</v>
      </c>
      <c r="F2619" s="17">
        <v>93892</v>
      </c>
      <c r="G2619" s="17">
        <v>-17664.248000000007</v>
      </c>
      <c r="H2619">
        <v>35.913573463854767</v>
      </c>
    </row>
    <row r="2620" spans="1:8" x14ac:dyDescent="0.3">
      <c r="A2620" t="s">
        <v>452</v>
      </c>
      <c r="B2620" t="s">
        <v>83</v>
      </c>
      <c r="C2620" t="s">
        <v>4</v>
      </c>
      <c r="D2620" s="16">
        <v>858.7</v>
      </c>
      <c r="E2620" s="17">
        <v>11564</v>
      </c>
      <c r="F2620" s="17">
        <v>3150171</v>
      </c>
      <c r="G2620" s="17">
        <v>1616572.2636999998</v>
      </c>
      <c r="H2620">
        <v>60.980408711556152</v>
      </c>
    </row>
    <row r="2621" spans="1:8" x14ac:dyDescent="0.3">
      <c r="A2621" t="s">
        <v>453</v>
      </c>
      <c r="B2621" t="s">
        <v>83</v>
      </c>
      <c r="C2621" t="s">
        <v>2</v>
      </c>
      <c r="D2621" s="16">
        <v>858.7</v>
      </c>
      <c r="E2621" s="17">
        <v>15622</v>
      </c>
      <c r="F2621" s="17">
        <v>5330384</v>
      </c>
      <c r="G2621" s="17">
        <v>2776934.4602999976</v>
      </c>
      <c r="H2621">
        <v>63.888047313817836</v>
      </c>
    </row>
    <row r="2622" spans="1:8" x14ac:dyDescent="0.3">
      <c r="A2622" t="s">
        <v>454</v>
      </c>
      <c r="B2622" t="s">
        <v>83</v>
      </c>
      <c r="C2622" t="s">
        <v>3</v>
      </c>
      <c r="D2622" s="16">
        <v>858.7</v>
      </c>
      <c r="E2622" s="17">
        <v>8136</v>
      </c>
      <c r="F2622" s="17">
        <v>762018</v>
      </c>
      <c r="G2622" s="17">
        <v>330545.42450000043</v>
      </c>
      <c r="H2622">
        <v>83.326139721480232</v>
      </c>
    </row>
    <row r="2623" spans="1:8" x14ac:dyDescent="0.3">
      <c r="A2623" t="s">
        <v>455</v>
      </c>
      <c r="B2623" t="s">
        <v>83</v>
      </c>
      <c r="C2623" t="s">
        <v>7</v>
      </c>
      <c r="D2623" s="16">
        <v>858.7</v>
      </c>
      <c r="E2623" s="17">
        <v>2427</v>
      </c>
      <c r="F2623" s="17">
        <v>514555</v>
      </c>
      <c r="G2623" s="17">
        <v>265932.1559999999</v>
      </c>
      <c r="H2623">
        <v>74.381131842414007</v>
      </c>
    </row>
    <row r="2624" spans="1:8" x14ac:dyDescent="0.3">
      <c r="A2624" t="s">
        <v>456</v>
      </c>
      <c r="B2624" t="s">
        <v>83</v>
      </c>
      <c r="C2624" t="s">
        <v>5</v>
      </c>
      <c r="D2624" s="16">
        <v>858.7</v>
      </c>
      <c r="E2624" s="17">
        <v>4240</v>
      </c>
      <c r="F2624" s="17">
        <v>577090</v>
      </c>
      <c r="G2624" s="17">
        <v>312291.58229999972</v>
      </c>
      <c r="H2624">
        <v>65.845736376543115</v>
      </c>
    </row>
    <row r="2625" spans="1:8" x14ac:dyDescent="0.3">
      <c r="A2625" t="s">
        <v>457</v>
      </c>
      <c r="B2625" t="s">
        <v>83</v>
      </c>
      <c r="C2625" t="s">
        <v>6</v>
      </c>
      <c r="D2625" s="16">
        <v>858.7</v>
      </c>
      <c r="E2625" s="17">
        <v>2100</v>
      </c>
      <c r="F2625" s="17">
        <v>544951</v>
      </c>
      <c r="G2625" s="17">
        <v>267991.73289999971</v>
      </c>
      <c r="H2625">
        <v>41.811077411318152</v>
      </c>
    </row>
    <row r="2626" spans="1:8" x14ac:dyDescent="0.3">
      <c r="A2626" t="s">
        <v>458</v>
      </c>
      <c r="B2626" t="s">
        <v>83</v>
      </c>
      <c r="C2626" t="s">
        <v>8</v>
      </c>
      <c r="D2626" s="16">
        <v>858.7</v>
      </c>
      <c r="E2626" s="17">
        <v>3660</v>
      </c>
      <c r="F2626" s="17">
        <v>685426</v>
      </c>
      <c r="G2626" s="17">
        <v>308442.65740000032</v>
      </c>
      <c r="H2626">
        <v>55.112243823316405</v>
      </c>
    </row>
    <row r="2627" spans="1:8" x14ac:dyDescent="0.3">
      <c r="A2627" t="s">
        <v>459</v>
      </c>
      <c r="B2627" t="s">
        <v>83</v>
      </c>
      <c r="C2627" t="s">
        <v>21</v>
      </c>
      <c r="D2627" s="16">
        <v>858.7</v>
      </c>
      <c r="E2627" s="17">
        <v>2430</v>
      </c>
      <c r="F2627" s="17">
        <v>239924</v>
      </c>
      <c r="G2627" s="17">
        <v>110673.69419999991</v>
      </c>
      <c r="H2627">
        <v>69.451860688750472</v>
      </c>
    </row>
    <row r="2628" spans="1:8" x14ac:dyDescent="0.3">
      <c r="A2628" t="s">
        <v>460</v>
      </c>
      <c r="B2628" t="s">
        <v>83</v>
      </c>
      <c r="C2628" t="s">
        <v>22</v>
      </c>
      <c r="D2628" s="16">
        <v>858.7</v>
      </c>
      <c r="E2628" s="17">
        <v>2000</v>
      </c>
      <c r="F2628" s="17">
        <v>362546</v>
      </c>
      <c r="G2628" s="17">
        <v>168141.85219999973</v>
      </c>
      <c r="H2628">
        <v>74.249575915684176</v>
      </c>
    </row>
    <row r="2629" spans="1:8" x14ac:dyDescent="0.3">
      <c r="A2629" t="s">
        <v>461</v>
      </c>
      <c r="B2629" t="s">
        <v>83</v>
      </c>
      <c r="C2629" t="s">
        <v>23</v>
      </c>
      <c r="D2629" s="16">
        <v>858.7</v>
      </c>
      <c r="E2629" s="17">
        <v>1120</v>
      </c>
      <c r="F2629" s="17">
        <v>393434</v>
      </c>
      <c r="G2629" s="17">
        <v>199930.88299999986</v>
      </c>
      <c r="H2629">
        <v>53.756770039006661</v>
      </c>
    </row>
    <row r="2630" spans="1:8" x14ac:dyDescent="0.3">
      <c r="A2630" t="s">
        <v>462</v>
      </c>
      <c r="B2630" t="s">
        <v>83</v>
      </c>
      <c r="C2630" t="s">
        <v>24</v>
      </c>
      <c r="D2630" s="16">
        <v>858.7</v>
      </c>
      <c r="E2630" s="17">
        <v>4800</v>
      </c>
      <c r="F2630" s="17">
        <v>470849</v>
      </c>
      <c r="G2630" s="17">
        <v>246471.7840000001</v>
      </c>
      <c r="H2630">
        <v>61.687216733271192</v>
      </c>
    </row>
    <row r="2631" spans="1:8" x14ac:dyDescent="0.3">
      <c r="A2631" t="s">
        <v>463</v>
      </c>
      <c r="B2631" t="s">
        <v>83</v>
      </c>
      <c r="C2631" t="s">
        <v>25</v>
      </c>
      <c r="D2631" s="16">
        <v>858.7</v>
      </c>
      <c r="E2631" s="17">
        <v>1760</v>
      </c>
      <c r="F2631" s="17">
        <v>198238</v>
      </c>
      <c r="G2631" s="17">
        <v>91985.306000000026</v>
      </c>
      <c r="H2631">
        <v>81.459434272791142</v>
      </c>
    </row>
    <row r="2632" spans="1:8" x14ac:dyDescent="0.3">
      <c r="A2632" t="s">
        <v>6699</v>
      </c>
      <c r="B2632" t="s">
        <v>83</v>
      </c>
      <c r="C2632" t="s">
        <v>5061</v>
      </c>
      <c r="D2632" s="16">
        <v>858.7</v>
      </c>
      <c r="E2632" s="17">
        <v>1335</v>
      </c>
      <c r="F2632" s="17">
        <v>236853</v>
      </c>
      <c r="G2632" s="17">
        <v>121206.32100000004</v>
      </c>
      <c r="H2632">
        <v>50.358614666314722</v>
      </c>
    </row>
    <row r="2633" spans="1:8" x14ac:dyDescent="0.3">
      <c r="A2633" t="s">
        <v>464</v>
      </c>
      <c r="B2633" t="s">
        <v>83</v>
      </c>
      <c r="C2633" t="s">
        <v>14</v>
      </c>
      <c r="D2633" s="16">
        <v>858.7</v>
      </c>
      <c r="E2633" s="17">
        <v>1345</v>
      </c>
      <c r="F2633" s="17">
        <v>342333</v>
      </c>
      <c r="G2633" s="17">
        <v>170614.61300000001</v>
      </c>
      <c r="H2633">
        <v>47.589649230748982</v>
      </c>
    </row>
    <row r="2634" spans="1:8" x14ac:dyDescent="0.3">
      <c r="A2634" t="s">
        <v>465</v>
      </c>
      <c r="B2634" t="s">
        <v>83</v>
      </c>
      <c r="C2634" t="s">
        <v>15</v>
      </c>
      <c r="D2634" s="16">
        <v>858.7</v>
      </c>
      <c r="E2634" s="17">
        <v>833</v>
      </c>
      <c r="F2634" s="17">
        <v>335543</v>
      </c>
      <c r="G2634" s="17">
        <v>192907.027</v>
      </c>
      <c r="H2634">
        <v>36.844974852872447</v>
      </c>
    </row>
    <row r="2635" spans="1:8" x14ac:dyDescent="0.3">
      <c r="A2635" t="s">
        <v>6700</v>
      </c>
      <c r="B2635" t="s">
        <v>83</v>
      </c>
      <c r="C2635" t="s">
        <v>5063</v>
      </c>
      <c r="D2635" s="16">
        <v>858.7</v>
      </c>
      <c r="E2635" s="17">
        <v>400</v>
      </c>
      <c r="F2635" s="17">
        <v>8366</v>
      </c>
      <c r="G2635" s="17">
        <v>3567.9490000000005</v>
      </c>
      <c r="H2635">
        <v>113.73042312388928</v>
      </c>
    </row>
    <row r="2636" spans="1:8" x14ac:dyDescent="0.3">
      <c r="A2636" t="s">
        <v>6701</v>
      </c>
      <c r="B2636" t="s">
        <v>83</v>
      </c>
      <c r="C2636" t="s">
        <v>5065</v>
      </c>
      <c r="D2636" s="16">
        <v>858.7</v>
      </c>
      <c r="E2636" s="17">
        <v>0</v>
      </c>
      <c r="F2636" s="17">
        <v>232411</v>
      </c>
      <c r="G2636" s="17">
        <v>91833.849000000133</v>
      </c>
      <c r="H2636">
        <v>55.460634231376389</v>
      </c>
    </row>
    <row r="2637" spans="1:8" x14ac:dyDescent="0.3">
      <c r="A2637" t="s">
        <v>6702</v>
      </c>
      <c r="B2637" t="s">
        <v>83</v>
      </c>
      <c r="C2637" t="s">
        <v>5067</v>
      </c>
      <c r="D2637" s="16">
        <v>858.7</v>
      </c>
      <c r="E2637" s="17">
        <v>0</v>
      </c>
      <c r="F2637" s="17">
        <v>295733</v>
      </c>
      <c r="G2637" s="17">
        <v>128867.38410000002</v>
      </c>
      <c r="H2637">
        <v>66.182115017741026</v>
      </c>
    </row>
    <row r="2638" spans="1:8" x14ac:dyDescent="0.3">
      <c r="A2638" t="s">
        <v>6703</v>
      </c>
      <c r="B2638" t="s">
        <v>83</v>
      </c>
      <c r="C2638" t="s">
        <v>5069</v>
      </c>
      <c r="D2638" s="16">
        <v>858.7</v>
      </c>
      <c r="E2638" s="17">
        <v>0</v>
      </c>
      <c r="F2638" s="17">
        <v>-5745</v>
      </c>
      <c r="G2638" s="17">
        <v>1811.1588999999994</v>
      </c>
      <c r="H2638">
        <v>-124.83979773109311</v>
      </c>
    </row>
    <row r="2639" spans="1:8" x14ac:dyDescent="0.3">
      <c r="A2639" t="s">
        <v>6704</v>
      </c>
      <c r="B2639" t="s">
        <v>83</v>
      </c>
      <c r="C2639" t="s">
        <v>5071</v>
      </c>
      <c r="D2639" s="16">
        <v>858.7</v>
      </c>
      <c r="E2639" s="17">
        <v>0</v>
      </c>
      <c r="F2639" s="17">
        <v>31640</v>
      </c>
      <c r="G2639" s="17">
        <v>14861.951299999997</v>
      </c>
      <c r="H2639">
        <v>29.298663753431576</v>
      </c>
    </row>
    <row r="2640" spans="1:8" x14ac:dyDescent="0.3">
      <c r="A2640" t="s">
        <v>6705</v>
      </c>
      <c r="B2640" t="s">
        <v>83</v>
      </c>
      <c r="C2640" t="s">
        <v>5073</v>
      </c>
      <c r="D2640" s="16">
        <v>858.7</v>
      </c>
      <c r="E2640" s="17">
        <v>0</v>
      </c>
      <c r="F2640" s="17">
        <v>58917</v>
      </c>
      <c r="G2640" s="17">
        <v>22181.569600000003</v>
      </c>
      <c r="H2640">
        <v>23.448474405243395</v>
      </c>
    </row>
    <row r="2641" spans="1:8" x14ac:dyDescent="0.3">
      <c r="A2641" t="s">
        <v>6706</v>
      </c>
      <c r="B2641" t="s">
        <v>83</v>
      </c>
      <c r="C2641" t="s">
        <v>5075</v>
      </c>
      <c r="D2641" s="16">
        <v>858.7</v>
      </c>
      <c r="E2641" s="17">
        <v>0</v>
      </c>
      <c r="F2641" s="17">
        <v>3354</v>
      </c>
      <c r="G2641" s="17">
        <v>1433.7399999999998</v>
      </c>
      <c r="H2641">
        <v>18.67672086071677</v>
      </c>
    </row>
    <row r="2642" spans="1:8" x14ac:dyDescent="0.3">
      <c r="A2642" t="s">
        <v>466</v>
      </c>
      <c r="B2642" t="s">
        <v>83</v>
      </c>
      <c r="C2642" t="s">
        <v>26</v>
      </c>
      <c r="D2642" s="16">
        <v>858.7</v>
      </c>
      <c r="E2642" s="17">
        <v>684</v>
      </c>
      <c r="F2642" s="17">
        <v>334946</v>
      </c>
      <c r="G2642" s="17">
        <v>172397.94959999999</v>
      </c>
      <c r="H2642">
        <v>62.675347990516293</v>
      </c>
    </row>
    <row r="2643" spans="1:8" x14ac:dyDescent="0.3">
      <c r="A2643" t="s">
        <v>467</v>
      </c>
      <c r="B2643" t="s">
        <v>83</v>
      </c>
      <c r="C2643" t="s">
        <v>27</v>
      </c>
      <c r="D2643" s="16">
        <v>858.7</v>
      </c>
      <c r="E2643" s="17">
        <v>684</v>
      </c>
      <c r="F2643" s="17">
        <v>150444</v>
      </c>
      <c r="G2643" s="17">
        <v>70199.734000000026</v>
      </c>
      <c r="H2643">
        <v>99.907218581823471</v>
      </c>
    </row>
    <row r="2644" spans="1:8" x14ac:dyDescent="0.3">
      <c r="A2644" t="s">
        <v>468</v>
      </c>
      <c r="B2644" t="s">
        <v>83</v>
      </c>
      <c r="C2644" t="s">
        <v>28</v>
      </c>
      <c r="D2644" s="16">
        <v>858.7</v>
      </c>
      <c r="E2644" s="17">
        <v>1440</v>
      </c>
      <c r="F2644" s="17">
        <v>221925</v>
      </c>
      <c r="G2644" s="17">
        <v>85421.116899999906</v>
      </c>
      <c r="H2644">
        <v>84.513406514953516</v>
      </c>
    </row>
    <row r="2645" spans="1:8" x14ac:dyDescent="0.3">
      <c r="A2645" t="s">
        <v>469</v>
      </c>
      <c r="B2645" t="s">
        <v>83</v>
      </c>
      <c r="C2645" t="s">
        <v>29</v>
      </c>
      <c r="D2645" s="16">
        <v>858.7</v>
      </c>
      <c r="E2645" s="17">
        <v>200</v>
      </c>
      <c r="F2645" s="17">
        <v>91478</v>
      </c>
      <c r="G2645" s="17">
        <v>44570.210400000018</v>
      </c>
      <c r="H2645">
        <v>74.900811446463862</v>
      </c>
    </row>
    <row r="2646" spans="1:8" x14ac:dyDescent="0.3">
      <c r="A2646" t="s">
        <v>6707</v>
      </c>
      <c r="B2646" t="s">
        <v>83</v>
      </c>
      <c r="C2646" t="s">
        <v>5077</v>
      </c>
      <c r="D2646" s="16">
        <v>858.7</v>
      </c>
      <c r="E2646" s="17">
        <v>1120</v>
      </c>
      <c r="F2646" s="17">
        <v>13613</v>
      </c>
      <c r="G2646" s="17">
        <v>6415.7119999999995</v>
      </c>
      <c r="H2646">
        <v>134.50229822677676</v>
      </c>
    </row>
    <row r="2647" spans="1:8" x14ac:dyDescent="0.3">
      <c r="A2647" t="s">
        <v>470</v>
      </c>
      <c r="B2647" t="s">
        <v>83</v>
      </c>
      <c r="C2647" t="s">
        <v>30</v>
      </c>
      <c r="D2647" s="16">
        <v>858.7</v>
      </c>
      <c r="E2647" s="17">
        <v>1208</v>
      </c>
      <c r="F2647" s="17">
        <v>215057</v>
      </c>
      <c r="G2647" s="17">
        <v>119458.28479999994</v>
      </c>
      <c r="H2647">
        <v>69.349160810688289</v>
      </c>
    </row>
    <row r="2648" spans="1:8" x14ac:dyDescent="0.3">
      <c r="A2648" t="s">
        <v>6708</v>
      </c>
      <c r="B2648" t="s">
        <v>83</v>
      </c>
      <c r="C2648" t="s">
        <v>5079</v>
      </c>
      <c r="D2648" s="16">
        <v>858.7</v>
      </c>
      <c r="E2648" s="17">
        <v>760</v>
      </c>
      <c r="F2648" s="17">
        <v>31019</v>
      </c>
      <c r="G2648" s="17">
        <v>16331.252</v>
      </c>
      <c r="H2648">
        <v>83.618183699774832</v>
      </c>
    </row>
    <row r="2649" spans="1:8" x14ac:dyDescent="0.3">
      <c r="A2649" t="s">
        <v>6709</v>
      </c>
      <c r="B2649" t="s">
        <v>83</v>
      </c>
      <c r="C2649" t="s">
        <v>5081</v>
      </c>
      <c r="D2649" s="16">
        <v>858.7</v>
      </c>
      <c r="E2649" s="17">
        <v>0</v>
      </c>
      <c r="F2649" s="17">
        <v>128363</v>
      </c>
      <c r="G2649" s="17">
        <v>64125.956499999993</v>
      </c>
      <c r="H2649">
        <v>47.885597130571405</v>
      </c>
    </row>
    <row r="2650" spans="1:8" x14ac:dyDescent="0.3">
      <c r="A2650" t="s">
        <v>6710</v>
      </c>
      <c r="B2650" t="s">
        <v>83</v>
      </c>
      <c r="C2650" t="s">
        <v>5083</v>
      </c>
      <c r="D2650" s="16">
        <v>858.7</v>
      </c>
      <c r="E2650" s="17">
        <v>0</v>
      </c>
      <c r="F2650" s="17">
        <v>160007</v>
      </c>
      <c r="G2650" s="17">
        <v>82809.38400000002</v>
      </c>
      <c r="H2650">
        <v>34.897373654647588</v>
      </c>
    </row>
    <row r="2651" spans="1:8" x14ac:dyDescent="0.3">
      <c r="A2651" t="s">
        <v>6711</v>
      </c>
      <c r="B2651" t="s">
        <v>83</v>
      </c>
      <c r="C2651" t="s">
        <v>5085</v>
      </c>
      <c r="D2651" s="16">
        <v>858.7</v>
      </c>
      <c r="E2651" s="17">
        <v>360</v>
      </c>
      <c r="F2651" s="17">
        <v>46992</v>
      </c>
      <c r="G2651" s="17">
        <v>16140.606800000001</v>
      </c>
      <c r="H2651">
        <v>56.828641887718703</v>
      </c>
    </row>
    <row r="2652" spans="1:8" x14ac:dyDescent="0.3">
      <c r="A2652" t="s">
        <v>471</v>
      </c>
      <c r="B2652" t="s">
        <v>83</v>
      </c>
      <c r="C2652" t="s">
        <v>31</v>
      </c>
      <c r="D2652" s="16">
        <v>858.7</v>
      </c>
      <c r="E2652" s="17">
        <v>3160</v>
      </c>
      <c r="F2652" s="17">
        <v>319395</v>
      </c>
      <c r="G2652" s="17">
        <v>137271.29190000004</v>
      </c>
      <c r="H2652">
        <v>62.943089669609037</v>
      </c>
    </row>
    <row r="2653" spans="1:8" x14ac:dyDescent="0.3">
      <c r="A2653" t="s">
        <v>6712</v>
      </c>
      <c r="B2653" t="s">
        <v>83</v>
      </c>
      <c r="C2653" t="s">
        <v>5087</v>
      </c>
      <c r="D2653" s="16">
        <v>858.7</v>
      </c>
      <c r="E2653" s="17">
        <v>0</v>
      </c>
      <c r="F2653" s="17">
        <v>19671</v>
      </c>
      <c r="G2653" s="17">
        <v>4161.0000000000018</v>
      </c>
      <c r="H2653">
        <v>178.47119335912299</v>
      </c>
    </row>
    <row r="2654" spans="1:8" x14ac:dyDescent="0.3">
      <c r="A2654" t="s">
        <v>2829</v>
      </c>
      <c r="B2654" t="s">
        <v>85</v>
      </c>
      <c r="C2654" t="s">
        <v>4</v>
      </c>
      <c r="D2654" s="16">
        <v>1692.1</v>
      </c>
      <c r="E2654" s="17">
        <v>18046</v>
      </c>
      <c r="F2654" s="17">
        <v>6516506</v>
      </c>
      <c r="G2654" s="17">
        <v>3453590.8468000018</v>
      </c>
      <c r="H2654">
        <v>46.424314312409813</v>
      </c>
    </row>
    <row r="2655" spans="1:8" x14ac:dyDescent="0.3">
      <c r="A2655" t="s">
        <v>2830</v>
      </c>
      <c r="B2655" t="s">
        <v>85</v>
      </c>
      <c r="C2655" t="s">
        <v>2</v>
      </c>
      <c r="D2655" s="16">
        <v>1692.1</v>
      </c>
      <c r="E2655" s="17">
        <v>18573</v>
      </c>
      <c r="F2655" s="17">
        <v>7836214</v>
      </c>
      <c r="G2655" s="17">
        <v>4216802.2910999972</v>
      </c>
      <c r="H2655">
        <v>60.391751710012379</v>
      </c>
    </row>
    <row r="2656" spans="1:8" x14ac:dyDescent="0.3">
      <c r="A2656" t="s">
        <v>2831</v>
      </c>
      <c r="B2656" t="s">
        <v>85</v>
      </c>
      <c r="C2656" t="s">
        <v>3</v>
      </c>
      <c r="D2656" s="16">
        <v>1692.1</v>
      </c>
      <c r="E2656" s="17">
        <v>18312</v>
      </c>
      <c r="F2656" s="17">
        <v>3655450</v>
      </c>
      <c r="G2656" s="17">
        <v>1930183.0155000014</v>
      </c>
      <c r="H2656">
        <v>59.120803819798724</v>
      </c>
    </row>
    <row r="2657" spans="1:8" x14ac:dyDescent="0.3">
      <c r="A2657" t="s">
        <v>2832</v>
      </c>
      <c r="B2657" t="s">
        <v>85</v>
      </c>
      <c r="C2657" t="s">
        <v>7</v>
      </c>
      <c r="D2657" s="16">
        <v>1692.1</v>
      </c>
      <c r="E2657" s="17">
        <v>3717</v>
      </c>
      <c r="F2657" s="17">
        <v>1131576</v>
      </c>
      <c r="G2657" s="17">
        <v>600264.04599999974</v>
      </c>
      <c r="H2657">
        <v>55.174326946914363</v>
      </c>
    </row>
    <row r="2658" spans="1:8" x14ac:dyDescent="0.3">
      <c r="A2658" t="s">
        <v>2833</v>
      </c>
      <c r="B2658" t="s">
        <v>85</v>
      </c>
      <c r="C2658" t="s">
        <v>5</v>
      </c>
      <c r="D2658" s="16">
        <v>1692.1</v>
      </c>
      <c r="E2658" s="17">
        <v>8400</v>
      </c>
      <c r="F2658" s="17">
        <v>1085042</v>
      </c>
      <c r="G2658" s="17">
        <v>586569.50009999995</v>
      </c>
      <c r="H2658">
        <v>49.36821163722545</v>
      </c>
    </row>
    <row r="2659" spans="1:8" x14ac:dyDescent="0.3">
      <c r="A2659" t="s">
        <v>2834</v>
      </c>
      <c r="B2659" t="s">
        <v>85</v>
      </c>
      <c r="C2659" t="s">
        <v>6</v>
      </c>
      <c r="D2659" s="16">
        <v>1692.1</v>
      </c>
      <c r="E2659" s="17">
        <v>1320</v>
      </c>
      <c r="F2659" s="17">
        <v>555353</v>
      </c>
      <c r="G2659" s="17">
        <v>294246.23530000006</v>
      </c>
      <c r="H2659">
        <v>27.949819501555034</v>
      </c>
    </row>
    <row r="2660" spans="1:8" x14ac:dyDescent="0.3">
      <c r="A2660" t="s">
        <v>2835</v>
      </c>
      <c r="B2660" t="s">
        <v>85</v>
      </c>
      <c r="C2660" t="s">
        <v>8</v>
      </c>
      <c r="D2660" s="16">
        <v>1692.1</v>
      </c>
      <c r="E2660" s="17">
        <v>4660</v>
      </c>
      <c r="F2660" s="17">
        <v>1158829</v>
      </c>
      <c r="G2660" s="17">
        <v>567057.23470000038</v>
      </c>
      <c r="H2660">
        <v>42.459456556806437</v>
      </c>
    </row>
    <row r="2661" spans="1:8" x14ac:dyDescent="0.3">
      <c r="A2661" t="s">
        <v>2836</v>
      </c>
      <c r="B2661" t="s">
        <v>85</v>
      </c>
      <c r="C2661" t="s">
        <v>21</v>
      </c>
      <c r="D2661" s="16">
        <v>1692.1</v>
      </c>
      <c r="E2661" s="17">
        <v>2820</v>
      </c>
      <c r="F2661" s="17">
        <v>321737</v>
      </c>
      <c r="G2661" s="17">
        <v>140511.4916000001</v>
      </c>
      <c r="H2661">
        <v>57.233618940698776</v>
      </c>
    </row>
    <row r="2662" spans="1:8" x14ac:dyDescent="0.3">
      <c r="A2662" t="s">
        <v>2837</v>
      </c>
      <c r="B2662" t="s">
        <v>85</v>
      </c>
      <c r="C2662" t="s">
        <v>22</v>
      </c>
      <c r="D2662" s="16">
        <v>1692.1</v>
      </c>
      <c r="E2662" s="17">
        <v>2160</v>
      </c>
      <c r="F2662" s="17">
        <v>563450</v>
      </c>
      <c r="G2662" s="17">
        <v>278044.58399999992</v>
      </c>
      <c r="H2662">
        <v>45.340482895741523</v>
      </c>
    </row>
    <row r="2663" spans="1:8" x14ac:dyDescent="0.3">
      <c r="A2663" t="s">
        <v>2838</v>
      </c>
      <c r="B2663" t="s">
        <v>85</v>
      </c>
      <c r="C2663" t="s">
        <v>23</v>
      </c>
      <c r="D2663" s="16">
        <v>1692.1</v>
      </c>
      <c r="E2663" s="17">
        <v>1200</v>
      </c>
      <c r="F2663" s="17">
        <v>408836</v>
      </c>
      <c r="G2663" s="17">
        <v>216301.44200000007</v>
      </c>
      <c r="H2663">
        <v>53.951773931929658</v>
      </c>
    </row>
    <row r="2664" spans="1:8" x14ac:dyDescent="0.3">
      <c r="A2664" t="s">
        <v>2839</v>
      </c>
      <c r="B2664" t="s">
        <v>85</v>
      </c>
      <c r="C2664" t="s">
        <v>24</v>
      </c>
      <c r="D2664" s="16">
        <v>1692.1</v>
      </c>
      <c r="E2664" s="17">
        <v>5120</v>
      </c>
      <c r="F2664" s="17">
        <v>469873</v>
      </c>
      <c r="G2664" s="17">
        <v>239259.83799999981</v>
      </c>
      <c r="H2664">
        <v>69.098654329625745</v>
      </c>
    </row>
    <row r="2665" spans="1:8" x14ac:dyDescent="0.3">
      <c r="A2665" t="s">
        <v>2840</v>
      </c>
      <c r="B2665" t="s">
        <v>85</v>
      </c>
      <c r="C2665" t="s">
        <v>25</v>
      </c>
      <c r="D2665" s="16">
        <v>1692.1</v>
      </c>
      <c r="E2665" s="17">
        <v>1880</v>
      </c>
      <c r="F2665" s="17">
        <v>279868</v>
      </c>
      <c r="G2665" s="17">
        <v>145426.63200000001</v>
      </c>
      <c r="H2665">
        <v>52.825017675363149</v>
      </c>
    </row>
    <row r="2666" spans="1:8" x14ac:dyDescent="0.3">
      <c r="A2666" t="s">
        <v>6713</v>
      </c>
      <c r="B2666" t="s">
        <v>85</v>
      </c>
      <c r="C2666" t="s">
        <v>5061</v>
      </c>
      <c r="D2666" s="16">
        <v>1692.1</v>
      </c>
      <c r="E2666" s="17">
        <v>5448</v>
      </c>
      <c r="F2666" s="17">
        <v>545718</v>
      </c>
      <c r="G2666" s="17">
        <v>265312.1516000001</v>
      </c>
      <c r="H2666">
        <v>57.041899233796407</v>
      </c>
    </row>
    <row r="2667" spans="1:8" x14ac:dyDescent="0.3">
      <c r="A2667" t="s">
        <v>2841</v>
      </c>
      <c r="B2667" t="s">
        <v>85</v>
      </c>
      <c r="C2667" t="s">
        <v>14</v>
      </c>
      <c r="D2667" s="16">
        <v>1692.1</v>
      </c>
      <c r="E2667" s="17">
        <v>1565</v>
      </c>
      <c r="F2667" s="17">
        <v>597900</v>
      </c>
      <c r="G2667" s="17">
        <v>318952.14500000014</v>
      </c>
      <c r="H2667">
        <v>23.708915067656662</v>
      </c>
    </row>
    <row r="2668" spans="1:8" x14ac:dyDescent="0.3">
      <c r="A2668" t="s">
        <v>2842</v>
      </c>
      <c r="B2668" t="s">
        <v>85</v>
      </c>
      <c r="C2668" t="s">
        <v>15</v>
      </c>
      <c r="D2668" s="16">
        <v>1692.1</v>
      </c>
      <c r="E2668" s="17">
        <v>1507</v>
      </c>
      <c r="F2668" s="17">
        <v>718927</v>
      </c>
      <c r="G2668" s="17">
        <v>421346.20420000009</v>
      </c>
      <c r="H2668">
        <v>33.196529545338443</v>
      </c>
    </row>
    <row r="2669" spans="1:8" x14ac:dyDescent="0.3">
      <c r="A2669" t="s">
        <v>6714</v>
      </c>
      <c r="B2669" t="s">
        <v>85</v>
      </c>
      <c r="C2669" t="s">
        <v>5063</v>
      </c>
      <c r="D2669" s="16">
        <v>1692.1</v>
      </c>
      <c r="E2669" s="17">
        <v>1120</v>
      </c>
      <c r="F2669" s="17">
        <v>80875</v>
      </c>
      <c r="G2669" s="17">
        <v>36832.221999999987</v>
      </c>
      <c r="H2669">
        <v>32.446794816167142</v>
      </c>
    </row>
    <row r="2670" spans="1:8" x14ac:dyDescent="0.3">
      <c r="A2670" t="s">
        <v>6715</v>
      </c>
      <c r="B2670" t="s">
        <v>85</v>
      </c>
      <c r="C2670" t="s">
        <v>5065</v>
      </c>
      <c r="D2670" s="16">
        <v>1692.1</v>
      </c>
      <c r="E2670" s="17">
        <v>1287</v>
      </c>
      <c r="F2670" s="17">
        <v>2527480</v>
      </c>
      <c r="G2670" s="17">
        <v>1178314.785299998</v>
      </c>
      <c r="H2670">
        <v>43.92315895616747</v>
      </c>
    </row>
    <row r="2671" spans="1:8" x14ac:dyDescent="0.3">
      <c r="A2671" t="s">
        <v>6716</v>
      </c>
      <c r="B2671" t="s">
        <v>85</v>
      </c>
      <c r="C2671" t="s">
        <v>5067</v>
      </c>
      <c r="D2671" s="16">
        <v>1692.1</v>
      </c>
      <c r="E2671" s="17">
        <v>1365</v>
      </c>
      <c r="F2671" s="17">
        <v>2376265</v>
      </c>
      <c r="G2671" s="17">
        <v>1045043.5181</v>
      </c>
      <c r="H2671">
        <v>41.924333833648703</v>
      </c>
    </row>
    <row r="2672" spans="1:8" x14ac:dyDescent="0.3">
      <c r="A2672" t="s">
        <v>6717</v>
      </c>
      <c r="B2672" t="s">
        <v>85</v>
      </c>
      <c r="C2672" t="s">
        <v>5069</v>
      </c>
      <c r="D2672" s="16">
        <v>1692.1</v>
      </c>
      <c r="E2672" s="17">
        <v>1320</v>
      </c>
      <c r="F2672" s="17">
        <v>514189</v>
      </c>
      <c r="G2672" s="17">
        <v>77659.342199999897</v>
      </c>
      <c r="H2672">
        <v>75.760954796460311</v>
      </c>
    </row>
    <row r="2673" spans="1:8" x14ac:dyDescent="0.3">
      <c r="A2673" t="s">
        <v>6718</v>
      </c>
      <c r="B2673" t="s">
        <v>85</v>
      </c>
      <c r="C2673" t="s">
        <v>5071</v>
      </c>
      <c r="D2673" s="16">
        <v>1692.1</v>
      </c>
      <c r="E2673" s="17">
        <v>392</v>
      </c>
      <c r="F2673" s="17">
        <v>389915</v>
      </c>
      <c r="G2673" s="17">
        <v>173344.18850000002</v>
      </c>
      <c r="H2673">
        <v>38.795105989155836</v>
      </c>
    </row>
    <row r="2674" spans="1:8" x14ac:dyDescent="0.3">
      <c r="A2674" t="s">
        <v>6719</v>
      </c>
      <c r="B2674" t="s">
        <v>85</v>
      </c>
      <c r="C2674" t="s">
        <v>5073</v>
      </c>
      <c r="D2674" s="16">
        <v>1692.1</v>
      </c>
      <c r="E2674" s="17">
        <v>106</v>
      </c>
      <c r="F2674" s="17">
        <v>159063</v>
      </c>
      <c r="G2674" s="17">
        <v>59985.121799999994</v>
      </c>
      <c r="H2674">
        <v>16.966694011216749</v>
      </c>
    </row>
    <row r="2675" spans="1:8" x14ac:dyDescent="0.3">
      <c r="A2675" t="s">
        <v>6720</v>
      </c>
      <c r="B2675" t="s">
        <v>85</v>
      </c>
      <c r="C2675" t="s">
        <v>5075</v>
      </c>
      <c r="D2675" s="16">
        <v>1692.1</v>
      </c>
      <c r="E2675" s="17">
        <v>106</v>
      </c>
      <c r="F2675" s="17">
        <v>91226</v>
      </c>
      <c r="G2675" s="17">
        <v>29402.500000000007</v>
      </c>
      <c r="H2675">
        <v>24.680842559868061</v>
      </c>
    </row>
    <row r="2676" spans="1:8" x14ac:dyDescent="0.3">
      <c r="A2676" t="s">
        <v>2843</v>
      </c>
      <c r="B2676" t="s">
        <v>85</v>
      </c>
      <c r="C2676" t="s">
        <v>26</v>
      </c>
      <c r="D2676" s="16">
        <v>1692.1</v>
      </c>
      <c r="E2676" s="17">
        <v>1368</v>
      </c>
      <c r="F2676" s="17">
        <v>685199</v>
      </c>
      <c r="G2676" s="17">
        <v>359697.69870000001</v>
      </c>
      <c r="H2676">
        <v>78.218247029170868</v>
      </c>
    </row>
    <row r="2677" spans="1:8" x14ac:dyDescent="0.3">
      <c r="A2677" t="s">
        <v>2844</v>
      </c>
      <c r="B2677" t="s">
        <v>85</v>
      </c>
      <c r="C2677" t="s">
        <v>27</v>
      </c>
      <c r="D2677" s="16">
        <v>1692.1</v>
      </c>
      <c r="E2677" s="17">
        <v>1368</v>
      </c>
      <c r="F2677" s="17">
        <v>421623</v>
      </c>
      <c r="G2677" s="17">
        <v>193154.54350000009</v>
      </c>
      <c r="H2677">
        <v>82.04564512169334</v>
      </c>
    </row>
    <row r="2678" spans="1:8" x14ac:dyDescent="0.3">
      <c r="A2678" t="s">
        <v>2845</v>
      </c>
      <c r="B2678" t="s">
        <v>85</v>
      </c>
      <c r="C2678" t="s">
        <v>28</v>
      </c>
      <c r="D2678" s="16">
        <v>1692.1</v>
      </c>
      <c r="E2678" s="17">
        <v>792</v>
      </c>
      <c r="F2678" s="17">
        <v>245308</v>
      </c>
      <c r="G2678" s="17">
        <v>110534.31999999995</v>
      </c>
      <c r="H2678">
        <v>47.316853759576759</v>
      </c>
    </row>
    <row r="2679" spans="1:8" x14ac:dyDescent="0.3">
      <c r="A2679" t="s">
        <v>2846</v>
      </c>
      <c r="B2679" t="s">
        <v>85</v>
      </c>
      <c r="C2679" t="s">
        <v>29</v>
      </c>
      <c r="D2679" s="16">
        <v>1692.1</v>
      </c>
      <c r="E2679" s="17">
        <v>448</v>
      </c>
      <c r="F2679" s="17">
        <v>215974</v>
      </c>
      <c r="G2679" s="17">
        <v>108761.96579999993</v>
      </c>
      <c r="H2679">
        <v>50.267101408099272</v>
      </c>
    </row>
    <row r="2680" spans="1:8" x14ac:dyDescent="0.3">
      <c r="A2680" t="s">
        <v>6721</v>
      </c>
      <c r="B2680" t="s">
        <v>85</v>
      </c>
      <c r="C2680" t="s">
        <v>5077</v>
      </c>
      <c r="D2680" s="16">
        <v>1692.1</v>
      </c>
      <c r="E2680" s="17">
        <v>480</v>
      </c>
      <c r="F2680" s="17">
        <v>10653</v>
      </c>
      <c r="G2680" s="17">
        <v>3528.732</v>
      </c>
      <c r="H2680">
        <v>33.435583038145111</v>
      </c>
    </row>
    <row r="2681" spans="1:8" x14ac:dyDescent="0.3">
      <c r="A2681" t="s">
        <v>2847</v>
      </c>
      <c r="B2681" t="s">
        <v>85</v>
      </c>
      <c r="C2681" t="s">
        <v>30</v>
      </c>
      <c r="D2681" s="16">
        <v>1692.1</v>
      </c>
      <c r="E2681" s="17">
        <v>2608</v>
      </c>
      <c r="F2681" s="17">
        <v>588926</v>
      </c>
      <c r="G2681" s="17">
        <v>327708.92330000002</v>
      </c>
      <c r="H2681">
        <v>61.192017548521967</v>
      </c>
    </row>
    <row r="2682" spans="1:8" x14ac:dyDescent="0.3">
      <c r="A2682" t="s">
        <v>6722</v>
      </c>
      <c r="B2682" t="s">
        <v>85</v>
      </c>
      <c r="C2682" t="s">
        <v>5079</v>
      </c>
      <c r="D2682" s="16">
        <v>1692.1</v>
      </c>
      <c r="E2682" s="17">
        <v>800</v>
      </c>
      <c r="F2682" s="17">
        <v>27713</v>
      </c>
      <c r="G2682" s="17">
        <v>14404.044000000002</v>
      </c>
      <c r="H2682">
        <v>115.50425072409887</v>
      </c>
    </row>
    <row r="2683" spans="1:8" x14ac:dyDescent="0.3">
      <c r="A2683" t="s">
        <v>6723</v>
      </c>
      <c r="B2683" t="s">
        <v>85</v>
      </c>
      <c r="C2683" t="s">
        <v>5081</v>
      </c>
      <c r="D2683" s="16">
        <v>1692.1</v>
      </c>
      <c r="E2683" s="17">
        <v>2280</v>
      </c>
      <c r="F2683" s="17">
        <v>1123375</v>
      </c>
      <c r="G2683" s="17">
        <v>505883.38000000012</v>
      </c>
      <c r="H2683">
        <v>67.909591964988948</v>
      </c>
    </row>
    <row r="2684" spans="1:8" x14ac:dyDescent="0.3">
      <c r="A2684" t="s">
        <v>6724</v>
      </c>
      <c r="B2684" t="s">
        <v>85</v>
      </c>
      <c r="C2684" t="s">
        <v>5083</v>
      </c>
      <c r="D2684" s="16">
        <v>1692.1</v>
      </c>
      <c r="E2684" s="17">
        <v>2736</v>
      </c>
      <c r="F2684" s="17">
        <v>1649485</v>
      </c>
      <c r="G2684" s="17">
        <v>836031.11690000026</v>
      </c>
      <c r="H2684">
        <v>60.863505664418369</v>
      </c>
    </row>
    <row r="2685" spans="1:8" x14ac:dyDescent="0.3">
      <c r="A2685" t="s">
        <v>6725</v>
      </c>
      <c r="B2685" t="s">
        <v>85</v>
      </c>
      <c r="C2685" t="s">
        <v>5085</v>
      </c>
      <c r="D2685" s="16">
        <v>1692.1</v>
      </c>
      <c r="E2685" s="17">
        <v>405</v>
      </c>
      <c r="F2685" s="17">
        <v>109514</v>
      </c>
      <c r="G2685" s="17">
        <v>44690.321000000004</v>
      </c>
      <c r="H2685">
        <v>32.552137286129664</v>
      </c>
    </row>
    <row r="2686" spans="1:8" x14ac:dyDescent="0.3">
      <c r="A2686" t="s">
        <v>2848</v>
      </c>
      <c r="B2686" t="s">
        <v>85</v>
      </c>
      <c r="C2686" t="s">
        <v>31</v>
      </c>
      <c r="D2686" s="16">
        <v>1692.1</v>
      </c>
      <c r="E2686" s="17">
        <v>3888</v>
      </c>
      <c r="F2686" s="17">
        <v>674254</v>
      </c>
      <c r="G2686" s="17">
        <v>332022.84119999997</v>
      </c>
      <c r="H2686">
        <v>40.627402752726731</v>
      </c>
    </row>
    <row r="2687" spans="1:8" x14ac:dyDescent="0.3">
      <c r="A2687" t="s">
        <v>6726</v>
      </c>
      <c r="B2687" t="s">
        <v>85</v>
      </c>
      <c r="C2687" t="s">
        <v>5087</v>
      </c>
      <c r="D2687" s="16">
        <v>1692.1</v>
      </c>
      <c r="E2687" s="17">
        <v>78</v>
      </c>
      <c r="F2687" s="17">
        <v>243003</v>
      </c>
      <c r="G2687" s="17">
        <v>81661.968000000023</v>
      </c>
      <c r="H2687">
        <v>26.028813953539114</v>
      </c>
    </row>
    <row r="2688" spans="1:8" x14ac:dyDescent="0.3">
      <c r="A2688" t="s">
        <v>2889</v>
      </c>
      <c r="B2688" t="s">
        <v>86</v>
      </c>
      <c r="C2688" t="s">
        <v>4</v>
      </c>
      <c r="D2688" s="16">
        <v>827.7</v>
      </c>
      <c r="E2688" s="17">
        <v>10570</v>
      </c>
      <c r="F2688" s="17">
        <v>3825908</v>
      </c>
      <c r="G2688" s="17">
        <v>2112448.5706000002</v>
      </c>
      <c r="H2688">
        <v>42.463926446672978</v>
      </c>
    </row>
    <row r="2689" spans="1:8" x14ac:dyDescent="0.3">
      <c r="A2689" t="s">
        <v>2890</v>
      </c>
      <c r="B2689" t="s">
        <v>86</v>
      </c>
      <c r="C2689" t="s">
        <v>2</v>
      </c>
      <c r="D2689" s="16">
        <v>827.7</v>
      </c>
      <c r="E2689" s="17">
        <v>14167</v>
      </c>
      <c r="F2689" s="17">
        <v>6234897</v>
      </c>
      <c r="G2689" s="17">
        <v>3329415.1437999974</v>
      </c>
      <c r="H2689">
        <v>53.443678485153441</v>
      </c>
    </row>
    <row r="2690" spans="1:8" x14ac:dyDescent="0.3">
      <c r="A2690" t="s">
        <v>2891</v>
      </c>
      <c r="B2690" t="s">
        <v>86</v>
      </c>
      <c r="C2690" t="s">
        <v>3</v>
      </c>
      <c r="D2690" s="16">
        <v>827.7</v>
      </c>
      <c r="E2690" s="17">
        <v>9432</v>
      </c>
      <c r="F2690" s="17">
        <v>1751323</v>
      </c>
      <c r="G2690" s="17">
        <v>903989.70100000047</v>
      </c>
      <c r="H2690">
        <v>59.895021270136418</v>
      </c>
    </row>
    <row r="2691" spans="1:8" x14ac:dyDescent="0.3">
      <c r="A2691" t="s">
        <v>2892</v>
      </c>
      <c r="B2691" t="s">
        <v>86</v>
      </c>
      <c r="C2691" t="s">
        <v>7</v>
      </c>
      <c r="D2691" s="16">
        <v>827.7</v>
      </c>
      <c r="E2691" s="17">
        <v>2829</v>
      </c>
      <c r="F2691" s="17">
        <v>997210</v>
      </c>
      <c r="G2691" s="17">
        <v>550394.45799999987</v>
      </c>
      <c r="H2691">
        <v>49.980464636344138</v>
      </c>
    </row>
    <row r="2692" spans="1:8" x14ac:dyDescent="0.3">
      <c r="A2692" t="s">
        <v>2893</v>
      </c>
      <c r="B2692" t="s">
        <v>86</v>
      </c>
      <c r="C2692" t="s">
        <v>5</v>
      </c>
      <c r="D2692" s="16">
        <v>827.7</v>
      </c>
      <c r="E2692" s="17">
        <v>2800</v>
      </c>
      <c r="F2692" s="17">
        <v>666925</v>
      </c>
      <c r="G2692" s="17">
        <v>370611.68170000002</v>
      </c>
      <c r="H2692">
        <v>43.0633681108487</v>
      </c>
    </row>
    <row r="2693" spans="1:8" x14ac:dyDescent="0.3">
      <c r="A2693" t="s">
        <v>2894</v>
      </c>
      <c r="B2693" t="s">
        <v>86</v>
      </c>
      <c r="C2693" t="s">
        <v>6</v>
      </c>
      <c r="D2693" s="16">
        <v>827.7</v>
      </c>
      <c r="E2693" s="17">
        <v>1580</v>
      </c>
      <c r="F2693" s="17">
        <v>644993</v>
      </c>
      <c r="G2693" s="17">
        <v>338331.63539999997</v>
      </c>
      <c r="H2693">
        <v>27.857446580018216</v>
      </c>
    </row>
    <row r="2694" spans="1:8" x14ac:dyDescent="0.3">
      <c r="A2694" t="s">
        <v>2895</v>
      </c>
      <c r="B2694" t="s">
        <v>86</v>
      </c>
      <c r="C2694" t="s">
        <v>8</v>
      </c>
      <c r="D2694" s="16">
        <v>827.7</v>
      </c>
      <c r="E2694" s="17">
        <v>5440</v>
      </c>
      <c r="F2694" s="17">
        <v>1119639</v>
      </c>
      <c r="G2694" s="17">
        <v>529266.20070000028</v>
      </c>
      <c r="H2694">
        <v>48.124994453483481</v>
      </c>
    </row>
    <row r="2695" spans="1:8" x14ac:dyDescent="0.3">
      <c r="A2695" t="s">
        <v>2896</v>
      </c>
      <c r="B2695" t="s">
        <v>86</v>
      </c>
      <c r="C2695" t="s">
        <v>21</v>
      </c>
      <c r="D2695" s="16">
        <v>827.7</v>
      </c>
      <c r="E2695" s="17">
        <v>960</v>
      </c>
      <c r="F2695" s="17">
        <v>155937</v>
      </c>
      <c r="G2695" s="17">
        <v>76929.112399999984</v>
      </c>
      <c r="H2695">
        <v>56.184187388652347</v>
      </c>
    </row>
    <row r="2696" spans="1:8" x14ac:dyDescent="0.3">
      <c r="A2696" t="s">
        <v>2897</v>
      </c>
      <c r="B2696" t="s">
        <v>86</v>
      </c>
      <c r="C2696" t="s">
        <v>22</v>
      </c>
      <c r="D2696" s="16">
        <v>827.7</v>
      </c>
      <c r="E2696" s="17">
        <v>920</v>
      </c>
      <c r="F2696" s="17">
        <v>348248</v>
      </c>
      <c r="G2696" s="17">
        <v>166906.5760000002</v>
      </c>
      <c r="H2696">
        <v>39.277438194706171</v>
      </c>
    </row>
    <row r="2697" spans="1:8" x14ac:dyDescent="0.3">
      <c r="A2697" t="s">
        <v>2898</v>
      </c>
      <c r="B2697" t="s">
        <v>86</v>
      </c>
      <c r="C2697" t="s">
        <v>23</v>
      </c>
      <c r="D2697" s="16">
        <v>827.7</v>
      </c>
      <c r="E2697" s="17">
        <v>520</v>
      </c>
      <c r="F2697" s="17">
        <v>217834</v>
      </c>
      <c r="G2697" s="17">
        <v>114635.978</v>
      </c>
      <c r="H2697">
        <v>42.509084403768881</v>
      </c>
    </row>
    <row r="2698" spans="1:8" x14ac:dyDescent="0.3">
      <c r="A2698" t="s">
        <v>2899</v>
      </c>
      <c r="B2698" t="s">
        <v>86</v>
      </c>
      <c r="C2698" t="s">
        <v>24</v>
      </c>
      <c r="D2698" s="16">
        <v>827.7</v>
      </c>
      <c r="E2698" s="17">
        <v>2160</v>
      </c>
      <c r="F2698" s="17">
        <v>207950</v>
      </c>
      <c r="G2698" s="17">
        <v>109578.10899999997</v>
      </c>
      <c r="H2698">
        <v>60.351255473984935</v>
      </c>
    </row>
    <row r="2699" spans="1:8" x14ac:dyDescent="0.3">
      <c r="A2699" t="s">
        <v>2900</v>
      </c>
      <c r="B2699" t="s">
        <v>86</v>
      </c>
      <c r="C2699" t="s">
        <v>25</v>
      </c>
      <c r="D2699" s="16">
        <v>827.7</v>
      </c>
      <c r="E2699" s="17">
        <v>800</v>
      </c>
      <c r="F2699" s="17">
        <v>128642</v>
      </c>
      <c r="G2699" s="17">
        <v>63764.098000000005</v>
      </c>
      <c r="H2699">
        <v>60.774847637643994</v>
      </c>
    </row>
    <row r="2700" spans="1:8" x14ac:dyDescent="0.3">
      <c r="A2700" t="s">
        <v>6727</v>
      </c>
      <c r="B2700" t="s">
        <v>86</v>
      </c>
      <c r="C2700" t="s">
        <v>5061</v>
      </c>
      <c r="D2700" s="16">
        <v>827.7</v>
      </c>
      <c r="E2700" s="17">
        <v>2340</v>
      </c>
      <c r="F2700" s="17">
        <v>297444</v>
      </c>
      <c r="G2700" s="17">
        <v>155829.63919999998</v>
      </c>
      <c r="H2700">
        <v>41.617765562798724</v>
      </c>
    </row>
    <row r="2701" spans="1:8" x14ac:dyDescent="0.3">
      <c r="A2701" t="s">
        <v>2901</v>
      </c>
      <c r="B2701" t="s">
        <v>86</v>
      </c>
      <c r="C2701" t="s">
        <v>14</v>
      </c>
      <c r="D2701" s="16">
        <v>827.7</v>
      </c>
      <c r="E2701" s="17">
        <v>1405</v>
      </c>
      <c r="F2701" s="17">
        <v>479731</v>
      </c>
      <c r="G2701" s="17">
        <v>250306.61299999981</v>
      </c>
      <c r="H2701">
        <v>31.012199964600889</v>
      </c>
    </row>
    <row r="2702" spans="1:8" x14ac:dyDescent="0.3">
      <c r="A2702" t="s">
        <v>2902</v>
      </c>
      <c r="B2702" t="s">
        <v>86</v>
      </c>
      <c r="C2702" t="s">
        <v>15</v>
      </c>
      <c r="D2702" s="16">
        <v>827.7</v>
      </c>
      <c r="E2702" s="17">
        <v>1150</v>
      </c>
      <c r="F2702" s="17">
        <v>429190</v>
      </c>
      <c r="G2702" s="17">
        <v>249837.63580000013</v>
      </c>
      <c r="H2702">
        <v>47.350915592224013</v>
      </c>
    </row>
    <row r="2703" spans="1:8" x14ac:dyDescent="0.3">
      <c r="A2703" t="s">
        <v>6728</v>
      </c>
      <c r="B2703" t="s">
        <v>86</v>
      </c>
      <c r="C2703" t="s">
        <v>5063</v>
      </c>
      <c r="D2703" s="16">
        <v>827.7</v>
      </c>
      <c r="E2703" s="17">
        <v>800</v>
      </c>
      <c r="F2703" s="17">
        <v>67861</v>
      </c>
      <c r="G2703" s="17">
        <v>31041.264999999978</v>
      </c>
      <c r="H2703">
        <v>28.649593971819716</v>
      </c>
    </row>
    <row r="2704" spans="1:8" x14ac:dyDescent="0.3">
      <c r="A2704" t="s">
        <v>6729</v>
      </c>
      <c r="B2704" t="s">
        <v>86</v>
      </c>
      <c r="C2704" t="s">
        <v>5065</v>
      </c>
      <c r="D2704" s="16">
        <v>827.7</v>
      </c>
      <c r="E2704" s="17">
        <v>0</v>
      </c>
      <c r="F2704" s="17">
        <v>1071735</v>
      </c>
      <c r="G2704" s="17">
        <v>454000.20180000016</v>
      </c>
      <c r="H2704">
        <v>40.32622718403956</v>
      </c>
    </row>
    <row r="2705" spans="1:8" x14ac:dyDescent="0.3">
      <c r="A2705" t="s">
        <v>6730</v>
      </c>
      <c r="B2705" t="s">
        <v>86</v>
      </c>
      <c r="C2705" t="s">
        <v>5067</v>
      </c>
      <c r="D2705" s="16">
        <v>827.7</v>
      </c>
      <c r="E2705" s="17">
        <v>0</v>
      </c>
      <c r="F2705" s="17">
        <v>455132</v>
      </c>
      <c r="G2705" s="17">
        <v>171350.70540000021</v>
      </c>
      <c r="H2705">
        <v>53.347164861372775</v>
      </c>
    </row>
    <row r="2706" spans="1:8" x14ac:dyDescent="0.3">
      <c r="A2706" t="s">
        <v>6731</v>
      </c>
      <c r="B2706" t="s">
        <v>86</v>
      </c>
      <c r="C2706" t="s">
        <v>5069</v>
      </c>
      <c r="D2706" s="16">
        <v>827.7</v>
      </c>
      <c r="E2706" s="17">
        <v>0</v>
      </c>
      <c r="F2706" s="17">
        <v>29652</v>
      </c>
      <c r="G2706" s="17">
        <v>6256.8339999999989</v>
      </c>
      <c r="H2706">
        <v>77.415971316467747</v>
      </c>
    </row>
    <row r="2707" spans="1:8" x14ac:dyDescent="0.3">
      <c r="A2707" t="s">
        <v>6732</v>
      </c>
      <c r="B2707" t="s">
        <v>86</v>
      </c>
      <c r="C2707" t="s">
        <v>5071</v>
      </c>
      <c r="D2707" s="16">
        <v>827.7</v>
      </c>
      <c r="E2707" s="17">
        <v>0</v>
      </c>
      <c r="F2707" s="17">
        <v>86830</v>
      </c>
      <c r="G2707" s="17">
        <v>40431.207700000014</v>
      </c>
      <c r="H2707">
        <v>53.831917215655785</v>
      </c>
    </row>
    <row r="2708" spans="1:8" x14ac:dyDescent="0.3">
      <c r="A2708" t="s">
        <v>6733</v>
      </c>
      <c r="B2708" t="s">
        <v>86</v>
      </c>
      <c r="C2708" t="s">
        <v>5073</v>
      </c>
      <c r="D2708" s="16">
        <v>827.7</v>
      </c>
      <c r="E2708" s="17">
        <v>0</v>
      </c>
      <c r="F2708" s="17">
        <v>77492</v>
      </c>
      <c r="G2708" s="17">
        <v>33612.421500000011</v>
      </c>
      <c r="H2708">
        <v>20.006875451185131</v>
      </c>
    </row>
    <row r="2709" spans="1:8" x14ac:dyDescent="0.3">
      <c r="A2709" t="s">
        <v>6734</v>
      </c>
      <c r="B2709" t="s">
        <v>86</v>
      </c>
      <c r="C2709" t="s">
        <v>5075</v>
      </c>
      <c r="D2709" s="16">
        <v>827.7</v>
      </c>
      <c r="E2709" s="17">
        <v>0</v>
      </c>
      <c r="F2709" s="17">
        <v>16157</v>
      </c>
      <c r="G2709" s="17">
        <v>5510.9600000000009</v>
      </c>
      <c r="H2709">
        <v>75.97207975923439</v>
      </c>
    </row>
    <row r="2710" spans="1:8" x14ac:dyDescent="0.3">
      <c r="A2710" t="s">
        <v>2903</v>
      </c>
      <c r="B2710" t="s">
        <v>86</v>
      </c>
      <c r="C2710" t="s">
        <v>26</v>
      </c>
      <c r="D2710" s="16">
        <v>827.7</v>
      </c>
      <c r="E2710" s="17">
        <v>1368</v>
      </c>
      <c r="F2710" s="17">
        <v>993696</v>
      </c>
      <c r="G2710" s="17">
        <v>532842.42190000019</v>
      </c>
      <c r="H2710">
        <v>49.36109990180843</v>
      </c>
    </row>
    <row r="2711" spans="1:8" x14ac:dyDescent="0.3">
      <c r="A2711" t="s">
        <v>2904</v>
      </c>
      <c r="B2711" t="s">
        <v>86</v>
      </c>
      <c r="C2711" t="s">
        <v>27</v>
      </c>
      <c r="D2711" s="16">
        <v>827.7</v>
      </c>
      <c r="E2711" s="17">
        <v>1596</v>
      </c>
      <c r="F2711" s="17">
        <v>559311</v>
      </c>
      <c r="G2711" s="17">
        <v>282243.19159999996</v>
      </c>
      <c r="H2711">
        <v>78.60939905135524</v>
      </c>
    </row>
    <row r="2712" spans="1:8" x14ac:dyDescent="0.3">
      <c r="A2712" t="s">
        <v>2905</v>
      </c>
      <c r="B2712" t="s">
        <v>86</v>
      </c>
      <c r="C2712" t="s">
        <v>28</v>
      </c>
      <c r="D2712" s="16">
        <v>827.7</v>
      </c>
      <c r="E2712" s="17">
        <v>1056</v>
      </c>
      <c r="F2712" s="17">
        <v>298027</v>
      </c>
      <c r="G2712" s="17">
        <v>141963.68899999993</v>
      </c>
      <c r="H2712">
        <v>46.098360875478221</v>
      </c>
    </row>
    <row r="2713" spans="1:8" x14ac:dyDescent="0.3">
      <c r="A2713" t="s">
        <v>2906</v>
      </c>
      <c r="B2713" t="s">
        <v>86</v>
      </c>
      <c r="C2713" t="s">
        <v>29</v>
      </c>
      <c r="D2713" s="16">
        <v>827.7</v>
      </c>
      <c r="E2713" s="17">
        <v>200</v>
      </c>
      <c r="F2713" s="17">
        <v>123990</v>
      </c>
      <c r="G2713" s="17">
        <v>63937.12700000003</v>
      </c>
      <c r="H2713">
        <v>48.407095087690401</v>
      </c>
    </row>
    <row r="2714" spans="1:8" x14ac:dyDescent="0.3">
      <c r="A2714" t="s">
        <v>6735</v>
      </c>
      <c r="B2714" t="s">
        <v>86</v>
      </c>
      <c r="C2714" t="s">
        <v>5077</v>
      </c>
      <c r="D2714" s="16">
        <v>827.7</v>
      </c>
      <c r="E2714" s="17">
        <v>0</v>
      </c>
      <c r="F2714" s="17">
        <v>5373</v>
      </c>
      <c r="G2714" s="17">
        <v>2781.9359999999997</v>
      </c>
      <c r="H2714">
        <v>122.22593204953642</v>
      </c>
    </row>
    <row r="2715" spans="1:8" x14ac:dyDescent="0.3">
      <c r="A2715" t="s">
        <v>2907</v>
      </c>
      <c r="B2715" t="s">
        <v>86</v>
      </c>
      <c r="C2715" t="s">
        <v>30</v>
      </c>
      <c r="D2715" s="16">
        <v>827.7</v>
      </c>
      <c r="E2715" s="17">
        <v>1108</v>
      </c>
      <c r="F2715" s="17">
        <v>225980</v>
      </c>
      <c r="G2715" s="17">
        <v>129474.87580000004</v>
      </c>
      <c r="H2715">
        <v>70.322569287984152</v>
      </c>
    </row>
    <row r="2716" spans="1:8" x14ac:dyDescent="0.3">
      <c r="A2716" t="s">
        <v>6736</v>
      </c>
      <c r="B2716" t="s">
        <v>86</v>
      </c>
      <c r="C2716" t="s">
        <v>5079</v>
      </c>
      <c r="D2716" s="16">
        <v>827.7</v>
      </c>
      <c r="E2716" s="17">
        <v>320</v>
      </c>
      <c r="F2716" s="17">
        <v>27078</v>
      </c>
      <c r="G2716" s="17">
        <v>15213.138000000003</v>
      </c>
      <c r="H2716">
        <v>110.25386587724329</v>
      </c>
    </row>
    <row r="2717" spans="1:8" x14ac:dyDescent="0.3">
      <c r="A2717" t="s">
        <v>6737</v>
      </c>
      <c r="B2717" t="s">
        <v>86</v>
      </c>
      <c r="C2717" t="s">
        <v>5081</v>
      </c>
      <c r="D2717" s="16">
        <v>827.7</v>
      </c>
      <c r="E2717" s="17">
        <v>0</v>
      </c>
      <c r="F2717" s="17">
        <v>179194</v>
      </c>
      <c r="G2717" s="17">
        <v>85268.831399999995</v>
      </c>
      <c r="H2717">
        <v>38.598202816534517</v>
      </c>
    </row>
    <row r="2718" spans="1:8" x14ac:dyDescent="0.3">
      <c r="A2718" t="s">
        <v>6738</v>
      </c>
      <c r="B2718" t="s">
        <v>86</v>
      </c>
      <c r="C2718" t="s">
        <v>5083</v>
      </c>
      <c r="D2718" s="16">
        <v>827.7</v>
      </c>
      <c r="E2718" s="17">
        <v>0</v>
      </c>
      <c r="F2718" s="17">
        <v>263725</v>
      </c>
      <c r="G2718" s="17">
        <v>136433.016</v>
      </c>
      <c r="H2718">
        <v>25.009042153039303</v>
      </c>
    </row>
    <row r="2719" spans="1:8" x14ac:dyDescent="0.3">
      <c r="A2719" t="s">
        <v>6739</v>
      </c>
      <c r="B2719" t="s">
        <v>86</v>
      </c>
      <c r="C2719" t="s">
        <v>5085</v>
      </c>
      <c r="D2719" s="16">
        <v>827.7</v>
      </c>
      <c r="E2719" s="17">
        <v>360</v>
      </c>
      <c r="F2719" s="17">
        <v>55798</v>
      </c>
      <c r="G2719" s="17">
        <v>28994.031999999999</v>
      </c>
      <c r="H2719">
        <v>58.560962906686029</v>
      </c>
    </row>
    <row r="2720" spans="1:8" x14ac:dyDescent="0.3">
      <c r="A2720" t="s">
        <v>2908</v>
      </c>
      <c r="B2720" t="s">
        <v>86</v>
      </c>
      <c r="C2720" t="s">
        <v>31</v>
      </c>
      <c r="D2720" s="16">
        <v>827.7</v>
      </c>
      <c r="E2720" s="17">
        <v>4280</v>
      </c>
      <c r="F2720" s="17">
        <v>552223</v>
      </c>
      <c r="G2720" s="17">
        <v>257040.53079999989</v>
      </c>
      <c r="H2720">
        <v>53.710440919368878</v>
      </c>
    </row>
    <row r="2721" spans="1:8" x14ac:dyDescent="0.3">
      <c r="A2721" t="s">
        <v>6740</v>
      </c>
      <c r="B2721" t="s">
        <v>86</v>
      </c>
      <c r="C2721" t="s">
        <v>5087</v>
      </c>
      <c r="D2721" s="16">
        <v>827.7</v>
      </c>
      <c r="E2721" s="17">
        <v>0</v>
      </c>
      <c r="F2721" s="17">
        <v>41820</v>
      </c>
      <c r="G2721" s="17">
        <v>6689.627999999997</v>
      </c>
      <c r="H2721">
        <v>59.595934700036779</v>
      </c>
    </row>
    <row r="2722" spans="1:8" x14ac:dyDescent="0.3">
      <c r="A2722" t="s">
        <v>3009</v>
      </c>
      <c r="B2722" t="s">
        <v>87</v>
      </c>
      <c r="C2722" t="s">
        <v>4</v>
      </c>
      <c r="D2722" s="16">
        <v>965.2</v>
      </c>
      <c r="E2722" s="17">
        <v>10236</v>
      </c>
      <c r="F2722" s="17">
        <v>3312209</v>
      </c>
      <c r="G2722" s="17">
        <v>1762915.2925999991</v>
      </c>
      <c r="H2722">
        <v>55.263725499269967</v>
      </c>
    </row>
    <row r="2723" spans="1:8" x14ac:dyDescent="0.3">
      <c r="A2723" t="s">
        <v>3010</v>
      </c>
      <c r="B2723" t="s">
        <v>87</v>
      </c>
      <c r="C2723" t="s">
        <v>2</v>
      </c>
      <c r="D2723" s="16">
        <v>965.2</v>
      </c>
      <c r="E2723" s="17">
        <v>17328</v>
      </c>
      <c r="F2723" s="17">
        <v>6294485</v>
      </c>
      <c r="G2723" s="17">
        <v>3295906.4089999991</v>
      </c>
      <c r="H2723">
        <v>62.130985029699858</v>
      </c>
    </row>
    <row r="2724" spans="1:8" x14ac:dyDescent="0.3">
      <c r="A2724" t="s">
        <v>3011</v>
      </c>
      <c r="B2724" t="s">
        <v>87</v>
      </c>
      <c r="C2724" t="s">
        <v>3</v>
      </c>
      <c r="D2724" s="16">
        <v>965.2</v>
      </c>
      <c r="E2724" s="17">
        <v>14160</v>
      </c>
      <c r="F2724" s="17">
        <v>1790625</v>
      </c>
      <c r="G2724" s="17">
        <v>827443.95090000087</v>
      </c>
      <c r="H2724">
        <v>72.054420250740122</v>
      </c>
    </row>
    <row r="2725" spans="1:8" x14ac:dyDescent="0.3">
      <c r="A2725" t="s">
        <v>3012</v>
      </c>
      <c r="B2725" t="s">
        <v>87</v>
      </c>
      <c r="C2725" t="s">
        <v>7</v>
      </c>
      <c r="D2725" s="16">
        <v>965.2</v>
      </c>
      <c r="E2725" s="17">
        <v>2805</v>
      </c>
      <c r="F2725" s="17">
        <v>955623</v>
      </c>
      <c r="G2725" s="17">
        <v>531171.21700000018</v>
      </c>
      <c r="H2725">
        <v>49.437567968232614</v>
      </c>
    </row>
    <row r="2726" spans="1:8" x14ac:dyDescent="0.3">
      <c r="A2726" t="s">
        <v>3013</v>
      </c>
      <c r="B2726" t="s">
        <v>87</v>
      </c>
      <c r="C2726" t="s">
        <v>5</v>
      </c>
      <c r="D2726" s="16">
        <v>965.2</v>
      </c>
      <c r="E2726" s="17">
        <v>5200</v>
      </c>
      <c r="F2726" s="17">
        <v>758422</v>
      </c>
      <c r="G2726" s="17">
        <v>415064.65119999991</v>
      </c>
      <c r="H2726">
        <v>66.034133696980589</v>
      </c>
    </row>
    <row r="2727" spans="1:8" x14ac:dyDescent="0.3">
      <c r="A2727" t="s">
        <v>3014</v>
      </c>
      <c r="B2727" t="s">
        <v>87</v>
      </c>
      <c r="C2727" t="s">
        <v>6</v>
      </c>
      <c r="D2727" s="16">
        <v>965.2</v>
      </c>
      <c r="E2727" s="17">
        <v>1320</v>
      </c>
      <c r="F2727" s="17">
        <v>437878</v>
      </c>
      <c r="G2727" s="17">
        <v>221849.51419999995</v>
      </c>
      <c r="H2727">
        <v>32.657271127806041</v>
      </c>
    </row>
    <row r="2728" spans="1:8" x14ac:dyDescent="0.3">
      <c r="A2728" t="s">
        <v>3015</v>
      </c>
      <c r="B2728" t="s">
        <v>87</v>
      </c>
      <c r="C2728" t="s">
        <v>8</v>
      </c>
      <c r="D2728" s="16">
        <v>965.2</v>
      </c>
      <c r="E2728" s="17">
        <v>3490</v>
      </c>
      <c r="F2728" s="17">
        <v>771126</v>
      </c>
      <c r="G2728" s="17">
        <v>367532.73819999979</v>
      </c>
      <c r="H2728">
        <v>46.412112700440403</v>
      </c>
    </row>
    <row r="2729" spans="1:8" x14ac:dyDescent="0.3">
      <c r="A2729" t="s">
        <v>3016</v>
      </c>
      <c r="B2729" t="s">
        <v>87</v>
      </c>
      <c r="C2729" t="s">
        <v>21</v>
      </c>
      <c r="D2729" s="16">
        <v>965.2</v>
      </c>
      <c r="E2729" s="17">
        <v>2160</v>
      </c>
      <c r="F2729" s="17">
        <v>238777</v>
      </c>
      <c r="G2729" s="17">
        <v>106102.67379999993</v>
      </c>
      <c r="H2729">
        <v>53.775425361836049</v>
      </c>
    </row>
    <row r="2730" spans="1:8" x14ac:dyDescent="0.3">
      <c r="A2730" t="s">
        <v>3017</v>
      </c>
      <c r="B2730" t="s">
        <v>87</v>
      </c>
      <c r="C2730" t="s">
        <v>22</v>
      </c>
      <c r="D2730" s="16">
        <v>965.2</v>
      </c>
      <c r="E2730" s="17">
        <v>2040</v>
      </c>
      <c r="F2730" s="17">
        <v>484573</v>
      </c>
      <c r="G2730" s="17">
        <v>237859.02399999998</v>
      </c>
      <c r="H2730">
        <v>49.070085853993135</v>
      </c>
    </row>
    <row r="2731" spans="1:8" x14ac:dyDescent="0.3">
      <c r="A2731" t="s">
        <v>3018</v>
      </c>
      <c r="B2731" t="s">
        <v>87</v>
      </c>
      <c r="C2731" t="s">
        <v>23</v>
      </c>
      <c r="D2731" s="16">
        <v>965.2</v>
      </c>
      <c r="E2731" s="17">
        <v>1160</v>
      </c>
      <c r="F2731" s="17">
        <v>392218</v>
      </c>
      <c r="G2731" s="17">
        <v>203418.76600000018</v>
      </c>
      <c r="H2731">
        <v>54.922174363800721</v>
      </c>
    </row>
    <row r="2732" spans="1:8" x14ac:dyDescent="0.3">
      <c r="A2732" t="s">
        <v>3019</v>
      </c>
      <c r="B2732" t="s">
        <v>87</v>
      </c>
      <c r="C2732" t="s">
        <v>24</v>
      </c>
      <c r="D2732" s="16">
        <v>965.2</v>
      </c>
      <c r="E2732" s="17">
        <v>4800</v>
      </c>
      <c r="F2732" s="17">
        <v>421585</v>
      </c>
      <c r="G2732" s="17">
        <v>222266.49040000004</v>
      </c>
      <c r="H2732">
        <v>68.970507095844724</v>
      </c>
    </row>
    <row r="2733" spans="1:8" x14ac:dyDescent="0.3">
      <c r="A2733" t="s">
        <v>3020</v>
      </c>
      <c r="B2733" t="s">
        <v>87</v>
      </c>
      <c r="C2733" t="s">
        <v>25</v>
      </c>
      <c r="D2733" s="16">
        <v>965.2</v>
      </c>
      <c r="E2733" s="17">
        <v>1760</v>
      </c>
      <c r="F2733" s="17">
        <v>267293</v>
      </c>
      <c r="G2733" s="17">
        <v>137611.43200000009</v>
      </c>
      <c r="H2733">
        <v>52.728412929121937</v>
      </c>
    </row>
    <row r="2734" spans="1:8" x14ac:dyDescent="0.3">
      <c r="A2734" t="s">
        <v>6741</v>
      </c>
      <c r="B2734" t="s">
        <v>87</v>
      </c>
      <c r="C2734" t="s">
        <v>5061</v>
      </c>
      <c r="D2734" s="16">
        <v>965.2</v>
      </c>
      <c r="E2734" s="17">
        <v>1082</v>
      </c>
      <c r="F2734" s="17">
        <v>310645</v>
      </c>
      <c r="G2734" s="17">
        <v>160556.49300000005</v>
      </c>
      <c r="H2734">
        <v>47.716212541843682</v>
      </c>
    </row>
    <row r="2735" spans="1:8" x14ac:dyDescent="0.3">
      <c r="A2735" t="s">
        <v>3021</v>
      </c>
      <c r="B2735" t="s">
        <v>87</v>
      </c>
      <c r="C2735" t="s">
        <v>14</v>
      </c>
      <c r="D2735" s="16">
        <v>965.2</v>
      </c>
      <c r="E2735" s="17">
        <v>933</v>
      </c>
      <c r="F2735" s="17">
        <v>300885</v>
      </c>
      <c r="G2735" s="17">
        <v>153755.07400000008</v>
      </c>
      <c r="H2735">
        <v>37.851990616783148</v>
      </c>
    </row>
    <row r="2736" spans="1:8" x14ac:dyDescent="0.3">
      <c r="A2736" t="s">
        <v>3022</v>
      </c>
      <c r="B2736" t="s">
        <v>87</v>
      </c>
      <c r="C2736" t="s">
        <v>15</v>
      </c>
      <c r="D2736" s="16">
        <v>965.2</v>
      </c>
      <c r="E2736" s="17">
        <v>927</v>
      </c>
      <c r="F2736" s="17">
        <v>367295</v>
      </c>
      <c r="G2736" s="17">
        <v>215415.01600000012</v>
      </c>
      <c r="H2736">
        <v>36.715387303438234</v>
      </c>
    </row>
    <row r="2737" spans="1:8" x14ac:dyDescent="0.3">
      <c r="A2737" t="s">
        <v>6742</v>
      </c>
      <c r="B2737" t="s">
        <v>87</v>
      </c>
      <c r="C2737" t="s">
        <v>5063</v>
      </c>
      <c r="D2737" s="16">
        <v>965.2</v>
      </c>
      <c r="E2737" s="17">
        <v>400</v>
      </c>
      <c r="F2737" s="17">
        <v>26416</v>
      </c>
      <c r="G2737" s="17">
        <v>11840.984999999999</v>
      </c>
      <c r="H2737">
        <v>32.545116859227932</v>
      </c>
    </row>
    <row r="2738" spans="1:8" x14ac:dyDescent="0.3">
      <c r="A2738" t="s">
        <v>6743</v>
      </c>
      <c r="B2738" t="s">
        <v>87</v>
      </c>
      <c r="C2738" t="s">
        <v>5065</v>
      </c>
      <c r="D2738" s="16">
        <v>965.2</v>
      </c>
      <c r="E2738" s="17">
        <v>0</v>
      </c>
      <c r="F2738" s="17">
        <v>406298</v>
      </c>
      <c r="G2738" s="17">
        <v>107681.5019999998</v>
      </c>
      <c r="H2738">
        <v>41.998539173813455</v>
      </c>
    </row>
    <row r="2739" spans="1:8" x14ac:dyDescent="0.3">
      <c r="A2739" t="s">
        <v>6744</v>
      </c>
      <c r="B2739" t="s">
        <v>87</v>
      </c>
      <c r="C2739" t="s">
        <v>5067</v>
      </c>
      <c r="D2739" s="16">
        <v>965.2</v>
      </c>
      <c r="E2739" s="17">
        <v>0</v>
      </c>
      <c r="F2739" s="17">
        <v>330807</v>
      </c>
      <c r="G2739" s="17">
        <v>116348.78530000013</v>
      </c>
      <c r="H2739">
        <v>54.174780099015514</v>
      </c>
    </row>
    <row r="2740" spans="1:8" x14ac:dyDescent="0.3">
      <c r="A2740" t="s">
        <v>6745</v>
      </c>
      <c r="B2740" t="s">
        <v>87</v>
      </c>
      <c r="C2740" t="s">
        <v>5069</v>
      </c>
      <c r="D2740" s="16">
        <v>965.2</v>
      </c>
      <c r="E2740" s="17">
        <v>0</v>
      </c>
      <c r="F2740" s="17">
        <v>14289</v>
      </c>
      <c r="G2740" s="17">
        <v>9069.7799999999988</v>
      </c>
      <c r="H2740">
        <v>120.86260973861997</v>
      </c>
    </row>
    <row r="2741" spans="1:8" x14ac:dyDescent="0.3">
      <c r="A2741" t="s">
        <v>6746</v>
      </c>
      <c r="B2741" t="s">
        <v>87</v>
      </c>
      <c r="C2741" t="s">
        <v>5071</v>
      </c>
      <c r="D2741" s="16">
        <v>965.2</v>
      </c>
      <c r="E2741" s="17">
        <v>0</v>
      </c>
      <c r="F2741" s="17">
        <v>36388</v>
      </c>
      <c r="G2741" s="17">
        <v>17270.849700000002</v>
      </c>
      <c r="H2741">
        <v>66.928913850721742</v>
      </c>
    </row>
    <row r="2742" spans="1:8" x14ac:dyDescent="0.3">
      <c r="A2742" t="s">
        <v>6747</v>
      </c>
      <c r="B2742" t="s">
        <v>87</v>
      </c>
      <c r="C2742" t="s">
        <v>5073</v>
      </c>
      <c r="D2742" s="16">
        <v>965.2</v>
      </c>
      <c r="E2742" s="17">
        <v>0</v>
      </c>
      <c r="F2742" s="17">
        <v>31370</v>
      </c>
      <c r="G2742" s="17">
        <v>14638.048099999989</v>
      </c>
      <c r="H2742">
        <v>16.420129010770097</v>
      </c>
    </row>
    <row r="2743" spans="1:8" x14ac:dyDescent="0.3">
      <c r="A2743" t="s">
        <v>6748</v>
      </c>
      <c r="B2743" t="s">
        <v>87</v>
      </c>
      <c r="C2743" t="s">
        <v>5075</v>
      </c>
      <c r="D2743" s="16">
        <v>965.2</v>
      </c>
      <c r="E2743" s="17">
        <v>0</v>
      </c>
      <c r="F2743" s="17">
        <v>3304</v>
      </c>
      <c r="G2743" s="17">
        <v>700.04</v>
      </c>
      <c r="H2743">
        <v>20.547235748629021</v>
      </c>
    </row>
    <row r="2744" spans="1:8" x14ac:dyDescent="0.3">
      <c r="A2744" t="s">
        <v>3023</v>
      </c>
      <c r="B2744" t="s">
        <v>87</v>
      </c>
      <c r="C2744" t="s">
        <v>26</v>
      </c>
      <c r="D2744" s="16">
        <v>965.2</v>
      </c>
      <c r="E2744" s="17">
        <v>1368</v>
      </c>
      <c r="F2744" s="17">
        <v>600854</v>
      </c>
      <c r="G2744" s="17">
        <v>315984.18170000025</v>
      </c>
      <c r="H2744">
        <v>71.53220911855378</v>
      </c>
    </row>
    <row r="2745" spans="1:8" x14ac:dyDescent="0.3">
      <c r="A2745" t="s">
        <v>3024</v>
      </c>
      <c r="B2745" t="s">
        <v>87</v>
      </c>
      <c r="C2745" t="s">
        <v>27</v>
      </c>
      <c r="D2745" s="16">
        <v>965.2</v>
      </c>
      <c r="E2745" s="17">
        <v>1596</v>
      </c>
      <c r="F2745" s="17">
        <v>442020</v>
      </c>
      <c r="G2745" s="17">
        <v>205751.55449999982</v>
      </c>
      <c r="H2745">
        <v>84.851969536490401</v>
      </c>
    </row>
    <row r="2746" spans="1:8" x14ac:dyDescent="0.3">
      <c r="A2746" t="s">
        <v>3025</v>
      </c>
      <c r="B2746" t="s">
        <v>87</v>
      </c>
      <c r="C2746" t="s">
        <v>28</v>
      </c>
      <c r="D2746" s="16">
        <v>965.2</v>
      </c>
      <c r="E2746" s="17">
        <v>1056</v>
      </c>
      <c r="F2746" s="17">
        <v>209720</v>
      </c>
      <c r="G2746" s="17">
        <v>87966.431999999972</v>
      </c>
      <c r="H2746">
        <v>66.80400381859863</v>
      </c>
    </row>
    <row r="2747" spans="1:8" x14ac:dyDescent="0.3">
      <c r="A2747" t="s">
        <v>3026</v>
      </c>
      <c r="B2747" t="s">
        <v>87</v>
      </c>
      <c r="C2747" t="s">
        <v>29</v>
      </c>
      <c r="D2747" s="16">
        <v>965.2</v>
      </c>
      <c r="E2747" s="17">
        <v>200</v>
      </c>
      <c r="F2747" s="17">
        <v>103946</v>
      </c>
      <c r="G2747" s="17">
        <v>52095.19690000001</v>
      </c>
      <c r="H2747">
        <v>58.616079755570716</v>
      </c>
    </row>
    <row r="2748" spans="1:8" x14ac:dyDescent="0.3">
      <c r="A2748" t="s">
        <v>6749</v>
      </c>
      <c r="B2748" t="s">
        <v>87</v>
      </c>
      <c r="C2748" t="s">
        <v>5077</v>
      </c>
      <c r="D2748" s="16">
        <v>965.2</v>
      </c>
      <c r="E2748" s="17">
        <v>0</v>
      </c>
      <c r="F2748" s="17">
        <v>2792</v>
      </c>
      <c r="G2748" s="17">
        <v>327.70399999999972</v>
      </c>
      <c r="H2748">
        <v>86.115696937380918</v>
      </c>
    </row>
    <row r="2749" spans="1:8" x14ac:dyDescent="0.3">
      <c r="A2749" t="s">
        <v>3027</v>
      </c>
      <c r="B2749" t="s">
        <v>87</v>
      </c>
      <c r="C2749" t="s">
        <v>30</v>
      </c>
      <c r="D2749" s="16">
        <v>965.2</v>
      </c>
      <c r="E2749" s="17">
        <v>1108</v>
      </c>
      <c r="F2749" s="17">
        <v>201648</v>
      </c>
      <c r="G2749" s="17">
        <v>110537.37189999994</v>
      </c>
      <c r="H2749">
        <v>68.065574904098511</v>
      </c>
    </row>
    <row r="2750" spans="1:8" x14ac:dyDescent="0.3">
      <c r="A2750" t="s">
        <v>6750</v>
      </c>
      <c r="B2750" t="s">
        <v>87</v>
      </c>
      <c r="C2750" t="s">
        <v>5079</v>
      </c>
      <c r="D2750" s="16">
        <v>965.2</v>
      </c>
      <c r="E2750" s="17">
        <v>760</v>
      </c>
      <c r="F2750" s="17">
        <v>22142</v>
      </c>
      <c r="G2750" s="17">
        <v>11244.902000000004</v>
      </c>
      <c r="H2750">
        <v>122.36794219892316</v>
      </c>
    </row>
    <row r="2751" spans="1:8" x14ac:dyDescent="0.3">
      <c r="A2751" t="s">
        <v>6751</v>
      </c>
      <c r="B2751" t="s">
        <v>87</v>
      </c>
      <c r="C2751" t="s">
        <v>5081</v>
      </c>
      <c r="D2751" s="16">
        <v>965.2</v>
      </c>
      <c r="E2751" s="17">
        <v>0</v>
      </c>
      <c r="F2751" s="17">
        <v>182595</v>
      </c>
      <c r="G2751" s="17">
        <v>87254.490099999952</v>
      </c>
      <c r="H2751">
        <v>44.200837305360352</v>
      </c>
    </row>
    <row r="2752" spans="1:8" x14ac:dyDescent="0.3">
      <c r="A2752" t="s">
        <v>6752</v>
      </c>
      <c r="B2752" t="s">
        <v>87</v>
      </c>
      <c r="C2752" t="s">
        <v>5083</v>
      </c>
      <c r="D2752" s="16">
        <v>965.2</v>
      </c>
      <c r="E2752" s="17">
        <v>0</v>
      </c>
      <c r="F2752" s="17">
        <v>228122</v>
      </c>
      <c r="G2752" s="17">
        <v>126766.37800000001</v>
      </c>
      <c r="H2752">
        <v>43.657421642580417</v>
      </c>
    </row>
    <row r="2753" spans="1:8" x14ac:dyDescent="0.3">
      <c r="A2753" t="s">
        <v>6753</v>
      </c>
      <c r="B2753" t="s">
        <v>87</v>
      </c>
      <c r="C2753" t="s">
        <v>5085</v>
      </c>
      <c r="D2753" s="16">
        <v>965.2</v>
      </c>
      <c r="E2753" s="17">
        <v>270</v>
      </c>
      <c r="F2753" s="17">
        <v>28095</v>
      </c>
      <c r="G2753" s="17">
        <v>6656.9959999999992</v>
      </c>
      <c r="H2753">
        <v>103.89641744166113</v>
      </c>
    </row>
    <row r="2754" spans="1:8" x14ac:dyDescent="0.3">
      <c r="A2754" t="s">
        <v>3028</v>
      </c>
      <c r="B2754" t="s">
        <v>87</v>
      </c>
      <c r="C2754" t="s">
        <v>31</v>
      </c>
      <c r="D2754" s="16">
        <v>965.2</v>
      </c>
      <c r="E2754" s="17">
        <v>4070</v>
      </c>
      <c r="F2754" s="17">
        <v>433084</v>
      </c>
      <c r="G2754" s="17">
        <v>191562.18060000002</v>
      </c>
      <c r="H2754">
        <v>59.346263980652985</v>
      </c>
    </row>
    <row r="2755" spans="1:8" x14ac:dyDescent="0.3">
      <c r="A2755" t="s">
        <v>6754</v>
      </c>
      <c r="B2755" t="s">
        <v>87</v>
      </c>
      <c r="C2755" t="s">
        <v>5087</v>
      </c>
      <c r="D2755" s="16">
        <v>965.2</v>
      </c>
      <c r="E2755" s="17">
        <v>0</v>
      </c>
      <c r="F2755" s="17">
        <v>19061</v>
      </c>
      <c r="G2755" s="17">
        <v>6671.5040000000008</v>
      </c>
      <c r="H2755">
        <v>148.91374140643023</v>
      </c>
    </row>
    <row r="2756" spans="1:8" x14ac:dyDescent="0.3">
      <c r="A2756" t="s">
        <v>3109</v>
      </c>
      <c r="B2756" t="s">
        <v>88</v>
      </c>
      <c r="C2756" t="s">
        <v>4</v>
      </c>
      <c r="D2756" s="16">
        <v>1461.8</v>
      </c>
      <c r="E2756" s="17">
        <v>16758</v>
      </c>
      <c r="F2756" s="17">
        <v>6903785</v>
      </c>
      <c r="G2756" s="17">
        <v>3812895.2052000011</v>
      </c>
      <c r="H2756">
        <v>47.718986647546913</v>
      </c>
    </row>
    <row r="2757" spans="1:8" x14ac:dyDescent="0.3">
      <c r="A2757" t="s">
        <v>3110</v>
      </c>
      <c r="B2757" t="s">
        <v>88</v>
      </c>
      <c r="C2757" t="s">
        <v>2</v>
      </c>
      <c r="D2757" s="16">
        <v>1461.8</v>
      </c>
      <c r="E2757" s="17">
        <v>20382</v>
      </c>
      <c r="F2757" s="17">
        <v>9175736</v>
      </c>
      <c r="G2757" s="17">
        <v>5014388.8386000032</v>
      </c>
      <c r="H2757">
        <v>55.139808570502545</v>
      </c>
    </row>
    <row r="2758" spans="1:8" x14ac:dyDescent="0.3">
      <c r="A2758" t="s">
        <v>3111</v>
      </c>
      <c r="B2758" t="s">
        <v>88</v>
      </c>
      <c r="C2758" t="s">
        <v>3</v>
      </c>
      <c r="D2758" s="16">
        <v>1461.8</v>
      </c>
      <c r="E2758" s="17">
        <v>17280</v>
      </c>
      <c r="F2758" s="17">
        <v>2483873.9900000002</v>
      </c>
      <c r="G2758" s="17">
        <v>1211127.142500001</v>
      </c>
      <c r="H2758">
        <v>72.819164008261552</v>
      </c>
    </row>
    <row r="2759" spans="1:8" x14ac:dyDescent="0.3">
      <c r="A2759" t="s">
        <v>3112</v>
      </c>
      <c r="B2759" t="s">
        <v>88</v>
      </c>
      <c r="C2759" t="s">
        <v>7</v>
      </c>
      <c r="D2759" s="16">
        <v>1461.8</v>
      </c>
      <c r="E2759" s="17">
        <v>4173</v>
      </c>
      <c r="F2759" s="17">
        <v>1702868</v>
      </c>
      <c r="G2759" s="17">
        <v>931794.26699999906</v>
      </c>
      <c r="H2759">
        <v>44.91314594476011</v>
      </c>
    </row>
    <row r="2760" spans="1:8" x14ac:dyDescent="0.3">
      <c r="A2760" t="s">
        <v>3113</v>
      </c>
      <c r="B2760" t="s">
        <v>88</v>
      </c>
      <c r="C2760" t="s">
        <v>5</v>
      </c>
      <c r="D2760" s="16">
        <v>1461.8</v>
      </c>
      <c r="E2760" s="17">
        <v>4000</v>
      </c>
      <c r="F2760" s="17">
        <v>874217.99</v>
      </c>
      <c r="G2760" s="17">
        <v>476675.4875999997</v>
      </c>
      <c r="H2760">
        <v>45.293367965678925</v>
      </c>
    </row>
    <row r="2761" spans="1:8" x14ac:dyDescent="0.3">
      <c r="A2761" t="s">
        <v>3114</v>
      </c>
      <c r="B2761" t="s">
        <v>88</v>
      </c>
      <c r="C2761" t="s">
        <v>6</v>
      </c>
      <c r="D2761" s="16">
        <v>1461.8</v>
      </c>
      <c r="E2761" s="17">
        <v>1320</v>
      </c>
      <c r="F2761" s="17">
        <v>597704</v>
      </c>
      <c r="G2761" s="17">
        <v>314562.17219999986</v>
      </c>
      <c r="H2761">
        <v>26.917157719923388</v>
      </c>
    </row>
    <row r="2762" spans="1:8" x14ac:dyDescent="0.3">
      <c r="A2762" t="s">
        <v>3115</v>
      </c>
      <c r="B2762" t="s">
        <v>88</v>
      </c>
      <c r="C2762" t="s">
        <v>8</v>
      </c>
      <c r="D2762" s="16">
        <v>1461.8</v>
      </c>
      <c r="E2762" s="17">
        <v>5220</v>
      </c>
      <c r="F2762" s="17">
        <v>1442777.99</v>
      </c>
      <c r="G2762" s="17">
        <v>729538.76819999947</v>
      </c>
      <c r="H2762">
        <v>40.233916437852166</v>
      </c>
    </row>
    <row r="2763" spans="1:8" x14ac:dyDescent="0.3">
      <c r="A2763" t="s">
        <v>3116</v>
      </c>
      <c r="B2763" t="s">
        <v>88</v>
      </c>
      <c r="C2763" t="s">
        <v>21</v>
      </c>
      <c r="D2763" s="16">
        <v>1461.8</v>
      </c>
      <c r="E2763" s="17">
        <v>2320</v>
      </c>
      <c r="F2763" s="17">
        <v>283100</v>
      </c>
      <c r="G2763" s="17">
        <v>131177.552</v>
      </c>
      <c r="H2763">
        <v>56.623466712437306</v>
      </c>
    </row>
    <row r="2764" spans="1:8" x14ac:dyDescent="0.3">
      <c r="A2764" t="s">
        <v>3117</v>
      </c>
      <c r="B2764" t="s">
        <v>88</v>
      </c>
      <c r="C2764" t="s">
        <v>22</v>
      </c>
      <c r="D2764" s="16">
        <v>1461.8</v>
      </c>
      <c r="E2764" s="17">
        <v>2160</v>
      </c>
      <c r="F2764" s="17">
        <v>595904</v>
      </c>
      <c r="G2764" s="17">
        <v>296881.23600000015</v>
      </c>
      <c r="H2764">
        <v>45.043695869923823</v>
      </c>
    </row>
    <row r="2765" spans="1:8" x14ac:dyDescent="0.3">
      <c r="A2765" t="s">
        <v>3118</v>
      </c>
      <c r="B2765" t="s">
        <v>88</v>
      </c>
      <c r="C2765" t="s">
        <v>23</v>
      </c>
      <c r="D2765" s="16">
        <v>1461.8</v>
      </c>
      <c r="E2765" s="17">
        <v>1240</v>
      </c>
      <c r="F2765" s="17">
        <v>603267</v>
      </c>
      <c r="G2765" s="17">
        <v>323579.29200000007</v>
      </c>
      <c r="H2765">
        <v>40.925230293638776</v>
      </c>
    </row>
    <row r="2766" spans="1:8" x14ac:dyDescent="0.3">
      <c r="A2766" t="s">
        <v>3119</v>
      </c>
      <c r="B2766" t="s">
        <v>88</v>
      </c>
      <c r="C2766" t="s">
        <v>24</v>
      </c>
      <c r="D2766" s="16">
        <v>1461.8</v>
      </c>
      <c r="E2766" s="17">
        <v>5160</v>
      </c>
      <c r="F2766" s="17">
        <v>560762</v>
      </c>
      <c r="G2766" s="17">
        <v>294875.88799999992</v>
      </c>
      <c r="H2766">
        <v>59.464414104110809</v>
      </c>
    </row>
    <row r="2767" spans="1:8" x14ac:dyDescent="0.3">
      <c r="A2767" t="s">
        <v>3120</v>
      </c>
      <c r="B2767" t="s">
        <v>88</v>
      </c>
      <c r="C2767" t="s">
        <v>25</v>
      </c>
      <c r="D2767" s="16">
        <v>1461.8</v>
      </c>
      <c r="E2767" s="17">
        <v>1920</v>
      </c>
      <c r="F2767" s="17">
        <v>287271</v>
      </c>
      <c r="G2767" s="17">
        <v>145546.54399999991</v>
      </c>
      <c r="H2767">
        <v>52.224597949418019</v>
      </c>
    </row>
    <row r="2768" spans="1:8" x14ac:dyDescent="0.3">
      <c r="A2768" t="s">
        <v>6755</v>
      </c>
      <c r="B2768" t="s">
        <v>88</v>
      </c>
      <c r="C2768" t="s">
        <v>5061</v>
      </c>
      <c r="D2768" s="16">
        <v>1461.8</v>
      </c>
      <c r="E2768" s="17">
        <v>1480</v>
      </c>
      <c r="F2768" s="17">
        <v>393701</v>
      </c>
      <c r="G2768" s="17">
        <v>215710.71999999991</v>
      </c>
      <c r="H2768">
        <v>39.276283590879196</v>
      </c>
    </row>
    <row r="2769" spans="1:8" x14ac:dyDescent="0.3">
      <c r="A2769" t="s">
        <v>3121</v>
      </c>
      <c r="B2769" t="s">
        <v>88</v>
      </c>
      <c r="C2769" t="s">
        <v>14</v>
      </c>
      <c r="D2769" s="16">
        <v>1461.8</v>
      </c>
      <c r="E2769" s="17">
        <v>832</v>
      </c>
      <c r="F2769" s="17">
        <v>394424</v>
      </c>
      <c r="G2769" s="17">
        <v>205109.27799999982</v>
      </c>
      <c r="H2769">
        <v>25.987543423590676</v>
      </c>
    </row>
    <row r="2770" spans="1:8" x14ac:dyDescent="0.3">
      <c r="A2770" t="s">
        <v>3122</v>
      </c>
      <c r="B2770" t="s">
        <v>88</v>
      </c>
      <c r="C2770" t="s">
        <v>15</v>
      </c>
      <c r="D2770" s="16">
        <v>1461.8</v>
      </c>
      <c r="E2770" s="17">
        <v>728</v>
      </c>
      <c r="F2770" s="17">
        <v>655047</v>
      </c>
      <c r="G2770" s="17">
        <v>384167.82399999967</v>
      </c>
      <c r="H2770">
        <v>40.533844131303731</v>
      </c>
    </row>
    <row r="2771" spans="1:8" x14ac:dyDescent="0.3">
      <c r="A2771" t="s">
        <v>6756</v>
      </c>
      <c r="B2771" t="s">
        <v>88</v>
      </c>
      <c r="C2771" t="s">
        <v>5063</v>
      </c>
      <c r="D2771" s="16">
        <v>1461.8</v>
      </c>
      <c r="E2771" s="17">
        <v>0</v>
      </c>
      <c r="F2771" s="17">
        <v>89</v>
      </c>
      <c r="G2771" s="17">
        <v>43.28</v>
      </c>
      <c r="H2771">
        <v>295.27468066491673</v>
      </c>
    </row>
    <row r="2772" spans="1:8" x14ac:dyDescent="0.3">
      <c r="A2772" t="s">
        <v>6757</v>
      </c>
      <c r="B2772" t="s">
        <v>88</v>
      </c>
      <c r="C2772" t="s">
        <v>5065</v>
      </c>
      <c r="D2772" s="16">
        <v>1461.8</v>
      </c>
      <c r="E2772" s="17">
        <v>1212</v>
      </c>
      <c r="F2772" s="17">
        <v>1906171</v>
      </c>
      <c r="G2772" s="17">
        <v>836425.4702999997</v>
      </c>
      <c r="H2772">
        <v>59.071419057597353</v>
      </c>
    </row>
    <row r="2773" spans="1:8" x14ac:dyDescent="0.3">
      <c r="A2773" t="s">
        <v>6758</v>
      </c>
      <c r="B2773" t="s">
        <v>88</v>
      </c>
      <c r="C2773" t="s">
        <v>5067</v>
      </c>
      <c r="D2773" s="16">
        <v>1461.8</v>
      </c>
      <c r="E2773" s="17">
        <v>1287</v>
      </c>
      <c r="F2773" s="17">
        <v>1801920</v>
      </c>
      <c r="G2773" s="17">
        <v>741466.69770000037</v>
      </c>
      <c r="H2773">
        <v>52.668335406342713</v>
      </c>
    </row>
    <row r="2774" spans="1:8" x14ac:dyDescent="0.3">
      <c r="A2774" t="s">
        <v>6759</v>
      </c>
      <c r="B2774" t="s">
        <v>88</v>
      </c>
      <c r="C2774" t="s">
        <v>5069</v>
      </c>
      <c r="D2774" s="16">
        <v>1461.8</v>
      </c>
      <c r="E2774" s="17">
        <v>792</v>
      </c>
      <c r="F2774" s="17">
        <v>214631</v>
      </c>
      <c r="G2774" s="17">
        <v>32734.537299999938</v>
      </c>
      <c r="H2774">
        <v>117.01828727370881</v>
      </c>
    </row>
    <row r="2775" spans="1:8" x14ac:dyDescent="0.3">
      <c r="A2775" t="s">
        <v>6760</v>
      </c>
      <c r="B2775" t="s">
        <v>88</v>
      </c>
      <c r="C2775" t="s">
        <v>5071</v>
      </c>
      <c r="D2775" s="16">
        <v>1461.8</v>
      </c>
      <c r="E2775" s="17">
        <v>1440</v>
      </c>
      <c r="F2775" s="17">
        <v>428328.99</v>
      </c>
      <c r="G2775" s="17">
        <v>187112.69060000003</v>
      </c>
      <c r="H2775">
        <v>84.399776558797527</v>
      </c>
    </row>
    <row r="2776" spans="1:8" x14ac:dyDescent="0.3">
      <c r="A2776" t="s">
        <v>6761</v>
      </c>
      <c r="B2776" t="s">
        <v>88</v>
      </c>
      <c r="C2776" t="s">
        <v>5073</v>
      </c>
      <c r="D2776" s="16">
        <v>1461.8</v>
      </c>
      <c r="E2776" s="17">
        <v>226</v>
      </c>
      <c r="F2776" s="17">
        <v>252583</v>
      </c>
      <c r="G2776" s="17">
        <v>77000.419300000183</v>
      </c>
      <c r="H2776">
        <v>32.443974439202428</v>
      </c>
    </row>
    <row r="2777" spans="1:8" x14ac:dyDescent="0.3">
      <c r="A2777" t="s">
        <v>6762</v>
      </c>
      <c r="B2777" t="s">
        <v>88</v>
      </c>
      <c r="C2777" t="s">
        <v>5075</v>
      </c>
      <c r="D2777" s="16">
        <v>1461.8</v>
      </c>
      <c r="E2777" s="17">
        <v>113</v>
      </c>
      <c r="F2777" s="17">
        <v>93466</v>
      </c>
      <c r="G2777" s="17">
        <v>25547.53</v>
      </c>
      <c r="H2777">
        <v>29.001842944930903</v>
      </c>
    </row>
    <row r="2778" spans="1:8" x14ac:dyDescent="0.3">
      <c r="A2778" t="s">
        <v>3123</v>
      </c>
      <c r="B2778" t="s">
        <v>88</v>
      </c>
      <c r="C2778" t="s">
        <v>26</v>
      </c>
      <c r="D2778" s="16">
        <v>1461.8</v>
      </c>
      <c r="E2778" s="17">
        <v>1140</v>
      </c>
      <c r="F2778" s="17">
        <v>546935</v>
      </c>
      <c r="G2778" s="17">
        <v>287387.02280000021</v>
      </c>
      <c r="H2778">
        <v>64.37300135622084</v>
      </c>
    </row>
    <row r="2779" spans="1:8" x14ac:dyDescent="0.3">
      <c r="A2779" t="s">
        <v>3124</v>
      </c>
      <c r="B2779" t="s">
        <v>88</v>
      </c>
      <c r="C2779" t="s">
        <v>27</v>
      </c>
      <c r="D2779" s="16">
        <v>1461.8</v>
      </c>
      <c r="E2779" s="17">
        <v>1368</v>
      </c>
      <c r="F2779" s="17">
        <v>504182</v>
      </c>
      <c r="G2779" s="17">
        <v>236013.61599999986</v>
      </c>
      <c r="H2779">
        <v>77.910930583077146</v>
      </c>
    </row>
    <row r="2780" spans="1:8" x14ac:dyDescent="0.3">
      <c r="A2780" t="s">
        <v>3125</v>
      </c>
      <c r="B2780" t="s">
        <v>88</v>
      </c>
      <c r="C2780" t="s">
        <v>28</v>
      </c>
      <c r="D2780" s="16">
        <v>1461.8</v>
      </c>
      <c r="E2780" s="17">
        <v>1584</v>
      </c>
      <c r="F2780" s="17">
        <v>249518</v>
      </c>
      <c r="G2780" s="17">
        <v>106396.83740000002</v>
      </c>
      <c r="H2780">
        <v>97.428661733774987</v>
      </c>
    </row>
    <row r="2781" spans="1:8" x14ac:dyDescent="0.3">
      <c r="A2781" t="s">
        <v>3126</v>
      </c>
      <c r="B2781" t="s">
        <v>88</v>
      </c>
      <c r="C2781" t="s">
        <v>29</v>
      </c>
      <c r="D2781" s="16">
        <v>1461.8</v>
      </c>
      <c r="E2781" s="17">
        <v>200</v>
      </c>
      <c r="F2781" s="17">
        <v>97089</v>
      </c>
      <c r="G2781" s="17">
        <v>48415.533500000027</v>
      </c>
      <c r="H2781">
        <v>57.663979007946814</v>
      </c>
    </row>
    <row r="2782" spans="1:8" x14ac:dyDescent="0.3">
      <c r="A2782" t="s">
        <v>6763</v>
      </c>
      <c r="B2782" t="s">
        <v>88</v>
      </c>
      <c r="C2782" t="s">
        <v>5077</v>
      </c>
      <c r="D2782" s="16">
        <v>1461.8</v>
      </c>
      <c r="E2782" s="17">
        <v>960</v>
      </c>
      <c r="F2782" s="17">
        <v>23757</v>
      </c>
      <c r="G2782" s="17">
        <v>10706.328000000001</v>
      </c>
      <c r="H2782">
        <v>43.979106363258573</v>
      </c>
    </row>
    <row r="2783" spans="1:8" x14ac:dyDescent="0.3">
      <c r="A2783" t="s">
        <v>3127</v>
      </c>
      <c r="B2783" t="s">
        <v>88</v>
      </c>
      <c r="C2783" t="s">
        <v>30</v>
      </c>
      <c r="D2783" s="16">
        <v>1461.8</v>
      </c>
      <c r="E2783" s="17">
        <v>2608</v>
      </c>
      <c r="F2783" s="17">
        <v>633924</v>
      </c>
      <c r="G2783" s="17">
        <v>363502.53110000014</v>
      </c>
      <c r="H2783">
        <v>61.471434182790873</v>
      </c>
    </row>
    <row r="2784" spans="1:8" x14ac:dyDescent="0.3">
      <c r="A2784" t="s">
        <v>6764</v>
      </c>
      <c r="B2784" t="s">
        <v>88</v>
      </c>
      <c r="C2784" t="s">
        <v>5079</v>
      </c>
      <c r="D2784" s="16">
        <v>1461.8</v>
      </c>
      <c r="E2784" s="17">
        <v>800</v>
      </c>
      <c r="F2784" s="17">
        <v>22461</v>
      </c>
      <c r="G2784" s="17">
        <v>11442.808000000001</v>
      </c>
      <c r="H2784">
        <v>110.72456921244427</v>
      </c>
    </row>
    <row r="2785" spans="1:8" x14ac:dyDescent="0.3">
      <c r="A2785" t="s">
        <v>6765</v>
      </c>
      <c r="B2785" t="s">
        <v>88</v>
      </c>
      <c r="C2785" t="s">
        <v>5081</v>
      </c>
      <c r="D2785" s="16">
        <v>1461.8</v>
      </c>
      <c r="E2785" s="17">
        <v>912</v>
      </c>
      <c r="F2785" s="17">
        <v>698001</v>
      </c>
      <c r="G2785" s="17">
        <v>344743.72910000046</v>
      </c>
      <c r="H2785">
        <v>50.663789000584835</v>
      </c>
    </row>
    <row r="2786" spans="1:8" x14ac:dyDescent="0.3">
      <c r="A2786" t="s">
        <v>6766</v>
      </c>
      <c r="B2786" t="s">
        <v>88</v>
      </c>
      <c r="C2786" t="s">
        <v>5083</v>
      </c>
      <c r="D2786" s="16">
        <v>1461.8</v>
      </c>
      <c r="E2786" s="17">
        <v>2280</v>
      </c>
      <c r="F2786" s="17">
        <v>1837326</v>
      </c>
      <c r="G2786" s="17">
        <v>980874.94640000048</v>
      </c>
      <c r="H2786">
        <v>47.858320069675855</v>
      </c>
    </row>
    <row r="2787" spans="1:8" x14ac:dyDescent="0.3">
      <c r="A2787" t="s">
        <v>6767</v>
      </c>
      <c r="B2787" t="s">
        <v>88</v>
      </c>
      <c r="C2787" t="s">
        <v>5085</v>
      </c>
      <c r="D2787" s="16">
        <v>1461.8</v>
      </c>
      <c r="E2787" s="17">
        <v>270</v>
      </c>
      <c r="F2787" s="17">
        <v>55197</v>
      </c>
      <c r="G2787" s="17">
        <v>23244.577500000003</v>
      </c>
      <c r="H2787">
        <v>57.747458675472906</v>
      </c>
    </row>
    <row r="2788" spans="1:8" x14ac:dyDescent="0.3">
      <c r="A2788" t="s">
        <v>3128</v>
      </c>
      <c r="B2788" t="s">
        <v>88</v>
      </c>
      <c r="C2788" t="s">
        <v>31</v>
      </c>
      <c r="D2788" s="16">
        <v>1461.8</v>
      </c>
      <c r="E2788" s="17">
        <v>3160</v>
      </c>
      <c r="F2788" s="17">
        <v>458177</v>
      </c>
      <c r="G2788" s="17">
        <v>221852.33480000027</v>
      </c>
      <c r="H2788">
        <v>54.946774647541162</v>
      </c>
    </row>
    <row r="2789" spans="1:8" x14ac:dyDescent="0.3">
      <c r="A2789" t="s">
        <v>6768</v>
      </c>
      <c r="B2789" t="s">
        <v>88</v>
      </c>
      <c r="C2789" t="s">
        <v>5087</v>
      </c>
      <c r="D2789" s="16">
        <v>1461.8</v>
      </c>
      <c r="E2789" s="17">
        <v>78</v>
      </c>
      <c r="F2789" s="17">
        <v>89319</v>
      </c>
      <c r="G2789" s="17">
        <v>-11406.798000000024</v>
      </c>
      <c r="H2789">
        <v>48.348895030844062</v>
      </c>
    </row>
    <row r="2790" spans="1:8" x14ac:dyDescent="0.3">
      <c r="A2790" t="s">
        <v>3149</v>
      </c>
      <c r="B2790" t="s">
        <v>89</v>
      </c>
      <c r="C2790" t="s">
        <v>4</v>
      </c>
      <c r="D2790" s="16">
        <v>1339.4</v>
      </c>
      <c r="E2790" s="17">
        <v>11307</v>
      </c>
      <c r="F2790" s="17">
        <v>4698228</v>
      </c>
      <c r="G2790" s="17">
        <v>2561743.2045999961</v>
      </c>
      <c r="H2790">
        <v>45.165115953953617</v>
      </c>
    </row>
    <row r="2791" spans="1:8" x14ac:dyDescent="0.3">
      <c r="A2791" t="s">
        <v>3150</v>
      </c>
      <c r="B2791" t="s">
        <v>89</v>
      </c>
      <c r="C2791" t="s">
        <v>2</v>
      </c>
      <c r="D2791" s="16">
        <v>1339.4</v>
      </c>
      <c r="E2791" s="17">
        <v>19476</v>
      </c>
      <c r="F2791" s="17">
        <v>7899160</v>
      </c>
      <c r="G2791" s="17">
        <v>4403916.3330000015</v>
      </c>
      <c r="H2791">
        <v>60.241346714440738</v>
      </c>
    </row>
    <row r="2792" spans="1:8" x14ac:dyDescent="0.3">
      <c r="A2792" t="s">
        <v>3151</v>
      </c>
      <c r="B2792" t="s">
        <v>89</v>
      </c>
      <c r="C2792" t="s">
        <v>3</v>
      </c>
      <c r="D2792" s="16">
        <v>1339.4</v>
      </c>
      <c r="E2792" s="17">
        <v>19872</v>
      </c>
      <c r="F2792" s="17">
        <v>3342074</v>
      </c>
      <c r="G2792" s="17">
        <v>1727045.2807999987</v>
      </c>
      <c r="H2792">
        <v>62.611562431155399</v>
      </c>
    </row>
    <row r="2793" spans="1:8" x14ac:dyDescent="0.3">
      <c r="A2793" t="s">
        <v>3152</v>
      </c>
      <c r="B2793" t="s">
        <v>89</v>
      </c>
      <c r="C2793" t="s">
        <v>7</v>
      </c>
      <c r="D2793" s="16">
        <v>1339.4</v>
      </c>
      <c r="E2793" s="17">
        <v>3411</v>
      </c>
      <c r="F2793" s="17">
        <v>983528</v>
      </c>
      <c r="G2793" s="17">
        <v>522765.54700000008</v>
      </c>
      <c r="H2793">
        <v>67.858322591445955</v>
      </c>
    </row>
    <row r="2794" spans="1:8" x14ac:dyDescent="0.3">
      <c r="A2794" t="s">
        <v>3153</v>
      </c>
      <c r="B2794" t="s">
        <v>89</v>
      </c>
      <c r="C2794" t="s">
        <v>5</v>
      </c>
      <c r="D2794" s="16">
        <v>1339.4</v>
      </c>
      <c r="E2794" s="17">
        <v>6000</v>
      </c>
      <c r="F2794" s="17">
        <v>1079980</v>
      </c>
      <c r="G2794" s="17">
        <v>600152.42150000005</v>
      </c>
      <c r="H2794">
        <v>53.760893509792133</v>
      </c>
    </row>
    <row r="2795" spans="1:8" x14ac:dyDescent="0.3">
      <c r="A2795" t="s">
        <v>3154</v>
      </c>
      <c r="B2795" t="s">
        <v>89</v>
      </c>
      <c r="C2795" t="s">
        <v>6</v>
      </c>
      <c r="D2795" s="16">
        <v>1339.4</v>
      </c>
      <c r="E2795" s="17">
        <v>1320</v>
      </c>
      <c r="F2795" s="17">
        <v>496048</v>
      </c>
      <c r="G2795" s="17">
        <v>260138.20259999993</v>
      </c>
      <c r="H2795">
        <v>30.88886123980874</v>
      </c>
    </row>
    <row r="2796" spans="1:8" x14ac:dyDescent="0.3">
      <c r="A2796" t="s">
        <v>3155</v>
      </c>
      <c r="B2796" t="s">
        <v>89</v>
      </c>
      <c r="C2796" t="s">
        <v>8</v>
      </c>
      <c r="D2796" s="16">
        <v>1339.4</v>
      </c>
      <c r="E2796" s="17">
        <v>4315</v>
      </c>
      <c r="F2796" s="17">
        <v>1058574</v>
      </c>
      <c r="G2796" s="17">
        <v>527690.44750000047</v>
      </c>
      <c r="H2796">
        <v>42.789467059068592</v>
      </c>
    </row>
    <row r="2797" spans="1:8" x14ac:dyDescent="0.3">
      <c r="A2797" t="s">
        <v>3156</v>
      </c>
      <c r="B2797" t="s">
        <v>89</v>
      </c>
      <c r="C2797" t="s">
        <v>21</v>
      </c>
      <c r="D2797" s="16">
        <v>1339.4</v>
      </c>
      <c r="E2797" s="17">
        <v>3160</v>
      </c>
      <c r="F2797" s="17">
        <v>497837</v>
      </c>
      <c r="G2797" s="17">
        <v>259215.42759999991</v>
      </c>
      <c r="H2797">
        <v>44.238938508059285</v>
      </c>
    </row>
    <row r="2798" spans="1:8" x14ac:dyDescent="0.3">
      <c r="A2798" t="s">
        <v>3157</v>
      </c>
      <c r="B2798" t="s">
        <v>89</v>
      </c>
      <c r="C2798" t="s">
        <v>22</v>
      </c>
      <c r="D2798" s="16">
        <v>1339.4</v>
      </c>
      <c r="E2798" s="17">
        <v>3000</v>
      </c>
      <c r="F2798" s="17">
        <v>847417</v>
      </c>
      <c r="G2798" s="17">
        <v>437489.19860000053</v>
      </c>
      <c r="H2798">
        <v>43.577041115270028</v>
      </c>
    </row>
    <row r="2799" spans="1:8" x14ac:dyDescent="0.3">
      <c r="A2799" t="s">
        <v>3158</v>
      </c>
      <c r="B2799" t="s">
        <v>89</v>
      </c>
      <c r="C2799" t="s">
        <v>23</v>
      </c>
      <c r="D2799" s="16">
        <v>1339.4</v>
      </c>
      <c r="E2799" s="17">
        <v>1680</v>
      </c>
      <c r="F2799" s="17">
        <v>799731</v>
      </c>
      <c r="G2799" s="17">
        <v>425046.12219999981</v>
      </c>
      <c r="H2799">
        <v>44.537940616081038</v>
      </c>
    </row>
    <row r="2800" spans="1:8" x14ac:dyDescent="0.3">
      <c r="A2800" t="s">
        <v>3159</v>
      </c>
      <c r="B2800" t="s">
        <v>89</v>
      </c>
      <c r="C2800" t="s">
        <v>24</v>
      </c>
      <c r="D2800" s="16">
        <v>1339.4</v>
      </c>
      <c r="E2800" s="17">
        <v>7080</v>
      </c>
      <c r="F2800" s="17">
        <v>914599</v>
      </c>
      <c r="G2800" s="17">
        <v>482859.52699999959</v>
      </c>
      <c r="H2800">
        <v>48.713610618596263</v>
      </c>
    </row>
    <row r="2801" spans="1:8" x14ac:dyDescent="0.3">
      <c r="A2801" t="s">
        <v>3160</v>
      </c>
      <c r="B2801" t="s">
        <v>89</v>
      </c>
      <c r="C2801" t="s">
        <v>25</v>
      </c>
      <c r="D2801" s="16">
        <v>1339.4</v>
      </c>
      <c r="E2801" s="17">
        <v>2600</v>
      </c>
      <c r="F2801" s="17">
        <v>574685</v>
      </c>
      <c r="G2801" s="17">
        <v>302979.62599999993</v>
      </c>
      <c r="H2801">
        <v>37.684515717749541</v>
      </c>
    </row>
    <row r="2802" spans="1:8" x14ac:dyDescent="0.3">
      <c r="A2802" t="s">
        <v>6769</v>
      </c>
      <c r="B2802" t="s">
        <v>89</v>
      </c>
      <c r="C2802" t="s">
        <v>5061</v>
      </c>
      <c r="D2802" s="16">
        <v>1339.4</v>
      </c>
      <c r="E2802" s="17">
        <v>3353</v>
      </c>
      <c r="F2802" s="17">
        <v>537277</v>
      </c>
      <c r="G2802" s="17">
        <v>289117.00960000028</v>
      </c>
      <c r="H2802">
        <v>44.001227780914654</v>
      </c>
    </row>
    <row r="2803" spans="1:8" x14ac:dyDescent="0.3">
      <c r="A2803" t="s">
        <v>3161</v>
      </c>
      <c r="B2803" t="s">
        <v>89</v>
      </c>
      <c r="C2803" t="s">
        <v>14</v>
      </c>
      <c r="D2803" s="16">
        <v>1339.4</v>
      </c>
      <c r="E2803" s="17">
        <v>1561</v>
      </c>
      <c r="F2803" s="17">
        <v>507147</v>
      </c>
      <c r="G2803" s="17">
        <v>266845.63099999982</v>
      </c>
      <c r="H2803">
        <v>32.908104719536517</v>
      </c>
    </row>
    <row r="2804" spans="1:8" x14ac:dyDescent="0.3">
      <c r="A2804" t="s">
        <v>3162</v>
      </c>
      <c r="B2804" t="s">
        <v>89</v>
      </c>
      <c r="C2804" t="s">
        <v>15</v>
      </c>
      <c r="D2804" s="16">
        <v>1339.4</v>
      </c>
      <c r="E2804" s="17">
        <v>1397</v>
      </c>
      <c r="F2804" s="17">
        <v>804157</v>
      </c>
      <c r="G2804" s="17">
        <v>475874.0328000001</v>
      </c>
      <c r="H2804">
        <v>29.737480427525536</v>
      </c>
    </row>
    <row r="2805" spans="1:8" x14ac:dyDescent="0.3">
      <c r="A2805" t="s">
        <v>6770</v>
      </c>
      <c r="B2805" t="s">
        <v>89</v>
      </c>
      <c r="C2805" t="s">
        <v>5063</v>
      </c>
      <c r="D2805" s="16">
        <v>1339.4</v>
      </c>
      <c r="E2805" s="17">
        <v>400</v>
      </c>
      <c r="F2805" s="17">
        <v>25019</v>
      </c>
      <c r="G2805" s="17">
        <v>11243.937000000011</v>
      </c>
      <c r="H2805">
        <v>36.633615672029997</v>
      </c>
    </row>
    <row r="2806" spans="1:8" x14ac:dyDescent="0.3">
      <c r="A2806" t="s">
        <v>6771</v>
      </c>
      <c r="B2806" t="s">
        <v>89</v>
      </c>
      <c r="C2806" t="s">
        <v>5065</v>
      </c>
      <c r="D2806" s="16">
        <v>1339.4</v>
      </c>
      <c r="E2806" s="17">
        <v>2052</v>
      </c>
      <c r="F2806" s="17">
        <v>2600810</v>
      </c>
      <c r="G2806" s="17">
        <v>1147636.0115</v>
      </c>
      <c r="H2806">
        <v>68.375488329146023</v>
      </c>
    </row>
    <row r="2807" spans="1:8" x14ac:dyDescent="0.3">
      <c r="A2807" t="s">
        <v>6772</v>
      </c>
      <c r="B2807" t="s">
        <v>89</v>
      </c>
      <c r="C2807" t="s">
        <v>5067</v>
      </c>
      <c r="D2807" s="16">
        <v>1339.4</v>
      </c>
      <c r="E2807" s="17">
        <v>2052</v>
      </c>
      <c r="F2807" s="17">
        <v>2637940</v>
      </c>
      <c r="G2807" s="17">
        <v>1128480.1238999991</v>
      </c>
      <c r="H2807">
        <v>59.310149601995121</v>
      </c>
    </row>
    <row r="2808" spans="1:8" x14ac:dyDescent="0.3">
      <c r="A2808" t="s">
        <v>6773</v>
      </c>
      <c r="B2808" t="s">
        <v>89</v>
      </c>
      <c r="C2808" t="s">
        <v>5069</v>
      </c>
      <c r="D2808" s="16">
        <v>1339.4</v>
      </c>
      <c r="E2808" s="17">
        <v>1584</v>
      </c>
      <c r="F2808" s="17">
        <v>490327</v>
      </c>
      <c r="G2808" s="17">
        <v>142341.38259999978</v>
      </c>
      <c r="H2808">
        <v>99.135594991978195</v>
      </c>
    </row>
    <row r="2809" spans="1:8" x14ac:dyDescent="0.3">
      <c r="A2809" t="s">
        <v>6774</v>
      </c>
      <c r="B2809" t="s">
        <v>89</v>
      </c>
      <c r="C2809" t="s">
        <v>5071</v>
      </c>
      <c r="D2809" s="16">
        <v>1339.4</v>
      </c>
      <c r="E2809" s="17">
        <v>400</v>
      </c>
      <c r="F2809" s="17">
        <v>179756</v>
      </c>
      <c r="G2809" s="17">
        <v>75564.572399999946</v>
      </c>
      <c r="H2809">
        <v>88.411408264454892</v>
      </c>
    </row>
    <row r="2810" spans="1:8" x14ac:dyDescent="0.3">
      <c r="A2810" t="s">
        <v>6775</v>
      </c>
      <c r="B2810" t="s">
        <v>89</v>
      </c>
      <c r="C2810" t="s">
        <v>5073</v>
      </c>
      <c r="D2810" s="16">
        <v>1339.4</v>
      </c>
      <c r="E2810" s="17">
        <v>0</v>
      </c>
      <c r="F2810" s="17">
        <v>61359</v>
      </c>
      <c r="G2810" s="17">
        <v>26259.169799999989</v>
      </c>
      <c r="H2810">
        <v>24.952147306969003</v>
      </c>
    </row>
    <row r="2811" spans="1:8" x14ac:dyDescent="0.3">
      <c r="A2811" t="s">
        <v>6776</v>
      </c>
      <c r="B2811" t="s">
        <v>89</v>
      </c>
      <c r="C2811" t="s">
        <v>5075</v>
      </c>
      <c r="D2811" s="16">
        <v>1339.4</v>
      </c>
      <c r="E2811" s="17">
        <v>0</v>
      </c>
      <c r="F2811" s="17">
        <v>22728</v>
      </c>
      <c r="G2811" s="17">
        <v>9282.7800000000061</v>
      </c>
      <c r="H2811">
        <v>49.706732950446352</v>
      </c>
    </row>
    <row r="2812" spans="1:8" x14ac:dyDescent="0.3">
      <c r="A2812" t="s">
        <v>3163</v>
      </c>
      <c r="B2812" t="s">
        <v>89</v>
      </c>
      <c r="C2812" t="s">
        <v>26</v>
      </c>
      <c r="D2812" s="16">
        <v>1339.4</v>
      </c>
      <c r="E2812" s="17">
        <v>1368</v>
      </c>
      <c r="F2812" s="17">
        <v>740923</v>
      </c>
      <c r="G2812" s="17">
        <v>395143.84460000036</v>
      </c>
      <c r="H2812">
        <v>56.325881440914628</v>
      </c>
    </row>
    <row r="2813" spans="1:8" x14ac:dyDescent="0.3">
      <c r="A2813" t="s">
        <v>3164</v>
      </c>
      <c r="B2813" t="s">
        <v>89</v>
      </c>
      <c r="C2813" t="s">
        <v>27</v>
      </c>
      <c r="D2813" s="16">
        <v>1339.4</v>
      </c>
      <c r="E2813" s="17">
        <v>1596</v>
      </c>
      <c r="F2813" s="17">
        <v>573419</v>
      </c>
      <c r="G2813" s="17">
        <v>290572.63659999991</v>
      </c>
      <c r="H2813">
        <v>73.97750457695993</v>
      </c>
    </row>
    <row r="2814" spans="1:8" x14ac:dyDescent="0.3">
      <c r="A2814" t="s">
        <v>3165</v>
      </c>
      <c r="B2814" t="s">
        <v>89</v>
      </c>
      <c r="C2814" t="s">
        <v>28</v>
      </c>
      <c r="D2814" s="16">
        <v>1339.4</v>
      </c>
      <c r="E2814" s="17">
        <v>1056</v>
      </c>
      <c r="F2814" s="17">
        <v>327352</v>
      </c>
      <c r="G2814" s="17">
        <v>141328.63680000001</v>
      </c>
      <c r="H2814">
        <v>54.800936199824612</v>
      </c>
    </row>
    <row r="2815" spans="1:8" x14ac:dyDescent="0.3">
      <c r="A2815" t="s">
        <v>3166</v>
      </c>
      <c r="B2815" t="s">
        <v>89</v>
      </c>
      <c r="C2815" t="s">
        <v>29</v>
      </c>
      <c r="D2815" s="16">
        <v>1339.4</v>
      </c>
      <c r="E2815" s="17">
        <v>200</v>
      </c>
      <c r="F2815" s="17">
        <v>136918</v>
      </c>
      <c r="G2815" s="17">
        <v>73446.93670000002</v>
      </c>
      <c r="H2815">
        <v>57.039452192382008</v>
      </c>
    </row>
    <row r="2816" spans="1:8" x14ac:dyDescent="0.3">
      <c r="A2816" t="s">
        <v>6777</v>
      </c>
      <c r="B2816" t="s">
        <v>89</v>
      </c>
      <c r="C2816" t="s">
        <v>5077</v>
      </c>
      <c r="D2816" s="16">
        <v>1339.4</v>
      </c>
      <c r="E2816" s="17">
        <v>1600</v>
      </c>
      <c r="F2816" s="17">
        <v>30809</v>
      </c>
      <c r="G2816" s="17">
        <v>13836.212</v>
      </c>
      <c r="H2816">
        <v>30.221219896224479</v>
      </c>
    </row>
    <row r="2817" spans="1:8" x14ac:dyDescent="0.3">
      <c r="A2817" t="s">
        <v>3167</v>
      </c>
      <c r="B2817" t="s">
        <v>89</v>
      </c>
      <c r="C2817" t="s">
        <v>30</v>
      </c>
      <c r="D2817" s="16">
        <v>1339.4</v>
      </c>
      <c r="E2817" s="17">
        <v>1908</v>
      </c>
      <c r="F2817" s="17">
        <v>441857</v>
      </c>
      <c r="G2817" s="17">
        <v>240395.99299999993</v>
      </c>
      <c r="H2817">
        <v>59.02284401665888</v>
      </c>
    </row>
    <row r="2818" spans="1:8" x14ac:dyDescent="0.3">
      <c r="A2818" t="s">
        <v>6778</v>
      </c>
      <c r="B2818" t="s">
        <v>89</v>
      </c>
      <c r="C2818" t="s">
        <v>5079</v>
      </c>
      <c r="D2818" s="16">
        <v>1339.4</v>
      </c>
      <c r="E2818" s="17">
        <v>1120</v>
      </c>
      <c r="F2818" s="17">
        <v>45189</v>
      </c>
      <c r="G2818" s="17">
        <v>21166.228000000003</v>
      </c>
      <c r="H2818">
        <v>77.340744931517477</v>
      </c>
    </row>
    <row r="2819" spans="1:8" x14ac:dyDescent="0.3">
      <c r="A2819" t="s">
        <v>6779</v>
      </c>
      <c r="B2819" t="s">
        <v>89</v>
      </c>
      <c r="C2819" t="s">
        <v>5081</v>
      </c>
      <c r="D2819" s="16">
        <v>1339.4</v>
      </c>
      <c r="E2819" s="17">
        <v>1140</v>
      </c>
      <c r="F2819" s="17">
        <v>743761</v>
      </c>
      <c r="G2819" s="17">
        <v>391062.68050000002</v>
      </c>
      <c r="H2819">
        <v>62.218296289330731</v>
      </c>
    </row>
    <row r="2820" spans="1:8" x14ac:dyDescent="0.3">
      <c r="A2820" t="s">
        <v>6780</v>
      </c>
      <c r="B2820" t="s">
        <v>89</v>
      </c>
      <c r="C2820" t="s">
        <v>5083</v>
      </c>
      <c r="D2820" s="16">
        <v>1339.4</v>
      </c>
      <c r="E2820" s="17">
        <v>2280</v>
      </c>
      <c r="F2820" s="17">
        <v>1471967</v>
      </c>
      <c r="G2820" s="17">
        <v>784588.68540000101</v>
      </c>
      <c r="H2820">
        <v>67.217983192104626</v>
      </c>
    </row>
    <row r="2821" spans="1:8" x14ac:dyDescent="0.3">
      <c r="A2821" t="s">
        <v>6781</v>
      </c>
      <c r="B2821" t="s">
        <v>89</v>
      </c>
      <c r="C2821" t="s">
        <v>5085</v>
      </c>
      <c r="D2821" s="16">
        <v>1339.4</v>
      </c>
      <c r="E2821" s="17">
        <v>270</v>
      </c>
      <c r="F2821" s="17">
        <v>76176</v>
      </c>
      <c r="G2821" s="17">
        <v>33577.86310000001</v>
      </c>
      <c r="H2821">
        <v>39.619197014693846</v>
      </c>
    </row>
    <row r="2822" spans="1:8" x14ac:dyDescent="0.3">
      <c r="A2822" t="s">
        <v>3168</v>
      </c>
      <c r="B2822" t="s">
        <v>89</v>
      </c>
      <c r="C2822" t="s">
        <v>31</v>
      </c>
      <c r="D2822" s="16">
        <v>1339.4</v>
      </c>
      <c r="E2822" s="17">
        <v>3732</v>
      </c>
      <c r="F2822" s="17">
        <v>626095</v>
      </c>
      <c r="G2822" s="17">
        <v>316301.55100000015</v>
      </c>
      <c r="H2822">
        <v>42.645853387299972</v>
      </c>
    </row>
    <row r="2823" spans="1:8" x14ac:dyDescent="0.3">
      <c r="A2823" t="s">
        <v>6782</v>
      </c>
      <c r="B2823" t="s">
        <v>89</v>
      </c>
      <c r="C2823" t="s">
        <v>5087</v>
      </c>
      <c r="D2823" s="16">
        <v>1339.4</v>
      </c>
      <c r="E2823" s="17">
        <v>0</v>
      </c>
      <c r="F2823" s="17">
        <v>106325</v>
      </c>
      <c r="G2823" s="17">
        <v>17831.300000000003</v>
      </c>
      <c r="H2823">
        <v>77.981619226001442</v>
      </c>
    </row>
    <row r="2824" spans="1:8" x14ac:dyDescent="0.3">
      <c r="A2824" t="s">
        <v>3207</v>
      </c>
      <c r="B2824" t="s">
        <v>90</v>
      </c>
      <c r="C2824" t="s">
        <v>4</v>
      </c>
      <c r="D2824" s="16">
        <v>1078</v>
      </c>
      <c r="E2824" s="17">
        <v>11514</v>
      </c>
      <c r="F2824" s="17">
        <v>3742608</v>
      </c>
      <c r="G2824" s="17">
        <v>2041975.1336000005</v>
      </c>
      <c r="H2824">
        <v>51.780351312925788</v>
      </c>
    </row>
    <row r="2825" spans="1:8" x14ac:dyDescent="0.3">
      <c r="A2825" t="s">
        <v>3208</v>
      </c>
      <c r="B2825" t="s">
        <v>90</v>
      </c>
      <c r="C2825" t="s">
        <v>2</v>
      </c>
      <c r="D2825" s="16">
        <v>1078</v>
      </c>
      <c r="E2825" s="17">
        <v>16641</v>
      </c>
      <c r="F2825" s="17">
        <v>5270054</v>
      </c>
      <c r="G2825" s="17">
        <v>2686024.6812000019</v>
      </c>
      <c r="H2825">
        <v>65.772205504590318</v>
      </c>
    </row>
    <row r="2826" spans="1:8" x14ac:dyDescent="0.3">
      <c r="A2826" t="s">
        <v>3209</v>
      </c>
      <c r="B2826" t="s">
        <v>90</v>
      </c>
      <c r="C2826" t="s">
        <v>3</v>
      </c>
      <c r="D2826" s="16">
        <v>1078</v>
      </c>
      <c r="E2826" s="17">
        <v>15312</v>
      </c>
      <c r="F2826" s="17">
        <v>1965644</v>
      </c>
      <c r="G2826" s="17">
        <v>984475.71850000042</v>
      </c>
      <c r="H2826">
        <v>74.734096227406468</v>
      </c>
    </row>
    <row r="2827" spans="1:8" x14ac:dyDescent="0.3">
      <c r="A2827" t="s">
        <v>3210</v>
      </c>
      <c r="B2827" t="s">
        <v>90</v>
      </c>
      <c r="C2827" t="s">
        <v>7</v>
      </c>
      <c r="D2827" s="16">
        <v>1078</v>
      </c>
      <c r="E2827" s="17">
        <v>4860</v>
      </c>
      <c r="F2827" s="17">
        <v>1397583</v>
      </c>
      <c r="G2827" s="17">
        <v>747346.522</v>
      </c>
      <c r="H2827">
        <v>56.00020469860506</v>
      </c>
    </row>
    <row r="2828" spans="1:8" x14ac:dyDescent="0.3">
      <c r="A2828" t="s">
        <v>3211</v>
      </c>
      <c r="B2828" t="s">
        <v>90</v>
      </c>
      <c r="C2828" t="s">
        <v>5</v>
      </c>
      <c r="D2828" s="16">
        <v>1078</v>
      </c>
      <c r="E2828" s="17">
        <v>3600</v>
      </c>
      <c r="F2828" s="17">
        <v>851494</v>
      </c>
      <c r="G2828" s="17">
        <v>474746.31369999965</v>
      </c>
      <c r="H2828">
        <v>42.223542439575645</v>
      </c>
    </row>
    <row r="2829" spans="1:8" x14ac:dyDescent="0.3">
      <c r="A2829" t="s">
        <v>3212</v>
      </c>
      <c r="B2829" t="s">
        <v>90</v>
      </c>
      <c r="C2829" t="s">
        <v>6</v>
      </c>
      <c r="D2829" s="16">
        <v>1078</v>
      </c>
      <c r="E2829" s="17">
        <v>1320</v>
      </c>
      <c r="F2829" s="17">
        <v>408665</v>
      </c>
      <c r="G2829" s="17">
        <v>215148.23930000002</v>
      </c>
      <c r="H2829">
        <v>34.001670531786623</v>
      </c>
    </row>
    <row r="2830" spans="1:8" x14ac:dyDescent="0.3">
      <c r="A2830" t="s">
        <v>3213</v>
      </c>
      <c r="B2830" t="s">
        <v>90</v>
      </c>
      <c r="C2830" t="s">
        <v>8</v>
      </c>
      <c r="D2830" s="16">
        <v>1078</v>
      </c>
      <c r="E2830" s="17">
        <v>5050</v>
      </c>
      <c r="F2830" s="17">
        <v>843817</v>
      </c>
      <c r="G2830" s="17">
        <v>378484.85660000029</v>
      </c>
      <c r="H2830">
        <v>57.404361154647809</v>
      </c>
    </row>
    <row r="2831" spans="1:8" x14ac:dyDescent="0.3">
      <c r="A2831" t="s">
        <v>3214</v>
      </c>
      <c r="B2831" t="s">
        <v>90</v>
      </c>
      <c r="C2831" t="s">
        <v>21</v>
      </c>
      <c r="D2831" s="16">
        <v>1078</v>
      </c>
      <c r="E2831" s="17">
        <v>2790</v>
      </c>
      <c r="F2831" s="17">
        <v>329236</v>
      </c>
      <c r="G2831" s="17">
        <v>167362.04860000021</v>
      </c>
      <c r="H2831">
        <v>57.516340160212017</v>
      </c>
    </row>
    <row r="2832" spans="1:8" x14ac:dyDescent="0.3">
      <c r="A2832" t="s">
        <v>3215</v>
      </c>
      <c r="B2832" t="s">
        <v>90</v>
      </c>
      <c r="C2832" t="s">
        <v>22</v>
      </c>
      <c r="D2832" s="16">
        <v>1078</v>
      </c>
      <c r="E2832" s="17">
        <v>2360</v>
      </c>
      <c r="F2832" s="17">
        <v>612575</v>
      </c>
      <c r="G2832" s="17">
        <v>308864.67999999993</v>
      </c>
      <c r="H2832">
        <v>44.395931565973804</v>
      </c>
    </row>
    <row r="2833" spans="1:8" x14ac:dyDescent="0.3">
      <c r="A2833" t="s">
        <v>3216</v>
      </c>
      <c r="B2833" t="s">
        <v>90</v>
      </c>
      <c r="C2833" t="s">
        <v>23</v>
      </c>
      <c r="D2833" s="16">
        <v>1078</v>
      </c>
      <c r="E2833" s="17">
        <v>1320</v>
      </c>
      <c r="F2833" s="17">
        <v>460814</v>
      </c>
      <c r="G2833" s="17">
        <v>244514.04840000009</v>
      </c>
      <c r="H2833">
        <v>52.41303036935134</v>
      </c>
    </row>
    <row r="2834" spans="1:8" x14ac:dyDescent="0.3">
      <c r="A2834" t="s">
        <v>3217</v>
      </c>
      <c r="B2834" t="s">
        <v>90</v>
      </c>
      <c r="C2834" t="s">
        <v>24</v>
      </c>
      <c r="D2834" s="16">
        <v>1078</v>
      </c>
      <c r="E2834" s="17">
        <v>5600</v>
      </c>
      <c r="F2834" s="17">
        <v>559338</v>
      </c>
      <c r="G2834" s="17">
        <v>298300.23600000003</v>
      </c>
      <c r="H2834">
        <v>62.903044871699151</v>
      </c>
    </row>
    <row r="2835" spans="1:8" x14ac:dyDescent="0.3">
      <c r="A2835" t="s">
        <v>3218</v>
      </c>
      <c r="B2835" t="s">
        <v>90</v>
      </c>
      <c r="C2835" t="s">
        <v>25</v>
      </c>
      <c r="D2835" s="16">
        <v>1078</v>
      </c>
      <c r="E2835" s="17">
        <v>2080</v>
      </c>
      <c r="F2835" s="17">
        <v>315689</v>
      </c>
      <c r="G2835" s="17">
        <v>166995.78200000009</v>
      </c>
      <c r="H2835">
        <v>52.327036066971139</v>
      </c>
    </row>
    <row r="2836" spans="1:8" x14ac:dyDescent="0.3">
      <c r="A2836" t="s">
        <v>6783</v>
      </c>
      <c r="B2836" t="s">
        <v>90</v>
      </c>
      <c r="C2836" t="s">
        <v>5061</v>
      </c>
      <c r="D2836" s="16">
        <v>1078</v>
      </c>
      <c r="E2836" s="17">
        <v>2481</v>
      </c>
      <c r="F2836" s="17">
        <v>365213</v>
      </c>
      <c r="G2836" s="17">
        <v>192513.68199999994</v>
      </c>
      <c r="H2836">
        <v>41.359459992192832</v>
      </c>
    </row>
    <row r="2837" spans="1:8" x14ac:dyDescent="0.3">
      <c r="A2837" t="s">
        <v>3219</v>
      </c>
      <c r="B2837" t="s">
        <v>90</v>
      </c>
      <c r="C2837" t="s">
        <v>14</v>
      </c>
      <c r="D2837" s="16">
        <v>1078</v>
      </c>
      <c r="E2837" s="17">
        <v>1343</v>
      </c>
      <c r="F2837" s="17">
        <v>495153</v>
      </c>
      <c r="G2837" s="17">
        <v>261555.03199999986</v>
      </c>
      <c r="H2837">
        <v>26.517646210432822</v>
      </c>
    </row>
    <row r="2838" spans="1:8" x14ac:dyDescent="0.3">
      <c r="A2838" t="s">
        <v>3220</v>
      </c>
      <c r="B2838" t="s">
        <v>90</v>
      </c>
      <c r="C2838" t="s">
        <v>15</v>
      </c>
      <c r="D2838" s="16">
        <v>1078</v>
      </c>
      <c r="E2838" s="17">
        <v>1088</v>
      </c>
      <c r="F2838" s="17">
        <v>406621</v>
      </c>
      <c r="G2838" s="17">
        <v>235378.91499999992</v>
      </c>
      <c r="H2838">
        <v>43.039356109802078</v>
      </c>
    </row>
    <row r="2839" spans="1:8" x14ac:dyDescent="0.3">
      <c r="A2839" t="s">
        <v>6784</v>
      </c>
      <c r="B2839" t="s">
        <v>90</v>
      </c>
      <c r="C2839" t="s">
        <v>5063</v>
      </c>
      <c r="D2839" s="16">
        <v>1078</v>
      </c>
      <c r="E2839" s="17">
        <v>400</v>
      </c>
      <c r="F2839" s="17">
        <v>30067</v>
      </c>
      <c r="G2839" s="17">
        <v>13592.753000000012</v>
      </c>
      <c r="H2839">
        <v>24.444424707241549</v>
      </c>
    </row>
    <row r="2840" spans="1:8" x14ac:dyDescent="0.3">
      <c r="A2840" t="s">
        <v>6785</v>
      </c>
      <c r="B2840" t="s">
        <v>90</v>
      </c>
      <c r="C2840" t="s">
        <v>5065</v>
      </c>
      <c r="D2840" s="16">
        <v>1078</v>
      </c>
      <c r="E2840" s="17">
        <v>0</v>
      </c>
      <c r="F2840" s="17">
        <v>462465</v>
      </c>
      <c r="G2840" s="17">
        <v>173971.15010000003</v>
      </c>
      <c r="H2840">
        <v>49.017695702011565</v>
      </c>
    </row>
    <row r="2841" spans="1:8" x14ac:dyDescent="0.3">
      <c r="A2841" t="s">
        <v>6786</v>
      </c>
      <c r="B2841" t="s">
        <v>90</v>
      </c>
      <c r="C2841" t="s">
        <v>5067</v>
      </c>
      <c r="D2841" s="16">
        <v>1078</v>
      </c>
      <c r="E2841" s="17">
        <v>0</v>
      </c>
      <c r="F2841" s="17">
        <v>572055</v>
      </c>
      <c r="G2841" s="17">
        <v>260062.26780000009</v>
      </c>
      <c r="H2841">
        <v>51.096635879904596</v>
      </c>
    </row>
    <row r="2842" spans="1:8" x14ac:dyDescent="0.3">
      <c r="A2842" t="s">
        <v>6787</v>
      </c>
      <c r="B2842" t="s">
        <v>90</v>
      </c>
      <c r="C2842" t="s">
        <v>5069</v>
      </c>
      <c r="D2842" s="16">
        <v>1078</v>
      </c>
      <c r="E2842" s="17">
        <v>0</v>
      </c>
      <c r="F2842" s="17">
        <v>63566</v>
      </c>
      <c r="G2842" s="17">
        <v>27681.777999999998</v>
      </c>
      <c r="H2842">
        <v>66.992910304701653</v>
      </c>
    </row>
    <row r="2843" spans="1:8" x14ac:dyDescent="0.3">
      <c r="A2843" t="s">
        <v>6788</v>
      </c>
      <c r="B2843" t="s">
        <v>90</v>
      </c>
      <c r="C2843" t="s">
        <v>5071</v>
      </c>
      <c r="D2843" s="16">
        <v>1078</v>
      </c>
      <c r="E2843" s="17">
        <v>0</v>
      </c>
      <c r="F2843" s="17">
        <v>73017</v>
      </c>
      <c r="G2843" s="17">
        <v>34979.347700000013</v>
      </c>
      <c r="H2843">
        <v>55.564612953255292</v>
      </c>
    </row>
    <row r="2844" spans="1:8" x14ac:dyDescent="0.3">
      <c r="A2844" t="s">
        <v>6789</v>
      </c>
      <c r="B2844" t="s">
        <v>90</v>
      </c>
      <c r="C2844" t="s">
        <v>5073</v>
      </c>
      <c r="D2844" s="16">
        <v>1078</v>
      </c>
      <c r="E2844" s="17">
        <v>0</v>
      </c>
      <c r="F2844" s="17">
        <v>68038</v>
      </c>
      <c r="G2844" s="17">
        <v>28457.119800000008</v>
      </c>
      <c r="H2844">
        <v>19.552104141938727</v>
      </c>
    </row>
    <row r="2845" spans="1:8" x14ac:dyDescent="0.3">
      <c r="A2845" t="s">
        <v>6790</v>
      </c>
      <c r="B2845" t="s">
        <v>90</v>
      </c>
      <c r="C2845" t="s">
        <v>5075</v>
      </c>
      <c r="D2845" s="16">
        <v>1078</v>
      </c>
      <c r="E2845" s="17">
        <v>0</v>
      </c>
      <c r="F2845" s="17">
        <v>8959</v>
      </c>
      <c r="G2845" s="17">
        <v>2386.2499999999991</v>
      </c>
      <c r="H2845">
        <v>123.5552013997186</v>
      </c>
    </row>
    <row r="2846" spans="1:8" x14ac:dyDescent="0.3">
      <c r="A2846" t="s">
        <v>3221</v>
      </c>
      <c r="B2846" t="s">
        <v>90</v>
      </c>
      <c r="C2846" t="s">
        <v>26</v>
      </c>
      <c r="D2846" s="16">
        <v>1078</v>
      </c>
      <c r="E2846" s="17">
        <v>1971</v>
      </c>
      <c r="F2846" s="17">
        <v>693104</v>
      </c>
      <c r="G2846" s="17">
        <v>347443.63140000065</v>
      </c>
      <c r="H2846">
        <v>89.022757009812395</v>
      </c>
    </row>
    <row r="2847" spans="1:8" x14ac:dyDescent="0.3">
      <c r="A2847" t="s">
        <v>3222</v>
      </c>
      <c r="B2847" t="s">
        <v>90</v>
      </c>
      <c r="C2847" t="s">
        <v>27</v>
      </c>
      <c r="D2847" s="16">
        <v>1078</v>
      </c>
      <c r="E2847" s="17">
        <v>2727</v>
      </c>
      <c r="F2847" s="17">
        <v>535851</v>
      </c>
      <c r="G2847" s="17">
        <v>245594.7159999999</v>
      </c>
      <c r="H2847">
        <v>154.14857841424032</v>
      </c>
    </row>
    <row r="2848" spans="1:8" x14ac:dyDescent="0.3">
      <c r="A2848" t="s">
        <v>3223</v>
      </c>
      <c r="B2848" t="s">
        <v>90</v>
      </c>
      <c r="C2848" t="s">
        <v>28</v>
      </c>
      <c r="D2848" s="16">
        <v>1078</v>
      </c>
      <c r="E2848" s="17">
        <v>960</v>
      </c>
      <c r="F2848" s="17">
        <v>160376</v>
      </c>
      <c r="G2848" s="17">
        <v>64073.227999999974</v>
      </c>
      <c r="H2848">
        <v>77.245262761491375</v>
      </c>
    </row>
    <row r="2849" spans="1:8" x14ac:dyDescent="0.3">
      <c r="A2849" t="s">
        <v>3224</v>
      </c>
      <c r="B2849" t="s">
        <v>90</v>
      </c>
      <c r="C2849" t="s">
        <v>29</v>
      </c>
      <c r="D2849" s="16">
        <v>1078</v>
      </c>
      <c r="E2849" s="17">
        <v>400</v>
      </c>
      <c r="F2849" s="17">
        <v>169595</v>
      </c>
      <c r="G2849" s="17">
        <v>73172.534299999985</v>
      </c>
      <c r="H2849">
        <v>52.53656254094313</v>
      </c>
    </row>
    <row r="2850" spans="1:8" x14ac:dyDescent="0.3">
      <c r="A2850" t="s">
        <v>6791</v>
      </c>
      <c r="B2850" t="s">
        <v>90</v>
      </c>
      <c r="C2850" t="s">
        <v>5077</v>
      </c>
      <c r="D2850" s="16">
        <v>1078</v>
      </c>
      <c r="E2850" s="17">
        <v>800</v>
      </c>
      <c r="F2850" s="17">
        <v>11696</v>
      </c>
      <c r="G2850" s="17">
        <v>4764.9920000000002</v>
      </c>
      <c r="H2850">
        <v>24.119272506971544</v>
      </c>
    </row>
    <row r="2851" spans="1:8" x14ac:dyDescent="0.3">
      <c r="A2851" t="s">
        <v>3225</v>
      </c>
      <c r="B2851" t="s">
        <v>90</v>
      </c>
      <c r="C2851" t="s">
        <v>30</v>
      </c>
      <c r="D2851" s="16">
        <v>1078</v>
      </c>
      <c r="E2851" s="17">
        <v>1108</v>
      </c>
      <c r="F2851" s="17">
        <v>234654</v>
      </c>
      <c r="G2851" s="17">
        <v>129932.91159999989</v>
      </c>
      <c r="H2851">
        <v>56.384830730999184</v>
      </c>
    </row>
    <row r="2852" spans="1:8" x14ac:dyDescent="0.3">
      <c r="A2852" t="s">
        <v>6792</v>
      </c>
      <c r="B2852" t="s">
        <v>90</v>
      </c>
      <c r="C2852" t="s">
        <v>5079</v>
      </c>
      <c r="D2852" s="16">
        <v>1078</v>
      </c>
      <c r="E2852" s="17">
        <v>880</v>
      </c>
      <c r="F2852" s="17">
        <v>19501</v>
      </c>
      <c r="G2852" s="17">
        <v>9552.1320000000014</v>
      </c>
      <c r="H2852">
        <v>164.98710790011492</v>
      </c>
    </row>
    <row r="2853" spans="1:8" x14ac:dyDescent="0.3">
      <c r="A2853" t="s">
        <v>6793</v>
      </c>
      <c r="B2853" t="s">
        <v>90</v>
      </c>
      <c r="C2853" t="s">
        <v>5081</v>
      </c>
      <c r="D2853" s="16">
        <v>1078</v>
      </c>
      <c r="E2853" s="17">
        <v>0</v>
      </c>
      <c r="F2853" s="17">
        <v>162867</v>
      </c>
      <c r="G2853" s="17">
        <v>89032.300799999997</v>
      </c>
      <c r="H2853">
        <v>46.54237546213232</v>
      </c>
    </row>
    <row r="2854" spans="1:8" x14ac:dyDescent="0.3">
      <c r="A2854" t="s">
        <v>6794</v>
      </c>
      <c r="B2854" t="s">
        <v>90</v>
      </c>
      <c r="C2854" t="s">
        <v>5083</v>
      </c>
      <c r="D2854" s="16">
        <v>1078</v>
      </c>
      <c r="E2854" s="17">
        <v>0</v>
      </c>
      <c r="F2854" s="17">
        <v>222467</v>
      </c>
      <c r="G2854" s="17">
        <v>116348.79800000001</v>
      </c>
      <c r="H2854">
        <v>31.388676964202617</v>
      </c>
    </row>
    <row r="2855" spans="1:8" x14ac:dyDescent="0.3">
      <c r="A2855" t="s">
        <v>6795</v>
      </c>
      <c r="B2855" t="s">
        <v>90</v>
      </c>
      <c r="C2855" t="s">
        <v>5085</v>
      </c>
      <c r="D2855" s="16">
        <v>1078</v>
      </c>
      <c r="E2855" s="17">
        <v>270</v>
      </c>
      <c r="F2855" s="17">
        <v>67696</v>
      </c>
      <c r="G2855" s="17">
        <v>34409.014800000004</v>
      </c>
      <c r="H2855">
        <v>37.83139488402815</v>
      </c>
    </row>
    <row r="2856" spans="1:8" x14ac:dyDescent="0.3">
      <c r="A2856" t="s">
        <v>3226</v>
      </c>
      <c r="B2856" t="s">
        <v>90</v>
      </c>
      <c r="C2856" t="s">
        <v>31</v>
      </c>
      <c r="D2856" s="16">
        <v>1078</v>
      </c>
      <c r="E2856" s="17">
        <v>1920</v>
      </c>
      <c r="F2856" s="17">
        <v>241408</v>
      </c>
      <c r="G2856" s="17">
        <v>116717.06159999999</v>
      </c>
      <c r="H2856">
        <v>54.67168191269306</v>
      </c>
    </row>
    <row r="2857" spans="1:8" x14ac:dyDescent="0.3">
      <c r="A2857" t="s">
        <v>3465</v>
      </c>
      <c r="B2857" t="s">
        <v>91</v>
      </c>
      <c r="C2857" t="s">
        <v>4</v>
      </c>
      <c r="D2857" s="16">
        <v>1423.9</v>
      </c>
      <c r="E2857" s="17">
        <v>16017</v>
      </c>
      <c r="F2857" s="17">
        <v>4643818</v>
      </c>
      <c r="G2857" s="17">
        <v>2463274.3232000023</v>
      </c>
      <c r="H2857">
        <v>55.263660813042584</v>
      </c>
    </row>
    <row r="2858" spans="1:8" x14ac:dyDescent="0.3">
      <c r="A2858" t="s">
        <v>3466</v>
      </c>
      <c r="B2858" t="s">
        <v>91</v>
      </c>
      <c r="C2858" t="s">
        <v>2</v>
      </c>
      <c r="D2858" s="16">
        <v>1423.9</v>
      </c>
      <c r="E2858" s="17">
        <v>21195</v>
      </c>
      <c r="F2858" s="17">
        <v>7005758.71</v>
      </c>
      <c r="G2858" s="17">
        <v>3572889.3439000025</v>
      </c>
      <c r="H2858">
        <v>64.952492911233534</v>
      </c>
    </row>
    <row r="2859" spans="1:8" x14ac:dyDescent="0.3">
      <c r="A2859" t="s">
        <v>3467</v>
      </c>
      <c r="B2859" t="s">
        <v>91</v>
      </c>
      <c r="C2859" t="s">
        <v>3</v>
      </c>
      <c r="D2859" s="16">
        <v>1423.9</v>
      </c>
      <c r="E2859" s="17">
        <v>18216</v>
      </c>
      <c r="F2859" s="17">
        <v>2146288</v>
      </c>
      <c r="G2859" s="17">
        <v>1076754.8436000007</v>
      </c>
      <c r="H2859">
        <v>77.98133481661543</v>
      </c>
    </row>
    <row r="2860" spans="1:8" x14ac:dyDescent="0.3">
      <c r="A2860" t="s">
        <v>3468</v>
      </c>
      <c r="B2860" t="s">
        <v>91</v>
      </c>
      <c r="C2860" t="s">
        <v>7</v>
      </c>
      <c r="D2860" s="16">
        <v>1423.9</v>
      </c>
      <c r="E2860" s="17">
        <v>4323</v>
      </c>
      <c r="F2860" s="17">
        <v>905179</v>
      </c>
      <c r="G2860" s="17">
        <v>467158.20199999993</v>
      </c>
      <c r="H2860">
        <v>75.808803968253514</v>
      </c>
    </row>
    <row r="2861" spans="1:8" x14ac:dyDescent="0.3">
      <c r="A2861" t="s">
        <v>3469</v>
      </c>
      <c r="B2861" t="s">
        <v>91</v>
      </c>
      <c r="C2861" t="s">
        <v>5</v>
      </c>
      <c r="D2861" s="16">
        <v>1423.9</v>
      </c>
      <c r="E2861" s="17">
        <v>3920</v>
      </c>
      <c r="F2861" s="17">
        <v>630919</v>
      </c>
      <c r="G2861" s="17">
        <v>354772.57919999963</v>
      </c>
      <c r="H2861">
        <v>58.293440190045587</v>
      </c>
    </row>
    <row r="2862" spans="1:8" x14ac:dyDescent="0.3">
      <c r="A2862" t="s">
        <v>3470</v>
      </c>
      <c r="B2862" t="s">
        <v>91</v>
      </c>
      <c r="C2862" t="s">
        <v>6</v>
      </c>
      <c r="D2862" s="16">
        <v>1423.9</v>
      </c>
      <c r="E2862" s="17">
        <v>1775</v>
      </c>
      <c r="F2862" s="17">
        <v>416449</v>
      </c>
      <c r="G2862" s="17">
        <v>206983.38269999984</v>
      </c>
      <c r="H2862">
        <v>42.972586081314759</v>
      </c>
    </row>
    <row r="2863" spans="1:8" x14ac:dyDescent="0.3">
      <c r="A2863" t="s">
        <v>3471</v>
      </c>
      <c r="B2863" t="s">
        <v>91</v>
      </c>
      <c r="C2863" t="s">
        <v>8</v>
      </c>
      <c r="D2863" s="16">
        <v>1423.9</v>
      </c>
      <c r="E2863" s="17">
        <v>4140</v>
      </c>
      <c r="F2863" s="17">
        <v>661400</v>
      </c>
      <c r="G2863" s="17">
        <v>282213.99420000002</v>
      </c>
      <c r="H2863">
        <v>57.387991333671735</v>
      </c>
    </row>
    <row r="2864" spans="1:8" x14ac:dyDescent="0.3">
      <c r="A2864" t="s">
        <v>3472</v>
      </c>
      <c r="B2864" t="s">
        <v>91</v>
      </c>
      <c r="C2864" t="s">
        <v>21</v>
      </c>
      <c r="D2864" s="16">
        <v>1423.9</v>
      </c>
      <c r="E2864" s="17">
        <v>2560</v>
      </c>
      <c r="F2864" s="17">
        <v>286772</v>
      </c>
      <c r="G2864" s="17">
        <v>132986.70160000006</v>
      </c>
      <c r="H2864">
        <v>53.012739016150334</v>
      </c>
    </row>
    <row r="2865" spans="1:8" x14ac:dyDescent="0.3">
      <c r="A2865" t="s">
        <v>3473</v>
      </c>
      <c r="B2865" t="s">
        <v>91</v>
      </c>
      <c r="C2865" t="s">
        <v>22</v>
      </c>
      <c r="D2865" s="16">
        <v>1423.9</v>
      </c>
      <c r="E2865" s="17">
        <v>2400</v>
      </c>
      <c r="F2865" s="17">
        <v>464051</v>
      </c>
      <c r="G2865" s="17">
        <v>222962.81260000015</v>
      </c>
      <c r="H2865">
        <v>54.806585130516453</v>
      </c>
    </row>
    <row r="2866" spans="1:8" x14ac:dyDescent="0.3">
      <c r="A2866" t="s">
        <v>3474</v>
      </c>
      <c r="B2866" t="s">
        <v>91</v>
      </c>
      <c r="C2866" t="s">
        <v>23</v>
      </c>
      <c r="D2866" s="16">
        <v>1423.9</v>
      </c>
      <c r="E2866" s="17">
        <v>1360</v>
      </c>
      <c r="F2866" s="17">
        <v>398511</v>
      </c>
      <c r="G2866" s="17">
        <v>204744.17600000001</v>
      </c>
      <c r="H2866">
        <v>62.182534155072837</v>
      </c>
    </row>
    <row r="2867" spans="1:8" x14ac:dyDescent="0.3">
      <c r="A2867" t="s">
        <v>3475</v>
      </c>
      <c r="B2867" t="s">
        <v>91</v>
      </c>
      <c r="C2867" t="s">
        <v>24</v>
      </c>
      <c r="D2867" s="16">
        <v>1423.9</v>
      </c>
      <c r="E2867" s="17">
        <v>5720</v>
      </c>
      <c r="F2867" s="17">
        <v>513247</v>
      </c>
      <c r="G2867" s="17">
        <v>255492.24819999991</v>
      </c>
      <c r="H2867">
        <v>59.20370291734028</v>
      </c>
    </row>
    <row r="2868" spans="1:8" x14ac:dyDescent="0.3">
      <c r="A2868" t="s">
        <v>3476</v>
      </c>
      <c r="B2868" t="s">
        <v>91</v>
      </c>
      <c r="C2868" t="s">
        <v>25</v>
      </c>
      <c r="D2868" s="16">
        <v>1423.9</v>
      </c>
      <c r="E2868" s="17">
        <v>2120</v>
      </c>
      <c r="F2868" s="17">
        <v>309161</v>
      </c>
      <c r="G2868" s="17">
        <v>156077.61800000002</v>
      </c>
      <c r="H2868">
        <v>45.183509162346553</v>
      </c>
    </row>
    <row r="2869" spans="1:8" x14ac:dyDescent="0.3">
      <c r="A2869" t="s">
        <v>6796</v>
      </c>
      <c r="B2869" t="s">
        <v>91</v>
      </c>
      <c r="C2869" t="s">
        <v>5061</v>
      </c>
      <c r="D2869" s="16">
        <v>1423.9</v>
      </c>
      <c r="E2869" s="17">
        <v>2895</v>
      </c>
      <c r="F2869" s="17">
        <v>345050</v>
      </c>
      <c r="G2869" s="17">
        <v>173074.86100000006</v>
      </c>
      <c r="H2869">
        <v>51.57042333427033</v>
      </c>
    </row>
    <row r="2870" spans="1:8" x14ac:dyDescent="0.3">
      <c r="A2870" t="s">
        <v>3477</v>
      </c>
      <c r="B2870" t="s">
        <v>91</v>
      </c>
      <c r="C2870" t="s">
        <v>14</v>
      </c>
      <c r="D2870" s="16">
        <v>1423.9</v>
      </c>
      <c r="E2870" s="17">
        <v>1605</v>
      </c>
      <c r="F2870" s="17">
        <v>530466.29</v>
      </c>
      <c r="G2870" s="17">
        <v>272491.5230000001</v>
      </c>
      <c r="H2870">
        <v>31.149478553846329</v>
      </c>
    </row>
    <row r="2871" spans="1:8" x14ac:dyDescent="0.3">
      <c r="A2871" t="s">
        <v>3478</v>
      </c>
      <c r="B2871" t="s">
        <v>91</v>
      </c>
      <c r="C2871" t="s">
        <v>15</v>
      </c>
      <c r="D2871" s="16">
        <v>1423.9</v>
      </c>
      <c r="E2871" s="17">
        <v>1450</v>
      </c>
      <c r="F2871" s="17">
        <v>470812</v>
      </c>
      <c r="G2871" s="17">
        <v>273878.16320000024</v>
      </c>
      <c r="H2871">
        <v>39.082362125592851</v>
      </c>
    </row>
    <row r="2872" spans="1:8" x14ac:dyDescent="0.3">
      <c r="A2872" t="s">
        <v>6797</v>
      </c>
      <c r="B2872" t="s">
        <v>91</v>
      </c>
      <c r="C2872" t="s">
        <v>5063</v>
      </c>
      <c r="D2872" s="16">
        <v>1423.9</v>
      </c>
      <c r="E2872" s="17">
        <v>400</v>
      </c>
      <c r="F2872" s="17">
        <v>44186</v>
      </c>
      <c r="G2872" s="17">
        <v>20090.870000000003</v>
      </c>
      <c r="H2872">
        <v>22.372618230322896</v>
      </c>
    </row>
    <row r="2873" spans="1:8" x14ac:dyDescent="0.3">
      <c r="A2873" t="s">
        <v>6798</v>
      </c>
      <c r="B2873" t="s">
        <v>91</v>
      </c>
      <c r="C2873" t="s">
        <v>5065</v>
      </c>
      <c r="D2873" s="16">
        <v>1423.9</v>
      </c>
      <c r="E2873" s="17">
        <v>0</v>
      </c>
      <c r="F2873" s="17">
        <v>369587</v>
      </c>
      <c r="G2873" s="17">
        <v>95544.605099999986</v>
      </c>
      <c r="H2873">
        <v>54.879274297277817</v>
      </c>
    </row>
    <row r="2874" spans="1:8" x14ac:dyDescent="0.3">
      <c r="A2874" t="s">
        <v>6799</v>
      </c>
      <c r="B2874" t="s">
        <v>91</v>
      </c>
      <c r="C2874" t="s">
        <v>5067</v>
      </c>
      <c r="D2874" s="16">
        <v>1423.9</v>
      </c>
      <c r="E2874" s="17">
        <v>0</v>
      </c>
      <c r="F2874" s="17">
        <v>340551</v>
      </c>
      <c r="G2874" s="17">
        <v>127324.48909999995</v>
      </c>
      <c r="H2874">
        <v>113.27224028923547</v>
      </c>
    </row>
    <row r="2875" spans="1:8" x14ac:dyDescent="0.3">
      <c r="A2875" t="s">
        <v>6800</v>
      </c>
      <c r="B2875" t="s">
        <v>91</v>
      </c>
      <c r="C2875" t="s">
        <v>5069</v>
      </c>
      <c r="D2875" s="16">
        <v>1423.9</v>
      </c>
      <c r="E2875" s="17">
        <v>0</v>
      </c>
      <c r="F2875" s="17">
        <v>17842</v>
      </c>
      <c r="G2875" s="17">
        <v>3414.7800000000007</v>
      </c>
      <c r="H2875">
        <v>78.604973376714355</v>
      </c>
    </row>
    <row r="2876" spans="1:8" x14ac:dyDescent="0.3">
      <c r="A2876" t="s">
        <v>6801</v>
      </c>
      <c r="B2876" t="s">
        <v>91</v>
      </c>
      <c r="C2876" t="s">
        <v>5071</v>
      </c>
      <c r="D2876" s="16">
        <v>1423.9</v>
      </c>
      <c r="E2876" s="17">
        <v>0</v>
      </c>
      <c r="F2876" s="17">
        <v>8077</v>
      </c>
      <c r="G2876" s="17">
        <v>4005.080300000001</v>
      </c>
      <c r="H2876">
        <v>84.814291917397014</v>
      </c>
    </row>
    <row r="2877" spans="1:8" x14ac:dyDescent="0.3">
      <c r="A2877" t="s">
        <v>6802</v>
      </c>
      <c r="B2877" t="s">
        <v>91</v>
      </c>
      <c r="C2877" t="s">
        <v>5073</v>
      </c>
      <c r="D2877" s="16">
        <v>1423.9</v>
      </c>
      <c r="E2877" s="17">
        <v>0</v>
      </c>
      <c r="F2877" s="17">
        <v>42007</v>
      </c>
      <c r="G2877" s="17">
        <v>13527.51679999999</v>
      </c>
      <c r="H2877">
        <v>43.992448841206567</v>
      </c>
    </row>
    <row r="2878" spans="1:8" x14ac:dyDescent="0.3">
      <c r="A2878" t="s">
        <v>3479</v>
      </c>
      <c r="B2878" t="s">
        <v>91</v>
      </c>
      <c r="C2878" t="s">
        <v>26</v>
      </c>
      <c r="D2878" s="16">
        <v>1423.9</v>
      </c>
      <c r="E2878" s="17">
        <v>1368</v>
      </c>
      <c r="F2878" s="17">
        <v>652772</v>
      </c>
      <c r="G2878" s="17">
        <v>332069.65590000007</v>
      </c>
      <c r="H2878">
        <v>59.714501624685674</v>
      </c>
    </row>
    <row r="2879" spans="1:8" x14ac:dyDescent="0.3">
      <c r="A2879" t="s">
        <v>3480</v>
      </c>
      <c r="B2879" t="s">
        <v>91</v>
      </c>
      <c r="C2879" t="s">
        <v>27</v>
      </c>
      <c r="D2879" s="16">
        <v>1423.9</v>
      </c>
      <c r="E2879" s="17">
        <v>1596</v>
      </c>
      <c r="F2879" s="17">
        <v>358374</v>
      </c>
      <c r="G2879" s="17">
        <v>170329.27040000012</v>
      </c>
      <c r="H2879">
        <v>99.651393449103992</v>
      </c>
    </row>
    <row r="2880" spans="1:8" x14ac:dyDescent="0.3">
      <c r="A2880" t="s">
        <v>3481</v>
      </c>
      <c r="B2880" t="s">
        <v>91</v>
      </c>
      <c r="C2880" t="s">
        <v>28</v>
      </c>
      <c r="D2880" s="16">
        <v>1423.9</v>
      </c>
      <c r="E2880" s="17">
        <v>1056</v>
      </c>
      <c r="F2880" s="17">
        <v>227577</v>
      </c>
      <c r="G2880" s="17">
        <v>103328.47499999999</v>
      </c>
      <c r="H2880">
        <v>57.49342340200824</v>
      </c>
    </row>
    <row r="2881" spans="1:8" x14ac:dyDescent="0.3">
      <c r="A2881" t="s">
        <v>3482</v>
      </c>
      <c r="B2881" t="s">
        <v>91</v>
      </c>
      <c r="C2881" t="s">
        <v>29</v>
      </c>
      <c r="D2881" s="16">
        <v>1423.9</v>
      </c>
      <c r="E2881" s="17">
        <v>200</v>
      </c>
      <c r="F2881" s="17">
        <v>94880</v>
      </c>
      <c r="G2881" s="17">
        <v>47638.698899999996</v>
      </c>
      <c r="H2881">
        <v>69.369541940918268</v>
      </c>
    </row>
    <row r="2882" spans="1:8" x14ac:dyDescent="0.3">
      <c r="A2882" t="s">
        <v>6803</v>
      </c>
      <c r="B2882" t="s">
        <v>91</v>
      </c>
      <c r="C2882" t="s">
        <v>5077</v>
      </c>
      <c r="D2882" s="16">
        <v>1423.9</v>
      </c>
      <c r="E2882" s="17">
        <v>640</v>
      </c>
      <c r="F2882" s="17">
        <v>9722</v>
      </c>
      <c r="G2882" s="17">
        <v>4472.8159999999998</v>
      </c>
      <c r="H2882">
        <v>109.051083882752</v>
      </c>
    </row>
    <row r="2883" spans="1:8" x14ac:dyDescent="0.3">
      <c r="A2883" t="s">
        <v>3483</v>
      </c>
      <c r="B2883" t="s">
        <v>91</v>
      </c>
      <c r="C2883" t="s">
        <v>30</v>
      </c>
      <c r="D2883" s="16">
        <v>1423.9</v>
      </c>
      <c r="E2883" s="17">
        <v>1328</v>
      </c>
      <c r="F2883" s="17">
        <v>225499</v>
      </c>
      <c r="G2883" s="17">
        <v>128489.69359999994</v>
      </c>
      <c r="H2883">
        <v>72.016934774208309</v>
      </c>
    </row>
    <row r="2884" spans="1:8" x14ac:dyDescent="0.3">
      <c r="A2884" t="s">
        <v>6804</v>
      </c>
      <c r="B2884" t="s">
        <v>91</v>
      </c>
      <c r="C2884" t="s">
        <v>5079</v>
      </c>
      <c r="D2884" s="16">
        <v>1423.9</v>
      </c>
      <c r="E2884" s="17">
        <v>920</v>
      </c>
      <c r="F2884" s="17">
        <v>29252</v>
      </c>
      <c r="G2884" s="17">
        <v>15347.036000000006</v>
      </c>
      <c r="H2884">
        <v>100.17057436466581</v>
      </c>
    </row>
    <row r="2885" spans="1:8" x14ac:dyDescent="0.3">
      <c r="A2885" t="s">
        <v>6805</v>
      </c>
      <c r="B2885" t="s">
        <v>91</v>
      </c>
      <c r="C2885" t="s">
        <v>5081</v>
      </c>
      <c r="D2885" s="16">
        <v>1423.9</v>
      </c>
      <c r="E2885" s="17">
        <v>0</v>
      </c>
      <c r="F2885" s="17">
        <v>152064</v>
      </c>
      <c r="G2885" s="17">
        <v>73730.461399999971</v>
      </c>
      <c r="H2885">
        <v>61.390770870907545</v>
      </c>
    </row>
    <row r="2886" spans="1:8" x14ac:dyDescent="0.3">
      <c r="A2886" t="s">
        <v>6806</v>
      </c>
      <c r="B2886" t="s">
        <v>91</v>
      </c>
      <c r="C2886" t="s">
        <v>5083</v>
      </c>
      <c r="D2886" s="16">
        <v>1423.9</v>
      </c>
      <c r="E2886" s="17">
        <v>0</v>
      </c>
      <c r="F2886" s="17">
        <v>224355</v>
      </c>
      <c r="G2886" s="17">
        <v>126560.85399999999</v>
      </c>
      <c r="H2886">
        <v>37.095172958512215</v>
      </c>
    </row>
    <row r="2887" spans="1:8" x14ac:dyDescent="0.3">
      <c r="A2887" t="s">
        <v>6807</v>
      </c>
      <c r="B2887" t="s">
        <v>91</v>
      </c>
      <c r="C2887" t="s">
        <v>5085</v>
      </c>
      <c r="D2887" s="16">
        <v>1423.9</v>
      </c>
      <c r="E2887" s="17">
        <v>540</v>
      </c>
      <c r="F2887" s="17">
        <v>91541</v>
      </c>
      <c r="G2887" s="17">
        <v>40318.654799999997</v>
      </c>
      <c r="H2887">
        <v>53.745498616881001</v>
      </c>
    </row>
    <row r="2888" spans="1:8" x14ac:dyDescent="0.3">
      <c r="A2888" t="s">
        <v>3484</v>
      </c>
      <c r="B2888" t="s">
        <v>91</v>
      </c>
      <c r="C2888" t="s">
        <v>31</v>
      </c>
      <c r="D2888" s="16">
        <v>1423.9</v>
      </c>
      <c r="E2888" s="17">
        <v>2820</v>
      </c>
      <c r="F2888" s="17">
        <v>337591</v>
      </c>
      <c r="G2888" s="17">
        <v>156072.73659999989</v>
      </c>
      <c r="H2888">
        <v>54.642931075441261</v>
      </c>
    </row>
    <row r="2889" spans="1:8" x14ac:dyDescent="0.3">
      <c r="A2889" t="s">
        <v>3765</v>
      </c>
      <c r="B2889" t="s">
        <v>92</v>
      </c>
      <c r="C2889" t="s">
        <v>4</v>
      </c>
      <c r="D2889" s="16">
        <v>1286</v>
      </c>
      <c r="E2889" s="17">
        <v>13758</v>
      </c>
      <c r="F2889" s="17">
        <v>3563635.96</v>
      </c>
      <c r="G2889" s="17">
        <v>1954093.1787999996</v>
      </c>
      <c r="H2889">
        <v>64.962751389089902</v>
      </c>
    </row>
    <row r="2890" spans="1:8" x14ac:dyDescent="0.3">
      <c r="A2890" t="s">
        <v>3766</v>
      </c>
      <c r="B2890" t="s">
        <v>92</v>
      </c>
      <c r="C2890" t="s">
        <v>2</v>
      </c>
      <c r="D2890" s="16">
        <v>1286</v>
      </c>
      <c r="E2890" s="17">
        <v>14784</v>
      </c>
      <c r="F2890" s="17">
        <v>5167842</v>
      </c>
      <c r="G2890" s="17">
        <v>2424641.8685000008</v>
      </c>
      <c r="H2890">
        <v>64.917719003251491</v>
      </c>
    </row>
    <row r="2891" spans="1:8" x14ac:dyDescent="0.3">
      <c r="A2891" t="s">
        <v>3767</v>
      </c>
      <c r="B2891" t="s">
        <v>92</v>
      </c>
      <c r="C2891" t="s">
        <v>3</v>
      </c>
      <c r="D2891" s="16">
        <v>1286</v>
      </c>
      <c r="E2891" s="17">
        <v>14376</v>
      </c>
      <c r="F2891" s="17">
        <v>1520531.99</v>
      </c>
      <c r="G2891" s="17">
        <v>664282.67780000123</v>
      </c>
      <c r="H2891">
        <v>86.578486822520759</v>
      </c>
    </row>
    <row r="2892" spans="1:8" x14ac:dyDescent="0.3">
      <c r="A2892" t="s">
        <v>3768</v>
      </c>
      <c r="B2892" t="s">
        <v>92</v>
      </c>
      <c r="C2892" t="s">
        <v>7</v>
      </c>
      <c r="D2892" s="16">
        <v>1286</v>
      </c>
      <c r="E2892" s="17">
        <v>3717</v>
      </c>
      <c r="F2892" s="17">
        <v>1076630.71</v>
      </c>
      <c r="G2892" s="17">
        <v>589289.63300000015</v>
      </c>
      <c r="H2892">
        <v>55.541215985165124</v>
      </c>
    </row>
    <row r="2893" spans="1:8" x14ac:dyDescent="0.3">
      <c r="A2893" t="s">
        <v>3769</v>
      </c>
      <c r="B2893" t="s">
        <v>92</v>
      </c>
      <c r="C2893" t="s">
        <v>5</v>
      </c>
      <c r="D2893" s="16">
        <v>1286</v>
      </c>
      <c r="E2893" s="17">
        <v>4800</v>
      </c>
      <c r="F2893" s="17">
        <v>794540</v>
      </c>
      <c r="G2893" s="17">
        <v>428396.90599999955</v>
      </c>
      <c r="H2893">
        <v>58.700584360058834</v>
      </c>
    </row>
    <row r="2894" spans="1:8" x14ac:dyDescent="0.3">
      <c r="A2894" t="s">
        <v>3770</v>
      </c>
      <c r="B2894" t="s">
        <v>92</v>
      </c>
      <c r="C2894" t="s">
        <v>6</v>
      </c>
      <c r="D2894" s="16">
        <v>1286</v>
      </c>
      <c r="E2894" s="17">
        <v>2220</v>
      </c>
      <c r="F2894" s="17">
        <v>566307</v>
      </c>
      <c r="G2894" s="17">
        <v>285938.34009999986</v>
      </c>
      <c r="H2894">
        <v>40.209729910329408</v>
      </c>
    </row>
    <row r="2895" spans="1:8" x14ac:dyDescent="0.3">
      <c r="A2895" t="s">
        <v>3771</v>
      </c>
      <c r="B2895" t="s">
        <v>92</v>
      </c>
      <c r="C2895" t="s">
        <v>8</v>
      </c>
      <c r="D2895" s="16">
        <v>1286</v>
      </c>
      <c r="E2895" s="17">
        <v>6220</v>
      </c>
      <c r="F2895" s="17">
        <v>1222690.99</v>
      </c>
      <c r="G2895" s="17">
        <v>528039.38909999991</v>
      </c>
      <c r="H2895">
        <v>49.728678249419033</v>
      </c>
    </row>
    <row r="2896" spans="1:8" x14ac:dyDescent="0.3">
      <c r="A2896" t="s">
        <v>3772</v>
      </c>
      <c r="B2896" t="s">
        <v>92</v>
      </c>
      <c r="C2896" t="s">
        <v>21</v>
      </c>
      <c r="D2896" s="16">
        <v>1286</v>
      </c>
      <c r="E2896" s="17">
        <v>2560</v>
      </c>
      <c r="F2896" s="17">
        <v>282242</v>
      </c>
      <c r="G2896" s="17">
        <v>129239.89599999998</v>
      </c>
      <c r="H2896">
        <v>65.146683047574371</v>
      </c>
    </row>
    <row r="2897" spans="1:8" x14ac:dyDescent="0.3">
      <c r="A2897" t="s">
        <v>3773</v>
      </c>
      <c r="B2897" t="s">
        <v>92</v>
      </c>
      <c r="C2897" t="s">
        <v>22</v>
      </c>
      <c r="D2897" s="16">
        <v>1286</v>
      </c>
      <c r="E2897" s="17">
        <v>2280</v>
      </c>
      <c r="F2897" s="17">
        <v>606562</v>
      </c>
      <c r="G2897" s="17">
        <v>299281.45999999996</v>
      </c>
      <c r="H2897">
        <v>47.000951604680139</v>
      </c>
    </row>
    <row r="2898" spans="1:8" x14ac:dyDescent="0.3">
      <c r="A2898" t="s">
        <v>3774</v>
      </c>
      <c r="B2898" t="s">
        <v>92</v>
      </c>
      <c r="C2898" t="s">
        <v>23</v>
      </c>
      <c r="D2898" s="16">
        <v>1286</v>
      </c>
      <c r="E2898" s="17">
        <v>1360</v>
      </c>
      <c r="F2898" s="17">
        <v>516517</v>
      </c>
      <c r="G2898" s="17">
        <v>269494.70200000005</v>
      </c>
      <c r="H2898">
        <v>48.061361878756443</v>
      </c>
    </row>
    <row r="2899" spans="1:8" x14ac:dyDescent="0.3">
      <c r="A2899" t="s">
        <v>3775</v>
      </c>
      <c r="B2899" t="s">
        <v>92</v>
      </c>
      <c r="C2899" t="s">
        <v>24</v>
      </c>
      <c r="D2899" s="16">
        <v>1286</v>
      </c>
      <c r="E2899" s="17">
        <v>5760</v>
      </c>
      <c r="F2899" s="17">
        <v>540623.99</v>
      </c>
      <c r="G2899" s="17">
        <v>278915.97400000028</v>
      </c>
      <c r="H2899">
        <v>63.606058410530338</v>
      </c>
    </row>
    <row r="2900" spans="1:8" x14ac:dyDescent="0.3">
      <c r="A2900" t="s">
        <v>3776</v>
      </c>
      <c r="B2900" t="s">
        <v>92</v>
      </c>
      <c r="C2900" t="s">
        <v>25</v>
      </c>
      <c r="D2900" s="16">
        <v>1286</v>
      </c>
      <c r="E2900" s="17">
        <v>2080</v>
      </c>
      <c r="F2900" s="17">
        <v>307869</v>
      </c>
      <c r="G2900" s="17">
        <v>149373.42400000006</v>
      </c>
      <c r="H2900">
        <v>68.525003598207647</v>
      </c>
    </row>
    <row r="2901" spans="1:8" x14ac:dyDescent="0.3">
      <c r="A2901" t="s">
        <v>6808</v>
      </c>
      <c r="B2901" t="s">
        <v>92</v>
      </c>
      <c r="C2901" t="s">
        <v>5061</v>
      </c>
      <c r="D2901" s="16">
        <v>1286</v>
      </c>
      <c r="E2901" s="17">
        <v>3900</v>
      </c>
      <c r="F2901" s="17">
        <v>438486</v>
      </c>
      <c r="G2901" s="17">
        <v>197421.20740000028</v>
      </c>
      <c r="H2901">
        <v>54.872412633266471</v>
      </c>
    </row>
    <row r="2902" spans="1:8" x14ac:dyDescent="0.3">
      <c r="A2902" t="s">
        <v>3777</v>
      </c>
      <c r="B2902" t="s">
        <v>92</v>
      </c>
      <c r="C2902" t="s">
        <v>14</v>
      </c>
      <c r="D2902" s="16">
        <v>1286</v>
      </c>
      <c r="E2902" s="17">
        <v>5630</v>
      </c>
      <c r="F2902" s="17">
        <v>780488.29</v>
      </c>
      <c r="G2902" s="17">
        <v>388684.47299999994</v>
      </c>
      <c r="H2902">
        <v>57.12912763251623</v>
      </c>
    </row>
    <row r="2903" spans="1:8" x14ac:dyDescent="0.3">
      <c r="A2903" t="s">
        <v>3778</v>
      </c>
      <c r="B2903" t="s">
        <v>92</v>
      </c>
      <c r="C2903" t="s">
        <v>15</v>
      </c>
      <c r="D2903" s="16">
        <v>1286</v>
      </c>
      <c r="E2903" s="17">
        <v>3800</v>
      </c>
      <c r="F2903" s="17">
        <v>569219</v>
      </c>
      <c r="G2903" s="17">
        <v>326958.92740000004</v>
      </c>
      <c r="H2903">
        <v>67.168492579738484</v>
      </c>
    </row>
    <row r="2904" spans="1:8" x14ac:dyDescent="0.3">
      <c r="A2904" t="s">
        <v>6809</v>
      </c>
      <c r="B2904" t="s">
        <v>92</v>
      </c>
      <c r="C2904" t="s">
        <v>5063</v>
      </c>
      <c r="D2904" s="16">
        <v>1286</v>
      </c>
      <c r="E2904" s="17">
        <v>400</v>
      </c>
      <c r="F2904" s="17">
        <v>10480</v>
      </c>
      <c r="G2904" s="17">
        <v>4117.1330000000007</v>
      </c>
      <c r="H2904">
        <v>71.418946254888013</v>
      </c>
    </row>
    <row r="2905" spans="1:8" x14ac:dyDescent="0.3">
      <c r="A2905" t="s">
        <v>6810</v>
      </c>
      <c r="B2905" t="s">
        <v>92</v>
      </c>
      <c r="C2905" t="s">
        <v>5065</v>
      </c>
      <c r="D2905" s="16">
        <v>1286</v>
      </c>
      <c r="E2905" s="17">
        <v>0</v>
      </c>
      <c r="F2905" s="17">
        <v>249886</v>
      </c>
      <c r="G2905" s="17">
        <v>96445.286400000041</v>
      </c>
      <c r="H2905">
        <v>70.108171119715124</v>
      </c>
    </row>
    <row r="2906" spans="1:8" x14ac:dyDescent="0.3">
      <c r="A2906" t="s">
        <v>6811</v>
      </c>
      <c r="B2906" t="s">
        <v>92</v>
      </c>
      <c r="C2906" t="s">
        <v>5067</v>
      </c>
      <c r="D2906" s="16">
        <v>1286</v>
      </c>
      <c r="E2906" s="17">
        <v>0</v>
      </c>
      <c r="F2906" s="17">
        <v>343321</v>
      </c>
      <c r="G2906" s="17">
        <v>104740.35260000016</v>
      </c>
      <c r="H2906">
        <v>63.564651336007564</v>
      </c>
    </row>
    <row r="2907" spans="1:8" x14ac:dyDescent="0.3">
      <c r="A2907" t="s">
        <v>6812</v>
      </c>
      <c r="B2907" t="s">
        <v>92</v>
      </c>
      <c r="C2907" t="s">
        <v>5069</v>
      </c>
      <c r="D2907" s="16">
        <v>1286</v>
      </c>
      <c r="E2907" s="17">
        <v>0</v>
      </c>
      <c r="F2907" s="17">
        <v>43958</v>
      </c>
      <c r="G2907" s="17">
        <v>22187.99</v>
      </c>
      <c r="H2907">
        <v>62.518682641854603</v>
      </c>
    </row>
    <row r="2908" spans="1:8" x14ac:dyDescent="0.3">
      <c r="A2908" t="s">
        <v>6813</v>
      </c>
      <c r="B2908" t="s">
        <v>92</v>
      </c>
      <c r="C2908" t="s">
        <v>5071</v>
      </c>
      <c r="D2908" s="16">
        <v>1286</v>
      </c>
      <c r="E2908" s="17">
        <v>0</v>
      </c>
      <c r="F2908" s="17">
        <v>37834</v>
      </c>
      <c r="G2908" s="17">
        <v>7680.601999999999</v>
      </c>
      <c r="H2908">
        <v>56.424283366007344</v>
      </c>
    </row>
    <row r="2909" spans="1:8" x14ac:dyDescent="0.3">
      <c r="A2909" t="s">
        <v>6814</v>
      </c>
      <c r="B2909" t="s">
        <v>92</v>
      </c>
      <c r="C2909" t="s">
        <v>5073</v>
      </c>
      <c r="D2909" s="16">
        <v>1286</v>
      </c>
      <c r="E2909" s="17">
        <v>0</v>
      </c>
      <c r="F2909" s="17">
        <v>80784</v>
      </c>
      <c r="G2909" s="17">
        <v>30934.374600000003</v>
      </c>
      <c r="H2909">
        <v>36.521912202774558</v>
      </c>
    </row>
    <row r="2910" spans="1:8" x14ac:dyDescent="0.3">
      <c r="A2910" t="s">
        <v>6815</v>
      </c>
      <c r="B2910" t="s">
        <v>92</v>
      </c>
      <c r="C2910" t="s">
        <v>5075</v>
      </c>
      <c r="D2910" s="16">
        <v>1286</v>
      </c>
      <c r="E2910" s="17">
        <v>0</v>
      </c>
      <c r="F2910" s="17">
        <v>3263</v>
      </c>
      <c r="G2910" s="17">
        <v>1204.0899999999997</v>
      </c>
      <c r="H2910">
        <v>63.008353934849069</v>
      </c>
    </row>
    <row r="2911" spans="1:8" x14ac:dyDescent="0.3">
      <c r="A2911" t="s">
        <v>3779</v>
      </c>
      <c r="B2911" t="s">
        <v>92</v>
      </c>
      <c r="C2911" t="s">
        <v>26</v>
      </c>
      <c r="D2911" s="16">
        <v>1286</v>
      </c>
      <c r="E2911" s="17">
        <v>1368</v>
      </c>
      <c r="F2911" s="17">
        <v>526515</v>
      </c>
      <c r="G2911" s="17">
        <v>261685.86979999981</v>
      </c>
      <c r="H2911">
        <v>67.016142693202625</v>
      </c>
    </row>
    <row r="2912" spans="1:8" x14ac:dyDescent="0.3">
      <c r="A2912" t="s">
        <v>3780</v>
      </c>
      <c r="B2912" t="s">
        <v>92</v>
      </c>
      <c r="C2912" t="s">
        <v>27</v>
      </c>
      <c r="D2912" s="16">
        <v>1286</v>
      </c>
      <c r="E2912" s="17">
        <v>1596</v>
      </c>
      <c r="F2912" s="17">
        <v>454729</v>
      </c>
      <c r="G2912" s="17">
        <v>194468.21879999989</v>
      </c>
      <c r="H2912">
        <v>82.129547916303636</v>
      </c>
    </row>
    <row r="2913" spans="1:8" x14ac:dyDescent="0.3">
      <c r="A2913" t="s">
        <v>3781</v>
      </c>
      <c r="B2913" t="s">
        <v>92</v>
      </c>
      <c r="C2913" t="s">
        <v>28</v>
      </c>
      <c r="D2913" s="16">
        <v>1286</v>
      </c>
      <c r="E2913" s="17">
        <v>960</v>
      </c>
      <c r="F2913" s="17">
        <v>172350</v>
      </c>
      <c r="G2913" s="17">
        <v>75451.823599999974</v>
      </c>
      <c r="H2913">
        <v>83.382619447315065</v>
      </c>
    </row>
    <row r="2914" spans="1:8" x14ac:dyDescent="0.3">
      <c r="A2914" t="s">
        <v>3782</v>
      </c>
      <c r="B2914" t="s">
        <v>92</v>
      </c>
      <c r="C2914" t="s">
        <v>29</v>
      </c>
      <c r="D2914" s="16">
        <v>1286</v>
      </c>
      <c r="E2914" s="17">
        <v>200</v>
      </c>
      <c r="F2914" s="17">
        <v>106571</v>
      </c>
      <c r="G2914" s="17">
        <v>51557.74040000001</v>
      </c>
      <c r="H2914">
        <v>69.208314027987413</v>
      </c>
    </row>
    <row r="2915" spans="1:8" x14ac:dyDescent="0.3">
      <c r="A2915" t="s">
        <v>6816</v>
      </c>
      <c r="B2915" t="s">
        <v>92</v>
      </c>
      <c r="C2915" t="s">
        <v>5077</v>
      </c>
      <c r="D2915" s="16">
        <v>1286</v>
      </c>
      <c r="E2915" s="17">
        <v>640</v>
      </c>
      <c r="F2915" s="17">
        <v>7305</v>
      </c>
      <c r="G2915" s="17">
        <v>3096.4920000000002</v>
      </c>
      <c r="H2915">
        <v>56.947502440294741</v>
      </c>
    </row>
    <row r="2916" spans="1:8" x14ac:dyDescent="0.3">
      <c r="A2916" t="s">
        <v>3783</v>
      </c>
      <c r="B2916" t="s">
        <v>92</v>
      </c>
      <c r="C2916" t="s">
        <v>30</v>
      </c>
      <c r="D2916" s="16">
        <v>1286</v>
      </c>
      <c r="E2916" s="17">
        <v>1908</v>
      </c>
      <c r="F2916" s="17">
        <v>240380</v>
      </c>
      <c r="G2916" s="17">
        <v>126686.13259999987</v>
      </c>
      <c r="H2916">
        <v>95.655979210713383</v>
      </c>
    </row>
    <row r="2917" spans="1:8" x14ac:dyDescent="0.3">
      <c r="A2917" t="s">
        <v>6817</v>
      </c>
      <c r="B2917" t="s">
        <v>92</v>
      </c>
      <c r="C2917" t="s">
        <v>5079</v>
      </c>
      <c r="D2917" s="16">
        <v>1286</v>
      </c>
      <c r="E2917" s="17">
        <v>920</v>
      </c>
      <c r="F2917" s="17">
        <v>28407</v>
      </c>
      <c r="G2917" s="17">
        <v>14213.224</v>
      </c>
      <c r="H2917">
        <v>76.222721494266281</v>
      </c>
    </row>
    <row r="2918" spans="1:8" x14ac:dyDescent="0.3">
      <c r="A2918" t="s">
        <v>6818</v>
      </c>
      <c r="B2918" t="s">
        <v>92</v>
      </c>
      <c r="C2918" t="s">
        <v>5081</v>
      </c>
      <c r="D2918" s="16">
        <v>1286</v>
      </c>
      <c r="E2918" s="17">
        <v>684</v>
      </c>
      <c r="F2918" s="17">
        <v>411216</v>
      </c>
      <c r="G2918" s="17">
        <v>187765.9192</v>
      </c>
      <c r="H2918">
        <v>67.166856495493491</v>
      </c>
    </row>
    <row r="2919" spans="1:8" x14ac:dyDescent="0.3">
      <c r="A2919" t="s">
        <v>6819</v>
      </c>
      <c r="B2919" t="s">
        <v>92</v>
      </c>
      <c r="C2919" t="s">
        <v>5083</v>
      </c>
      <c r="D2919" s="16">
        <v>1286</v>
      </c>
      <c r="E2919" s="17">
        <v>1368</v>
      </c>
      <c r="F2919" s="17">
        <v>846505</v>
      </c>
      <c r="G2919" s="17">
        <v>418837.22920000012</v>
      </c>
      <c r="H2919">
        <v>62.811321087747515</v>
      </c>
    </row>
    <row r="2920" spans="1:8" x14ac:dyDescent="0.3">
      <c r="A2920" t="s">
        <v>6820</v>
      </c>
      <c r="B2920" t="s">
        <v>92</v>
      </c>
      <c r="C2920" t="s">
        <v>5085</v>
      </c>
      <c r="D2920" s="16">
        <v>1286</v>
      </c>
      <c r="E2920" s="17">
        <v>405</v>
      </c>
      <c r="F2920" s="17">
        <v>144743</v>
      </c>
      <c r="G2920" s="17">
        <v>59432.282099999982</v>
      </c>
      <c r="H2920">
        <v>27.376713015563531</v>
      </c>
    </row>
    <row r="2921" spans="1:8" x14ac:dyDescent="0.3">
      <c r="A2921" t="s">
        <v>3784</v>
      </c>
      <c r="B2921" t="s">
        <v>92</v>
      </c>
      <c r="C2921" t="s">
        <v>31</v>
      </c>
      <c r="D2921" s="16">
        <v>1286</v>
      </c>
      <c r="E2921" s="17">
        <v>3046</v>
      </c>
      <c r="F2921" s="17">
        <v>371043</v>
      </c>
      <c r="G2921" s="17">
        <v>186965.37430000005</v>
      </c>
      <c r="H2921">
        <v>52.08335881746423</v>
      </c>
    </row>
    <row r="2922" spans="1:8" x14ac:dyDescent="0.3">
      <c r="A2922" t="s">
        <v>6821</v>
      </c>
      <c r="B2922" t="s">
        <v>92</v>
      </c>
      <c r="C2922" t="s">
        <v>5087</v>
      </c>
      <c r="D2922" s="16">
        <v>1286</v>
      </c>
      <c r="E2922" s="17">
        <v>0</v>
      </c>
      <c r="F2922" s="17">
        <v>1399</v>
      </c>
      <c r="G2922" s="17">
        <v>-231.23000000000002</v>
      </c>
      <c r="H2922">
        <v>98.434957030603016</v>
      </c>
    </row>
    <row r="2923" spans="1:8" x14ac:dyDescent="0.3">
      <c r="A2923" t="s">
        <v>3805</v>
      </c>
      <c r="B2923" t="s">
        <v>93</v>
      </c>
      <c r="C2923" t="s">
        <v>4</v>
      </c>
      <c r="D2923" s="16">
        <v>1042.5999999999999</v>
      </c>
      <c r="E2923" s="17">
        <v>8719</v>
      </c>
      <c r="F2923" s="17">
        <v>2862666</v>
      </c>
      <c r="G2923" s="17">
        <v>1579475.9172999996</v>
      </c>
      <c r="H2923">
        <v>54.340210467946697</v>
      </c>
    </row>
    <row r="2924" spans="1:8" x14ac:dyDescent="0.3">
      <c r="A2924" t="s">
        <v>3806</v>
      </c>
      <c r="B2924" t="s">
        <v>93</v>
      </c>
      <c r="C2924" t="s">
        <v>2</v>
      </c>
      <c r="D2924" s="16">
        <v>1042.5999999999999</v>
      </c>
      <c r="E2924" s="17">
        <v>11915</v>
      </c>
      <c r="F2924" s="17">
        <v>4453310</v>
      </c>
      <c r="G2924" s="17">
        <v>2421501.7319</v>
      </c>
      <c r="H2924">
        <v>59.872516339131643</v>
      </c>
    </row>
    <row r="2925" spans="1:8" x14ac:dyDescent="0.3">
      <c r="A2925" t="s">
        <v>3807</v>
      </c>
      <c r="B2925" t="s">
        <v>93</v>
      </c>
      <c r="C2925" t="s">
        <v>3</v>
      </c>
      <c r="D2925" s="16">
        <v>1042.5999999999999</v>
      </c>
      <c r="E2925" s="17">
        <v>13296</v>
      </c>
      <c r="F2925" s="17">
        <v>1696484</v>
      </c>
      <c r="G2925" s="17">
        <v>847902.29379999964</v>
      </c>
      <c r="H2925">
        <v>70.954179557706851</v>
      </c>
    </row>
    <row r="2926" spans="1:8" x14ac:dyDescent="0.3">
      <c r="A2926" t="s">
        <v>3808</v>
      </c>
      <c r="B2926" t="s">
        <v>93</v>
      </c>
      <c r="C2926" t="s">
        <v>7</v>
      </c>
      <c r="D2926" s="16">
        <v>1042.5999999999999</v>
      </c>
      <c r="E2926" s="17">
        <v>2427</v>
      </c>
      <c r="F2926" s="17">
        <v>709653</v>
      </c>
      <c r="G2926" s="17">
        <v>392779.77800000017</v>
      </c>
      <c r="H2926">
        <v>54.355944787597174</v>
      </c>
    </row>
    <row r="2927" spans="1:8" x14ac:dyDescent="0.3">
      <c r="A2927" t="s">
        <v>3809</v>
      </c>
      <c r="B2927" t="s">
        <v>93</v>
      </c>
      <c r="C2927" t="s">
        <v>5</v>
      </c>
      <c r="D2927" s="16">
        <v>1042.5999999999999</v>
      </c>
      <c r="E2927" s="17">
        <v>5200</v>
      </c>
      <c r="F2927" s="17">
        <v>935346</v>
      </c>
      <c r="G2927" s="17">
        <v>515768.65049999946</v>
      </c>
      <c r="H2927">
        <v>57.220554288047985</v>
      </c>
    </row>
    <row r="2928" spans="1:8" x14ac:dyDescent="0.3">
      <c r="A2928" t="s">
        <v>3810</v>
      </c>
      <c r="B2928" t="s">
        <v>93</v>
      </c>
      <c r="C2928" t="s">
        <v>6</v>
      </c>
      <c r="D2928" s="16">
        <v>1042.5999999999999</v>
      </c>
      <c r="E2928" s="17">
        <v>2100</v>
      </c>
      <c r="F2928" s="17">
        <v>683897</v>
      </c>
      <c r="G2928" s="17">
        <v>352976.74260000046</v>
      </c>
      <c r="H2928">
        <v>30.281310239304815</v>
      </c>
    </row>
    <row r="2929" spans="1:8" x14ac:dyDescent="0.3">
      <c r="A2929" t="s">
        <v>3811</v>
      </c>
      <c r="B2929" t="s">
        <v>93</v>
      </c>
      <c r="C2929" t="s">
        <v>8</v>
      </c>
      <c r="D2929" s="16">
        <v>1042.5999999999999</v>
      </c>
      <c r="E2929" s="17">
        <v>4660</v>
      </c>
      <c r="F2929" s="17">
        <v>973111</v>
      </c>
      <c r="G2929" s="17">
        <v>466501.91749999998</v>
      </c>
      <c r="H2929">
        <v>48.836029993402313</v>
      </c>
    </row>
    <row r="2930" spans="1:8" x14ac:dyDescent="0.3">
      <c r="A2930" t="s">
        <v>3812</v>
      </c>
      <c r="B2930" t="s">
        <v>93</v>
      </c>
      <c r="C2930" t="s">
        <v>21</v>
      </c>
      <c r="D2930" s="16">
        <v>1042.5999999999999</v>
      </c>
      <c r="E2930" s="17">
        <v>3430</v>
      </c>
      <c r="F2930" s="17">
        <v>466136</v>
      </c>
      <c r="G2930" s="17">
        <v>240022.23120000015</v>
      </c>
      <c r="H2930">
        <v>56.618111278856347</v>
      </c>
    </row>
    <row r="2931" spans="1:8" x14ac:dyDescent="0.3">
      <c r="A2931" t="s">
        <v>3813</v>
      </c>
      <c r="B2931" t="s">
        <v>93</v>
      </c>
      <c r="C2931" t="s">
        <v>22</v>
      </c>
      <c r="D2931" s="16">
        <v>1042.5999999999999</v>
      </c>
      <c r="E2931" s="17">
        <v>2960</v>
      </c>
      <c r="F2931" s="17">
        <v>734407</v>
      </c>
      <c r="G2931" s="17">
        <v>370982.63140000071</v>
      </c>
      <c r="H2931">
        <v>47.605466323151902</v>
      </c>
    </row>
    <row r="2932" spans="1:8" x14ac:dyDescent="0.3">
      <c r="A2932" t="s">
        <v>3814</v>
      </c>
      <c r="B2932" t="s">
        <v>93</v>
      </c>
      <c r="C2932" t="s">
        <v>23</v>
      </c>
      <c r="D2932" s="16">
        <v>1042.5999999999999</v>
      </c>
      <c r="E2932" s="17">
        <v>1680</v>
      </c>
      <c r="F2932" s="17">
        <v>696936</v>
      </c>
      <c r="G2932" s="17">
        <v>375320.19400000013</v>
      </c>
      <c r="H2932">
        <v>47.554487529757786</v>
      </c>
    </row>
    <row r="2933" spans="1:8" x14ac:dyDescent="0.3">
      <c r="A2933" t="s">
        <v>3815</v>
      </c>
      <c r="B2933" t="s">
        <v>93</v>
      </c>
      <c r="C2933" t="s">
        <v>24</v>
      </c>
      <c r="D2933" s="16">
        <v>1042.5999999999999</v>
      </c>
      <c r="E2933" s="17">
        <v>7040</v>
      </c>
      <c r="F2933" s="17">
        <v>710608</v>
      </c>
      <c r="G2933" s="17">
        <v>374452.62399999978</v>
      </c>
      <c r="H2933">
        <v>64.684408194620104</v>
      </c>
    </row>
    <row r="2934" spans="1:8" x14ac:dyDescent="0.3">
      <c r="A2934" t="s">
        <v>3816</v>
      </c>
      <c r="B2934" t="s">
        <v>93</v>
      </c>
      <c r="C2934" t="s">
        <v>25</v>
      </c>
      <c r="D2934" s="16">
        <v>1042.5999999999999</v>
      </c>
      <c r="E2934" s="17">
        <v>2600</v>
      </c>
      <c r="F2934" s="17">
        <v>453367</v>
      </c>
      <c r="G2934" s="17">
        <v>234634.66400000034</v>
      </c>
      <c r="H2934">
        <v>48.444891812429574</v>
      </c>
    </row>
    <row r="2935" spans="1:8" x14ac:dyDescent="0.3">
      <c r="A2935" t="s">
        <v>6822</v>
      </c>
      <c r="B2935" t="s">
        <v>93</v>
      </c>
      <c r="C2935" t="s">
        <v>5061</v>
      </c>
      <c r="D2935" s="16">
        <v>1042.5999999999999</v>
      </c>
      <c r="E2935" s="17">
        <v>4990</v>
      </c>
      <c r="F2935" s="17">
        <v>448779</v>
      </c>
      <c r="G2935" s="17">
        <v>236380.45679999972</v>
      </c>
      <c r="H2935">
        <v>46.542525808623246</v>
      </c>
    </row>
    <row r="2936" spans="1:8" x14ac:dyDescent="0.3">
      <c r="A2936" t="s">
        <v>3817</v>
      </c>
      <c r="B2936" t="s">
        <v>93</v>
      </c>
      <c r="C2936" t="s">
        <v>14</v>
      </c>
      <c r="D2936" s="16">
        <v>1042.5999999999999</v>
      </c>
      <c r="E2936" s="17">
        <v>0</v>
      </c>
      <c r="F2936" s="17">
        <v>1306</v>
      </c>
      <c r="G2936" s="17">
        <v>695.5</v>
      </c>
      <c r="H2936">
        <v>90.633415233415235</v>
      </c>
    </row>
    <row r="2937" spans="1:8" x14ac:dyDescent="0.3">
      <c r="A2937" t="s">
        <v>3818</v>
      </c>
      <c r="B2937" t="s">
        <v>93</v>
      </c>
      <c r="C2937" t="s">
        <v>15</v>
      </c>
      <c r="D2937" s="16">
        <v>1042.5999999999999</v>
      </c>
      <c r="E2937" s="17">
        <v>1970</v>
      </c>
      <c r="F2937" s="17">
        <v>530738</v>
      </c>
      <c r="G2937" s="17">
        <v>308879.64200000034</v>
      </c>
      <c r="H2937">
        <v>37.373862471298011</v>
      </c>
    </row>
    <row r="2938" spans="1:8" x14ac:dyDescent="0.3">
      <c r="A2938" t="s">
        <v>6823</v>
      </c>
      <c r="B2938" t="s">
        <v>93</v>
      </c>
      <c r="C2938" t="s">
        <v>5065</v>
      </c>
      <c r="D2938" s="16">
        <v>1042.5999999999999</v>
      </c>
      <c r="E2938" s="17">
        <v>0</v>
      </c>
      <c r="F2938" s="17">
        <v>238736</v>
      </c>
      <c r="G2938" s="17">
        <v>76298.324200000032</v>
      </c>
      <c r="H2938">
        <v>62.326230500030356</v>
      </c>
    </row>
    <row r="2939" spans="1:8" x14ac:dyDescent="0.3">
      <c r="A2939" t="s">
        <v>6824</v>
      </c>
      <c r="B2939" t="s">
        <v>93</v>
      </c>
      <c r="C2939" t="s">
        <v>5067</v>
      </c>
      <c r="D2939" s="16">
        <v>1042.5999999999999</v>
      </c>
      <c r="E2939" s="17">
        <v>0</v>
      </c>
      <c r="F2939" s="17">
        <v>295006</v>
      </c>
      <c r="G2939" s="17">
        <v>91507.790500000177</v>
      </c>
      <c r="H2939">
        <v>67.045686707626956</v>
      </c>
    </row>
    <row r="2940" spans="1:8" x14ac:dyDescent="0.3">
      <c r="A2940" t="s">
        <v>6825</v>
      </c>
      <c r="B2940" t="s">
        <v>93</v>
      </c>
      <c r="C2940" t="s">
        <v>5069</v>
      </c>
      <c r="D2940" s="16">
        <v>1042.5999999999999</v>
      </c>
      <c r="E2940" s="17">
        <v>0</v>
      </c>
      <c r="F2940" s="17">
        <v>21802</v>
      </c>
      <c r="G2940" s="17">
        <v>8491.3799999999974</v>
      </c>
      <c r="H2940">
        <v>85.705678315510511</v>
      </c>
    </row>
    <row r="2941" spans="1:8" x14ac:dyDescent="0.3">
      <c r="A2941" t="s">
        <v>6826</v>
      </c>
      <c r="B2941" t="s">
        <v>93</v>
      </c>
      <c r="C2941" t="s">
        <v>5071</v>
      </c>
      <c r="D2941" s="16">
        <v>1042.5999999999999</v>
      </c>
      <c r="E2941" s="17">
        <v>0</v>
      </c>
      <c r="F2941" s="17">
        <v>30906</v>
      </c>
      <c r="G2941" s="17">
        <v>12297.797699999999</v>
      </c>
      <c r="H2941">
        <v>71.516316629898213</v>
      </c>
    </row>
    <row r="2942" spans="1:8" x14ac:dyDescent="0.3">
      <c r="A2942" t="s">
        <v>6827</v>
      </c>
      <c r="B2942" t="s">
        <v>93</v>
      </c>
      <c r="C2942" t="s">
        <v>5073</v>
      </c>
      <c r="D2942" s="16">
        <v>1042.5999999999999</v>
      </c>
      <c r="E2942" s="17">
        <v>0</v>
      </c>
      <c r="F2942" s="17">
        <v>75117</v>
      </c>
      <c r="G2942" s="17">
        <v>28500.264500000019</v>
      </c>
      <c r="H2942">
        <v>24.407309666718366</v>
      </c>
    </row>
    <row r="2943" spans="1:8" x14ac:dyDescent="0.3">
      <c r="A2943" t="s">
        <v>6828</v>
      </c>
      <c r="B2943" t="s">
        <v>93</v>
      </c>
      <c r="C2943" t="s">
        <v>5075</v>
      </c>
      <c r="D2943" s="16">
        <v>1042.5999999999999</v>
      </c>
      <c r="E2943" s="17">
        <v>0</v>
      </c>
      <c r="F2943" s="17">
        <v>4146</v>
      </c>
      <c r="G2943" s="17">
        <v>1389.6699999999992</v>
      </c>
      <c r="H2943">
        <v>46.370957033446672</v>
      </c>
    </row>
    <row r="2944" spans="1:8" x14ac:dyDescent="0.3">
      <c r="A2944" t="s">
        <v>3819</v>
      </c>
      <c r="B2944" t="s">
        <v>93</v>
      </c>
      <c r="C2944" t="s">
        <v>26</v>
      </c>
      <c r="D2944" s="16">
        <v>1042.5999999999999</v>
      </c>
      <c r="E2944" s="17">
        <v>1368</v>
      </c>
      <c r="F2944" s="17">
        <v>669487</v>
      </c>
      <c r="G2944" s="17">
        <v>359261.88600000041</v>
      </c>
      <c r="H2944">
        <v>61.937591172260781</v>
      </c>
    </row>
    <row r="2945" spans="1:8" x14ac:dyDescent="0.3">
      <c r="A2945" t="s">
        <v>3820</v>
      </c>
      <c r="B2945" t="s">
        <v>93</v>
      </c>
      <c r="C2945" t="s">
        <v>27</v>
      </c>
      <c r="D2945" s="16">
        <v>1042.5999999999999</v>
      </c>
      <c r="E2945" s="17">
        <v>1596</v>
      </c>
      <c r="F2945" s="17">
        <v>456247</v>
      </c>
      <c r="G2945" s="17">
        <v>230500.20030000011</v>
      </c>
      <c r="H2945">
        <v>83.892901745087286</v>
      </c>
    </row>
    <row r="2946" spans="1:8" x14ac:dyDescent="0.3">
      <c r="A2946" t="s">
        <v>3821</v>
      </c>
      <c r="B2946" t="s">
        <v>93</v>
      </c>
      <c r="C2946" t="s">
        <v>28</v>
      </c>
      <c r="D2946" s="16">
        <v>1042.5999999999999</v>
      </c>
      <c r="E2946" s="17">
        <v>1056</v>
      </c>
      <c r="F2946" s="17">
        <v>214035</v>
      </c>
      <c r="G2946" s="17">
        <v>86627.895399999979</v>
      </c>
      <c r="H2946">
        <v>62.107651168614645</v>
      </c>
    </row>
    <row r="2947" spans="1:8" x14ac:dyDescent="0.3">
      <c r="A2947" t="s">
        <v>3822</v>
      </c>
      <c r="B2947" t="s">
        <v>93</v>
      </c>
      <c r="C2947" t="s">
        <v>29</v>
      </c>
      <c r="D2947" s="16">
        <v>1042.5999999999999</v>
      </c>
      <c r="E2947" s="17">
        <v>400</v>
      </c>
      <c r="F2947" s="17">
        <v>175650</v>
      </c>
      <c r="G2947" s="17">
        <v>87619.368599999973</v>
      </c>
      <c r="H2947">
        <v>54.074582172086878</v>
      </c>
    </row>
    <row r="2948" spans="1:8" x14ac:dyDescent="0.3">
      <c r="A2948" t="s">
        <v>6829</v>
      </c>
      <c r="B2948" t="s">
        <v>93</v>
      </c>
      <c r="C2948" t="s">
        <v>5077</v>
      </c>
      <c r="D2948" s="16">
        <v>1042.5999999999999</v>
      </c>
      <c r="E2948" s="17">
        <v>640</v>
      </c>
      <c r="F2948" s="17">
        <v>9806</v>
      </c>
      <c r="G2948" s="17">
        <v>5102.6239999999998</v>
      </c>
      <c r="H2948">
        <v>59.004398585186514</v>
      </c>
    </row>
    <row r="2949" spans="1:8" x14ac:dyDescent="0.3">
      <c r="A2949" t="s">
        <v>3823</v>
      </c>
      <c r="B2949" t="s">
        <v>93</v>
      </c>
      <c r="C2949" t="s">
        <v>30</v>
      </c>
      <c r="D2949" s="16">
        <v>1042.5999999999999</v>
      </c>
      <c r="E2949" s="17">
        <v>1108</v>
      </c>
      <c r="F2949" s="17">
        <v>222212</v>
      </c>
      <c r="G2949" s="17">
        <v>127636.67489999993</v>
      </c>
      <c r="H2949">
        <v>64.503847053653942</v>
      </c>
    </row>
    <row r="2950" spans="1:8" x14ac:dyDescent="0.3">
      <c r="A2950" t="s">
        <v>6830</v>
      </c>
      <c r="B2950" t="s">
        <v>93</v>
      </c>
      <c r="C2950" t="s">
        <v>5079</v>
      </c>
      <c r="D2950" s="16">
        <v>1042.5999999999999</v>
      </c>
      <c r="E2950" s="17">
        <v>1120</v>
      </c>
      <c r="F2950" s="17">
        <v>28920</v>
      </c>
      <c r="G2950" s="17">
        <v>14436.127999999999</v>
      </c>
      <c r="H2950">
        <v>145.55893747887302</v>
      </c>
    </row>
    <row r="2951" spans="1:8" x14ac:dyDescent="0.3">
      <c r="A2951" t="s">
        <v>6831</v>
      </c>
      <c r="B2951" t="s">
        <v>93</v>
      </c>
      <c r="C2951" t="s">
        <v>5081</v>
      </c>
      <c r="D2951" s="16">
        <v>1042.5999999999999</v>
      </c>
      <c r="E2951" s="17">
        <v>0</v>
      </c>
      <c r="F2951" s="17">
        <v>123286</v>
      </c>
      <c r="G2951" s="17">
        <v>58688.825999999972</v>
      </c>
      <c r="H2951">
        <v>56.53793053547507</v>
      </c>
    </row>
    <row r="2952" spans="1:8" x14ac:dyDescent="0.3">
      <c r="A2952" t="s">
        <v>6832</v>
      </c>
      <c r="B2952" t="s">
        <v>93</v>
      </c>
      <c r="C2952" t="s">
        <v>5083</v>
      </c>
      <c r="D2952" s="16">
        <v>1042.5999999999999</v>
      </c>
      <c r="E2952" s="17">
        <v>0</v>
      </c>
      <c r="F2952" s="17">
        <v>129541</v>
      </c>
      <c r="G2952" s="17">
        <v>65371.520199999999</v>
      </c>
      <c r="H2952">
        <v>51.892185800452822</v>
      </c>
    </row>
    <row r="2953" spans="1:8" x14ac:dyDescent="0.3">
      <c r="A2953" t="s">
        <v>6833</v>
      </c>
      <c r="B2953" t="s">
        <v>93</v>
      </c>
      <c r="C2953" t="s">
        <v>5085</v>
      </c>
      <c r="D2953" s="16">
        <v>1042.5999999999999</v>
      </c>
      <c r="E2953" s="17">
        <v>225</v>
      </c>
      <c r="F2953" s="17">
        <v>47329</v>
      </c>
      <c r="G2953" s="17">
        <v>20958.4856</v>
      </c>
      <c r="H2953">
        <v>35.741156767120167</v>
      </c>
    </row>
    <row r="2954" spans="1:8" x14ac:dyDescent="0.3">
      <c r="A2954" t="s">
        <v>3824</v>
      </c>
      <c r="B2954" t="s">
        <v>93</v>
      </c>
      <c r="C2954" t="s">
        <v>31</v>
      </c>
      <c r="D2954" s="16">
        <v>1042.5999999999999</v>
      </c>
      <c r="E2954" s="17">
        <v>2080</v>
      </c>
      <c r="F2954" s="17">
        <v>268704</v>
      </c>
      <c r="G2954" s="17">
        <v>133746.27850000007</v>
      </c>
      <c r="H2954">
        <v>47.956890486625468</v>
      </c>
    </row>
    <row r="2955" spans="1:8" x14ac:dyDescent="0.3">
      <c r="A2955" t="s">
        <v>6834</v>
      </c>
      <c r="B2955" t="s">
        <v>93</v>
      </c>
      <c r="C2955" t="s">
        <v>5087</v>
      </c>
      <c r="D2955" s="16">
        <v>1042.5999999999999</v>
      </c>
      <c r="E2955" s="17">
        <v>0</v>
      </c>
      <c r="F2955" s="17">
        <v>19781</v>
      </c>
      <c r="G2955" s="17">
        <v>4235.6840000000011</v>
      </c>
      <c r="H2955">
        <v>127.95474751365619</v>
      </c>
    </row>
    <row r="2956" spans="1:8" x14ac:dyDescent="0.3">
      <c r="A2956" t="s">
        <v>4005</v>
      </c>
      <c r="B2956" t="s">
        <v>94</v>
      </c>
      <c r="C2956" t="s">
        <v>4</v>
      </c>
      <c r="D2956" s="16">
        <v>1123</v>
      </c>
      <c r="E2956" s="17">
        <v>11715</v>
      </c>
      <c r="F2956" s="17">
        <v>3373418</v>
      </c>
      <c r="G2956" s="17">
        <v>1710863.7242999994</v>
      </c>
      <c r="H2956">
        <v>59.438699660191816</v>
      </c>
    </row>
    <row r="2957" spans="1:8" x14ac:dyDescent="0.3">
      <c r="A2957" t="s">
        <v>4006</v>
      </c>
      <c r="B2957" t="s">
        <v>94</v>
      </c>
      <c r="C2957" t="s">
        <v>2</v>
      </c>
      <c r="D2957" s="16">
        <v>1123</v>
      </c>
      <c r="E2957" s="17">
        <v>16644</v>
      </c>
      <c r="F2957" s="17">
        <v>5144977</v>
      </c>
      <c r="G2957" s="17">
        <v>2580561.3244999982</v>
      </c>
      <c r="H2957">
        <v>71.054802997050132</v>
      </c>
    </row>
    <row r="2958" spans="1:8" x14ac:dyDescent="0.3">
      <c r="A2958" t="s">
        <v>4007</v>
      </c>
      <c r="B2958" t="s">
        <v>94</v>
      </c>
      <c r="C2958" t="s">
        <v>3</v>
      </c>
      <c r="D2958" s="16">
        <v>1123</v>
      </c>
      <c r="E2958" s="17">
        <v>13728</v>
      </c>
      <c r="F2958" s="17">
        <v>1552654.99</v>
      </c>
      <c r="G2958" s="17">
        <v>723366.57390000031</v>
      </c>
      <c r="H2958">
        <v>79.487002641251507</v>
      </c>
    </row>
    <row r="2959" spans="1:8" x14ac:dyDescent="0.3">
      <c r="A2959" t="s">
        <v>4008</v>
      </c>
      <c r="B2959" t="s">
        <v>94</v>
      </c>
      <c r="C2959" t="s">
        <v>7</v>
      </c>
      <c r="D2959" s="16">
        <v>1123</v>
      </c>
      <c r="E2959" s="17">
        <v>2571</v>
      </c>
      <c r="F2959" s="17">
        <v>731821</v>
      </c>
      <c r="G2959" s="17">
        <v>392611.22800000029</v>
      </c>
      <c r="H2959">
        <v>55.58312809956437</v>
      </c>
    </row>
    <row r="2960" spans="1:8" x14ac:dyDescent="0.3">
      <c r="A2960" t="s">
        <v>4009</v>
      </c>
      <c r="B2960" t="s">
        <v>94</v>
      </c>
      <c r="C2960" t="s">
        <v>5</v>
      </c>
      <c r="D2960" s="16">
        <v>1123</v>
      </c>
      <c r="E2960" s="17">
        <v>2400</v>
      </c>
      <c r="F2960" s="17">
        <v>463374</v>
      </c>
      <c r="G2960" s="17">
        <v>251417.05780000007</v>
      </c>
      <c r="H2960">
        <v>54.26195774398181</v>
      </c>
    </row>
    <row r="2961" spans="1:8" x14ac:dyDescent="0.3">
      <c r="A2961" t="s">
        <v>4010</v>
      </c>
      <c r="B2961" t="s">
        <v>94</v>
      </c>
      <c r="C2961" t="s">
        <v>6</v>
      </c>
      <c r="D2961" s="16">
        <v>1123</v>
      </c>
      <c r="E2961" s="17">
        <v>1320</v>
      </c>
      <c r="F2961" s="17">
        <v>321282</v>
      </c>
      <c r="G2961" s="17">
        <v>162956.2328</v>
      </c>
      <c r="H2961">
        <v>42.926156485411369</v>
      </c>
    </row>
    <row r="2962" spans="1:8" x14ac:dyDescent="0.3">
      <c r="A2962" t="s">
        <v>4011</v>
      </c>
      <c r="B2962" t="s">
        <v>94</v>
      </c>
      <c r="C2962" t="s">
        <v>8</v>
      </c>
      <c r="D2962" s="16">
        <v>1123</v>
      </c>
      <c r="E2962" s="17">
        <v>2165</v>
      </c>
      <c r="F2962" s="17">
        <v>457548.99</v>
      </c>
      <c r="G2962" s="17">
        <v>224608.10149999984</v>
      </c>
      <c r="H2962">
        <v>48.99881338093207</v>
      </c>
    </row>
    <row r="2963" spans="1:8" x14ac:dyDescent="0.3">
      <c r="A2963" t="s">
        <v>4012</v>
      </c>
      <c r="B2963" t="s">
        <v>94</v>
      </c>
      <c r="C2963" t="s">
        <v>21</v>
      </c>
      <c r="D2963" s="16">
        <v>1123</v>
      </c>
      <c r="E2963" s="17">
        <v>3110</v>
      </c>
      <c r="F2963" s="17">
        <v>329137</v>
      </c>
      <c r="G2963" s="17">
        <v>166072.1785999999</v>
      </c>
      <c r="H2963">
        <v>68.941343144904678</v>
      </c>
    </row>
    <row r="2964" spans="1:8" x14ac:dyDescent="0.3">
      <c r="A2964" t="s">
        <v>4013</v>
      </c>
      <c r="B2964" t="s">
        <v>94</v>
      </c>
      <c r="C2964" t="s">
        <v>22</v>
      </c>
      <c r="D2964" s="16">
        <v>1123</v>
      </c>
      <c r="E2964" s="17">
        <v>2680</v>
      </c>
      <c r="F2964" s="17">
        <v>648400</v>
      </c>
      <c r="G2964" s="17">
        <v>328047.64200000023</v>
      </c>
      <c r="H2964">
        <v>51.16929834460602</v>
      </c>
    </row>
    <row r="2965" spans="1:8" x14ac:dyDescent="0.3">
      <c r="A2965" t="s">
        <v>4014</v>
      </c>
      <c r="B2965" t="s">
        <v>94</v>
      </c>
      <c r="C2965" t="s">
        <v>23</v>
      </c>
      <c r="D2965" s="16">
        <v>1123</v>
      </c>
      <c r="E2965" s="17">
        <v>1480</v>
      </c>
      <c r="F2965" s="17">
        <v>485201</v>
      </c>
      <c r="G2965" s="17">
        <v>253980.26200000005</v>
      </c>
      <c r="H2965">
        <v>58.939412367501426</v>
      </c>
    </row>
    <row r="2966" spans="1:8" x14ac:dyDescent="0.3">
      <c r="A2966" t="s">
        <v>4015</v>
      </c>
      <c r="B2966" t="s">
        <v>94</v>
      </c>
      <c r="C2966" t="s">
        <v>24</v>
      </c>
      <c r="D2966" s="16">
        <v>1123</v>
      </c>
      <c r="E2966" s="17">
        <v>6320</v>
      </c>
      <c r="F2966" s="17">
        <v>516809</v>
      </c>
      <c r="G2966" s="17">
        <v>263870.40940000018</v>
      </c>
      <c r="H2966">
        <v>80.831825898534802</v>
      </c>
    </row>
    <row r="2967" spans="1:8" x14ac:dyDescent="0.3">
      <c r="A2967" t="s">
        <v>4016</v>
      </c>
      <c r="B2967" t="s">
        <v>94</v>
      </c>
      <c r="C2967" t="s">
        <v>25</v>
      </c>
      <c r="D2967" s="16">
        <v>1123</v>
      </c>
      <c r="E2967" s="17">
        <v>2320</v>
      </c>
      <c r="F2967" s="17">
        <v>320052</v>
      </c>
      <c r="G2967" s="17">
        <v>166503.29200000002</v>
      </c>
      <c r="H2967">
        <v>65.45481731764238</v>
      </c>
    </row>
    <row r="2968" spans="1:8" x14ac:dyDescent="0.3">
      <c r="A2968" t="s">
        <v>6835</v>
      </c>
      <c r="B2968" t="s">
        <v>94</v>
      </c>
      <c r="C2968" t="s">
        <v>5061</v>
      </c>
      <c r="D2968" s="16">
        <v>1123</v>
      </c>
      <c r="E2968" s="17">
        <v>2023</v>
      </c>
      <c r="F2968" s="17">
        <v>312302</v>
      </c>
      <c r="G2968" s="17">
        <v>164207.50459999967</v>
      </c>
      <c r="H2968">
        <v>50.342809033265191</v>
      </c>
    </row>
    <row r="2969" spans="1:8" x14ac:dyDescent="0.3">
      <c r="A2969" t="s">
        <v>4017</v>
      </c>
      <c r="B2969" t="s">
        <v>94</v>
      </c>
      <c r="C2969" t="s">
        <v>14</v>
      </c>
      <c r="D2969" s="16">
        <v>1123</v>
      </c>
      <c r="E2969" s="17">
        <v>1284</v>
      </c>
      <c r="F2969" s="17">
        <v>462423</v>
      </c>
      <c r="G2969" s="17">
        <v>242872.27000000019</v>
      </c>
      <c r="H2969">
        <v>27.080725345344991</v>
      </c>
    </row>
    <row r="2970" spans="1:8" x14ac:dyDescent="0.3">
      <c r="A2970" t="s">
        <v>4018</v>
      </c>
      <c r="B2970" t="s">
        <v>94</v>
      </c>
      <c r="C2970" t="s">
        <v>15</v>
      </c>
      <c r="D2970" s="16">
        <v>1123</v>
      </c>
      <c r="E2970" s="17">
        <v>1060</v>
      </c>
      <c r="F2970" s="17">
        <v>380634.99</v>
      </c>
      <c r="G2970" s="17">
        <v>221772.03699999978</v>
      </c>
      <c r="H2970">
        <v>34.355898084054807</v>
      </c>
    </row>
    <row r="2971" spans="1:8" x14ac:dyDescent="0.3">
      <c r="A2971" t="s">
        <v>6836</v>
      </c>
      <c r="B2971" t="s">
        <v>94</v>
      </c>
      <c r="C2971" t="s">
        <v>5063</v>
      </c>
      <c r="D2971" s="16">
        <v>1123</v>
      </c>
      <c r="E2971" s="17">
        <v>400</v>
      </c>
      <c r="F2971" s="17">
        <v>27088</v>
      </c>
      <c r="G2971" s="17">
        <v>12275.783000000009</v>
      </c>
      <c r="H2971">
        <v>36.691260254963922</v>
      </c>
    </row>
    <row r="2972" spans="1:8" x14ac:dyDescent="0.3">
      <c r="A2972" t="s">
        <v>6837</v>
      </c>
      <c r="B2972" t="s">
        <v>94</v>
      </c>
      <c r="C2972" t="s">
        <v>5065</v>
      </c>
      <c r="D2972" s="16">
        <v>1123</v>
      </c>
      <c r="E2972" s="17">
        <v>0</v>
      </c>
      <c r="F2972" s="17">
        <v>267718</v>
      </c>
      <c r="G2972" s="17">
        <v>108402.1235000001</v>
      </c>
      <c r="H2972">
        <v>73.803238494563814</v>
      </c>
    </row>
    <row r="2973" spans="1:8" x14ac:dyDescent="0.3">
      <c r="A2973" t="s">
        <v>6838</v>
      </c>
      <c r="B2973" t="s">
        <v>94</v>
      </c>
      <c r="C2973" t="s">
        <v>5067</v>
      </c>
      <c r="D2973" s="16">
        <v>1123</v>
      </c>
      <c r="E2973" s="17">
        <v>0</v>
      </c>
      <c r="F2973" s="17">
        <v>544778</v>
      </c>
      <c r="G2973" s="17">
        <v>272460.76340000029</v>
      </c>
      <c r="H2973">
        <v>49.961507070830798</v>
      </c>
    </row>
    <row r="2974" spans="1:8" x14ac:dyDescent="0.3">
      <c r="A2974" t="s">
        <v>6839</v>
      </c>
      <c r="B2974" t="s">
        <v>94</v>
      </c>
      <c r="C2974" t="s">
        <v>5069</v>
      </c>
      <c r="D2974" s="16">
        <v>1123</v>
      </c>
      <c r="E2974" s="17">
        <v>0</v>
      </c>
      <c r="F2974" s="17">
        <v>52271</v>
      </c>
      <c r="G2974" s="17">
        <v>18460.714</v>
      </c>
      <c r="H2974">
        <v>77.887748731258952</v>
      </c>
    </row>
    <row r="2975" spans="1:8" x14ac:dyDescent="0.3">
      <c r="A2975" t="s">
        <v>6840</v>
      </c>
      <c r="B2975" t="s">
        <v>94</v>
      </c>
      <c r="C2975" t="s">
        <v>5071</v>
      </c>
      <c r="D2975" s="16">
        <v>1123</v>
      </c>
      <c r="E2975" s="17">
        <v>0</v>
      </c>
      <c r="F2975" s="17">
        <v>56096</v>
      </c>
      <c r="G2975" s="17">
        <v>25851.081499999997</v>
      </c>
      <c r="H2975">
        <v>75.162776616508296</v>
      </c>
    </row>
    <row r="2976" spans="1:8" x14ac:dyDescent="0.3">
      <c r="A2976" t="s">
        <v>6841</v>
      </c>
      <c r="B2976" t="s">
        <v>94</v>
      </c>
      <c r="C2976" t="s">
        <v>5073</v>
      </c>
      <c r="D2976" s="16">
        <v>1123</v>
      </c>
      <c r="E2976" s="17">
        <v>0</v>
      </c>
      <c r="F2976" s="17">
        <v>45213</v>
      </c>
      <c r="G2976" s="17">
        <v>16955.675899999998</v>
      </c>
      <c r="H2976">
        <v>21.380158958505231</v>
      </c>
    </row>
    <row r="2977" spans="1:8" x14ac:dyDescent="0.3">
      <c r="A2977" t="s">
        <v>6842</v>
      </c>
      <c r="B2977" t="s">
        <v>94</v>
      </c>
      <c r="C2977" t="s">
        <v>5075</v>
      </c>
      <c r="D2977" s="16">
        <v>1123</v>
      </c>
      <c r="E2977" s="17">
        <v>0</v>
      </c>
      <c r="F2977" s="17">
        <v>12226</v>
      </c>
      <c r="G2977" s="17">
        <v>3861.16</v>
      </c>
      <c r="H2977">
        <v>29.728849565562559</v>
      </c>
    </row>
    <row r="2978" spans="1:8" x14ac:dyDescent="0.3">
      <c r="A2978" t="s">
        <v>4019</v>
      </c>
      <c r="B2978" t="s">
        <v>94</v>
      </c>
      <c r="C2978" t="s">
        <v>26</v>
      </c>
      <c r="D2978" s="16">
        <v>1123</v>
      </c>
      <c r="E2978" s="17">
        <v>1368</v>
      </c>
      <c r="F2978" s="17">
        <v>671254</v>
      </c>
      <c r="G2978" s="17">
        <v>343434.99750000017</v>
      </c>
      <c r="H2978">
        <v>64.690530383149365</v>
      </c>
    </row>
    <row r="2979" spans="1:8" x14ac:dyDescent="0.3">
      <c r="A2979" t="s">
        <v>4020</v>
      </c>
      <c r="B2979" t="s">
        <v>94</v>
      </c>
      <c r="C2979" t="s">
        <v>27</v>
      </c>
      <c r="D2979" s="16">
        <v>1123</v>
      </c>
      <c r="E2979" s="17">
        <v>1596</v>
      </c>
      <c r="F2979" s="17">
        <v>389216</v>
      </c>
      <c r="G2979" s="17">
        <v>178958.56069999986</v>
      </c>
      <c r="H2979">
        <v>104.35146004415348</v>
      </c>
    </row>
    <row r="2980" spans="1:8" x14ac:dyDescent="0.3">
      <c r="A2980" t="s">
        <v>4021</v>
      </c>
      <c r="B2980" t="s">
        <v>94</v>
      </c>
      <c r="C2980" t="s">
        <v>28</v>
      </c>
      <c r="D2980" s="16">
        <v>1123</v>
      </c>
      <c r="E2980" s="17">
        <v>1056</v>
      </c>
      <c r="F2980" s="17">
        <v>179225</v>
      </c>
      <c r="G2980" s="17">
        <v>70933.420599999969</v>
      </c>
      <c r="H2980">
        <v>71.834162841658568</v>
      </c>
    </row>
    <row r="2981" spans="1:8" x14ac:dyDescent="0.3">
      <c r="A2981" t="s">
        <v>4022</v>
      </c>
      <c r="B2981" t="s">
        <v>94</v>
      </c>
      <c r="C2981" t="s">
        <v>29</v>
      </c>
      <c r="D2981" s="16">
        <v>1123</v>
      </c>
      <c r="E2981" s="17">
        <v>200</v>
      </c>
      <c r="F2981" s="17">
        <v>104505</v>
      </c>
      <c r="G2981" s="17">
        <v>52385.242800000022</v>
      </c>
      <c r="H2981">
        <v>61.772251815094734</v>
      </c>
    </row>
    <row r="2982" spans="1:8" x14ac:dyDescent="0.3">
      <c r="A2982" t="s">
        <v>4023</v>
      </c>
      <c r="B2982" t="s">
        <v>94</v>
      </c>
      <c r="C2982" t="s">
        <v>30</v>
      </c>
      <c r="D2982" s="16">
        <v>1123</v>
      </c>
      <c r="E2982" s="17">
        <v>1108</v>
      </c>
      <c r="F2982" s="17">
        <v>214962</v>
      </c>
      <c r="G2982" s="17">
        <v>118969.50230000002</v>
      </c>
      <c r="H2982">
        <v>66.276914385362488</v>
      </c>
    </row>
    <row r="2983" spans="1:8" x14ac:dyDescent="0.3">
      <c r="A2983" t="s">
        <v>6843</v>
      </c>
      <c r="B2983" t="s">
        <v>94</v>
      </c>
      <c r="C2983" t="s">
        <v>5079</v>
      </c>
      <c r="D2983" s="16">
        <v>1123</v>
      </c>
      <c r="E2983" s="17">
        <v>1000</v>
      </c>
      <c r="F2983" s="17">
        <v>21967</v>
      </c>
      <c r="G2983" s="17">
        <v>11572.062</v>
      </c>
      <c r="H2983">
        <v>155.30595036738089</v>
      </c>
    </row>
    <row r="2984" spans="1:8" x14ac:dyDescent="0.3">
      <c r="A2984" t="s">
        <v>6844</v>
      </c>
      <c r="B2984" t="s">
        <v>94</v>
      </c>
      <c r="C2984" t="s">
        <v>5081</v>
      </c>
      <c r="D2984" s="16">
        <v>1123</v>
      </c>
      <c r="E2984" s="17">
        <v>0</v>
      </c>
      <c r="F2984" s="17">
        <v>137253</v>
      </c>
      <c r="G2984" s="17">
        <v>73435.139699999985</v>
      </c>
      <c r="H2984">
        <v>62.246423211716419</v>
      </c>
    </row>
    <row r="2985" spans="1:8" x14ac:dyDescent="0.3">
      <c r="A2985" t="s">
        <v>6845</v>
      </c>
      <c r="B2985" t="s">
        <v>94</v>
      </c>
      <c r="C2985" t="s">
        <v>5083</v>
      </c>
      <c r="D2985" s="16">
        <v>1123</v>
      </c>
      <c r="E2985" s="17">
        <v>0</v>
      </c>
      <c r="F2985" s="17">
        <v>220871</v>
      </c>
      <c r="G2985" s="17">
        <v>116377.96249999998</v>
      </c>
      <c r="H2985">
        <v>35.655402197490886</v>
      </c>
    </row>
    <row r="2986" spans="1:8" x14ac:dyDescent="0.3">
      <c r="A2986" t="s">
        <v>6846</v>
      </c>
      <c r="B2986" t="s">
        <v>94</v>
      </c>
      <c r="C2986" t="s">
        <v>5085</v>
      </c>
      <c r="D2986" s="16">
        <v>1123</v>
      </c>
      <c r="E2986" s="17">
        <v>315</v>
      </c>
      <c r="F2986" s="17">
        <v>11647</v>
      </c>
      <c r="G2986" s="17">
        <v>5912.0560000000005</v>
      </c>
      <c r="H2986">
        <v>372.64285065381603</v>
      </c>
    </row>
    <row r="2987" spans="1:8" x14ac:dyDescent="0.3">
      <c r="A2987" t="s">
        <v>4024</v>
      </c>
      <c r="B2987" t="s">
        <v>94</v>
      </c>
      <c r="C2987" t="s">
        <v>31</v>
      </c>
      <c r="D2987" s="16">
        <v>1123</v>
      </c>
      <c r="E2987" s="17">
        <v>6216</v>
      </c>
      <c r="F2987" s="17">
        <v>566474</v>
      </c>
      <c r="G2987" s="17">
        <v>231662.45659999998</v>
      </c>
      <c r="H2987">
        <v>75.777563042947278</v>
      </c>
    </row>
    <row r="2988" spans="1:8" x14ac:dyDescent="0.3">
      <c r="A2988" t="s">
        <v>6847</v>
      </c>
      <c r="B2988" t="s">
        <v>94</v>
      </c>
      <c r="C2988" t="s">
        <v>5087</v>
      </c>
      <c r="D2988" s="16">
        <v>1123</v>
      </c>
      <c r="E2988" s="17">
        <v>0</v>
      </c>
      <c r="F2988" s="17">
        <v>26864</v>
      </c>
      <c r="G2988" s="17">
        <v>-923.75200000000041</v>
      </c>
      <c r="H2988">
        <v>61.254592566538015</v>
      </c>
    </row>
    <row r="2989" spans="1:8" x14ac:dyDescent="0.3">
      <c r="A2989" t="s">
        <v>3985</v>
      </c>
      <c r="B2989" t="s">
        <v>95</v>
      </c>
      <c r="C2989" t="s">
        <v>4</v>
      </c>
      <c r="D2989" s="16">
        <v>1128</v>
      </c>
      <c r="E2989" s="17">
        <v>13054</v>
      </c>
      <c r="F2989" s="17">
        <v>4074286</v>
      </c>
      <c r="G2989" s="17">
        <v>2111086.2923999988</v>
      </c>
      <c r="H2989">
        <v>51.532520795236735</v>
      </c>
    </row>
    <row r="2990" spans="1:8" x14ac:dyDescent="0.3">
      <c r="A2990" t="s">
        <v>3986</v>
      </c>
      <c r="B2990" t="s">
        <v>95</v>
      </c>
      <c r="C2990" t="s">
        <v>2</v>
      </c>
      <c r="D2990" s="16">
        <v>1128</v>
      </c>
      <c r="E2990" s="17">
        <v>18820</v>
      </c>
      <c r="F2990" s="17">
        <v>6431776</v>
      </c>
      <c r="G2990" s="17">
        <v>3287139.3683000021</v>
      </c>
      <c r="H2990">
        <v>62.693488074080406</v>
      </c>
    </row>
    <row r="2991" spans="1:8" x14ac:dyDescent="0.3">
      <c r="A2991" t="s">
        <v>3987</v>
      </c>
      <c r="B2991" t="s">
        <v>95</v>
      </c>
      <c r="C2991" t="s">
        <v>3</v>
      </c>
      <c r="D2991" s="16">
        <v>1128</v>
      </c>
      <c r="E2991" s="17">
        <v>11016</v>
      </c>
      <c r="F2991" s="17">
        <v>1817222</v>
      </c>
      <c r="G2991" s="17">
        <v>941198.91670000134</v>
      </c>
      <c r="H2991">
        <v>65.687091874032149</v>
      </c>
    </row>
    <row r="2992" spans="1:8" x14ac:dyDescent="0.3">
      <c r="A2992" t="s">
        <v>3988</v>
      </c>
      <c r="B2992" t="s">
        <v>95</v>
      </c>
      <c r="C2992" t="s">
        <v>7</v>
      </c>
      <c r="D2992" s="16">
        <v>1128</v>
      </c>
      <c r="E2992" s="17">
        <v>2736</v>
      </c>
      <c r="F2992" s="17">
        <v>663686</v>
      </c>
      <c r="G2992" s="17">
        <v>354097.42900000024</v>
      </c>
      <c r="H2992">
        <v>61.185937517053894</v>
      </c>
    </row>
    <row r="2993" spans="1:8" x14ac:dyDescent="0.3">
      <c r="A2993" t="s">
        <v>3989</v>
      </c>
      <c r="B2993" t="s">
        <v>95</v>
      </c>
      <c r="C2993" t="s">
        <v>5</v>
      </c>
      <c r="D2993" s="16">
        <v>1128</v>
      </c>
      <c r="E2993" s="17">
        <v>3040</v>
      </c>
      <c r="F2993" s="17">
        <v>552052</v>
      </c>
      <c r="G2993" s="17">
        <v>294070.47209999996</v>
      </c>
      <c r="H2993">
        <v>48.012679839624973</v>
      </c>
    </row>
    <row r="2994" spans="1:8" x14ac:dyDescent="0.3">
      <c r="A2994" t="s">
        <v>3990</v>
      </c>
      <c r="B2994" t="s">
        <v>95</v>
      </c>
      <c r="C2994" t="s">
        <v>6</v>
      </c>
      <c r="D2994" s="16">
        <v>1128</v>
      </c>
      <c r="E2994" s="17">
        <v>2100</v>
      </c>
      <c r="F2994" s="17">
        <v>507272</v>
      </c>
      <c r="G2994" s="17">
        <v>231991.46289999998</v>
      </c>
      <c r="H2994">
        <v>43.157259147181506</v>
      </c>
    </row>
    <row r="2995" spans="1:8" x14ac:dyDescent="0.3">
      <c r="A2995" t="s">
        <v>3991</v>
      </c>
      <c r="B2995" t="s">
        <v>95</v>
      </c>
      <c r="C2995" t="s">
        <v>8</v>
      </c>
      <c r="D2995" s="16">
        <v>1128</v>
      </c>
      <c r="E2995" s="17">
        <v>4050</v>
      </c>
      <c r="F2995" s="17">
        <v>630496</v>
      </c>
      <c r="G2995" s="17">
        <v>266956.3823</v>
      </c>
      <c r="H2995">
        <v>60.590248440204689</v>
      </c>
    </row>
    <row r="2996" spans="1:8" x14ac:dyDescent="0.3">
      <c r="A2996" t="s">
        <v>3992</v>
      </c>
      <c r="B2996" t="s">
        <v>95</v>
      </c>
      <c r="C2996" t="s">
        <v>21</v>
      </c>
      <c r="D2996" s="16">
        <v>1128</v>
      </c>
      <c r="E2996" s="17">
        <v>3260</v>
      </c>
      <c r="F2996" s="17">
        <v>321369</v>
      </c>
      <c r="G2996" s="17">
        <v>125837.23399999994</v>
      </c>
      <c r="H2996">
        <v>57.603070460172738</v>
      </c>
    </row>
    <row r="2997" spans="1:8" x14ac:dyDescent="0.3">
      <c r="A2997" t="s">
        <v>3993</v>
      </c>
      <c r="B2997" t="s">
        <v>95</v>
      </c>
      <c r="C2997" t="s">
        <v>22</v>
      </c>
      <c r="D2997" s="16">
        <v>1128</v>
      </c>
      <c r="E2997" s="17">
        <v>2560</v>
      </c>
      <c r="F2997" s="17">
        <v>537606</v>
      </c>
      <c r="G2997" s="17">
        <v>212771.1289999999</v>
      </c>
      <c r="H2997">
        <v>49.321462959252308</v>
      </c>
    </row>
    <row r="2998" spans="1:8" x14ac:dyDescent="0.3">
      <c r="A2998" t="s">
        <v>3994</v>
      </c>
      <c r="B2998" t="s">
        <v>95</v>
      </c>
      <c r="C2998" t="s">
        <v>23</v>
      </c>
      <c r="D2998" s="16">
        <v>1128</v>
      </c>
      <c r="E2998" s="17">
        <v>1440</v>
      </c>
      <c r="F2998" s="17">
        <v>377684</v>
      </c>
      <c r="G2998" s="17">
        <v>153558.14920000004</v>
      </c>
      <c r="H2998">
        <v>58.053385906879107</v>
      </c>
    </row>
    <row r="2999" spans="1:8" x14ac:dyDescent="0.3">
      <c r="A2999" t="s">
        <v>3995</v>
      </c>
      <c r="B2999" t="s">
        <v>95</v>
      </c>
      <c r="C2999" t="s">
        <v>24</v>
      </c>
      <c r="D2999" s="16">
        <v>1128</v>
      </c>
      <c r="E2999" s="17">
        <v>6080</v>
      </c>
      <c r="F2999" s="17">
        <v>504816</v>
      </c>
      <c r="G2999" s="17">
        <v>244421.51939999982</v>
      </c>
      <c r="H2999">
        <v>68.215989416021088</v>
      </c>
    </row>
    <row r="3000" spans="1:8" x14ac:dyDescent="0.3">
      <c r="A3000" t="s">
        <v>3996</v>
      </c>
      <c r="B3000" t="s">
        <v>95</v>
      </c>
      <c r="C3000" t="s">
        <v>25</v>
      </c>
      <c r="D3000" s="16">
        <v>1128</v>
      </c>
      <c r="E3000" s="17">
        <v>2240</v>
      </c>
      <c r="F3000" s="17">
        <v>256625</v>
      </c>
      <c r="G3000" s="17">
        <v>118801.17759999991</v>
      </c>
      <c r="H3000">
        <v>66.171567958196292</v>
      </c>
    </row>
    <row r="3001" spans="1:8" x14ac:dyDescent="0.3">
      <c r="A3001" t="s">
        <v>6848</v>
      </c>
      <c r="B3001" t="s">
        <v>95</v>
      </c>
      <c r="C3001" t="s">
        <v>5061</v>
      </c>
      <c r="D3001" s="16">
        <v>1128</v>
      </c>
      <c r="E3001" s="17">
        <v>2445</v>
      </c>
      <c r="F3001" s="17">
        <v>307290</v>
      </c>
      <c r="G3001" s="17">
        <v>145569.71480000013</v>
      </c>
      <c r="H3001">
        <v>49.808873510445601</v>
      </c>
    </row>
    <row r="3002" spans="1:8" x14ac:dyDescent="0.3">
      <c r="A3002" t="s">
        <v>3997</v>
      </c>
      <c r="B3002" t="s">
        <v>95</v>
      </c>
      <c r="C3002" t="s">
        <v>14</v>
      </c>
      <c r="D3002" s="16">
        <v>1128</v>
      </c>
      <c r="E3002" s="17">
        <v>1375</v>
      </c>
      <c r="F3002" s="17">
        <v>332470</v>
      </c>
      <c r="G3002" s="17">
        <v>166149.81699999998</v>
      </c>
      <c r="H3002">
        <v>51.697574495213239</v>
      </c>
    </row>
    <row r="3003" spans="1:8" x14ac:dyDescent="0.3">
      <c r="A3003" t="s">
        <v>3998</v>
      </c>
      <c r="B3003" t="s">
        <v>95</v>
      </c>
      <c r="C3003" t="s">
        <v>15</v>
      </c>
      <c r="D3003" s="16">
        <v>1128</v>
      </c>
      <c r="E3003" s="17">
        <v>1145</v>
      </c>
      <c r="F3003" s="17">
        <v>371588</v>
      </c>
      <c r="G3003" s="17">
        <v>215279.51439999996</v>
      </c>
      <c r="H3003">
        <v>67.001605520001192</v>
      </c>
    </row>
    <row r="3004" spans="1:8" x14ac:dyDescent="0.3">
      <c r="A3004" t="s">
        <v>6849</v>
      </c>
      <c r="B3004" t="s">
        <v>95</v>
      </c>
      <c r="C3004" t="s">
        <v>5063</v>
      </c>
      <c r="D3004" s="16">
        <v>1128</v>
      </c>
      <c r="E3004" s="17">
        <v>400</v>
      </c>
      <c r="F3004" s="17">
        <v>18548</v>
      </c>
      <c r="G3004" s="17">
        <v>7377.8980000000065</v>
      </c>
      <c r="H3004">
        <v>46.275857445169301</v>
      </c>
    </row>
    <row r="3005" spans="1:8" x14ac:dyDescent="0.3">
      <c r="A3005" t="s">
        <v>6850</v>
      </c>
      <c r="B3005" t="s">
        <v>95</v>
      </c>
      <c r="C3005" t="s">
        <v>5065</v>
      </c>
      <c r="D3005" s="16">
        <v>1128</v>
      </c>
      <c r="E3005" s="17">
        <v>0</v>
      </c>
      <c r="F3005" s="17">
        <v>340576</v>
      </c>
      <c r="G3005" s="17">
        <v>154236.82600000015</v>
      </c>
      <c r="H3005">
        <v>62.207164719963892</v>
      </c>
    </row>
    <row r="3006" spans="1:8" x14ac:dyDescent="0.3">
      <c r="A3006" t="s">
        <v>6851</v>
      </c>
      <c r="B3006" t="s">
        <v>95</v>
      </c>
      <c r="C3006" t="s">
        <v>5067</v>
      </c>
      <c r="D3006" s="16">
        <v>1128</v>
      </c>
      <c r="E3006" s="17">
        <v>0</v>
      </c>
      <c r="F3006" s="17">
        <v>544060</v>
      </c>
      <c r="G3006" s="17">
        <v>223833.77299999981</v>
      </c>
      <c r="H3006">
        <v>119.41749483717345</v>
      </c>
    </row>
    <row r="3007" spans="1:8" x14ac:dyDescent="0.3">
      <c r="A3007" t="s">
        <v>6852</v>
      </c>
      <c r="B3007" t="s">
        <v>95</v>
      </c>
      <c r="C3007" t="s">
        <v>5069</v>
      </c>
      <c r="D3007" s="16">
        <v>1128</v>
      </c>
      <c r="E3007" s="17">
        <v>0</v>
      </c>
      <c r="F3007" s="17">
        <v>13384</v>
      </c>
      <c r="G3007" s="17">
        <v>4740.4599999999991</v>
      </c>
      <c r="H3007">
        <v>143.01387116852578</v>
      </c>
    </row>
    <row r="3008" spans="1:8" x14ac:dyDescent="0.3">
      <c r="A3008" t="s">
        <v>6853</v>
      </c>
      <c r="B3008" t="s">
        <v>95</v>
      </c>
      <c r="C3008" t="s">
        <v>5071</v>
      </c>
      <c r="D3008" s="16">
        <v>1128</v>
      </c>
      <c r="E3008" s="17">
        <v>0</v>
      </c>
      <c r="F3008" s="17">
        <v>29470</v>
      </c>
      <c r="G3008" s="17">
        <v>9419.2346000000034</v>
      </c>
      <c r="H3008">
        <v>47.839655971437445</v>
      </c>
    </row>
    <row r="3009" spans="1:8" x14ac:dyDescent="0.3">
      <c r="A3009" t="s">
        <v>6854</v>
      </c>
      <c r="B3009" t="s">
        <v>95</v>
      </c>
      <c r="C3009" t="s">
        <v>5073</v>
      </c>
      <c r="D3009" s="16">
        <v>1128</v>
      </c>
      <c r="E3009" s="17">
        <v>0</v>
      </c>
      <c r="F3009" s="17">
        <v>35961</v>
      </c>
      <c r="G3009" s="17">
        <v>7499.9278000000049</v>
      </c>
      <c r="H3009">
        <v>41.822737089293568</v>
      </c>
    </row>
    <row r="3010" spans="1:8" x14ac:dyDescent="0.3">
      <c r="A3010" t="s">
        <v>6855</v>
      </c>
      <c r="B3010" t="s">
        <v>95</v>
      </c>
      <c r="C3010" t="s">
        <v>5075</v>
      </c>
      <c r="D3010" s="16">
        <v>1128</v>
      </c>
      <c r="E3010" s="17">
        <v>0</v>
      </c>
      <c r="F3010" s="17">
        <v>1038</v>
      </c>
      <c r="G3010" s="17">
        <v>-2154.5</v>
      </c>
      <c r="H3010">
        <v>34.828945967110428</v>
      </c>
    </row>
    <row r="3011" spans="1:8" x14ac:dyDescent="0.3">
      <c r="A3011" t="s">
        <v>3999</v>
      </c>
      <c r="B3011" t="s">
        <v>95</v>
      </c>
      <c r="C3011" t="s">
        <v>26</v>
      </c>
      <c r="D3011" s="16">
        <v>1128</v>
      </c>
      <c r="E3011" s="17">
        <v>1368</v>
      </c>
      <c r="F3011" s="17">
        <v>747956</v>
      </c>
      <c r="G3011" s="17">
        <v>396847.09310000011</v>
      </c>
      <c r="H3011">
        <v>51.476276289532109</v>
      </c>
    </row>
    <row r="3012" spans="1:8" x14ac:dyDescent="0.3">
      <c r="A3012" t="s">
        <v>4000</v>
      </c>
      <c r="B3012" t="s">
        <v>95</v>
      </c>
      <c r="C3012" t="s">
        <v>27</v>
      </c>
      <c r="D3012" s="16">
        <v>1128</v>
      </c>
      <c r="E3012" s="17">
        <v>1596</v>
      </c>
      <c r="F3012" s="17">
        <v>387089</v>
      </c>
      <c r="G3012" s="17">
        <v>171925.3501000001</v>
      </c>
      <c r="H3012">
        <v>85.344154608524534</v>
      </c>
    </row>
    <row r="3013" spans="1:8" x14ac:dyDescent="0.3">
      <c r="A3013" t="s">
        <v>4001</v>
      </c>
      <c r="B3013" t="s">
        <v>95</v>
      </c>
      <c r="C3013" t="s">
        <v>28</v>
      </c>
      <c r="D3013" s="16">
        <v>1128</v>
      </c>
      <c r="E3013" s="17">
        <v>1056</v>
      </c>
      <c r="F3013" s="17">
        <v>278060</v>
      </c>
      <c r="G3013" s="17">
        <v>125617.33640000009</v>
      </c>
      <c r="H3013">
        <v>52.975742368883637</v>
      </c>
    </row>
    <row r="3014" spans="1:8" x14ac:dyDescent="0.3">
      <c r="A3014" t="s">
        <v>4002</v>
      </c>
      <c r="B3014" t="s">
        <v>95</v>
      </c>
      <c r="C3014" t="s">
        <v>29</v>
      </c>
      <c r="D3014" s="16">
        <v>1128</v>
      </c>
      <c r="E3014" s="17">
        <v>400</v>
      </c>
      <c r="F3014" s="17">
        <v>164715</v>
      </c>
      <c r="G3014" s="17">
        <v>69214.110799999908</v>
      </c>
      <c r="H3014">
        <v>45.54750610636188</v>
      </c>
    </row>
    <row r="3015" spans="1:8" x14ac:dyDescent="0.3">
      <c r="A3015" t="s">
        <v>6856</v>
      </c>
      <c r="B3015" t="s">
        <v>95</v>
      </c>
      <c r="C3015" t="s">
        <v>5077</v>
      </c>
      <c r="D3015" s="16">
        <v>1128</v>
      </c>
      <c r="E3015" s="17">
        <v>320</v>
      </c>
      <c r="F3015" s="17">
        <v>4737</v>
      </c>
      <c r="G3015" s="17">
        <v>1322.6880000000001</v>
      </c>
      <c r="H3015">
        <v>104.74574485284295</v>
      </c>
    </row>
    <row r="3016" spans="1:8" x14ac:dyDescent="0.3">
      <c r="A3016" t="s">
        <v>4003</v>
      </c>
      <c r="B3016" t="s">
        <v>95</v>
      </c>
      <c r="C3016" t="s">
        <v>30</v>
      </c>
      <c r="D3016" s="16">
        <v>1128</v>
      </c>
      <c r="E3016" s="17">
        <v>1108</v>
      </c>
      <c r="F3016" s="17">
        <v>238751</v>
      </c>
      <c r="G3016" s="17">
        <v>138075.6825</v>
      </c>
      <c r="H3016">
        <v>58.919966266806185</v>
      </c>
    </row>
    <row r="3017" spans="1:8" x14ac:dyDescent="0.3">
      <c r="A3017" t="s">
        <v>6857</v>
      </c>
      <c r="B3017" t="s">
        <v>95</v>
      </c>
      <c r="C3017" t="s">
        <v>5079</v>
      </c>
      <c r="D3017" s="16">
        <v>1128</v>
      </c>
      <c r="E3017" s="17">
        <v>960</v>
      </c>
      <c r="F3017" s="17">
        <v>30307</v>
      </c>
      <c r="G3017" s="17">
        <v>14416.767399999999</v>
      </c>
      <c r="H3017">
        <v>77.146494243262268</v>
      </c>
    </row>
    <row r="3018" spans="1:8" x14ac:dyDescent="0.3">
      <c r="A3018" t="s">
        <v>6858</v>
      </c>
      <c r="B3018" t="s">
        <v>95</v>
      </c>
      <c r="C3018" t="s">
        <v>5081</v>
      </c>
      <c r="D3018" s="16">
        <v>1128</v>
      </c>
      <c r="E3018" s="17">
        <v>0</v>
      </c>
      <c r="F3018" s="17">
        <v>166170</v>
      </c>
      <c r="G3018" s="17">
        <v>79957.381099999984</v>
      </c>
      <c r="H3018">
        <v>78.135923049891147</v>
      </c>
    </row>
    <row r="3019" spans="1:8" x14ac:dyDescent="0.3">
      <c r="A3019" t="s">
        <v>6859</v>
      </c>
      <c r="B3019" t="s">
        <v>95</v>
      </c>
      <c r="C3019" t="s">
        <v>5083</v>
      </c>
      <c r="D3019" s="16">
        <v>1128</v>
      </c>
      <c r="E3019" s="17">
        <v>0</v>
      </c>
      <c r="F3019" s="17">
        <v>195385</v>
      </c>
      <c r="G3019" s="17">
        <v>99413.05</v>
      </c>
      <c r="H3019">
        <v>47.067664277947962</v>
      </c>
    </row>
    <row r="3020" spans="1:8" x14ac:dyDescent="0.3">
      <c r="A3020" t="s">
        <v>6860</v>
      </c>
      <c r="B3020" t="s">
        <v>95</v>
      </c>
      <c r="C3020" t="s">
        <v>5085</v>
      </c>
      <c r="D3020" s="16">
        <v>1128</v>
      </c>
      <c r="E3020" s="17">
        <v>495</v>
      </c>
      <c r="F3020" s="17">
        <v>74455</v>
      </c>
      <c r="G3020" s="17">
        <v>24655.045999999988</v>
      </c>
      <c r="H3020">
        <v>51.52621760253033</v>
      </c>
    </row>
    <row r="3021" spans="1:8" x14ac:dyDescent="0.3">
      <c r="A3021" t="s">
        <v>4004</v>
      </c>
      <c r="B3021" t="s">
        <v>95</v>
      </c>
      <c r="C3021" t="s">
        <v>31</v>
      </c>
      <c r="D3021" s="16">
        <v>1128</v>
      </c>
      <c r="E3021" s="17">
        <v>2960</v>
      </c>
      <c r="F3021" s="17">
        <v>351643</v>
      </c>
      <c r="G3021" s="17">
        <v>180279.1921000001</v>
      </c>
      <c r="H3021">
        <v>56.541803127730383</v>
      </c>
    </row>
    <row r="3022" spans="1:8" x14ac:dyDescent="0.3">
      <c r="A3022" t="s">
        <v>4044</v>
      </c>
      <c r="B3022" t="s">
        <v>96</v>
      </c>
      <c r="C3022" t="s">
        <v>4</v>
      </c>
      <c r="D3022" s="16">
        <v>1182</v>
      </c>
      <c r="E3022" s="17">
        <v>15988</v>
      </c>
      <c r="F3022" s="17">
        <v>3893073</v>
      </c>
      <c r="G3022" s="17">
        <v>1718742.8917999994</v>
      </c>
      <c r="H3022">
        <v>58.709788686216378</v>
      </c>
    </row>
    <row r="3023" spans="1:8" x14ac:dyDescent="0.3">
      <c r="A3023" t="s">
        <v>4045</v>
      </c>
      <c r="B3023" t="s">
        <v>96</v>
      </c>
      <c r="C3023" t="s">
        <v>2</v>
      </c>
      <c r="D3023" s="16">
        <v>1182</v>
      </c>
      <c r="E3023" s="17">
        <v>19441</v>
      </c>
      <c r="F3023" s="17">
        <v>6986188</v>
      </c>
      <c r="G3023" s="17">
        <v>3528963.8545000036</v>
      </c>
      <c r="H3023">
        <v>59.646902015656536</v>
      </c>
    </row>
    <row r="3024" spans="1:8" x14ac:dyDescent="0.3">
      <c r="A3024" t="s">
        <v>4046</v>
      </c>
      <c r="B3024" t="s">
        <v>96</v>
      </c>
      <c r="C3024" t="s">
        <v>3</v>
      </c>
      <c r="D3024" s="16">
        <v>1182</v>
      </c>
      <c r="E3024" s="17">
        <v>16416</v>
      </c>
      <c r="F3024" s="17">
        <v>2540417</v>
      </c>
      <c r="G3024" s="17">
        <v>1252030.7368999999</v>
      </c>
      <c r="H3024">
        <v>68.030499432061234</v>
      </c>
    </row>
    <row r="3025" spans="1:8" x14ac:dyDescent="0.3">
      <c r="A3025" t="s">
        <v>4047</v>
      </c>
      <c r="B3025" t="s">
        <v>96</v>
      </c>
      <c r="C3025" t="s">
        <v>7</v>
      </c>
      <c r="D3025" s="16">
        <v>1182</v>
      </c>
      <c r="E3025" s="17">
        <v>3411</v>
      </c>
      <c r="F3025" s="17">
        <v>882994</v>
      </c>
      <c r="G3025" s="17">
        <v>466951.1189999996</v>
      </c>
      <c r="H3025">
        <v>60.432961666516206</v>
      </c>
    </row>
    <row r="3026" spans="1:8" x14ac:dyDescent="0.3">
      <c r="A3026" t="s">
        <v>4048</v>
      </c>
      <c r="B3026" t="s">
        <v>96</v>
      </c>
      <c r="C3026" t="s">
        <v>5</v>
      </c>
      <c r="D3026" s="16">
        <v>1182</v>
      </c>
      <c r="E3026" s="17">
        <v>4720</v>
      </c>
      <c r="F3026" s="17">
        <v>774684.99</v>
      </c>
      <c r="G3026" s="17">
        <v>411566.73989999993</v>
      </c>
      <c r="H3026">
        <v>53.425069880562226</v>
      </c>
    </row>
    <row r="3027" spans="1:8" x14ac:dyDescent="0.3">
      <c r="A3027" t="s">
        <v>4049</v>
      </c>
      <c r="B3027" t="s">
        <v>96</v>
      </c>
      <c r="C3027" t="s">
        <v>6</v>
      </c>
      <c r="D3027" s="16">
        <v>1182</v>
      </c>
      <c r="E3027" s="17">
        <v>1840</v>
      </c>
      <c r="F3027" s="17">
        <v>475488</v>
      </c>
      <c r="G3027" s="17">
        <v>227452.1405000001</v>
      </c>
      <c r="H3027">
        <v>41.121572636959776</v>
      </c>
    </row>
    <row r="3028" spans="1:8" x14ac:dyDescent="0.3">
      <c r="A3028" t="s">
        <v>4050</v>
      </c>
      <c r="B3028" t="s">
        <v>96</v>
      </c>
      <c r="C3028" t="s">
        <v>8</v>
      </c>
      <c r="D3028" s="16">
        <v>1182</v>
      </c>
      <c r="E3028" s="17">
        <v>4660</v>
      </c>
      <c r="F3028" s="17">
        <v>894765</v>
      </c>
      <c r="G3028" s="17">
        <v>404732.62400000024</v>
      </c>
      <c r="H3028">
        <v>51.278547966389972</v>
      </c>
    </row>
    <row r="3029" spans="1:8" x14ac:dyDescent="0.3">
      <c r="A3029" t="s">
        <v>4051</v>
      </c>
      <c r="B3029" t="s">
        <v>96</v>
      </c>
      <c r="C3029" t="s">
        <v>21</v>
      </c>
      <c r="D3029" s="16">
        <v>1182</v>
      </c>
      <c r="E3029" s="17">
        <v>3820</v>
      </c>
      <c r="F3029" s="17">
        <v>402854</v>
      </c>
      <c r="G3029" s="17">
        <v>164374.32639999987</v>
      </c>
      <c r="H3029">
        <v>62.263738766287922</v>
      </c>
    </row>
    <row r="3030" spans="1:8" x14ac:dyDescent="0.3">
      <c r="A3030" t="s">
        <v>4052</v>
      </c>
      <c r="B3030" t="s">
        <v>96</v>
      </c>
      <c r="C3030" t="s">
        <v>22</v>
      </c>
      <c r="D3030" s="16">
        <v>1182</v>
      </c>
      <c r="E3030" s="17">
        <v>3080</v>
      </c>
      <c r="F3030" s="17">
        <v>749143</v>
      </c>
      <c r="G3030" s="17">
        <v>352872.4274000001</v>
      </c>
      <c r="H3030">
        <v>43.276466016593602</v>
      </c>
    </row>
    <row r="3031" spans="1:8" x14ac:dyDescent="0.3">
      <c r="A3031" t="s">
        <v>4053</v>
      </c>
      <c r="B3031" t="s">
        <v>96</v>
      </c>
      <c r="C3031" t="s">
        <v>23</v>
      </c>
      <c r="D3031" s="16">
        <v>1182</v>
      </c>
      <c r="E3031" s="17">
        <v>1720</v>
      </c>
      <c r="F3031" s="17">
        <v>584974</v>
      </c>
      <c r="G3031" s="17">
        <v>292421.43879999989</v>
      </c>
      <c r="H3031">
        <v>55.219903554206098</v>
      </c>
    </row>
    <row r="3032" spans="1:8" x14ac:dyDescent="0.3">
      <c r="A3032" t="s">
        <v>4054</v>
      </c>
      <c r="B3032" t="s">
        <v>96</v>
      </c>
      <c r="C3032" t="s">
        <v>24</v>
      </c>
      <c r="D3032" s="16">
        <v>1182</v>
      </c>
      <c r="E3032" s="17">
        <v>7360</v>
      </c>
      <c r="F3032" s="17">
        <v>703366</v>
      </c>
      <c r="G3032" s="17">
        <v>350091.38500000007</v>
      </c>
      <c r="H3032">
        <v>57.325675254362665</v>
      </c>
    </row>
    <row r="3033" spans="1:8" x14ac:dyDescent="0.3">
      <c r="A3033" t="s">
        <v>4055</v>
      </c>
      <c r="B3033" t="s">
        <v>96</v>
      </c>
      <c r="C3033" t="s">
        <v>25</v>
      </c>
      <c r="D3033" s="16">
        <v>1182</v>
      </c>
      <c r="E3033" s="17">
        <v>2720</v>
      </c>
      <c r="F3033" s="17">
        <v>391079</v>
      </c>
      <c r="G3033" s="17">
        <v>190152.50380000006</v>
      </c>
      <c r="H3033">
        <v>51.385424275367384</v>
      </c>
    </row>
    <row r="3034" spans="1:8" x14ac:dyDescent="0.3">
      <c r="A3034" t="s">
        <v>6861</v>
      </c>
      <c r="B3034" t="s">
        <v>96</v>
      </c>
      <c r="C3034" t="s">
        <v>5061</v>
      </c>
      <c r="D3034" s="16">
        <v>1182</v>
      </c>
      <c r="E3034" s="17">
        <v>2660</v>
      </c>
      <c r="F3034" s="17">
        <v>349276</v>
      </c>
      <c r="G3034" s="17">
        <v>159832.05500000014</v>
      </c>
      <c r="H3034">
        <v>53.955463577893781</v>
      </c>
    </row>
    <row r="3035" spans="1:8" x14ac:dyDescent="0.3">
      <c r="A3035" t="s">
        <v>4056</v>
      </c>
      <c r="B3035" t="s">
        <v>96</v>
      </c>
      <c r="C3035" t="s">
        <v>14</v>
      </c>
      <c r="D3035" s="16">
        <v>1182</v>
      </c>
      <c r="E3035" s="17">
        <v>1340</v>
      </c>
      <c r="F3035" s="17">
        <v>320533</v>
      </c>
      <c r="G3035" s="17">
        <v>145884.6310000002</v>
      </c>
      <c r="H3035">
        <v>40.670371639714546</v>
      </c>
    </row>
    <row r="3036" spans="1:8" x14ac:dyDescent="0.3">
      <c r="A3036" t="s">
        <v>4057</v>
      </c>
      <c r="B3036" t="s">
        <v>96</v>
      </c>
      <c r="C3036" t="s">
        <v>15</v>
      </c>
      <c r="D3036" s="16">
        <v>1182</v>
      </c>
      <c r="E3036" s="17">
        <v>1310</v>
      </c>
      <c r="F3036" s="17">
        <v>439841</v>
      </c>
      <c r="G3036" s="17">
        <v>253131.3899999999</v>
      </c>
      <c r="H3036">
        <v>48.03518112484948</v>
      </c>
    </row>
    <row r="3037" spans="1:8" x14ac:dyDescent="0.3">
      <c r="A3037" t="s">
        <v>6862</v>
      </c>
      <c r="B3037" t="s">
        <v>96</v>
      </c>
      <c r="C3037" t="s">
        <v>5063</v>
      </c>
      <c r="D3037" s="16">
        <v>1182</v>
      </c>
      <c r="E3037" s="17">
        <v>400</v>
      </c>
      <c r="F3037" s="17">
        <v>11166</v>
      </c>
      <c r="G3037" s="17">
        <v>3812.3529999999992</v>
      </c>
      <c r="H3037">
        <v>67.464800023716151</v>
      </c>
    </row>
    <row r="3038" spans="1:8" x14ac:dyDescent="0.3">
      <c r="A3038" t="s">
        <v>6863</v>
      </c>
      <c r="B3038" t="s">
        <v>96</v>
      </c>
      <c r="C3038" t="s">
        <v>5065</v>
      </c>
      <c r="D3038" s="16">
        <v>1182</v>
      </c>
      <c r="E3038" s="17">
        <v>0</v>
      </c>
      <c r="F3038" s="17">
        <v>446140</v>
      </c>
      <c r="G3038" s="17">
        <v>165221.46770000027</v>
      </c>
      <c r="H3038">
        <v>43.859888740063795</v>
      </c>
    </row>
    <row r="3039" spans="1:8" x14ac:dyDescent="0.3">
      <c r="A3039" t="s">
        <v>6864</v>
      </c>
      <c r="B3039" t="s">
        <v>96</v>
      </c>
      <c r="C3039" t="s">
        <v>5067</v>
      </c>
      <c r="D3039" s="16">
        <v>1182</v>
      </c>
      <c r="E3039" s="17">
        <v>0</v>
      </c>
      <c r="F3039" s="17">
        <v>1055859</v>
      </c>
      <c r="G3039" s="17">
        <v>370318.48829999915</v>
      </c>
      <c r="H3039">
        <v>53.01424449267892</v>
      </c>
    </row>
    <row r="3040" spans="1:8" x14ac:dyDescent="0.3">
      <c r="A3040" t="s">
        <v>6865</v>
      </c>
      <c r="B3040" t="s">
        <v>96</v>
      </c>
      <c r="C3040" t="s">
        <v>5069</v>
      </c>
      <c r="D3040" s="16">
        <v>1182</v>
      </c>
      <c r="E3040" s="17">
        <v>0</v>
      </c>
      <c r="F3040" s="17">
        <v>74898</v>
      </c>
      <c r="G3040" s="17">
        <v>31552.700000000004</v>
      </c>
      <c r="H3040">
        <v>74.190449252860233</v>
      </c>
    </row>
    <row r="3041" spans="1:8" x14ac:dyDescent="0.3">
      <c r="A3041" t="s">
        <v>6866</v>
      </c>
      <c r="B3041" t="s">
        <v>96</v>
      </c>
      <c r="C3041" t="s">
        <v>5071</v>
      </c>
      <c r="D3041" s="16">
        <v>1182</v>
      </c>
      <c r="E3041" s="17">
        <v>0</v>
      </c>
      <c r="F3041" s="17">
        <v>49171</v>
      </c>
      <c r="G3041" s="17">
        <v>17276.517500000002</v>
      </c>
      <c r="H3041">
        <v>51.182369771950384</v>
      </c>
    </row>
    <row r="3042" spans="1:8" x14ac:dyDescent="0.3">
      <c r="A3042" t="s">
        <v>6867</v>
      </c>
      <c r="B3042" t="s">
        <v>96</v>
      </c>
      <c r="C3042" t="s">
        <v>5073</v>
      </c>
      <c r="D3042" s="16">
        <v>1182</v>
      </c>
      <c r="E3042" s="17">
        <v>0</v>
      </c>
      <c r="F3042" s="17">
        <v>47889</v>
      </c>
      <c r="G3042" s="17">
        <v>16646.609500000002</v>
      </c>
      <c r="H3042">
        <v>36.365186290722626</v>
      </c>
    </row>
    <row r="3043" spans="1:8" x14ac:dyDescent="0.3">
      <c r="A3043" t="s">
        <v>6868</v>
      </c>
      <c r="B3043" t="s">
        <v>96</v>
      </c>
      <c r="C3043" t="s">
        <v>5075</v>
      </c>
      <c r="D3043" s="16">
        <v>1182</v>
      </c>
      <c r="E3043" s="17">
        <v>0</v>
      </c>
      <c r="F3043" s="17">
        <v>3269</v>
      </c>
      <c r="G3043" s="17">
        <v>73.774000000000342</v>
      </c>
      <c r="H3043">
        <v>46.064917473756203</v>
      </c>
    </row>
    <row r="3044" spans="1:8" x14ac:dyDescent="0.3">
      <c r="A3044" t="s">
        <v>4058</v>
      </c>
      <c r="B3044" t="s">
        <v>96</v>
      </c>
      <c r="C3044" t="s">
        <v>26</v>
      </c>
      <c r="D3044" s="16">
        <v>1182</v>
      </c>
      <c r="E3044" s="17">
        <v>1368</v>
      </c>
      <c r="F3044" s="17">
        <v>607587</v>
      </c>
      <c r="G3044" s="17">
        <v>286495.59569999995</v>
      </c>
      <c r="H3044">
        <v>74.105801482521841</v>
      </c>
    </row>
    <row r="3045" spans="1:8" x14ac:dyDescent="0.3">
      <c r="A3045" t="s">
        <v>4059</v>
      </c>
      <c r="B3045" t="s">
        <v>96</v>
      </c>
      <c r="C3045" t="s">
        <v>27</v>
      </c>
      <c r="D3045" s="16">
        <v>1182</v>
      </c>
      <c r="E3045" s="17">
        <v>1596</v>
      </c>
      <c r="F3045" s="17">
        <v>300791</v>
      </c>
      <c r="G3045" s="17">
        <v>111497.10520000019</v>
      </c>
      <c r="H3045">
        <v>97.651046571946893</v>
      </c>
    </row>
    <row r="3046" spans="1:8" x14ac:dyDescent="0.3">
      <c r="A3046" t="s">
        <v>4060</v>
      </c>
      <c r="B3046" t="s">
        <v>96</v>
      </c>
      <c r="C3046" t="s">
        <v>28</v>
      </c>
      <c r="D3046" s="16">
        <v>1182</v>
      </c>
      <c r="E3046" s="17">
        <v>1056</v>
      </c>
      <c r="F3046" s="17">
        <v>295185</v>
      </c>
      <c r="G3046" s="17">
        <v>119499.80720000001</v>
      </c>
      <c r="H3046">
        <v>45.930147765418255</v>
      </c>
    </row>
    <row r="3047" spans="1:8" x14ac:dyDescent="0.3">
      <c r="A3047" t="s">
        <v>4061</v>
      </c>
      <c r="B3047" t="s">
        <v>96</v>
      </c>
      <c r="C3047" t="s">
        <v>29</v>
      </c>
      <c r="D3047" s="16">
        <v>1182</v>
      </c>
      <c r="E3047" s="17">
        <v>400</v>
      </c>
      <c r="F3047" s="17">
        <v>152881</v>
      </c>
      <c r="G3047" s="17">
        <v>61887.670499999978</v>
      </c>
      <c r="H3047">
        <v>59.923118395178562</v>
      </c>
    </row>
    <row r="3048" spans="1:8" x14ac:dyDescent="0.3">
      <c r="A3048" t="s">
        <v>6869</v>
      </c>
      <c r="B3048" t="s">
        <v>96</v>
      </c>
      <c r="C3048" t="s">
        <v>5077</v>
      </c>
      <c r="D3048" s="16">
        <v>1182</v>
      </c>
      <c r="E3048" s="17">
        <v>480</v>
      </c>
      <c r="F3048" s="17">
        <v>10493</v>
      </c>
      <c r="G3048" s="17">
        <v>4828.6039999999994</v>
      </c>
      <c r="H3048">
        <v>86.908968228916166</v>
      </c>
    </row>
    <row r="3049" spans="1:8" x14ac:dyDescent="0.3">
      <c r="A3049" t="s">
        <v>4062</v>
      </c>
      <c r="B3049" t="s">
        <v>96</v>
      </c>
      <c r="C3049" t="s">
        <v>30</v>
      </c>
      <c r="D3049" s="16">
        <v>1182</v>
      </c>
      <c r="E3049" s="17">
        <v>1108</v>
      </c>
      <c r="F3049" s="17">
        <v>227962</v>
      </c>
      <c r="G3049" s="17">
        <v>125788.0552</v>
      </c>
      <c r="H3049">
        <v>59.17917429865156</v>
      </c>
    </row>
    <row r="3050" spans="1:8" x14ac:dyDescent="0.3">
      <c r="A3050" t="s">
        <v>6870</v>
      </c>
      <c r="B3050" t="s">
        <v>96</v>
      </c>
      <c r="C3050" t="s">
        <v>5079</v>
      </c>
      <c r="D3050" s="16">
        <v>1182</v>
      </c>
      <c r="E3050" s="17">
        <v>1160</v>
      </c>
      <c r="F3050" s="17">
        <v>42428</v>
      </c>
      <c r="G3050" s="17">
        <v>18567.563999999998</v>
      </c>
      <c r="H3050">
        <v>72.97577824227524</v>
      </c>
    </row>
    <row r="3051" spans="1:8" x14ac:dyDescent="0.3">
      <c r="A3051" t="s">
        <v>6871</v>
      </c>
      <c r="B3051" t="s">
        <v>96</v>
      </c>
      <c r="C3051" t="s">
        <v>5081</v>
      </c>
      <c r="D3051" s="16">
        <v>1182</v>
      </c>
      <c r="E3051" s="17">
        <v>0</v>
      </c>
      <c r="F3051" s="17">
        <v>226127</v>
      </c>
      <c r="G3051" s="17">
        <v>109639.31200000001</v>
      </c>
      <c r="H3051">
        <v>82.906157873096618</v>
      </c>
    </row>
    <row r="3052" spans="1:8" x14ac:dyDescent="0.3">
      <c r="A3052" t="s">
        <v>6872</v>
      </c>
      <c r="B3052" t="s">
        <v>96</v>
      </c>
      <c r="C3052" t="s">
        <v>5083</v>
      </c>
      <c r="D3052" s="16">
        <v>1182</v>
      </c>
      <c r="E3052" s="17">
        <v>0</v>
      </c>
      <c r="F3052" s="17">
        <v>251028</v>
      </c>
      <c r="G3052" s="17">
        <v>123336.2635</v>
      </c>
      <c r="H3052">
        <v>52.050175240588054</v>
      </c>
    </row>
    <row r="3053" spans="1:8" x14ac:dyDescent="0.3">
      <c r="A3053" t="s">
        <v>6873</v>
      </c>
      <c r="B3053" t="s">
        <v>96</v>
      </c>
      <c r="C3053" t="s">
        <v>5085</v>
      </c>
      <c r="D3053" s="16">
        <v>1182</v>
      </c>
      <c r="E3053" s="17">
        <v>495</v>
      </c>
      <c r="F3053" s="17">
        <v>68990</v>
      </c>
      <c r="G3053" s="17">
        <v>23948.072</v>
      </c>
      <c r="H3053">
        <v>72.773998581943502</v>
      </c>
    </row>
    <row r="3054" spans="1:8" x14ac:dyDescent="0.3">
      <c r="A3054" t="s">
        <v>4063</v>
      </c>
      <c r="B3054" t="s">
        <v>96</v>
      </c>
      <c r="C3054" t="s">
        <v>31</v>
      </c>
      <c r="D3054" s="16">
        <v>1182</v>
      </c>
      <c r="E3054" s="17">
        <v>3278</v>
      </c>
      <c r="F3054" s="17">
        <v>423228</v>
      </c>
      <c r="G3054" s="17">
        <v>202257.63960000011</v>
      </c>
      <c r="H3054">
        <v>52.055634565548715</v>
      </c>
    </row>
    <row r="3055" spans="1:8" x14ac:dyDescent="0.3">
      <c r="A3055" t="s">
        <v>6874</v>
      </c>
      <c r="B3055" t="s">
        <v>96</v>
      </c>
      <c r="C3055" t="s">
        <v>5087</v>
      </c>
      <c r="D3055" s="16">
        <v>1182</v>
      </c>
      <c r="E3055" s="17">
        <v>0</v>
      </c>
      <c r="F3055" s="17">
        <v>4915</v>
      </c>
      <c r="G3055" s="17">
        <v>839.19999999999982</v>
      </c>
      <c r="H3055">
        <v>24.500000000000004</v>
      </c>
    </row>
    <row r="3056" spans="1:8" x14ac:dyDescent="0.3">
      <c r="A3056" t="s">
        <v>4084</v>
      </c>
      <c r="B3056" t="s">
        <v>97</v>
      </c>
      <c r="C3056" t="s">
        <v>4</v>
      </c>
      <c r="D3056" s="16">
        <v>1203.9000000000001</v>
      </c>
      <c r="E3056" s="17">
        <v>12468</v>
      </c>
      <c r="F3056" s="17">
        <v>5150012</v>
      </c>
      <c r="G3056" s="17">
        <v>2836555.4853000026</v>
      </c>
      <c r="H3056">
        <v>42.090807226876862</v>
      </c>
    </row>
    <row r="3057" spans="1:8" x14ac:dyDescent="0.3">
      <c r="A3057" t="s">
        <v>4085</v>
      </c>
      <c r="B3057" t="s">
        <v>97</v>
      </c>
      <c r="C3057" t="s">
        <v>2</v>
      </c>
      <c r="D3057" s="16">
        <v>1203.9000000000001</v>
      </c>
      <c r="E3057" s="17">
        <v>17865</v>
      </c>
      <c r="F3057" s="17">
        <v>7673817</v>
      </c>
      <c r="G3057" s="17">
        <v>4258349.7858999968</v>
      </c>
      <c r="H3057">
        <v>52.500682526255851</v>
      </c>
    </row>
    <row r="3058" spans="1:8" x14ac:dyDescent="0.3">
      <c r="A3058" t="s">
        <v>4086</v>
      </c>
      <c r="B3058" t="s">
        <v>97</v>
      </c>
      <c r="C3058" t="s">
        <v>3</v>
      </c>
      <c r="D3058" s="16">
        <v>1203.9000000000001</v>
      </c>
      <c r="E3058" s="17">
        <v>18888</v>
      </c>
      <c r="F3058" s="17">
        <v>2815586.99</v>
      </c>
      <c r="G3058" s="17">
        <v>1418673.4736999993</v>
      </c>
      <c r="H3058">
        <v>70.035045774078981</v>
      </c>
    </row>
    <row r="3059" spans="1:8" x14ac:dyDescent="0.3">
      <c r="A3059" t="s">
        <v>4087</v>
      </c>
      <c r="B3059" t="s">
        <v>97</v>
      </c>
      <c r="C3059" t="s">
        <v>7</v>
      </c>
      <c r="D3059" s="16">
        <v>1203.9000000000001</v>
      </c>
      <c r="E3059" s="17">
        <v>3258</v>
      </c>
      <c r="F3059" s="17">
        <v>1187651</v>
      </c>
      <c r="G3059" s="17">
        <v>671660.39599999972</v>
      </c>
      <c r="H3059">
        <v>44.390537795335511</v>
      </c>
    </row>
    <row r="3060" spans="1:8" x14ac:dyDescent="0.3">
      <c r="A3060" t="s">
        <v>4088</v>
      </c>
      <c r="B3060" t="s">
        <v>97</v>
      </c>
      <c r="C3060" t="s">
        <v>5</v>
      </c>
      <c r="D3060" s="16">
        <v>1203.9000000000001</v>
      </c>
      <c r="E3060" s="17">
        <v>3200</v>
      </c>
      <c r="F3060" s="17">
        <v>974048</v>
      </c>
      <c r="G3060" s="17">
        <v>560555.5848999999</v>
      </c>
      <c r="H3060">
        <v>34.349219975329042</v>
      </c>
    </row>
    <row r="3061" spans="1:8" x14ac:dyDescent="0.3">
      <c r="A3061" t="s">
        <v>4089</v>
      </c>
      <c r="B3061" t="s">
        <v>97</v>
      </c>
      <c r="C3061" t="s">
        <v>6</v>
      </c>
      <c r="D3061" s="16">
        <v>1203.9000000000001</v>
      </c>
      <c r="E3061" s="17">
        <v>2100</v>
      </c>
      <c r="F3061" s="17">
        <v>633555</v>
      </c>
      <c r="G3061" s="17">
        <v>323402.08679999976</v>
      </c>
      <c r="H3061">
        <v>31.322196163721237</v>
      </c>
    </row>
    <row r="3062" spans="1:8" x14ac:dyDescent="0.3">
      <c r="A3062" t="s">
        <v>4090</v>
      </c>
      <c r="B3062" t="s">
        <v>97</v>
      </c>
      <c r="C3062" t="s">
        <v>8</v>
      </c>
      <c r="D3062" s="16">
        <v>1203.9000000000001</v>
      </c>
      <c r="E3062" s="17">
        <v>5440</v>
      </c>
      <c r="F3062" s="17">
        <v>1238280</v>
      </c>
      <c r="G3062" s="17">
        <v>597524.88900000043</v>
      </c>
      <c r="H3062">
        <v>43.503331827344567</v>
      </c>
    </row>
    <row r="3063" spans="1:8" x14ac:dyDescent="0.3">
      <c r="A3063" t="s">
        <v>4091</v>
      </c>
      <c r="B3063" t="s">
        <v>97</v>
      </c>
      <c r="C3063" t="s">
        <v>21</v>
      </c>
      <c r="D3063" s="16">
        <v>1203.9000000000001</v>
      </c>
      <c r="E3063" s="17">
        <v>2910</v>
      </c>
      <c r="F3063" s="17">
        <v>448779</v>
      </c>
      <c r="G3063" s="17">
        <v>232385.24640000018</v>
      </c>
      <c r="H3063">
        <v>44.987688550359373</v>
      </c>
    </row>
    <row r="3064" spans="1:8" x14ac:dyDescent="0.3">
      <c r="A3064" t="s">
        <v>4092</v>
      </c>
      <c r="B3064" t="s">
        <v>97</v>
      </c>
      <c r="C3064" t="s">
        <v>22</v>
      </c>
      <c r="D3064" s="16">
        <v>1203.9000000000001</v>
      </c>
      <c r="E3064" s="17">
        <v>2480</v>
      </c>
      <c r="F3064" s="17">
        <v>746809</v>
      </c>
      <c r="G3064" s="17">
        <v>383565.67720000015</v>
      </c>
      <c r="H3064">
        <v>35.90716188135255</v>
      </c>
    </row>
    <row r="3065" spans="1:8" x14ac:dyDescent="0.3">
      <c r="A3065" t="s">
        <v>4093</v>
      </c>
      <c r="B3065" t="s">
        <v>97</v>
      </c>
      <c r="C3065" t="s">
        <v>23</v>
      </c>
      <c r="D3065" s="16">
        <v>1203.9000000000001</v>
      </c>
      <c r="E3065" s="17">
        <v>1400</v>
      </c>
      <c r="F3065" s="17">
        <v>659166</v>
      </c>
      <c r="G3065" s="17">
        <v>350875.51079999993</v>
      </c>
      <c r="H3065">
        <v>41.347972161834711</v>
      </c>
    </row>
    <row r="3066" spans="1:8" x14ac:dyDescent="0.3">
      <c r="A3066" t="s">
        <v>4094</v>
      </c>
      <c r="B3066" t="s">
        <v>97</v>
      </c>
      <c r="C3066" t="s">
        <v>24</v>
      </c>
      <c r="D3066" s="16">
        <v>1203.9000000000001</v>
      </c>
      <c r="E3066" s="17">
        <v>5880</v>
      </c>
      <c r="F3066" s="17">
        <v>775530</v>
      </c>
      <c r="G3066" s="17">
        <v>411267.3014000004</v>
      </c>
      <c r="H3066">
        <v>42.425361302146889</v>
      </c>
    </row>
    <row r="3067" spans="1:8" x14ac:dyDescent="0.3">
      <c r="A3067" t="s">
        <v>4095</v>
      </c>
      <c r="B3067" t="s">
        <v>97</v>
      </c>
      <c r="C3067" t="s">
        <v>25</v>
      </c>
      <c r="D3067" s="16">
        <v>1203.9000000000001</v>
      </c>
      <c r="E3067" s="17">
        <v>2160</v>
      </c>
      <c r="F3067" s="17">
        <v>380500</v>
      </c>
      <c r="G3067" s="17">
        <v>195276.80440000002</v>
      </c>
      <c r="H3067">
        <v>42.548898511715407</v>
      </c>
    </row>
    <row r="3068" spans="1:8" x14ac:dyDescent="0.3">
      <c r="A3068" t="s">
        <v>6875</v>
      </c>
      <c r="B3068" t="s">
        <v>97</v>
      </c>
      <c r="C3068" t="s">
        <v>5061</v>
      </c>
      <c r="D3068" s="16">
        <v>1203.9000000000001</v>
      </c>
      <c r="E3068" s="17">
        <v>4715</v>
      </c>
      <c r="F3068" s="17">
        <v>499104</v>
      </c>
      <c r="G3068" s="17">
        <v>264140.06679999991</v>
      </c>
      <c r="H3068">
        <v>39.354818374737604</v>
      </c>
    </row>
    <row r="3069" spans="1:8" x14ac:dyDescent="0.3">
      <c r="A3069" t="s">
        <v>4096</v>
      </c>
      <c r="B3069" t="s">
        <v>97</v>
      </c>
      <c r="C3069" t="s">
        <v>14</v>
      </c>
      <c r="D3069" s="16">
        <v>1203.9000000000001</v>
      </c>
      <c r="E3069" s="17">
        <v>2155</v>
      </c>
      <c r="F3069" s="17">
        <v>713292</v>
      </c>
      <c r="G3069" s="17">
        <v>368007.63599999977</v>
      </c>
      <c r="H3069">
        <v>24.633938009425712</v>
      </c>
    </row>
    <row r="3070" spans="1:8" x14ac:dyDescent="0.3">
      <c r="A3070" t="s">
        <v>4097</v>
      </c>
      <c r="B3070" t="s">
        <v>97</v>
      </c>
      <c r="C3070" t="s">
        <v>15</v>
      </c>
      <c r="D3070" s="16">
        <v>1203.9000000000001</v>
      </c>
      <c r="E3070" s="17">
        <v>1850</v>
      </c>
      <c r="F3070" s="17">
        <v>756901</v>
      </c>
      <c r="G3070" s="17">
        <v>441978.22300000017</v>
      </c>
      <c r="H3070">
        <v>29.408954162118317</v>
      </c>
    </row>
    <row r="3071" spans="1:8" x14ac:dyDescent="0.3">
      <c r="A3071" t="s">
        <v>6876</v>
      </c>
      <c r="B3071" t="s">
        <v>97</v>
      </c>
      <c r="C3071" t="s">
        <v>5063</v>
      </c>
      <c r="D3071" s="16">
        <v>1203.9000000000001</v>
      </c>
      <c r="E3071" s="17">
        <v>400</v>
      </c>
      <c r="F3071" s="17">
        <v>13803</v>
      </c>
      <c r="G3071" s="17">
        <v>6350.4259999999986</v>
      </c>
      <c r="H3071">
        <v>69.717253810562624</v>
      </c>
    </row>
    <row r="3072" spans="1:8" x14ac:dyDescent="0.3">
      <c r="A3072" t="s">
        <v>6877</v>
      </c>
      <c r="B3072" t="s">
        <v>97</v>
      </c>
      <c r="C3072" t="s">
        <v>5065</v>
      </c>
      <c r="D3072" s="16">
        <v>1203.9000000000001</v>
      </c>
      <c r="E3072" s="17">
        <v>0</v>
      </c>
      <c r="F3072" s="17">
        <v>980708</v>
      </c>
      <c r="G3072" s="17">
        <v>447438.57559999987</v>
      </c>
      <c r="H3072">
        <v>47.403610085356284</v>
      </c>
    </row>
    <row r="3073" spans="1:8" x14ac:dyDescent="0.3">
      <c r="A3073" t="s">
        <v>6878</v>
      </c>
      <c r="B3073" t="s">
        <v>97</v>
      </c>
      <c r="C3073" t="s">
        <v>5067</v>
      </c>
      <c r="D3073" s="16">
        <v>1203.9000000000001</v>
      </c>
      <c r="E3073" s="17">
        <v>0</v>
      </c>
      <c r="F3073" s="17">
        <v>1117067</v>
      </c>
      <c r="G3073" s="17">
        <v>474123.17359999882</v>
      </c>
      <c r="H3073">
        <v>65.749749595076054</v>
      </c>
    </row>
    <row r="3074" spans="1:8" x14ac:dyDescent="0.3">
      <c r="A3074" t="s">
        <v>6879</v>
      </c>
      <c r="B3074" t="s">
        <v>97</v>
      </c>
      <c r="C3074" t="s">
        <v>5069</v>
      </c>
      <c r="D3074" s="16">
        <v>1203.9000000000001</v>
      </c>
      <c r="E3074" s="17">
        <v>0</v>
      </c>
      <c r="F3074" s="17">
        <v>44800</v>
      </c>
      <c r="G3074" s="17">
        <v>22435.65</v>
      </c>
      <c r="H3074">
        <v>54.390785960691929</v>
      </c>
    </row>
    <row r="3075" spans="1:8" x14ac:dyDescent="0.3">
      <c r="A3075" t="s">
        <v>6880</v>
      </c>
      <c r="B3075" t="s">
        <v>97</v>
      </c>
      <c r="C3075" t="s">
        <v>5071</v>
      </c>
      <c r="D3075" s="16">
        <v>1203.9000000000001</v>
      </c>
      <c r="E3075" s="17">
        <v>0</v>
      </c>
      <c r="F3075" s="17">
        <v>103361</v>
      </c>
      <c r="G3075" s="17">
        <v>45904.541700000002</v>
      </c>
      <c r="H3075">
        <v>59.983029528292363</v>
      </c>
    </row>
    <row r="3076" spans="1:8" x14ac:dyDescent="0.3">
      <c r="A3076" t="s">
        <v>6881</v>
      </c>
      <c r="B3076" t="s">
        <v>97</v>
      </c>
      <c r="C3076" t="s">
        <v>5073</v>
      </c>
      <c r="D3076" s="16">
        <v>1203.9000000000001</v>
      </c>
      <c r="E3076" s="17">
        <v>0</v>
      </c>
      <c r="F3076" s="17">
        <v>94271</v>
      </c>
      <c r="G3076" s="17">
        <v>28909.565600000024</v>
      </c>
      <c r="H3076">
        <v>35.281934693893518</v>
      </c>
    </row>
    <row r="3077" spans="1:8" x14ac:dyDescent="0.3">
      <c r="A3077" t="s">
        <v>6882</v>
      </c>
      <c r="B3077" t="s">
        <v>97</v>
      </c>
      <c r="C3077" t="s">
        <v>5075</v>
      </c>
      <c r="D3077" s="16">
        <v>1203.9000000000001</v>
      </c>
      <c r="E3077" s="17">
        <v>0</v>
      </c>
      <c r="F3077" s="17">
        <v>8474</v>
      </c>
      <c r="G3077" s="17">
        <v>4431.4699999999984</v>
      </c>
      <c r="H3077">
        <v>79.059754658592354</v>
      </c>
    </row>
    <row r="3078" spans="1:8" x14ac:dyDescent="0.3">
      <c r="A3078" t="s">
        <v>4098</v>
      </c>
      <c r="B3078" t="s">
        <v>97</v>
      </c>
      <c r="C3078" t="s">
        <v>26</v>
      </c>
      <c r="D3078" s="16">
        <v>1203.9000000000001</v>
      </c>
      <c r="E3078" s="17">
        <v>1368</v>
      </c>
      <c r="F3078" s="17">
        <v>802505</v>
      </c>
      <c r="G3078" s="17">
        <v>428864.74030000018</v>
      </c>
      <c r="H3078">
        <v>44.081334326028973</v>
      </c>
    </row>
    <row r="3079" spans="1:8" x14ac:dyDescent="0.3">
      <c r="A3079" t="s">
        <v>4099</v>
      </c>
      <c r="B3079" t="s">
        <v>97</v>
      </c>
      <c r="C3079" t="s">
        <v>27</v>
      </c>
      <c r="D3079" s="16">
        <v>1203.9000000000001</v>
      </c>
      <c r="E3079" s="17">
        <v>1596</v>
      </c>
      <c r="F3079" s="17">
        <v>485930</v>
      </c>
      <c r="G3079" s="17">
        <v>248911.31380000003</v>
      </c>
      <c r="H3079">
        <v>78.366442596541518</v>
      </c>
    </row>
    <row r="3080" spans="1:8" x14ac:dyDescent="0.3">
      <c r="A3080" t="s">
        <v>4100</v>
      </c>
      <c r="B3080" t="s">
        <v>97</v>
      </c>
      <c r="C3080" t="s">
        <v>28</v>
      </c>
      <c r="D3080" s="16">
        <v>1203.9000000000001</v>
      </c>
      <c r="E3080" s="17">
        <v>1056</v>
      </c>
      <c r="F3080" s="17">
        <v>231889</v>
      </c>
      <c r="G3080" s="17">
        <v>95808.935999999958</v>
      </c>
      <c r="H3080">
        <v>61.825937633303852</v>
      </c>
    </row>
    <row r="3081" spans="1:8" x14ac:dyDescent="0.3">
      <c r="A3081" t="s">
        <v>4101</v>
      </c>
      <c r="B3081" t="s">
        <v>97</v>
      </c>
      <c r="C3081" t="s">
        <v>29</v>
      </c>
      <c r="D3081" s="16">
        <v>1203.9000000000001</v>
      </c>
      <c r="E3081" s="17">
        <v>200</v>
      </c>
      <c r="F3081" s="17">
        <v>159179</v>
      </c>
      <c r="G3081" s="17">
        <v>81087.015600000042</v>
      </c>
      <c r="H3081">
        <v>42.151311055683692</v>
      </c>
    </row>
    <row r="3082" spans="1:8" x14ac:dyDescent="0.3">
      <c r="A3082" t="s">
        <v>6883</v>
      </c>
      <c r="B3082" t="s">
        <v>97</v>
      </c>
      <c r="C3082" t="s">
        <v>5077</v>
      </c>
      <c r="D3082" s="16">
        <v>1203.9000000000001</v>
      </c>
      <c r="E3082" s="17">
        <v>960</v>
      </c>
      <c r="F3082" s="17">
        <v>27368</v>
      </c>
      <c r="G3082" s="17">
        <v>12888.007999999996</v>
      </c>
      <c r="H3082">
        <v>38.430518538960534</v>
      </c>
    </row>
    <row r="3083" spans="1:8" x14ac:dyDescent="0.3">
      <c r="A3083" t="s">
        <v>4102</v>
      </c>
      <c r="B3083" t="s">
        <v>97</v>
      </c>
      <c r="C3083" t="s">
        <v>30</v>
      </c>
      <c r="D3083" s="16">
        <v>1203.9000000000001</v>
      </c>
      <c r="E3083" s="17">
        <v>1908</v>
      </c>
      <c r="F3083" s="17">
        <v>488383</v>
      </c>
      <c r="G3083" s="17">
        <v>286849.89189999987</v>
      </c>
      <c r="H3083">
        <v>54.825097207439882</v>
      </c>
    </row>
    <row r="3084" spans="1:8" x14ac:dyDescent="0.3">
      <c r="A3084" t="s">
        <v>6884</v>
      </c>
      <c r="B3084" t="s">
        <v>97</v>
      </c>
      <c r="C3084" t="s">
        <v>5079</v>
      </c>
      <c r="D3084" s="16">
        <v>1203.9000000000001</v>
      </c>
      <c r="E3084" s="17">
        <v>920</v>
      </c>
      <c r="F3084" s="17">
        <v>37133</v>
      </c>
      <c r="G3084" s="17">
        <v>19307.362000000001</v>
      </c>
      <c r="H3084">
        <v>60.233803900875792</v>
      </c>
    </row>
    <row r="3085" spans="1:8" x14ac:dyDescent="0.3">
      <c r="A3085" t="s">
        <v>6885</v>
      </c>
      <c r="B3085" t="s">
        <v>97</v>
      </c>
      <c r="C3085" t="s">
        <v>5081</v>
      </c>
      <c r="D3085" s="16">
        <v>1203.9000000000001</v>
      </c>
      <c r="E3085" s="17">
        <v>0</v>
      </c>
      <c r="F3085" s="17">
        <v>246558</v>
      </c>
      <c r="G3085" s="17">
        <v>129079.97579999991</v>
      </c>
      <c r="H3085">
        <v>48.386287802412603</v>
      </c>
    </row>
    <row r="3086" spans="1:8" x14ac:dyDescent="0.3">
      <c r="A3086" t="s">
        <v>6886</v>
      </c>
      <c r="B3086" t="s">
        <v>97</v>
      </c>
      <c r="C3086" t="s">
        <v>5083</v>
      </c>
      <c r="D3086" s="16">
        <v>1203.9000000000001</v>
      </c>
      <c r="E3086" s="17">
        <v>0</v>
      </c>
      <c r="F3086" s="17">
        <v>346912</v>
      </c>
      <c r="G3086" s="17">
        <v>188782.4800000001</v>
      </c>
      <c r="H3086">
        <v>26.464392733880437</v>
      </c>
    </row>
    <row r="3087" spans="1:8" x14ac:dyDescent="0.3">
      <c r="A3087" t="s">
        <v>6887</v>
      </c>
      <c r="B3087" t="s">
        <v>97</v>
      </c>
      <c r="C3087" t="s">
        <v>5085</v>
      </c>
      <c r="D3087" s="16">
        <v>1203.9000000000001</v>
      </c>
      <c r="E3087" s="17">
        <v>495</v>
      </c>
      <c r="F3087" s="17">
        <v>160380</v>
      </c>
      <c r="G3087" s="17">
        <v>75172.473200000022</v>
      </c>
      <c r="H3087">
        <v>35.978079185370753</v>
      </c>
    </row>
    <row r="3088" spans="1:8" x14ac:dyDescent="0.3">
      <c r="A3088" t="s">
        <v>4103</v>
      </c>
      <c r="B3088" t="s">
        <v>97</v>
      </c>
      <c r="C3088" t="s">
        <v>31</v>
      </c>
      <c r="D3088" s="16">
        <v>1203.9000000000001</v>
      </c>
      <c r="E3088" s="17">
        <v>4224</v>
      </c>
      <c r="F3088" s="17">
        <v>589233</v>
      </c>
      <c r="G3088" s="17">
        <v>308479.13289999979</v>
      </c>
      <c r="H3088">
        <v>47.176472539138167</v>
      </c>
    </row>
    <row r="3089" spans="1:8" x14ac:dyDescent="0.3">
      <c r="A3089" t="s">
        <v>4781</v>
      </c>
      <c r="B3089" t="s">
        <v>98</v>
      </c>
      <c r="C3089" t="s">
        <v>4</v>
      </c>
      <c r="D3089" s="16">
        <v>1319</v>
      </c>
      <c r="E3089" s="17">
        <v>12735</v>
      </c>
      <c r="F3089" s="17">
        <v>2989488</v>
      </c>
      <c r="G3089" s="17">
        <v>1520342.8143999989</v>
      </c>
      <c r="H3089">
        <v>70.324374306277747</v>
      </c>
    </row>
    <row r="3090" spans="1:8" x14ac:dyDescent="0.3">
      <c r="A3090" t="s">
        <v>4782</v>
      </c>
      <c r="B3090" t="s">
        <v>98</v>
      </c>
      <c r="C3090" t="s">
        <v>2</v>
      </c>
      <c r="D3090" s="16">
        <v>1319</v>
      </c>
      <c r="E3090" s="17">
        <v>16571</v>
      </c>
      <c r="F3090" s="17">
        <v>4568069</v>
      </c>
      <c r="G3090" s="17">
        <v>2318759.731300002</v>
      </c>
      <c r="H3090">
        <v>74.355409785494558</v>
      </c>
    </row>
    <row r="3091" spans="1:8" x14ac:dyDescent="0.3">
      <c r="A3091" t="s">
        <v>4783</v>
      </c>
      <c r="B3091" t="s">
        <v>98</v>
      </c>
      <c r="C3091" t="s">
        <v>3</v>
      </c>
      <c r="D3091" s="16">
        <v>1319</v>
      </c>
      <c r="E3091" s="17">
        <v>11880</v>
      </c>
      <c r="F3091" s="17">
        <v>1122566</v>
      </c>
      <c r="G3091" s="17">
        <v>533811.59090000077</v>
      </c>
      <c r="H3091">
        <v>93.076973964864834</v>
      </c>
    </row>
    <row r="3092" spans="1:8" x14ac:dyDescent="0.3">
      <c r="A3092" t="s">
        <v>4784</v>
      </c>
      <c r="B3092" t="s">
        <v>98</v>
      </c>
      <c r="C3092" t="s">
        <v>7</v>
      </c>
      <c r="D3092" s="16">
        <v>1319</v>
      </c>
      <c r="E3092" s="17">
        <v>3033</v>
      </c>
      <c r="F3092" s="17">
        <v>764765</v>
      </c>
      <c r="G3092" s="17">
        <v>416211.81399999984</v>
      </c>
      <c r="H3092">
        <v>62.410627777764645</v>
      </c>
    </row>
    <row r="3093" spans="1:8" x14ac:dyDescent="0.3">
      <c r="A3093" t="s">
        <v>4785</v>
      </c>
      <c r="B3093" t="s">
        <v>98</v>
      </c>
      <c r="C3093" t="s">
        <v>5</v>
      </c>
      <c r="D3093" s="16">
        <v>1319</v>
      </c>
      <c r="E3093" s="17">
        <v>5600</v>
      </c>
      <c r="F3093" s="17">
        <v>746762</v>
      </c>
      <c r="G3093" s="17">
        <v>420562.48549999989</v>
      </c>
      <c r="H3093">
        <v>74.552350667891616</v>
      </c>
    </row>
    <row r="3094" spans="1:8" x14ac:dyDescent="0.3">
      <c r="A3094" t="s">
        <v>4786</v>
      </c>
      <c r="B3094" t="s">
        <v>98</v>
      </c>
      <c r="C3094" t="s">
        <v>6</v>
      </c>
      <c r="D3094" s="16">
        <v>1319</v>
      </c>
      <c r="E3094" s="17">
        <v>1580</v>
      </c>
      <c r="F3094" s="17">
        <v>357096</v>
      </c>
      <c r="G3094" s="17">
        <v>177861.69049999982</v>
      </c>
      <c r="H3094">
        <v>47.714188778683592</v>
      </c>
    </row>
    <row r="3095" spans="1:8" x14ac:dyDescent="0.3">
      <c r="A3095" t="s">
        <v>4787</v>
      </c>
      <c r="B3095" t="s">
        <v>98</v>
      </c>
      <c r="C3095" t="s">
        <v>8</v>
      </c>
      <c r="D3095" s="16">
        <v>1319</v>
      </c>
      <c r="E3095" s="17">
        <v>2730</v>
      </c>
      <c r="F3095" s="17">
        <v>447767</v>
      </c>
      <c r="G3095" s="17">
        <v>213632.1608999999</v>
      </c>
      <c r="H3095">
        <v>62.266616264969194</v>
      </c>
    </row>
    <row r="3096" spans="1:8" x14ac:dyDescent="0.3">
      <c r="A3096" t="s">
        <v>4788</v>
      </c>
      <c r="B3096" t="s">
        <v>98</v>
      </c>
      <c r="C3096" t="s">
        <v>21</v>
      </c>
      <c r="D3096" s="16">
        <v>1319</v>
      </c>
      <c r="E3096" s="17">
        <v>2590</v>
      </c>
      <c r="F3096" s="17">
        <v>266325</v>
      </c>
      <c r="G3096" s="17">
        <v>130390.17080000002</v>
      </c>
      <c r="H3096">
        <v>59.781277710981215</v>
      </c>
    </row>
    <row r="3097" spans="1:8" x14ac:dyDescent="0.3">
      <c r="A3097" t="s">
        <v>4789</v>
      </c>
      <c r="B3097" t="s">
        <v>98</v>
      </c>
      <c r="C3097" t="s">
        <v>22</v>
      </c>
      <c r="D3097" s="16">
        <v>1319</v>
      </c>
      <c r="E3097" s="17">
        <v>2200</v>
      </c>
      <c r="F3097" s="17">
        <v>458698</v>
      </c>
      <c r="G3097" s="17">
        <v>230291.69799999989</v>
      </c>
      <c r="H3097">
        <v>58.966766258051912</v>
      </c>
    </row>
    <row r="3098" spans="1:8" x14ac:dyDescent="0.3">
      <c r="A3098" t="s">
        <v>4790</v>
      </c>
      <c r="B3098" t="s">
        <v>98</v>
      </c>
      <c r="C3098" t="s">
        <v>23</v>
      </c>
      <c r="D3098" s="16">
        <v>1319</v>
      </c>
      <c r="E3098" s="17">
        <v>1240</v>
      </c>
      <c r="F3098" s="17">
        <v>376137</v>
      </c>
      <c r="G3098" s="17">
        <v>196360.25780000002</v>
      </c>
      <c r="H3098">
        <v>58.833156864826101</v>
      </c>
    </row>
    <row r="3099" spans="1:8" x14ac:dyDescent="0.3">
      <c r="A3099" t="s">
        <v>4791</v>
      </c>
      <c r="B3099" t="s">
        <v>98</v>
      </c>
      <c r="C3099" t="s">
        <v>24</v>
      </c>
      <c r="D3099" s="16">
        <v>1319</v>
      </c>
      <c r="E3099" s="17">
        <v>5200</v>
      </c>
      <c r="F3099" s="17">
        <v>580236</v>
      </c>
      <c r="G3099" s="17">
        <v>311378.87960000004</v>
      </c>
      <c r="H3099">
        <v>58.208660216313156</v>
      </c>
    </row>
    <row r="3100" spans="1:8" x14ac:dyDescent="0.3">
      <c r="A3100" t="s">
        <v>4792</v>
      </c>
      <c r="B3100" t="s">
        <v>98</v>
      </c>
      <c r="C3100" t="s">
        <v>25</v>
      </c>
      <c r="D3100" s="16">
        <v>1319</v>
      </c>
      <c r="E3100" s="17">
        <v>1920</v>
      </c>
      <c r="F3100" s="17">
        <v>260842</v>
      </c>
      <c r="G3100" s="17">
        <v>133140.13200000004</v>
      </c>
      <c r="H3100">
        <v>62.206896654792907</v>
      </c>
    </row>
    <row r="3101" spans="1:8" x14ac:dyDescent="0.3">
      <c r="A3101" t="s">
        <v>6888</v>
      </c>
      <c r="B3101" t="s">
        <v>98</v>
      </c>
      <c r="C3101" t="s">
        <v>5061</v>
      </c>
      <c r="D3101" s="16">
        <v>1319</v>
      </c>
      <c r="E3101" s="17">
        <v>2885</v>
      </c>
      <c r="F3101" s="17">
        <v>311203</v>
      </c>
      <c r="G3101" s="17">
        <v>158190.79700000008</v>
      </c>
      <c r="H3101">
        <v>59.99614886663651</v>
      </c>
    </row>
    <row r="3102" spans="1:8" x14ac:dyDescent="0.3">
      <c r="A3102" t="s">
        <v>4793</v>
      </c>
      <c r="B3102" t="s">
        <v>98</v>
      </c>
      <c r="C3102" t="s">
        <v>14</v>
      </c>
      <c r="D3102" s="16">
        <v>1319</v>
      </c>
      <c r="E3102" s="17">
        <v>1420</v>
      </c>
      <c r="F3102" s="17">
        <v>331123</v>
      </c>
      <c r="G3102" s="17">
        <v>166008.09100000004</v>
      </c>
      <c r="H3102">
        <v>50.043202974481311</v>
      </c>
    </row>
    <row r="3103" spans="1:8" x14ac:dyDescent="0.3">
      <c r="A3103" t="s">
        <v>4794</v>
      </c>
      <c r="B3103" t="s">
        <v>98</v>
      </c>
      <c r="C3103" t="s">
        <v>15</v>
      </c>
      <c r="D3103" s="16">
        <v>1319</v>
      </c>
      <c r="E3103" s="17">
        <v>1190</v>
      </c>
      <c r="F3103" s="17">
        <v>408688</v>
      </c>
      <c r="G3103" s="17">
        <v>237419.82200000016</v>
      </c>
      <c r="H3103">
        <v>38.177544597339029</v>
      </c>
    </row>
    <row r="3104" spans="1:8" x14ac:dyDescent="0.3">
      <c r="A3104" t="s">
        <v>6889</v>
      </c>
      <c r="B3104" t="s">
        <v>98</v>
      </c>
      <c r="C3104" t="s">
        <v>5063</v>
      </c>
      <c r="D3104" s="16">
        <v>1319</v>
      </c>
      <c r="E3104" s="17">
        <v>400</v>
      </c>
      <c r="F3104" s="17">
        <v>12543</v>
      </c>
      <c r="G3104" s="17">
        <v>5534.966999999996</v>
      </c>
      <c r="H3104">
        <v>77.440372112973733</v>
      </c>
    </row>
    <row r="3105" spans="1:8" x14ac:dyDescent="0.3">
      <c r="A3105" t="s">
        <v>6890</v>
      </c>
      <c r="B3105" t="s">
        <v>98</v>
      </c>
      <c r="C3105" t="s">
        <v>5065</v>
      </c>
      <c r="D3105" s="16">
        <v>1319</v>
      </c>
      <c r="E3105" s="17">
        <v>0</v>
      </c>
      <c r="F3105" s="17">
        <v>311464</v>
      </c>
      <c r="G3105" s="17">
        <v>117026.1366000002</v>
      </c>
      <c r="H3105">
        <v>51.684663814301082</v>
      </c>
    </row>
    <row r="3106" spans="1:8" x14ac:dyDescent="0.3">
      <c r="A3106" t="s">
        <v>6891</v>
      </c>
      <c r="B3106" t="s">
        <v>98</v>
      </c>
      <c r="C3106" t="s">
        <v>5067</v>
      </c>
      <c r="D3106" s="16">
        <v>1319</v>
      </c>
      <c r="E3106" s="17">
        <v>0</v>
      </c>
      <c r="F3106" s="17">
        <v>304036</v>
      </c>
      <c r="G3106" s="17">
        <v>119851.35210000013</v>
      </c>
      <c r="H3106">
        <v>90.317803383546632</v>
      </c>
    </row>
    <row r="3107" spans="1:8" x14ac:dyDescent="0.3">
      <c r="A3107" t="s">
        <v>6892</v>
      </c>
      <c r="B3107" t="s">
        <v>98</v>
      </c>
      <c r="C3107" t="s">
        <v>5069</v>
      </c>
      <c r="D3107" s="16">
        <v>1319</v>
      </c>
      <c r="E3107" s="17">
        <v>0</v>
      </c>
      <c r="F3107" s="17">
        <v>1708</v>
      </c>
      <c r="G3107" s="17">
        <v>-111.65000000000009</v>
      </c>
      <c r="H3107">
        <v>391.84091770395401</v>
      </c>
    </row>
    <row r="3108" spans="1:8" x14ac:dyDescent="0.3">
      <c r="A3108" t="s">
        <v>6893</v>
      </c>
      <c r="B3108" t="s">
        <v>98</v>
      </c>
      <c r="C3108" t="s">
        <v>5071</v>
      </c>
      <c r="D3108" s="16">
        <v>1319</v>
      </c>
      <c r="E3108" s="17">
        <v>0</v>
      </c>
      <c r="F3108" s="17">
        <v>26886</v>
      </c>
      <c r="G3108" s="17">
        <v>11878.853999999998</v>
      </c>
      <c r="H3108">
        <v>81.117240400006608</v>
      </c>
    </row>
    <row r="3109" spans="1:8" x14ac:dyDescent="0.3">
      <c r="A3109" t="s">
        <v>6894</v>
      </c>
      <c r="B3109" t="s">
        <v>98</v>
      </c>
      <c r="C3109" t="s">
        <v>5073</v>
      </c>
      <c r="D3109" s="16">
        <v>1319</v>
      </c>
      <c r="E3109" s="17">
        <v>0</v>
      </c>
      <c r="F3109" s="17">
        <v>37285</v>
      </c>
      <c r="G3109" s="17">
        <v>12777.805400000001</v>
      </c>
      <c r="H3109">
        <v>27.275260008748639</v>
      </c>
    </row>
    <row r="3110" spans="1:8" x14ac:dyDescent="0.3">
      <c r="A3110" t="s">
        <v>6895</v>
      </c>
      <c r="B3110" t="s">
        <v>98</v>
      </c>
      <c r="C3110" t="s">
        <v>5075</v>
      </c>
      <c r="D3110" s="16">
        <v>1319</v>
      </c>
      <c r="E3110" s="17">
        <v>0</v>
      </c>
      <c r="F3110" s="17">
        <v>823</v>
      </c>
      <c r="G3110" s="17">
        <v>294.97000000000003</v>
      </c>
      <c r="H3110">
        <v>35.38584928886619</v>
      </c>
    </row>
    <row r="3111" spans="1:8" x14ac:dyDescent="0.3">
      <c r="A3111" t="s">
        <v>4795</v>
      </c>
      <c r="B3111" t="s">
        <v>98</v>
      </c>
      <c r="C3111" t="s">
        <v>26</v>
      </c>
      <c r="D3111" s="16">
        <v>1319</v>
      </c>
      <c r="E3111" s="17">
        <v>912</v>
      </c>
      <c r="F3111" s="17">
        <v>403338</v>
      </c>
      <c r="G3111" s="17">
        <v>209334.50290000014</v>
      </c>
      <c r="H3111">
        <v>68.755160226438974</v>
      </c>
    </row>
    <row r="3112" spans="1:8" x14ac:dyDescent="0.3">
      <c r="A3112" t="s">
        <v>4796</v>
      </c>
      <c r="B3112" t="s">
        <v>98</v>
      </c>
      <c r="C3112" t="s">
        <v>27</v>
      </c>
      <c r="D3112" s="16">
        <v>1319</v>
      </c>
      <c r="E3112" s="17">
        <v>1140</v>
      </c>
      <c r="F3112" s="17">
        <v>272020</v>
      </c>
      <c r="G3112" s="17">
        <v>134443.56719999999</v>
      </c>
      <c r="H3112">
        <v>104.31099649866762</v>
      </c>
    </row>
    <row r="3113" spans="1:8" x14ac:dyDescent="0.3">
      <c r="A3113" t="s">
        <v>4797</v>
      </c>
      <c r="B3113" t="s">
        <v>98</v>
      </c>
      <c r="C3113" t="s">
        <v>28</v>
      </c>
      <c r="D3113" s="16">
        <v>1319</v>
      </c>
      <c r="E3113" s="17">
        <v>1920</v>
      </c>
      <c r="F3113" s="17">
        <v>252081</v>
      </c>
      <c r="G3113" s="17">
        <v>109245.7789</v>
      </c>
      <c r="H3113">
        <v>105.70815437551782</v>
      </c>
    </row>
    <row r="3114" spans="1:8" x14ac:dyDescent="0.3">
      <c r="A3114" t="s">
        <v>4798</v>
      </c>
      <c r="B3114" t="s">
        <v>98</v>
      </c>
      <c r="C3114" t="s">
        <v>29</v>
      </c>
      <c r="D3114" s="16">
        <v>1319</v>
      </c>
      <c r="E3114" s="17">
        <v>200</v>
      </c>
      <c r="F3114" s="17">
        <v>91416</v>
      </c>
      <c r="G3114" s="17">
        <v>39659.136500000022</v>
      </c>
      <c r="H3114">
        <v>69.201696928562882</v>
      </c>
    </row>
    <row r="3115" spans="1:8" x14ac:dyDescent="0.3">
      <c r="A3115" t="s">
        <v>6896</v>
      </c>
      <c r="B3115" t="s">
        <v>98</v>
      </c>
      <c r="C3115" t="s">
        <v>5077</v>
      </c>
      <c r="D3115" s="16">
        <v>1319</v>
      </c>
      <c r="E3115" s="17">
        <v>1600</v>
      </c>
      <c r="F3115" s="17">
        <v>26082</v>
      </c>
      <c r="G3115" s="17">
        <v>12089.576000000001</v>
      </c>
      <c r="H3115">
        <v>79.798528882486735</v>
      </c>
    </row>
    <row r="3116" spans="1:8" x14ac:dyDescent="0.3">
      <c r="A3116" t="s">
        <v>4799</v>
      </c>
      <c r="B3116" t="s">
        <v>98</v>
      </c>
      <c r="C3116" t="s">
        <v>30</v>
      </c>
      <c r="D3116" s="16">
        <v>1319</v>
      </c>
      <c r="E3116" s="17">
        <v>1908</v>
      </c>
      <c r="F3116" s="17">
        <v>211907</v>
      </c>
      <c r="G3116" s="17">
        <v>119192.09899999993</v>
      </c>
      <c r="H3116">
        <v>105.18550594580263</v>
      </c>
    </row>
    <row r="3117" spans="1:8" x14ac:dyDescent="0.3">
      <c r="A3117" t="s">
        <v>6897</v>
      </c>
      <c r="B3117" t="s">
        <v>98</v>
      </c>
      <c r="C3117" t="s">
        <v>5079</v>
      </c>
      <c r="D3117" s="16">
        <v>1319</v>
      </c>
      <c r="E3117" s="17">
        <v>840</v>
      </c>
      <c r="F3117" s="17">
        <v>33806</v>
      </c>
      <c r="G3117" s="17">
        <v>15598.034</v>
      </c>
      <c r="H3117">
        <v>59.533638919360897</v>
      </c>
    </row>
    <row r="3118" spans="1:8" x14ac:dyDescent="0.3">
      <c r="A3118" t="s">
        <v>6898</v>
      </c>
      <c r="B3118" t="s">
        <v>98</v>
      </c>
      <c r="C3118" t="s">
        <v>5081</v>
      </c>
      <c r="D3118" s="16">
        <v>1319</v>
      </c>
      <c r="E3118" s="17">
        <v>0</v>
      </c>
      <c r="F3118" s="17">
        <v>120194</v>
      </c>
      <c r="G3118" s="17">
        <v>49884.246899999984</v>
      </c>
      <c r="H3118">
        <v>71.16006674897568</v>
      </c>
    </row>
    <row r="3119" spans="1:8" x14ac:dyDescent="0.3">
      <c r="A3119" t="s">
        <v>6899</v>
      </c>
      <c r="B3119" t="s">
        <v>98</v>
      </c>
      <c r="C3119" t="s">
        <v>5083</v>
      </c>
      <c r="D3119" s="16">
        <v>1319</v>
      </c>
      <c r="E3119" s="17">
        <v>0</v>
      </c>
      <c r="F3119" s="17">
        <v>146331</v>
      </c>
      <c r="G3119" s="17">
        <v>76027.75</v>
      </c>
      <c r="H3119">
        <v>46.85849822874475</v>
      </c>
    </row>
    <row r="3120" spans="1:8" x14ac:dyDescent="0.3">
      <c r="A3120" t="s">
        <v>6900</v>
      </c>
      <c r="B3120" t="s">
        <v>98</v>
      </c>
      <c r="C3120" t="s">
        <v>5085</v>
      </c>
      <c r="D3120" s="16">
        <v>1319</v>
      </c>
      <c r="E3120" s="17">
        <v>135</v>
      </c>
      <c r="F3120" s="17">
        <v>24743</v>
      </c>
      <c r="G3120" s="17">
        <v>11221.6188</v>
      </c>
      <c r="H3120">
        <v>37.886304396181067</v>
      </c>
    </row>
    <row r="3121" spans="1:8" x14ac:dyDescent="0.3">
      <c r="A3121" t="s">
        <v>4800</v>
      </c>
      <c r="B3121" t="s">
        <v>98</v>
      </c>
      <c r="C3121" t="s">
        <v>31</v>
      </c>
      <c r="D3121" s="16">
        <v>1319</v>
      </c>
      <c r="E3121" s="17">
        <v>1160</v>
      </c>
      <c r="F3121" s="17">
        <v>122328</v>
      </c>
      <c r="G3121" s="17">
        <v>58767.188500000004</v>
      </c>
      <c r="H3121">
        <v>64.217468974574032</v>
      </c>
    </row>
    <row r="3122" spans="1:8" x14ac:dyDescent="0.3">
      <c r="A3122" t="s">
        <v>612</v>
      </c>
      <c r="B3122" t="s">
        <v>99</v>
      </c>
      <c r="C3122" t="s">
        <v>4</v>
      </c>
      <c r="D3122" s="16">
        <v>1445.6</v>
      </c>
      <c r="E3122" s="17">
        <v>17869</v>
      </c>
      <c r="F3122" s="17">
        <v>6311119</v>
      </c>
      <c r="G3122" s="17">
        <v>3327368.2228999967</v>
      </c>
      <c r="H3122">
        <v>47.404197987229971</v>
      </c>
    </row>
    <row r="3123" spans="1:8" x14ac:dyDescent="0.3">
      <c r="A3123" t="s">
        <v>613</v>
      </c>
      <c r="B3123" t="s">
        <v>99</v>
      </c>
      <c r="C3123" t="s">
        <v>2</v>
      </c>
      <c r="D3123" s="16">
        <v>1445.6</v>
      </c>
      <c r="E3123" s="17">
        <v>23493</v>
      </c>
      <c r="F3123" s="17">
        <v>10071924</v>
      </c>
      <c r="G3123" s="17">
        <v>5277051.8355000047</v>
      </c>
      <c r="H3123">
        <v>63.043881107479471</v>
      </c>
    </row>
    <row r="3124" spans="1:8" x14ac:dyDescent="0.3">
      <c r="A3124" t="s">
        <v>614</v>
      </c>
      <c r="B3124" t="s">
        <v>99</v>
      </c>
      <c r="C3124" t="s">
        <v>3</v>
      </c>
      <c r="D3124" s="16">
        <v>1445.6</v>
      </c>
      <c r="E3124" s="17">
        <v>18048</v>
      </c>
      <c r="F3124" s="17">
        <v>2596694</v>
      </c>
      <c r="G3124" s="17">
        <v>1184417.3808999998</v>
      </c>
      <c r="H3124">
        <v>62.508510470886044</v>
      </c>
    </row>
    <row r="3125" spans="1:8" x14ac:dyDescent="0.3">
      <c r="A3125" t="s">
        <v>615</v>
      </c>
      <c r="B3125" t="s">
        <v>99</v>
      </c>
      <c r="C3125" t="s">
        <v>7</v>
      </c>
      <c r="D3125" s="16">
        <v>1445.6</v>
      </c>
      <c r="E3125" s="17">
        <v>5004</v>
      </c>
      <c r="F3125" s="17">
        <v>1155567</v>
      </c>
      <c r="G3125" s="17">
        <v>625994.78799999994</v>
      </c>
      <c r="H3125">
        <v>53.467220260605401</v>
      </c>
    </row>
    <row r="3126" spans="1:8" x14ac:dyDescent="0.3">
      <c r="A3126" t="s">
        <v>616</v>
      </c>
      <c r="B3126" t="s">
        <v>99</v>
      </c>
      <c r="C3126" t="s">
        <v>5</v>
      </c>
      <c r="D3126" s="16">
        <v>1445.6</v>
      </c>
      <c r="E3126" s="17">
        <v>6400</v>
      </c>
      <c r="F3126" s="17">
        <v>665629</v>
      </c>
      <c r="G3126" s="17">
        <v>363333.43660000002</v>
      </c>
      <c r="H3126">
        <v>55.384694422875491</v>
      </c>
    </row>
    <row r="3127" spans="1:8" x14ac:dyDescent="0.3">
      <c r="A3127" t="s">
        <v>617</v>
      </c>
      <c r="B3127" t="s">
        <v>99</v>
      </c>
      <c r="C3127" t="s">
        <v>6</v>
      </c>
      <c r="D3127" s="16">
        <v>1445.6</v>
      </c>
      <c r="E3127" s="17">
        <v>1688</v>
      </c>
      <c r="F3127" s="17">
        <v>609388</v>
      </c>
      <c r="G3127" s="17">
        <v>294168.7366</v>
      </c>
      <c r="H3127">
        <v>37.529147320188827</v>
      </c>
    </row>
    <row r="3128" spans="1:8" x14ac:dyDescent="0.3">
      <c r="A3128" t="s">
        <v>618</v>
      </c>
      <c r="B3128" t="s">
        <v>99</v>
      </c>
      <c r="C3128" t="s">
        <v>8</v>
      </c>
      <c r="D3128" s="16">
        <v>1445.6</v>
      </c>
      <c r="E3128" s="17">
        <v>2988</v>
      </c>
      <c r="F3128" s="17">
        <v>816076</v>
      </c>
      <c r="G3128" s="17">
        <v>407638.23580000032</v>
      </c>
      <c r="H3128">
        <v>36.989203030702633</v>
      </c>
    </row>
    <row r="3129" spans="1:8" x14ac:dyDescent="0.3">
      <c r="A3129" t="s">
        <v>619</v>
      </c>
      <c r="B3129" t="s">
        <v>99</v>
      </c>
      <c r="C3129" t="s">
        <v>21</v>
      </c>
      <c r="D3129" s="16">
        <v>1445.6</v>
      </c>
      <c r="E3129" s="17">
        <v>2720</v>
      </c>
      <c r="F3129" s="17">
        <v>374995</v>
      </c>
      <c r="G3129" s="17">
        <v>179897.76540000024</v>
      </c>
      <c r="H3129">
        <v>46.151594602356418</v>
      </c>
    </row>
    <row r="3130" spans="1:8" x14ac:dyDescent="0.3">
      <c r="A3130" t="s">
        <v>620</v>
      </c>
      <c r="B3130" t="s">
        <v>99</v>
      </c>
      <c r="C3130" t="s">
        <v>22</v>
      </c>
      <c r="D3130" s="16">
        <v>1445.6</v>
      </c>
      <c r="E3130" s="17">
        <v>2960</v>
      </c>
      <c r="F3130" s="17">
        <v>650211</v>
      </c>
      <c r="G3130" s="17">
        <v>318142.89599999983</v>
      </c>
      <c r="H3130">
        <v>48.986536793669273</v>
      </c>
    </row>
    <row r="3131" spans="1:8" x14ac:dyDescent="0.3">
      <c r="A3131" t="s">
        <v>621</v>
      </c>
      <c r="B3131" t="s">
        <v>99</v>
      </c>
      <c r="C3131" t="s">
        <v>23</v>
      </c>
      <c r="D3131" s="16">
        <v>1445.6</v>
      </c>
      <c r="E3131" s="17">
        <v>1760</v>
      </c>
      <c r="F3131" s="17">
        <v>646586</v>
      </c>
      <c r="G3131" s="17">
        <v>340432.78439999977</v>
      </c>
      <c r="H3131">
        <v>52.218903698491758</v>
      </c>
    </row>
    <row r="3132" spans="1:8" x14ac:dyDescent="0.3">
      <c r="A3132" t="s">
        <v>622</v>
      </c>
      <c r="B3132" t="s">
        <v>99</v>
      </c>
      <c r="C3132" t="s">
        <v>24</v>
      </c>
      <c r="D3132" s="16">
        <v>1445.6</v>
      </c>
      <c r="E3132" s="17">
        <v>8160</v>
      </c>
      <c r="F3132" s="17">
        <v>841100</v>
      </c>
      <c r="G3132" s="17">
        <v>440487.70600000035</v>
      </c>
      <c r="H3132">
        <v>58.408715505870283</v>
      </c>
    </row>
    <row r="3133" spans="1:8" x14ac:dyDescent="0.3">
      <c r="A3133" t="s">
        <v>623</v>
      </c>
      <c r="B3133" t="s">
        <v>99</v>
      </c>
      <c r="C3133" t="s">
        <v>25</v>
      </c>
      <c r="D3133" s="16">
        <v>1445.6</v>
      </c>
      <c r="E3133" s="17">
        <v>3960</v>
      </c>
      <c r="F3133" s="17">
        <v>452761</v>
      </c>
      <c r="G3133" s="17">
        <v>223068.5791999998</v>
      </c>
      <c r="H3133">
        <v>62.297053223882465</v>
      </c>
    </row>
    <row r="3134" spans="1:8" x14ac:dyDescent="0.3">
      <c r="A3134" t="s">
        <v>6901</v>
      </c>
      <c r="B3134" t="s">
        <v>99</v>
      </c>
      <c r="C3134" t="s">
        <v>5061</v>
      </c>
      <c r="D3134" s="16">
        <v>1445.6</v>
      </c>
      <c r="E3134" s="17">
        <v>4800</v>
      </c>
      <c r="F3134" s="17">
        <v>450487</v>
      </c>
      <c r="G3134" s="17">
        <v>230821.50759999975</v>
      </c>
      <c r="H3134">
        <v>51.462169932066786</v>
      </c>
    </row>
    <row r="3135" spans="1:8" x14ac:dyDescent="0.3">
      <c r="A3135" t="s">
        <v>624</v>
      </c>
      <c r="B3135" t="s">
        <v>99</v>
      </c>
      <c r="C3135" t="s">
        <v>14</v>
      </c>
      <c r="D3135" s="16">
        <v>1445.6</v>
      </c>
      <c r="E3135" s="17">
        <v>1742</v>
      </c>
      <c r="F3135" s="17">
        <v>349166</v>
      </c>
      <c r="G3135" s="17">
        <v>161504.81200000009</v>
      </c>
      <c r="H3135">
        <v>60.407468322645464</v>
      </c>
    </row>
    <row r="3136" spans="1:8" x14ac:dyDescent="0.3">
      <c r="A3136" t="s">
        <v>625</v>
      </c>
      <c r="B3136" t="s">
        <v>99</v>
      </c>
      <c r="C3136" t="s">
        <v>15</v>
      </c>
      <c r="D3136" s="16">
        <v>1445.6</v>
      </c>
      <c r="E3136" s="17">
        <v>1383</v>
      </c>
      <c r="F3136" s="17">
        <v>647838</v>
      </c>
      <c r="G3136" s="17">
        <v>378959.46879999992</v>
      </c>
      <c r="H3136">
        <v>48.539315976075962</v>
      </c>
    </row>
    <row r="3137" spans="1:8" x14ac:dyDescent="0.3">
      <c r="A3137" t="s">
        <v>6902</v>
      </c>
      <c r="B3137" t="s">
        <v>99</v>
      </c>
      <c r="C3137" t="s">
        <v>5063</v>
      </c>
      <c r="D3137" s="16">
        <v>1445.6</v>
      </c>
      <c r="E3137" s="17">
        <v>400</v>
      </c>
      <c r="F3137" s="17">
        <v>18798</v>
      </c>
      <c r="G3137" s="17">
        <v>7619.7660000000014</v>
      </c>
      <c r="H3137">
        <v>45.116254660619916</v>
      </c>
    </row>
    <row r="3138" spans="1:8" x14ac:dyDescent="0.3">
      <c r="A3138" t="s">
        <v>6903</v>
      </c>
      <c r="B3138" t="s">
        <v>99</v>
      </c>
      <c r="C3138" t="s">
        <v>5065</v>
      </c>
      <c r="D3138" s="16">
        <v>1445.6</v>
      </c>
      <c r="E3138" s="17">
        <v>0</v>
      </c>
      <c r="F3138" s="17">
        <v>683650</v>
      </c>
      <c r="G3138" s="17">
        <v>266865.08299999987</v>
      </c>
      <c r="H3138">
        <v>52.150891440008586</v>
      </c>
    </row>
    <row r="3139" spans="1:8" x14ac:dyDescent="0.3">
      <c r="A3139" t="s">
        <v>6904</v>
      </c>
      <c r="B3139" t="s">
        <v>99</v>
      </c>
      <c r="C3139" t="s">
        <v>5067</v>
      </c>
      <c r="D3139" s="16">
        <v>1445.6</v>
      </c>
      <c r="E3139" s="17">
        <v>0</v>
      </c>
      <c r="F3139" s="17">
        <v>1137830</v>
      </c>
      <c r="G3139" s="17">
        <v>466538.17899999919</v>
      </c>
      <c r="H3139">
        <v>51.871865082801087</v>
      </c>
    </row>
    <row r="3140" spans="1:8" x14ac:dyDescent="0.3">
      <c r="A3140" t="s">
        <v>6905</v>
      </c>
      <c r="B3140" t="s">
        <v>99</v>
      </c>
      <c r="C3140" t="s">
        <v>5069</v>
      </c>
      <c r="D3140" s="16">
        <v>1445.6</v>
      </c>
      <c r="E3140" s="17">
        <v>0</v>
      </c>
      <c r="F3140" s="17">
        <v>123603</v>
      </c>
      <c r="G3140" s="17">
        <v>59080.214000000007</v>
      </c>
      <c r="H3140">
        <v>40.956597534396742</v>
      </c>
    </row>
    <row r="3141" spans="1:8" x14ac:dyDescent="0.3">
      <c r="A3141" t="s">
        <v>6906</v>
      </c>
      <c r="B3141" t="s">
        <v>99</v>
      </c>
      <c r="C3141" t="s">
        <v>5071</v>
      </c>
      <c r="D3141" s="16">
        <v>1445.6</v>
      </c>
      <c r="E3141" s="17">
        <v>0</v>
      </c>
      <c r="F3141" s="17">
        <v>205122</v>
      </c>
      <c r="G3141" s="17">
        <v>81619.243699999992</v>
      </c>
      <c r="H3141">
        <v>55.187550329190429</v>
      </c>
    </row>
    <row r="3142" spans="1:8" x14ac:dyDescent="0.3">
      <c r="A3142" t="s">
        <v>6907</v>
      </c>
      <c r="B3142" t="s">
        <v>99</v>
      </c>
      <c r="C3142" t="s">
        <v>5073</v>
      </c>
      <c r="D3142" s="16">
        <v>1445.6</v>
      </c>
      <c r="E3142" s="17">
        <v>0</v>
      </c>
      <c r="F3142" s="17">
        <v>90678</v>
      </c>
      <c r="G3142" s="17">
        <v>29330.981900000006</v>
      </c>
      <c r="H3142">
        <v>31.283764178588463</v>
      </c>
    </row>
    <row r="3143" spans="1:8" x14ac:dyDescent="0.3">
      <c r="A3143" t="s">
        <v>6908</v>
      </c>
      <c r="B3143" t="s">
        <v>99</v>
      </c>
      <c r="C3143" t="s">
        <v>5075</v>
      </c>
      <c r="D3143" s="16">
        <v>1445.6</v>
      </c>
      <c r="E3143" s="17">
        <v>0</v>
      </c>
      <c r="F3143" s="17">
        <v>46052</v>
      </c>
      <c r="G3143" s="17">
        <v>18574.750000000007</v>
      </c>
      <c r="H3143">
        <v>30.010303432839876</v>
      </c>
    </row>
    <row r="3144" spans="1:8" x14ac:dyDescent="0.3">
      <c r="A3144" t="s">
        <v>626</v>
      </c>
      <c r="B3144" t="s">
        <v>99</v>
      </c>
      <c r="C3144" t="s">
        <v>26</v>
      </c>
      <c r="D3144" s="16">
        <v>1445.6</v>
      </c>
      <c r="E3144" s="17">
        <v>1368</v>
      </c>
      <c r="F3144" s="17">
        <v>807146</v>
      </c>
      <c r="G3144" s="17">
        <v>407294.00930000033</v>
      </c>
      <c r="H3144">
        <v>50.815100277553753</v>
      </c>
    </row>
    <row r="3145" spans="1:8" x14ac:dyDescent="0.3">
      <c r="A3145" t="s">
        <v>627</v>
      </c>
      <c r="B3145" t="s">
        <v>99</v>
      </c>
      <c r="C3145" t="s">
        <v>27</v>
      </c>
      <c r="D3145" s="16">
        <v>1445.6</v>
      </c>
      <c r="E3145" s="17">
        <v>1596</v>
      </c>
      <c r="F3145" s="17">
        <v>394770</v>
      </c>
      <c r="G3145" s="17">
        <v>189254.14429999996</v>
      </c>
      <c r="H3145">
        <v>96.947218698221306</v>
      </c>
    </row>
    <row r="3146" spans="1:8" x14ac:dyDescent="0.3">
      <c r="A3146" t="s">
        <v>628</v>
      </c>
      <c r="B3146" t="s">
        <v>99</v>
      </c>
      <c r="C3146" t="s">
        <v>28</v>
      </c>
      <c r="D3146" s="16">
        <v>1445.6</v>
      </c>
      <c r="E3146" s="17">
        <v>1200</v>
      </c>
      <c r="F3146" s="17">
        <v>292149</v>
      </c>
      <c r="G3146" s="17">
        <v>114788.60459999996</v>
      </c>
      <c r="H3146">
        <v>57.781500705314727</v>
      </c>
    </row>
    <row r="3147" spans="1:8" x14ac:dyDescent="0.3">
      <c r="A3147" t="s">
        <v>629</v>
      </c>
      <c r="B3147" t="s">
        <v>99</v>
      </c>
      <c r="C3147" t="s">
        <v>29</v>
      </c>
      <c r="D3147" s="16">
        <v>1445.6</v>
      </c>
      <c r="E3147" s="17">
        <v>400</v>
      </c>
      <c r="F3147" s="17">
        <v>181103</v>
      </c>
      <c r="G3147" s="17">
        <v>88530.566399999982</v>
      </c>
      <c r="H3147">
        <v>50.669131594483616</v>
      </c>
    </row>
    <row r="3148" spans="1:8" x14ac:dyDescent="0.3">
      <c r="A3148" t="s">
        <v>630</v>
      </c>
      <c r="B3148" t="s">
        <v>99</v>
      </c>
      <c r="C3148" t="s">
        <v>30</v>
      </c>
      <c r="D3148" s="16">
        <v>1445.6</v>
      </c>
      <c r="E3148" s="17">
        <v>2608</v>
      </c>
      <c r="F3148" s="17">
        <v>439732</v>
      </c>
      <c r="G3148" s="17">
        <v>230969.31609999991</v>
      </c>
      <c r="H3148">
        <v>69.043270990922508</v>
      </c>
    </row>
    <row r="3149" spans="1:8" x14ac:dyDescent="0.3">
      <c r="A3149" t="s">
        <v>6909</v>
      </c>
      <c r="B3149" t="s">
        <v>99</v>
      </c>
      <c r="C3149" t="s">
        <v>5079</v>
      </c>
      <c r="D3149" s="16">
        <v>1445.6</v>
      </c>
      <c r="E3149" s="17">
        <v>640</v>
      </c>
      <c r="F3149" s="17">
        <v>29077</v>
      </c>
      <c r="G3149" s="17">
        <v>14933.702000000001</v>
      </c>
      <c r="H3149">
        <v>66.363064873553483</v>
      </c>
    </row>
    <row r="3150" spans="1:8" x14ac:dyDescent="0.3">
      <c r="A3150" t="s">
        <v>6910</v>
      </c>
      <c r="B3150" t="s">
        <v>99</v>
      </c>
      <c r="C3150" t="s">
        <v>5081</v>
      </c>
      <c r="D3150" s="16">
        <v>1445.6</v>
      </c>
      <c r="E3150" s="17">
        <v>0</v>
      </c>
      <c r="F3150" s="17">
        <v>406150</v>
      </c>
      <c r="G3150" s="17">
        <v>225222.47049999994</v>
      </c>
      <c r="H3150">
        <v>77.642090325452742</v>
      </c>
    </row>
    <row r="3151" spans="1:8" x14ac:dyDescent="0.3">
      <c r="A3151" t="s">
        <v>6911</v>
      </c>
      <c r="B3151" t="s">
        <v>99</v>
      </c>
      <c r="C3151" t="s">
        <v>5083</v>
      </c>
      <c r="D3151" s="16">
        <v>1445.6</v>
      </c>
      <c r="E3151" s="17">
        <v>0</v>
      </c>
      <c r="F3151" s="17">
        <v>352669</v>
      </c>
      <c r="G3151" s="17">
        <v>200111.15650000004</v>
      </c>
      <c r="H3151">
        <v>33.186302000263929</v>
      </c>
    </row>
    <row r="3152" spans="1:8" x14ac:dyDescent="0.3">
      <c r="A3152" t="s">
        <v>6912</v>
      </c>
      <c r="B3152" t="s">
        <v>99</v>
      </c>
      <c r="C3152" t="s">
        <v>5085</v>
      </c>
      <c r="D3152" s="16">
        <v>1445.6</v>
      </c>
      <c r="E3152" s="17">
        <v>450</v>
      </c>
      <c r="F3152" s="17">
        <v>100422</v>
      </c>
      <c r="G3152" s="17">
        <v>42684.400399999991</v>
      </c>
      <c r="H3152">
        <v>55.11617557270251</v>
      </c>
    </row>
    <row r="3153" spans="1:8" x14ac:dyDescent="0.3">
      <c r="A3153" t="s">
        <v>631</v>
      </c>
      <c r="B3153" t="s">
        <v>99</v>
      </c>
      <c r="C3153" t="s">
        <v>31</v>
      </c>
      <c r="D3153" s="16">
        <v>1445.6</v>
      </c>
      <c r="E3153" s="17">
        <v>5216</v>
      </c>
      <c r="F3153" s="17">
        <v>730506</v>
      </c>
      <c r="G3153" s="17">
        <v>361721.48319999984</v>
      </c>
      <c r="H3153">
        <v>41.399131656006695</v>
      </c>
    </row>
    <row r="3154" spans="1:8" x14ac:dyDescent="0.3">
      <c r="A3154" t="s">
        <v>6913</v>
      </c>
      <c r="B3154" t="s">
        <v>6914</v>
      </c>
      <c r="C3154" t="s">
        <v>4</v>
      </c>
      <c r="D3154" s="16">
        <v>1152</v>
      </c>
      <c r="E3154" s="17">
        <v>9198</v>
      </c>
      <c r="F3154" s="17">
        <v>5936525.9900000002</v>
      </c>
      <c r="G3154" s="17">
        <v>3311398.390000002</v>
      </c>
      <c r="H3154">
        <v>25.660093132844295</v>
      </c>
    </row>
    <row r="3155" spans="1:8" x14ac:dyDescent="0.3">
      <c r="A3155" t="s">
        <v>6915</v>
      </c>
      <c r="B3155" t="s">
        <v>6914</v>
      </c>
      <c r="C3155" t="s">
        <v>2</v>
      </c>
      <c r="D3155" s="16">
        <v>1152</v>
      </c>
      <c r="E3155" s="17">
        <v>13320</v>
      </c>
      <c r="F3155" s="17">
        <v>7736914.9900000002</v>
      </c>
      <c r="G3155" s="17">
        <v>4352398.7075999975</v>
      </c>
      <c r="H3155">
        <v>42.27978110001245</v>
      </c>
    </row>
    <row r="3156" spans="1:8" x14ac:dyDescent="0.3">
      <c r="A3156" t="s">
        <v>6916</v>
      </c>
      <c r="B3156" t="s">
        <v>6914</v>
      </c>
      <c r="C3156" t="s">
        <v>3</v>
      </c>
      <c r="D3156" s="16">
        <v>1152</v>
      </c>
      <c r="E3156" s="17">
        <v>14208</v>
      </c>
      <c r="F3156" s="17">
        <v>4327796.99</v>
      </c>
      <c r="G3156" s="17">
        <v>2401857.6427999986</v>
      </c>
      <c r="H3156">
        <v>52.026907928785775</v>
      </c>
    </row>
    <row r="3157" spans="1:8" x14ac:dyDescent="0.3">
      <c r="A3157" t="s">
        <v>6917</v>
      </c>
      <c r="B3157" t="s">
        <v>6914</v>
      </c>
      <c r="C3157" t="s">
        <v>7</v>
      </c>
      <c r="D3157" s="16">
        <v>1152</v>
      </c>
      <c r="E3157" s="17">
        <v>5688</v>
      </c>
      <c r="F3157" s="17">
        <v>2648757</v>
      </c>
      <c r="G3157" s="17">
        <v>1410476.8809999998</v>
      </c>
      <c r="H3157">
        <v>46.03006880174258</v>
      </c>
    </row>
    <row r="3158" spans="1:8" x14ac:dyDescent="0.3">
      <c r="A3158" t="s">
        <v>6918</v>
      </c>
      <c r="B3158" t="s">
        <v>6914</v>
      </c>
      <c r="C3158" t="s">
        <v>5</v>
      </c>
      <c r="D3158" s="16">
        <v>1152</v>
      </c>
      <c r="E3158" s="17">
        <v>5600</v>
      </c>
      <c r="F3158" s="17">
        <v>1202034</v>
      </c>
      <c r="G3158" s="17">
        <v>654284.05599999952</v>
      </c>
      <c r="H3158">
        <v>45.125609157524572</v>
      </c>
    </row>
    <row r="3159" spans="1:8" x14ac:dyDescent="0.3">
      <c r="A3159" t="s">
        <v>6919</v>
      </c>
      <c r="B3159" t="s">
        <v>6914</v>
      </c>
      <c r="C3159" t="s">
        <v>6</v>
      </c>
      <c r="D3159" s="16">
        <v>1152</v>
      </c>
      <c r="E3159" s="17">
        <v>2100</v>
      </c>
      <c r="F3159" s="17">
        <v>978217</v>
      </c>
      <c r="G3159" s="17">
        <v>525490.9571999996</v>
      </c>
      <c r="H3159">
        <v>22.611900124602229</v>
      </c>
    </row>
    <row r="3160" spans="1:8" x14ac:dyDescent="0.3">
      <c r="A3160" t="s">
        <v>6920</v>
      </c>
      <c r="B3160" t="s">
        <v>6914</v>
      </c>
      <c r="C3160" t="s">
        <v>8</v>
      </c>
      <c r="D3160" s="16">
        <v>1152</v>
      </c>
      <c r="E3160" s="17">
        <v>3270</v>
      </c>
      <c r="F3160" s="17">
        <v>1177240</v>
      </c>
      <c r="G3160" s="17">
        <v>604723.18090000004</v>
      </c>
      <c r="H3160">
        <v>39.477072521518927</v>
      </c>
    </row>
    <row r="3161" spans="1:8" x14ac:dyDescent="0.3">
      <c r="A3161" t="s">
        <v>6921</v>
      </c>
      <c r="B3161" t="s">
        <v>6914</v>
      </c>
      <c r="C3161" t="s">
        <v>21</v>
      </c>
      <c r="D3161" s="16">
        <v>1152</v>
      </c>
      <c r="E3161" s="17">
        <v>2440</v>
      </c>
      <c r="F3161" s="17">
        <v>536024</v>
      </c>
      <c r="G3161" s="17">
        <v>262891.31800000014</v>
      </c>
      <c r="H3161">
        <v>57.862649547372811</v>
      </c>
    </row>
    <row r="3162" spans="1:8" x14ac:dyDescent="0.3">
      <c r="A3162" t="s">
        <v>6922</v>
      </c>
      <c r="B3162" t="s">
        <v>6914</v>
      </c>
      <c r="C3162" t="s">
        <v>22</v>
      </c>
      <c r="D3162" s="16">
        <v>1152</v>
      </c>
      <c r="E3162" s="17">
        <v>2320</v>
      </c>
      <c r="F3162" s="17">
        <v>778762</v>
      </c>
      <c r="G3162" s="17">
        <v>393805.68620000005</v>
      </c>
      <c r="H3162">
        <v>51.457885975320274</v>
      </c>
    </row>
    <row r="3163" spans="1:8" x14ac:dyDescent="0.3">
      <c r="A3163" t="s">
        <v>6923</v>
      </c>
      <c r="B3163" t="s">
        <v>6914</v>
      </c>
      <c r="C3163" t="s">
        <v>23</v>
      </c>
      <c r="D3163" s="16">
        <v>1152</v>
      </c>
      <c r="E3163" s="17">
        <v>1280</v>
      </c>
      <c r="F3163" s="17">
        <v>845030</v>
      </c>
      <c r="G3163" s="17">
        <v>453676.62000000011</v>
      </c>
      <c r="H3163">
        <v>44.520061976467446</v>
      </c>
    </row>
    <row r="3164" spans="1:8" x14ac:dyDescent="0.3">
      <c r="A3164" t="s">
        <v>6924</v>
      </c>
      <c r="B3164" t="s">
        <v>6914</v>
      </c>
      <c r="C3164" t="s">
        <v>24</v>
      </c>
      <c r="D3164" s="16">
        <v>1152</v>
      </c>
      <c r="E3164" s="17">
        <v>5480</v>
      </c>
      <c r="F3164" s="17">
        <v>1080536</v>
      </c>
      <c r="G3164" s="17">
        <v>581521.13600000041</v>
      </c>
      <c r="H3164">
        <v>56.704425437916484</v>
      </c>
    </row>
    <row r="3165" spans="1:8" x14ac:dyDescent="0.3">
      <c r="A3165" t="s">
        <v>6925</v>
      </c>
      <c r="B3165" t="s">
        <v>6914</v>
      </c>
      <c r="C3165" t="s">
        <v>25</v>
      </c>
      <c r="D3165" s="16">
        <v>1152</v>
      </c>
      <c r="E3165" s="17">
        <v>2040</v>
      </c>
      <c r="F3165" s="17">
        <v>541242</v>
      </c>
      <c r="G3165" s="17">
        <v>287591.96199999994</v>
      </c>
      <c r="H3165">
        <v>52.990999049643349</v>
      </c>
    </row>
    <row r="3166" spans="1:8" x14ac:dyDescent="0.3">
      <c r="A3166" t="s">
        <v>6926</v>
      </c>
      <c r="B3166" t="s">
        <v>6914</v>
      </c>
      <c r="C3166" t="s">
        <v>5061</v>
      </c>
      <c r="D3166" s="16">
        <v>1152</v>
      </c>
      <c r="E3166" s="17">
        <v>4090</v>
      </c>
      <c r="F3166" s="17">
        <v>664313</v>
      </c>
      <c r="G3166" s="17">
        <v>366141.18299999979</v>
      </c>
      <c r="H3166">
        <v>40.294200331146591</v>
      </c>
    </row>
    <row r="3167" spans="1:8" x14ac:dyDescent="0.3">
      <c r="A3167" t="s">
        <v>6927</v>
      </c>
      <c r="B3167" t="s">
        <v>6914</v>
      </c>
      <c r="C3167" t="s">
        <v>14</v>
      </c>
      <c r="D3167" s="16">
        <v>1152</v>
      </c>
      <c r="E3167" s="17">
        <v>1815</v>
      </c>
      <c r="F3167" s="17">
        <v>827560.99</v>
      </c>
      <c r="G3167" s="17">
        <v>444325.11299999972</v>
      </c>
      <c r="H3167">
        <v>16.04806510586689</v>
      </c>
    </row>
    <row r="3168" spans="1:8" x14ac:dyDescent="0.3">
      <c r="A3168" t="s">
        <v>6928</v>
      </c>
      <c r="B3168" t="s">
        <v>6914</v>
      </c>
      <c r="C3168" t="s">
        <v>15</v>
      </c>
      <c r="D3168" s="16">
        <v>1152</v>
      </c>
      <c r="E3168" s="17">
        <v>1580</v>
      </c>
      <c r="F3168" s="17">
        <v>903972</v>
      </c>
      <c r="G3168" s="17">
        <v>527325.57399999979</v>
      </c>
      <c r="H3168">
        <v>39.141155816516346</v>
      </c>
    </row>
    <row r="3169" spans="1:8" x14ac:dyDescent="0.3">
      <c r="A3169" t="s">
        <v>6929</v>
      </c>
      <c r="B3169" t="s">
        <v>6914</v>
      </c>
      <c r="C3169" t="s">
        <v>5063</v>
      </c>
      <c r="D3169" s="16">
        <v>1152</v>
      </c>
      <c r="E3169" s="17">
        <v>400</v>
      </c>
      <c r="F3169" s="17">
        <v>61583</v>
      </c>
      <c r="G3169" s="17">
        <v>28807.417999999954</v>
      </c>
      <c r="H3169">
        <v>13.869791721776267</v>
      </c>
    </row>
    <row r="3170" spans="1:8" x14ac:dyDescent="0.3">
      <c r="A3170" t="s">
        <v>6930</v>
      </c>
      <c r="B3170" t="s">
        <v>6914</v>
      </c>
      <c r="C3170" t="s">
        <v>5065</v>
      </c>
      <c r="D3170" s="16">
        <v>1152</v>
      </c>
      <c r="E3170" s="17">
        <v>1896</v>
      </c>
      <c r="F3170" s="17">
        <v>3955987</v>
      </c>
      <c r="G3170" s="17">
        <v>1984904.4034000011</v>
      </c>
      <c r="H3170">
        <v>33.476430046067073</v>
      </c>
    </row>
    <row r="3171" spans="1:8" x14ac:dyDescent="0.3">
      <c r="A3171" t="s">
        <v>6931</v>
      </c>
      <c r="B3171" t="s">
        <v>6914</v>
      </c>
      <c r="C3171" t="s">
        <v>5067</v>
      </c>
      <c r="D3171" s="16">
        <v>1152</v>
      </c>
      <c r="E3171" s="17">
        <v>2730</v>
      </c>
      <c r="F3171" s="17">
        <v>4347843</v>
      </c>
      <c r="G3171" s="17">
        <v>2111637.8613999961</v>
      </c>
      <c r="H3171">
        <v>42.618611441241057</v>
      </c>
    </row>
    <row r="3172" spans="1:8" x14ac:dyDescent="0.3">
      <c r="A3172" t="s">
        <v>6932</v>
      </c>
      <c r="B3172" t="s">
        <v>6914</v>
      </c>
      <c r="C3172" t="s">
        <v>5069</v>
      </c>
      <c r="D3172" s="16">
        <v>1152</v>
      </c>
      <c r="E3172" s="17">
        <v>1584</v>
      </c>
      <c r="F3172" s="17">
        <v>566303</v>
      </c>
      <c r="G3172" s="17">
        <v>156553.44629999972</v>
      </c>
      <c r="H3172">
        <v>64.394678919451565</v>
      </c>
    </row>
    <row r="3173" spans="1:8" x14ac:dyDescent="0.3">
      <c r="A3173" t="s">
        <v>6933</v>
      </c>
      <c r="B3173" t="s">
        <v>6914</v>
      </c>
      <c r="C3173" t="s">
        <v>5071</v>
      </c>
      <c r="D3173" s="16">
        <v>1152</v>
      </c>
      <c r="E3173" s="17">
        <v>888</v>
      </c>
      <c r="F3173" s="17">
        <v>403380</v>
      </c>
      <c r="G3173" s="17">
        <v>167691.56509999983</v>
      </c>
      <c r="H3173">
        <v>45.811972540278418</v>
      </c>
    </row>
    <row r="3174" spans="1:8" x14ac:dyDescent="0.3">
      <c r="A3174" t="s">
        <v>6934</v>
      </c>
      <c r="B3174" t="s">
        <v>6914</v>
      </c>
      <c r="C3174" t="s">
        <v>5073</v>
      </c>
      <c r="D3174" s="16">
        <v>1152</v>
      </c>
      <c r="E3174" s="17">
        <v>0</v>
      </c>
      <c r="F3174" s="17">
        <v>209893</v>
      </c>
      <c r="G3174" s="17">
        <v>91596.105199999904</v>
      </c>
      <c r="H3174">
        <v>19.391125607973265</v>
      </c>
    </row>
    <row r="3175" spans="1:8" x14ac:dyDescent="0.3">
      <c r="A3175" t="s">
        <v>6935</v>
      </c>
      <c r="B3175" t="s">
        <v>6914</v>
      </c>
      <c r="C3175" t="s">
        <v>5075</v>
      </c>
      <c r="D3175" s="16">
        <v>1152</v>
      </c>
      <c r="E3175" s="17">
        <v>0</v>
      </c>
      <c r="F3175" s="17">
        <v>133436</v>
      </c>
      <c r="G3175" s="17">
        <v>59883.949999999968</v>
      </c>
      <c r="H3175">
        <v>15.674796419678305</v>
      </c>
    </row>
    <row r="3176" spans="1:8" x14ac:dyDescent="0.3">
      <c r="A3176" t="s">
        <v>6936</v>
      </c>
      <c r="B3176" t="s">
        <v>6914</v>
      </c>
      <c r="C3176" t="s">
        <v>26</v>
      </c>
      <c r="D3176" s="16">
        <v>1152</v>
      </c>
      <c r="E3176" s="17">
        <v>912</v>
      </c>
      <c r="F3176" s="17">
        <v>890331</v>
      </c>
      <c r="G3176" s="17">
        <v>469210.93260000012</v>
      </c>
      <c r="H3176">
        <v>42.682349478793668</v>
      </c>
    </row>
    <row r="3177" spans="1:8" x14ac:dyDescent="0.3">
      <c r="A3177" t="s">
        <v>6937</v>
      </c>
      <c r="B3177" t="s">
        <v>6914</v>
      </c>
      <c r="C3177" t="s">
        <v>27</v>
      </c>
      <c r="D3177" s="16">
        <v>1152</v>
      </c>
      <c r="E3177" s="17">
        <v>912</v>
      </c>
      <c r="F3177" s="17">
        <v>479055</v>
      </c>
      <c r="G3177" s="17">
        <v>237481.47329999993</v>
      </c>
      <c r="H3177">
        <v>71.214675947354038</v>
      </c>
    </row>
    <row r="3178" spans="1:8" x14ac:dyDescent="0.3">
      <c r="A3178" t="s">
        <v>6938</v>
      </c>
      <c r="B3178" t="s">
        <v>6914</v>
      </c>
      <c r="C3178" t="s">
        <v>28</v>
      </c>
      <c r="D3178" s="16">
        <v>1152</v>
      </c>
      <c r="E3178" s="17">
        <v>1584</v>
      </c>
      <c r="F3178" s="17">
        <v>344823</v>
      </c>
      <c r="G3178" s="17">
        <v>145210.07459999999</v>
      </c>
      <c r="H3178">
        <v>67.018072339718344</v>
      </c>
    </row>
    <row r="3179" spans="1:8" x14ac:dyDescent="0.3">
      <c r="A3179" t="s">
        <v>6939</v>
      </c>
      <c r="B3179" t="s">
        <v>6914</v>
      </c>
      <c r="C3179" t="s">
        <v>29</v>
      </c>
      <c r="D3179" s="16">
        <v>1152</v>
      </c>
      <c r="E3179" s="17">
        <v>400</v>
      </c>
      <c r="F3179" s="17">
        <v>220919</v>
      </c>
      <c r="G3179" s="17">
        <v>119804.03109999995</v>
      </c>
      <c r="H3179">
        <v>48.665148359651084</v>
      </c>
    </row>
    <row r="3180" spans="1:8" x14ac:dyDescent="0.3">
      <c r="A3180" t="s">
        <v>6940</v>
      </c>
      <c r="B3180" t="s">
        <v>6914</v>
      </c>
      <c r="C3180" t="s">
        <v>5077</v>
      </c>
      <c r="D3180" s="16">
        <v>1152</v>
      </c>
      <c r="E3180" s="17">
        <v>640</v>
      </c>
      <c r="F3180" s="17">
        <v>13350</v>
      </c>
      <c r="G3180" s="17">
        <v>4638.3999999999996</v>
      </c>
      <c r="H3180">
        <v>84.393493078194595</v>
      </c>
    </row>
    <row r="3181" spans="1:8" x14ac:dyDescent="0.3">
      <c r="A3181" t="s">
        <v>6941</v>
      </c>
      <c r="B3181" t="s">
        <v>6914</v>
      </c>
      <c r="C3181" t="s">
        <v>30</v>
      </c>
      <c r="D3181" s="16">
        <v>1152</v>
      </c>
      <c r="E3181" s="17">
        <v>1308</v>
      </c>
      <c r="F3181" s="17">
        <v>662257</v>
      </c>
      <c r="G3181" s="17">
        <v>390324.59180000005</v>
      </c>
      <c r="H3181">
        <v>48.968624253885565</v>
      </c>
    </row>
    <row r="3182" spans="1:8" x14ac:dyDescent="0.3">
      <c r="A3182" t="s">
        <v>6942</v>
      </c>
      <c r="B3182" t="s">
        <v>6914</v>
      </c>
      <c r="C3182" t="s">
        <v>5079</v>
      </c>
      <c r="D3182" s="16">
        <v>1152</v>
      </c>
      <c r="E3182" s="17">
        <v>880</v>
      </c>
      <c r="F3182" s="17">
        <v>35043</v>
      </c>
      <c r="G3182" s="17">
        <v>18438.712000000003</v>
      </c>
      <c r="H3182">
        <v>101.07411736655025</v>
      </c>
    </row>
    <row r="3183" spans="1:8" x14ac:dyDescent="0.3">
      <c r="A3183" t="s">
        <v>6943</v>
      </c>
      <c r="B3183" t="s">
        <v>6914</v>
      </c>
      <c r="C3183" t="s">
        <v>5081</v>
      </c>
      <c r="D3183" s="16">
        <v>1152</v>
      </c>
      <c r="E3183" s="17">
        <v>0</v>
      </c>
      <c r="F3183" s="17">
        <v>461705</v>
      </c>
      <c r="G3183" s="17">
        <v>250873.27960000018</v>
      </c>
      <c r="H3183">
        <v>35.165975634186445</v>
      </c>
    </row>
    <row r="3184" spans="1:8" x14ac:dyDescent="0.3">
      <c r="A3184" t="s">
        <v>6944</v>
      </c>
      <c r="B3184" t="s">
        <v>6914</v>
      </c>
      <c r="C3184" t="s">
        <v>5083</v>
      </c>
      <c r="D3184" s="16">
        <v>1152</v>
      </c>
      <c r="E3184" s="17">
        <v>0</v>
      </c>
      <c r="F3184" s="17">
        <v>485069</v>
      </c>
      <c r="G3184" s="17">
        <v>265983.07830000005</v>
      </c>
      <c r="H3184">
        <v>32.803247306510968</v>
      </c>
    </row>
    <row r="3185" spans="1:8" x14ac:dyDescent="0.3">
      <c r="A3185" t="s">
        <v>6945</v>
      </c>
      <c r="B3185" t="s">
        <v>6914</v>
      </c>
      <c r="C3185" t="s">
        <v>5085</v>
      </c>
      <c r="D3185" s="16">
        <v>1152</v>
      </c>
      <c r="E3185" s="17">
        <v>225</v>
      </c>
      <c r="F3185" s="17">
        <v>51823</v>
      </c>
      <c r="G3185" s="17">
        <v>22487.957599999998</v>
      </c>
      <c r="H3185">
        <v>43.247458490123066</v>
      </c>
    </row>
    <row r="3186" spans="1:8" x14ac:dyDescent="0.3">
      <c r="A3186" t="s">
        <v>6946</v>
      </c>
      <c r="B3186" t="s">
        <v>6914</v>
      </c>
      <c r="C3186" t="s">
        <v>31</v>
      </c>
      <c r="D3186" s="16">
        <v>1152</v>
      </c>
      <c r="E3186" s="17">
        <v>3248</v>
      </c>
      <c r="F3186" s="17">
        <v>738755.99</v>
      </c>
      <c r="G3186" s="17">
        <v>396545.66410000023</v>
      </c>
      <c r="H3186">
        <v>34.395100299046874</v>
      </c>
    </row>
    <row r="3187" spans="1:8" x14ac:dyDescent="0.3">
      <c r="A3187" t="s">
        <v>6947</v>
      </c>
      <c r="B3187" t="s">
        <v>6914</v>
      </c>
      <c r="C3187" t="s">
        <v>5087</v>
      </c>
      <c r="D3187" s="16">
        <v>1152</v>
      </c>
      <c r="E3187" s="17">
        <v>78</v>
      </c>
      <c r="F3187" s="17">
        <v>17844</v>
      </c>
      <c r="G3187" s="17">
        <v>6226.7419999999984</v>
      </c>
      <c r="H3187">
        <v>49.765164189346542</v>
      </c>
    </row>
    <row r="3188" spans="1:8" x14ac:dyDescent="0.3">
      <c r="A3188" t="s">
        <v>6948</v>
      </c>
      <c r="B3188" t="s">
        <v>6949</v>
      </c>
      <c r="C3188" t="s">
        <v>4</v>
      </c>
      <c r="D3188" s="16">
        <v>975</v>
      </c>
      <c r="E3188" s="17">
        <v>10887</v>
      </c>
      <c r="F3188" s="17">
        <v>3062728.99</v>
      </c>
      <c r="G3188" s="17">
        <v>1678743.6520000023</v>
      </c>
      <c r="H3188">
        <v>63.017851075240259</v>
      </c>
    </row>
    <row r="3189" spans="1:8" x14ac:dyDescent="0.3">
      <c r="A3189" t="s">
        <v>6950</v>
      </c>
      <c r="B3189" t="s">
        <v>6949</v>
      </c>
      <c r="C3189" t="s">
        <v>2</v>
      </c>
      <c r="D3189" s="16">
        <v>975</v>
      </c>
      <c r="E3189" s="17">
        <v>10659</v>
      </c>
      <c r="F3189" s="17">
        <v>3993134.01</v>
      </c>
      <c r="G3189" s="17">
        <v>2222939.5450999988</v>
      </c>
      <c r="H3189">
        <v>56.505237644470114</v>
      </c>
    </row>
    <row r="3190" spans="1:8" x14ac:dyDescent="0.3">
      <c r="A3190" t="s">
        <v>6951</v>
      </c>
      <c r="B3190" t="s">
        <v>6949</v>
      </c>
      <c r="C3190" t="s">
        <v>3</v>
      </c>
      <c r="D3190" s="16">
        <v>975</v>
      </c>
      <c r="E3190" s="17">
        <v>13176</v>
      </c>
      <c r="F3190" s="17">
        <v>1470659</v>
      </c>
      <c r="G3190" s="17">
        <v>711857.98769999982</v>
      </c>
      <c r="H3190">
        <v>82.530373805353975</v>
      </c>
    </row>
    <row r="3191" spans="1:8" x14ac:dyDescent="0.3">
      <c r="A3191" t="s">
        <v>6952</v>
      </c>
      <c r="B3191" t="s">
        <v>6949</v>
      </c>
      <c r="C3191" t="s">
        <v>7</v>
      </c>
      <c r="D3191" s="16">
        <v>975</v>
      </c>
      <c r="E3191" s="17">
        <v>3486</v>
      </c>
      <c r="F3191" s="17">
        <v>1033409</v>
      </c>
      <c r="G3191" s="17">
        <v>565229.57100000023</v>
      </c>
      <c r="H3191">
        <v>58.322685338231587</v>
      </c>
    </row>
    <row r="3192" spans="1:8" x14ac:dyDescent="0.3">
      <c r="A3192" t="s">
        <v>6953</v>
      </c>
      <c r="B3192" t="s">
        <v>6949</v>
      </c>
      <c r="C3192" t="s">
        <v>5</v>
      </c>
      <c r="D3192" s="16">
        <v>975</v>
      </c>
      <c r="E3192" s="17">
        <v>3200</v>
      </c>
      <c r="F3192" s="17">
        <v>707647</v>
      </c>
      <c r="G3192" s="17">
        <v>398610.20729999983</v>
      </c>
      <c r="H3192">
        <v>49.510813491884839</v>
      </c>
    </row>
    <row r="3193" spans="1:8" x14ac:dyDescent="0.3">
      <c r="A3193" t="s">
        <v>6954</v>
      </c>
      <c r="B3193" t="s">
        <v>6949</v>
      </c>
      <c r="C3193" t="s">
        <v>6</v>
      </c>
      <c r="D3193" s="16">
        <v>975</v>
      </c>
      <c r="E3193" s="17">
        <v>1840</v>
      </c>
      <c r="F3193" s="17">
        <v>482777</v>
      </c>
      <c r="G3193" s="17">
        <v>252592.82340000023</v>
      </c>
      <c r="H3193">
        <v>41.597333617935632</v>
      </c>
    </row>
    <row r="3194" spans="1:8" x14ac:dyDescent="0.3">
      <c r="A3194" t="s">
        <v>6955</v>
      </c>
      <c r="B3194" t="s">
        <v>6949</v>
      </c>
      <c r="C3194" t="s">
        <v>8</v>
      </c>
      <c r="D3194" s="16">
        <v>975</v>
      </c>
      <c r="E3194" s="17">
        <v>3270</v>
      </c>
      <c r="F3194" s="17">
        <v>807515</v>
      </c>
      <c r="G3194" s="17">
        <v>411470.24100000021</v>
      </c>
      <c r="H3194">
        <v>45.036084611335617</v>
      </c>
    </row>
    <row r="3195" spans="1:8" x14ac:dyDescent="0.3">
      <c r="A3195" t="s">
        <v>6956</v>
      </c>
      <c r="B3195" t="s">
        <v>6949</v>
      </c>
      <c r="C3195" t="s">
        <v>21</v>
      </c>
      <c r="D3195" s="16">
        <v>975</v>
      </c>
      <c r="E3195" s="17">
        <v>2120</v>
      </c>
      <c r="F3195" s="17">
        <v>341221</v>
      </c>
      <c r="G3195" s="17">
        <v>167202.19100000008</v>
      </c>
      <c r="H3195">
        <v>50.769362548045081</v>
      </c>
    </row>
    <row r="3196" spans="1:8" x14ac:dyDescent="0.3">
      <c r="A3196" t="s">
        <v>6957</v>
      </c>
      <c r="B3196" t="s">
        <v>6949</v>
      </c>
      <c r="C3196" t="s">
        <v>22</v>
      </c>
      <c r="D3196" s="16">
        <v>975</v>
      </c>
      <c r="E3196" s="17">
        <v>2000</v>
      </c>
      <c r="F3196" s="17">
        <v>502758</v>
      </c>
      <c r="G3196" s="17">
        <v>243790.22000000006</v>
      </c>
      <c r="H3196">
        <v>45.909491177628347</v>
      </c>
    </row>
    <row r="3197" spans="1:8" x14ac:dyDescent="0.3">
      <c r="A3197" t="s">
        <v>6958</v>
      </c>
      <c r="B3197" t="s">
        <v>6949</v>
      </c>
      <c r="C3197" t="s">
        <v>23</v>
      </c>
      <c r="D3197" s="16">
        <v>975</v>
      </c>
      <c r="E3197" s="17">
        <v>1120</v>
      </c>
      <c r="F3197" s="17">
        <v>373470</v>
      </c>
      <c r="G3197" s="17">
        <v>201232.81999999977</v>
      </c>
      <c r="H3197">
        <v>61.188604950452628</v>
      </c>
    </row>
    <row r="3198" spans="1:8" x14ac:dyDescent="0.3">
      <c r="A3198" t="s">
        <v>6959</v>
      </c>
      <c r="B3198" t="s">
        <v>6949</v>
      </c>
      <c r="C3198" t="s">
        <v>24</v>
      </c>
      <c r="D3198" s="16">
        <v>975</v>
      </c>
      <c r="E3198" s="17">
        <v>4720</v>
      </c>
      <c r="F3198" s="17">
        <v>515462</v>
      </c>
      <c r="G3198" s="17">
        <v>273569.174</v>
      </c>
      <c r="H3198">
        <v>56.992344790332908</v>
      </c>
    </row>
    <row r="3199" spans="1:8" x14ac:dyDescent="0.3">
      <c r="A3199" t="s">
        <v>6960</v>
      </c>
      <c r="B3199" t="s">
        <v>6949</v>
      </c>
      <c r="C3199" t="s">
        <v>25</v>
      </c>
      <c r="D3199" s="16">
        <v>975</v>
      </c>
      <c r="E3199" s="17">
        <v>1720</v>
      </c>
      <c r="F3199" s="17">
        <v>296270</v>
      </c>
      <c r="G3199" s="17">
        <v>152114.90800000002</v>
      </c>
      <c r="H3199">
        <v>47.03502627572805</v>
      </c>
    </row>
    <row r="3200" spans="1:8" x14ac:dyDescent="0.3">
      <c r="A3200" t="s">
        <v>6961</v>
      </c>
      <c r="B3200" t="s">
        <v>6949</v>
      </c>
      <c r="C3200" t="s">
        <v>5061</v>
      </c>
      <c r="D3200" s="16">
        <v>975</v>
      </c>
      <c r="E3200" s="17">
        <v>6075</v>
      </c>
      <c r="F3200" s="17">
        <v>461934</v>
      </c>
      <c r="G3200" s="17">
        <v>237245.97699999996</v>
      </c>
      <c r="H3200">
        <v>45.177265068107303</v>
      </c>
    </row>
    <row r="3201" spans="1:8" x14ac:dyDescent="0.3">
      <c r="A3201" t="s">
        <v>6962</v>
      </c>
      <c r="B3201" t="s">
        <v>6949</v>
      </c>
      <c r="C3201" t="s">
        <v>14</v>
      </c>
      <c r="D3201" s="16">
        <v>975</v>
      </c>
      <c r="E3201" s="17">
        <v>2275</v>
      </c>
      <c r="F3201" s="17">
        <v>575661</v>
      </c>
      <c r="G3201" s="17">
        <v>301562.92400000006</v>
      </c>
      <c r="H3201">
        <v>39.574337182870323</v>
      </c>
    </row>
    <row r="3202" spans="1:8" x14ac:dyDescent="0.3">
      <c r="A3202" t="s">
        <v>6963</v>
      </c>
      <c r="B3202" t="s">
        <v>6949</v>
      </c>
      <c r="C3202" t="s">
        <v>15</v>
      </c>
      <c r="D3202" s="16">
        <v>975</v>
      </c>
      <c r="E3202" s="17">
        <v>0</v>
      </c>
      <c r="F3202" s="17">
        <v>2212</v>
      </c>
      <c r="G3202" s="17">
        <v>1252.876</v>
      </c>
      <c r="H3202">
        <v>48.205179517976831</v>
      </c>
    </row>
    <row r="3203" spans="1:8" x14ac:dyDescent="0.3">
      <c r="A3203" t="s">
        <v>6964</v>
      </c>
      <c r="B3203" t="s">
        <v>6949</v>
      </c>
      <c r="C3203" t="s">
        <v>5063</v>
      </c>
      <c r="D3203" s="16">
        <v>975</v>
      </c>
      <c r="E3203" s="17">
        <v>400</v>
      </c>
      <c r="F3203" s="17">
        <v>6426</v>
      </c>
      <c r="G3203" s="17">
        <v>2659.7429999999986</v>
      </c>
      <c r="H3203">
        <v>162.2866746480656</v>
      </c>
    </row>
    <row r="3204" spans="1:8" x14ac:dyDescent="0.3">
      <c r="A3204" t="s">
        <v>6965</v>
      </c>
      <c r="B3204" t="s">
        <v>6949</v>
      </c>
      <c r="C3204" t="s">
        <v>5065</v>
      </c>
      <c r="D3204" s="16">
        <v>975</v>
      </c>
      <c r="E3204" s="17">
        <v>0</v>
      </c>
      <c r="F3204" s="17">
        <v>305228</v>
      </c>
      <c r="G3204" s="17">
        <v>117630.71560000005</v>
      </c>
      <c r="H3204">
        <v>73.638353517658842</v>
      </c>
    </row>
    <row r="3205" spans="1:8" x14ac:dyDescent="0.3">
      <c r="A3205" t="s">
        <v>6966</v>
      </c>
      <c r="B3205" t="s">
        <v>6949</v>
      </c>
      <c r="C3205" t="s">
        <v>5067</v>
      </c>
      <c r="D3205" s="16">
        <v>975</v>
      </c>
      <c r="E3205" s="17">
        <v>0</v>
      </c>
      <c r="F3205" s="17">
        <v>404884</v>
      </c>
      <c r="G3205" s="17">
        <v>141251.46300000022</v>
      </c>
      <c r="H3205">
        <v>109.21765085430252</v>
      </c>
    </row>
    <row r="3206" spans="1:8" x14ac:dyDescent="0.3">
      <c r="A3206" t="s">
        <v>6967</v>
      </c>
      <c r="B3206" t="s">
        <v>6949</v>
      </c>
      <c r="C3206" t="s">
        <v>5069</v>
      </c>
      <c r="D3206" s="16">
        <v>975</v>
      </c>
      <c r="E3206" s="17">
        <v>0</v>
      </c>
      <c r="F3206" s="17">
        <v>18568</v>
      </c>
      <c r="G3206" s="17">
        <v>6086.3680000000004</v>
      </c>
      <c r="H3206">
        <v>166.30529437176159</v>
      </c>
    </row>
    <row r="3207" spans="1:8" x14ac:dyDescent="0.3">
      <c r="A3207" t="s">
        <v>6968</v>
      </c>
      <c r="B3207" t="s">
        <v>6949</v>
      </c>
      <c r="C3207" t="s">
        <v>5071</v>
      </c>
      <c r="D3207" s="16">
        <v>975</v>
      </c>
      <c r="E3207" s="17">
        <v>0</v>
      </c>
      <c r="F3207" s="17">
        <v>75084</v>
      </c>
      <c r="G3207" s="17">
        <v>22127.199500000017</v>
      </c>
      <c r="H3207">
        <v>174.99275213199519</v>
      </c>
    </row>
    <row r="3208" spans="1:8" x14ac:dyDescent="0.3">
      <c r="A3208" t="s">
        <v>6969</v>
      </c>
      <c r="B3208" t="s">
        <v>6949</v>
      </c>
      <c r="C3208" t="s">
        <v>5073</v>
      </c>
      <c r="D3208" s="16">
        <v>975</v>
      </c>
      <c r="E3208" s="17">
        <v>0</v>
      </c>
      <c r="F3208" s="17">
        <v>95740</v>
      </c>
      <c r="G3208" s="17">
        <v>32546.037600000054</v>
      </c>
      <c r="H3208">
        <v>36.756910494031693</v>
      </c>
    </row>
    <row r="3209" spans="1:8" x14ac:dyDescent="0.3">
      <c r="A3209" t="s">
        <v>6970</v>
      </c>
      <c r="B3209" t="s">
        <v>6949</v>
      </c>
      <c r="C3209" t="s">
        <v>5075</v>
      </c>
      <c r="D3209" s="16">
        <v>975</v>
      </c>
      <c r="E3209" s="17">
        <v>0</v>
      </c>
      <c r="F3209" s="17">
        <v>4201</v>
      </c>
      <c r="G3209" s="17">
        <v>1656.7299999999996</v>
      </c>
      <c r="H3209">
        <v>22.670589206334242</v>
      </c>
    </row>
    <row r="3210" spans="1:8" x14ac:dyDescent="0.3">
      <c r="A3210" t="s">
        <v>6971</v>
      </c>
      <c r="B3210" t="s">
        <v>6949</v>
      </c>
      <c r="C3210" t="s">
        <v>26</v>
      </c>
      <c r="D3210" s="16">
        <v>975</v>
      </c>
      <c r="E3210" s="17">
        <v>912</v>
      </c>
      <c r="F3210" s="17">
        <v>262437</v>
      </c>
      <c r="G3210" s="17">
        <v>140592.88410000008</v>
      </c>
      <c r="H3210">
        <v>98.033277309864673</v>
      </c>
    </row>
    <row r="3211" spans="1:8" x14ac:dyDescent="0.3">
      <c r="A3211" t="s">
        <v>6972</v>
      </c>
      <c r="B3211" t="s">
        <v>6949</v>
      </c>
      <c r="C3211" t="s">
        <v>27</v>
      </c>
      <c r="D3211" s="16">
        <v>975</v>
      </c>
      <c r="E3211" s="17">
        <v>912</v>
      </c>
      <c r="F3211" s="17">
        <v>272470</v>
      </c>
      <c r="G3211" s="17">
        <v>145439.22690000013</v>
      </c>
      <c r="H3211">
        <v>93.720743859662406</v>
      </c>
    </row>
    <row r="3212" spans="1:8" x14ac:dyDescent="0.3">
      <c r="A3212" t="s">
        <v>6973</v>
      </c>
      <c r="B3212" t="s">
        <v>6949</v>
      </c>
      <c r="C3212" t="s">
        <v>28</v>
      </c>
      <c r="D3212" s="16">
        <v>975</v>
      </c>
      <c r="E3212" s="17">
        <v>1200</v>
      </c>
      <c r="F3212" s="17">
        <v>154970</v>
      </c>
      <c r="G3212" s="17">
        <v>66690.841499999937</v>
      </c>
      <c r="H3212">
        <v>110.33181885167149</v>
      </c>
    </row>
    <row r="3213" spans="1:8" x14ac:dyDescent="0.3">
      <c r="A3213" t="s">
        <v>6974</v>
      </c>
      <c r="B3213" t="s">
        <v>6949</v>
      </c>
      <c r="C3213" t="s">
        <v>29</v>
      </c>
      <c r="D3213" s="16">
        <v>975</v>
      </c>
      <c r="E3213" s="17">
        <v>400</v>
      </c>
      <c r="F3213" s="17">
        <v>142963</v>
      </c>
      <c r="G3213" s="17">
        <v>70953.380699999994</v>
      </c>
      <c r="H3213">
        <v>65.853512294571885</v>
      </c>
    </row>
    <row r="3214" spans="1:8" x14ac:dyDescent="0.3">
      <c r="A3214" t="s">
        <v>6975</v>
      </c>
      <c r="B3214" t="s">
        <v>6949</v>
      </c>
      <c r="C3214" t="s">
        <v>5077</v>
      </c>
      <c r="D3214" s="16">
        <v>975</v>
      </c>
      <c r="E3214" s="17">
        <v>320</v>
      </c>
      <c r="F3214" s="17">
        <v>7266</v>
      </c>
      <c r="G3214" s="17">
        <v>3910.0320000000002</v>
      </c>
      <c r="H3214">
        <v>203.12484764455451</v>
      </c>
    </row>
    <row r="3215" spans="1:8" x14ac:dyDescent="0.3">
      <c r="A3215" t="s">
        <v>6976</v>
      </c>
      <c r="B3215" t="s">
        <v>6949</v>
      </c>
      <c r="C3215" t="s">
        <v>30</v>
      </c>
      <c r="D3215" s="16">
        <v>975</v>
      </c>
      <c r="E3215" s="17">
        <v>1308</v>
      </c>
      <c r="F3215" s="17">
        <v>326153</v>
      </c>
      <c r="G3215" s="17">
        <v>187612.42739999996</v>
      </c>
      <c r="H3215">
        <v>51.485620921997061</v>
      </c>
    </row>
    <row r="3216" spans="1:8" x14ac:dyDescent="0.3">
      <c r="A3216" t="s">
        <v>6977</v>
      </c>
      <c r="B3216" t="s">
        <v>6949</v>
      </c>
      <c r="C3216" t="s">
        <v>5079</v>
      </c>
      <c r="D3216" s="16">
        <v>975</v>
      </c>
      <c r="E3216" s="17">
        <v>760</v>
      </c>
      <c r="F3216" s="17">
        <v>27287</v>
      </c>
      <c r="G3216" s="17">
        <v>13676.396000000001</v>
      </c>
      <c r="H3216">
        <v>103.28864583820085</v>
      </c>
    </row>
    <row r="3217" spans="1:8" x14ac:dyDescent="0.3">
      <c r="A3217" t="s">
        <v>6978</v>
      </c>
      <c r="B3217" t="s">
        <v>6949</v>
      </c>
      <c r="C3217" t="s">
        <v>5081</v>
      </c>
      <c r="D3217" s="16">
        <v>975</v>
      </c>
      <c r="E3217" s="17">
        <v>0</v>
      </c>
      <c r="F3217" s="17">
        <v>99062</v>
      </c>
      <c r="G3217" s="17">
        <v>41874.738600000004</v>
      </c>
      <c r="H3217">
        <v>79.10467056217513</v>
      </c>
    </row>
    <row r="3218" spans="1:8" x14ac:dyDescent="0.3">
      <c r="A3218" t="s">
        <v>6979</v>
      </c>
      <c r="B3218" t="s">
        <v>6949</v>
      </c>
      <c r="C3218" t="s">
        <v>5083</v>
      </c>
      <c r="D3218" s="16">
        <v>975</v>
      </c>
      <c r="E3218" s="17">
        <v>0</v>
      </c>
      <c r="F3218" s="17">
        <v>187019</v>
      </c>
      <c r="G3218" s="17">
        <v>89217.675800000012</v>
      </c>
      <c r="H3218">
        <v>38.620066252640761</v>
      </c>
    </row>
    <row r="3219" spans="1:8" x14ac:dyDescent="0.3">
      <c r="A3219" t="s">
        <v>6980</v>
      </c>
      <c r="B3219" t="s">
        <v>6949</v>
      </c>
      <c r="C3219" t="s">
        <v>5085</v>
      </c>
      <c r="D3219" s="16">
        <v>975</v>
      </c>
      <c r="E3219" s="17">
        <v>180</v>
      </c>
      <c r="F3219" s="17">
        <v>33639</v>
      </c>
      <c r="G3219" s="17">
        <v>16327.389600000002</v>
      </c>
      <c r="H3219">
        <v>75.66474429207355</v>
      </c>
    </row>
    <row r="3220" spans="1:8" x14ac:dyDescent="0.3">
      <c r="A3220" t="s">
        <v>6981</v>
      </c>
      <c r="B3220" t="s">
        <v>6949</v>
      </c>
      <c r="C3220" t="s">
        <v>31</v>
      </c>
      <c r="D3220" s="16">
        <v>975</v>
      </c>
      <c r="E3220" s="17">
        <v>6240</v>
      </c>
      <c r="F3220" s="17">
        <v>595771</v>
      </c>
      <c r="G3220" s="17">
        <v>292331.30860000005</v>
      </c>
      <c r="H3220">
        <v>77.919891658906536</v>
      </c>
    </row>
    <row r="3221" spans="1:8" x14ac:dyDescent="0.3">
      <c r="A3221" t="s">
        <v>6982</v>
      </c>
      <c r="B3221" t="s">
        <v>6983</v>
      </c>
      <c r="C3221" t="s">
        <v>4</v>
      </c>
      <c r="D3221" s="16">
        <v>1251</v>
      </c>
      <c r="E3221" s="17">
        <v>13236</v>
      </c>
      <c r="F3221" s="17">
        <v>3295137</v>
      </c>
      <c r="G3221" s="17">
        <v>1548371.6934000023</v>
      </c>
      <c r="H3221">
        <v>60.123067650638532</v>
      </c>
    </row>
    <row r="3222" spans="1:8" x14ac:dyDescent="0.3">
      <c r="A3222" t="s">
        <v>6984</v>
      </c>
      <c r="B3222" t="s">
        <v>6983</v>
      </c>
      <c r="C3222" t="s">
        <v>2</v>
      </c>
      <c r="D3222" s="16">
        <v>1251</v>
      </c>
      <c r="E3222" s="17">
        <v>17541</v>
      </c>
      <c r="F3222" s="17">
        <v>3687199</v>
      </c>
      <c r="G3222" s="17">
        <v>1387487.8587999996</v>
      </c>
      <c r="H3222">
        <v>81.899011530823074</v>
      </c>
    </row>
    <row r="3223" spans="1:8" x14ac:dyDescent="0.3">
      <c r="A3223" t="s">
        <v>6985</v>
      </c>
      <c r="B3223" t="s">
        <v>6983</v>
      </c>
      <c r="C3223" t="s">
        <v>3</v>
      </c>
      <c r="D3223" s="16">
        <v>1251</v>
      </c>
      <c r="E3223" s="17">
        <v>15024</v>
      </c>
      <c r="F3223" s="17">
        <v>1737541</v>
      </c>
      <c r="G3223" s="17">
        <v>660995.27150000003</v>
      </c>
      <c r="H3223">
        <v>72.456547727967731</v>
      </c>
    </row>
    <row r="3224" spans="1:8" x14ac:dyDescent="0.3">
      <c r="A3224" t="s">
        <v>6986</v>
      </c>
      <c r="B3224" t="s">
        <v>6983</v>
      </c>
      <c r="C3224" t="s">
        <v>7</v>
      </c>
      <c r="D3224" s="16">
        <v>1251</v>
      </c>
      <c r="E3224" s="17">
        <v>5379</v>
      </c>
      <c r="F3224" s="17">
        <v>1184321</v>
      </c>
      <c r="G3224" s="17">
        <v>591753.60099999979</v>
      </c>
      <c r="H3224">
        <v>65.952693013069293</v>
      </c>
    </row>
    <row r="3225" spans="1:8" x14ac:dyDescent="0.3">
      <c r="A3225" t="s">
        <v>6987</v>
      </c>
      <c r="B3225" t="s">
        <v>6983</v>
      </c>
      <c r="C3225" t="s">
        <v>5</v>
      </c>
      <c r="D3225" s="16">
        <v>1251</v>
      </c>
      <c r="E3225" s="17">
        <v>4400</v>
      </c>
      <c r="F3225" s="17">
        <v>788428.99</v>
      </c>
      <c r="G3225" s="17">
        <v>418217.07920000021</v>
      </c>
      <c r="H3225">
        <v>49.881845373625382</v>
      </c>
    </row>
    <row r="3226" spans="1:8" x14ac:dyDescent="0.3">
      <c r="A3226" t="s">
        <v>6988</v>
      </c>
      <c r="B3226" t="s">
        <v>6983</v>
      </c>
      <c r="C3226" t="s">
        <v>6</v>
      </c>
      <c r="D3226" s="16">
        <v>1251</v>
      </c>
      <c r="E3226" s="17">
        <v>2620</v>
      </c>
      <c r="F3226" s="17">
        <v>606879</v>
      </c>
      <c r="G3226" s="17">
        <v>273645.98470000026</v>
      </c>
      <c r="H3226">
        <v>41.888628801181149</v>
      </c>
    </row>
    <row r="3227" spans="1:8" x14ac:dyDescent="0.3">
      <c r="A3227" t="s">
        <v>6989</v>
      </c>
      <c r="B3227" t="s">
        <v>6983</v>
      </c>
      <c r="C3227" t="s">
        <v>8</v>
      </c>
      <c r="D3227" s="16">
        <v>1251</v>
      </c>
      <c r="E3227" s="17">
        <v>6240</v>
      </c>
      <c r="F3227" s="17">
        <v>900556</v>
      </c>
      <c r="G3227" s="17">
        <v>322004.02509999927</v>
      </c>
      <c r="H3227">
        <v>57.359876293631018</v>
      </c>
    </row>
    <row r="3228" spans="1:8" x14ac:dyDescent="0.3">
      <c r="A3228" t="s">
        <v>6990</v>
      </c>
      <c r="B3228" t="s">
        <v>6983</v>
      </c>
      <c r="C3228" t="s">
        <v>21</v>
      </c>
      <c r="D3228" s="16">
        <v>1251</v>
      </c>
      <c r="E3228" s="17">
        <v>2950</v>
      </c>
      <c r="F3228" s="17">
        <v>376370</v>
      </c>
      <c r="G3228" s="17">
        <v>163852.77540000028</v>
      </c>
      <c r="H3228">
        <v>54.267305962643441</v>
      </c>
    </row>
    <row r="3229" spans="1:8" x14ac:dyDescent="0.3">
      <c r="A3229" t="s">
        <v>6991</v>
      </c>
      <c r="B3229" t="s">
        <v>6983</v>
      </c>
      <c r="C3229" t="s">
        <v>22</v>
      </c>
      <c r="D3229" s="16">
        <v>1251</v>
      </c>
      <c r="E3229" s="17">
        <v>2520</v>
      </c>
      <c r="F3229" s="17">
        <v>497396</v>
      </c>
      <c r="G3229" s="17">
        <v>226150.62600000011</v>
      </c>
      <c r="H3229">
        <v>58.564391739635766</v>
      </c>
    </row>
    <row r="3230" spans="1:8" x14ac:dyDescent="0.3">
      <c r="A3230" t="s">
        <v>6992</v>
      </c>
      <c r="B3230" t="s">
        <v>6983</v>
      </c>
      <c r="C3230" t="s">
        <v>23</v>
      </c>
      <c r="D3230" s="16">
        <v>1251</v>
      </c>
      <c r="E3230" s="17">
        <v>1400</v>
      </c>
      <c r="F3230" s="17">
        <v>476682</v>
      </c>
      <c r="G3230" s="17">
        <v>240075.03999999995</v>
      </c>
      <c r="H3230">
        <v>52.264885178356522</v>
      </c>
    </row>
    <row r="3231" spans="1:8" x14ac:dyDescent="0.3">
      <c r="A3231" t="s">
        <v>6993</v>
      </c>
      <c r="B3231" t="s">
        <v>6983</v>
      </c>
      <c r="C3231" t="s">
        <v>24</v>
      </c>
      <c r="D3231" s="16">
        <v>1251</v>
      </c>
      <c r="E3231" s="17">
        <v>5960</v>
      </c>
      <c r="F3231" s="17">
        <v>527482</v>
      </c>
      <c r="G3231" s="17">
        <v>249345.2159999999</v>
      </c>
      <c r="H3231">
        <v>60.301838657557681</v>
      </c>
    </row>
    <row r="3232" spans="1:8" x14ac:dyDescent="0.3">
      <c r="A3232" t="s">
        <v>6994</v>
      </c>
      <c r="B3232" t="s">
        <v>6983</v>
      </c>
      <c r="C3232" t="s">
        <v>25</v>
      </c>
      <c r="D3232" s="16">
        <v>1251</v>
      </c>
      <c r="E3232" s="17">
        <v>2200</v>
      </c>
      <c r="F3232" s="17">
        <v>259604</v>
      </c>
      <c r="G3232" s="17">
        <v>129580.12399999994</v>
      </c>
      <c r="H3232">
        <v>61.225548554636241</v>
      </c>
    </row>
    <row r="3233" spans="1:8" x14ac:dyDescent="0.3">
      <c r="A3233" t="s">
        <v>6995</v>
      </c>
      <c r="B3233" t="s">
        <v>6983</v>
      </c>
      <c r="C3233" t="s">
        <v>5061</v>
      </c>
      <c r="D3233" s="16">
        <v>1251</v>
      </c>
      <c r="E3233" s="17">
        <v>3928</v>
      </c>
      <c r="F3233" s="17">
        <v>431101</v>
      </c>
      <c r="G3233" s="17">
        <v>182652.11100000003</v>
      </c>
      <c r="H3233">
        <v>47.370795898789517</v>
      </c>
    </row>
    <row r="3234" spans="1:8" x14ac:dyDescent="0.3">
      <c r="A3234" t="s">
        <v>6996</v>
      </c>
      <c r="B3234" t="s">
        <v>6983</v>
      </c>
      <c r="C3234" t="s">
        <v>14</v>
      </c>
      <c r="D3234" s="16">
        <v>1251</v>
      </c>
      <c r="E3234" s="17">
        <v>1501</v>
      </c>
      <c r="F3234" s="17">
        <v>438343</v>
      </c>
      <c r="G3234" s="17">
        <v>222812.55199999976</v>
      </c>
      <c r="H3234">
        <v>38.439055265639261</v>
      </c>
    </row>
    <row r="3235" spans="1:8" x14ac:dyDescent="0.3">
      <c r="A3235" t="s">
        <v>6997</v>
      </c>
      <c r="B3235" t="s">
        <v>6983</v>
      </c>
      <c r="C3235" t="s">
        <v>15</v>
      </c>
      <c r="D3235" s="16">
        <v>1251</v>
      </c>
      <c r="E3235" s="17">
        <v>1272</v>
      </c>
      <c r="F3235" s="17">
        <v>403798</v>
      </c>
      <c r="G3235" s="17">
        <v>231947.75000000003</v>
      </c>
      <c r="H3235">
        <v>46.743125774911633</v>
      </c>
    </row>
    <row r="3236" spans="1:8" x14ac:dyDescent="0.3">
      <c r="A3236" t="s">
        <v>6998</v>
      </c>
      <c r="B3236" t="s">
        <v>6983</v>
      </c>
      <c r="C3236" t="s">
        <v>5063</v>
      </c>
      <c r="D3236" s="16">
        <v>1251</v>
      </c>
      <c r="E3236" s="17">
        <v>400</v>
      </c>
      <c r="F3236" s="17">
        <v>21148</v>
      </c>
      <c r="G3236" s="17">
        <v>9804.4660000000003</v>
      </c>
      <c r="H3236">
        <v>57.114856225581867</v>
      </c>
    </row>
    <row r="3237" spans="1:8" x14ac:dyDescent="0.3">
      <c r="A3237" t="s">
        <v>6999</v>
      </c>
      <c r="B3237" t="s">
        <v>6983</v>
      </c>
      <c r="C3237" t="s">
        <v>5065</v>
      </c>
      <c r="D3237" s="16">
        <v>1251</v>
      </c>
      <c r="E3237" s="17">
        <v>0</v>
      </c>
      <c r="F3237" s="17">
        <v>343637</v>
      </c>
      <c r="G3237" s="17">
        <v>86093.556000000361</v>
      </c>
      <c r="H3237">
        <v>39.654961314798662</v>
      </c>
    </row>
    <row r="3238" spans="1:8" x14ac:dyDescent="0.3">
      <c r="A3238" t="s">
        <v>7000</v>
      </c>
      <c r="B3238" t="s">
        <v>6983</v>
      </c>
      <c r="C3238" t="s">
        <v>5067</v>
      </c>
      <c r="D3238" s="16">
        <v>1251</v>
      </c>
      <c r="E3238" s="17">
        <v>0</v>
      </c>
      <c r="F3238" s="17">
        <v>231914</v>
      </c>
      <c r="G3238" s="17">
        <v>80071.760500000091</v>
      </c>
      <c r="H3238">
        <v>90.330439891200271</v>
      </c>
    </row>
    <row r="3239" spans="1:8" x14ac:dyDescent="0.3">
      <c r="A3239" t="s">
        <v>7001</v>
      </c>
      <c r="B3239" t="s">
        <v>6983</v>
      </c>
      <c r="C3239" t="s">
        <v>5069</v>
      </c>
      <c r="D3239" s="16">
        <v>1251</v>
      </c>
      <c r="E3239" s="17">
        <v>0</v>
      </c>
      <c r="F3239" s="17">
        <v>10943</v>
      </c>
      <c r="G3239" s="17">
        <v>3424.3888999999999</v>
      </c>
      <c r="H3239">
        <v>186.67042854497433</v>
      </c>
    </row>
    <row r="3240" spans="1:8" x14ac:dyDescent="0.3">
      <c r="A3240" t="s">
        <v>7002</v>
      </c>
      <c r="B3240" t="s">
        <v>6983</v>
      </c>
      <c r="C3240" t="s">
        <v>5071</v>
      </c>
      <c r="D3240" s="16">
        <v>1251</v>
      </c>
      <c r="E3240" s="17">
        <v>0</v>
      </c>
      <c r="F3240" s="17">
        <v>26055</v>
      </c>
      <c r="G3240" s="17">
        <v>10230.729999999998</v>
      </c>
      <c r="H3240">
        <v>83.468711769958318</v>
      </c>
    </row>
    <row r="3241" spans="1:8" x14ac:dyDescent="0.3">
      <c r="A3241" t="s">
        <v>7003</v>
      </c>
      <c r="B3241" t="s">
        <v>6983</v>
      </c>
      <c r="C3241" t="s">
        <v>5073</v>
      </c>
      <c r="D3241" s="16">
        <v>1251</v>
      </c>
      <c r="E3241" s="17">
        <v>0</v>
      </c>
      <c r="F3241" s="17">
        <v>88871</v>
      </c>
      <c r="G3241" s="17">
        <v>28448.435700000067</v>
      </c>
      <c r="H3241">
        <v>30.07969703794916</v>
      </c>
    </row>
    <row r="3242" spans="1:8" x14ac:dyDescent="0.3">
      <c r="A3242" t="s">
        <v>7004</v>
      </c>
      <c r="B3242" t="s">
        <v>6983</v>
      </c>
      <c r="C3242" t="s">
        <v>5075</v>
      </c>
      <c r="D3242" s="16">
        <v>1251</v>
      </c>
      <c r="E3242" s="17">
        <v>0</v>
      </c>
      <c r="F3242" s="17">
        <v>2753</v>
      </c>
      <c r="G3242" s="17">
        <v>1448.48</v>
      </c>
      <c r="H3242">
        <v>148.92665501487156</v>
      </c>
    </row>
    <row r="3243" spans="1:8" x14ac:dyDescent="0.3">
      <c r="A3243" t="s">
        <v>7005</v>
      </c>
      <c r="B3243" t="s">
        <v>6983</v>
      </c>
      <c r="C3243" t="s">
        <v>26</v>
      </c>
      <c r="D3243" s="16">
        <v>1251</v>
      </c>
      <c r="E3243" s="17">
        <v>2049</v>
      </c>
      <c r="F3243" s="17">
        <v>800350</v>
      </c>
      <c r="G3243" s="17">
        <v>351106.60430000041</v>
      </c>
      <c r="H3243">
        <v>92.77351655923303</v>
      </c>
    </row>
    <row r="3244" spans="1:8" x14ac:dyDescent="0.3">
      <c r="A3244" t="s">
        <v>7006</v>
      </c>
      <c r="B3244" t="s">
        <v>6983</v>
      </c>
      <c r="C3244" t="s">
        <v>27</v>
      </c>
      <c r="D3244" s="16">
        <v>1251</v>
      </c>
      <c r="E3244" s="17">
        <v>2049</v>
      </c>
      <c r="F3244" s="17">
        <v>492895</v>
      </c>
      <c r="G3244" s="17">
        <v>154564.17490000016</v>
      </c>
      <c r="H3244">
        <v>101.73042227803796</v>
      </c>
    </row>
    <row r="3245" spans="1:8" x14ac:dyDescent="0.3">
      <c r="A3245" t="s">
        <v>7007</v>
      </c>
      <c r="B3245" t="s">
        <v>6983</v>
      </c>
      <c r="C3245" t="s">
        <v>28</v>
      </c>
      <c r="D3245" s="16">
        <v>1251</v>
      </c>
      <c r="E3245" s="17">
        <v>1848</v>
      </c>
      <c r="F3245" s="17">
        <v>341942</v>
      </c>
      <c r="G3245" s="17">
        <v>115884.70669999986</v>
      </c>
      <c r="H3245">
        <v>68.046055827476366</v>
      </c>
    </row>
    <row r="3246" spans="1:8" x14ac:dyDescent="0.3">
      <c r="A3246" t="s">
        <v>7008</v>
      </c>
      <c r="B3246" t="s">
        <v>6983</v>
      </c>
      <c r="C3246" t="s">
        <v>29</v>
      </c>
      <c r="D3246" s="16">
        <v>1251</v>
      </c>
      <c r="E3246" s="17">
        <v>600</v>
      </c>
      <c r="F3246" s="17">
        <v>181247</v>
      </c>
      <c r="G3246" s="17">
        <v>62186.816800000015</v>
      </c>
      <c r="H3246">
        <v>57.877445382596981</v>
      </c>
    </row>
    <row r="3247" spans="1:8" x14ac:dyDescent="0.3">
      <c r="A3247" t="s">
        <v>7009</v>
      </c>
      <c r="B3247" t="s">
        <v>6983</v>
      </c>
      <c r="C3247" t="s">
        <v>5077</v>
      </c>
      <c r="D3247" s="16">
        <v>1251</v>
      </c>
      <c r="E3247" s="17">
        <v>960</v>
      </c>
      <c r="F3247" s="17">
        <v>31961</v>
      </c>
      <c r="G3247" s="17">
        <v>15428.581999999999</v>
      </c>
      <c r="H3247">
        <v>50.997738751826851</v>
      </c>
    </row>
    <row r="3248" spans="1:8" x14ac:dyDescent="0.3">
      <c r="A3248" t="s">
        <v>7010</v>
      </c>
      <c r="B3248" t="s">
        <v>6983</v>
      </c>
      <c r="C3248" t="s">
        <v>30</v>
      </c>
      <c r="D3248" s="16">
        <v>1251</v>
      </c>
      <c r="E3248" s="17">
        <v>1250</v>
      </c>
      <c r="F3248" s="17">
        <v>209455</v>
      </c>
      <c r="G3248" s="17">
        <v>113493.2692</v>
      </c>
      <c r="H3248">
        <v>75.312823865823844</v>
      </c>
    </row>
    <row r="3249" spans="1:8" x14ac:dyDescent="0.3">
      <c r="A3249" t="s">
        <v>7011</v>
      </c>
      <c r="B3249" t="s">
        <v>6983</v>
      </c>
      <c r="C3249" t="s">
        <v>5079</v>
      </c>
      <c r="D3249" s="16">
        <v>1251</v>
      </c>
      <c r="E3249" s="17">
        <v>960</v>
      </c>
      <c r="F3249" s="17">
        <v>28129</v>
      </c>
      <c r="G3249" s="17">
        <v>13764.114000000003</v>
      </c>
      <c r="H3249">
        <v>97.480916722903416</v>
      </c>
    </row>
    <row r="3250" spans="1:8" x14ac:dyDescent="0.3">
      <c r="A3250" t="s">
        <v>7012</v>
      </c>
      <c r="B3250" t="s">
        <v>6983</v>
      </c>
      <c r="C3250" t="s">
        <v>5081</v>
      </c>
      <c r="D3250" s="16">
        <v>1251</v>
      </c>
      <c r="E3250" s="17">
        <v>0</v>
      </c>
      <c r="F3250" s="17">
        <v>175688</v>
      </c>
      <c r="G3250" s="17">
        <v>82896.822299999985</v>
      </c>
      <c r="H3250">
        <v>90.734580826427035</v>
      </c>
    </row>
    <row r="3251" spans="1:8" x14ac:dyDescent="0.3">
      <c r="A3251" t="s">
        <v>7013</v>
      </c>
      <c r="B3251" t="s">
        <v>6983</v>
      </c>
      <c r="C3251" t="s">
        <v>5083</v>
      </c>
      <c r="D3251" s="16">
        <v>1251</v>
      </c>
      <c r="E3251" s="17">
        <v>0</v>
      </c>
      <c r="F3251" s="17">
        <v>131023</v>
      </c>
      <c r="G3251" s="17">
        <v>60064.667499999996</v>
      </c>
      <c r="H3251">
        <v>75.160759065188046</v>
      </c>
    </row>
    <row r="3252" spans="1:8" x14ac:dyDescent="0.3">
      <c r="A3252" t="s">
        <v>7014</v>
      </c>
      <c r="B3252" t="s">
        <v>6983</v>
      </c>
      <c r="C3252" t="s">
        <v>5085</v>
      </c>
      <c r="D3252" s="16">
        <v>1251</v>
      </c>
      <c r="E3252" s="17">
        <v>360</v>
      </c>
      <c r="F3252" s="17">
        <v>79660</v>
      </c>
      <c r="G3252" s="17">
        <v>33401.776400000002</v>
      </c>
      <c r="H3252">
        <v>24.62495802367992</v>
      </c>
    </row>
    <row r="3253" spans="1:8" x14ac:dyDescent="0.3">
      <c r="A3253" t="s">
        <v>7015</v>
      </c>
      <c r="B3253" t="s">
        <v>6983</v>
      </c>
      <c r="C3253" t="s">
        <v>31</v>
      </c>
      <c r="D3253" s="16">
        <v>1251</v>
      </c>
      <c r="E3253" s="17">
        <v>3120</v>
      </c>
      <c r="F3253" s="17">
        <v>315205</v>
      </c>
      <c r="G3253" s="17">
        <v>146620.77230000004</v>
      </c>
      <c r="H3253">
        <v>59.470236118061216</v>
      </c>
    </row>
    <row r="3254" spans="1:8" x14ac:dyDescent="0.3">
      <c r="A3254" t="s">
        <v>7016</v>
      </c>
      <c r="B3254" t="s">
        <v>7017</v>
      </c>
      <c r="C3254" t="s">
        <v>4</v>
      </c>
      <c r="D3254" s="16">
        <v>1144</v>
      </c>
      <c r="E3254" s="17">
        <v>13490</v>
      </c>
      <c r="F3254" s="17">
        <v>3101168</v>
      </c>
      <c r="G3254" s="17">
        <v>1066829.6307000003</v>
      </c>
      <c r="H3254">
        <v>64.776366778081169</v>
      </c>
    </row>
    <row r="3255" spans="1:8" x14ac:dyDescent="0.3">
      <c r="A3255" t="s">
        <v>7018</v>
      </c>
      <c r="B3255" t="s">
        <v>7017</v>
      </c>
      <c r="C3255" t="s">
        <v>2</v>
      </c>
      <c r="D3255" s="16">
        <v>1144</v>
      </c>
      <c r="E3255" s="17">
        <v>15711</v>
      </c>
      <c r="F3255" s="17">
        <v>3729057</v>
      </c>
      <c r="G3255" s="17">
        <v>1414887.6386000016</v>
      </c>
      <c r="H3255">
        <v>76.815733075844975</v>
      </c>
    </row>
    <row r="3256" spans="1:8" x14ac:dyDescent="0.3">
      <c r="A3256" t="s">
        <v>7019</v>
      </c>
      <c r="B3256" t="s">
        <v>7017</v>
      </c>
      <c r="C3256" t="s">
        <v>3</v>
      </c>
      <c r="D3256" s="16">
        <v>1144</v>
      </c>
      <c r="E3256" s="17">
        <v>14592</v>
      </c>
      <c r="F3256" s="17">
        <v>1350001</v>
      </c>
      <c r="G3256" s="17">
        <v>578115.16589999967</v>
      </c>
      <c r="H3256">
        <v>105.23789223015589</v>
      </c>
    </row>
    <row r="3257" spans="1:8" x14ac:dyDescent="0.3">
      <c r="A3257" t="s">
        <v>7020</v>
      </c>
      <c r="B3257" t="s">
        <v>7017</v>
      </c>
      <c r="C3257" t="s">
        <v>7</v>
      </c>
      <c r="D3257" s="16">
        <v>1144</v>
      </c>
      <c r="E3257" s="17">
        <v>4467</v>
      </c>
      <c r="F3257" s="17">
        <v>912156</v>
      </c>
      <c r="G3257" s="17">
        <v>419603.33200000017</v>
      </c>
      <c r="H3257">
        <v>75.298490153138303</v>
      </c>
    </row>
    <row r="3258" spans="1:8" x14ac:dyDescent="0.3">
      <c r="A3258" t="s">
        <v>7021</v>
      </c>
      <c r="B3258" t="s">
        <v>7017</v>
      </c>
      <c r="C3258" t="s">
        <v>5</v>
      </c>
      <c r="D3258" s="16">
        <v>1144</v>
      </c>
      <c r="E3258" s="17">
        <v>6160</v>
      </c>
      <c r="F3258" s="17">
        <v>657007</v>
      </c>
      <c r="G3258" s="17">
        <v>326097.32699999993</v>
      </c>
      <c r="H3258">
        <v>78.325534462693142</v>
      </c>
    </row>
    <row r="3259" spans="1:8" x14ac:dyDescent="0.3">
      <c r="A3259" t="s">
        <v>7022</v>
      </c>
      <c r="B3259" t="s">
        <v>7017</v>
      </c>
      <c r="C3259" t="s">
        <v>6</v>
      </c>
      <c r="D3259" s="16">
        <v>1144</v>
      </c>
      <c r="E3259" s="17">
        <v>2360</v>
      </c>
      <c r="F3259" s="17">
        <v>391458</v>
      </c>
      <c r="G3259" s="17">
        <v>136289.39660000033</v>
      </c>
      <c r="H3259">
        <v>69.297651174901617</v>
      </c>
    </row>
    <row r="3260" spans="1:8" x14ac:dyDescent="0.3">
      <c r="A3260" t="s">
        <v>7023</v>
      </c>
      <c r="B3260" t="s">
        <v>7017</v>
      </c>
      <c r="C3260" t="s">
        <v>8</v>
      </c>
      <c r="D3260" s="16">
        <v>1144</v>
      </c>
      <c r="E3260" s="17">
        <v>3660</v>
      </c>
      <c r="F3260" s="17">
        <v>540409</v>
      </c>
      <c r="G3260" s="17">
        <v>189615.19239999983</v>
      </c>
      <c r="H3260">
        <v>61.064204693788795</v>
      </c>
    </row>
    <row r="3261" spans="1:8" x14ac:dyDescent="0.3">
      <c r="A3261" t="s">
        <v>7024</v>
      </c>
      <c r="B3261" t="s">
        <v>7017</v>
      </c>
      <c r="C3261" t="s">
        <v>21</v>
      </c>
      <c r="D3261" s="16">
        <v>1144</v>
      </c>
      <c r="E3261" s="17">
        <v>2320</v>
      </c>
      <c r="F3261" s="17">
        <v>288699</v>
      </c>
      <c r="G3261" s="17">
        <v>110080.14500000008</v>
      </c>
      <c r="H3261">
        <v>77.818523463830374</v>
      </c>
    </row>
    <row r="3262" spans="1:8" x14ac:dyDescent="0.3">
      <c r="A3262" t="s">
        <v>7025</v>
      </c>
      <c r="B3262" t="s">
        <v>7017</v>
      </c>
      <c r="C3262" t="s">
        <v>22</v>
      </c>
      <c r="D3262" s="16">
        <v>1144</v>
      </c>
      <c r="E3262" s="17">
        <v>2200</v>
      </c>
      <c r="F3262" s="17">
        <v>403525</v>
      </c>
      <c r="G3262" s="17">
        <v>158905.75200000007</v>
      </c>
      <c r="H3262">
        <v>95.220098796150324</v>
      </c>
    </row>
    <row r="3263" spans="1:8" x14ac:dyDescent="0.3">
      <c r="A3263" t="s">
        <v>7026</v>
      </c>
      <c r="B3263" t="s">
        <v>7017</v>
      </c>
      <c r="C3263" t="s">
        <v>23</v>
      </c>
      <c r="D3263" s="16">
        <v>1144</v>
      </c>
      <c r="E3263" s="17">
        <v>1240</v>
      </c>
      <c r="F3263" s="17">
        <v>375708</v>
      </c>
      <c r="G3263" s="17">
        <v>159159.35200000019</v>
      </c>
      <c r="H3263">
        <v>79.706915642807587</v>
      </c>
    </row>
    <row r="3264" spans="1:8" x14ac:dyDescent="0.3">
      <c r="A3264" t="s">
        <v>7027</v>
      </c>
      <c r="B3264" t="s">
        <v>7017</v>
      </c>
      <c r="C3264" t="s">
        <v>24</v>
      </c>
      <c r="D3264" s="16">
        <v>1144</v>
      </c>
      <c r="E3264" s="17">
        <v>5200</v>
      </c>
      <c r="F3264" s="17">
        <v>493559</v>
      </c>
      <c r="G3264" s="17">
        <v>226699.7460000001</v>
      </c>
      <c r="H3264">
        <v>128.21090745760702</v>
      </c>
    </row>
    <row r="3265" spans="1:8" x14ac:dyDescent="0.3">
      <c r="A3265" t="s">
        <v>7028</v>
      </c>
      <c r="B3265" t="s">
        <v>7017</v>
      </c>
      <c r="C3265" t="s">
        <v>25</v>
      </c>
      <c r="D3265" s="16">
        <v>1144</v>
      </c>
      <c r="E3265" s="17">
        <v>1920</v>
      </c>
      <c r="F3265" s="17">
        <v>204633</v>
      </c>
      <c r="G3265" s="17">
        <v>84666.917999999947</v>
      </c>
      <c r="H3265">
        <v>155.49353631887394</v>
      </c>
    </row>
    <row r="3266" spans="1:8" x14ac:dyDescent="0.3">
      <c r="A3266" t="s">
        <v>7029</v>
      </c>
      <c r="B3266" t="s">
        <v>7017</v>
      </c>
      <c r="C3266" t="s">
        <v>5061</v>
      </c>
      <c r="D3266" s="16">
        <v>1144</v>
      </c>
      <c r="E3266" s="17">
        <v>6860</v>
      </c>
      <c r="F3266" s="17">
        <v>422973</v>
      </c>
      <c r="G3266" s="17">
        <v>169156.00799999989</v>
      </c>
      <c r="H3266">
        <v>106.78706545895864</v>
      </c>
    </row>
    <row r="3267" spans="1:8" x14ac:dyDescent="0.3">
      <c r="A3267" t="s">
        <v>7030</v>
      </c>
      <c r="B3267" t="s">
        <v>7017</v>
      </c>
      <c r="C3267" t="s">
        <v>15</v>
      </c>
      <c r="D3267" s="16">
        <v>1144</v>
      </c>
      <c r="E3267" s="17">
        <v>2272</v>
      </c>
      <c r="F3267" s="17">
        <v>486665</v>
      </c>
      <c r="G3267" s="17">
        <v>280521.09700000013</v>
      </c>
      <c r="H3267">
        <v>111.72542783862981</v>
      </c>
    </row>
    <row r="3268" spans="1:8" x14ac:dyDescent="0.3">
      <c r="A3268" t="s">
        <v>7031</v>
      </c>
      <c r="B3268" t="s">
        <v>7017</v>
      </c>
      <c r="C3268" t="s">
        <v>5065</v>
      </c>
      <c r="D3268" s="16">
        <v>1144</v>
      </c>
      <c r="E3268" s="17">
        <v>684</v>
      </c>
      <c r="F3268" s="17">
        <v>897503</v>
      </c>
      <c r="G3268" s="17">
        <v>390548.59760000085</v>
      </c>
      <c r="H3268">
        <v>57.909970330104919</v>
      </c>
    </row>
    <row r="3269" spans="1:8" x14ac:dyDescent="0.3">
      <c r="A3269" t="s">
        <v>7032</v>
      </c>
      <c r="B3269" t="s">
        <v>7017</v>
      </c>
      <c r="C3269" t="s">
        <v>5067</v>
      </c>
      <c r="D3269" s="16">
        <v>1144</v>
      </c>
      <c r="E3269" s="17">
        <v>1140</v>
      </c>
      <c r="F3269" s="17">
        <v>1332833</v>
      </c>
      <c r="G3269" s="17">
        <v>522019.41259999899</v>
      </c>
      <c r="H3269">
        <v>61.77613777393389</v>
      </c>
    </row>
    <row r="3270" spans="1:8" x14ac:dyDescent="0.3">
      <c r="A3270" t="s">
        <v>7033</v>
      </c>
      <c r="B3270" t="s">
        <v>7017</v>
      </c>
      <c r="C3270" t="s">
        <v>5069</v>
      </c>
      <c r="D3270" s="16">
        <v>1144</v>
      </c>
      <c r="E3270" s="17">
        <v>1584</v>
      </c>
      <c r="F3270" s="17">
        <v>369792</v>
      </c>
      <c r="G3270" s="17">
        <v>75161.064300000027</v>
      </c>
      <c r="H3270">
        <v>81.555841222887551</v>
      </c>
    </row>
    <row r="3271" spans="1:8" x14ac:dyDescent="0.3">
      <c r="A3271" t="s">
        <v>7034</v>
      </c>
      <c r="B3271" t="s">
        <v>7017</v>
      </c>
      <c r="C3271" t="s">
        <v>5071</v>
      </c>
      <c r="D3271" s="16">
        <v>1144</v>
      </c>
      <c r="E3271" s="17">
        <v>600</v>
      </c>
      <c r="F3271" s="17">
        <v>241347</v>
      </c>
      <c r="G3271" s="17">
        <v>81749.097099999955</v>
      </c>
      <c r="H3271">
        <v>92.735542823977738</v>
      </c>
    </row>
    <row r="3272" spans="1:8" x14ac:dyDescent="0.3">
      <c r="A3272" t="s">
        <v>7035</v>
      </c>
      <c r="B3272" t="s">
        <v>7017</v>
      </c>
      <c r="C3272" t="s">
        <v>5073</v>
      </c>
      <c r="D3272" s="16">
        <v>1144</v>
      </c>
      <c r="E3272" s="17">
        <v>120</v>
      </c>
      <c r="F3272" s="17">
        <v>85200</v>
      </c>
      <c r="G3272" s="17">
        <v>31812.800599999995</v>
      </c>
      <c r="H3272">
        <v>38.010977685785861</v>
      </c>
    </row>
    <row r="3273" spans="1:8" x14ac:dyDescent="0.3">
      <c r="A3273" t="s">
        <v>7036</v>
      </c>
      <c r="B3273" t="s">
        <v>7017</v>
      </c>
      <c r="C3273" t="s">
        <v>5075</v>
      </c>
      <c r="D3273" s="16">
        <v>1144</v>
      </c>
      <c r="E3273" s="17">
        <v>120</v>
      </c>
      <c r="F3273" s="17">
        <v>66720</v>
      </c>
      <c r="G3273" s="17">
        <v>15730.919999999998</v>
      </c>
      <c r="H3273">
        <v>51.597014105765346</v>
      </c>
    </row>
    <row r="3274" spans="1:8" x14ac:dyDescent="0.3">
      <c r="A3274" t="s">
        <v>7037</v>
      </c>
      <c r="B3274" t="s">
        <v>7017</v>
      </c>
      <c r="C3274" t="s">
        <v>26</v>
      </c>
      <c r="D3274" s="16">
        <v>1144</v>
      </c>
      <c r="E3274" s="17">
        <v>1365</v>
      </c>
      <c r="F3274" s="17">
        <v>402549</v>
      </c>
      <c r="G3274" s="17">
        <v>147768.46430000011</v>
      </c>
      <c r="H3274">
        <v>83.16324742227944</v>
      </c>
    </row>
    <row r="3275" spans="1:8" x14ac:dyDescent="0.3">
      <c r="A3275" t="s">
        <v>7038</v>
      </c>
      <c r="B3275" t="s">
        <v>7017</v>
      </c>
      <c r="C3275" t="s">
        <v>27</v>
      </c>
      <c r="D3275" s="16">
        <v>1144</v>
      </c>
      <c r="E3275" s="17">
        <v>912</v>
      </c>
      <c r="F3275" s="17">
        <v>259754</v>
      </c>
      <c r="G3275" s="17">
        <v>91322.118000000104</v>
      </c>
      <c r="H3275">
        <v>78.797090576355373</v>
      </c>
    </row>
    <row r="3276" spans="1:8" x14ac:dyDescent="0.3">
      <c r="A3276" t="s">
        <v>7039</v>
      </c>
      <c r="B3276" t="s">
        <v>7017</v>
      </c>
      <c r="C3276" t="s">
        <v>28</v>
      </c>
      <c r="D3276" s="16">
        <v>1144</v>
      </c>
      <c r="E3276" s="17">
        <v>1320</v>
      </c>
      <c r="F3276" s="17">
        <v>256943</v>
      </c>
      <c r="G3276" s="17">
        <v>91212.009300000034</v>
      </c>
      <c r="H3276">
        <v>67.003309053410533</v>
      </c>
    </row>
    <row r="3277" spans="1:8" x14ac:dyDescent="0.3">
      <c r="A3277" t="s">
        <v>7040</v>
      </c>
      <c r="B3277" t="s">
        <v>7017</v>
      </c>
      <c r="C3277" t="s">
        <v>29</v>
      </c>
      <c r="D3277" s="16">
        <v>1144</v>
      </c>
      <c r="E3277" s="17">
        <v>400</v>
      </c>
      <c r="F3277" s="17">
        <v>108283</v>
      </c>
      <c r="G3277" s="17">
        <v>51963.522900000018</v>
      </c>
      <c r="H3277">
        <v>81.802477070583478</v>
      </c>
    </row>
    <row r="3278" spans="1:8" x14ac:dyDescent="0.3">
      <c r="A3278" t="s">
        <v>7041</v>
      </c>
      <c r="B3278" t="s">
        <v>7017</v>
      </c>
      <c r="C3278" t="s">
        <v>5077</v>
      </c>
      <c r="D3278" s="16">
        <v>1144</v>
      </c>
      <c r="E3278" s="17">
        <v>640</v>
      </c>
      <c r="F3278" s="17">
        <v>19196</v>
      </c>
      <c r="G3278" s="17">
        <v>6315.7079999999987</v>
      </c>
      <c r="H3278">
        <v>107.64238400030064</v>
      </c>
    </row>
    <row r="3279" spans="1:8" x14ac:dyDescent="0.3">
      <c r="A3279" t="s">
        <v>7042</v>
      </c>
      <c r="B3279" t="s">
        <v>7017</v>
      </c>
      <c r="C3279" t="s">
        <v>30</v>
      </c>
      <c r="D3279" s="16">
        <v>1144</v>
      </c>
      <c r="E3279" s="17">
        <v>1808</v>
      </c>
      <c r="F3279" s="17">
        <v>186291</v>
      </c>
      <c r="G3279" s="17">
        <v>85051.817199999976</v>
      </c>
      <c r="H3279">
        <v>112.70216467116701</v>
      </c>
    </row>
    <row r="3280" spans="1:8" x14ac:dyDescent="0.3">
      <c r="A3280" t="s">
        <v>7043</v>
      </c>
      <c r="B3280" t="s">
        <v>7017</v>
      </c>
      <c r="C3280" t="s">
        <v>5079</v>
      </c>
      <c r="D3280" s="16">
        <v>1144</v>
      </c>
      <c r="E3280" s="17">
        <v>800</v>
      </c>
      <c r="F3280" s="17">
        <v>15085</v>
      </c>
      <c r="G3280" s="17">
        <v>7628.848</v>
      </c>
      <c r="H3280">
        <v>247.80152031503633</v>
      </c>
    </row>
    <row r="3281" spans="1:8" x14ac:dyDescent="0.3">
      <c r="A3281" t="s">
        <v>7044</v>
      </c>
      <c r="B3281" t="s">
        <v>7017</v>
      </c>
      <c r="C3281" t="s">
        <v>5081</v>
      </c>
      <c r="D3281" s="16">
        <v>1144</v>
      </c>
      <c r="E3281" s="17">
        <v>0</v>
      </c>
      <c r="F3281" s="17">
        <v>53693</v>
      </c>
      <c r="G3281" s="17">
        <v>21518.045000000002</v>
      </c>
      <c r="H3281">
        <v>79.431194626379423</v>
      </c>
    </row>
    <row r="3282" spans="1:8" x14ac:dyDescent="0.3">
      <c r="A3282" t="s">
        <v>7045</v>
      </c>
      <c r="B3282" t="s">
        <v>7017</v>
      </c>
      <c r="C3282" t="s">
        <v>5083</v>
      </c>
      <c r="D3282" s="16">
        <v>1144</v>
      </c>
      <c r="E3282" s="17">
        <v>0</v>
      </c>
      <c r="F3282" s="17">
        <v>28546</v>
      </c>
      <c r="G3282" s="17">
        <v>13469.368</v>
      </c>
      <c r="H3282">
        <v>119.48171137293775</v>
      </c>
    </row>
    <row r="3283" spans="1:8" x14ac:dyDescent="0.3">
      <c r="A3283" t="s">
        <v>7046</v>
      </c>
      <c r="B3283" t="s">
        <v>7017</v>
      </c>
      <c r="C3283" t="s">
        <v>5085</v>
      </c>
      <c r="D3283" s="16">
        <v>1144</v>
      </c>
      <c r="E3283" s="17">
        <v>225</v>
      </c>
      <c r="F3283" s="17">
        <v>40829</v>
      </c>
      <c r="G3283" s="17">
        <v>18404.556</v>
      </c>
      <c r="H3283">
        <v>46.3649681704483</v>
      </c>
    </row>
    <row r="3284" spans="1:8" x14ac:dyDescent="0.3">
      <c r="A3284" t="s">
        <v>7047</v>
      </c>
      <c r="B3284" t="s">
        <v>7017</v>
      </c>
      <c r="C3284" t="s">
        <v>31</v>
      </c>
      <c r="D3284" s="16">
        <v>1144</v>
      </c>
      <c r="E3284" s="17">
        <v>3320</v>
      </c>
      <c r="F3284" s="17">
        <v>397822</v>
      </c>
      <c r="G3284" s="17">
        <v>196043.41560000012</v>
      </c>
      <c r="H3284">
        <v>50.869056398732475</v>
      </c>
    </row>
    <row r="3285" spans="1:8" x14ac:dyDescent="0.3">
      <c r="A3285" t="s">
        <v>7048</v>
      </c>
      <c r="B3285" t="s">
        <v>7017</v>
      </c>
      <c r="C3285" t="s">
        <v>5087</v>
      </c>
      <c r="D3285" s="16">
        <v>1144</v>
      </c>
      <c r="E3285" s="17">
        <v>0</v>
      </c>
      <c r="F3285" s="17">
        <v>1440</v>
      </c>
      <c r="G3285" s="17">
        <v>1018.6199999999999</v>
      </c>
      <c r="H3285">
        <v>702.91645284541244</v>
      </c>
    </row>
    <row r="3286" spans="1:8" x14ac:dyDescent="0.3">
      <c r="A3286" t="s">
        <v>732</v>
      </c>
      <c r="B3286" t="s">
        <v>100</v>
      </c>
      <c r="C3286" t="s">
        <v>4</v>
      </c>
      <c r="D3286" s="16">
        <v>969.4</v>
      </c>
      <c r="E3286" s="17">
        <v>13331</v>
      </c>
      <c r="F3286" s="17">
        <v>4199618</v>
      </c>
      <c r="G3286" s="17">
        <v>2268964.6959999995</v>
      </c>
      <c r="H3286">
        <v>53.160204411666967</v>
      </c>
    </row>
    <row r="3287" spans="1:8" x14ac:dyDescent="0.3">
      <c r="A3287" t="s">
        <v>733</v>
      </c>
      <c r="B3287" t="s">
        <v>100</v>
      </c>
      <c r="C3287" t="s">
        <v>2</v>
      </c>
      <c r="D3287" s="16">
        <v>969.4</v>
      </c>
      <c r="E3287" s="17">
        <v>16242</v>
      </c>
      <c r="F3287" s="17">
        <v>6123101.9800000004</v>
      </c>
      <c r="G3287" s="17">
        <v>3268270.8333999999</v>
      </c>
      <c r="H3287">
        <v>57.582301152339838</v>
      </c>
    </row>
    <row r="3288" spans="1:8" x14ac:dyDescent="0.3">
      <c r="A3288" t="s">
        <v>734</v>
      </c>
      <c r="B3288" t="s">
        <v>100</v>
      </c>
      <c r="C3288" t="s">
        <v>3</v>
      </c>
      <c r="D3288" s="16">
        <v>969.4</v>
      </c>
      <c r="E3288" s="17">
        <v>12864</v>
      </c>
      <c r="F3288" s="17">
        <v>2050239</v>
      </c>
      <c r="G3288" s="17">
        <v>1044455.6904999994</v>
      </c>
      <c r="H3288">
        <v>61.228636521930675</v>
      </c>
    </row>
    <row r="3289" spans="1:8" x14ac:dyDescent="0.3">
      <c r="A3289" t="s">
        <v>735</v>
      </c>
      <c r="B3289" t="s">
        <v>100</v>
      </c>
      <c r="C3289" t="s">
        <v>7</v>
      </c>
      <c r="D3289" s="16">
        <v>969.4</v>
      </c>
      <c r="E3289" s="17">
        <v>2805</v>
      </c>
      <c r="F3289" s="17">
        <v>912948</v>
      </c>
      <c r="G3289" s="17">
        <v>499680.28100000013</v>
      </c>
      <c r="H3289">
        <v>54.302769880751242</v>
      </c>
    </row>
    <row r="3290" spans="1:8" x14ac:dyDescent="0.3">
      <c r="A3290" t="s">
        <v>736</v>
      </c>
      <c r="B3290" t="s">
        <v>100</v>
      </c>
      <c r="C3290" t="s">
        <v>5</v>
      </c>
      <c r="D3290" s="16">
        <v>969.4</v>
      </c>
      <c r="E3290" s="17">
        <v>4400</v>
      </c>
      <c r="F3290" s="17">
        <v>728470</v>
      </c>
      <c r="G3290" s="17">
        <v>401205.82989999995</v>
      </c>
      <c r="H3290">
        <v>58.058000590758674</v>
      </c>
    </row>
    <row r="3291" spans="1:8" x14ac:dyDescent="0.3">
      <c r="A3291" t="s">
        <v>737</v>
      </c>
      <c r="B3291" t="s">
        <v>100</v>
      </c>
      <c r="C3291" t="s">
        <v>6</v>
      </c>
      <c r="D3291" s="16">
        <v>969.4</v>
      </c>
      <c r="E3291" s="17">
        <v>1320</v>
      </c>
      <c r="F3291" s="17">
        <v>604250</v>
      </c>
      <c r="G3291" s="17">
        <v>318162.34490000014</v>
      </c>
      <c r="H3291">
        <v>25.247263477954917</v>
      </c>
    </row>
    <row r="3292" spans="1:8" x14ac:dyDescent="0.3">
      <c r="A3292" t="s">
        <v>738</v>
      </c>
      <c r="B3292" t="s">
        <v>100</v>
      </c>
      <c r="C3292" t="s">
        <v>8</v>
      </c>
      <c r="D3292" s="16">
        <v>969.4</v>
      </c>
      <c r="E3292" s="17">
        <v>2490</v>
      </c>
      <c r="F3292" s="17">
        <v>664342</v>
      </c>
      <c r="G3292" s="17">
        <v>339896.42279999953</v>
      </c>
      <c r="H3292">
        <v>41.89686871311735</v>
      </c>
    </row>
    <row r="3293" spans="1:8" x14ac:dyDescent="0.3">
      <c r="A3293" t="s">
        <v>739</v>
      </c>
      <c r="B3293" t="s">
        <v>100</v>
      </c>
      <c r="C3293" t="s">
        <v>21</v>
      </c>
      <c r="D3293" s="16">
        <v>969.4</v>
      </c>
      <c r="E3293" s="17">
        <v>1320</v>
      </c>
      <c r="F3293" s="17">
        <v>239101</v>
      </c>
      <c r="G3293" s="17">
        <v>126470.41579999994</v>
      </c>
      <c r="H3293">
        <v>41.834036461474803</v>
      </c>
    </row>
    <row r="3294" spans="1:8" x14ac:dyDescent="0.3">
      <c r="A3294" t="s">
        <v>740</v>
      </c>
      <c r="B3294" t="s">
        <v>100</v>
      </c>
      <c r="C3294" t="s">
        <v>22</v>
      </c>
      <c r="D3294" s="16">
        <v>969.4</v>
      </c>
      <c r="E3294" s="17">
        <v>1320</v>
      </c>
      <c r="F3294" s="17">
        <v>443145.99</v>
      </c>
      <c r="G3294" s="17">
        <v>227653.83240000022</v>
      </c>
      <c r="H3294">
        <v>48.676075852702034</v>
      </c>
    </row>
    <row r="3295" spans="1:8" x14ac:dyDescent="0.3">
      <c r="A3295" t="s">
        <v>741</v>
      </c>
      <c r="B3295" t="s">
        <v>100</v>
      </c>
      <c r="C3295" t="s">
        <v>23</v>
      </c>
      <c r="D3295" s="16">
        <v>969.4</v>
      </c>
      <c r="E3295" s="17">
        <v>720</v>
      </c>
      <c r="F3295" s="17">
        <v>341634</v>
      </c>
      <c r="G3295" s="17">
        <v>186261.51799999989</v>
      </c>
      <c r="H3295">
        <v>42.488952386690876</v>
      </c>
    </row>
    <row r="3296" spans="1:8" x14ac:dyDescent="0.3">
      <c r="A3296" t="s">
        <v>742</v>
      </c>
      <c r="B3296" t="s">
        <v>100</v>
      </c>
      <c r="C3296" t="s">
        <v>24</v>
      </c>
      <c r="D3296" s="16">
        <v>969.4</v>
      </c>
      <c r="E3296" s="17">
        <v>3000</v>
      </c>
      <c r="F3296" s="17">
        <v>468615</v>
      </c>
      <c r="G3296" s="17">
        <v>255069.48199999996</v>
      </c>
      <c r="H3296">
        <v>43.925114756096107</v>
      </c>
    </row>
    <row r="3297" spans="1:8" x14ac:dyDescent="0.3">
      <c r="A3297" t="s">
        <v>743</v>
      </c>
      <c r="B3297" t="s">
        <v>100</v>
      </c>
      <c r="C3297" t="s">
        <v>25</v>
      </c>
      <c r="D3297" s="16">
        <v>969.4</v>
      </c>
      <c r="E3297" s="17">
        <v>1120</v>
      </c>
      <c r="F3297" s="17">
        <v>232604</v>
      </c>
      <c r="G3297" s="17">
        <v>120973.58400000006</v>
      </c>
      <c r="H3297">
        <v>44.991128005829545</v>
      </c>
    </row>
    <row r="3298" spans="1:8" x14ac:dyDescent="0.3">
      <c r="A3298" t="s">
        <v>7049</v>
      </c>
      <c r="B3298" t="s">
        <v>100</v>
      </c>
      <c r="C3298" t="s">
        <v>5061</v>
      </c>
      <c r="D3298" s="16">
        <v>969.4</v>
      </c>
      <c r="E3298" s="17">
        <v>2625</v>
      </c>
      <c r="F3298" s="17">
        <v>381720</v>
      </c>
      <c r="G3298" s="17">
        <v>210937.79199999993</v>
      </c>
      <c r="H3298">
        <v>49.296965074956617</v>
      </c>
    </row>
    <row r="3299" spans="1:8" x14ac:dyDescent="0.3">
      <c r="A3299" t="s">
        <v>744</v>
      </c>
      <c r="B3299" t="s">
        <v>100</v>
      </c>
      <c r="C3299" t="s">
        <v>14</v>
      </c>
      <c r="D3299" s="16">
        <v>969.4</v>
      </c>
      <c r="E3299" s="17">
        <v>1370</v>
      </c>
      <c r="F3299" s="17">
        <v>478774</v>
      </c>
      <c r="G3299" s="17">
        <v>248640.83400000012</v>
      </c>
      <c r="H3299">
        <v>29.472491690311248</v>
      </c>
    </row>
    <row r="3300" spans="1:8" x14ac:dyDescent="0.3">
      <c r="A3300" t="s">
        <v>745</v>
      </c>
      <c r="B3300" t="s">
        <v>100</v>
      </c>
      <c r="C3300" t="s">
        <v>15</v>
      </c>
      <c r="D3300" s="16">
        <v>969.4</v>
      </c>
      <c r="E3300" s="17">
        <v>1215</v>
      </c>
      <c r="F3300" s="17">
        <v>560784</v>
      </c>
      <c r="G3300" s="17">
        <v>329194.22400000005</v>
      </c>
      <c r="H3300">
        <v>30.571111895716918</v>
      </c>
    </row>
    <row r="3301" spans="1:8" x14ac:dyDescent="0.3">
      <c r="A3301" t="s">
        <v>7050</v>
      </c>
      <c r="B3301" t="s">
        <v>100</v>
      </c>
      <c r="C3301" t="s">
        <v>5063</v>
      </c>
      <c r="D3301" s="16">
        <v>969.4</v>
      </c>
      <c r="E3301" s="17">
        <v>400</v>
      </c>
      <c r="F3301" s="17">
        <v>11432</v>
      </c>
      <c r="G3301" s="17">
        <v>4831.0319999999956</v>
      </c>
      <c r="H3301">
        <v>86.256128116360927</v>
      </c>
    </row>
    <row r="3302" spans="1:8" x14ac:dyDescent="0.3">
      <c r="A3302" t="s">
        <v>7051</v>
      </c>
      <c r="B3302" t="s">
        <v>100</v>
      </c>
      <c r="C3302" t="s">
        <v>5065</v>
      </c>
      <c r="D3302" s="16">
        <v>969.4</v>
      </c>
      <c r="E3302" s="17">
        <v>0</v>
      </c>
      <c r="F3302" s="17">
        <v>455312</v>
      </c>
      <c r="G3302" s="17">
        <v>170772.88030000025</v>
      </c>
      <c r="H3302">
        <v>82.178813836402085</v>
      </c>
    </row>
    <row r="3303" spans="1:8" x14ac:dyDescent="0.3">
      <c r="A3303" t="s">
        <v>7052</v>
      </c>
      <c r="B3303" t="s">
        <v>100</v>
      </c>
      <c r="C3303" t="s">
        <v>5067</v>
      </c>
      <c r="D3303" s="16">
        <v>969.4</v>
      </c>
      <c r="E3303" s="17">
        <v>0</v>
      </c>
      <c r="F3303" s="17">
        <v>436110</v>
      </c>
      <c r="G3303" s="17">
        <v>163021.62669999973</v>
      </c>
      <c r="H3303">
        <v>102.0431524339817</v>
      </c>
    </row>
    <row r="3304" spans="1:8" x14ac:dyDescent="0.3">
      <c r="A3304" t="s">
        <v>7053</v>
      </c>
      <c r="B3304" t="s">
        <v>100</v>
      </c>
      <c r="C3304" t="s">
        <v>5069</v>
      </c>
      <c r="D3304" s="16">
        <v>969.4</v>
      </c>
      <c r="E3304" s="17">
        <v>0</v>
      </c>
      <c r="F3304" s="17">
        <v>153201</v>
      </c>
      <c r="G3304" s="17">
        <v>61815.334800000026</v>
      </c>
      <c r="H3304">
        <v>63.160307394687663</v>
      </c>
    </row>
    <row r="3305" spans="1:8" x14ac:dyDescent="0.3">
      <c r="A3305" t="s">
        <v>7054</v>
      </c>
      <c r="B3305" t="s">
        <v>100</v>
      </c>
      <c r="C3305" t="s">
        <v>5071</v>
      </c>
      <c r="D3305" s="16">
        <v>969.4</v>
      </c>
      <c r="E3305" s="17">
        <v>0</v>
      </c>
      <c r="F3305" s="17">
        <v>32700</v>
      </c>
      <c r="G3305" s="17">
        <v>15240.441200000001</v>
      </c>
      <c r="H3305">
        <v>42.101736631512118</v>
      </c>
    </row>
    <row r="3306" spans="1:8" x14ac:dyDescent="0.3">
      <c r="A3306" t="s">
        <v>7055</v>
      </c>
      <c r="B3306" t="s">
        <v>100</v>
      </c>
      <c r="C3306" t="s">
        <v>5073</v>
      </c>
      <c r="D3306" s="16">
        <v>969.4</v>
      </c>
      <c r="E3306" s="17">
        <v>0</v>
      </c>
      <c r="F3306" s="17">
        <v>104695</v>
      </c>
      <c r="G3306" s="17">
        <v>47069.374700000037</v>
      </c>
      <c r="H3306">
        <v>17.96625744033361</v>
      </c>
    </row>
    <row r="3307" spans="1:8" x14ac:dyDescent="0.3">
      <c r="A3307" t="s">
        <v>7056</v>
      </c>
      <c r="B3307" t="s">
        <v>100</v>
      </c>
      <c r="C3307" t="s">
        <v>5075</v>
      </c>
      <c r="D3307" s="16">
        <v>969.4</v>
      </c>
      <c r="E3307" s="17">
        <v>0</v>
      </c>
      <c r="F3307" s="17">
        <v>859</v>
      </c>
      <c r="G3307" s="17">
        <v>409.68</v>
      </c>
      <c r="H3307">
        <v>54.02129885159794</v>
      </c>
    </row>
    <row r="3308" spans="1:8" x14ac:dyDescent="0.3">
      <c r="A3308" t="s">
        <v>746</v>
      </c>
      <c r="B3308" t="s">
        <v>100</v>
      </c>
      <c r="C3308" t="s">
        <v>26</v>
      </c>
      <c r="D3308" s="16">
        <v>969.4</v>
      </c>
      <c r="E3308" s="17">
        <v>834</v>
      </c>
      <c r="F3308" s="17">
        <v>410001</v>
      </c>
      <c r="G3308" s="17">
        <v>215908.79660000023</v>
      </c>
      <c r="H3308">
        <v>59.332473677816914</v>
      </c>
    </row>
    <row r="3309" spans="1:8" x14ac:dyDescent="0.3">
      <c r="A3309" t="s">
        <v>747</v>
      </c>
      <c r="B3309" t="s">
        <v>100</v>
      </c>
      <c r="C3309" t="s">
        <v>27</v>
      </c>
      <c r="D3309" s="16">
        <v>969.4</v>
      </c>
      <c r="E3309" s="17">
        <v>1137</v>
      </c>
      <c r="F3309" s="17">
        <v>419825</v>
      </c>
      <c r="G3309" s="17">
        <v>221922.02700000003</v>
      </c>
      <c r="H3309">
        <v>71.549138410366254</v>
      </c>
    </row>
    <row r="3310" spans="1:8" x14ac:dyDescent="0.3">
      <c r="A3310" t="s">
        <v>748</v>
      </c>
      <c r="B3310" t="s">
        <v>100</v>
      </c>
      <c r="C3310" t="s">
        <v>28</v>
      </c>
      <c r="D3310" s="16">
        <v>969.4</v>
      </c>
      <c r="E3310" s="17">
        <v>1320</v>
      </c>
      <c r="F3310" s="17">
        <v>250610</v>
      </c>
      <c r="G3310" s="17">
        <v>95638.252999999997</v>
      </c>
      <c r="H3310">
        <v>69.34778783903117</v>
      </c>
    </row>
    <row r="3311" spans="1:8" x14ac:dyDescent="0.3">
      <c r="A3311" t="s">
        <v>749</v>
      </c>
      <c r="B3311" t="s">
        <v>100</v>
      </c>
      <c r="C3311" t="s">
        <v>29</v>
      </c>
      <c r="D3311" s="16">
        <v>969.4</v>
      </c>
      <c r="E3311" s="17">
        <v>400</v>
      </c>
      <c r="F3311" s="17">
        <v>185109</v>
      </c>
      <c r="G3311" s="17">
        <v>94496.879499999981</v>
      </c>
      <c r="H3311">
        <v>48.435452964595285</v>
      </c>
    </row>
    <row r="3312" spans="1:8" x14ac:dyDescent="0.3">
      <c r="A3312" t="s">
        <v>750</v>
      </c>
      <c r="B3312" t="s">
        <v>100</v>
      </c>
      <c r="C3312" t="s">
        <v>30</v>
      </c>
      <c r="D3312" s="16">
        <v>969.4</v>
      </c>
      <c r="E3312" s="17">
        <v>1108</v>
      </c>
      <c r="F3312" s="17">
        <v>255550</v>
      </c>
      <c r="G3312" s="17">
        <v>150393.43469999995</v>
      </c>
      <c r="H3312">
        <v>58.017499322983333</v>
      </c>
    </row>
    <row r="3313" spans="1:8" x14ac:dyDescent="0.3">
      <c r="A3313" t="s">
        <v>7057</v>
      </c>
      <c r="B3313" t="s">
        <v>100</v>
      </c>
      <c r="C3313" t="s">
        <v>5079</v>
      </c>
      <c r="D3313" s="16">
        <v>969.4</v>
      </c>
      <c r="E3313" s="17">
        <v>480</v>
      </c>
      <c r="F3313" s="17">
        <v>26772</v>
      </c>
      <c r="G3313" s="17">
        <v>14029.646000000001</v>
      </c>
      <c r="H3313">
        <v>57.8919620346445</v>
      </c>
    </row>
    <row r="3314" spans="1:8" x14ac:dyDescent="0.3">
      <c r="A3314" t="s">
        <v>7058</v>
      </c>
      <c r="B3314" t="s">
        <v>100</v>
      </c>
      <c r="C3314" t="s">
        <v>5081</v>
      </c>
      <c r="D3314" s="16">
        <v>969.4</v>
      </c>
      <c r="E3314" s="17">
        <v>0</v>
      </c>
      <c r="F3314" s="17">
        <v>126539</v>
      </c>
      <c r="G3314" s="17">
        <v>64002.558900000011</v>
      </c>
      <c r="H3314">
        <v>36.561524083915288</v>
      </c>
    </row>
    <row r="3315" spans="1:8" x14ac:dyDescent="0.3">
      <c r="A3315" t="s">
        <v>7059</v>
      </c>
      <c r="B3315" t="s">
        <v>100</v>
      </c>
      <c r="C3315" t="s">
        <v>5083</v>
      </c>
      <c r="D3315" s="16">
        <v>969.4</v>
      </c>
      <c r="E3315" s="17">
        <v>0</v>
      </c>
      <c r="F3315" s="17">
        <v>252532</v>
      </c>
      <c r="G3315" s="17">
        <v>141778.75999999995</v>
      </c>
      <c r="H3315">
        <v>30.08286651388255</v>
      </c>
    </row>
    <row r="3316" spans="1:8" x14ac:dyDescent="0.3">
      <c r="A3316" t="s">
        <v>7060</v>
      </c>
      <c r="B3316" t="s">
        <v>100</v>
      </c>
      <c r="C3316" t="s">
        <v>5085</v>
      </c>
      <c r="D3316" s="16">
        <v>969.4</v>
      </c>
      <c r="E3316" s="17">
        <v>405</v>
      </c>
      <c r="F3316" s="17">
        <v>73284</v>
      </c>
      <c r="G3316" s="17">
        <v>29179.577600000004</v>
      </c>
      <c r="H3316">
        <v>35.609040378227434</v>
      </c>
    </row>
    <row r="3317" spans="1:8" x14ac:dyDescent="0.3">
      <c r="A3317" t="s">
        <v>751</v>
      </c>
      <c r="B3317" t="s">
        <v>100</v>
      </c>
      <c r="C3317" t="s">
        <v>31</v>
      </c>
      <c r="D3317" s="16">
        <v>969.4</v>
      </c>
      <c r="E3317" s="17">
        <v>3336</v>
      </c>
      <c r="F3317" s="17">
        <v>398936</v>
      </c>
      <c r="G3317" s="17">
        <v>183233.25149999995</v>
      </c>
      <c r="H3317">
        <v>56.610380856598169</v>
      </c>
    </row>
    <row r="3318" spans="1:8" x14ac:dyDescent="0.3">
      <c r="A3318" t="s">
        <v>7061</v>
      </c>
      <c r="B3318" t="s">
        <v>100</v>
      </c>
      <c r="C3318" t="s">
        <v>5087</v>
      </c>
      <c r="D3318" s="16">
        <v>969.4</v>
      </c>
      <c r="E3318" s="17">
        <v>0</v>
      </c>
      <c r="F3318" s="17">
        <v>7755</v>
      </c>
      <c r="G3318" s="17">
        <v>4110.732</v>
      </c>
      <c r="H3318">
        <v>432.09501949362703</v>
      </c>
    </row>
    <row r="3319" spans="1:8" x14ac:dyDescent="0.3">
      <c r="A3319" t="s">
        <v>872</v>
      </c>
      <c r="B3319" t="s">
        <v>101</v>
      </c>
      <c r="C3319" t="s">
        <v>4</v>
      </c>
      <c r="D3319" s="16">
        <v>1461.7</v>
      </c>
      <c r="E3319" s="17">
        <v>16719</v>
      </c>
      <c r="F3319" s="17">
        <v>5214884</v>
      </c>
      <c r="G3319" s="17">
        <v>2731802.9392999974</v>
      </c>
      <c r="H3319">
        <v>60.51031234068639</v>
      </c>
    </row>
    <row r="3320" spans="1:8" x14ac:dyDescent="0.3">
      <c r="A3320" t="s">
        <v>873</v>
      </c>
      <c r="B3320" t="s">
        <v>101</v>
      </c>
      <c r="C3320" t="s">
        <v>2</v>
      </c>
      <c r="D3320" s="16">
        <v>1461.7</v>
      </c>
      <c r="E3320" s="17">
        <v>24834</v>
      </c>
      <c r="F3320" s="17">
        <v>8492615</v>
      </c>
      <c r="G3320" s="17">
        <v>4390238.5320999976</v>
      </c>
      <c r="H3320">
        <v>67.435230269252727</v>
      </c>
    </row>
    <row r="3321" spans="1:8" x14ac:dyDescent="0.3">
      <c r="A3321" t="s">
        <v>874</v>
      </c>
      <c r="B3321" t="s">
        <v>101</v>
      </c>
      <c r="C3321" t="s">
        <v>3</v>
      </c>
      <c r="D3321" s="16">
        <v>1461.7</v>
      </c>
      <c r="E3321" s="17">
        <v>22296</v>
      </c>
      <c r="F3321" s="17">
        <v>2784015</v>
      </c>
      <c r="G3321" s="17">
        <v>1422796.7319999996</v>
      </c>
      <c r="H3321">
        <v>77.576451164186082</v>
      </c>
    </row>
    <row r="3322" spans="1:8" x14ac:dyDescent="0.3">
      <c r="A3322" t="s">
        <v>875</v>
      </c>
      <c r="B3322" t="s">
        <v>101</v>
      </c>
      <c r="C3322" t="s">
        <v>7</v>
      </c>
      <c r="D3322" s="16">
        <v>1461.7</v>
      </c>
      <c r="E3322" s="17">
        <v>3339</v>
      </c>
      <c r="F3322" s="17">
        <v>977964</v>
      </c>
      <c r="G3322" s="17">
        <v>525430.43999999994</v>
      </c>
      <c r="H3322">
        <v>61.274121795519427</v>
      </c>
    </row>
    <row r="3323" spans="1:8" x14ac:dyDescent="0.3">
      <c r="A3323" t="s">
        <v>876</v>
      </c>
      <c r="B3323" t="s">
        <v>101</v>
      </c>
      <c r="C3323" t="s">
        <v>5</v>
      </c>
      <c r="D3323" s="16">
        <v>1461.7</v>
      </c>
      <c r="E3323" s="17">
        <v>7600</v>
      </c>
      <c r="F3323" s="17">
        <v>964582</v>
      </c>
      <c r="G3323" s="17">
        <v>521651.97280000005</v>
      </c>
      <c r="H3323">
        <v>59.910907805349339</v>
      </c>
    </row>
    <row r="3324" spans="1:8" x14ac:dyDescent="0.3">
      <c r="A3324" t="s">
        <v>877</v>
      </c>
      <c r="B3324" t="s">
        <v>101</v>
      </c>
      <c r="C3324" t="s">
        <v>6</v>
      </c>
      <c r="D3324" s="16">
        <v>1461.7</v>
      </c>
      <c r="E3324" s="17">
        <v>1840</v>
      </c>
      <c r="F3324" s="17">
        <v>448515</v>
      </c>
      <c r="G3324" s="17">
        <v>212964.92209999994</v>
      </c>
      <c r="H3324">
        <v>45.619664979104556</v>
      </c>
    </row>
    <row r="3325" spans="1:8" x14ac:dyDescent="0.3">
      <c r="A3325" t="s">
        <v>878</v>
      </c>
      <c r="B3325" t="s">
        <v>101</v>
      </c>
      <c r="C3325" t="s">
        <v>8</v>
      </c>
      <c r="D3325" s="16">
        <v>1461.7</v>
      </c>
      <c r="E3325" s="17">
        <v>3335</v>
      </c>
      <c r="F3325" s="17">
        <v>774595</v>
      </c>
      <c r="G3325" s="17">
        <v>374793.69529999985</v>
      </c>
      <c r="H3325">
        <v>42.917559179240932</v>
      </c>
    </row>
    <row r="3326" spans="1:8" x14ac:dyDescent="0.3">
      <c r="A3326" t="s">
        <v>879</v>
      </c>
      <c r="B3326" t="s">
        <v>101</v>
      </c>
      <c r="C3326" t="s">
        <v>21</v>
      </c>
      <c r="D3326" s="16">
        <v>1461.7</v>
      </c>
      <c r="E3326" s="17">
        <v>4140</v>
      </c>
      <c r="F3326" s="17">
        <v>416870</v>
      </c>
      <c r="G3326" s="17">
        <v>187199.14600000007</v>
      </c>
      <c r="H3326">
        <v>64.039215574127709</v>
      </c>
    </row>
    <row r="3327" spans="1:8" x14ac:dyDescent="0.3">
      <c r="A3327" t="s">
        <v>880</v>
      </c>
      <c r="B3327" t="s">
        <v>101</v>
      </c>
      <c r="C3327" t="s">
        <v>22</v>
      </c>
      <c r="D3327" s="16">
        <v>1461.7</v>
      </c>
      <c r="E3327" s="17">
        <v>3400</v>
      </c>
      <c r="F3327" s="17">
        <v>728502</v>
      </c>
      <c r="G3327" s="17">
        <v>341500.6972</v>
      </c>
      <c r="H3327">
        <v>51.45670128012803</v>
      </c>
    </row>
    <row r="3328" spans="1:8" x14ac:dyDescent="0.3">
      <c r="A3328" t="s">
        <v>881</v>
      </c>
      <c r="B3328" t="s">
        <v>101</v>
      </c>
      <c r="C3328" t="s">
        <v>23</v>
      </c>
      <c r="D3328" s="16">
        <v>1461.7</v>
      </c>
      <c r="E3328" s="17">
        <v>1920</v>
      </c>
      <c r="F3328" s="17">
        <v>816737.5</v>
      </c>
      <c r="G3328" s="17">
        <v>426951.91199999955</v>
      </c>
      <c r="H3328">
        <v>46.454966621033627</v>
      </c>
    </row>
    <row r="3329" spans="1:8" x14ac:dyDescent="0.3">
      <c r="A3329" t="s">
        <v>882</v>
      </c>
      <c r="B3329" t="s">
        <v>101</v>
      </c>
      <c r="C3329" t="s">
        <v>24</v>
      </c>
      <c r="D3329" s="16">
        <v>1461.7</v>
      </c>
      <c r="E3329" s="17">
        <v>8080</v>
      </c>
      <c r="F3329" s="17">
        <v>973439</v>
      </c>
      <c r="G3329" s="17">
        <v>499039.9654000001</v>
      </c>
      <c r="H3329">
        <v>54.389949657161381</v>
      </c>
    </row>
    <row r="3330" spans="1:8" x14ac:dyDescent="0.3">
      <c r="A3330" t="s">
        <v>883</v>
      </c>
      <c r="B3330" t="s">
        <v>101</v>
      </c>
      <c r="C3330" t="s">
        <v>25</v>
      </c>
      <c r="D3330" s="16">
        <v>1461.7</v>
      </c>
      <c r="E3330" s="17">
        <v>2960</v>
      </c>
      <c r="F3330" s="17">
        <v>443726</v>
      </c>
      <c r="G3330" s="17">
        <v>223423.37999999992</v>
      </c>
      <c r="H3330">
        <v>51.278411225885506</v>
      </c>
    </row>
    <row r="3331" spans="1:8" x14ac:dyDescent="0.3">
      <c r="A3331" t="s">
        <v>7062</v>
      </c>
      <c r="B3331" t="s">
        <v>101</v>
      </c>
      <c r="C3331" t="s">
        <v>5061</v>
      </c>
      <c r="D3331" s="16">
        <v>1461.7</v>
      </c>
      <c r="E3331" s="17">
        <v>2576</v>
      </c>
      <c r="F3331" s="17">
        <v>450146</v>
      </c>
      <c r="G3331" s="17">
        <v>229208.79799999986</v>
      </c>
      <c r="H3331">
        <v>54.088341530639937</v>
      </c>
    </row>
    <row r="3332" spans="1:8" x14ac:dyDescent="0.3">
      <c r="A3332" t="s">
        <v>884</v>
      </c>
      <c r="B3332" t="s">
        <v>101</v>
      </c>
      <c r="C3332" t="s">
        <v>14</v>
      </c>
      <c r="D3332" s="16">
        <v>1461.7</v>
      </c>
      <c r="E3332" s="17">
        <v>4027</v>
      </c>
      <c r="F3332" s="17">
        <v>718806.41</v>
      </c>
      <c r="G3332" s="17">
        <v>361136.73800000001</v>
      </c>
      <c r="H3332">
        <v>50.664703777847741</v>
      </c>
    </row>
    <row r="3333" spans="1:8" x14ac:dyDescent="0.3">
      <c r="A3333" t="s">
        <v>885</v>
      </c>
      <c r="B3333" t="s">
        <v>101</v>
      </c>
      <c r="C3333" t="s">
        <v>15</v>
      </c>
      <c r="D3333" s="16">
        <v>1461.7</v>
      </c>
      <c r="E3333" s="17">
        <v>2601</v>
      </c>
      <c r="F3333" s="17">
        <v>682856.08000000007</v>
      </c>
      <c r="G3333" s="17">
        <v>381359.2225999994</v>
      </c>
      <c r="H3333">
        <v>66.578091203016072</v>
      </c>
    </row>
    <row r="3334" spans="1:8" x14ac:dyDescent="0.3">
      <c r="A3334" t="s">
        <v>7063</v>
      </c>
      <c r="B3334" t="s">
        <v>101</v>
      </c>
      <c r="C3334" t="s">
        <v>5063</v>
      </c>
      <c r="D3334" s="16">
        <v>1461.7</v>
      </c>
      <c r="E3334" s="17">
        <v>400</v>
      </c>
      <c r="F3334" s="17">
        <v>27972</v>
      </c>
      <c r="G3334" s="17">
        <v>12418.798000000012</v>
      </c>
      <c r="H3334">
        <v>35.478430672989425</v>
      </c>
    </row>
    <row r="3335" spans="1:8" x14ac:dyDescent="0.3">
      <c r="A3335" t="s">
        <v>7064</v>
      </c>
      <c r="B3335" t="s">
        <v>101</v>
      </c>
      <c r="C3335" t="s">
        <v>5065</v>
      </c>
      <c r="D3335" s="16">
        <v>1461.7</v>
      </c>
      <c r="E3335" s="17">
        <v>2736</v>
      </c>
      <c r="F3335" s="17">
        <v>1816739</v>
      </c>
      <c r="G3335" s="17">
        <v>843609.67199999944</v>
      </c>
      <c r="H3335">
        <v>69.257292687719783</v>
      </c>
    </row>
    <row r="3336" spans="1:8" x14ac:dyDescent="0.3">
      <c r="A3336" t="s">
        <v>7065</v>
      </c>
      <c r="B3336" t="s">
        <v>101</v>
      </c>
      <c r="C3336" t="s">
        <v>5067</v>
      </c>
      <c r="D3336" s="16">
        <v>1461.7</v>
      </c>
      <c r="E3336" s="17">
        <v>2280</v>
      </c>
      <c r="F3336" s="17">
        <v>1759400</v>
      </c>
      <c r="G3336" s="17">
        <v>873503.85709999967</v>
      </c>
      <c r="H3336">
        <v>56.332842640374174</v>
      </c>
    </row>
    <row r="3337" spans="1:8" x14ac:dyDescent="0.3">
      <c r="A3337" t="s">
        <v>7066</v>
      </c>
      <c r="B3337" t="s">
        <v>101</v>
      </c>
      <c r="C3337" t="s">
        <v>5069</v>
      </c>
      <c r="D3337" s="16">
        <v>1461.7</v>
      </c>
      <c r="E3337" s="17">
        <v>2112</v>
      </c>
      <c r="F3337" s="17">
        <v>528165</v>
      </c>
      <c r="G3337" s="17">
        <v>129474.66409999976</v>
      </c>
      <c r="H3337">
        <v>106.94257447211906</v>
      </c>
    </row>
    <row r="3338" spans="1:8" x14ac:dyDescent="0.3">
      <c r="A3338" t="s">
        <v>7067</v>
      </c>
      <c r="B3338" t="s">
        <v>101</v>
      </c>
      <c r="C3338" t="s">
        <v>5071</v>
      </c>
      <c r="D3338" s="16">
        <v>1461.7</v>
      </c>
      <c r="E3338" s="17">
        <v>600</v>
      </c>
      <c r="F3338" s="17">
        <v>261227</v>
      </c>
      <c r="G3338" s="17">
        <v>94894.610999999917</v>
      </c>
      <c r="H3338">
        <v>89.547235560958825</v>
      </c>
    </row>
    <row r="3339" spans="1:8" x14ac:dyDescent="0.3">
      <c r="A3339" t="s">
        <v>7068</v>
      </c>
      <c r="B3339" t="s">
        <v>101</v>
      </c>
      <c r="C3339" t="s">
        <v>5073</v>
      </c>
      <c r="D3339" s="16">
        <v>1461.7</v>
      </c>
      <c r="E3339" s="17">
        <v>106</v>
      </c>
      <c r="F3339" s="17">
        <v>101360</v>
      </c>
      <c r="G3339" s="17">
        <v>32715.533900000024</v>
      </c>
      <c r="H3339">
        <v>39.215281707901489</v>
      </c>
    </row>
    <row r="3340" spans="1:8" x14ac:dyDescent="0.3">
      <c r="A3340" t="s">
        <v>7069</v>
      </c>
      <c r="B3340" t="s">
        <v>101</v>
      </c>
      <c r="C3340" t="s">
        <v>5075</v>
      </c>
      <c r="D3340" s="16">
        <v>1461.7</v>
      </c>
      <c r="E3340" s="17">
        <v>106</v>
      </c>
      <c r="F3340" s="17">
        <v>86888</v>
      </c>
      <c r="G3340" s="17">
        <v>26058.530000000028</v>
      </c>
      <c r="H3340">
        <v>31.500795420377667</v>
      </c>
    </row>
    <row r="3341" spans="1:8" x14ac:dyDescent="0.3">
      <c r="A3341" t="s">
        <v>886</v>
      </c>
      <c r="B3341" t="s">
        <v>101</v>
      </c>
      <c r="C3341" t="s">
        <v>26</v>
      </c>
      <c r="D3341" s="16">
        <v>1461.7</v>
      </c>
      <c r="E3341" s="17">
        <v>1368</v>
      </c>
      <c r="F3341" s="17">
        <v>687673</v>
      </c>
      <c r="G3341" s="17">
        <v>353013.60129999963</v>
      </c>
      <c r="H3341">
        <v>63.250757153171278</v>
      </c>
    </row>
    <row r="3342" spans="1:8" x14ac:dyDescent="0.3">
      <c r="A3342" t="s">
        <v>887</v>
      </c>
      <c r="B3342" t="s">
        <v>101</v>
      </c>
      <c r="C3342" t="s">
        <v>27</v>
      </c>
      <c r="D3342" s="16">
        <v>1461.7</v>
      </c>
      <c r="E3342" s="17">
        <v>1596</v>
      </c>
      <c r="F3342" s="17">
        <v>463105</v>
      </c>
      <c r="G3342" s="17">
        <v>221034.55839999978</v>
      </c>
      <c r="H3342">
        <v>82.608468962284078</v>
      </c>
    </row>
    <row r="3343" spans="1:8" x14ac:dyDescent="0.3">
      <c r="A3343" t="s">
        <v>888</v>
      </c>
      <c r="B3343" t="s">
        <v>101</v>
      </c>
      <c r="C3343" t="s">
        <v>28</v>
      </c>
      <c r="D3343" s="16">
        <v>1461.7</v>
      </c>
      <c r="E3343" s="17">
        <v>1056</v>
      </c>
      <c r="F3343" s="17">
        <v>220640</v>
      </c>
      <c r="G3343" s="17">
        <v>92357.215999999928</v>
      </c>
      <c r="H3343">
        <v>74.80219029078755</v>
      </c>
    </row>
    <row r="3344" spans="1:8" x14ac:dyDescent="0.3">
      <c r="A3344" t="s">
        <v>889</v>
      </c>
      <c r="B3344" t="s">
        <v>101</v>
      </c>
      <c r="C3344" t="s">
        <v>29</v>
      </c>
      <c r="D3344" s="16">
        <v>1461.7</v>
      </c>
      <c r="E3344" s="17">
        <v>200</v>
      </c>
      <c r="F3344" s="17">
        <v>100818</v>
      </c>
      <c r="G3344" s="17">
        <v>49692.564700000003</v>
      </c>
      <c r="H3344">
        <v>52.665569681711787</v>
      </c>
    </row>
    <row r="3345" spans="1:8" x14ac:dyDescent="0.3">
      <c r="A3345" t="s">
        <v>7070</v>
      </c>
      <c r="B3345" t="s">
        <v>101</v>
      </c>
      <c r="C3345" t="s">
        <v>5077</v>
      </c>
      <c r="D3345" s="16">
        <v>1461.7</v>
      </c>
      <c r="E3345" s="17">
        <v>1120</v>
      </c>
      <c r="F3345" s="17">
        <v>18804</v>
      </c>
      <c r="G3345" s="17">
        <v>8131.3919999999998</v>
      </c>
      <c r="H3345">
        <v>62.083869191110537</v>
      </c>
    </row>
    <row r="3346" spans="1:8" x14ac:dyDescent="0.3">
      <c r="A3346" t="s">
        <v>890</v>
      </c>
      <c r="B3346" t="s">
        <v>101</v>
      </c>
      <c r="C3346" t="s">
        <v>30</v>
      </c>
      <c r="D3346" s="16">
        <v>1461.7</v>
      </c>
      <c r="E3346" s="17">
        <v>2608</v>
      </c>
      <c r="F3346" s="17">
        <v>380265</v>
      </c>
      <c r="G3346" s="17">
        <v>215599.24490000008</v>
      </c>
      <c r="H3346">
        <v>91.660704777589672</v>
      </c>
    </row>
    <row r="3347" spans="1:8" x14ac:dyDescent="0.3">
      <c r="A3347" t="s">
        <v>7071</v>
      </c>
      <c r="B3347" t="s">
        <v>101</v>
      </c>
      <c r="C3347" t="s">
        <v>5079</v>
      </c>
      <c r="D3347" s="16">
        <v>1461.7</v>
      </c>
      <c r="E3347" s="17">
        <v>1280</v>
      </c>
      <c r="F3347" s="17">
        <v>40638</v>
      </c>
      <c r="G3347" s="17">
        <v>19173.374</v>
      </c>
      <c r="H3347">
        <v>79.701499499688438</v>
      </c>
    </row>
    <row r="3348" spans="1:8" x14ac:dyDescent="0.3">
      <c r="A3348" t="s">
        <v>7072</v>
      </c>
      <c r="B3348" t="s">
        <v>101</v>
      </c>
      <c r="C3348" t="s">
        <v>5081</v>
      </c>
      <c r="D3348" s="16">
        <v>1461.7</v>
      </c>
      <c r="E3348" s="17">
        <v>0</v>
      </c>
      <c r="F3348" s="17">
        <v>190728</v>
      </c>
      <c r="G3348" s="17">
        <v>95321.16290000001</v>
      </c>
      <c r="H3348">
        <v>44.516242311317541</v>
      </c>
    </row>
    <row r="3349" spans="1:8" x14ac:dyDescent="0.3">
      <c r="A3349" t="s">
        <v>7073</v>
      </c>
      <c r="B3349" t="s">
        <v>101</v>
      </c>
      <c r="C3349" t="s">
        <v>5083</v>
      </c>
      <c r="D3349" s="16">
        <v>1461.7</v>
      </c>
      <c r="E3349" s="17">
        <v>0</v>
      </c>
      <c r="F3349" s="17">
        <v>139384</v>
      </c>
      <c r="G3349" s="17">
        <v>72366.692500000005</v>
      </c>
      <c r="H3349">
        <v>41.189533194839363</v>
      </c>
    </row>
    <row r="3350" spans="1:8" x14ac:dyDescent="0.3">
      <c r="A3350" t="s">
        <v>7074</v>
      </c>
      <c r="B3350" t="s">
        <v>101</v>
      </c>
      <c r="C3350" t="s">
        <v>5085</v>
      </c>
      <c r="D3350" s="16">
        <v>1461.7</v>
      </c>
      <c r="E3350" s="17">
        <v>405</v>
      </c>
      <c r="F3350" s="17">
        <v>81081</v>
      </c>
      <c r="G3350" s="17">
        <v>41352.621599999999</v>
      </c>
      <c r="H3350">
        <v>82.554560243515979</v>
      </c>
    </row>
    <row r="3351" spans="1:8" x14ac:dyDescent="0.3">
      <c r="A3351" t="s">
        <v>891</v>
      </c>
      <c r="B3351" t="s">
        <v>101</v>
      </c>
      <c r="C3351" t="s">
        <v>31</v>
      </c>
      <c r="D3351" s="16">
        <v>1461.7</v>
      </c>
      <c r="E3351" s="17">
        <v>2840</v>
      </c>
      <c r="F3351" s="17">
        <v>415286</v>
      </c>
      <c r="G3351" s="17">
        <v>219076.7758</v>
      </c>
      <c r="H3351">
        <v>47.185116843757356</v>
      </c>
    </row>
    <row r="3352" spans="1:8" x14ac:dyDescent="0.3">
      <c r="A3352" t="s">
        <v>7075</v>
      </c>
      <c r="B3352" t="s">
        <v>101</v>
      </c>
      <c r="C3352" t="s">
        <v>5087</v>
      </c>
      <c r="D3352" s="16">
        <v>1461.7</v>
      </c>
      <c r="E3352" s="17">
        <v>78</v>
      </c>
      <c r="F3352" s="17">
        <v>66302</v>
      </c>
      <c r="G3352" s="17">
        <v>17996.887999999999</v>
      </c>
      <c r="H3352">
        <v>91.563896605808452</v>
      </c>
    </row>
    <row r="3353" spans="1:8" x14ac:dyDescent="0.3">
      <c r="A3353" t="s">
        <v>852</v>
      </c>
      <c r="B3353" t="s">
        <v>102</v>
      </c>
      <c r="C3353" t="s">
        <v>4</v>
      </c>
      <c r="D3353" s="16">
        <v>1044.5999999999999</v>
      </c>
      <c r="E3353" s="17">
        <v>10578</v>
      </c>
      <c r="F3353" s="17">
        <v>2597886</v>
      </c>
      <c r="G3353" s="17">
        <v>1302580.6495000022</v>
      </c>
      <c r="H3353">
        <v>63.863145735921293</v>
      </c>
    </row>
    <row r="3354" spans="1:8" x14ac:dyDescent="0.3">
      <c r="A3354" t="s">
        <v>853</v>
      </c>
      <c r="B3354" t="s">
        <v>102</v>
      </c>
      <c r="C3354" t="s">
        <v>2</v>
      </c>
      <c r="D3354" s="16">
        <v>1044.5999999999999</v>
      </c>
      <c r="E3354" s="17">
        <v>13554</v>
      </c>
      <c r="F3354" s="17">
        <v>3905432</v>
      </c>
      <c r="G3354" s="17">
        <v>1967804.0891000002</v>
      </c>
      <c r="H3354">
        <v>71.333018300867167</v>
      </c>
    </row>
    <row r="3355" spans="1:8" x14ac:dyDescent="0.3">
      <c r="A3355" t="s">
        <v>854</v>
      </c>
      <c r="B3355" t="s">
        <v>102</v>
      </c>
      <c r="C3355" t="s">
        <v>3</v>
      </c>
      <c r="D3355" s="16">
        <v>1044.5999999999999</v>
      </c>
      <c r="E3355" s="17">
        <v>15744</v>
      </c>
      <c r="F3355" s="17">
        <v>1484077</v>
      </c>
      <c r="G3355" s="17">
        <v>641602.55469999998</v>
      </c>
      <c r="H3355">
        <v>87.297887298778136</v>
      </c>
    </row>
    <row r="3356" spans="1:8" x14ac:dyDescent="0.3">
      <c r="A3356" t="s">
        <v>855</v>
      </c>
      <c r="B3356" t="s">
        <v>102</v>
      </c>
      <c r="C3356" t="s">
        <v>7</v>
      </c>
      <c r="D3356" s="16">
        <v>1044.5999999999999</v>
      </c>
      <c r="E3356" s="17">
        <v>2952</v>
      </c>
      <c r="F3356" s="17">
        <v>688186</v>
      </c>
      <c r="G3356" s="17">
        <v>350920.69299999974</v>
      </c>
      <c r="H3356">
        <v>71.219299948037587</v>
      </c>
    </row>
    <row r="3357" spans="1:8" x14ac:dyDescent="0.3">
      <c r="A3357" t="s">
        <v>856</v>
      </c>
      <c r="B3357" t="s">
        <v>102</v>
      </c>
      <c r="C3357" t="s">
        <v>5</v>
      </c>
      <c r="D3357" s="16">
        <v>1044.5999999999999</v>
      </c>
      <c r="E3357" s="17">
        <v>4400</v>
      </c>
      <c r="F3357" s="17">
        <v>499934</v>
      </c>
      <c r="G3357" s="17">
        <v>254922.71289999987</v>
      </c>
      <c r="H3357">
        <v>74.848239102205881</v>
      </c>
    </row>
    <row r="3358" spans="1:8" x14ac:dyDescent="0.3">
      <c r="A3358" t="s">
        <v>857</v>
      </c>
      <c r="B3358" t="s">
        <v>102</v>
      </c>
      <c r="C3358" t="s">
        <v>6</v>
      </c>
      <c r="D3358" s="16">
        <v>1044.5999999999999</v>
      </c>
      <c r="E3358" s="17">
        <v>1580</v>
      </c>
      <c r="F3358" s="17">
        <v>430761</v>
      </c>
      <c r="G3358" s="17">
        <v>218771.84690000003</v>
      </c>
      <c r="H3358">
        <v>39.66685419151289</v>
      </c>
    </row>
    <row r="3359" spans="1:8" x14ac:dyDescent="0.3">
      <c r="A3359" t="s">
        <v>858</v>
      </c>
      <c r="B3359" t="s">
        <v>102</v>
      </c>
      <c r="C3359" t="s">
        <v>8</v>
      </c>
      <c r="D3359" s="16">
        <v>1044.5999999999999</v>
      </c>
      <c r="E3359" s="17">
        <v>3270</v>
      </c>
      <c r="F3359" s="17">
        <v>698470</v>
      </c>
      <c r="G3359" s="17">
        <v>336132.28919999965</v>
      </c>
      <c r="H3359">
        <v>49.728887227379381</v>
      </c>
    </row>
    <row r="3360" spans="1:8" x14ac:dyDescent="0.3">
      <c r="A3360" t="s">
        <v>859</v>
      </c>
      <c r="B3360" t="s">
        <v>102</v>
      </c>
      <c r="C3360" t="s">
        <v>21</v>
      </c>
      <c r="D3360" s="16">
        <v>1044.5999999999999</v>
      </c>
      <c r="E3360" s="17">
        <v>4030</v>
      </c>
      <c r="F3360" s="17">
        <v>365051</v>
      </c>
      <c r="G3360" s="17">
        <v>153349.12000000014</v>
      </c>
      <c r="H3360">
        <v>74.915521396881232</v>
      </c>
    </row>
    <row r="3361" spans="1:8" x14ac:dyDescent="0.3">
      <c r="A3361" t="s">
        <v>860</v>
      </c>
      <c r="B3361" t="s">
        <v>102</v>
      </c>
      <c r="C3361" t="s">
        <v>22</v>
      </c>
      <c r="D3361" s="16">
        <v>1044.5999999999999</v>
      </c>
      <c r="E3361" s="17">
        <v>3520</v>
      </c>
      <c r="F3361" s="17">
        <v>538405</v>
      </c>
      <c r="G3361" s="17">
        <v>249949.25679999992</v>
      </c>
      <c r="H3361">
        <v>79.516311884269584</v>
      </c>
    </row>
    <row r="3362" spans="1:8" x14ac:dyDescent="0.3">
      <c r="A3362" t="s">
        <v>861</v>
      </c>
      <c r="B3362" t="s">
        <v>102</v>
      </c>
      <c r="C3362" t="s">
        <v>23</v>
      </c>
      <c r="D3362" s="16">
        <v>1044.5999999999999</v>
      </c>
      <c r="E3362" s="17">
        <v>2000</v>
      </c>
      <c r="F3362" s="17">
        <v>507982</v>
      </c>
      <c r="G3362" s="17">
        <v>255745.36999999968</v>
      </c>
      <c r="H3362">
        <v>73.966640239762143</v>
      </c>
    </row>
    <row r="3363" spans="1:8" x14ac:dyDescent="0.3">
      <c r="A3363" t="s">
        <v>862</v>
      </c>
      <c r="B3363" t="s">
        <v>102</v>
      </c>
      <c r="C3363" t="s">
        <v>24</v>
      </c>
      <c r="D3363" s="16">
        <v>1044.5999999999999</v>
      </c>
      <c r="E3363" s="17">
        <v>8360</v>
      </c>
      <c r="F3363" s="17">
        <v>700648</v>
      </c>
      <c r="G3363" s="17">
        <v>351502.69959999988</v>
      </c>
      <c r="H3363">
        <v>73.695704539977029</v>
      </c>
    </row>
    <row r="3364" spans="1:8" x14ac:dyDescent="0.3">
      <c r="A3364" t="s">
        <v>863</v>
      </c>
      <c r="B3364" t="s">
        <v>102</v>
      </c>
      <c r="C3364" t="s">
        <v>25</v>
      </c>
      <c r="D3364" s="16">
        <v>1044.5999999999999</v>
      </c>
      <c r="E3364" s="17">
        <v>3080</v>
      </c>
      <c r="F3364" s="17">
        <v>319031</v>
      </c>
      <c r="G3364" s="17">
        <v>159304.53599999973</v>
      </c>
      <c r="H3364">
        <v>79.400581684447729</v>
      </c>
    </row>
    <row r="3365" spans="1:8" x14ac:dyDescent="0.3">
      <c r="A3365" t="s">
        <v>7076</v>
      </c>
      <c r="B3365" t="s">
        <v>102</v>
      </c>
      <c r="C3365" t="s">
        <v>5061</v>
      </c>
      <c r="D3365" s="16">
        <v>1044.5999999999999</v>
      </c>
      <c r="E3365" s="17">
        <v>1678</v>
      </c>
      <c r="F3365" s="17">
        <v>275637</v>
      </c>
      <c r="G3365" s="17">
        <v>133639.35500000016</v>
      </c>
      <c r="H3365">
        <v>56.337349292659056</v>
      </c>
    </row>
    <row r="3366" spans="1:8" x14ac:dyDescent="0.3">
      <c r="A3366" t="s">
        <v>864</v>
      </c>
      <c r="B3366" t="s">
        <v>102</v>
      </c>
      <c r="C3366" t="s">
        <v>14</v>
      </c>
      <c r="D3366" s="16">
        <v>1044.5999999999999</v>
      </c>
      <c r="E3366" s="17">
        <v>903</v>
      </c>
      <c r="F3366" s="17">
        <v>345736</v>
      </c>
      <c r="G3366" s="17">
        <v>175549.5939999999</v>
      </c>
      <c r="H3366">
        <v>29.670868979981901</v>
      </c>
    </row>
    <row r="3367" spans="1:8" x14ac:dyDescent="0.3">
      <c r="A3367" t="s">
        <v>865</v>
      </c>
      <c r="B3367" t="s">
        <v>102</v>
      </c>
      <c r="C3367" t="s">
        <v>15</v>
      </c>
      <c r="D3367" s="16">
        <v>1044.5999999999999</v>
      </c>
      <c r="E3367" s="17">
        <v>757</v>
      </c>
      <c r="F3367" s="17">
        <v>300841</v>
      </c>
      <c r="G3367" s="17">
        <v>173264.33799999996</v>
      </c>
      <c r="H3367">
        <v>52.928353147380477</v>
      </c>
    </row>
    <row r="3368" spans="1:8" x14ac:dyDescent="0.3">
      <c r="A3368" t="s">
        <v>7077</v>
      </c>
      <c r="B3368" t="s">
        <v>102</v>
      </c>
      <c r="C3368" t="s">
        <v>5063</v>
      </c>
      <c r="D3368" s="16">
        <v>1044.5999999999999</v>
      </c>
      <c r="E3368" s="17">
        <v>400</v>
      </c>
      <c r="F3368" s="17">
        <v>15513</v>
      </c>
      <c r="G3368" s="17">
        <v>6683.7919999999995</v>
      </c>
      <c r="H3368">
        <v>50.837966010088358</v>
      </c>
    </row>
    <row r="3369" spans="1:8" x14ac:dyDescent="0.3">
      <c r="A3369" t="s">
        <v>7078</v>
      </c>
      <c r="B3369" t="s">
        <v>102</v>
      </c>
      <c r="C3369" t="s">
        <v>5065</v>
      </c>
      <c r="D3369" s="16">
        <v>1044.5999999999999</v>
      </c>
      <c r="E3369" s="17">
        <v>0</v>
      </c>
      <c r="F3369" s="17">
        <v>301028</v>
      </c>
      <c r="G3369" s="17">
        <v>97227.604700000025</v>
      </c>
      <c r="H3369">
        <v>66.729629289389379</v>
      </c>
    </row>
    <row r="3370" spans="1:8" x14ac:dyDescent="0.3">
      <c r="A3370" t="s">
        <v>7079</v>
      </c>
      <c r="B3370" t="s">
        <v>102</v>
      </c>
      <c r="C3370" t="s">
        <v>5067</v>
      </c>
      <c r="D3370" s="16">
        <v>1044.5999999999999</v>
      </c>
      <c r="E3370" s="17">
        <v>0</v>
      </c>
      <c r="F3370" s="17">
        <v>402954</v>
      </c>
      <c r="G3370" s="17">
        <v>188731.37020000018</v>
      </c>
      <c r="H3370">
        <v>61.617016562271729</v>
      </c>
    </row>
    <row r="3371" spans="1:8" x14ac:dyDescent="0.3">
      <c r="A3371" t="s">
        <v>7080</v>
      </c>
      <c r="B3371" t="s">
        <v>102</v>
      </c>
      <c r="C3371" t="s">
        <v>5069</v>
      </c>
      <c r="D3371" s="16">
        <v>1044.5999999999999</v>
      </c>
      <c r="E3371" s="17">
        <v>0</v>
      </c>
      <c r="F3371" s="17">
        <v>37958</v>
      </c>
      <c r="G3371" s="17">
        <v>13521.978800000004</v>
      </c>
      <c r="H3371">
        <v>143.60390865514563</v>
      </c>
    </row>
    <row r="3372" spans="1:8" x14ac:dyDescent="0.3">
      <c r="A3372" t="s">
        <v>7081</v>
      </c>
      <c r="B3372" t="s">
        <v>102</v>
      </c>
      <c r="C3372" t="s">
        <v>5071</v>
      </c>
      <c r="D3372" s="16">
        <v>1044.5999999999999</v>
      </c>
      <c r="E3372" s="17">
        <v>0</v>
      </c>
      <c r="F3372" s="17">
        <v>106549</v>
      </c>
      <c r="G3372" s="17">
        <v>41209.497800000005</v>
      </c>
      <c r="H3372">
        <v>60.373553343355702</v>
      </c>
    </row>
    <row r="3373" spans="1:8" x14ac:dyDescent="0.3">
      <c r="A3373" t="s">
        <v>7082</v>
      </c>
      <c r="B3373" t="s">
        <v>102</v>
      </c>
      <c r="C3373" t="s">
        <v>5073</v>
      </c>
      <c r="D3373" s="16">
        <v>1044.5999999999999</v>
      </c>
      <c r="E3373" s="17">
        <v>0</v>
      </c>
      <c r="F3373" s="17">
        <v>63282</v>
      </c>
      <c r="G3373" s="17">
        <v>25396.032499999994</v>
      </c>
      <c r="H3373">
        <v>25.55624555186564</v>
      </c>
    </row>
    <row r="3374" spans="1:8" x14ac:dyDescent="0.3">
      <c r="A3374" t="s">
        <v>7083</v>
      </c>
      <c r="B3374" t="s">
        <v>102</v>
      </c>
      <c r="C3374" t="s">
        <v>5075</v>
      </c>
      <c r="D3374" s="16">
        <v>1044.5999999999999</v>
      </c>
      <c r="E3374" s="17">
        <v>0</v>
      </c>
      <c r="F3374" s="17">
        <v>7465</v>
      </c>
      <c r="G3374" s="17">
        <v>957.31999999999971</v>
      </c>
      <c r="H3374">
        <v>75.088690593268225</v>
      </c>
    </row>
    <row r="3375" spans="1:8" x14ac:dyDescent="0.3">
      <c r="A3375" t="s">
        <v>866</v>
      </c>
      <c r="B3375" t="s">
        <v>102</v>
      </c>
      <c r="C3375" t="s">
        <v>26</v>
      </c>
      <c r="D3375" s="16">
        <v>1044.5999999999999</v>
      </c>
      <c r="E3375" s="17">
        <v>912</v>
      </c>
      <c r="F3375" s="17">
        <v>307040</v>
      </c>
      <c r="G3375" s="17">
        <v>154207.20419999995</v>
      </c>
      <c r="H3375">
        <v>84.659233144774745</v>
      </c>
    </row>
    <row r="3376" spans="1:8" x14ac:dyDescent="0.3">
      <c r="A3376" t="s">
        <v>867</v>
      </c>
      <c r="B3376" t="s">
        <v>102</v>
      </c>
      <c r="C3376" t="s">
        <v>27</v>
      </c>
      <c r="D3376" s="16">
        <v>1044.5999999999999</v>
      </c>
      <c r="E3376" s="17">
        <v>912</v>
      </c>
      <c r="F3376" s="17">
        <v>193150</v>
      </c>
      <c r="G3376" s="17">
        <v>86141.260800000062</v>
      </c>
      <c r="H3376">
        <v>105.88368574012675</v>
      </c>
    </row>
    <row r="3377" spans="1:8" x14ac:dyDescent="0.3">
      <c r="A3377" t="s">
        <v>868</v>
      </c>
      <c r="B3377" t="s">
        <v>102</v>
      </c>
      <c r="C3377" t="s">
        <v>28</v>
      </c>
      <c r="D3377" s="16">
        <v>1044.5999999999999</v>
      </c>
      <c r="E3377" s="17">
        <v>1320</v>
      </c>
      <c r="F3377" s="17">
        <v>187048</v>
      </c>
      <c r="G3377" s="17">
        <v>79134.897999999943</v>
      </c>
      <c r="H3377">
        <v>101.6498246014652</v>
      </c>
    </row>
    <row r="3378" spans="1:8" x14ac:dyDescent="0.3">
      <c r="A3378" t="s">
        <v>869</v>
      </c>
      <c r="B3378" t="s">
        <v>102</v>
      </c>
      <c r="C3378" t="s">
        <v>29</v>
      </c>
      <c r="D3378" s="16">
        <v>1044.5999999999999</v>
      </c>
      <c r="E3378" s="17">
        <v>400</v>
      </c>
      <c r="F3378" s="17">
        <v>121307</v>
      </c>
      <c r="G3378" s="17">
        <v>52135.881400000027</v>
      </c>
      <c r="H3378">
        <v>62.479644500067515</v>
      </c>
    </row>
    <row r="3379" spans="1:8" x14ac:dyDescent="0.3">
      <c r="A3379" t="s">
        <v>7084</v>
      </c>
      <c r="B3379" t="s">
        <v>102</v>
      </c>
      <c r="C3379" t="s">
        <v>5077</v>
      </c>
      <c r="D3379" s="16">
        <v>1044.5999999999999</v>
      </c>
      <c r="E3379" s="17">
        <v>1120</v>
      </c>
      <c r="F3379" s="17">
        <v>21740</v>
      </c>
      <c r="G3379" s="17">
        <v>6325.1360000000004</v>
      </c>
      <c r="H3379">
        <v>61.702214109706105</v>
      </c>
    </row>
    <row r="3380" spans="1:8" x14ac:dyDescent="0.3">
      <c r="A3380" t="s">
        <v>870</v>
      </c>
      <c r="B3380" t="s">
        <v>102</v>
      </c>
      <c r="C3380" t="s">
        <v>30</v>
      </c>
      <c r="D3380" s="16">
        <v>1044.5999999999999</v>
      </c>
      <c r="E3380" s="17">
        <v>1308</v>
      </c>
      <c r="F3380" s="17">
        <v>234738</v>
      </c>
      <c r="G3380" s="17">
        <v>131321.74309999991</v>
      </c>
      <c r="H3380">
        <v>72.060138752710898</v>
      </c>
    </row>
    <row r="3381" spans="1:8" x14ac:dyDescent="0.3">
      <c r="A3381" t="s">
        <v>7085</v>
      </c>
      <c r="B3381" t="s">
        <v>102</v>
      </c>
      <c r="C3381" t="s">
        <v>5079</v>
      </c>
      <c r="D3381" s="16">
        <v>1044.5999999999999</v>
      </c>
      <c r="E3381" s="17">
        <v>1320</v>
      </c>
      <c r="F3381" s="17">
        <v>31230</v>
      </c>
      <c r="G3381" s="17">
        <v>14171.583999999999</v>
      </c>
      <c r="H3381">
        <v>119.65428541548054</v>
      </c>
    </row>
    <row r="3382" spans="1:8" x14ac:dyDescent="0.3">
      <c r="A3382" t="s">
        <v>7086</v>
      </c>
      <c r="B3382" t="s">
        <v>102</v>
      </c>
      <c r="C3382" t="s">
        <v>5081</v>
      </c>
      <c r="D3382" s="16">
        <v>1044.5999999999999</v>
      </c>
      <c r="E3382" s="17">
        <v>0</v>
      </c>
      <c r="F3382" s="17">
        <v>54612</v>
      </c>
      <c r="G3382" s="17">
        <v>27322.602800000001</v>
      </c>
      <c r="H3382">
        <v>55.355204658020021</v>
      </c>
    </row>
    <row r="3383" spans="1:8" x14ac:dyDescent="0.3">
      <c r="A3383" t="s">
        <v>7087</v>
      </c>
      <c r="B3383" t="s">
        <v>102</v>
      </c>
      <c r="C3383" t="s">
        <v>5083</v>
      </c>
      <c r="D3383" s="16">
        <v>1044.5999999999999</v>
      </c>
      <c r="E3383" s="17">
        <v>0</v>
      </c>
      <c r="F3383" s="17">
        <v>122410</v>
      </c>
      <c r="G3383" s="17">
        <v>64682.245999999999</v>
      </c>
      <c r="H3383">
        <v>41.912494681500981</v>
      </c>
    </row>
    <row r="3384" spans="1:8" x14ac:dyDescent="0.3">
      <c r="A3384" t="s">
        <v>7088</v>
      </c>
      <c r="B3384" t="s">
        <v>102</v>
      </c>
      <c r="C3384" t="s">
        <v>5085</v>
      </c>
      <c r="D3384" s="16">
        <v>1044.5999999999999</v>
      </c>
      <c r="E3384" s="17">
        <v>315</v>
      </c>
      <c r="F3384" s="17">
        <v>41547</v>
      </c>
      <c r="G3384" s="17">
        <v>18440.1908</v>
      </c>
      <c r="H3384">
        <v>85.571867928004636</v>
      </c>
    </row>
    <row r="3385" spans="1:8" x14ac:dyDescent="0.3">
      <c r="A3385" t="s">
        <v>871</v>
      </c>
      <c r="B3385" t="s">
        <v>102</v>
      </c>
      <c r="C3385" t="s">
        <v>31</v>
      </c>
      <c r="D3385" s="16">
        <v>1044.5999999999999</v>
      </c>
      <c r="E3385" s="17">
        <v>4088</v>
      </c>
      <c r="F3385" s="17">
        <v>405150</v>
      </c>
      <c r="G3385" s="17">
        <v>182909.70750000031</v>
      </c>
      <c r="H3385">
        <v>65.609469851197346</v>
      </c>
    </row>
    <row r="3386" spans="1:8" x14ac:dyDescent="0.3">
      <c r="A3386" t="s">
        <v>7089</v>
      </c>
      <c r="B3386" t="s">
        <v>102</v>
      </c>
      <c r="C3386" t="s">
        <v>5087</v>
      </c>
      <c r="D3386" s="16">
        <v>1044.5999999999999</v>
      </c>
      <c r="E3386" s="17">
        <v>0</v>
      </c>
      <c r="F3386" s="17">
        <v>38545</v>
      </c>
      <c r="G3386" s="17">
        <v>14069.908000000007</v>
      </c>
      <c r="H3386">
        <v>89.331785547527275</v>
      </c>
    </row>
    <row r="3387" spans="1:8" x14ac:dyDescent="0.3">
      <c r="A3387" t="s">
        <v>992</v>
      </c>
      <c r="B3387" t="s">
        <v>103</v>
      </c>
      <c r="C3387" t="s">
        <v>4</v>
      </c>
      <c r="D3387" s="16">
        <v>1339.7</v>
      </c>
      <c r="E3387" s="17">
        <v>15487</v>
      </c>
      <c r="F3387" s="17">
        <v>4745884</v>
      </c>
      <c r="G3387" s="17">
        <v>2542639.7423999994</v>
      </c>
      <c r="H3387">
        <v>50.638134394382163</v>
      </c>
    </row>
    <row r="3388" spans="1:8" x14ac:dyDescent="0.3">
      <c r="A3388" t="s">
        <v>993</v>
      </c>
      <c r="B3388" t="s">
        <v>103</v>
      </c>
      <c r="C3388" t="s">
        <v>2</v>
      </c>
      <c r="D3388" s="16">
        <v>1339.7</v>
      </c>
      <c r="E3388" s="17">
        <v>24166</v>
      </c>
      <c r="F3388" s="17">
        <v>8366774</v>
      </c>
      <c r="G3388" s="17">
        <v>4363615.6865999997</v>
      </c>
      <c r="H3388">
        <v>63.584804970356501</v>
      </c>
    </row>
    <row r="3389" spans="1:8" x14ac:dyDescent="0.3">
      <c r="A3389" t="s">
        <v>994</v>
      </c>
      <c r="B3389" t="s">
        <v>103</v>
      </c>
      <c r="C3389" t="s">
        <v>3</v>
      </c>
      <c r="D3389" s="16">
        <v>1339.7</v>
      </c>
      <c r="E3389" s="17">
        <v>17448</v>
      </c>
      <c r="F3389" s="17">
        <v>2882864</v>
      </c>
      <c r="G3389" s="17">
        <v>1465040.2978000024</v>
      </c>
      <c r="H3389">
        <v>61.713669208823291</v>
      </c>
    </row>
    <row r="3390" spans="1:8" x14ac:dyDescent="0.3">
      <c r="A3390" t="s">
        <v>995</v>
      </c>
      <c r="B3390" t="s">
        <v>103</v>
      </c>
      <c r="C3390" t="s">
        <v>7</v>
      </c>
      <c r="D3390" s="16">
        <v>1339.7</v>
      </c>
      <c r="E3390" s="17">
        <v>2955</v>
      </c>
      <c r="F3390" s="17">
        <v>1073463</v>
      </c>
      <c r="G3390" s="17">
        <v>594677.98500000057</v>
      </c>
      <c r="H3390">
        <v>48.257685214521615</v>
      </c>
    </row>
    <row r="3391" spans="1:8" x14ac:dyDescent="0.3">
      <c r="A3391" t="s">
        <v>996</v>
      </c>
      <c r="B3391" t="s">
        <v>103</v>
      </c>
      <c r="C3391" t="s">
        <v>5</v>
      </c>
      <c r="D3391" s="16">
        <v>1339.7</v>
      </c>
      <c r="E3391" s="17">
        <v>4400</v>
      </c>
      <c r="F3391" s="17">
        <v>923150</v>
      </c>
      <c r="G3391" s="17">
        <v>510160.17269999988</v>
      </c>
      <c r="H3391">
        <v>43.434355820996231</v>
      </c>
    </row>
    <row r="3392" spans="1:8" x14ac:dyDescent="0.3">
      <c r="A3392" t="s">
        <v>997</v>
      </c>
      <c r="B3392" t="s">
        <v>103</v>
      </c>
      <c r="C3392" t="s">
        <v>6</v>
      </c>
      <c r="D3392" s="16">
        <v>1339.7</v>
      </c>
      <c r="E3392" s="17">
        <v>2360</v>
      </c>
      <c r="F3392" s="17">
        <v>763665</v>
      </c>
      <c r="G3392" s="17">
        <v>393735.75730000023</v>
      </c>
      <c r="H3392">
        <v>30.380752730635638</v>
      </c>
    </row>
    <row r="3393" spans="1:8" x14ac:dyDescent="0.3">
      <c r="A3393" t="s">
        <v>998</v>
      </c>
      <c r="B3393" t="s">
        <v>103</v>
      </c>
      <c r="C3393" t="s">
        <v>8</v>
      </c>
      <c r="D3393" s="16">
        <v>1339.7</v>
      </c>
      <c r="E3393" s="17">
        <v>4270</v>
      </c>
      <c r="F3393" s="17">
        <v>1018686</v>
      </c>
      <c r="G3393" s="17">
        <v>480291.74190000002</v>
      </c>
      <c r="H3393">
        <v>41.955287280393847</v>
      </c>
    </row>
    <row r="3394" spans="1:8" x14ac:dyDescent="0.3">
      <c r="A3394" t="s">
        <v>999</v>
      </c>
      <c r="B3394" t="s">
        <v>103</v>
      </c>
      <c r="C3394" t="s">
        <v>21</v>
      </c>
      <c r="D3394" s="16">
        <v>1339.7</v>
      </c>
      <c r="E3394" s="17">
        <v>2590</v>
      </c>
      <c r="F3394" s="17">
        <v>339658</v>
      </c>
      <c r="G3394" s="17">
        <v>161530.0020000003</v>
      </c>
      <c r="H3394">
        <v>52.627535964335031</v>
      </c>
    </row>
    <row r="3395" spans="1:8" x14ac:dyDescent="0.3">
      <c r="A3395" t="s">
        <v>1000</v>
      </c>
      <c r="B3395" t="s">
        <v>103</v>
      </c>
      <c r="C3395" t="s">
        <v>22</v>
      </c>
      <c r="D3395" s="16">
        <v>1339.7</v>
      </c>
      <c r="E3395" s="17">
        <v>2200</v>
      </c>
      <c r="F3395" s="17">
        <v>570346</v>
      </c>
      <c r="G3395" s="17">
        <v>283573.22600000043</v>
      </c>
      <c r="H3395">
        <v>44.405211361522142</v>
      </c>
    </row>
    <row r="3396" spans="1:8" x14ac:dyDescent="0.3">
      <c r="A3396" t="s">
        <v>1001</v>
      </c>
      <c r="B3396" t="s">
        <v>103</v>
      </c>
      <c r="C3396" t="s">
        <v>23</v>
      </c>
      <c r="D3396" s="16">
        <v>1339.7</v>
      </c>
      <c r="E3396" s="17">
        <v>1240</v>
      </c>
      <c r="F3396" s="17">
        <v>594632</v>
      </c>
      <c r="G3396" s="17">
        <v>308830.82999999996</v>
      </c>
      <c r="H3396">
        <v>39.549262299381049</v>
      </c>
    </row>
    <row r="3397" spans="1:8" x14ac:dyDescent="0.3">
      <c r="A3397" t="s">
        <v>1002</v>
      </c>
      <c r="B3397" t="s">
        <v>103</v>
      </c>
      <c r="C3397" t="s">
        <v>24</v>
      </c>
      <c r="D3397" s="16">
        <v>1339.7</v>
      </c>
      <c r="E3397" s="17">
        <v>5200</v>
      </c>
      <c r="F3397" s="17">
        <v>749033</v>
      </c>
      <c r="G3397" s="17">
        <v>401896.20100000035</v>
      </c>
      <c r="H3397">
        <v>44.377576319703252</v>
      </c>
    </row>
    <row r="3398" spans="1:8" x14ac:dyDescent="0.3">
      <c r="A3398" t="s">
        <v>1003</v>
      </c>
      <c r="B3398" t="s">
        <v>103</v>
      </c>
      <c r="C3398" t="s">
        <v>25</v>
      </c>
      <c r="D3398" s="16">
        <v>1339.7</v>
      </c>
      <c r="E3398" s="17">
        <v>1920</v>
      </c>
      <c r="F3398" s="17">
        <v>334451</v>
      </c>
      <c r="G3398" s="17">
        <v>171417.42599999998</v>
      </c>
      <c r="H3398">
        <v>44.79162890460838</v>
      </c>
    </row>
    <row r="3399" spans="1:8" x14ac:dyDescent="0.3">
      <c r="A3399" t="s">
        <v>7090</v>
      </c>
      <c r="B3399" t="s">
        <v>103</v>
      </c>
      <c r="C3399" t="s">
        <v>5061</v>
      </c>
      <c r="D3399" s="16">
        <v>1339.7</v>
      </c>
      <c r="E3399" s="17">
        <v>2980</v>
      </c>
      <c r="F3399" s="17">
        <v>441857</v>
      </c>
      <c r="G3399" s="17">
        <v>227456.03620000015</v>
      </c>
      <c r="H3399">
        <v>46.940964972938218</v>
      </c>
    </row>
    <row r="3400" spans="1:8" x14ac:dyDescent="0.3">
      <c r="A3400" t="s">
        <v>1004</v>
      </c>
      <c r="B3400" t="s">
        <v>103</v>
      </c>
      <c r="C3400" t="s">
        <v>14</v>
      </c>
      <c r="D3400" s="16">
        <v>1339.7</v>
      </c>
      <c r="E3400" s="17">
        <v>1500</v>
      </c>
      <c r="F3400" s="17">
        <v>479560</v>
      </c>
      <c r="G3400" s="17">
        <v>245692.87999999998</v>
      </c>
      <c r="H3400">
        <v>32.68119827789392</v>
      </c>
    </row>
    <row r="3401" spans="1:8" x14ac:dyDescent="0.3">
      <c r="A3401" t="s">
        <v>1005</v>
      </c>
      <c r="B3401" t="s">
        <v>103</v>
      </c>
      <c r="C3401" t="s">
        <v>15</v>
      </c>
      <c r="D3401" s="16">
        <v>1339.7</v>
      </c>
      <c r="E3401" s="17">
        <v>1255</v>
      </c>
      <c r="F3401" s="17">
        <v>722885</v>
      </c>
      <c r="G3401" s="17">
        <v>420896.46059999987</v>
      </c>
      <c r="H3401">
        <v>32.203480370222287</v>
      </c>
    </row>
    <row r="3402" spans="1:8" x14ac:dyDescent="0.3">
      <c r="A3402" t="s">
        <v>7091</v>
      </c>
      <c r="B3402" t="s">
        <v>103</v>
      </c>
      <c r="C3402" t="s">
        <v>5063</v>
      </c>
      <c r="D3402" s="16">
        <v>1339.7</v>
      </c>
      <c r="E3402" s="17">
        <v>400</v>
      </c>
      <c r="F3402" s="17">
        <v>14245</v>
      </c>
      <c r="G3402" s="17">
        <v>5859.8589999999986</v>
      </c>
      <c r="H3402">
        <v>61.252765517002047</v>
      </c>
    </row>
    <row r="3403" spans="1:8" x14ac:dyDescent="0.3">
      <c r="A3403" t="s">
        <v>7092</v>
      </c>
      <c r="B3403" t="s">
        <v>103</v>
      </c>
      <c r="C3403" t="s">
        <v>5065</v>
      </c>
      <c r="D3403" s="16">
        <v>1339.7</v>
      </c>
      <c r="E3403" s="17">
        <v>0</v>
      </c>
      <c r="F3403" s="17">
        <v>1214552</v>
      </c>
      <c r="G3403" s="17">
        <v>560433.59890000126</v>
      </c>
      <c r="H3403">
        <v>46.107812028191475</v>
      </c>
    </row>
    <row r="3404" spans="1:8" x14ac:dyDescent="0.3">
      <c r="A3404" t="s">
        <v>7093</v>
      </c>
      <c r="B3404" t="s">
        <v>103</v>
      </c>
      <c r="C3404" t="s">
        <v>5067</v>
      </c>
      <c r="D3404" s="16">
        <v>1339.7</v>
      </c>
      <c r="E3404" s="17">
        <v>0</v>
      </c>
      <c r="F3404" s="17">
        <v>812627</v>
      </c>
      <c r="G3404" s="17">
        <v>362048.1802999996</v>
      </c>
      <c r="H3404">
        <v>58.397654145659267</v>
      </c>
    </row>
    <row r="3405" spans="1:8" x14ac:dyDescent="0.3">
      <c r="A3405" t="s">
        <v>7094</v>
      </c>
      <c r="B3405" t="s">
        <v>103</v>
      </c>
      <c r="C3405" t="s">
        <v>5069</v>
      </c>
      <c r="D3405" s="16">
        <v>1339.7</v>
      </c>
      <c r="E3405" s="17">
        <v>0</v>
      </c>
      <c r="F3405" s="17">
        <v>50969</v>
      </c>
      <c r="G3405" s="17">
        <v>22879.62</v>
      </c>
      <c r="H3405">
        <v>32.101886905300169</v>
      </c>
    </row>
    <row r="3406" spans="1:8" x14ac:dyDescent="0.3">
      <c r="A3406" t="s">
        <v>7095</v>
      </c>
      <c r="B3406" t="s">
        <v>103</v>
      </c>
      <c r="C3406" t="s">
        <v>5071</v>
      </c>
      <c r="D3406" s="16">
        <v>1339.7</v>
      </c>
      <c r="E3406" s="17">
        <v>0</v>
      </c>
      <c r="F3406" s="17">
        <v>63169</v>
      </c>
      <c r="G3406" s="17">
        <v>22578.182000000023</v>
      </c>
      <c r="H3406">
        <v>49.168512773011848</v>
      </c>
    </row>
    <row r="3407" spans="1:8" x14ac:dyDescent="0.3">
      <c r="A3407" t="s">
        <v>7096</v>
      </c>
      <c r="B3407" t="s">
        <v>103</v>
      </c>
      <c r="C3407" t="s">
        <v>5073</v>
      </c>
      <c r="D3407" s="16">
        <v>1339.7</v>
      </c>
      <c r="E3407" s="17">
        <v>0</v>
      </c>
      <c r="F3407" s="17">
        <v>104429</v>
      </c>
      <c r="G3407" s="17">
        <v>38233.008000000074</v>
      </c>
      <c r="H3407">
        <v>29.893891399044321</v>
      </c>
    </row>
    <row r="3408" spans="1:8" x14ac:dyDescent="0.3">
      <c r="A3408" t="s">
        <v>7097</v>
      </c>
      <c r="B3408" t="s">
        <v>103</v>
      </c>
      <c r="C3408" t="s">
        <v>5075</v>
      </c>
      <c r="D3408" s="16">
        <v>1339.7</v>
      </c>
      <c r="E3408" s="17">
        <v>0</v>
      </c>
      <c r="F3408" s="17">
        <v>2439</v>
      </c>
      <c r="G3408" s="17">
        <v>986.6099999999999</v>
      </c>
      <c r="H3408">
        <v>83.685401304057507</v>
      </c>
    </row>
    <row r="3409" spans="1:8" x14ac:dyDescent="0.3">
      <c r="A3409" t="s">
        <v>1006</v>
      </c>
      <c r="B3409" t="s">
        <v>103</v>
      </c>
      <c r="C3409" t="s">
        <v>26</v>
      </c>
      <c r="D3409" s="16">
        <v>1339.7</v>
      </c>
      <c r="E3409" s="17">
        <v>1368</v>
      </c>
      <c r="F3409" s="17">
        <v>890795</v>
      </c>
      <c r="G3409" s="17">
        <v>471109.28000000032</v>
      </c>
      <c r="H3409">
        <v>39.136202691147048</v>
      </c>
    </row>
    <row r="3410" spans="1:8" x14ac:dyDescent="0.3">
      <c r="A3410" t="s">
        <v>1007</v>
      </c>
      <c r="B3410" t="s">
        <v>103</v>
      </c>
      <c r="C3410" t="s">
        <v>27</v>
      </c>
      <c r="D3410" s="16">
        <v>1339.7</v>
      </c>
      <c r="E3410" s="17">
        <v>1596</v>
      </c>
      <c r="F3410" s="17">
        <v>521171</v>
      </c>
      <c r="G3410" s="17">
        <v>252519.39090000006</v>
      </c>
      <c r="H3410">
        <v>72.360508346569659</v>
      </c>
    </row>
    <row r="3411" spans="1:8" x14ac:dyDescent="0.3">
      <c r="A3411" t="s">
        <v>1008</v>
      </c>
      <c r="B3411" t="s">
        <v>103</v>
      </c>
      <c r="C3411" t="s">
        <v>28</v>
      </c>
      <c r="D3411" s="16">
        <v>1339.7</v>
      </c>
      <c r="E3411" s="17">
        <v>1056</v>
      </c>
      <c r="F3411" s="17">
        <v>290119</v>
      </c>
      <c r="G3411" s="17">
        <v>132246.80379999999</v>
      </c>
      <c r="H3411">
        <v>49.625116030405842</v>
      </c>
    </row>
    <row r="3412" spans="1:8" x14ac:dyDescent="0.3">
      <c r="A3412" t="s">
        <v>1009</v>
      </c>
      <c r="B3412" t="s">
        <v>103</v>
      </c>
      <c r="C3412" t="s">
        <v>29</v>
      </c>
      <c r="D3412" s="16">
        <v>1339.7</v>
      </c>
      <c r="E3412" s="17">
        <v>200</v>
      </c>
      <c r="F3412" s="17">
        <v>118853</v>
      </c>
      <c r="G3412" s="17">
        <v>62880.357900000017</v>
      </c>
      <c r="H3412">
        <v>53.632903952196976</v>
      </c>
    </row>
    <row r="3413" spans="1:8" x14ac:dyDescent="0.3">
      <c r="A3413" t="s">
        <v>7098</v>
      </c>
      <c r="B3413" t="s">
        <v>103</v>
      </c>
      <c r="C3413" t="s">
        <v>5077</v>
      </c>
      <c r="D3413" s="16">
        <v>1339.7</v>
      </c>
      <c r="E3413" s="17">
        <v>160</v>
      </c>
      <c r="F3413" s="17">
        <v>2567</v>
      </c>
      <c r="G3413" s="17">
        <v>1284.2</v>
      </c>
      <c r="H3413">
        <v>363.81977541315865</v>
      </c>
    </row>
    <row r="3414" spans="1:8" x14ac:dyDescent="0.3">
      <c r="A3414" t="s">
        <v>1010</v>
      </c>
      <c r="B3414" t="s">
        <v>103</v>
      </c>
      <c r="C3414" t="s">
        <v>30</v>
      </c>
      <c r="D3414" s="16">
        <v>1339.7</v>
      </c>
      <c r="E3414" s="17">
        <v>1908</v>
      </c>
      <c r="F3414" s="17">
        <v>335190</v>
      </c>
      <c r="G3414" s="17">
        <v>190156.47919999983</v>
      </c>
      <c r="H3414">
        <v>73.323874121933358</v>
      </c>
    </row>
    <row r="3415" spans="1:8" x14ac:dyDescent="0.3">
      <c r="A3415" t="s">
        <v>7099</v>
      </c>
      <c r="B3415" t="s">
        <v>103</v>
      </c>
      <c r="C3415" t="s">
        <v>5079</v>
      </c>
      <c r="D3415" s="16">
        <v>1339.7</v>
      </c>
      <c r="E3415" s="17">
        <v>800</v>
      </c>
      <c r="F3415" s="17">
        <v>20991</v>
      </c>
      <c r="G3415" s="17">
        <v>10757.279999999999</v>
      </c>
      <c r="H3415">
        <v>103.76780173778445</v>
      </c>
    </row>
    <row r="3416" spans="1:8" x14ac:dyDescent="0.3">
      <c r="A3416" t="s">
        <v>7100</v>
      </c>
      <c r="B3416" t="s">
        <v>103</v>
      </c>
      <c r="C3416" t="s">
        <v>5081</v>
      </c>
      <c r="D3416" s="16">
        <v>1339.7</v>
      </c>
      <c r="E3416" s="17">
        <v>0</v>
      </c>
      <c r="F3416" s="17">
        <v>285614</v>
      </c>
      <c r="G3416" s="17">
        <v>145562.21099999998</v>
      </c>
      <c r="H3416">
        <v>68.103742779037219</v>
      </c>
    </row>
    <row r="3417" spans="1:8" x14ac:dyDescent="0.3">
      <c r="A3417" t="s">
        <v>7101</v>
      </c>
      <c r="B3417" t="s">
        <v>103</v>
      </c>
      <c r="C3417" t="s">
        <v>5083</v>
      </c>
      <c r="D3417" s="16">
        <v>1339.7</v>
      </c>
      <c r="E3417" s="17">
        <v>0</v>
      </c>
      <c r="F3417" s="17">
        <v>266489</v>
      </c>
      <c r="G3417" s="17">
        <v>142452.43800000002</v>
      </c>
      <c r="H3417">
        <v>42.638917011421263</v>
      </c>
    </row>
    <row r="3418" spans="1:8" x14ac:dyDescent="0.3">
      <c r="A3418" t="s">
        <v>7102</v>
      </c>
      <c r="B3418" t="s">
        <v>103</v>
      </c>
      <c r="C3418" t="s">
        <v>5085</v>
      </c>
      <c r="D3418" s="16">
        <v>1339.7</v>
      </c>
      <c r="E3418" s="17">
        <v>360</v>
      </c>
      <c r="F3418" s="17">
        <v>66461</v>
      </c>
      <c r="G3418" s="17">
        <v>24211.6348</v>
      </c>
      <c r="H3418">
        <v>36.542417955666743</v>
      </c>
    </row>
    <row r="3419" spans="1:8" x14ac:dyDescent="0.3">
      <c r="A3419" t="s">
        <v>1011</v>
      </c>
      <c r="B3419" t="s">
        <v>103</v>
      </c>
      <c r="C3419" t="s">
        <v>31</v>
      </c>
      <c r="D3419" s="16">
        <v>1339.7</v>
      </c>
      <c r="E3419" s="17">
        <v>2684</v>
      </c>
      <c r="F3419" s="17">
        <v>378950</v>
      </c>
      <c r="G3419" s="17">
        <v>197567.69339999999</v>
      </c>
      <c r="H3419">
        <v>50.301796665430665</v>
      </c>
    </row>
    <row r="3420" spans="1:8" x14ac:dyDescent="0.3">
      <c r="A3420" t="s">
        <v>7103</v>
      </c>
      <c r="B3420" t="s">
        <v>103</v>
      </c>
      <c r="C3420" t="s">
        <v>5087</v>
      </c>
      <c r="D3420" s="16">
        <v>1339.7</v>
      </c>
      <c r="E3420" s="17">
        <v>0</v>
      </c>
      <c r="F3420" s="17">
        <v>45</v>
      </c>
      <c r="G3420" s="17">
        <v>45</v>
      </c>
      <c r="H3420">
        <v>46.940964972938218</v>
      </c>
    </row>
    <row r="3421" spans="1:8" x14ac:dyDescent="0.3">
      <c r="A3421" t="s">
        <v>1172</v>
      </c>
      <c r="B3421" t="s">
        <v>104</v>
      </c>
      <c r="C3421" t="s">
        <v>4</v>
      </c>
      <c r="D3421" s="16">
        <v>1179.2</v>
      </c>
      <c r="E3421" s="17">
        <v>14157</v>
      </c>
      <c r="F3421" s="17">
        <v>5560188</v>
      </c>
      <c r="G3421" s="17">
        <v>3095910.279399999</v>
      </c>
      <c r="H3421">
        <v>49.502299687836526</v>
      </c>
    </row>
    <row r="3422" spans="1:8" x14ac:dyDescent="0.3">
      <c r="A3422" t="s">
        <v>1173</v>
      </c>
      <c r="B3422" t="s">
        <v>104</v>
      </c>
      <c r="C3422" t="s">
        <v>2</v>
      </c>
      <c r="D3422" s="16">
        <v>1179.2</v>
      </c>
      <c r="E3422" s="17">
        <v>17784</v>
      </c>
      <c r="F3422" s="17">
        <v>7576355</v>
      </c>
      <c r="G3422" s="17">
        <v>4190021.5923000001</v>
      </c>
      <c r="H3422">
        <v>55.386679341739644</v>
      </c>
    </row>
    <row r="3423" spans="1:8" x14ac:dyDescent="0.3">
      <c r="A3423" t="s">
        <v>1174</v>
      </c>
      <c r="B3423" t="s">
        <v>104</v>
      </c>
      <c r="C3423" t="s">
        <v>3</v>
      </c>
      <c r="D3423" s="16">
        <v>1179.2</v>
      </c>
      <c r="E3423" s="17">
        <v>20640</v>
      </c>
      <c r="F3423" s="17">
        <v>2964246</v>
      </c>
      <c r="G3423" s="17">
        <v>1454108.3681999978</v>
      </c>
      <c r="H3423">
        <v>71.032885984067946</v>
      </c>
    </row>
    <row r="3424" spans="1:8" x14ac:dyDescent="0.3">
      <c r="A3424" t="s">
        <v>1175</v>
      </c>
      <c r="B3424" t="s">
        <v>104</v>
      </c>
      <c r="C3424" t="s">
        <v>7</v>
      </c>
      <c r="D3424" s="16">
        <v>1179.2</v>
      </c>
      <c r="E3424" s="17">
        <v>3945</v>
      </c>
      <c r="F3424" s="17">
        <v>1382870</v>
      </c>
      <c r="G3424" s="17">
        <v>753765.85699999938</v>
      </c>
      <c r="H3424">
        <v>54.195689814587546</v>
      </c>
    </row>
    <row r="3425" spans="1:8" x14ac:dyDescent="0.3">
      <c r="A3425" t="s">
        <v>1176</v>
      </c>
      <c r="B3425" t="s">
        <v>104</v>
      </c>
      <c r="C3425" t="s">
        <v>5</v>
      </c>
      <c r="D3425" s="16">
        <v>1179.2</v>
      </c>
      <c r="E3425" s="17">
        <v>3200</v>
      </c>
      <c r="F3425" s="17">
        <v>844153.99</v>
      </c>
      <c r="G3425" s="17">
        <v>466425.00379999966</v>
      </c>
      <c r="H3425">
        <v>43.129051578991586</v>
      </c>
    </row>
    <row r="3426" spans="1:8" x14ac:dyDescent="0.3">
      <c r="A3426" t="s">
        <v>1177</v>
      </c>
      <c r="B3426" t="s">
        <v>104</v>
      </c>
      <c r="C3426" t="s">
        <v>6</v>
      </c>
      <c r="D3426" s="16">
        <v>1179.2</v>
      </c>
      <c r="E3426" s="17">
        <v>1840</v>
      </c>
      <c r="F3426" s="17">
        <v>854952</v>
      </c>
      <c r="G3426" s="17">
        <v>452674.8057000002</v>
      </c>
      <c r="H3426">
        <v>23.893105055893553</v>
      </c>
    </row>
    <row r="3427" spans="1:8" x14ac:dyDescent="0.3">
      <c r="A3427" t="s">
        <v>1178</v>
      </c>
      <c r="B3427" t="s">
        <v>104</v>
      </c>
      <c r="C3427" t="s">
        <v>8</v>
      </c>
      <c r="D3427" s="16">
        <v>1179.2</v>
      </c>
      <c r="E3427" s="17">
        <v>2295</v>
      </c>
      <c r="F3427" s="17">
        <v>761902</v>
      </c>
      <c r="G3427" s="17">
        <v>392807.06450000004</v>
      </c>
      <c r="H3427">
        <v>32.089693284886607</v>
      </c>
    </row>
    <row r="3428" spans="1:8" x14ac:dyDescent="0.3">
      <c r="A3428" t="s">
        <v>1179</v>
      </c>
      <c r="B3428" t="s">
        <v>104</v>
      </c>
      <c r="C3428" t="s">
        <v>21</v>
      </c>
      <c r="D3428" s="16">
        <v>1179.2</v>
      </c>
      <c r="E3428" s="17">
        <v>2600</v>
      </c>
      <c r="F3428" s="17">
        <v>417452</v>
      </c>
      <c r="G3428" s="17">
        <v>204669.41179999971</v>
      </c>
      <c r="H3428">
        <v>41.248904694448967</v>
      </c>
    </row>
    <row r="3429" spans="1:8" x14ac:dyDescent="0.3">
      <c r="A3429" t="s">
        <v>1180</v>
      </c>
      <c r="B3429" t="s">
        <v>104</v>
      </c>
      <c r="C3429" t="s">
        <v>22</v>
      </c>
      <c r="D3429" s="16">
        <v>1179.2</v>
      </c>
      <c r="E3429" s="17">
        <v>2440</v>
      </c>
      <c r="F3429" s="17">
        <v>702452</v>
      </c>
      <c r="G3429" s="17">
        <v>343804.03000000014</v>
      </c>
      <c r="H3429">
        <v>41.337863984563974</v>
      </c>
    </row>
    <row r="3430" spans="1:8" x14ac:dyDescent="0.3">
      <c r="A3430" t="s">
        <v>1181</v>
      </c>
      <c r="B3430" t="s">
        <v>104</v>
      </c>
      <c r="C3430" t="s">
        <v>23</v>
      </c>
      <c r="D3430" s="16">
        <v>1179.2</v>
      </c>
      <c r="E3430" s="17">
        <v>1360</v>
      </c>
      <c r="F3430" s="17">
        <v>721163</v>
      </c>
      <c r="G3430" s="17">
        <v>378085.88600000052</v>
      </c>
      <c r="H3430">
        <v>37.649507565229243</v>
      </c>
    </row>
    <row r="3431" spans="1:8" x14ac:dyDescent="0.3">
      <c r="A3431" t="s">
        <v>1182</v>
      </c>
      <c r="B3431" t="s">
        <v>104</v>
      </c>
      <c r="C3431" t="s">
        <v>24</v>
      </c>
      <c r="D3431" s="16">
        <v>1179.2</v>
      </c>
      <c r="E3431" s="17">
        <v>5760</v>
      </c>
      <c r="F3431" s="17">
        <v>881655</v>
      </c>
      <c r="G3431" s="17">
        <v>469052.01400000002</v>
      </c>
      <c r="H3431">
        <v>48.790994170604527</v>
      </c>
    </row>
    <row r="3432" spans="1:8" x14ac:dyDescent="0.3">
      <c r="A3432" t="s">
        <v>1183</v>
      </c>
      <c r="B3432" t="s">
        <v>104</v>
      </c>
      <c r="C3432" t="s">
        <v>25</v>
      </c>
      <c r="D3432" s="16">
        <v>1179.2</v>
      </c>
      <c r="E3432" s="17">
        <v>2120</v>
      </c>
      <c r="F3432" s="17">
        <v>411885</v>
      </c>
      <c r="G3432" s="17">
        <v>209306.47600000008</v>
      </c>
      <c r="H3432">
        <v>43.486368353142758</v>
      </c>
    </row>
    <row r="3433" spans="1:8" x14ac:dyDescent="0.3">
      <c r="A3433" t="s">
        <v>7104</v>
      </c>
      <c r="B3433" t="s">
        <v>104</v>
      </c>
      <c r="C3433" t="s">
        <v>5061</v>
      </c>
      <c r="D3433" s="16">
        <v>1179.2</v>
      </c>
      <c r="E3433" s="17">
        <v>2025</v>
      </c>
      <c r="F3433" s="17">
        <v>496377</v>
      </c>
      <c r="G3433" s="17">
        <v>272283.68400000012</v>
      </c>
      <c r="H3433">
        <v>34.159765281441899</v>
      </c>
    </row>
    <row r="3434" spans="1:8" x14ac:dyDescent="0.3">
      <c r="A3434" t="s">
        <v>1184</v>
      </c>
      <c r="B3434" t="s">
        <v>104</v>
      </c>
      <c r="C3434" t="s">
        <v>14</v>
      </c>
      <c r="D3434" s="16">
        <v>1179.2</v>
      </c>
      <c r="E3434" s="17">
        <v>1230</v>
      </c>
      <c r="F3434" s="17">
        <v>549618</v>
      </c>
      <c r="G3434" s="17">
        <v>288406.11299999984</v>
      </c>
      <c r="H3434">
        <v>18.084459547585567</v>
      </c>
    </row>
    <row r="3435" spans="1:8" x14ac:dyDescent="0.3">
      <c r="A3435" t="s">
        <v>1185</v>
      </c>
      <c r="B3435" t="s">
        <v>104</v>
      </c>
      <c r="C3435" t="s">
        <v>15</v>
      </c>
      <c r="D3435" s="16">
        <v>1179.2</v>
      </c>
      <c r="E3435" s="17">
        <v>1000</v>
      </c>
      <c r="F3435" s="17">
        <v>691134</v>
      </c>
      <c r="G3435" s="17">
        <v>404670.09799999988</v>
      </c>
      <c r="H3435">
        <v>38.020583289757639</v>
      </c>
    </row>
    <row r="3436" spans="1:8" x14ac:dyDescent="0.3">
      <c r="A3436" t="s">
        <v>7105</v>
      </c>
      <c r="B3436" t="s">
        <v>104</v>
      </c>
      <c r="C3436" t="s">
        <v>5063</v>
      </c>
      <c r="D3436" s="16">
        <v>1179.2</v>
      </c>
      <c r="E3436" s="17">
        <v>720</v>
      </c>
      <c r="F3436" s="17">
        <v>54612</v>
      </c>
      <c r="G3436" s="17">
        <v>25103.754999999965</v>
      </c>
      <c r="H3436">
        <v>29.781428214385482</v>
      </c>
    </row>
    <row r="3437" spans="1:8" x14ac:dyDescent="0.3">
      <c r="A3437" t="s">
        <v>7106</v>
      </c>
      <c r="B3437" t="s">
        <v>104</v>
      </c>
      <c r="C3437" t="s">
        <v>5065</v>
      </c>
      <c r="D3437" s="16">
        <v>1179.2</v>
      </c>
      <c r="E3437" s="17">
        <v>1824</v>
      </c>
      <c r="F3437" s="17">
        <v>3375738</v>
      </c>
      <c r="G3437" s="17">
        <v>1585231.2245999991</v>
      </c>
      <c r="H3437">
        <v>47.457817368335405</v>
      </c>
    </row>
    <row r="3438" spans="1:8" x14ac:dyDescent="0.3">
      <c r="A3438" t="s">
        <v>7107</v>
      </c>
      <c r="B3438" t="s">
        <v>104</v>
      </c>
      <c r="C3438" t="s">
        <v>5067</v>
      </c>
      <c r="D3438" s="16">
        <v>1179.2</v>
      </c>
      <c r="E3438" s="17">
        <v>1368</v>
      </c>
      <c r="F3438" s="17">
        <v>2809978</v>
      </c>
      <c r="G3438" s="17">
        <v>1363887.7825999989</v>
      </c>
      <c r="H3438">
        <v>38.490544391397229</v>
      </c>
    </row>
    <row r="3439" spans="1:8" x14ac:dyDescent="0.3">
      <c r="A3439" t="s">
        <v>7108</v>
      </c>
      <c r="B3439" t="s">
        <v>104</v>
      </c>
      <c r="C3439" t="s">
        <v>5069</v>
      </c>
      <c r="D3439" s="16">
        <v>1179.2</v>
      </c>
      <c r="E3439" s="17">
        <v>1056</v>
      </c>
      <c r="F3439" s="17">
        <v>424258</v>
      </c>
      <c r="G3439" s="17">
        <v>120052.07099999982</v>
      </c>
      <c r="H3439">
        <v>85.361538533327035</v>
      </c>
    </row>
    <row r="3440" spans="1:8" x14ac:dyDescent="0.3">
      <c r="A3440" t="s">
        <v>7109</v>
      </c>
      <c r="B3440" t="s">
        <v>104</v>
      </c>
      <c r="C3440" t="s">
        <v>5071</v>
      </c>
      <c r="D3440" s="16">
        <v>1179.2</v>
      </c>
      <c r="E3440" s="17">
        <v>600</v>
      </c>
      <c r="F3440" s="17">
        <v>440329</v>
      </c>
      <c r="G3440" s="17">
        <v>198650.01660000006</v>
      </c>
      <c r="H3440">
        <v>48.14436674554473</v>
      </c>
    </row>
    <row r="3441" spans="1:8" x14ac:dyDescent="0.3">
      <c r="A3441" t="s">
        <v>7110</v>
      </c>
      <c r="B3441" t="s">
        <v>104</v>
      </c>
      <c r="C3441" t="s">
        <v>5073</v>
      </c>
      <c r="D3441" s="16">
        <v>1179.2</v>
      </c>
      <c r="E3441" s="17">
        <v>113</v>
      </c>
      <c r="F3441" s="17">
        <v>189789</v>
      </c>
      <c r="G3441" s="17">
        <v>72382.439800000036</v>
      </c>
      <c r="H3441">
        <v>21.598549694159296</v>
      </c>
    </row>
    <row r="3442" spans="1:8" x14ac:dyDescent="0.3">
      <c r="A3442" t="s">
        <v>7111</v>
      </c>
      <c r="B3442" t="s">
        <v>104</v>
      </c>
      <c r="C3442" t="s">
        <v>5075</v>
      </c>
      <c r="D3442" s="16">
        <v>1179.2</v>
      </c>
      <c r="E3442" s="17">
        <v>113</v>
      </c>
      <c r="F3442" s="17">
        <v>92880</v>
      </c>
      <c r="G3442" s="17">
        <v>29438.939999999981</v>
      </c>
      <c r="H3442">
        <v>28.820814942247214</v>
      </c>
    </row>
    <row r="3443" spans="1:8" x14ac:dyDescent="0.3">
      <c r="A3443" t="s">
        <v>1186</v>
      </c>
      <c r="B3443" t="s">
        <v>104</v>
      </c>
      <c r="C3443" t="s">
        <v>26</v>
      </c>
      <c r="D3443" s="16">
        <v>1179.2</v>
      </c>
      <c r="E3443" s="17">
        <v>1140</v>
      </c>
      <c r="F3443" s="17">
        <v>447842</v>
      </c>
      <c r="G3443" s="17">
        <v>229796.51710000003</v>
      </c>
      <c r="H3443">
        <v>78.045460582664305</v>
      </c>
    </row>
    <row r="3444" spans="1:8" x14ac:dyDescent="0.3">
      <c r="A3444" t="s">
        <v>1187</v>
      </c>
      <c r="B3444" t="s">
        <v>104</v>
      </c>
      <c r="C3444" t="s">
        <v>27</v>
      </c>
      <c r="D3444" s="16">
        <v>1179.2</v>
      </c>
      <c r="E3444" s="17">
        <v>1140</v>
      </c>
      <c r="F3444" s="17">
        <v>454261</v>
      </c>
      <c r="G3444" s="17">
        <v>238644.7898</v>
      </c>
      <c r="H3444">
        <v>72.676375881779691</v>
      </c>
    </row>
    <row r="3445" spans="1:8" x14ac:dyDescent="0.3">
      <c r="A3445" t="s">
        <v>1188</v>
      </c>
      <c r="B3445" t="s">
        <v>104</v>
      </c>
      <c r="C3445" t="s">
        <v>28</v>
      </c>
      <c r="D3445" s="16">
        <v>1179.2</v>
      </c>
      <c r="E3445" s="17">
        <v>1584</v>
      </c>
      <c r="F3445" s="17">
        <v>422223</v>
      </c>
      <c r="G3445" s="17">
        <v>188005.21269999997</v>
      </c>
      <c r="H3445">
        <v>60.56513769268274</v>
      </c>
    </row>
    <row r="3446" spans="1:8" x14ac:dyDescent="0.3">
      <c r="A3446" t="s">
        <v>1189</v>
      </c>
      <c r="B3446" t="s">
        <v>104</v>
      </c>
      <c r="C3446" t="s">
        <v>29</v>
      </c>
      <c r="D3446" s="16">
        <v>1179.2</v>
      </c>
      <c r="E3446" s="17">
        <v>200</v>
      </c>
      <c r="F3446" s="17">
        <v>145330</v>
      </c>
      <c r="G3446" s="17">
        <v>76859.8848</v>
      </c>
      <c r="H3446">
        <v>40.47040905226924</v>
      </c>
    </row>
    <row r="3447" spans="1:8" x14ac:dyDescent="0.3">
      <c r="A3447" t="s">
        <v>7112</v>
      </c>
      <c r="B3447" t="s">
        <v>104</v>
      </c>
      <c r="C3447" t="s">
        <v>5077</v>
      </c>
      <c r="D3447" s="16">
        <v>1179.2</v>
      </c>
      <c r="E3447" s="17">
        <v>640</v>
      </c>
      <c r="F3447" s="17">
        <v>20246</v>
      </c>
      <c r="G3447" s="17">
        <v>10093.500000000002</v>
      </c>
      <c r="H3447">
        <v>32.591270544200952</v>
      </c>
    </row>
    <row r="3448" spans="1:8" x14ac:dyDescent="0.3">
      <c r="A3448" t="s">
        <v>1190</v>
      </c>
      <c r="B3448" t="s">
        <v>104</v>
      </c>
      <c r="C3448" t="s">
        <v>30</v>
      </c>
      <c r="D3448" s="16">
        <v>1179.2</v>
      </c>
      <c r="E3448" s="17">
        <v>1808</v>
      </c>
      <c r="F3448" s="17">
        <v>602576</v>
      </c>
      <c r="G3448" s="17">
        <v>348533.72440000018</v>
      </c>
      <c r="H3448">
        <v>42.581540651653683</v>
      </c>
    </row>
    <row r="3449" spans="1:8" x14ac:dyDescent="0.3">
      <c r="A3449" t="s">
        <v>7113</v>
      </c>
      <c r="B3449" t="s">
        <v>104</v>
      </c>
      <c r="C3449" t="s">
        <v>5079</v>
      </c>
      <c r="D3449" s="16">
        <v>1179.2</v>
      </c>
      <c r="E3449" s="17">
        <v>920</v>
      </c>
      <c r="F3449" s="17">
        <v>43237</v>
      </c>
      <c r="G3449" s="17">
        <v>22941.835999999999</v>
      </c>
      <c r="H3449">
        <v>63.694983287644291</v>
      </c>
    </row>
    <row r="3450" spans="1:8" x14ac:dyDescent="0.3">
      <c r="A3450" t="s">
        <v>7114</v>
      </c>
      <c r="B3450" t="s">
        <v>104</v>
      </c>
      <c r="C3450" t="s">
        <v>5081</v>
      </c>
      <c r="D3450" s="16">
        <v>1179.2</v>
      </c>
      <c r="E3450" s="17">
        <v>0</v>
      </c>
      <c r="F3450" s="17">
        <v>247715</v>
      </c>
      <c r="G3450" s="17">
        <v>123462.40449999996</v>
      </c>
      <c r="H3450">
        <v>34.525095703131598</v>
      </c>
    </row>
    <row r="3451" spans="1:8" x14ac:dyDescent="0.3">
      <c r="A3451" t="s">
        <v>7115</v>
      </c>
      <c r="B3451" t="s">
        <v>104</v>
      </c>
      <c r="C3451" t="s">
        <v>5083</v>
      </c>
      <c r="D3451" s="16">
        <v>1179.2</v>
      </c>
      <c r="E3451" s="17">
        <v>0</v>
      </c>
      <c r="F3451" s="17">
        <v>158480</v>
      </c>
      <c r="G3451" s="17">
        <v>86882.146000000008</v>
      </c>
      <c r="H3451">
        <v>53.886020377091235</v>
      </c>
    </row>
    <row r="3452" spans="1:8" x14ac:dyDescent="0.3">
      <c r="A3452" t="s">
        <v>7116</v>
      </c>
      <c r="B3452" t="s">
        <v>104</v>
      </c>
      <c r="C3452" t="s">
        <v>5085</v>
      </c>
      <c r="D3452" s="16">
        <v>1179.2</v>
      </c>
      <c r="E3452" s="17">
        <v>225</v>
      </c>
      <c r="F3452" s="17">
        <v>77761</v>
      </c>
      <c r="G3452" s="17">
        <v>29755.745500000005</v>
      </c>
      <c r="H3452">
        <v>37.15672046275688</v>
      </c>
    </row>
    <row r="3453" spans="1:8" x14ac:dyDescent="0.3">
      <c r="A3453" t="s">
        <v>1191</v>
      </c>
      <c r="B3453" t="s">
        <v>104</v>
      </c>
      <c r="C3453" t="s">
        <v>31</v>
      </c>
      <c r="D3453" s="16">
        <v>1179.2</v>
      </c>
      <c r="E3453" s="17">
        <v>3280</v>
      </c>
      <c r="F3453" s="17">
        <v>559007</v>
      </c>
      <c r="G3453" s="17">
        <v>278511.65619999997</v>
      </c>
      <c r="H3453">
        <v>44.297978641526328</v>
      </c>
    </row>
    <row r="3454" spans="1:8" x14ac:dyDescent="0.3">
      <c r="A3454" t="s">
        <v>7117</v>
      </c>
      <c r="B3454" t="s">
        <v>104</v>
      </c>
      <c r="C3454" t="s">
        <v>5087</v>
      </c>
      <c r="D3454" s="16">
        <v>1179.2</v>
      </c>
      <c r="E3454" s="17">
        <v>0</v>
      </c>
      <c r="F3454" s="17">
        <v>54378</v>
      </c>
      <c r="G3454" s="17">
        <v>9227.6280000000042</v>
      </c>
      <c r="H3454">
        <v>71.224888315427322</v>
      </c>
    </row>
    <row r="3455" spans="1:8" x14ac:dyDescent="0.3">
      <c r="A3455" t="s">
        <v>1651</v>
      </c>
      <c r="B3455" t="s">
        <v>105</v>
      </c>
      <c r="C3455" t="s">
        <v>4</v>
      </c>
      <c r="D3455" s="16">
        <v>1100.8</v>
      </c>
      <c r="E3455" s="17">
        <v>13496</v>
      </c>
      <c r="F3455" s="17">
        <v>3395475</v>
      </c>
      <c r="G3455" s="17">
        <v>1772061.1830000037</v>
      </c>
      <c r="H3455">
        <v>66.014463117385318</v>
      </c>
    </row>
    <row r="3456" spans="1:8" x14ac:dyDescent="0.3">
      <c r="A3456" t="s">
        <v>1652</v>
      </c>
      <c r="B3456" t="s">
        <v>105</v>
      </c>
      <c r="C3456" t="s">
        <v>2</v>
      </c>
      <c r="D3456" s="16">
        <v>1100.8</v>
      </c>
      <c r="E3456" s="17">
        <v>18636</v>
      </c>
      <c r="F3456" s="17">
        <v>5414695.9800000004</v>
      </c>
      <c r="G3456" s="17">
        <v>2719629.2552000023</v>
      </c>
      <c r="H3456">
        <v>72.717731027918987</v>
      </c>
    </row>
    <row r="3457" spans="1:8" x14ac:dyDescent="0.3">
      <c r="A3457" t="s">
        <v>1653</v>
      </c>
      <c r="B3457" t="s">
        <v>105</v>
      </c>
      <c r="C3457" t="s">
        <v>3</v>
      </c>
      <c r="D3457" s="16">
        <v>1100.8</v>
      </c>
      <c r="E3457" s="17">
        <v>14208</v>
      </c>
      <c r="F3457" s="17">
        <v>1860275</v>
      </c>
      <c r="G3457" s="17">
        <v>919493.43409999949</v>
      </c>
      <c r="H3457">
        <v>76.694811619713832</v>
      </c>
    </row>
    <row r="3458" spans="1:8" x14ac:dyDescent="0.3">
      <c r="A3458" t="s">
        <v>1654</v>
      </c>
      <c r="B3458" t="s">
        <v>105</v>
      </c>
      <c r="C3458" t="s">
        <v>7</v>
      </c>
      <c r="D3458" s="16">
        <v>1100.8</v>
      </c>
      <c r="E3458" s="17">
        <v>3945</v>
      </c>
      <c r="F3458" s="17">
        <v>932339</v>
      </c>
      <c r="G3458" s="17">
        <v>494752.15599999978</v>
      </c>
      <c r="H3458">
        <v>71.361071184077773</v>
      </c>
    </row>
    <row r="3459" spans="1:8" x14ac:dyDescent="0.3">
      <c r="A3459" t="s">
        <v>1655</v>
      </c>
      <c r="B3459" t="s">
        <v>105</v>
      </c>
      <c r="C3459" t="s">
        <v>5</v>
      </c>
      <c r="D3459" s="16">
        <v>1100.8</v>
      </c>
      <c r="E3459" s="17">
        <v>4560</v>
      </c>
      <c r="F3459" s="17">
        <v>522776</v>
      </c>
      <c r="G3459" s="17">
        <v>277511.96519999998</v>
      </c>
      <c r="H3459">
        <v>84.803901401445899</v>
      </c>
    </row>
    <row r="3460" spans="1:8" x14ac:dyDescent="0.3">
      <c r="A3460" t="s">
        <v>1656</v>
      </c>
      <c r="B3460" t="s">
        <v>105</v>
      </c>
      <c r="C3460" t="s">
        <v>6</v>
      </c>
      <c r="D3460" s="16">
        <v>1100.8</v>
      </c>
      <c r="E3460" s="17">
        <v>1060</v>
      </c>
      <c r="F3460" s="17">
        <v>379757</v>
      </c>
      <c r="G3460" s="17">
        <v>198630.03099999996</v>
      </c>
      <c r="H3460">
        <v>33.698115586530875</v>
      </c>
    </row>
    <row r="3461" spans="1:8" x14ac:dyDescent="0.3">
      <c r="A3461" t="s">
        <v>1657</v>
      </c>
      <c r="B3461" t="s">
        <v>105</v>
      </c>
      <c r="C3461" t="s">
        <v>8</v>
      </c>
      <c r="D3461" s="16">
        <v>1100.8</v>
      </c>
      <c r="E3461" s="17">
        <v>3100</v>
      </c>
      <c r="F3461" s="17">
        <v>684442</v>
      </c>
      <c r="G3461" s="17">
        <v>336429.61450000008</v>
      </c>
      <c r="H3461">
        <v>50.629434363048027</v>
      </c>
    </row>
    <row r="3462" spans="1:8" x14ac:dyDescent="0.3">
      <c r="A3462" t="s">
        <v>1658</v>
      </c>
      <c r="B3462" t="s">
        <v>105</v>
      </c>
      <c r="C3462" t="s">
        <v>21</v>
      </c>
      <c r="D3462" s="16">
        <v>1100.8</v>
      </c>
      <c r="E3462" s="17">
        <v>2480</v>
      </c>
      <c r="F3462" s="17">
        <v>287639</v>
      </c>
      <c r="G3462" s="17">
        <v>130902.32839999988</v>
      </c>
      <c r="H3462">
        <v>58.741206476531964</v>
      </c>
    </row>
    <row r="3463" spans="1:8" x14ac:dyDescent="0.3">
      <c r="A3463" t="s">
        <v>1659</v>
      </c>
      <c r="B3463" t="s">
        <v>105</v>
      </c>
      <c r="C3463" t="s">
        <v>22</v>
      </c>
      <c r="D3463" s="16">
        <v>1100.8</v>
      </c>
      <c r="E3463" s="17">
        <v>2360</v>
      </c>
      <c r="F3463" s="17">
        <v>409775</v>
      </c>
      <c r="G3463" s="17">
        <v>196500.53000000012</v>
      </c>
      <c r="H3463">
        <v>73.07886522329656</v>
      </c>
    </row>
    <row r="3464" spans="1:8" x14ac:dyDescent="0.3">
      <c r="A3464" t="s">
        <v>1660</v>
      </c>
      <c r="B3464" t="s">
        <v>105</v>
      </c>
      <c r="C3464" t="s">
        <v>23</v>
      </c>
      <c r="D3464" s="16">
        <v>1100.8</v>
      </c>
      <c r="E3464" s="17">
        <v>1320</v>
      </c>
      <c r="F3464" s="17">
        <v>415788</v>
      </c>
      <c r="G3464" s="17">
        <v>207811.8079999999</v>
      </c>
      <c r="H3464">
        <v>60.426557439805357</v>
      </c>
    </row>
    <row r="3465" spans="1:8" x14ac:dyDescent="0.3">
      <c r="A3465" t="s">
        <v>1661</v>
      </c>
      <c r="B3465" t="s">
        <v>105</v>
      </c>
      <c r="C3465" t="s">
        <v>24</v>
      </c>
      <c r="D3465" s="16">
        <v>1100.8</v>
      </c>
      <c r="E3465" s="17">
        <v>5560</v>
      </c>
      <c r="F3465" s="17">
        <v>584166</v>
      </c>
      <c r="G3465" s="17">
        <v>315171.636</v>
      </c>
      <c r="H3465">
        <v>61.802565136643523</v>
      </c>
    </row>
    <row r="3466" spans="1:8" x14ac:dyDescent="0.3">
      <c r="A3466" t="s">
        <v>1662</v>
      </c>
      <c r="B3466" t="s">
        <v>105</v>
      </c>
      <c r="C3466" t="s">
        <v>25</v>
      </c>
      <c r="D3466" s="16">
        <v>1100.8</v>
      </c>
      <c r="E3466" s="17">
        <v>2040</v>
      </c>
      <c r="F3466" s="17">
        <v>287736</v>
      </c>
      <c r="G3466" s="17">
        <v>145730.50760000007</v>
      </c>
      <c r="H3466">
        <v>65.015093340150415</v>
      </c>
    </row>
    <row r="3467" spans="1:8" x14ac:dyDescent="0.3">
      <c r="A3467" t="s">
        <v>7118</v>
      </c>
      <c r="B3467" t="s">
        <v>105</v>
      </c>
      <c r="C3467" t="s">
        <v>5061</v>
      </c>
      <c r="D3467" s="16">
        <v>1100.8</v>
      </c>
      <c r="E3467" s="17">
        <v>3928</v>
      </c>
      <c r="F3467" s="17">
        <v>352912.71</v>
      </c>
      <c r="G3467" s="17">
        <v>184031.39359999998</v>
      </c>
      <c r="H3467">
        <v>63.645714253800179</v>
      </c>
    </row>
    <row r="3468" spans="1:8" x14ac:dyDescent="0.3">
      <c r="A3468" t="s">
        <v>1663</v>
      </c>
      <c r="B3468" t="s">
        <v>105</v>
      </c>
      <c r="C3468" t="s">
        <v>14</v>
      </c>
      <c r="D3468" s="16">
        <v>1100.8</v>
      </c>
      <c r="E3468" s="17">
        <v>1501</v>
      </c>
      <c r="F3468" s="17">
        <v>421313.29</v>
      </c>
      <c r="G3468" s="17">
        <v>212123.37999999992</v>
      </c>
      <c r="H3468">
        <v>40.287173573046651</v>
      </c>
    </row>
    <row r="3469" spans="1:8" x14ac:dyDescent="0.3">
      <c r="A3469" t="s">
        <v>1664</v>
      </c>
      <c r="B3469" t="s">
        <v>105</v>
      </c>
      <c r="C3469" t="s">
        <v>15</v>
      </c>
      <c r="D3469" s="16">
        <v>1100.8</v>
      </c>
      <c r="E3469" s="17">
        <v>1197</v>
      </c>
      <c r="F3469" s="17">
        <v>436359</v>
      </c>
      <c r="G3469" s="17">
        <v>254475.85259999998</v>
      </c>
      <c r="H3469">
        <v>32.817658085567032</v>
      </c>
    </row>
    <row r="3470" spans="1:8" x14ac:dyDescent="0.3">
      <c r="A3470" t="s">
        <v>7119</v>
      </c>
      <c r="B3470" t="s">
        <v>105</v>
      </c>
      <c r="C3470" t="s">
        <v>5063</v>
      </c>
      <c r="D3470" s="16">
        <v>1100.8</v>
      </c>
      <c r="E3470" s="17">
        <v>400</v>
      </c>
      <c r="F3470" s="17">
        <v>16176</v>
      </c>
      <c r="G3470" s="17">
        <v>7299.8929999999964</v>
      </c>
      <c r="H3470">
        <v>61.380368397992498</v>
      </c>
    </row>
    <row r="3471" spans="1:8" x14ac:dyDescent="0.3">
      <c r="A3471" t="s">
        <v>7120</v>
      </c>
      <c r="B3471" t="s">
        <v>105</v>
      </c>
      <c r="C3471" t="s">
        <v>5065</v>
      </c>
      <c r="D3471" s="16">
        <v>1100.8</v>
      </c>
      <c r="E3471" s="17">
        <v>0</v>
      </c>
      <c r="F3471" s="17">
        <v>290372</v>
      </c>
      <c r="G3471" s="17">
        <v>101322.87300000011</v>
      </c>
      <c r="H3471">
        <v>58.573230713728719</v>
      </c>
    </row>
    <row r="3472" spans="1:8" x14ac:dyDescent="0.3">
      <c r="A3472" t="s">
        <v>7121</v>
      </c>
      <c r="B3472" t="s">
        <v>105</v>
      </c>
      <c r="C3472" t="s">
        <v>5067</v>
      </c>
      <c r="D3472" s="16">
        <v>1100.8</v>
      </c>
      <c r="E3472" s="17">
        <v>0</v>
      </c>
      <c r="F3472" s="17">
        <v>301694</v>
      </c>
      <c r="G3472" s="17">
        <v>91942.691200000147</v>
      </c>
      <c r="H3472">
        <v>84.977004147303845</v>
      </c>
    </row>
    <row r="3473" spans="1:8" x14ac:dyDescent="0.3">
      <c r="A3473" t="s">
        <v>7122</v>
      </c>
      <c r="B3473" t="s">
        <v>105</v>
      </c>
      <c r="C3473" t="s">
        <v>5069</v>
      </c>
      <c r="D3473" s="16">
        <v>1100.8</v>
      </c>
      <c r="E3473" s="17">
        <v>0</v>
      </c>
      <c r="F3473" s="17">
        <v>43178</v>
      </c>
      <c r="G3473" s="17">
        <v>26347.658900000002</v>
      </c>
      <c r="H3473">
        <v>225.60531316266645</v>
      </c>
    </row>
    <row r="3474" spans="1:8" x14ac:dyDescent="0.3">
      <c r="A3474" t="s">
        <v>7123</v>
      </c>
      <c r="B3474" t="s">
        <v>105</v>
      </c>
      <c r="C3474" t="s">
        <v>5071</v>
      </c>
      <c r="D3474" s="16">
        <v>1100.8</v>
      </c>
      <c r="E3474" s="17">
        <v>0</v>
      </c>
      <c r="F3474" s="17">
        <v>31239</v>
      </c>
      <c r="G3474" s="17">
        <v>15332.173999999997</v>
      </c>
      <c r="H3474">
        <v>61.6235593071804</v>
      </c>
    </row>
    <row r="3475" spans="1:8" x14ac:dyDescent="0.3">
      <c r="A3475" t="s">
        <v>7124</v>
      </c>
      <c r="B3475" t="s">
        <v>105</v>
      </c>
      <c r="C3475" t="s">
        <v>5073</v>
      </c>
      <c r="D3475" s="16">
        <v>1100.8</v>
      </c>
      <c r="E3475" s="17">
        <v>0</v>
      </c>
      <c r="F3475" s="17">
        <v>81844</v>
      </c>
      <c r="G3475" s="17">
        <v>35664.430600000051</v>
      </c>
      <c r="H3475">
        <v>39.597519241918349</v>
      </c>
    </row>
    <row r="3476" spans="1:8" x14ac:dyDescent="0.3">
      <c r="A3476" t="s">
        <v>7125</v>
      </c>
      <c r="B3476" t="s">
        <v>105</v>
      </c>
      <c r="C3476" t="s">
        <v>5075</v>
      </c>
      <c r="D3476" s="16">
        <v>1100.8</v>
      </c>
      <c r="E3476" s="17">
        <v>0</v>
      </c>
      <c r="F3476" s="17">
        <v>1133</v>
      </c>
      <c r="G3476" s="17">
        <v>282.24</v>
      </c>
      <c r="H3476">
        <v>78.562696882787222</v>
      </c>
    </row>
    <row r="3477" spans="1:8" x14ac:dyDescent="0.3">
      <c r="A3477" t="s">
        <v>1665</v>
      </c>
      <c r="B3477" t="s">
        <v>105</v>
      </c>
      <c r="C3477" t="s">
        <v>26</v>
      </c>
      <c r="D3477" s="16">
        <v>1100.8</v>
      </c>
      <c r="E3477" s="17">
        <v>984</v>
      </c>
      <c r="F3477" s="17">
        <v>364726</v>
      </c>
      <c r="G3477" s="17">
        <v>182220.00719999993</v>
      </c>
      <c r="H3477">
        <v>73.902083424078967</v>
      </c>
    </row>
    <row r="3478" spans="1:8" x14ac:dyDescent="0.3">
      <c r="A3478" t="s">
        <v>1666</v>
      </c>
      <c r="B3478" t="s">
        <v>105</v>
      </c>
      <c r="C3478" t="s">
        <v>27</v>
      </c>
      <c r="D3478" s="16">
        <v>1100.8</v>
      </c>
      <c r="E3478" s="17">
        <v>1209</v>
      </c>
      <c r="F3478" s="17">
        <v>232559</v>
      </c>
      <c r="G3478" s="17">
        <v>97671.080800000054</v>
      </c>
      <c r="H3478">
        <v>116.5964093765929</v>
      </c>
    </row>
    <row r="3479" spans="1:8" x14ac:dyDescent="0.3">
      <c r="A3479" t="s">
        <v>1667</v>
      </c>
      <c r="B3479" t="s">
        <v>105</v>
      </c>
      <c r="C3479" t="s">
        <v>28</v>
      </c>
      <c r="D3479" s="16">
        <v>1100.8</v>
      </c>
      <c r="E3479" s="17">
        <v>1056</v>
      </c>
      <c r="F3479" s="17">
        <v>144742</v>
      </c>
      <c r="G3479" s="17">
        <v>59808.847199999989</v>
      </c>
      <c r="H3479">
        <v>94.832960447925231</v>
      </c>
    </row>
    <row r="3480" spans="1:8" x14ac:dyDescent="0.3">
      <c r="A3480" t="s">
        <v>1668</v>
      </c>
      <c r="B3480" t="s">
        <v>105</v>
      </c>
      <c r="C3480" t="s">
        <v>29</v>
      </c>
      <c r="D3480" s="16">
        <v>1100.8</v>
      </c>
      <c r="E3480" s="17">
        <v>600</v>
      </c>
      <c r="F3480" s="17">
        <v>181010</v>
      </c>
      <c r="G3480" s="17">
        <v>82155.609499999962</v>
      </c>
      <c r="H3480">
        <v>68.590664716100761</v>
      </c>
    </row>
    <row r="3481" spans="1:8" x14ac:dyDescent="0.3">
      <c r="A3481" t="s">
        <v>7126</v>
      </c>
      <c r="B3481" t="s">
        <v>105</v>
      </c>
      <c r="C3481" t="s">
        <v>5077</v>
      </c>
      <c r="D3481" s="16">
        <v>1100.8</v>
      </c>
      <c r="E3481" s="17">
        <v>320</v>
      </c>
      <c r="F3481" s="17">
        <v>16233</v>
      </c>
      <c r="G3481" s="17">
        <v>5579.2919999999995</v>
      </c>
      <c r="H3481">
        <v>33.630541826376323</v>
      </c>
    </row>
    <row r="3482" spans="1:8" x14ac:dyDescent="0.3">
      <c r="A3482" t="s">
        <v>1669</v>
      </c>
      <c r="B3482" t="s">
        <v>105</v>
      </c>
      <c r="C3482" t="s">
        <v>30</v>
      </c>
      <c r="D3482" s="16">
        <v>1100.8</v>
      </c>
      <c r="E3482" s="17">
        <v>1108</v>
      </c>
      <c r="F3482" s="17">
        <v>247590</v>
      </c>
      <c r="G3482" s="17">
        <v>140481.20829999997</v>
      </c>
      <c r="H3482">
        <v>56.510786762054373</v>
      </c>
    </row>
    <row r="3483" spans="1:8" x14ac:dyDescent="0.3">
      <c r="A3483" t="s">
        <v>7127</v>
      </c>
      <c r="B3483" t="s">
        <v>105</v>
      </c>
      <c r="C3483" t="s">
        <v>5079</v>
      </c>
      <c r="D3483" s="16">
        <v>1100.8</v>
      </c>
      <c r="E3483" s="17">
        <v>880</v>
      </c>
      <c r="F3483" s="17">
        <v>20842</v>
      </c>
      <c r="G3483" s="17">
        <v>11183.304000000002</v>
      </c>
      <c r="H3483">
        <v>181.88469065596425</v>
      </c>
    </row>
    <row r="3484" spans="1:8" x14ac:dyDescent="0.3">
      <c r="A3484" t="s">
        <v>7128</v>
      </c>
      <c r="B3484" t="s">
        <v>105</v>
      </c>
      <c r="C3484" t="s">
        <v>5081</v>
      </c>
      <c r="D3484" s="16">
        <v>1100.8</v>
      </c>
      <c r="E3484" s="17">
        <v>0</v>
      </c>
      <c r="F3484" s="17">
        <v>133000</v>
      </c>
      <c r="G3484" s="17">
        <v>66356.353999999992</v>
      </c>
      <c r="H3484">
        <v>51.065166562165523</v>
      </c>
    </row>
    <row r="3485" spans="1:8" x14ac:dyDescent="0.3">
      <c r="A3485" t="s">
        <v>7129</v>
      </c>
      <c r="B3485" t="s">
        <v>105</v>
      </c>
      <c r="C3485" t="s">
        <v>5083</v>
      </c>
      <c r="D3485" s="16">
        <v>1100.8</v>
      </c>
      <c r="E3485" s="17">
        <v>0</v>
      </c>
      <c r="F3485" s="17">
        <v>207767</v>
      </c>
      <c r="G3485" s="17">
        <v>111599.12560000001</v>
      </c>
      <c r="H3485">
        <v>36.612358989604509</v>
      </c>
    </row>
    <row r="3486" spans="1:8" x14ac:dyDescent="0.3">
      <c r="A3486" t="s">
        <v>7130</v>
      </c>
      <c r="B3486" t="s">
        <v>105</v>
      </c>
      <c r="C3486" t="s">
        <v>5085</v>
      </c>
      <c r="D3486" s="16">
        <v>1100.8</v>
      </c>
      <c r="E3486" s="17">
        <v>270</v>
      </c>
      <c r="F3486" s="17">
        <v>48623</v>
      </c>
      <c r="G3486" s="17">
        <v>19444.058799999999</v>
      </c>
      <c r="H3486">
        <v>52.023759477605715</v>
      </c>
    </row>
    <row r="3487" spans="1:8" x14ac:dyDescent="0.3">
      <c r="A3487" t="s">
        <v>1670</v>
      </c>
      <c r="B3487" t="s">
        <v>105</v>
      </c>
      <c r="C3487" t="s">
        <v>31</v>
      </c>
      <c r="D3487" s="16">
        <v>1100.8</v>
      </c>
      <c r="E3487" s="17">
        <v>2880</v>
      </c>
      <c r="F3487" s="17">
        <v>324877</v>
      </c>
      <c r="G3487" s="17">
        <v>147179.35459999993</v>
      </c>
      <c r="H3487">
        <v>69.658263314838408</v>
      </c>
    </row>
    <row r="3488" spans="1:8" x14ac:dyDescent="0.3">
      <c r="A3488" t="s">
        <v>7131</v>
      </c>
      <c r="B3488" t="s">
        <v>105</v>
      </c>
      <c r="C3488" t="s">
        <v>5087</v>
      </c>
      <c r="D3488" s="16">
        <v>1100.8</v>
      </c>
      <c r="E3488" s="17">
        <v>0</v>
      </c>
      <c r="F3488" s="17">
        <v>21736</v>
      </c>
      <c r="G3488" s="17">
        <v>7862.32</v>
      </c>
      <c r="H3488">
        <v>37.902759894995427</v>
      </c>
    </row>
    <row r="3489" spans="1:8" x14ac:dyDescent="0.3">
      <c r="A3489" t="s">
        <v>4142</v>
      </c>
      <c r="B3489" t="s">
        <v>106</v>
      </c>
      <c r="C3489" t="s">
        <v>4</v>
      </c>
      <c r="D3489" s="16">
        <v>990.8</v>
      </c>
      <c r="E3489" s="17">
        <v>10481</v>
      </c>
      <c r="F3489" s="17">
        <v>4494864</v>
      </c>
      <c r="G3489" s="17">
        <v>2645182.1279000007</v>
      </c>
      <c r="H3489">
        <v>39.207712711410039</v>
      </c>
    </row>
    <row r="3490" spans="1:8" x14ac:dyDescent="0.3">
      <c r="A3490" t="s">
        <v>4143</v>
      </c>
      <c r="B3490" t="s">
        <v>106</v>
      </c>
      <c r="C3490" t="s">
        <v>2</v>
      </c>
      <c r="D3490" s="16">
        <v>990.8</v>
      </c>
      <c r="E3490" s="17">
        <v>11060</v>
      </c>
      <c r="F3490" s="17">
        <v>4772273</v>
      </c>
      <c r="G3490" s="17">
        <v>2763109.081100001</v>
      </c>
      <c r="H3490">
        <v>55.623196037576427</v>
      </c>
    </row>
    <row r="3491" spans="1:8" x14ac:dyDescent="0.3">
      <c r="A3491" t="s">
        <v>4144</v>
      </c>
      <c r="B3491" t="s">
        <v>106</v>
      </c>
      <c r="C3491" t="s">
        <v>3</v>
      </c>
      <c r="D3491" s="16">
        <v>990.8</v>
      </c>
      <c r="E3491" s="17">
        <v>14856</v>
      </c>
      <c r="F3491" s="17">
        <v>2466163</v>
      </c>
      <c r="G3491" s="17">
        <v>1296254.1477999988</v>
      </c>
      <c r="H3491">
        <v>60.43967618274926</v>
      </c>
    </row>
    <row r="3492" spans="1:8" x14ac:dyDescent="0.3">
      <c r="A3492" t="s">
        <v>4145</v>
      </c>
      <c r="B3492" t="s">
        <v>106</v>
      </c>
      <c r="C3492" t="s">
        <v>7</v>
      </c>
      <c r="D3492" s="16">
        <v>990.8</v>
      </c>
      <c r="E3492" s="17">
        <v>5160</v>
      </c>
      <c r="F3492" s="17">
        <v>1245353</v>
      </c>
      <c r="G3492" s="17">
        <v>706843.50299999968</v>
      </c>
      <c r="H3492">
        <v>65.797522191145191</v>
      </c>
    </row>
    <row r="3493" spans="1:8" x14ac:dyDescent="0.3">
      <c r="A3493" t="s">
        <v>4146</v>
      </c>
      <c r="B3493" t="s">
        <v>106</v>
      </c>
      <c r="C3493" t="s">
        <v>5</v>
      </c>
      <c r="D3493" s="16">
        <v>990.8</v>
      </c>
      <c r="E3493" s="17">
        <v>2000</v>
      </c>
      <c r="F3493" s="17">
        <v>591669</v>
      </c>
      <c r="G3493" s="17">
        <v>355665.29619999987</v>
      </c>
      <c r="H3493">
        <v>39.328879893197637</v>
      </c>
    </row>
    <row r="3494" spans="1:8" x14ac:dyDescent="0.3">
      <c r="A3494" t="s">
        <v>4147</v>
      </c>
      <c r="B3494" t="s">
        <v>106</v>
      </c>
      <c r="C3494" t="s">
        <v>6</v>
      </c>
      <c r="D3494" s="16">
        <v>990.8</v>
      </c>
      <c r="E3494" s="17">
        <v>1580</v>
      </c>
      <c r="F3494" s="17">
        <v>593443</v>
      </c>
      <c r="G3494" s="17">
        <v>337124.5578999999</v>
      </c>
      <c r="H3494">
        <v>27.373317060278758</v>
      </c>
    </row>
    <row r="3495" spans="1:8" x14ac:dyDescent="0.3">
      <c r="A3495" t="s">
        <v>4148</v>
      </c>
      <c r="B3495" t="s">
        <v>106</v>
      </c>
      <c r="C3495" t="s">
        <v>8</v>
      </c>
      <c r="D3495" s="16">
        <v>990.8</v>
      </c>
      <c r="E3495" s="17">
        <v>4270</v>
      </c>
      <c r="F3495" s="17">
        <v>854990</v>
      </c>
      <c r="G3495" s="17">
        <v>415700.09669999976</v>
      </c>
      <c r="H3495">
        <v>49.278492173575948</v>
      </c>
    </row>
    <row r="3496" spans="1:8" x14ac:dyDescent="0.3">
      <c r="A3496" t="s">
        <v>4149</v>
      </c>
      <c r="B3496" t="s">
        <v>106</v>
      </c>
      <c r="C3496" t="s">
        <v>21</v>
      </c>
      <c r="D3496" s="16">
        <v>990.8</v>
      </c>
      <c r="E3496" s="17">
        <v>1990</v>
      </c>
      <c r="F3496" s="17">
        <v>233786</v>
      </c>
      <c r="G3496" s="17">
        <v>112105.59780000006</v>
      </c>
      <c r="H3496">
        <v>56.385774356850348</v>
      </c>
    </row>
    <row r="3497" spans="1:8" x14ac:dyDescent="0.3">
      <c r="A3497" t="s">
        <v>4150</v>
      </c>
      <c r="B3497" t="s">
        <v>106</v>
      </c>
      <c r="C3497" t="s">
        <v>22</v>
      </c>
      <c r="D3497" s="16">
        <v>990.8</v>
      </c>
      <c r="E3497" s="17">
        <v>1800</v>
      </c>
      <c r="F3497" s="17">
        <v>523729</v>
      </c>
      <c r="G3497" s="17">
        <v>264776.31200000003</v>
      </c>
      <c r="H3497">
        <v>36.501488662670333</v>
      </c>
    </row>
    <row r="3498" spans="1:8" x14ac:dyDescent="0.3">
      <c r="A3498" t="s">
        <v>4151</v>
      </c>
      <c r="B3498" t="s">
        <v>106</v>
      </c>
      <c r="C3498" t="s">
        <v>23</v>
      </c>
      <c r="D3498" s="16">
        <v>990.8</v>
      </c>
      <c r="E3498" s="17">
        <v>1000</v>
      </c>
      <c r="F3498" s="17">
        <v>336907</v>
      </c>
      <c r="G3498" s="17">
        <v>177389.61960000015</v>
      </c>
      <c r="H3498">
        <v>50.466669605615003</v>
      </c>
    </row>
    <row r="3499" spans="1:8" x14ac:dyDescent="0.3">
      <c r="A3499" t="s">
        <v>4152</v>
      </c>
      <c r="B3499" t="s">
        <v>106</v>
      </c>
      <c r="C3499" t="s">
        <v>24</v>
      </c>
      <c r="D3499" s="16">
        <v>990.8</v>
      </c>
      <c r="E3499" s="17">
        <v>4720</v>
      </c>
      <c r="F3499" s="17">
        <v>466511</v>
      </c>
      <c r="G3499" s="17">
        <v>247498.91199999998</v>
      </c>
      <c r="H3499">
        <v>51.692380730601492</v>
      </c>
    </row>
    <row r="3500" spans="1:8" x14ac:dyDescent="0.3">
      <c r="A3500" t="s">
        <v>4153</v>
      </c>
      <c r="B3500" t="s">
        <v>106</v>
      </c>
      <c r="C3500" t="s">
        <v>25</v>
      </c>
      <c r="D3500" s="16">
        <v>990.8</v>
      </c>
      <c r="E3500" s="17">
        <v>1640</v>
      </c>
      <c r="F3500" s="17">
        <v>211687</v>
      </c>
      <c r="G3500" s="17">
        <v>110987.30980000006</v>
      </c>
      <c r="H3500">
        <v>55.178652805825578</v>
      </c>
    </row>
    <row r="3501" spans="1:8" x14ac:dyDescent="0.3">
      <c r="A3501" t="s">
        <v>7132</v>
      </c>
      <c r="B3501" t="s">
        <v>106</v>
      </c>
      <c r="C3501" t="s">
        <v>5061</v>
      </c>
      <c r="D3501" s="16">
        <v>990.8</v>
      </c>
      <c r="E3501" s="17">
        <v>3210</v>
      </c>
      <c r="F3501" s="17">
        <v>421627</v>
      </c>
      <c r="G3501" s="17">
        <v>242546.29700000017</v>
      </c>
      <c r="H3501">
        <v>42.98808683479426</v>
      </c>
    </row>
    <row r="3502" spans="1:8" x14ac:dyDescent="0.3">
      <c r="A3502" t="s">
        <v>4154</v>
      </c>
      <c r="B3502" t="s">
        <v>106</v>
      </c>
      <c r="C3502" t="s">
        <v>14</v>
      </c>
      <c r="D3502" s="16">
        <v>990.8</v>
      </c>
      <c r="E3502" s="17">
        <v>1570</v>
      </c>
      <c r="F3502" s="17">
        <v>546770</v>
      </c>
      <c r="G3502" s="17">
        <v>287071.91500000004</v>
      </c>
      <c r="H3502">
        <v>25.20841385988658</v>
      </c>
    </row>
    <row r="3503" spans="1:8" x14ac:dyDescent="0.3">
      <c r="A3503" t="s">
        <v>4155</v>
      </c>
      <c r="B3503" t="s">
        <v>106</v>
      </c>
      <c r="C3503" t="s">
        <v>15</v>
      </c>
      <c r="D3503" s="16">
        <v>990.8</v>
      </c>
      <c r="E3503" s="17">
        <v>1415</v>
      </c>
      <c r="F3503" s="17">
        <v>465949</v>
      </c>
      <c r="G3503" s="17">
        <v>286305.72599999979</v>
      </c>
      <c r="H3503">
        <v>43.385569249867885</v>
      </c>
    </row>
    <row r="3504" spans="1:8" x14ac:dyDescent="0.3">
      <c r="A3504" t="s">
        <v>7133</v>
      </c>
      <c r="B3504" t="s">
        <v>106</v>
      </c>
      <c r="C3504" t="s">
        <v>5063</v>
      </c>
      <c r="D3504" s="16">
        <v>990.8</v>
      </c>
      <c r="E3504" s="17">
        <v>400</v>
      </c>
      <c r="F3504" s="17">
        <v>30298</v>
      </c>
      <c r="G3504" s="17">
        <v>13811.340000000011</v>
      </c>
      <c r="H3504">
        <v>27.779818586663406</v>
      </c>
    </row>
    <row r="3505" spans="1:8" x14ac:dyDescent="0.3">
      <c r="A3505" t="s">
        <v>7134</v>
      </c>
      <c r="B3505" t="s">
        <v>106</v>
      </c>
      <c r="C3505" t="s">
        <v>5065</v>
      </c>
      <c r="D3505" s="16">
        <v>990.8</v>
      </c>
      <c r="E3505" s="17">
        <v>1140</v>
      </c>
      <c r="F3505" s="17">
        <v>1934339</v>
      </c>
      <c r="G3505" s="17">
        <v>1004700.8645999999</v>
      </c>
      <c r="H3505">
        <v>44.01907995501108</v>
      </c>
    </row>
    <row r="3506" spans="1:8" x14ac:dyDescent="0.3">
      <c r="A3506" t="s">
        <v>7135</v>
      </c>
      <c r="B3506" t="s">
        <v>106</v>
      </c>
      <c r="C3506" t="s">
        <v>5067</v>
      </c>
      <c r="D3506" s="16">
        <v>990.8</v>
      </c>
      <c r="E3506" s="17">
        <v>1140</v>
      </c>
      <c r="F3506" s="17">
        <v>1630178</v>
      </c>
      <c r="G3506" s="17">
        <v>824363.17330000002</v>
      </c>
      <c r="H3506">
        <v>48.064873665224127</v>
      </c>
    </row>
    <row r="3507" spans="1:8" x14ac:dyDescent="0.3">
      <c r="A3507" t="s">
        <v>7136</v>
      </c>
      <c r="B3507" t="s">
        <v>106</v>
      </c>
      <c r="C3507" t="s">
        <v>5069</v>
      </c>
      <c r="D3507" s="16">
        <v>990.8</v>
      </c>
      <c r="E3507" s="17">
        <v>792</v>
      </c>
      <c r="F3507" s="17">
        <v>184035</v>
      </c>
      <c r="G3507" s="17">
        <v>60331.156000000017</v>
      </c>
      <c r="H3507">
        <v>151.98026936656871</v>
      </c>
    </row>
    <row r="3508" spans="1:8" x14ac:dyDescent="0.3">
      <c r="A3508" t="s">
        <v>7137</v>
      </c>
      <c r="B3508" t="s">
        <v>106</v>
      </c>
      <c r="C3508" t="s">
        <v>5071</v>
      </c>
      <c r="D3508" s="16">
        <v>990.8</v>
      </c>
      <c r="E3508" s="17">
        <v>200</v>
      </c>
      <c r="F3508" s="17">
        <v>149895</v>
      </c>
      <c r="G3508" s="17">
        <v>69344.130000000034</v>
      </c>
      <c r="H3508">
        <v>47.056812466457579</v>
      </c>
    </row>
    <row r="3509" spans="1:8" x14ac:dyDescent="0.3">
      <c r="A3509" t="s">
        <v>7138</v>
      </c>
      <c r="B3509" t="s">
        <v>106</v>
      </c>
      <c r="C3509" t="s">
        <v>5073</v>
      </c>
      <c r="D3509" s="16">
        <v>990.8</v>
      </c>
      <c r="E3509" s="17">
        <v>0</v>
      </c>
      <c r="F3509" s="17">
        <v>70791</v>
      </c>
      <c r="G3509" s="17">
        <v>34128.973299999998</v>
      </c>
      <c r="H3509">
        <v>21.487836031170602</v>
      </c>
    </row>
    <row r="3510" spans="1:8" x14ac:dyDescent="0.3">
      <c r="A3510" t="s">
        <v>7139</v>
      </c>
      <c r="B3510" t="s">
        <v>106</v>
      </c>
      <c r="C3510" t="s">
        <v>5075</v>
      </c>
      <c r="D3510" s="16">
        <v>990.8</v>
      </c>
      <c r="E3510" s="17">
        <v>0</v>
      </c>
      <c r="F3510" s="17">
        <v>17342</v>
      </c>
      <c r="G3510" s="17">
        <v>9055.2400000000016</v>
      </c>
      <c r="H3510">
        <v>36.022538362399658</v>
      </c>
    </row>
    <row r="3511" spans="1:8" x14ac:dyDescent="0.3">
      <c r="A3511" t="s">
        <v>4156</v>
      </c>
      <c r="B3511" t="s">
        <v>106</v>
      </c>
      <c r="C3511" t="s">
        <v>26</v>
      </c>
      <c r="D3511" s="16">
        <v>990.8</v>
      </c>
      <c r="E3511" s="17">
        <v>912</v>
      </c>
      <c r="F3511" s="17">
        <v>338826</v>
      </c>
      <c r="G3511" s="17">
        <v>188595.71410000004</v>
      </c>
      <c r="H3511">
        <v>87.497471715188752</v>
      </c>
    </row>
    <row r="3512" spans="1:8" x14ac:dyDescent="0.3">
      <c r="A3512" t="s">
        <v>4157</v>
      </c>
      <c r="B3512" t="s">
        <v>106</v>
      </c>
      <c r="C3512" t="s">
        <v>27</v>
      </c>
      <c r="D3512" s="16">
        <v>990.8</v>
      </c>
      <c r="E3512" s="17">
        <v>912</v>
      </c>
      <c r="F3512" s="17">
        <v>256851</v>
      </c>
      <c r="G3512" s="17">
        <v>130838.88920000003</v>
      </c>
      <c r="H3512">
        <v>89.943358641842508</v>
      </c>
    </row>
    <row r="3513" spans="1:8" x14ac:dyDescent="0.3">
      <c r="A3513" t="s">
        <v>4158</v>
      </c>
      <c r="B3513" t="s">
        <v>106</v>
      </c>
      <c r="C3513" t="s">
        <v>28</v>
      </c>
      <c r="D3513" s="16">
        <v>990.8</v>
      </c>
      <c r="E3513" s="17">
        <v>1320</v>
      </c>
      <c r="F3513" s="17">
        <v>210331</v>
      </c>
      <c r="G3513" s="17">
        <v>100555.74259999997</v>
      </c>
      <c r="H3513">
        <v>82.742484576492572</v>
      </c>
    </row>
    <row r="3514" spans="1:8" x14ac:dyDescent="0.3">
      <c r="A3514" t="s">
        <v>4159</v>
      </c>
      <c r="B3514" t="s">
        <v>106</v>
      </c>
      <c r="C3514" t="s">
        <v>29</v>
      </c>
      <c r="D3514" s="16">
        <v>990.8</v>
      </c>
      <c r="E3514" s="17">
        <v>400</v>
      </c>
      <c r="F3514" s="17">
        <v>159212</v>
      </c>
      <c r="G3514" s="17">
        <v>89149.612899999978</v>
      </c>
      <c r="H3514">
        <v>48.577681384766883</v>
      </c>
    </row>
    <row r="3515" spans="1:8" x14ac:dyDescent="0.3">
      <c r="A3515" t="s">
        <v>7140</v>
      </c>
      <c r="B3515" t="s">
        <v>106</v>
      </c>
      <c r="C3515" t="s">
        <v>5077</v>
      </c>
      <c r="D3515" s="16">
        <v>990.8</v>
      </c>
      <c r="E3515" s="17">
        <v>1120</v>
      </c>
      <c r="F3515" s="17">
        <v>12458</v>
      </c>
      <c r="G3515" s="17">
        <v>4924.1120000000001</v>
      </c>
      <c r="H3515">
        <v>142.44400541924702</v>
      </c>
    </row>
    <row r="3516" spans="1:8" x14ac:dyDescent="0.3">
      <c r="A3516" t="s">
        <v>4160</v>
      </c>
      <c r="B3516" t="s">
        <v>106</v>
      </c>
      <c r="C3516" t="s">
        <v>30</v>
      </c>
      <c r="D3516" s="16">
        <v>990.8</v>
      </c>
      <c r="E3516" s="17">
        <v>2608</v>
      </c>
      <c r="F3516" s="17">
        <v>464672</v>
      </c>
      <c r="G3516" s="17">
        <v>277189.11690000026</v>
      </c>
      <c r="H3516">
        <v>61.08361638108402</v>
      </c>
    </row>
    <row r="3517" spans="1:8" x14ac:dyDescent="0.3">
      <c r="A3517" t="s">
        <v>7141</v>
      </c>
      <c r="B3517" t="s">
        <v>106</v>
      </c>
      <c r="C3517" t="s">
        <v>5079</v>
      </c>
      <c r="D3517" s="16">
        <v>990.8</v>
      </c>
      <c r="E3517" s="17">
        <v>1000</v>
      </c>
      <c r="F3517" s="17">
        <v>26554</v>
      </c>
      <c r="G3517" s="17">
        <v>14041.187999999998</v>
      </c>
      <c r="H3517">
        <v>119.66826815587089</v>
      </c>
    </row>
    <row r="3518" spans="1:8" x14ac:dyDescent="0.3">
      <c r="A3518" t="s">
        <v>7142</v>
      </c>
      <c r="B3518" t="s">
        <v>106</v>
      </c>
      <c r="C3518" t="s">
        <v>5081</v>
      </c>
      <c r="D3518" s="16">
        <v>990.8</v>
      </c>
      <c r="E3518" s="17">
        <v>0</v>
      </c>
      <c r="F3518" s="17">
        <v>294659</v>
      </c>
      <c r="G3518" s="17">
        <v>166844.45569999999</v>
      </c>
      <c r="H3518">
        <v>57.194293401709594</v>
      </c>
    </row>
    <row r="3519" spans="1:8" x14ac:dyDescent="0.3">
      <c r="A3519" t="s">
        <v>7143</v>
      </c>
      <c r="B3519" t="s">
        <v>106</v>
      </c>
      <c r="C3519" t="s">
        <v>5083</v>
      </c>
      <c r="D3519" s="16">
        <v>990.8</v>
      </c>
      <c r="E3519" s="17">
        <v>0</v>
      </c>
      <c r="F3519" s="17">
        <v>238613</v>
      </c>
      <c r="G3519" s="17">
        <v>131491.94250000006</v>
      </c>
      <c r="H3519">
        <v>43.189643687003375</v>
      </c>
    </row>
    <row r="3520" spans="1:8" x14ac:dyDescent="0.3">
      <c r="A3520" t="s">
        <v>7144</v>
      </c>
      <c r="B3520" t="s">
        <v>106</v>
      </c>
      <c r="C3520" t="s">
        <v>5085</v>
      </c>
      <c r="D3520" s="16">
        <v>990.8</v>
      </c>
      <c r="E3520" s="17">
        <v>315</v>
      </c>
      <c r="F3520" s="17">
        <v>46665</v>
      </c>
      <c r="G3520" s="17">
        <v>19987.692000000006</v>
      </c>
      <c r="H3520">
        <v>48.004378346570817</v>
      </c>
    </row>
    <row r="3521" spans="1:8" x14ac:dyDescent="0.3">
      <c r="A3521" t="s">
        <v>4161</v>
      </c>
      <c r="B3521" t="s">
        <v>106</v>
      </c>
      <c r="C3521" t="s">
        <v>31</v>
      </c>
      <c r="D3521" s="16">
        <v>990.8</v>
      </c>
      <c r="E3521" s="17">
        <v>3968</v>
      </c>
      <c r="F3521" s="17">
        <v>607185</v>
      </c>
      <c r="G3521" s="17">
        <v>319653.28869999992</v>
      </c>
      <c r="H3521">
        <v>51.175664018315175</v>
      </c>
    </row>
    <row r="3522" spans="1:8" x14ac:dyDescent="0.3">
      <c r="A3522" t="s">
        <v>4302</v>
      </c>
      <c r="B3522" t="s">
        <v>107</v>
      </c>
      <c r="C3522" t="s">
        <v>4</v>
      </c>
      <c r="D3522" s="16">
        <v>1040</v>
      </c>
      <c r="E3522" s="17">
        <v>9627</v>
      </c>
      <c r="F3522" s="17">
        <v>2997509</v>
      </c>
      <c r="G3522" s="17">
        <v>1700101.518200001</v>
      </c>
      <c r="H3522">
        <v>49.622809694205692</v>
      </c>
    </row>
    <row r="3523" spans="1:8" x14ac:dyDescent="0.3">
      <c r="A3523" t="s">
        <v>4303</v>
      </c>
      <c r="B3523" t="s">
        <v>107</v>
      </c>
      <c r="C3523" t="s">
        <v>2</v>
      </c>
      <c r="D3523" s="16">
        <v>1040</v>
      </c>
      <c r="E3523" s="17">
        <v>9786</v>
      </c>
      <c r="F3523" s="17">
        <v>3504193</v>
      </c>
      <c r="G3523" s="17">
        <v>2047135.7969000014</v>
      </c>
      <c r="H3523">
        <v>58.922421792391162</v>
      </c>
    </row>
    <row r="3524" spans="1:8" x14ac:dyDescent="0.3">
      <c r="A3524" t="s">
        <v>4304</v>
      </c>
      <c r="B3524" t="s">
        <v>107</v>
      </c>
      <c r="C3524" t="s">
        <v>3</v>
      </c>
      <c r="D3524" s="16">
        <v>1040</v>
      </c>
      <c r="E3524" s="17">
        <v>15888</v>
      </c>
      <c r="F3524" s="17">
        <v>1990603</v>
      </c>
      <c r="G3524" s="17">
        <v>1053899.8151000012</v>
      </c>
      <c r="H3524">
        <v>77.070099077123416</v>
      </c>
    </row>
    <row r="3525" spans="1:8" x14ac:dyDescent="0.3">
      <c r="A3525" t="s">
        <v>4305</v>
      </c>
      <c r="B3525" t="s">
        <v>107</v>
      </c>
      <c r="C3525" t="s">
        <v>7</v>
      </c>
      <c r="D3525" s="16">
        <v>1040</v>
      </c>
      <c r="E3525" s="17">
        <v>3111</v>
      </c>
      <c r="F3525" s="17">
        <v>711099</v>
      </c>
      <c r="G3525" s="17">
        <v>417789.17500000028</v>
      </c>
      <c r="H3525">
        <v>62.612231902903332</v>
      </c>
    </row>
    <row r="3526" spans="1:8" x14ac:dyDescent="0.3">
      <c r="A3526" t="s">
        <v>4306</v>
      </c>
      <c r="B3526" t="s">
        <v>107</v>
      </c>
      <c r="C3526" t="s">
        <v>5</v>
      </c>
      <c r="D3526" s="16">
        <v>1040</v>
      </c>
      <c r="E3526" s="17">
        <v>2000</v>
      </c>
      <c r="F3526" s="17">
        <v>448783</v>
      </c>
      <c r="G3526" s="17">
        <v>264379.32189999998</v>
      </c>
      <c r="H3526">
        <v>59.706284388912039</v>
      </c>
    </row>
    <row r="3527" spans="1:8" x14ac:dyDescent="0.3">
      <c r="A3527" t="s">
        <v>4307</v>
      </c>
      <c r="B3527" t="s">
        <v>107</v>
      </c>
      <c r="C3527" t="s">
        <v>6</v>
      </c>
      <c r="D3527" s="16">
        <v>1040</v>
      </c>
      <c r="E3527" s="17">
        <v>1840</v>
      </c>
      <c r="F3527" s="17">
        <v>448885</v>
      </c>
      <c r="G3527" s="17">
        <v>241748.24540000025</v>
      </c>
      <c r="H3527">
        <v>41.117944334636327</v>
      </c>
    </row>
    <row r="3528" spans="1:8" x14ac:dyDescent="0.3">
      <c r="A3528" t="s">
        <v>4308</v>
      </c>
      <c r="B3528" t="s">
        <v>107</v>
      </c>
      <c r="C3528" t="s">
        <v>8</v>
      </c>
      <c r="D3528" s="16">
        <v>1040</v>
      </c>
      <c r="E3528" s="17">
        <v>4660</v>
      </c>
      <c r="F3528" s="17">
        <v>822285</v>
      </c>
      <c r="G3528" s="17">
        <v>417788.60249999946</v>
      </c>
      <c r="H3528">
        <v>61.569613681170011</v>
      </c>
    </row>
    <row r="3529" spans="1:8" x14ac:dyDescent="0.3">
      <c r="A3529" t="s">
        <v>4309</v>
      </c>
      <c r="B3529" t="s">
        <v>107</v>
      </c>
      <c r="C3529" t="s">
        <v>21</v>
      </c>
      <c r="D3529" s="16">
        <v>1040</v>
      </c>
      <c r="E3529" s="17">
        <v>2670</v>
      </c>
      <c r="F3529" s="17">
        <v>286889</v>
      </c>
      <c r="G3529" s="17">
        <v>135328.34200000003</v>
      </c>
      <c r="H3529">
        <v>57.12310214567696</v>
      </c>
    </row>
    <row r="3530" spans="1:8" x14ac:dyDescent="0.3">
      <c r="A3530" t="s">
        <v>4310</v>
      </c>
      <c r="B3530" t="s">
        <v>107</v>
      </c>
      <c r="C3530" t="s">
        <v>22</v>
      </c>
      <c r="D3530" s="16">
        <v>1040</v>
      </c>
      <c r="E3530" s="17">
        <v>1760</v>
      </c>
      <c r="F3530" s="17">
        <v>440301</v>
      </c>
      <c r="G3530" s="17">
        <v>221400.8844000001</v>
      </c>
      <c r="H3530">
        <v>43.645161544172339</v>
      </c>
    </row>
    <row r="3531" spans="1:8" x14ac:dyDescent="0.3">
      <c r="A3531" t="s">
        <v>4311</v>
      </c>
      <c r="B3531" t="s">
        <v>107</v>
      </c>
      <c r="C3531" t="s">
        <v>23</v>
      </c>
      <c r="D3531" s="16">
        <v>1040</v>
      </c>
      <c r="E3531" s="17">
        <v>1080</v>
      </c>
      <c r="F3531" s="17">
        <v>319811</v>
      </c>
      <c r="G3531" s="17">
        <v>166979.46599999996</v>
      </c>
      <c r="H3531">
        <v>55.18480227385524</v>
      </c>
    </row>
    <row r="3532" spans="1:8" x14ac:dyDescent="0.3">
      <c r="A3532" t="s">
        <v>4312</v>
      </c>
      <c r="B3532" t="s">
        <v>107</v>
      </c>
      <c r="C3532" t="s">
        <v>24</v>
      </c>
      <c r="D3532" s="16">
        <v>1040</v>
      </c>
      <c r="E3532" s="17">
        <v>4960</v>
      </c>
      <c r="F3532" s="17">
        <v>474064</v>
      </c>
      <c r="G3532" s="17">
        <v>255949.98940000008</v>
      </c>
      <c r="H3532">
        <v>60.852481232583493</v>
      </c>
    </row>
    <row r="3533" spans="1:8" x14ac:dyDescent="0.3">
      <c r="A3533" t="s">
        <v>4313</v>
      </c>
      <c r="B3533" t="s">
        <v>107</v>
      </c>
      <c r="C3533" t="s">
        <v>25</v>
      </c>
      <c r="D3533" s="16">
        <v>1040</v>
      </c>
      <c r="E3533" s="17">
        <v>2000</v>
      </c>
      <c r="F3533" s="17">
        <v>245102</v>
      </c>
      <c r="G3533" s="17">
        <v>126266.42</v>
      </c>
      <c r="H3533">
        <v>53.663203165247346</v>
      </c>
    </row>
    <row r="3534" spans="1:8" x14ac:dyDescent="0.3">
      <c r="A3534" t="s">
        <v>7145</v>
      </c>
      <c r="B3534" t="s">
        <v>107</v>
      </c>
      <c r="C3534" t="s">
        <v>5061</v>
      </c>
      <c r="D3534" s="16">
        <v>1040</v>
      </c>
      <c r="E3534" s="17">
        <v>4320</v>
      </c>
      <c r="F3534" s="17">
        <v>363188</v>
      </c>
      <c r="G3534" s="17">
        <v>197951.97380000001</v>
      </c>
      <c r="H3534">
        <v>57.078809532034143</v>
      </c>
    </row>
    <row r="3535" spans="1:8" x14ac:dyDescent="0.3">
      <c r="A3535" t="s">
        <v>4314</v>
      </c>
      <c r="B3535" t="s">
        <v>107</v>
      </c>
      <c r="C3535" t="s">
        <v>14</v>
      </c>
      <c r="D3535" s="16">
        <v>1040</v>
      </c>
      <c r="E3535" s="17">
        <v>1895</v>
      </c>
      <c r="F3535" s="17">
        <v>541305</v>
      </c>
      <c r="G3535" s="17">
        <v>285811.91799999995</v>
      </c>
      <c r="H3535">
        <v>32.735332461956844</v>
      </c>
    </row>
    <row r="3536" spans="1:8" x14ac:dyDescent="0.3">
      <c r="A3536" t="s">
        <v>4315</v>
      </c>
      <c r="B3536" t="s">
        <v>107</v>
      </c>
      <c r="C3536" t="s">
        <v>15</v>
      </c>
      <c r="D3536" s="16">
        <v>1040</v>
      </c>
      <c r="E3536" s="17">
        <v>1650</v>
      </c>
      <c r="F3536" s="17">
        <v>428349</v>
      </c>
      <c r="G3536" s="17">
        <v>258990.37899999987</v>
      </c>
      <c r="H3536">
        <v>47.423923345478769</v>
      </c>
    </row>
    <row r="3537" spans="1:8" x14ac:dyDescent="0.3">
      <c r="A3537" t="s">
        <v>7146</v>
      </c>
      <c r="B3537" t="s">
        <v>107</v>
      </c>
      <c r="C3537" t="s">
        <v>5063</v>
      </c>
      <c r="D3537" s="16">
        <v>1040</v>
      </c>
      <c r="E3537" s="17">
        <v>400</v>
      </c>
      <c r="F3537" s="17">
        <v>16059</v>
      </c>
      <c r="G3537" s="17">
        <v>7256.0770000000011</v>
      </c>
      <c r="H3537">
        <v>52.61324020441846</v>
      </c>
    </row>
    <row r="3538" spans="1:8" x14ac:dyDescent="0.3">
      <c r="A3538" t="s">
        <v>7147</v>
      </c>
      <c r="B3538" t="s">
        <v>107</v>
      </c>
      <c r="C3538" t="s">
        <v>5065</v>
      </c>
      <c r="D3538" s="16">
        <v>1040</v>
      </c>
      <c r="E3538" s="17">
        <v>0</v>
      </c>
      <c r="F3538" s="17">
        <v>347618</v>
      </c>
      <c r="G3538" s="17">
        <v>178191.75780000005</v>
      </c>
      <c r="H3538">
        <v>92.102507498687729</v>
      </c>
    </row>
    <row r="3539" spans="1:8" x14ac:dyDescent="0.3">
      <c r="A3539" t="s">
        <v>7148</v>
      </c>
      <c r="B3539" t="s">
        <v>107</v>
      </c>
      <c r="C3539" t="s">
        <v>5067</v>
      </c>
      <c r="D3539" s="16">
        <v>1040</v>
      </c>
      <c r="E3539" s="17">
        <v>0</v>
      </c>
      <c r="F3539" s="17">
        <v>503831</v>
      </c>
      <c r="G3539" s="17">
        <v>183966.23390000017</v>
      </c>
      <c r="H3539">
        <v>68.0613960794728</v>
      </c>
    </row>
    <row r="3540" spans="1:8" x14ac:dyDescent="0.3">
      <c r="A3540" t="s">
        <v>7149</v>
      </c>
      <c r="B3540" t="s">
        <v>107</v>
      </c>
      <c r="C3540" t="s">
        <v>5069</v>
      </c>
      <c r="D3540" s="16">
        <v>1040</v>
      </c>
      <c r="E3540" s="17">
        <v>0</v>
      </c>
      <c r="F3540" s="17">
        <v>69148</v>
      </c>
      <c r="G3540" s="17">
        <v>39126.680900000007</v>
      </c>
      <c r="H3540">
        <v>68.355984947376996</v>
      </c>
    </row>
    <row r="3541" spans="1:8" x14ac:dyDescent="0.3">
      <c r="A3541" t="s">
        <v>7150</v>
      </c>
      <c r="B3541" t="s">
        <v>107</v>
      </c>
      <c r="C3541" t="s">
        <v>5071</v>
      </c>
      <c r="D3541" s="16">
        <v>1040</v>
      </c>
      <c r="E3541" s="17">
        <v>0</v>
      </c>
      <c r="F3541" s="17">
        <v>23881</v>
      </c>
      <c r="G3541" s="17">
        <v>11957.306099999998</v>
      </c>
      <c r="H3541">
        <v>109.26386724838676</v>
      </c>
    </row>
    <row r="3542" spans="1:8" x14ac:dyDescent="0.3">
      <c r="A3542" t="s">
        <v>7151</v>
      </c>
      <c r="B3542" t="s">
        <v>107</v>
      </c>
      <c r="C3542" t="s">
        <v>5073</v>
      </c>
      <c r="D3542" s="16">
        <v>1040</v>
      </c>
      <c r="E3542" s="17">
        <v>0</v>
      </c>
      <c r="F3542" s="17">
        <v>46769</v>
      </c>
      <c r="G3542" s="17">
        <v>21977.143899999999</v>
      </c>
      <c r="H3542">
        <v>24.414243639466722</v>
      </c>
    </row>
    <row r="3543" spans="1:8" x14ac:dyDescent="0.3">
      <c r="A3543" t="s">
        <v>7152</v>
      </c>
      <c r="B3543" t="s">
        <v>107</v>
      </c>
      <c r="C3543" t="s">
        <v>5075</v>
      </c>
      <c r="D3543" s="16">
        <v>1040</v>
      </c>
      <c r="E3543" s="17">
        <v>0</v>
      </c>
      <c r="F3543" s="17">
        <v>3841</v>
      </c>
      <c r="G3543" s="17">
        <v>2163.7599999999998</v>
      </c>
      <c r="H3543">
        <v>88.965743721828758</v>
      </c>
    </row>
    <row r="3544" spans="1:8" x14ac:dyDescent="0.3">
      <c r="A3544" t="s">
        <v>4316</v>
      </c>
      <c r="B3544" t="s">
        <v>107</v>
      </c>
      <c r="C3544" t="s">
        <v>26</v>
      </c>
      <c r="D3544" s="16">
        <v>1040</v>
      </c>
      <c r="E3544" s="17">
        <v>1596</v>
      </c>
      <c r="F3544" s="17">
        <v>515083</v>
      </c>
      <c r="G3544" s="17">
        <v>295347.46380000014</v>
      </c>
      <c r="H3544">
        <v>83.098967296214639</v>
      </c>
    </row>
    <row r="3545" spans="1:8" x14ac:dyDescent="0.3">
      <c r="A3545" t="s">
        <v>4317</v>
      </c>
      <c r="B3545" t="s">
        <v>107</v>
      </c>
      <c r="C3545" t="s">
        <v>27</v>
      </c>
      <c r="D3545" s="16">
        <v>1040</v>
      </c>
      <c r="E3545" s="17">
        <v>1596</v>
      </c>
      <c r="F3545" s="17">
        <v>472894</v>
      </c>
      <c r="G3545" s="17">
        <v>255287.65309999988</v>
      </c>
      <c r="H3545">
        <v>80.750414953085155</v>
      </c>
    </row>
    <row r="3546" spans="1:8" x14ac:dyDescent="0.3">
      <c r="A3546" t="s">
        <v>4318</v>
      </c>
      <c r="B3546" t="s">
        <v>107</v>
      </c>
      <c r="C3546" t="s">
        <v>28</v>
      </c>
      <c r="D3546" s="16">
        <v>1040</v>
      </c>
      <c r="E3546" s="17">
        <v>1440</v>
      </c>
      <c r="F3546" s="17">
        <v>249669</v>
      </c>
      <c r="G3546" s="17">
        <v>124377.4154</v>
      </c>
      <c r="H3546">
        <v>91.918967383704071</v>
      </c>
    </row>
    <row r="3547" spans="1:8" x14ac:dyDescent="0.3">
      <c r="A3547" t="s">
        <v>4319</v>
      </c>
      <c r="B3547" t="s">
        <v>107</v>
      </c>
      <c r="C3547" t="s">
        <v>29</v>
      </c>
      <c r="D3547" s="16">
        <v>1040</v>
      </c>
      <c r="E3547" s="17">
        <v>400</v>
      </c>
      <c r="F3547" s="17">
        <v>148576</v>
      </c>
      <c r="G3547" s="17">
        <v>78841.692200000005</v>
      </c>
      <c r="H3547">
        <v>50.112870751116795</v>
      </c>
    </row>
    <row r="3548" spans="1:8" x14ac:dyDescent="0.3">
      <c r="A3548" t="s">
        <v>7153</v>
      </c>
      <c r="B3548" t="s">
        <v>107</v>
      </c>
      <c r="C3548" t="s">
        <v>5077</v>
      </c>
      <c r="D3548" s="16">
        <v>1040</v>
      </c>
      <c r="E3548" s="17">
        <v>1920</v>
      </c>
      <c r="F3548" s="17">
        <v>49055</v>
      </c>
      <c r="G3548" s="17">
        <v>23590.164000000004</v>
      </c>
      <c r="H3548">
        <v>41.997328951971298</v>
      </c>
    </row>
    <row r="3549" spans="1:8" x14ac:dyDescent="0.3">
      <c r="A3549" t="s">
        <v>4320</v>
      </c>
      <c r="B3549" t="s">
        <v>107</v>
      </c>
      <c r="C3549" t="s">
        <v>30</v>
      </c>
      <c r="D3549" s="16">
        <v>1040</v>
      </c>
      <c r="E3549" s="17">
        <v>1108</v>
      </c>
      <c r="F3549" s="17">
        <v>280786</v>
      </c>
      <c r="G3549" s="17">
        <v>172537.96099999995</v>
      </c>
      <c r="H3549">
        <v>51.82493545310318</v>
      </c>
    </row>
    <row r="3550" spans="1:8" x14ac:dyDescent="0.3">
      <c r="A3550" t="s">
        <v>7154</v>
      </c>
      <c r="B3550" t="s">
        <v>107</v>
      </c>
      <c r="C3550" t="s">
        <v>5079</v>
      </c>
      <c r="D3550" s="16">
        <v>1040</v>
      </c>
      <c r="E3550" s="17">
        <v>1080</v>
      </c>
      <c r="F3550" s="17">
        <v>29760</v>
      </c>
      <c r="G3550" s="17">
        <v>12543.298000000003</v>
      </c>
      <c r="H3550">
        <v>97.064149521784216</v>
      </c>
    </row>
    <row r="3551" spans="1:8" x14ac:dyDescent="0.3">
      <c r="A3551" t="s">
        <v>7155</v>
      </c>
      <c r="B3551" t="s">
        <v>107</v>
      </c>
      <c r="C3551" t="s">
        <v>5081</v>
      </c>
      <c r="D3551" s="16">
        <v>1040</v>
      </c>
      <c r="E3551" s="17">
        <v>0</v>
      </c>
      <c r="F3551" s="17">
        <v>271466</v>
      </c>
      <c r="G3551" s="17">
        <v>157316.45419999998</v>
      </c>
      <c r="H3551">
        <v>57.552112498199669</v>
      </c>
    </row>
    <row r="3552" spans="1:8" x14ac:dyDescent="0.3">
      <c r="A3552" t="s">
        <v>7156</v>
      </c>
      <c r="B3552" t="s">
        <v>107</v>
      </c>
      <c r="C3552" t="s">
        <v>5083</v>
      </c>
      <c r="D3552" s="16">
        <v>1040</v>
      </c>
      <c r="E3552" s="17">
        <v>0</v>
      </c>
      <c r="F3552" s="17">
        <v>132278</v>
      </c>
      <c r="G3552" s="17">
        <v>68151.920500000007</v>
      </c>
      <c r="H3552">
        <v>56.951431431263536</v>
      </c>
    </row>
    <row r="3553" spans="1:8" x14ac:dyDescent="0.3">
      <c r="A3553" t="s">
        <v>7157</v>
      </c>
      <c r="B3553" t="s">
        <v>107</v>
      </c>
      <c r="C3553" t="s">
        <v>5085</v>
      </c>
      <c r="D3553" s="16">
        <v>1040</v>
      </c>
      <c r="E3553" s="17">
        <v>585</v>
      </c>
      <c r="F3553" s="17">
        <v>107431</v>
      </c>
      <c r="G3553" s="17">
        <v>39722.544799999974</v>
      </c>
      <c r="H3553">
        <v>40.151085712556593</v>
      </c>
    </row>
    <row r="3554" spans="1:8" x14ac:dyDescent="0.3">
      <c r="A3554" t="s">
        <v>4321</v>
      </c>
      <c r="B3554" t="s">
        <v>107</v>
      </c>
      <c r="C3554" t="s">
        <v>31</v>
      </c>
      <c r="D3554" s="16">
        <v>1040</v>
      </c>
      <c r="E3554" s="17">
        <v>3760</v>
      </c>
      <c r="F3554" s="17">
        <v>423143</v>
      </c>
      <c r="G3554" s="17">
        <v>205513.06499999997</v>
      </c>
      <c r="H3554">
        <v>67.106593635199928</v>
      </c>
    </row>
    <row r="3555" spans="1:8" x14ac:dyDescent="0.3">
      <c r="A3555" t="s">
        <v>4341</v>
      </c>
      <c r="B3555" t="s">
        <v>108</v>
      </c>
      <c r="C3555" t="s">
        <v>4</v>
      </c>
      <c r="D3555" s="16">
        <v>902</v>
      </c>
      <c r="E3555" s="17">
        <v>8766</v>
      </c>
      <c r="F3555" s="17">
        <v>2559210</v>
      </c>
      <c r="G3555" s="17">
        <v>1479009.1864999989</v>
      </c>
      <c r="H3555">
        <v>55.902281299476059</v>
      </c>
    </row>
    <row r="3556" spans="1:8" x14ac:dyDescent="0.3">
      <c r="A3556" t="s">
        <v>4342</v>
      </c>
      <c r="B3556" t="s">
        <v>108</v>
      </c>
      <c r="C3556" t="s">
        <v>2</v>
      </c>
      <c r="D3556" s="16">
        <v>902</v>
      </c>
      <c r="E3556" s="17">
        <v>12375</v>
      </c>
      <c r="F3556" s="17">
        <v>4200171</v>
      </c>
      <c r="G3556" s="17">
        <v>2426800.4996999982</v>
      </c>
      <c r="H3556">
        <v>67.552877236671193</v>
      </c>
    </row>
    <row r="3557" spans="1:8" x14ac:dyDescent="0.3">
      <c r="A3557" t="s">
        <v>4343</v>
      </c>
      <c r="B3557" t="s">
        <v>108</v>
      </c>
      <c r="C3557" t="s">
        <v>3</v>
      </c>
      <c r="D3557" s="16">
        <v>902</v>
      </c>
      <c r="E3557" s="17">
        <v>9056</v>
      </c>
      <c r="F3557" s="17">
        <v>1413600</v>
      </c>
      <c r="G3557" s="17">
        <v>731415.90390000015</v>
      </c>
      <c r="H3557">
        <v>64.47827479835037</v>
      </c>
    </row>
    <row r="3558" spans="1:8" x14ac:dyDescent="0.3">
      <c r="A3558" t="s">
        <v>4344</v>
      </c>
      <c r="B3558" t="s">
        <v>108</v>
      </c>
      <c r="C3558" t="s">
        <v>7</v>
      </c>
      <c r="D3558" s="16">
        <v>902</v>
      </c>
      <c r="E3558" s="17">
        <v>3564</v>
      </c>
      <c r="F3558" s="17">
        <v>955696</v>
      </c>
      <c r="G3558" s="17">
        <v>554101.2620000001</v>
      </c>
      <c r="H3558">
        <v>57.786757034401191</v>
      </c>
    </row>
    <row r="3559" spans="1:8" x14ac:dyDescent="0.3">
      <c r="A3559" t="s">
        <v>4345</v>
      </c>
      <c r="B3559" t="s">
        <v>108</v>
      </c>
      <c r="C3559" t="s">
        <v>5</v>
      </c>
      <c r="D3559" s="16">
        <v>902</v>
      </c>
      <c r="E3559" s="17">
        <v>3520</v>
      </c>
      <c r="F3559" s="17">
        <v>620238</v>
      </c>
      <c r="G3559" s="17">
        <v>359636.09899999993</v>
      </c>
      <c r="H3559">
        <v>51.706823056520911</v>
      </c>
    </row>
    <row r="3560" spans="1:8" x14ac:dyDescent="0.3">
      <c r="A3560" t="s">
        <v>4346</v>
      </c>
      <c r="B3560" t="s">
        <v>108</v>
      </c>
      <c r="C3560" t="s">
        <v>6</v>
      </c>
      <c r="D3560" s="16">
        <v>902</v>
      </c>
      <c r="E3560" s="17">
        <v>2280</v>
      </c>
      <c r="F3560" s="17">
        <v>446177</v>
      </c>
      <c r="G3560" s="17">
        <v>227567.2993999999</v>
      </c>
      <c r="H3560">
        <v>54.333384928482033</v>
      </c>
    </row>
    <row r="3561" spans="1:8" x14ac:dyDescent="0.3">
      <c r="A3561" t="s">
        <v>4347</v>
      </c>
      <c r="B3561" t="s">
        <v>108</v>
      </c>
      <c r="C3561" t="s">
        <v>8</v>
      </c>
      <c r="D3561" s="16">
        <v>902</v>
      </c>
      <c r="E3561" s="17">
        <v>5950</v>
      </c>
      <c r="F3561" s="17">
        <v>975671</v>
      </c>
      <c r="G3561" s="17">
        <v>457540.86559999938</v>
      </c>
      <c r="H3561">
        <v>68.623420057345072</v>
      </c>
    </row>
    <row r="3562" spans="1:8" x14ac:dyDescent="0.3">
      <c r="A3562" t="s">
        <v>4348</v>
      </c>
      <c r="B3562" t="s">
        <v>108</v>
      </c>
      <c r="C3562" t="s">
        <v>21</v>
      </c>
      <c r="D3562" s="16">
        <v>902</v>
      </c>
      <c r="E3562" s="17">
        <v>2270</v>
      </c>
      <c r="F3562" s="17">
        <v>247103</v>
      </c>
      <c r="G3562" s="17">
        <v>102839.05539999992</v>
      </c>
      <c r="H3562">
        <v>58.52516507440626</v>
      </c>
    </row>
    <row r="3563" spans="1:8" x14ac:dyDescent="0.3">
      <c r="A3563" t="s">
        <v>4349</v>
      </c>
      <c r="B3563" t="s">
        <v>108</v>
      </c>
      <c r="C3563" t="s">
        <v>22</v>
      </c>
      <c r="D3563" s="16">
        <v>902</v>
      </c>
      <c r="E3563" s="17">
        <v>1360</v>
      </c>
      <c r="F3563" s="17">
        <v>306169</v>
      </c>
      <c r="G3563" s="17">
        <v>147630.19000000006</v>
      </c>
      <c r="H3563">
        <v>61.675309341605384</v>
      </c>
    </row>
    <row r="3564" spans="1:8" x14ac:dyDescent="0.3">
      <c r="A3564" t="s">
        <v>4350</v>
      </c>
      <c r="B3564" t="s">
        <v>108</v>
      </c>
      <c r="C3564" t="s">
        <v>23</v>
      </c>
      <c r="D3564" s="16">
        <v>902</v>
      </c>
      <c r="E3564" s="17">
        <v>840</v>
      </c>
      <c r="F3564" s="17">
        <v>194829</v>
      </c>
      <c r="G3564" s="17">
        <v>99010.685999999972</v>
      </c>
      <c r="H3564">
        <v>62.585990893139694</v>
      </c>
    </row>
    <row r="3565" spans="1:8" x14ac:dyDescent="0.3">
      <c r="A3565" t="s">
        <v>4351</v>
      </c>
      <c r="B3565" t="s">
        <v>108</v>
      </c>
      <c r="C3565" t="s">
        <v>24</v>
      </c>
      <c r="D3565" s="16">
        <v>902</v>
      </c>
      <c r="E3565" s="17">
        <v>3840</v>
      </c>
      <c r="F3565" s="17">
        <v>319736</v>
      </c>
      <c r="G3565" s="17">
        <v>166111.60900000005</v>
      </c>
      <c r="H3565">
        <v>71.500331180483016</v>
      </c>
    </row>
    <row r="3566" spans="1:8" x14ac:dyDescent="0.3">
      <c r="A3566" t="s">
        <v>4352</v>
      </c>
      <c r="B3566" t="s">
        <v>108</v>
      </c>
      <c r="C3566" t="s">
        <v>25</v>
      </c>
      <c r="D3566" s="16">
        <v>902</v>
      </c>
      <c r="E3566" s="17">
        <v>1560</v>
      </c>
      <c r="F3566" s="17">
        <v>155382</v>
      </c>
      <c r="G3566" s="17">
        <v>80084.147999999986</v>
      </c>
      <c r="H3566">
        <v>71.523188676085837</v>
      </c>
    </row>
    <row r="3567" spans="1:8" x14ac:dyDescent="0.3">
      <c r="A3567" t="s">
        <v>7158</v>
      </c>
      <c r="B3567" t="s">
        <v>108</v>
      </c>
      <c r="C3567" t="s">
        <v>5061</v>
      </c>
      <c r="D3567" s="16">
        <v>902</v>
      </c>
      <c r="E3567" s="17">
        <v>3105</v>
      </c>
      <c r="F3567" s="17">
        <v>319070</v>
      </c>
      <c r="G3567" s="17">
        <v>165913.04700000011</v>
      </c>
      <c r="H3567">
        <v>58.05212385819658</v>
      </c>
    </row>
    <row r="3568" spans="1:8" x14ac:dyDescent="0.3">
      <c r="A3568" t="s">
        <v>4353</v>
      </c>
      <c r="B3568" t="s">
        <v>108</v>
      </c>
      <c r="C3568" t="s">
        <v>14</v>
      </c>
      <c r="D3568" s="16">
        <v>902</v>
      </c>
      <c r="E3568" s="17">
        <v>1080</v>
      </c>
      <c r="F3568" s="17">
        <v>337938</v>
      </c>
      <c r="G3568" s="17">
        <v>171765.9640000003</v>
      </c>
      <c r="H3568">
        <v>39.771912540085928</v>
      </c>
    </row>
    <row r="3569" spans="1:8" x14ac:dyDescent="0.3">
      <c r="A3569" t="s">
        <v>4354</v>
      </c>
      <c r="B3569" t="s">
        <v>108</v>
      </c>
      <c r="C3569" t="s">
        <v>15</v>
      </c>
      <c r="D3569" s="16">
        <v>902</v>
      </c>
      <c r="E3569" s="17">
        <v>1270</v>
      </c>
      <c r="F3569" s="17">
        <v>368708</v>
      </c>
      <c r="G3569" s="17">
        <v>223441.83900000009</v>
      </c>
      <c r="H3569">
        <v>52.960575181717651</v>
      </c>
    </row>
    <row r="3570" spans="1:8" x14ac:dyDescent="0.3">
      <c r="A3570" t="s">
        <v>7159</v>
      </c>
      <c r="B3570" t="s">
        <v>108</v>
      </c>
      <c r="C3570" t="s">
        <v>5063</v>
      </c>
      <c r="D3570" s="16">
        <v>902</v>
      </c>
      <c r="E3570" s="17">
        <v>400</v>
      </c>
      <c r="F3570" s="17">
        <v>15463</v>
      </c>
      <c r="G3570" s="17">
        <v>6968.3439999999991</v>
      </c>
      <c r="H3570">
        <v>24.326801391368882</v>
      </c>
    </row>
    <row r="3571" spans="1:8" x14ac:dyDescent="0.3">
      <c r="A3571" t="s">
        <v>7160</v>
      </c>
      <c r="B3571" t="s">
        <v>108</v>
      </c>
      <c r="C3571" t="s">
        <v>5065</v>
      </c>
      <c r="D3571" s="16">
        <v>902</v>
      </c>
      <c r="E3571" s="17">
        <v>0</v>
      </c>
      <c r="F3571" s="17">
        <v>342385</v>
      </c>
      <c r="G3571" s="17">
        <v>144002.73269999999</v>
      </c>
      <c r="H3571">
        <v>77.256405614737005</v>
      </c>
    </row>
    <row r="3572" spans="1:8" x14ac:dyDescent="0.3">
      <c r="A3572" t="s">
        <v>7161</v>
      </c>
      <c r="B3572" t="s">
        <v>108</v>
      </c>
      <c r="C3572" t="s">
        <v>5067</v>
      </c>
      <c r="D3572" s="16">
        <v>902</v>
      </c>
      <c r="E3572" s="17">
        <v>0</v>
      </c>
      <c r="F3572" s="17">
        <v>913627</v>
      </c>
      <c r="G3572" s="17">
        <v>394843.12169999944</v>
      </c>
      <c r="H3572">
        <v>85.799903544920866</v>
      </c>
    </row>
    <row r="3573" spans="1:8" x14ac:dyDescent="0.3">
      <c r="A3573" t="s">
        <v>7162</v>
      </c>
      <c r="B3573" t="s">
        <v>108</v>
      </c>
      <c r="C3573" t="s">
        <v>5069</v>
      </c>
      <c r="D3573" s="16">
        <v>902</v>
      </c>
      <c r="E3573" s="17">
        <v>0</v>
      </c>
      <c r="F3573" s="17">
        <v>27991</v>
      </c>
      <c r="G3573" s="17">
        <v>16443.28</v>
      </c>
      <c r="H3573">
        <v>32.026741209520139</v>
      </c>
    </row>
    <row r="3574" spans="1:8" x14ac:dyDescent="0.3">
      <c r="A3574" t="s">
        <v>7163</v>
      </c>
      <c r="B3574" t="s">
        <v>108</v>
      </c>
      <c r="C3574" t="s">
        <v>5071</v>
      </c>
      <c r="D3574" s="16">
        <v>902</v>
      </c>
      <c r="E3574" s="17">
        <v>0</v>
      </c>
      <c r="F3574" s="17">
        <v>32506</v>
      </c>
      <c r="G3574" s="17">
        <v>14426.260600000001</v>
      </c>
      <c r="H3574">
        <v>83.509460739240396</v>
      </c>
    </row>
    <row r="3575" spans="1:8" x14ac:dyDescent="0.3">
      <c r="A3575" t="s">
        <v>7164</v>
      </c>
      <c r="B3575" t="s">
        <v>108</v>
      </c>
      <c r="C3575" t="s">
        <v>5073</v>
      </c>
      <c r="D3575" s="16">
        <v>902</v>
      </c>
      <c r="E3575" s="17">
        <v>0</v>
      </c>
      <c r="F3575" s="17">
        <v>38713</v>
      </c>
      <c r="G3575" s="17">
        <v>17894.272800000002</v>
      </c>
      <c r="H3575">
        <v>57.165437587366007</v>
      </c>
    </row>
    <row r="3576" spans="1:8" x14ac:dyDescent="0.3">
      <c r="A3576" t="s">
        <v>7165</v>
      </c>
      <c r="B3576" t="s">
        <v>108</v>
      </c>
      <c r="C3576" t="s">
        <v>5075</v>
      </c>
      <c r="D3576" s="16">
        <v>902</v>
      </c>
      <c r="E3576" s="17">
        <v>0</v>
      </c>
      <c r="F3576" s="17">
        <v>2821</v>
      </c>
      <c r="G3576" s="17">
        <v>762.29999999999973</v>
      </c>
      <c r="H3576">
        <v>141.07671054548968</v>
      </c>
    </row>
    <row r="3577" spans="1:8" x14ac:dyDescent="0.3">
      <c r="A3577" t="s">
        <v>4355</v>
      </c>
      <c r="B3577" t="s">
        <v>108</v>
      </c>
      <c r="C3577" t="s">
        <v>26</v>
      </c>
      <c r="D3577" s="16">
        <v>902</v>
      </c>
      <c r="E3577" s="17">
        <v>1140</v>
      </c>
      <c r="F3577" s="17">
        <v>666084</v>
      </c>
      <c r="G3577" s="17">
        <v>375819.93390000018</v>
      </c>
      <c r="H3577">
        <v>55.033486022333335</v>
      </c>
    </row>
    <row r="3578" spans="1:8" x14ac:dyDescent="0.3">
      <c r="A3578" t="s">
        <v>4356</v>
      </c>
      <c r="B3578" t="s">
        <v>108</v>
      </c>
      <c r="C3578" t="s">
        <v>27</v>
      </c>
      <c r="D3578" s="16">
        <v>902</v>
      </c>
      <c r="E3578" s="17">
        <v>1140</v>
      </c>
      <c r="F3578" s="17">
        <v>283767</v>
      </c>
      <c r="G3578" s="17">
        <v>149958.12930000009</v>
      </c>
      <c r="H3578">
        <v>91.457336964132821</v>
      </c>
    </row>
    <row r="3579" spans="1:8" x14ac:dyDescent="0.3">
      <c r="A3579" t="s">
        <v>4357</v>
      </c>
      <c r="B3579" t="s">
        <v>108</v>
      </c>
      <c r="C3579" t="s">
        <v>28</v>
      </c>
      <c r="D3579" s="16">
        <v>902</v>
      </c>
      <c r="E3579" s="17">
        <v>1056</v>
      </c>
      <c r="F3579" s="17">
        <v>212174</v>
      </c>
      <c r="G3579" s="17">
        <v>92055.557699999874</v>
      </c>
      <c r="H3579">
        <v>68.97574195065954</v>
      </c>
    </row>
    <row r="3580" spans="1:8" x14ac:dyDescent="0.3">
      <c r="A3580" t="s">
        <v>4358</v>
      </c>
      <c r="B3580" t="s">
        <v>108</v>
      </c>
      <c r="C3580" t="s">
        <v>29</v>
      </c>
      <c r="D3580" s="16">
        <v>902</v>
      </c>
      <c r="E3580" s="17">
        <v>400</v>
      </c>
      <c r="F3580" s="17">
        <v>132413</v>
      </c>
      <c r="G3580" s="17">
        <v>69963.350800000044</v>
      </c>
      <c r="H3580">
        <v>60.008287129017177</v>
      </c>
    </row>
    <row r="3581" spans="1:8" x14ac:dyDescent="0.3">
      <c r="A3581" t="s">
        <v>7166</v>
      </c>
      <c r="B3581" t="s">
        <v>108</v>
      </c>
      <c r="C3581" t="s">
        <v>5077</v>
      </c>
      <c r="D3581" s="16">
        <v>902</v>
      </c>
      <c r="E3581" s="17">
        <v>640</v>
      </c>
      <c r="F3581" s="17">
        <v>28530</v>
      </c>
      <c r="G3581" s="17">
        <v>11637.972000000002</v>
      </c>
      <c r="H3581">
        <v>40.297139165291448</v>
      </c>
    </row>
    <row r="3582" spans="1:8" x14ac:dyDescent="0.3">
      <c r="A3582" t="s">
        <v>4359</v>
      </c>
      <c r="B3582" t="s">
        <v>108</v>
      </c>
      <c r="C3582" t="s">
        <v>30</v>
      </c>
      <c r="D3582" s="16">
        <v>902</v>
      </c>
      <c r="E3582" s="17">
        <v>808</v>
      </c>
      <c r="F3582" s="17">
        <v>229761</v>
      </c>
      <c r="G3582" s="17">
        <v>145458.41069999989</v>
      </c>
      <c r="H3582">
        <v>54.119413507741363</v>
      </c>
    </row>
    <row r="3583" spans="1:8" x14ac:dyDescent="0.3">
      <c r="A3583" t="s">
        <v>7167</v>
      </c>
      <c r="B3583" t="s">
        <v>108</v>
      </c>
      <c r="C3583" t="s">
        <v>5079</v>
      </c>
      <c r="D3583" s="16">
        <v>902</v>
      </c>
      <c r="E3583" s="17">
        <v>840</v>
      </c>
      <c r="F3583" s="17">
        <v>16488</v>
      </c>
      <c r="G3583" s="17">
        <v>8788.0360000000001</v>
      </c>
      <c r="H3583">
        <v>167.51824211126188</v>
      </c>
    </row>
    <row r="3584" spans="1:8" x14ac:dyDescent="0.3">
      <c r="A3584" t="s">
        <v>7168</v>
      </c>
      <c r="B3584" t="s">
        <v>108</v>
      </c>
      <c r="C3584" t="s">
        <v>5081</v>
      </c>
      <c r="D3584" s="16">
        <v>902</v>
      </c>
      <c r="E3584" s="17">
        <v>0</v>
      </c>
      <c r="F3584" s="17">
        <v>162445</v>
      </c>
      <c r="G3584" s="17">
        <v>92213.259399999995</v>
      </c>
      <c r="H3584">
        <v>50.415516960717348</v>
      </c>
    </row>
    <row r="3585" spans="1:8" x14ac:dyDescent="0.3">
      <c r="A3585" t="s">
        <v>7169</v>
      </c>
      <c r="B3585" t="s">
        <v>108</v>
      </c>
      <c r="C3585" t="s">
        <v>5083</v>
      </c>
      <c r="D3585" s="16">
        <v>902</v>
      </c>
      <c r="E3585" s="17">
        <v>0</v>
      </c>
      <c r="F3585" s="17">
        <v>180682</v>
      </c>
      <c r="G3585" s="17">
        <v>101251.46250000001</v>
      </c>
      <c r="H3585">
        <v>61.911929699581975</v>
      </c>
    </row>
    <row r="3586" spans="1:8" x14ac:dyDescent="0.3">
      <c r="A3586" t="s">
        <v>7170</v>
      </c>
      <c r="B3586" t="s">
        <v>108</v>
      </c>
      <c r="C3586" t="s">
        <v>5085</v>
      </c>
      <c r="D3586" s="16">
        <v>902</v>
      </c>
      <c r="E3586" s="17">
        <v>360</v>
      </c>
      <c r="F3586" s="17">
        <v>39457</v>
      </c>
      <c r="G3586" s="17">
        <v>13415.907999999999</v>
      </c>
      <c r="H3586">
        <v>62.510159957961811</v>
      </c>
    </row>
    <row r="3587" spans="1:8" x14ac:dyDescent="0.3">
      <c r="A3587" t="s">
        <v>4360</v>
      </c>
      <c r="B3587" t="s">
        <v>108</v>
      </c>
      <c r="C3587" t="s">
        <v>31</v>
      </c>
      <c r="D3587" s="16">
        <v>902</v>
      </c>
      <c r="E3587" s="17">
        <v>4088</v>
      </c>
      <c r="F3587" s="17">
        <v>434210</v>
      </c>
      <c r="G3587" s="17">
        <v>201848.4494000001</v>
      </c>
      <c r="H3587">
        <v>68.540403784859336</v>
      </c>
    </row>
    <row r="3588" spans="1:8" x14ac:dyDescent="0.3">
      <c r="A3588" t="s">
        <v>4381</v>
      </c>
      <c r="B3588" t="s">
        <v>109</v>
      </c>
      <c r="C3588" t="s">
        <v>4</v>
      </c>
      <c r="D3588" s="16">
        <v>1362.9</v>
      </c>
      <c r="E3588" s="17">
        <v>15459</v>
      </c>
      <c r="F3588" s="17">
        <v>3169757</v>
      </c>
      <c r="G3588" s="17">
        <v>1657136.2098999997</v>
      </c>
      <c r="H3588">
        <v>69.616771845730227</v>
      </c>
    </row>
    <row r="3589" spans="1:8" x14ac:dyDescent="0.3">
      <c r="A3589" t="s">
        <v>4382</v>
      </c>
      <c r="B3589" t="s">
        <v>109</v>
      </c>
      <c r="C3589" t="s">
        <v>2</v>
      </c>
      <c r="D3589" s="16">
        <v>1362.9</v>
      </c>
      <c r="E3589" s="17">
        <v>17088</v>
      </c>
      <c r="F3589" s="17">
        <v>4233999</v>
      </c>
      <c r="G3589" s="17">
        <v>2149828.0033</v>
      </c>
      <c r="H3589">
        <v>83.994754640278288</v>
      </c>
    </row>
    <row r="3590" spans="1:8" x14ac:dyDescent="0.3">
      <c r="A3590" t="s">
        <v>4383</v>
      </c>
      <c r="B3590" t="s">
        <v>109</v>
      </c>
      <c r="C3590" t="s">
        <v>3</v>
      </c>
      <c r="D3590" s="16">
        <v>1362.9</v>
      </c>
      <c r="E3590" s="17">
        <v>18104</v>
      </c>
      <c r="F3590" s="17">
        <v>1803997</v>
      </c>
      <c r="G3590" s="17">
        <v>773467.95239999995</v>
      </c>
      <c r="H3590">
        <v>83.490658118543905</v>
      </c>
    </row>
    <row r="3591" spans="1:8" x14ac:dyDescent="0.3">
      <c r="A3591" t="s">
        <v>4384</v>
      </c>
      <c r="B3591" t="s">
        <v>109</v>
      </c>
      <c r="C3591" t="s">
        <v>7</v>
      </c>
      <c r="D3591" s="16">
        <v>1362.9</v>
      </c>
      <c r="E3591" s="17">
        <v>3870</v>
      </c>
      <c r="F3591" s="17">
        <v>807689</v>
      </c>
      <c r="G3591" s="17">
        <v>420310.39400000003</v>
      </c>
      <c r="H3591">
        <v>69.010660661781642</v>
      </c>
    </row>
    <row r="3592" spans="1:8" x14ac:dyDescent="0.3">
      <c r="A3592" t="s">
        <v>4385</v>
      </c>
      <c r="B3592" t="s">
        <v>109</v>
      </c>
      <c r="C3592" t="s">
        <v>5</v>
      </c>
      <c r="D3592" s="16">
        <v>1362.9</v>
      </c>
      <c r="E3592" s="17">
        <v>5600</v>
      </c>
      <c r="F3592" s="17">
        <v>668108</v>
      </c>
      <c r="G3592" s="17">
        <v>402509.07619999984</v>
      </c>
      <c r="H3592">
        <v>86.255876416694917</v>
      </c>
    </row>
    <row r="3593" spans="1:8" x14ac:dyDescent="0.3">
      <c r="A3593" t="s">
        <v>4386</v>
      </c>
      <c r="B3593" t="s">
        <v>109</v>
      </c>
      <c r="C3593" t="s">
        <v>6</v>
      </c>
      <c r="D3593" s="16">
        <v>1362.9</v>
      </c>
      <c r="E3593" s="17">
        <v>2620</v>
      </c>
      <c r="F3593" s="17">
        <v>506881</v>
      </c>
      <c r="G3593" s="17">
        <v>259422.9406</v>
      </c>
      <c r="H3593">
        <v>53.648087543355423</v>
      </c>
    </row>
    <row r="3594" spans="1:8" x14ac:dyDescent="0.3">
      <c r="A3594" t="s">
        <v>4387</v>
      </c>
      <c r="B3594" t="s">
        <v>109</v>
      </c>
      <c r="C3594" t="s">
        <v>8</v>
      </c>
      <c r="D3594" s="16">
        <v>1362.9</v>
      </c>
      <c r="E3594" s="17">
        <v>4050</v>
      </c>
      <c r="F3594" s="17">
        <v>571468</v>
      </c>
      <c r="G3594" s="17">
        <v>267063.94080000004</v>
      </c>
      <c r="H3594">
        <v>73.447934282671326</v>
      </c>
    </row>
    <row r="3595" spans="1:8" x14ac:dyDescent="0.3">
      <c r="A3595" t="s">
        <v>4388</v>
      </c>
      <c r="B3595" t="s">
        <v>109</v>
      </c>
      <c r="C3595" t="s">
        <v>21</v>
      </c>
      <c r="D3595" s="16">
        <v>1362.9</v>
      </c>
      <c r="E3595" s="17">
        <v>3350</v>
      </c>
      <c r="F3595" s="17">
        <v>265576</v>
      </c>
      <c r="G3595" s="17">
        <v>106606.48260000008</v>
      </c>
      <c r="H3595">
        <v>76.808827117946606</v>
      </c>
    </row>
    <row r="3596" spans="1:8" x14ac:dyDescent="0.3">
      <c r="A3596" t="s">
        <v>4389</v>
      </c>
      <c r="B3596" t="s">
        <v>109</v>
      </c>
      <c r="C3596" t="s">
        <v>22</v>
      </c>
      <c r="D3596" s="16">
        <v>1362.9</v>
      </c>
      <c r="E3596" s="17">
        <v>2880</v>
      </c>
      <c r="F3596" s="17">
        <v>397964</v>
      </c>
      <c r="G3596" s="17">
        <v>185487.44119999988</v>
      </c>
      <c r="H3596">
        <v>90.267561929283374</v>
      </c>
    </row>
    <row r="3597" spans="1:8" x14ac:dyDescent="0.3">
      <c r="A3597" t="s">
        <v>4390</v>
      </c>
      <c r="B3597" t="s">
        <v>109</v>
      </c>
      <c r="C3597" t="s">
        <v>23</v>
      </c>
      <c r="D3597" s="16">
        <v>1362.9</v>
      </c>
      <c r="E3597" s="17">
        <v>1640</v>
      </c>
      <c r="F3597" s="17">
        <v>282848</v>
      </c>
      <c r="G3597" s="17">
        <v>137470.10000000003</v>
      </c>
      <c r="H3597">
        <v>106.95016045973988</v>
      </c>
    </row>
    <row r="3598" spans="1:8" x14ac:dyDescent="0.3">
      <c r="A3598" t="s">
        <v>4391</v>
      </c>
      <c r="B3598" t="s">
        <v>109</v>
      </c>
      <c r="C3598" t="s">
        <v>24</v>
      </c>
      <c r="D3598" s="16">
        <v>1362.9</v>
      </c>
      <c r="E3598" s="17">
        <v>6880</v>
      </c>
      <c r="F3598" s="17">
        <v>420846</v>
      </c>
      <c r="G3598" s="17">
        <v>215413.22699999993</v>
      </c>
      <c r="H3598">
        <v>105.71188167576337</v>
      </c>
    </row>
    <row r="3599" spans="1:8" x14ac:dyDescent="0.3">
      <c r="A3599" t="s">
        <v>4392</v>
      </c>
      <c r="B3599" t="s">
        <v>109</v>
      </c>
      <c r="C3599" t="s">
        <v>25</v>
      </c>
      <c r="D3599" s="16">
        <v>1362.9</v>
      </c>
      <c r="E3599" s="17">
        <v>2520</v>
      </c>
      <c r="F3599" s="17">
        <v>189027</v>
      </c>
      <c r="G3599" s="17">
        <v>93543.856000000029</v>
      </c>
      <c r="H3599">
        <v>101.34745659925044</v>
      </c>
    </row>
    <row r="3600" spans="1:8" x14ac:dyDescent="0.3">
      <c r="A3600" t="s">
        <v>7171</v>
      </c>
      <c r="B3600" t="s">
        <v>109</v>
      </c>
      <c r="C3600" t="s">
        <v>5061</v>
      </c>
      <c r="D3600" s="16">
        <v>1362.9</v>
      </c>
      <c r="E3600" s="17">
        <v>5472</v>
      </c>
      <c r="F3600" s="17">
        <v>318345</v>
      </c>
      <c r="G3600" s="17">
        <v>173018.69399999999</v>
      </c>
      <c r="H3600">
        <v>70.612810257490395</v>
      </c>
    </row>
    <row r="3601" spans="1:8" x14ac:dyDescent="0.3">
      <c r="A3601" t="s">
        <v>4393</v>
      </c>
      <c r="B3601" t="s">
        <v>109</v>
      </c>
      <c r="C3601" t="s">
        <v>14</v>
      </c>
      <c r="D3601" s="16">
        <v>1362.9</v>
      </c>
      <c r="E3601" s="17">
        <v>1924</v>
      </c>
      <c r="F3601" s="17">
        <v>569111</v>
      </c>
      <c r="G3601" s="17">
        <v>318150.92100000032</v>
      </c>
      <c r="H3601">
        <v>30.420041360442891</v>
      </c>
    </row>
    <row r="3602" spans="1:8" x14ac:dyDescent="0.3">
      <c r="A3602" t="s">
        <v>4394</v>
      </c>
      <c r="B3602" t="s">
        <v>109</v>
      </c>
      <c r="C3602" t="s">
        <v>15</v>
      </c>
      <c r="D3602" s="16">
        <v>1362.9</v>
      </c>
      <c r="E3602" s="17">
        <v>1680</v>
      </c>
      <c r="F3602" s="17">
        <v>372924</v>
      </c>
      <c r="G3602" s="17">
        <v>224686.37060000005</v>
      </c>
      <c r="H3602">
        <v>71.008518552307635</v>
      </c>
    </row>
    <row r="3603" spans="1:8" x14ac:dyDescent="0.3">
      <c r="A3603" t="s">
        <v>7172</v>
      </c>
      <c r="B3603" t="s">
        <v>109</v>
      </c>
      <c r="C3603" t="s">
        <v>5063</v>
      </c>
      <c r="D3603" s="16">
        <v>1362.9</v>
      </c>
      <c r="E3603" s="17">
        <v>400</v>
      </c>
      <c r="F3603" s="17">
        <v>29099</v>
      </c>
      <c r="G3603" s="17">
        <v>13794.844000000016</v>
      </c>
      <c r="H3603">
        <v>28.579110406349784</v>
      </c>
    </row>
    <row r="3604" spans="1:8" x14ac:dyDescent="0.3">
      <c r="A3604" t="s">
        <v>7173</v>
      </c>
      <c r="B3604" t="s">
        <v>109</v>
      </c>
      <c r="C3604" t="s">
        <v>5065</v>
      </c>
      <c r="D3604" s="16">
        <v>1362.9</v>
      </c>
      <c r="E3604" s="17">
        <v>0</v>
      </c>
      <c r="F3604" s="17">
        <v>486697</v>
      </c>
      <c r="G3604" s="17">
        <v>179953.25610000017</v>
      </c>
      <c r="H3604">
        <v>70.408467575921577</v>
      </c>
    </row>
    <row r="3605" spans="1:8" x14ac:dyDescent="0.3">
      <c r="A3605" t="s">
        <v>7174</v>
      </c>
      <c r="B3605" t="s">
        <v>109</v>
      </c>
      <c r="C3605" t="s">
        <v>5067</v>
      </c>
      <c r="D3605" s="16">
        <v>1362.9</v>
      </c>
      <c r="E3605" s="17">
        <v>0</v>
      </c>
      <c r="F3605" s="17">
        <v>249954</v>
      </c>
      <c r="G3605" s="17">
        <v>107235.33589999998</v>
      </c>
      <c r="H3605">
        <v>114.05612843597208</v>
      </c>
    </row>
    <row r="3606" spans="1:8" x14ac:dyDescent="0.3">
      <c r="A3606" t="s">
        <v>7175</v>
      </c>
      <c r="B3606" t="s">
        <v>109</v>
      </c>
      <c r="C3606" t="s">
        <v>5069</v>
      </c>
      <c r="D3606" s="16">
        <v>1362.9</v>
      </c>
      <c r="E3606" s="17">
        <v>0</v>
      </c>
      <c r="F3606" s="17">
        <v>79989</v>
      </c>
      <c r="G3606" s="17">
        <v>9195.390000000014</v>
      </c>
      <c r="H3606">
        <v>90.446674404653237</v>
      </c>
    </row>
    <row r="3607" spans="1:8" x14ac:dyDescent="0.3">
      <c r="A3607" t="s">
        <v>7176</v>
      </c>
      <c r="B3607" t="s">
        <v>109</v>
      </c>
      <c r="C3607" t="s">
        <v>5071</v>
      </c>
      <c r="D3607" s="16">
        <v>1362.9</v>
      </c>
      <c r="E3607" s="17">
        <v>0</v>
      </c>
      <c r="F3607" s="17">
        <v>6383</v>
      </c>
      <c r="G3607" s="17">
        <v>794.56999999999971</v>
      </c>
      <c r="H3607">
        <v>75.991130943753404</v>
      </c>
    </row>
    <row r="3608" spans="1:8" x14ac:dyDescent="0.3">
      <c r="A3608" t="s">
        <v>7177</v>
      </c>
      <c r="B3608" t="s">
        <v>109</v>
      </c>
      <c r="C3608" t="s">
        <v>5073</v>
      </c>
      <c r="D3608" s="16">
        <v>1362.9</v>
      </c>
      <c r="E3608" s="17">
        <v>0</v>
      </c>
      <c r="F3608" s="17">
        <v>32513</v>
      </c>
      <c r="G3608" s="17">
        <v>14891.101800000004</v>
      </c>
      <c r="H3608">
        <v>76.895475278593906</v>
      </c>
    </row>
    <row r="3609" spans="1:8" x14ac:dyDescent="0.3">
      <c r="A3609" t="s">
        <v>7178</v>
      </c>
      <c r="B3609" t="s">
        <v>109</v>
      </c>
      <c r="C3609" t="s">
        <v>5075</v>
      </c>
      <c r="D3609" s="16">
        <v>1362.9</v>
      </c>
      <c r="E3609" s="17">
        <v>0</v>
      </c>
      <c r="F3609" s="17">
        <v>502</v>
      </c>
      <c r="G3609" s="17">
        <v>167.76999999999998</v>
      </c>
      <c r="H3609">
        <v>182.73397361098642</v>
      </c>
    </row>
    <row r="3610" spans="1:8" x14ac:dyDescent="0.3">
      <c r="A3610" t="s">
        <v>4395</v>
      </c>
      <c r="B3610" t="s">
        <v>109</v>
      </c>
      <c r="C3610" t="s">
        <v>26</v>
      </c>
      <c r="D3610" s="16">
        <v>1362.9</v>
      </c>
      <c r="E3610" s="17">
        <v>1368</v>
      </c>
      <c r="F3610" s="17">
        <v>590464</v>
      </c>
      <c r="G3610" s="17">
        <v>333262.80800000008</v>
      </c>
      <c r="H3610">
        <v>63.63059204095741</v>
      </c>
    </row>
    <row r="3611" spans="1:8" x14ac:dyDescent="0.3">
      <c r="A3611" t="s">
        <v>4396</v>
      </c>
      <c r="B3611" t="s">
        <v>109</v>
      </c>
      <c r="C3611" t="s">
        <v>27</v>
      </c>
      <c r="D3611" s="16">
        <v>1362.9</v>
      </c>
      <c r="E3611" s="17">
        <v>1596</v>
      </c>
      <c r="F3611" s="17">
        <v>354833</v>
      </c>
      <c r="G3611" s="17">
        <v>181757.9642000001</v>
      </c>
      <c r="H3611">
        <v>104.07012354117923</v>
      </c>
    </row>
    <row r="3612" spans="1:8" x14ac:dyDescent="0.3">
      <c r="A3612" t="s">
        <v>4397</v>
      </c>
      <c r="B3612" t="s">
        <v>109</v>
      </c>
      <c r="C3612" t="s">
        <v>28</v>
      </c>
      <c r="D3612" s="16">
        <v>1362.9</v>
      </c>
      <c r="E3612" s="17">
        <v>1056</v>
      </c>
      <c r="F3612" s="17">
        <v>179976</v>
      </c>
      <c r="G3612" s="17">
        <v>85055.008899999972</v>
      </c>
      <c r="H3612">
        <v>90.489764781859705</v>
      </c>
    </row>
    <row r="3613" spans="1:8" x14ac:dyDescent="0.3">
      <c r="A3613" t="s">
        <v>4398</v>
      </c>
      <c r="B3613" t="s">
        <v>109</v>
      </c>
      <c r="C3613" t="s">
        <v>29</v>
      </c>
      <c r="D3613" s="16">
        <v>1362.9</v>
      </c>
      <c r="E3613" s="17">
        <v>400</v>
      </c>
      <c r="F3613" s="17">
        <v>138152</v>
      </c>
      <c r="G3613" s="17">
        <v>77281.663100000034</v>
      </c>
      <c r="H3613">
        <v>56.965317162553802</v>
      </c>
    </row>
    <row r="3614" spans="1:8" x14ac:dyDescent="0.3">
      <c r="A3614" t="s">
        <v>7179</v>
      </c>
      <c r="B3614" t="s">
        <v>109</v>
      </c>
      <c r="C3614" t="s">
        <v>5077</v>
      </c>
      <c r="D3614" s="16">
        <v>1362.9</v>
      </c>
      <c r="E3614" s="17">
        <v>640</v>
      </c>
      <c r="F3614" s="17">
        <v>15803</v>
      </c>
      <c r="G3614" s="17">
        <v>5321.4680000000008</v>
      </c>
      <c r="H3614">
        <v>47.854964207522357</v>
      </c>
    </row>
    <row r="3615" spans="1:8" x14ac:dyDescent="0.3">
      <c r="A3615" t="s">
        <v>4399</v>
      </c>
      <c r="B3615" t="s">
        <v>109</v>
      </c>
      <c r="C3615" t="s">
        <v>30</v>
      </c>
      <c r="D3615" s="16">
        <v>1362.9</v>
      </c>
      <c r="E3615" s="17">
        <v>1108</v>
      </c>
      <c r="F3615" s="17">
        <v>251647</v>
      </c>
      <c r="G3615" s="17">
        <v>150866.02559999994</v>
      </c>
      <c r="H3615">
        <v>47.732568799215706</v>
      </c>
    </row>
    <row r="3616" spans="1:8" x14ac:dyDescent="0.3">
      <c r="A3616" t="s">
        <v>7180</v>
      </c>
      <c r="B3616" t="s">
        <v>109</v>
      </c>
      <c r="C3616" t="s">
        <v>5079</v>
      </c>
      <c r="D3616" s="16">
        <v>1362.9</v>
      </c>
      <c r="E3616" s="17">
        <v>920</v>
      </c>
      <c r="F3616" s="17">
        <v>28266</v>
      </c>
      <c r="G3616" s="17">
        <v>15544.539999999999</v>
      </c>
      <c r="H3616">
        <v>158.26054155733706</v>
      </c>
    </row>
    <row r="3617" spans="1:8" x14ac:dyDescent="0.3">
      <c r="A3617" t="s">
        <v>7181</v>
      </c>
      <c r="B3617" t="s">
        <v>109</v>
      </c>
      <c r="C3617" t="s">
        <v>5081</v>
      </c>
      <c r="D3617" s="16">
        <v>1362.9</v>
      </c>
      <c r="E3617" s="17">
        <v>0</v>
      </c>
      <c r="F3617" s="17">
        <v>244856</v>
      </c>
      <c r="G3617" s="17">
        <v>126326.57119999999</v>
      </c>
      <c r="H3617">
        <v>80.304507013704679</v>
      </c>
    </row>
    <row r="3618" spans="1:8" x14ac:dyDescent="0.3">
      <c r="A3618" t="s">
        <v>7182</v>
      </c>
      <c r="B3618" t="s">
        <v>109</v>
      </c>
      <c r="C3618" t="s">
        <v>5083</v>
      </c>
      <c r="D3618" s="16">
        <v>1362.9</v>
      </c>
      <c r="E3618" s="17">
        <v>0</v>
      </c>
      <c r="F3618" s="17">
        <v>142972</v>
      </c>
      <c r="G3618" s="17">
        <v>69599.930000000008</v>
      </c>
      <c r="H3618">
        <v>52.224588778809078</v>
      </c>
    </row>
    <row r="3619" spans="1:8" x14ac:dyDescent="0.3">
      <c r="A3619" t="s">
        <v>7183</v>
      </c>
      <c r="B3619" t="s">
        <v>109</v>
      </c>
      <c r="C3619" t="s">
        <v>5085</v>
      </c>
      <c r="D3619" s="16">
        <v>1362.9</v>
      </c>
      <c r="E3619" s="17">
        <v>450</v>
      </c>
      <c r="F3619" s="17">
        <v>86250</v>
      </c>
      <c r="G3619" s="17">
        <v>34964.502799999987</v>
      </c>
      <c r="H3619">
        <v>37.276035157557168</v>
      </c>
    </row>
    <row r="3620" spans="1:8" x14ac:dyDescent="0.3">
      <c r="A3620" t="s">
        <v>4400</v>
      </c>
      <c r="B3620" t="s">
        <v>109</v>
      </c>
      <c r="C3620" t="s">
        <v>31</v>
      </c>
      <c r="D3620" s="16">
        <v>1362.9</v>
      </c>
      <c r="E3620" s="17">
        <v>3044</v>
      </c>
      <c r="F3620" s="17">
        <v>318801</v>
      </c>
      <c r="G3620" s="17">
        <v>154668.61700000009</v>
      </c>
      <c r="H3620">
        <v>64.072684517107191</v>
      </c>
    </row>
    <row r="3621" spans="1:8" x14ac:dyDescent="0.3">
      <c r="A3621" t="s">
        <v>4401</v>
      </c>
      <c r="B3621" t="s">
        <v>110</v>
      </c>
      <c r="C3621" t="s">
        <v>4</v>
      </c>
      <c r="D3621" s="16">
        <v>1180.9000000000001</v>
      </c>
      <c r="E3621" s="17">
        <v>11172</v>
      </c>
      <c r="F3621" s="17">
        <v>2482125.9900000002</v>
      </c>
      <c r="G3621" s="17">
        <v>1220895.8598999986</v>
      </c>
      <c r="H3621">
        <v>63.821359161723905</v>
      </c>
    </row>
    <row r="3622" spans="1:8" x14ac:dyDescent="0.3">
      <c r="A3622" t="s">
        <v>4402</v>
      </c>
      <c r="B3622" t="s">
        <v>110</v>
      </c>
      <c r="C3622" t="s">
        <v>2</v>
      </c>
      <c r="D3622" s="16">
        <v>1180.9000000000001</v>
      </c>
      <c r="E3622" s="17">
        <v>19755</v>
      </c>
      <c r="F3622" s="17">
        <v>4849502</v>
      </c>
      <c r="G3622" s="17">
        <v>2511110.0072000036</v>
      </c>
      <c r="H3622">
        <v>83.738184296779792</v>
      </c>
    </row>
    <row r="3623" spans="1:8" x14ac:dyDescent="0.3">
      <c r="A3623" t="s">
        <v>4403</v>
      </c>
      <c r="B3623" t="s">
        <v>110</v>
      </c>
      <c r="C3623" t="s">
        <v>3</v>
      </c>
      <c r="D3623" s="16">
        <v>1180.9000000000001</v>
      </c>
      <c r="E3623" s="17">
        <v>16344</v>
      </c>
      <c r="F3623" s="17">
        <v>1651353.94</v>
      </c>
      <c r="G3623" s="17">
        <v>815439.21660000016</v>
      </c>
      <c r="H3623">
        <v>86.034684855630033</v>
      </c>
    </row>
    <row r="3624" spans="1:8" x14ac:dyDescent="0.3">
      <c r="A3624" t="s">
        <v>4404</v>
      </c>
      <c r="B3624" t="s">
        <v>110</v>
      </c>
      <c r="C3624" t="s">
        <v>7</v>
      </c>
      <c r="D3624" s="16">
        <v>1180.9000000000001</v>
      </c>
      <c r="E3624" s="17">
        <v>3786</v>
      </c>
      <c r="F3624" s="17">
        <v>729660</v>
      </c>
      <c r="G3624" s="17">
        <v>404057.01699999999</v>
      </c>
      <c r="H3624">
        <v>78.927677163203356</v>
      </c>
    </row>
    <row r="3625" spans="1:8" x14ac:dyDescent="0.3">
      <c r="A3625" t="s">
        <v>4405</v>
      </c>
      <c r="B3625" t="s">
        <v>110</v>
      </c>
      <c r="C3625" t="s">
        <v>5</v>
      </c>
      <c r="D3625" s="16">
        <v>1180.9000000000001</v>
      </c>
      <c r="E3625" s="17">
        <v>3200</v>
      </c>
      <c r="F3625" s="17">
        <v>492062</v>
      </c>
      <c r="G3625" s="17">
        <v>285793.76820000005</v>
      </c>
      <c r="H3625">
        <v>70.376032529697653</v>
      </c>
    </row>
    <row r="3626" spans="1:8" x14ac:dyDescent="0.3">
      <c r="A3626" t="s">
        <v>4406</v>
      </c>
      <c r="B3626" t="s">
        <v>110</v>
      </c>
      <c r="C3626" t="s">
        <v>6</v>
      </c>
      <c r="D3626" s="16">
        <v>1180.9000000000001</v>
      </c>
      <c r="E3626" s="17">
        <v>2360</v>
      </c>
      <c r="F3626" s="17">
        <v>447051</v>
      </c>
      <c r="G3626" s="17">
        <v>224396.55499999996</v>
      </c>
      <c r="H3626">
        <v>59.475781487317555</v>
      </c>
    </row>
    <row r="3627" spans="1:8" x14ac:dyDescent="0.3">
      <c r="A3627" t="s">
        <v>4407</v>
      </c>
      <c r="B3627" t="s">
        <v>110</v>
      </c>
      <c r="C3627" t="s">
        <v>8</v>
      </c>
      <c r="D3627" s="16">
        <v>1180.9000000000001</v>
      </c>
      <c r="E3627" s="17">
        <v>5220</v>
      </c>
      <c r="F3627" s="17">
        <v>667037</v>
      </c>
      <c r="G3627" s="17">
        <v>308973.10160000011</v>
      </c>
      <c r="H3627">
        <v>83.19895043822703</v>
      </c>
    </row>
    <row r="3628" spans="1:8" x14ac:dyDescent="0.3">
      <c r="A3628" t="s">
        <v>4408</v>
      </c>
      <c r="B3628" t="s">
        <v>110</v>
      </c>
      <c r="C3628" t="s">
        <v>21</v>
      </c>
      <c r="D3628" s="16">
        <v>1180.9000000000001</v>
      </c>
      <c r="E3628" s="17">
        <v>2390</v>
      </c>
      <c r="F3628" s="17">
        <v>211078</v>
      </c>
      <c r="G3628" s="17">
        <v>93080.154999999984</v>
      </c>
      <c r="H3628">
        <v>61.660677878481621</v>
      </c>
    </row>
    <row r="3629" spans="1:8" x14ac:dyDescent="0.3">
      <c r="A3629" t="s">
        <v>4409</v>
      </c>
      <c r="B3629" t="s">
        <v>110</v>
      </c>
      <c r="C3629" t="s">
        <v>22</v>
      </c>
      <c r="D3629" s="16">
        <v>1180.9000000000001</v>
      </c>
      <c r="E3629" s="17">
        <v>1440</v>
      </c>
      <c r="F3629" s="17">
        <v>317655</v>
      </c>
      <c r="G3629" s="17">
        <v>165470.46</v>
      </c>
      <c r="H3629">
        <v>61.143251945302602</v>
      </c>
    </row>
    <row r="3630" spans="1:8" x14ac:dyDescent="0.3">
      <c r="A3630" t="s">
        <v>4410</v>
      </c>
      <c r="B3630" t="s">
        <v>110</v>
      </c>
      <c r="C3630" t="s">
        <v>23</v>
      </c>
      <c r="D3630" s="16">
        <v>1180.9000000000001</v>
      </c>
      <c r="E3630" s="17">
        <v>880</v>
      </c>
      <c r="F3630" s="17">
        <v>189150</v>
      </c>
      <c r="G3630" s="17">
        <v>100055.21000000004</v>
      </c>
      <c r="H3630">
        <v>83.213621465407854</v>
      </c>
    </row>
    <row r="3631" spans="1:8" x14ac:dyDescent="0.3">
      <c r="A3631" t="s">
        <v>4411</v>
      </c>
      <c r="B3631" t="s">
        <v>110</v>
      </c>
      <c r="C3631" t="s">
        <v>24</v>
      </c>
      <c r="D3631" s="16">
        <v>1180.9000000000001</v>
      </c>
      <c r="E3631" s="17">
        <v>4080</v>
      </c>
      <c r="F3631" s="17">
        <v>253334</v>
      </c>
      <c r="G3631" s="17">
        <v>135561.41599999988</v>
      </c>
      <c r="H3631">
        <v>98.328866788725591</v>
      </c>
    </row>
    <row r="3632" spans="1:8" x14ac:dyDescent="0.3">
      <c r="A3632" t="s">
        <v>4412</v>
      </c>
      <c r="B3632" t="s">
        <v>110</v>
      </c>
      <c r="C3632" t="s">
        <v>25</v>
      </c>
      <c r="D3632" s="16">
        <v>1180.9000000000001</v>
      </c>
      <c r="E3632" s="17">
        <v>1680</v>
      </c>
      <c r="F3632" s="17">
        <v>144438</v>
      </c>
      <c r="G3632" s="17">
        <v>78632.262000000002</v>
      </c>
      <c r="H3632">
        <v>84.66864033802041</v>
      </c>
    </row>
    <row r="3633" spans="1:8" x14ac:dyDescent="0.3">
      <c r="A3633" t="s">
        <v>7184</v>
      </c>
      <c r="B3633" t="s">
        <v>110</v>
      </c>
      <c r="C3633" t="s">
        <v>5061</v>
      </c>
      <c r="D3633" s="16">
        <v>1180.9000000000001</v>
      </c>
      <c r="E3633" s="17">
        <v>2553</v>
      </c>
      <c r="F3633" s="17">
        <v>272152</v>
      </c>
      <c r="G3633" s="17">
        <v>140624.44599999985</v>
      </c>
      <c r="H3633">
        <v>67.644484282737992</v>
      </c>
    </row>
    <row r="3634" spans="1:8" x14ac:dyDescent="0.3">
      <c r="A3634" t="s">
        <v>4413</v>
      </c>
      <c r="B3634" t="s">
        <v>110</v>
      </c>
      <c r="C3634" t="s">
        <v>14</v>
      </c>
      <c r="D3634" s="16">
        <v>1180.9000000000001</v>
      </c>
      <c r="E3634" s="17">
        <v>1455</v>
      </c>
      <c r="F3634" s="17">
        <v>395633</v>
      </c>
      <c r="G3634" s="17">
        <v>214618.72499999989</v>
      </c>
      <c r="H3634">
        <v>39.866142003993829</v>
      </c>
    </row>
    <row r="3635" spans="1:8" x14ac:dyDescent="0.3">
      <c r="A3635" t="s">
        <v>4414</v>
      </c>
      <c r="B3635" t="s">
        <v>110</v>
      </c>
      <c r="C3635" t="s">
        <v>15</v>
      </c>
      <c r="D3635" s="16">
        <v>1180.9000000000001</v>
      </c>
      <c r="E3635" s="17">
        <v>1225</v>
      </c>
      <c r="F3635" s="17">
        <v>306945</v>
      </c>
      <c r="G3635" s="17">
        <v>186069.80219999998</v>
      </c>
      <c r="H3635">
        <v>55.886410911006635</v>
      </c>
    </row>
    <row r="3636" spans="1:8" x14ac:dyDescent="0.3">
      <c r="A3636" t="s">
        <v>7185</v>
      </c>
      <c r="B3636" t="s">
        <v>110</v>
      </c>
      <c r="C3636" t="s">
        <v>5063</v>
      </c>
      <c r="D3636" s="16">
        <v>1180.9000000000001</v>
      </c>
      <c r="E3636" s="17">
        <v>400</v>
      </c>
      <c r="F3636" s="17">
        <v>6139</v>
      </c>
      <c r="G3636" s="17">
        <v>2646.9849999999992</v>
      </c>
      <c r="H3636">
        <v>166.51585740611051</v>
      </c>
    </row>
    <row r="3637" spans="1:8" x14ac:dyDescent="0.3">
      <c r="A3637" t="s">
        <v>7186</v>
      </c>
      <c r="B3637" t="s">
        <v>110</v>
      </c>
      <c r="C3637" t="s">
        <v>5065</v>
      </c>
      <c r="D3637" s="16">
        <v>1180.9000000000001</v>
      </c>
      <c r="E3637" s="17">
        <v>0</v>
      </c>
      <c r="F3637" s="17">
        <v>165506</v>
      </c>
      <c r="G3637" s="17">
        <v>56311.562100000054</v>
      </c>
      <c r="H3637">
        <v>69.911137487525792</v>
      </c>
    </row>
    <row r="3638" spans="1:8" x14ac:dyDescent="0.3">
      <c r="A3638" t="s">
        <v>7187</v>
      </c>
      <c r="B3638" t="s">
        <v>110</v>
      </c>
      <c r="C3638" t="s">
        <v>5067</v>
      </c>
      <c r="D3638" s="16">
        <v>1180.9000000000001</v>
      </c>
      <c r="E3638" s="17">
        <v>0</v>
      </c>
      <c r="F3638" s="17">
        <v>204930</v>
      </c>
      <c r="G3638" s="17">
        <v>50303.179999999993</v>
      </c>
      <c r="H3638">
        <v>115.2534469253134</v>
      </c>
    </row>
    <row r="3639" spans="1:8" x14ac:dyDescent="0.3">
      <c r="A3639" t="s">
        <v>7188</v>
      </c>
      <c r="B3639" t="s">
        <v>110</v>
      </c>
      <c r="C3639" t="s">
        <v>5069</v>
      </c>
      <c r="D3639" s="16">
        <v>1180.9000000000001</v>
      </c>
      <c r="E3639" s="17">
        <v>0</v>
      </c>
      <c r="F3639" s="17">
        <v>50247</v>
      </c>
      <c r="G3639" s="17">
        <v>33050.39</v>
      </c>
      <c r="H3639">
        <v>176.86644106018562</v>
      </c>
    </row>
    <row r="3640" spans="1:8" x14ac:dyDescent="0.3">
      <c r="A3640" t="s">
        <v>7189</v>
      </c>
      <c r="B3640" t="s">
        <v>110</v>
      </c>
      <c r="C3640" t="s">
        <v>5071</v>
      </c>
      <c r="D3640" s="16">
        <v>1180.9000000000001</v>
      </c>
      <c r="E3640" s="17">
        <v>0</v>
      </c>
      <c r="F3640" s="17">
        <v>9001</v>
      </c>
      <c r="G3640" s="17">
        <v>3472.7540000000008</v>
      </c>
      <c r="H3640">
        <v>53.745834809087768</v>
      </c>
    </row>
    <row r="3641" spans="1:8" x14ac:dyDescent="0.3">
      <c r="A3641" t="s">
        <v>7190</v>
      </c>
      <c r="B3641" t="s">
        <v>110</v>
      </c>
      <c r="C3641" t="s">
        <v>5073</v>
      </c>
      <c r="D3641" s="16">
        <v>1180.9000000000001</v>
      </c>
      <c r="E3641" s="17">
        <v>0</v>
      </c>
      <c r="F3641" s="17">
        <v>24239</v>
      </c>
      <c r="G3641" s="17">
        <v>10806.544199999995</v>
      </c>
      <c r="H3641">
        <v>54.344832766916632</v>
      </c>
    </row>
    <row r="3642" spans="1:8" x14ac:dyDescent="0.3">
      <c r="A3642" t="s">
        <v>7191</v>
      </c>
      <c r="B3642" t="s">
        <v>110</v>
      </c>
      <c r="C3642" t="s">
        <v>5075</v>
      </c>
      <c r="D3642" s="16">
        <v>1180.9000000000001</v>
      </c>
      <c r="E3642" s="17">
        <v>0</v>
      </c>
      <c r="F3642" s="17">
        <v>1645</v>
      </c>
      <c r="G3642" s="17">
        <v>-14.900000000000091</v>
      </c>
      <c r="H3642">
        <v>47.473763479727722</v>
      </c>
    </row>
    <row r="3643" spans="1:8" x14ac:dyDescent="0.3">
      <c r="A3643" t="s">
        <v>4415</v>
      </c>
      <c r="B3643" t="s">
        <v>110</v>
      </c>
      <c r="C3643" t="s">
        <v>26</v>
      </c>
      <c r="D3643" s="16">
        <v>1180.9000000000001</v>
      </c>
      <c r="E3643" s="17">
        <v>1140</v>
      </c>
      <c r="F3643" s="17">
        <v>437394</v>
      </c>
      <c r="G3643" s="17">
        <v>239637.2193</v>
      </c>
      <c r="H3643">
        <v>75.74544237106889</v>
      </c>
    </row>
    <row r="3644" spans="1:8" x14ac:dyDescent="0.3">
      <c r="A3644" t="s">
        <v>4416</v>
      </c>
      <c r="B3644" t="s">
        <v>110</v>
      </c>
      <c r="C3644" t="s">
        <v>27</v>
      </c>
      <c r="D3644" s="16">
        <v>1180.9000000000001</v>
      </c>
      <c r="E3644" s="17">
        <v>1140</v>
      </c>
      <c r="F3644" s="17">
        <v>295566</v>
      </c>
      <c r="G3644" s="17">
        <v>160298.88450000013</v>
      </c>
      <c r="H3644">
        <v>89.96527401665486</v>
      </c>
    </row>
    <row r="3645" spans="1:8" x14ac:dyDescent="0.3">
      <c r="A3645" t="s">
        <v>4417</v>
      </c>
      <c r="B3645" t="s">
        <v>110</v>
      </c>
      <c r="C3645" t="s">
        <v>28</v>
      </c>
      <c r="D3645" s="16">
        <v>1180.9000000000001</v>
      </c>
      <c r="E3645" s="17">
        <v>1056</v>
      </c>
      <c r="F3645" s="17">
        <v>165011</v>
      </c>
      <c r="G3645" s="17">
        <v>81371.61139999998</v>
      </c>
      <c r="H3645">
        <v>106.4293307375994</v>
      </c>
    </row>
    <row r="3646" spans="1:8" x14ac:dyDescent="0.3">
      <c r="A3646" t="s">
        <v>4418</v>
      </c>
      <c r="B3646" t="s">
        <v>110</v>
      </c>
      <c r="C3646" t="s">
        <v>29</v>
      </c>
      <c r="D3646" s="16">
        <v>1180.9000000000001</v>
      </c>
      <c r="E3646" s="17">
        <v>200</v>
      </c>
      <c r="F3646" s="17">
        <v>80526</v>
      </c>
      <c r="G3646" s="17">
        <v>44191.142000000014</v>
      </c>
      <c r="H3646">
        <v>70.692599016074368</v>
      </c>
    </row>
    <row r="3647" spans="1:8" x14ac:dyDescent="0.3">
      <c r="A3647" t="s">
        <v>7192</v>
      </c>
      <c r="B3647" t="s">
        <v>110</v>
      </c>
      <c r="C3647" t="s">
        <v>5077</v>
      </c>
      <c r="D3647" s="16">
        <v>1180.9000000000001</v>
      </c>
      <c r="E3647" s="17">
        <v>640</v>
      </c>
      <c r="F3647" s="17">
        <v>11184</v>
      </c>
      <c r="G3647" s="17">
        <v>4889.22</v>
      </c>
      <c r="H3647">
        <v>88.515769319976215</v>
      </c>
    </row>
    <row r="3648" spans="1:8" x14ac:dyDescent="0.3">
      <c r="A3648" t="s">
        <v>4419</v>
      </c>
      <c r="B3648" t="s">
        <v>110</v>
      </c>
      <c r="C3648" t="s">
        <v>30</v>
      </c>
      <c r="D3648" s="16">
        <v>1180.9000000000001</v>
      </c>
      <c r="E3648" s="17">
        <v>1308</v>
      </c>
      <c r="F3648" s="17">
        <v>211323</v>
      </c>
      <c r="G3648" s="17">
        <v>130663.73239999996</v>
      </c>
      <c r="H3648">
        <v>67.715271877821991</v>
      </c>
    </row>
    <row r="3649" spans="1:8" x14ac:dyDescent="0.3">
      <c r="A3649" t="s">
        <v>7193</v>
      </c>
      <c r="B3649" t="s">
        <v>110</v>
      </c>
      <c r="C3649" t="s">
        <v>5079</v>
      </c>
      <c r="D3649" s="16">
        <v>1180.9000000000001</v>
      </c>
      <c r="E3649" s="17">
        <v>880</v>
      </c>
      <c r="F3649" s="17">
        <v>15298</v>
      </c>
      <c r="G3649" s="17">
        <v>8245.5859999999993</v>
      </c>
      <c r="H3649">
        <v>197.61202959724139</v>
      </c>
    </row>
    <row r="3650" spans="1:8" x14ac:dyDescent="0.3">
      <c r="A3650" t="s">
        <v>7194</v>
      </c>
      <c r="B3650" t="s">
        <v>110</v>
      </c>
      <c r="C3650" t="s">
        <v>5081</v>
      </c>
      <c r="D3650" s="16">
        <v>1180.9000000000001</v>
      </c>
      <c r="E3650" s="17">
        <v>0</v>
      </c>
      <c r="F3650" s="17">
        <v>68533</v>
      </c>
      <c r="G3650" s="17">
        <v>30975.763200000001</v>
      </c>
      <c r="H3650">
        <v>92.070419419141118</v>
      </c>
    </row>
    <row r="3651" spans="1:8" x14ac:dyDescent="0.3">
      <c r="A3651" t="s">
        <v>7195</v>
      </c>
      <c r="B3651" t="s">
        <v>110</v>
      </c>
      <c r="C3651" t="s">
        <v>5083</v>
      </c>
      <c r="D3651" s="16">
        <v>1180.9000000000001</v>
      </c>
      <c r="E3651" s="17">
        <v>0</v>
      </c>
      <c r="F3651" s="17">
        <v>160582</v>
      </c>
      <c r="G3651" s="17">
        <v>75445.539499999999</v>
      </c>
      <c r="H3651">
        <v>61.690725249260275</v>
      </c>
    </row>
    <row r="3652" spans="1:8" x14ac:dyDescent="0.3">
      <c r="A3652" t="s">
        <v>7196</v>
      </c>
      <c r="B3652" t="s">
        <v>110</v>
      </c>
      <c r="C3652" t="s">
        <v>5085</v>
      </c>
      <c r="D3652" s="16">
        <v>1180.9000000000001</v>
      </c>
      <c r="E3652" s="17">
        <v>720</v>
      </c>
      <c r="F3652" s="17">
        <v>93273</v>
      </c>
      <c r="G3652" s="17">
        <v>37788.924000000006</v>
      </c>
      <c r="H3652">
        <v>85.724562950277871</v>
      </c>
    </row>
    <row r="3653" spans="1:8" x14ac:dyDescent="0.3">
      <c r="A3653" t="s">
        <v>4420</v>
      </c>
      <c r="B3653" t="s">
        <v>110</v>
      </c>
      <c r="C3653" t="s">
        <v>31</v>
      </c>
      <c r="D3653" s="16">
        <v>1180.9000000000001</v>
      </c>
      <c r="E3653" s="17">
        <v>1510</v>
      </c>
      <c r="F3653" s="17">
        <v>154626</v>
      </c>
      <c r="G3653" s="17">
        <v>64269.124200000049</v>
      </c>
      <c r="H3653">
        <v>67.08894099235772</v>
      </c>
    </row>
    <row r="3654" spans="1:8" x14ac:dyDescent="0.3">
      <c r="A3654" t="s">
        <v>4601</v>
      </c>
      <c r="B3654" t="s">
        <v>111</v>
      </c>
      <c r="C3654" t="s">
        <v>4</v>
      </c>
      <c r="D3654" s="16">
        <v>1140</v>
      </c>
      <c r="E3654" s="17">
        <v>9393</v>
      </c>
      <c r="F3654" s="17">
        <v>2541067</v>
      </c>
      <c r="G3654" s="17">
        <v>1378808.9591000008</v>
      </c>
      <c r="H3654">
        <v>57.032889122428017</v>
      </c>
    </row>
    <row r="3655" spans="1:8" x14ac:dyDescent="0.3">
      <c r="A3655" t="s">
        <v>4602</v>
      </c>
      <c r="B3655" t="s">
        <v>111</v>
      </c>
      <c r="C3655" t="s">
        <v>2</v>
      </c>
      <c r="D3655" s="16">
        <v>1140</v>
      </c>
      <c r="E3655" s="17">
        <v>13426</v>
      </c>
      <c r="F3655" s="17">
        <v>3679284</v>
      </c>
      <c r="G3655" s="17">
        <v>1971481.4254999997</v>
      </c>
      <c r="H3655">
        <v>79.54945810623029</v>
      </c>
    </row>
    <row r="3656" spans="1:8" x14ac:dyDescent="0.3">
      <c r="A3656" t="s">
        <v>4603</v>
      </c>
      <c r="B3656" t="s">
        <v>111</v>
      </c>
      <c r="C3656" t="s">
        <v>3</v>
      </c>
      <c r="D3656" s="16">
        <v>1140</v>
      </c>
      <c r="E3656" s="17">
        <v>13072</v>
      </c>
      <c r="F3656" s="17">
        <v>1409916</v>
      </c>
      <c r="G3656" s="17">
        <v>660919.27440000081</v>
      </c>
      <c r="H3656">
        <v>76.999234999192268</v>
      </c>
    </row>
    <row r="3657" spans="1:8" x14ac:dyDescent="0.3">
      <c r="A3657" t="s">
        <v>4604</v>
      </c>
      <c r="B3657" t="s">
        <v>111</v>
      </c>
      <c r="C3657" t="s">
        <v>7</v>
      </c>
      <c r="D3657" s="16">
        <v>1140</v>
      </c>
      <c r="E3657" s="17">
        <v>5232</v>
      </c>
      <c r="F3657" s="17">
        <v>1007248</v>
      </c>
      <c r="G3657" s="17">
        <v>550422.05499999947</v>
      </c>
      <c r="H3657">
        <v>81.007525016338334</v>
      </c>
    </row>
    <row r="3658" spans="1:8" x14ac:dyDescent="0.3">
      <c r="A3658" t="s">
        <v>4605</v>
      </c>
      <c r="B3658" t="s">
        <v>111</v>
      </c>
      <c r="C3658" t="s">
        <v>5</v>
      </c>
      <c r="D3658" s="16">
        <v>1140</v>
      </c>
      <c r="E3658" s="17">
        <v>3600</v>
      </c>
      <c r="F3658" s="17">
        <v>547714</v>
      </c>
      <c r="G3658" s="17">
        <v>314471.56090000004</v>
      </c>
      <c r="H3658">
        <v>71.26369407744707</v>
      </c>
    </row>
    <row r="3659" spans="1:8" x14ac:dyDescent="0.3">
      <c r="A3659" t="s">
        <v>4606</v>
      </c>
      <c r="B3659" t="s">
        <v>111</v>
      </c>
      <c r="C3659" t="s">
        <v>6</v>
      </c>
      <c r="D3659" s="16">
        <v>1140</v>
      </c>
      <c r="E3659" s="17">
        <v>2620</v>
      </c>
      <c r="F3659" s="17">
        <v>489862</v>
      </c>
      <c r="G3659" s="17">
        <v>243446.00809999998</v>
      </c>
      <c r="H3659">
        <v>54.946605497076135</v>
      </c>
    </row>
    <row r="3660" spans="1:8" x14ac:dyDescent="0.3">
      <c r="A3660" t="s">
        <v>4607</v>
      </c>
      <c r="B3660" t="s">
        <v>111</v>
      </c>
      <c r="C3660" t="s">
        <v>8</v>
      </c>
      <c r="D3660" s="16">
        <v>1140</v>
      </c>
      <c r="E3660" s="17">
        <v>4440</v>
      </c>
      <c r="F3660" s="17">
        <v>607882</v>
      </c>
      <c r="G3660" s="17">
        <v>285599.06739999971</v>
      </c>
      <c r="H3660">
        <v>75.161272632964639</v>
      </c>
    </row>
    <row r="3661" spans="1:8" x14ac:dyDescent="0.3">
      <c r="A3661" t="s">
        <v>4608</v>
      </c>
      <c r="B3661" t="s">
        <v>111</v>
      </c>
      <c r="C3661" t="s">
        <v>21</v>
      </c>
      <c r="D3661" s="16">
        <v>1140</v>
      </c>
      <c r="E3661" s="17">
        <v>3620</v>
      </c>
      <c r="F3661" s="17">
        <v>359040</v>
      </c>
      <c r="G3661" s="17">
        <v>164234.74700000009</v>
      </c>
      <c r="H3661">
        <v>62.238507909743177</v>
      </c>
    </row>
    <row r="3662" spans="1:8" x14ac:dyDescent="0.3">
      <c r="A3662" t="s">
        <v>4609</v>
      </c>
      <c r="B3662" t="s">
        <v>111</v>
      </c>
      <c r="C3662" t="s">
        <v>22</v>
      </c>
      <c r="D3662" s="16">
        <v>1140</v>
      </c>
      <c r="E3662" s="17">
        <v>2240</v>
      </c>
      <c r="F3662" s="17">
        <v>419475</v>
      </c>
      <c r="G3662" s="17">
        <v>217984.8440000001</v>
      </c>
      <c r="H3662">
        <v>60.485349952778797</v>
      </c>
    </row>
    <row r="3663" spans="1:8" x14ac:dyDescent="0.3">
      <c r="A3663" t="s">
        <v>4610</v>
      </c>
      <c r="B3663" t="s">
        <v>111</v>
      </c>
      <c r="C3663" t="s">
        <v>23</v>
      </c>
      <c r="D3663" s="16">
        <v>1140</v>
      </c>
      <c r="E3663" s="17">
        <v>1360</v>
      </c>
      <c r="F3663" s="17">
        <v>309738</v>
      </c>
      <c r="G3663" s="17">
        <v>168603.96999999994</v>
      </c>
      <c r="H3663">
        <v>84.101973224317405</v>
      </c>
    </row>
    <row r="3664" spans="1:8" x14ac:dyDescent="0.3">
      <c r="A3664" t="s">
        <v>4611</v>
      </c>
      <c r="B3664" t="s">
        <v>111</v>
      </c>
      <c r="C3664" t="s">
        <v>24</v>
      </c>
      <c r="D3664" s="16">
        <v>1140</v>
      </c>
      <c r="E3664" s="17">
        <v>6360</v>
      </c>
      <c r="F3664" s="17">
        <v>420396</v>
      </c>
      <c r="G3664" s="17">
        <v>216729.54680000019</v>
      </c>
      <c r="H3664">
        <v>92.776255741267164</v>
      </c>
    </row>
    <row r="3665" spans="1:8" x14ac:dyDescent="0.3">
      <c r="A3665" t="s">
        <v>4612</v>
      </c>
      <c r="B3665" t="s">
        <v>111</v>
      </c>
      <c r="C3665" t="s">
        <v>25</v>
      </c>
      <c r="D3665" s="16">
        <v>1140</v>
      </c>
      <c r="E3665" s="17">
        <v>2600</v>
      </c>
      <c r="F3665" s="17">
        <v>226208</v>
      </c>
      <c r="G3665" s="17">
        <v>120031.06199999999</v>
      </c>
      <c r="H3665">
        <v>89.285470925899176</v>
      </c>
    </row>
    <row r="3666" spans="1:8" x14ac:dyDescent="0.3">
      <c r="A3666" t="s">
        <v>7197</v>
      </c>
      <c r="B3666" t="s">
        <v>111</v>
      </c>
      <c r="C3666" t="s">
        <v>5061</v>
      </c>
      <c r="D3666" s="16">
        <v>1140</v>
      </c>
      <c r="E3666" s="17">
        <v>3890</v>
      </c>
      <c r="F3666" s="17">
        <v>357815</v>
      </c>
      <c r="G3666" s="17">
        <v>189876.33999999982</v>
      </c>
      <c r="H3666">
        <v>58.041934190138242</v>
      </c>
    </row>
    <row r="3667" spans="1:8" x14ac:dyDescent="0.3">
      <c r="A3667" t="s">
        <v>4613</v>
      </c>
      <c r="B3667" t="s">
        <v>111</v>
      </c>
      <c r="C3667" t="s">
        <v>14</v>
      </c>
      <c r="D3667" s="16">
        <v>1140</v>
      </c>
      <c r="E3667" s="17">
        <v>1820</v>
      </c>
      <c r="F3667" s="17">
        <v>598025</v>
      </c>
      <c r="G3667" s="17">
        <v>327252.09899999999</v>
      </c>
      <c r="H3667">
        <v>26.876687753919644</v>
      </c>
    </row>
    <row r="3668" spans="1:8" x14ac:dyDescent="0.3">
      <c r="A3668" t="s">
        <v>4614</v>
      </c>
      <c r="B3668" t="s">
        <v>111</v>
      </c>
      <c r="C3668" t="s">
        <v>15</v>
      </c>
      <c r="D3668" s="16">
        <v>1140</v>
      </c>
      <c r="E3668" s="17">
        <v>1550</v>
      </c>
      <c r="F3668" s="17">
        <v>388144</v>
      </c>
      <c r="G3668" s="17">
        <v>237272.79599999994</v>
      </c>
      <c r="H3668">
        <v>45.224475501633798</v>
      </c>
    </row>
    <row r="3669" spans="1:8" x14ac:dyDescent="0.3">
      <c r="A3669" t="s">
        <v>7198</v>
      </c>
      <c r="B3669" t="s">
        <v>111</v>
      </c>
      <c r="C3669" t="s">
        <v>5063</v>
      </c>
      <c r="D3669" s="16">
        <v>1140</v>
      </c>
      <c r="E3669" s="17">
        <v>400</v>
      </c>
      <c r="F3669" s="17">
        <v>18810</v>
      </c>
      <c r="G3669" s="17">
        <v>8482.3110000000052</v>
      </c>
      <c r="H3669">
        <v>41.865378566298837</v>
      </c>
    </row>
    <row r="3670" spans="1:8" x14ac:dyDescent="0.3">
      <c r="A3670" t="s">
        <v>7199</v>
      </c>
      <c r="B3670" t="s">
        <v>111</v>
      </c>
      <c r="C3670" t="s">
        <v>5065</v>
      </c>
      <c r="D3670" s="16">
        <v>1140</v>
      </c>
      <c r="E3670" s="17">
        <v>0</v>
      </c>
      <c r="F3670" s="17">
        <v>140169</v>
      </c>
      <c r="G3670" s="17">
        <v>60635.205300000031</v>
      </c>
      <c r="H3670">
        <v>56.973321210084215</v>
      </c>
    </row>
    <row r="3671" spans="1:8" x14ac:dyDescent="0.3">
      <c r="A3671" t="s">
        <v>7200</v>
      </c>
      <c r="B3671" t="s">
        <v>111</v>
      </c>
      <c r="C3671" t="s">
        <v>5067</v>
      </c>
      <c r="D3671" s="16">
        <v>1140</v>
      </c>
      <c r="E3671" s="17">
        <v>0</v>
      </c>
      <c r="F3671" s="17">
        <v>242655</v>
      </c>
      <c r="G3671" s="17">
        <v>70758.696300000011</v>
      </c>
      <c r="H3671">
        <v>94.161728094214979</v>
      </c>
    </row>
    <row r="3672" spans="1:8" x14ac:dyDescent="0.3">
      <c r="A3672" t="s">
        <v>7201</v>
      </c>
      <c r="B3672" t="s">
        <v>111</v>
      </c>
      <c r="C3672" t="s">
        <v>5069</v>
      </c>
      <c r="D3672" s="16">
        <v>1140</v>
      </c>
      <c r="E3672" s="17">
        <v>0</v>
      </c>
      <c r="F3672" s="17">
        <v>40275</v>
      </c>
      <c r="G3672" s="17">
        <v>23990.080000000002</v>
      </c>
      <c r="H3672">
        <v>46.956344200647017</v>
      </c>
    </row>
    <row r="3673" spans="1:8" x14ac:dyDescent="0.3">
      <c r="A3673" t="s">
        <v>7202</v>
      </c>
      <c r="B3673" t="s">
        <v>111</v>
      </c>
      <c r="C3673" t="s">
        <v>5071</v>
      </c>
      <c r="D3673" s="16">
        <v>1140</v>
      </c>
      <c r="E3673" s="17">
        <v>0</v>
      </c>
      <c r="F3673" s="17">
        <v>2911</v>
      </c>
      <c r="G3673" s="17">
        <v>1469.8713</v>
      </c>
      <c r="H3673">
        <v>255.00230007215868</v>
      </c>
    </row>
    <row r="3674" spans="1:8" x14ac:dyDescent="0.3">
      <c r="A3674" t="s">
        <v>7203</v>
      </c>
      <c r="B3674" t="s">
        <v>111</v>
      </c>
      <c r="C3674" t="s">
        <v>5073</v>
      </c>
      <c r="D3674" s="16">
        <v>1140</v>
      </c>
      <c r="E3674" s="17">
        <v>0</v>
      </c>
      <c r="F3674" s="17">
        <v>40809</v>
      </c>
      <c r="G3674" s="17">
        <v>18938.633299999998</v>
      </c>
      <c r="H3674">
        <v>42.724986975184088</v>
      </c>
    </row>
    <row r="3675" spans="1:8" x14ac:dyDescent="0.3">
      <c r="A3675" t="s">
        <v>7204</v>
      </c>
      <c r="B3675" t="s">
        <v>111</v>
      </c>
      <c r="C3675" t="s">
        <v>5075</v>
      </c>
      <c r="D3675" s="16">
        <v>1140</v>
      </c>
      <c r="E3675" s="17">
        <v>0</v>
      </c>
      <c r="F3675" s="17">
        <v>1672</v>
      </c>
      <c r="G3675" s="17">
        <v>926.56</v>
      </c>
      <c r="H3675">
        <v>163.00152393217462</v>
      </c>
    </row>
    <row r="3676" spans="1:8" x14ac:dyDescent="0.3">
      <c r="A3676" t="s">
        <v>4615</v>
      </c>
      <c r="B3676" t="s">
        <v>111</v>
      </c>
      <c r="C3676" t="s">
        <v>26</v>
      </c>
      <c r="D3676" s="16">
        <v>1140</v>
      </c>
      <c r="E3676" s="17">
        <v>684</v>
      </c>
      <c r="F3676" s="17">
        <v>256560</v>
      </c>
      <c r="G3676" s="17">
        <v>145279.07729999998</v>
      </c>
      <c r="H3676">
        <v>67.877176932322485</v>
      </c>
    </row>
    <row r="3677" spans="1:8" x14ac:dyDescent="0.3">
      <c r="A3677" t="s">
        <v>4616</v>
      </c>
      <c r="B3677" t="s">
        <v>111</v>
      </c>
      <c r="C3677" t="s">
        <v>27</v>
      </c>
      <c r="D3677" s="16">
        <v>1140</v>
      </c>
      <c r="E3677" s="17">
        <v>912</v>
      </c>
      <c r="F3677" s="17">
        <v>215729</v>
      </c>
      <c r="G3677" s="17">
        <v>111005.46230000006</v>
      </c>
      <c r="H3677">
        <v>94.95564384758157</v>
      </c>
    </row>
    <row r="3678" spans="1:8" x14ac:dyDescent="0.3">
      <c r="A3678" t="s">
        <v>4617</v>
      </c>
      <c r="B3678" t="s">
        <v>111</v>
      </c>
      <c r="C3678" t="s">
        <v>28</v>
      </c>
      <c r="D3678" s="16">
        <v>1140</v>
      </c>
      <c r="E3678" s="17">
        <v>1584</v>
      </c>
      <c r="F3678" s="17">
        <v>273023</v>
      </c>
      <c r="G3678" s="17">
        <v>129560.58589999992</v>
      </c>
      <c r="H3678">
        <v>85.569176487181409</v>
      </c>
    </row>
    <row r="3679" spans="1:8" x14ac:dyDescent="0.3">
      <c r="A3679" t="s">
        <v>4618</v>
      </c>
      <c r="B3679" t="s">
        <v>111</v>
      </c>
      <c r="C3679" t="s">
        <v>29</v>
      </c>
      <c r="D3679" s="16">
        <v>1140</v>
      </c>
      <c r="E3679" s="17">
        <v>400</v>
      </c>
      <c r="F3679" s="17">
        <v>111105</v>
      </c>
      <c r="G3679" s="17">
        <v>55287.129500000046</v>
      </c>
      <c r="H3679">
        <v>73.429287322955105</v>
      </c>
    </row>
    <row r="3680" spans="1:8" x14ac:dyDescent="0.3">
      <c r="A3680" t="s">
        <v>7205</v>
      </c>
      <c r="B3680" t="s">
        <v>111</v>
      </c>
      <c r="C3680" t="s">
        <v>5077</v>
      </c>
      <c r="D3680" s="16">
        <v>1140</v>
      </c>
      <c r="E3680" s="17">
        <v>640</v>
      </c>
      <c r="F3680" s="17">
        <v>13185</v>
      </c>
      <c r="G3680" s="17">
        <v>6275.0520000000006</v>
      </c>
      <c r="H3680">
        <v>100.35609778829017</v>
      </c>
    </row>
    <row r="3681" spans="1:8" x14ac:dyDescent="0.3">
      <c r="A3681" t="s">
        <v>4619</v>
      </c>
      <c r="B3681" t="s">
        <v>111</v>
      </c>
      <c r="C3681" t="s">
        <v>30</v>
      </c>
      <c r="D3681" s="16">
        <v>1140</v>
      </c>
      <c r="E3681" s="17">
        <v>1108</v>
      </c>
      <c r="F3681" s="17">
        <v>264615</v>
      </c>
      <c r="G3681" s="17">
        <v>164863.54449999984</v>
      </c>
      <c r="H3681">
        <v>46.451053112703811</v>
      </c>
    </row>
    <row r="3682" spans="1:8" x14ac:dyDescent="0.3">
      <c r="A3682" t="s">
        <v>7206</v>
      </c>
      <c r="B3682" t="s">
        <v>111</v>
      </c>
      <c r="C3682" t="s">
        <v>5079</v>
      </c>
      <c r="D3682" s="16">
        <v>1140</v>
      </c>
      <c r="E3682" s="17">
        <v>1360</v>
      </c>
      <c r="F3682" s="17">
        <v>31185</v>
      </c>
      <c r="G3682" s="17">
        <v>16468.334000000006</v>
      </c>
      <c r="H3682">
        <v>137.988886130867</v>
      </c>
    </row>
    <row r="3683" spans="1:8" x14ac:dyDescent="0.3">
      <c r="A3683" t="s">
        <v>7207</v>
      </c>
      <c r="B3683" t="s">
        <v>111</v>
      </c>
      <c r="C3683" t="s">
        <v>5081</v>
      </c>
      <c r="D3683" s="16">
        <v>1140</v>
      </c>
      <c r="E3683" s="17">
        <v>0</v>
      </c>
      <c r="F3683" s="17">
        <v>92554</v>
      </c>
      <c r="G3683" s="17">
        <v>48765.086999999992</v>
      </c>
      <c r="H3683">
        <v>70.332525669225831</v>
      </c>
    </row>
    <row r="3684" spans="1:8" x14ac:dyDescent="0.3">
      <c r="A3684" t="s">
        <v>7208</v>
      </c>
      <c r="B3684" t="s">
        <v>111</v>
      </c>
      <c r="C3684" t="s">
        <v>5083</v>
      </c>
      <c r="D3684" s="16">
        <v>1140</v>
      </c>
      <c r="E3684" s="17">
        <v>0</v>
      </c>
      <c r="F3684" s="17">
        <v>131262</v>
      </c>
      <c r="G3684" s="17">
        <v>64172.451000000001</v>
      </c>
      <c r="H3684">
        <v>57.485184188673024</v>
      </c>
    </row>
    <row r="3685" spans="1:8" x14ac:dyDescent="0.3">
      <c r="A3685" t="s">
        <v>7209</v>
      </c>
      <c r="B3685" t="s">
        <v>111</v>
      </c>
      <c r="C3685" t="s">
        <v>5085</v>
      </c>
      <c r="D3685" s="16">
        <v>1140</v>
      </c>
      <c r="E3685" s="17">
        <v>135</v>
      </c>
      <c r="F3685" s="17">
        <v>44398</v>
      </c>
      <c r="G3685" s="17">
        <v>21522.405600000002</v>
      </c>
      <c r="H3685">
        <v>11.522982143799505</v>
      </c>
    </row>
    <row r="3686" spans="1:8" x14ac:dyDescent="0.3">
      <c r="A3686" t="s">
        <v>4620</v>
      </c>
      <c r="B3686" t="s">
        <v>111</v>
      </c>
      <c r="C3686" t="s">
        <v>31</v>
      </c>
      <c r="D3686" s="16">
        <v>1140</v>
      </c>
      <c r="E3686" s="17">
        <v>2296</v>
      </c>
      <c r="F3686" s="17">
        <v>230839</v>
      </c>
      <c r="G3686" s="17">
        <v>111110.05400000003</v>
      </c>
      <c r="H3686">
        <v>67.333562375133624</v>
      </c>
    </row>
    <row r="3687" spans="1:8" x14ac:dyDescent="0.3">
      <c r="A3687" t="s">
        <v>4521</v>
      </c>
      <c r="B3687" t="s">
        <v>112</v>
      </c>
      <c r="C3687" t="s">
        <v>4</v>
      </c>
      <c r="D3687" s="16">
        <v>1125.0999999999999</v>
      </c>
      <c r="E3687" s="17">
        <v>10636</v>
      </c>
      <c r="F3687" s="17">
        <v>3578553</v>
      </c>
      <c r="G3687" s="17">
        <v>2074827.9664999987</v>
      </c>
      <c r="H3687">
        <v>47.936361403203207</v>
      </c>
    </row>
    <row r="3688" spans="1:8" x14ac:dyDescent="0.3">
      <c r="A3688" t="s">
        <v>4522</v>
      </c>
      <c r="B3688" t="s">
        <v>112</v>
      </c>
      <c r="C3688" t="s">
        <v>2</v>
      </c>
      <c r="D3688" s="16">
        <v>1125.0999999999999</v>
      </c>
      <c r="E3688" s="17">
        <v>11973</v>
      </c>
      <c r="F3688" s="17">
        <v>4461380</v>
      </c>
      <c r="G3688" s="17">
        <v>2599750.1227000002</v>
      </c>
      <c r="H3688">
        <v>59.488704252168098</v>
      </c>
    </row>
    <row r="3689" spans="1:8" x14ac:dyDescent="0.3">
      <c r="A3689" t="s">
        <v>4523</v>
      </c>
      <c r="B3689" t="s">
        <v>112</v>
      </c>
      <c r="C3689" t="s">
        <v>3</v>
      </c>
      <c r="D3689" s="16">
        <v>1125.0999999999999</v>
      </c>
      <c r="E3689" s="17">
        <v>13584</v>
      </c>
      <c r="F3689" s="17">
        <v>1933546</v>
      </c>
      <c r="G3689" s="17">
        <v>1040691.7894000005</v>
      </c>
      <c r="H3689">
        <v>66.445504788214677</v>
      </c>
    </row>
    <row r="3690" spans="1:8" x14ac:dyDescent="0.3">
      <c r="A3690" t="s">
        <v>4524</v>
      </c>
      <c r="B3690" t="s">
        <v>112</v>
      </c>
      <c r="C3690" t="s">
        <v>7</v>
      </c>
      <c r="D3690" s="16">
        <v>1125.0999999999999</v>
      </c>
      <c r="E3690" s="17">
        <v>3486</v>
      </c>
      <c r="F3690" s="17">
        <v>783060</v>
      </c>
      <c r="G3690" s="17">
        <v>445262.4810000002</v>
      </c>
      <c r="H3690">
        <v>67.102484381775398</v>
      </c>
    </row>
    <row r="3691" spans="1:8" x14ac:dyDescent="0.3">
      <c r="A3691" t="s">
        <v>4525</v>
      </c>
      <c r="B3691" t="s">
        <v>112</v>
      </c>
      <c r="C3691" t="s">
        <v>5</v>
      </c>
      <c r="D3691" s="16">
        <v>1125.0999999999999</v>
      </c>
      <c r="E3691" s="17">
        <v>6000</v>
      </c>
      <c r="F3691" s="17">
        <v>760408</v>
      </c>
      <c r="G3691" s="17">
        <v>445822.44709999976</v>
      </c>
      <c r="H3691">
        <v>80.142222428485852</v>
      </c>
    </row>
    <row r="3692" spans="1:8" x14ac:dyDescent="0.3">
      <c r="A3692" t="s">
        <v>4526</v>
      </c>
      <c r="B3692" t="s">
        <v>112</v>
      </c>
      <c r="C3692" t="s">
        <v>6</v>
      </c>
      <c r="D3692" s="16">
        <v>1125.0999999999999</v>
      </c>
      <c r="E3692" s="17">
        <v>3140</v>
      </c>
      <c r="F3692" s="17">
        <v>656397</v>
      </c>
      <c r="G3692" s="17">
        <v>339776.38090000005</v>
      </c>
      <c r="H3692">
        <v>50.885906597294159</v>
      </c>
    </row>
    <row r="3693" spans="1:8" x14ac:dyDescent="0.3">
      <c r="A3693" t="s">
        <v>4527</v>
      </c>
      <c r="B3693" t="s">
        <v>112</v>
      </c>
      <c r="C3693" t="s">
        <v>8</v>
      </c>
      <c r="D3693" s="16">
        <v>1125.0999999999999</v>
      </c>
      <c r="E3693" s="17">
        <v>3270</v>
      </c>
      <c r="F3693" s="17">
        <v>573139</v>
      </c>
      <c r="G3693" s="17">
        <v>293267.77919999976</v>
      </c>
      <c r="H3693">
        <v>63.286776917864529</v>
      </c>
    </row>
    <row r="3694" spans="1:8" x14ac:dyDescent="0.3">
      <c r="A3694" t="s">
        <v>4528</v>
      </c>
      <c r="B3694" t="s">
        <v>112</v>
      </c>
      <c r="C3694" t="s">
        <v>21</v>
      </c>
      <c r="D3694" s="16">
        <v>1125.0999999999999</v>
      </c>
      <c r="E3694" s="17">
        <v>3150</v>
      </c>
      <c r="F3694" s="17">
        <v>312502</v>
      </c>
      <c r="G3694" s="17">
        <v>150764.44099999996</v>
      </c>
      <c r="H3694">
        <v>59.754796993690228</v>
      </c>
    </row>
    <row r="3695" spans="1:8" x14ac:dyDescent="0.3">
      <c r="A3695" t="s">
        <v>4529</v>
      </c>
      <c r="B3695" t="s">
        <v>112</v>
      </c>
      <c r="C3695" t="s">
        <v>22</v>
      </c>
      <c r="D3695" s="16">
        <v>1125.0999999999999</v>
      </c>
      <c r="E3695" s="17">
        <v>1960</v>
      </c>
      <c r="F3695" s="17">
        <v>359667</v>
      </c>
      <c r="G3695" s="17">
        <v>183325.1614000001</v>
      </c>
      <c r="H3695">
        <v>63.07444086612815</v>
      </c>
    </row>
    <row r="3696" spans="1:8" x14ac:dyDescent="0.3">
      <c r="A3696" t="s">
        <v>4530</v>
      </c>
      <c r="B3696" t="s">
        <v>112</v>
      </c>
      <c r="C3696" t="s">
        <v>23</v>
      </c>
      <c r="D3696" s="16">
        <v>1125.0999999999999</v>
      </c>
      <c r="E3696" s="17">
        <v>1200</v>
      </c>
      <c r="F3696" s="17">
        <v>254195</v>
      </c>
      <c r="G3696" s="17">
        <v>133056.58080000005</v>
      </c>
      <c r="H3696">
        <v>85.213765421168873</v>
      </c>
    </row>
    <row r="3697" spans="1:8" x14ac:dyDescent="0.3">
      <c r="A3697" t="s">
        <v>4531</v>
      </c>
      <c r="B3697" t="s">
        <v>112</v>
      </c>
      <c r="C3697" t="s">
        <v>24</v>
      </c>
      <c r="D3697" s="16">
        <v>1125.0999999999999</v>
      </c>
      <c r="E3697" s="17">
        <v>5560</v>
      </c>
      <c r="F3697" s="17">
        <v>381127</v>
      </c>
      <c r="G3697" s="17">
        <v>205143.02099999989</v>
      </c>
      <c r="H3697">
        <v>86.400936624463739</v>
      </c>
    </row>
    <row r="3698" spans="1:8" x14ac:dyDescent="0.3">
      <c r="A3698" t="s">
        <v>4532</v>
      </c>
      <c r="B3698" t="s">
        <v>112</v>
      </c>
      <c r="C3698" t="s">
        <v>25</v>
      </c>
      <c r="D3698" s="16">
        <v>1125.0999999999999</v>
      </c>
      <c r="E3698" s="17">
        <v>2240</v>
      </c>
      <c r="F3698" s="17">
        <v>227360</v>
      </c>
      <c r="G3698" s="17">
        <v>117396.65200000007</v>
      </c>
      <c r="H3698">
        <v>73.565603337213815</v>
      </c>
    </row>
    <row r="3699" spans="1:8" x14ac:dyDescent="0.3">
      <c r="A3699" t="s">
        <v>7210</v>
      </c>
      <c r="B3699" t="s">
        <v>112</v>
      </c>
      <c r="C3699" t="s">
        <v>5061</v>
      </c>
      <c r="D3699" s="16">
        <v>1125.0999999999999</v>
      </c>
      <c r="E3699" s="17">
        <v>3640</v>
      </c>
      <c r="F3699" s="17">
        <v>349178</v>
      </c>
      <c r="G3699" s="17">
        <v>191973.34799999979</v>
      </c>
      <c r="H3699">
        <v>63.499786538759615</v>
      </c>
    </row>
    <row r="3700" spans="1:8" x14ac:dyDescent="0.3">
      <c r="A3700" t="s">
        <v>4533</v>
      </c>
      <c r="B3700" t="s">
        <v>112</v>
      </c>
      <c r="C3700" t="s">
        <v>14</v>
      </c>
      <c r="D3700" s="16">
        <v>1125.0999999999999</v>
      </c>
      <c r="E3700" s="17">
        <v>1840</v>
      </c>
      <c r="F3700" s="17">
        <v>492214</v>
      </c>
      <c r="G3700" s="17">
        <v>275480.71400000004</v>
      </c>
      <c r="H3700">
        <v>35.665091720152326</v>
      </c>
    </row>
    <row r="3701" spans="1:8" x14ac:dyDescent="0.3">
      <c r="A3701" t="s">
        <v>4534</v>
      </c>
      <c r="B3701" t="s">
        <v>112</v>
      </c>
      <c r="C3701" t="s">
        <v>15</v>
      </c>
      <c r="D3701" s="16">
        <v>1125.0999999999999</v>
      </c>
      <c r="E3701" s="17">
        <v>1785</v>
      </c>
      <c r="F3701" s="17">
        <v>399221</v>
      </c>
      <c r="G3701" s="17">
        <v>239571.90179999979</v>
      </c>
      <c r="H3701">
        <v>57.635571879478263</v>
      </c>
    </row>
    <row r="3702" spans="1:8" x14ac:dyDescent="0.3">
      <c r="A3702" t="s">
        <v>7211</v>
      </c>
      <c r="B3702" t="s">
        <v>112</v>
      </c>
      <c r="C3702" t="s">
        <v>5063</v>
      </c>
      <c r="D3702" s="16">
        <v>1125.0999999999999</v>
      </c>
      <c r="E3702" s="17">
        <v>400</v>
      </c>
      <c r="F3702" s="17">
        <v>13536</v>
      </c>
      <c r="G3702" s="17">
        <v>5980.8199999999988</v>
      </c>
      <c r="H3702">
        <v>66.238585354683821</v>
      </c>
    </row>
    <row r="3703" spans="1:8" x14ac:dyDescent="0.3">
      <c r="A3703" t="s">
        <v>7212</v>
      </c>
      <c r="B3703" t="s">
        <v>112</v>
      </c>
      <c r="C3703" t="s">
        <v>5065</v>
      </c>
      <c r="D3703" s="16">
        <v>1125.0999999999999</v>
      </c>
      <c r="E3703" s="17">
        <v>0</v>
      </c>
      <c r="F3703" s="17">
        <v>346320</v>
      </c>
      <c r="G3703" s="17">
        <v>161329.95750000022</v>
      </c>
      <c r="H3703">
        <v>59.793874929241198</v>
      </c>
    </row>
    <row r="3704" spans="1:8" x14ac:dyDescent="0.3">
      <c r="A3704" t="s">
        <v>7213</v>
      </c>
      <c r="B3704" t="s">
        <v>112</v>
      </c>
      <c r="C3704" t="s">
        <v>5067</v>
      </c>
      <c r="D3704" s="16">
        <v>1125.0999999999999</v>
      </c>
      <c r="E3704" s="17">
        <v>0</v>
      </c>
      <c r="F3704" s="17">
        <v>513313</v>
      </c>
      <c r="G3704" s="17">
        <v>217719.56130000023</v>
      </c>
      <c r="H3704">
        <v>106.47993689651544</v>
      </c>
    </row>
    <row r="3705" spans="1:8" x14ac:dyDescent="0.3">
      <c r="A3705" t="s">
        <v>7214</v>
      </c>
      <c r="B3705" t="s">
        <v>112</v>
      </c>
      <c r="C3705" t="s">
        <v>5069</v>
      </c>
      <c r="D3705" s="16">
        <v>1125.0999999999999</v>
      </c>
      <c r="E3705" s="17">
        <v>0</v>
      </c>
      <c r="F3705" s="17">
        <v>64958</v>
      </c>
      <c r="G3705" s="17">
        <v>37106.004000000008</v>
      </c>
      <c r="H3705">
        <v>33.511080053293156</v>
      </c>
    </row>
    <row r="3706" spans="1:8" x14ac:dyDescent="0.3">
      <c r="A3706" t="s">
        <v>7215</v>
      </c>
      <c r="B3706" t="s">
        <v>112</v>
      </c>
      <c r="C3706" t="s">
        <v>5071</v>
      </c>
      <c r="D3706" s="16">
        <v>1125.0999999999999</v>
      </c>
      <c r="E3706" s="17">
        <v>0</v>
      </c>
      <c r="F3706" s="17">
        <v>47678</v>
      </c>
      <c r="G3706" s="17">
        <v>21956.151300000005</v>
      </c>
      <c r="H3706">
        <v>34.099170737288397</v>
      </c>
    </row>
    <row r="3707" spans="1:8" x14ac:dyDescent="0.3">
      <c r="A3707" t="s">
        <v>7216</v>
      </c>
      <c r="B3707" t="s">
        <v>112</v>
      </c>
      <c r="C3707" t="s">
        <v>5073</v>
      </c>
      <c r="D3707" s="16">
        <v>1125.0999999999999</v>
      </c>
      <c r="E3707" s="17">
        <v>0</v>
      </c>
      <c r="F3707" s="17">
        <v>56416</v>
      </c>
      <c r="G3707" s="17">
        <v>25350.605599999988</v>
      </c>
      <c r="H3707">
        <v>67.551022584152236</v>
      </c>
    </row>
    <row r="3708" spans="1:8" x14ac:dyDescent="0.3">
      <c r="A3708" t="s">
        <v>7217</v>
      </c>
      <c r="B3708" t="s">
        <v>112</v>
      </c>
      <c r="C3708" t="s">
        <v>5075</v>
      </c>
      <c r="D3708" s="16">
        <v>1125.0999999999999</v>
      </c>
      <c r="E3708" s="17">
        <v>0</v>
      </c>
      <c r="F3708" s="17">
        <v>1450</v>
      </c>
      <c r="G3708" s="17">
        <v>423.75399999999991</v>
      </c>
      <c r="H3708">
        <v>103.73948936219979</v>
      </c>
    </row>
    <row r="3709" spans="1:8" x14ac:dyDescent="0.3">
      <c r="A3709" t="s">
        <v>4535</v>
      </c>
      <c r="B3709" t="s">
        <v>112</v>
      </c>
      <c r="C3709" t="s">
        <v>26</v>
      </c>
      <c r="D3709" s="16">
        <v>1125.0999999999999</v>
      </c>
      <c r="E3709" s="17">
        <v>1140</v>
      </c>
      <c r="F3709" s="17">
        <v>504296</v>
      </c>
      <c r="G3709" s="17">
        <v>284451.43190000003</v>
      </c>
      <c r="H3709">
        <v>62.187106655649828</v>
      </c>
    </row>
    <row r="3710" spans="1:8" x14ac:dyDescent="0.3">
      <c r="A3710" t="s">
        <v>4536</v>
      </c>
      <c r="B3710" t="s">
        <v>112</v>
      </c>
      <c r="C3710" t="s">
        <v>27</v>
      </c>
      <c r="D3710" s="16">
        <v>1125.0999999999999</v>
      </c>
      <c r="E3710" s="17">
        <v>1140</v>
      </c>
      <c r="F3710" s="17">
        <v>278732</v>
      </c>
      <c r="G3710" s="17">
        <v>150696.12559999997</v>
      </c>
      <c r="H3710">
        <v>92.653365416466315</v>
      </c>
    </row>
    <row r="3711" spans="1:8" x14ac:dyDescent="0.3">
      <c r="A3711" t="s">
        <v>4537</v>
      </c>
      <c r="B3711" t="s">
        <v>112</v>
      </c>
      <c r="C3711" t="s">
        <v>28</v>
      </c>
      <c r="D3711" s="16">
        <v>1125.0999999999999</v>
      </c>
      <c r="E3711" s="17">
        <v>1056</v>
      </c>
      <c r="F3711" s="17">
        <v>177231</v>
      </c>
      <c r="G3711" s="17">
        <v>85142.70339999994</v>
      </c>
      <c r="H3711">
        <v>89.062281541865232</v>
      </c>
    </row>
    <row r="3712" spans="1:8" x14ac:dyDescent="0.3">
      <c r="A3712" t="s">
        <v>4538</v>
      </c>
      <c r="B3712" t="s">
        <v>112</v>
      </c>
      <c r="C3712" t="s">
        <v>29</v>
      </c>
      <c r="D3712" s="16">
        <v>1125.0999999999999</v>
      </c>
      <c r="E3712" s="17">
        <v>200</v>
      </c>
      <c r="F3712" s="17">
        <v>116622</v>
      </c>
      <c r="G3712" s="17">
        <v>68131.981200000038</v>
      </c>
      <c r="H3712">
        <v>55.373568339387738</v>
      </c>
    </row>
    <row r="3713" spans="1:8" x14ac:dyDescent="0.3">
      <c r="A3713" t="s">
        <v>7218</v>
      </c>
      <c r="B3713" t="s">
        <v>112</v>
      </c>
      <c r="C3713" t="s">
        <v>5077</v>
      </c>
      <c r="D3713" s="16">
        <v>1125.0999999999999</v>
      </c>
      <c r="E3713" s="17">
        <v>0</v>
      </c>
      <c r="F3713" s="17">
        <v>2863</v>
      </c>
      <c r="G3713" s="17">
        <v>1735.7080000000001</v>
      </c>
      <c r="H3713">
        <v>319.07743982925462</v>
      </c>
    </row>
    <row r="3714" spans="1:8" x14ac:dyDescent="0.3">
      <c r="A3714" t="s">
        <v>4539</v>
      </c>
      <c r="B3714" t="s">
        <v>112</v>
      </c>
      <c r="C3714" t="s">
        <v>30</v>
      </c>
      <c r="D3714" s="16">
        <v>1125.0999999999999</v>
      </c>
      <c r="E3714" s="17">
        <v>1308</v>
      </c>
      <c r="F3714" s="17">
        <v>308852</v>
      </c>
      <c r="G3714" s="17">
        <v>183521.87429999985</v>
      </c>
      <c r="H3714">
        <v>44.204693536025054</v>
      </c>
    </row>
    <row r="3715" spans="1:8" x14ac:dyDescent="0.3">
      <c r="A3715" t="s">
        <v>7219</v>
      </c>
      <c r="B3715" t="s">
        <v>112</v>
      </c>
      <c r="C3715" t="s">
        <v>5079</v>
      </c>
      <c r="D3715" s="16">
        <v>1125.0999999999999</v>
      </c>
      <c r="E3715" s="17">
        <v>1200</v>
      </c>
      <c r="F3715" s="17">
        <v>25602</v>
      </c>
      <c r="G3715" s="17">
        <v>13802.606000000002</v>
      </c>
      <c r="H3715">
        <v>164.13126057151749</v>
      </c>
    </row>
    <row r="3716" spans="1:8" x14ac:dyDescent="0.3">
      <c r="A3716" t="s">
        <v>7220</v>
      </c>
      <c r="B3716" t="s">
        <v>112</v>
      </c>
      <c r="C3716" t="s">
        <v>5081</v>
      </c>
      <c r="D3716" s="16">
        <v>1125.0999999999999</v>
      </c>
      <c r="E3716" s="17">
        <v>0</v>
      </c>
      <c r="F3716" s="17">
        <v>202165</v>
      </c>
      <c r="G3716" s="17">
        <v>118571.47410000001</v>
      </c>
      <c r="H3716">
        <v>55.285624412212954</v>
      </c>
    </row>
    <row r="3717" spans="1:8" x14ac:dyDescent="0.3">
      <c r="A3717" t="s">
        <v>7221</v>
      </c>
      <c r="B3717" t="s">
        <v>112</v>
      </c>
      <c r="C3717" t="s">
        <v>5083</v>
      </c>
      <c r="D3717" s="16">
        <v>1125.0999999999999</v>
      </c>
      <c r="E3717" s="17">
        <v>0</v>
      </c>
      <c r="F3717" s="17">
        <v>214299</v>
      </c>
      <c r="G3717" s="17">
        <v>117205.56850000001</v>
      </c>
      <c r="H3717">
        <v>34.205724788911219</v>
      </c>
    </row>
    <row r="3718" spans="1:8" x14ac:dyDescent="0.3">
      <c r="A3718" t="s">
        <v>7222</v>
      </c>
      <c r="B3718" t="s">
        <v>112</v>
      </c>
      <c r="C3718" t="s">
        <v>5085</v>
      </c>
      <c r="D3718" s="16">
        <v>1125.0999999999999</v>
      </c>
      <c r="E3718" s="17">
        <v>180</v>
      </c>
      <c r="F3718" s="17">
        <v>41741</v>
      </c>
      <c r="G3718" s="17">
        <v>7377.4640000000072</v>
      </c>
      <c r="H3718">
        <v>16.349075499680822</v>
      </c>
    </row>
    <row r="3719" spans="1:8" x14ac:dyDescent="0.3">
      <c r="A3719" t="s">
        <v>4540</v>
      </c>
      <c r="B3719" t="s">
        <v>112</v>
      </c>
      <c r="C3719" t="s">
        <v>31</v>
      </c>
      <c r="D3719" s="16">
        <v>1125.0999999999999</v>
      </c>
      <c r="E3719" s="17">
        <v>4040</v>
      </c>
      <c r="F3719" s="17">
        <v>375620</v>
      </c>
      <c r="G3719" s="17">
        <v>184042.81420000002</v>
      </c>
      <c r="H3719">
        <v>72.935220842981991</v>
      </c>
    </row>
    <row r="3720" spans="1:8" x14ac:dyDescent="0.3">
      <c r="A3720" t="s">
        <v>7223</v>
      </c>
      <c r="B3720" t="s">
        <v>7224</v>
      </c>
      <c r="C3720" t="s">
        <v>4</v>
      </c>
      <c r="D3720" s="16">
        <v>1000</v>
      </c>
      <c r="E3720" s="17">
        <v>11359</v>
      </c>
      <c r="F3720" s="17">
        <v>2435247</v>
      </c>
      <c r="G3720" s="17">
        <v>737515.23000000184</v>
      </c>
      <c r="H3720">
        <v>50.349560119205407</v>
      </c>
    </row>
    <row r="3721" spans="1:8" x14ac:dyDescent="0.3">
      <c r="A3721" t="s">
        <v>7225</v>
      </c>
      <c r="B3721" t="s">
        <v>7224</v>
      </c>
      <c r="C3721" t="s">
        <v>2</v>
      </c>
      <c r="D3721" s="16">
        <v>1000</v>
      </c>
      <c r="E3721" s="17">
        <v>14182</v>
      </c>
      <c r="F3721" s="17">
        <v>3240367</v>
      </c>
      <c r="G3721" s="17">
        <v>1199413.0339999995</v>
      </c>
      <c r="H3721">
        <v>54.745499706043077</v>
      </c>
    </row>
    <row r="3722" spans="1:8" x14ac:dyDescent="0.3">
      <c r="A3722" t="s">
        <v>7226</v>
      </c>
      <c r="B3722" t="s">
        <v>7224</v>
      </c>
      <c r="C3722" t="s">
        <v>3</v>
      </c>
      <c r="D3722" s="16">
        <v>1000</v>
      </c>
      <c r="E3722" s="17">
        <v>9912</v>
      </c>
      <c r="F3722" s="17">
        <v>930205</v>
      </c>
      <c r="G3722" s="17">
        <v>408111.51650000032</v>
      </c>
      <c r="H3722">
        <v>62.304159245074999</v>
      </c>
    </row>
    <row r="3723" spans="1:8" x14ac:dyDescent="0.3">
      <c r="A3723" t="s">
        <v>7227</v>
      </c>
      <c r="B3723" t="s">
        <v>7224</v>
      </c>
      <c r="C3723" t="s">
        <v>7</v>
      </c>
      <c r="D3723" s="16">
        <v>1000</v>
      </c>
      <c r="E3723" s="17">
        <v>3186</v>
      </c>
      <c r="F3723" s="17">
        <v>466773</v>
      </c>
      <c r="G3723" s="17">
        <v>146093.60699999955</v>
      </c>
      <c r="H3723">
        <v>49.497740379906467</v>
      </c>
    </row>
    <row r="3724" spans="1:8" x14ac:dyDescent="0.3">
      <c r="A3724" t="s">
        <v>7228</v>
      </c>
      <c r="B3724" t="s">
        <v>7224</v>
      </c>
      <c r="C3724" t="s">
        <v>5</v>
      </c>
      <c r="D3724" s="16">
        <v>1000</v>
      </c>
      <c r="E3724" s="17">
        <v>3600</v>
      </c>
      <c r="F3724" s="17">
        <v>345129</v>
      </c>
      <c r="G3724" s="17">
        <v>106219.07199999987</v>
      </c>
      <c r="H3724">
        <v>51.158180857180625</v>
      </c>
    </row>
    <row r="3725" spans="1:8" x14ac:dyDescent="0.3">
      <c r="A3725" t="s">
        <v>7229</v>
      </c>
      <c r="B3725" t="s">
        <v>7224</v>
      </c>
      <c r="C3725" t="s">
        <v>6</v>
      </c>
      <c r="D3725" s="16">
        <v>1000</v>
      </c>
      <c r="E3725" s="17">
        <v>930</v>
      </c>
      <c r="F3725" s="17">
        <v>200930</v>
      </c>
      <c r="G3725" s="17">
        <v>76238.990000000107</v>
      </c>
      <c r="H3725">
        <v>46.289288575014396</v>
      </c>
    </row>
    <row r="3726" spans="1:8" x14ac:dyDescent="0.3">
      <c r="A3726" t="s">
        <v>7230</v>
      </c>
      <c r="B3726" t="s">
        <v>7224</v>
      </c>
      <c r="C3726" t="s">
        <v>8</v>
      </c>
      <c r="D3726" s="16">
        <v>1000</v>
      </c>
      <c r="E3726" s="17">
        <v>3660</v>
      </c>
      <c r="F3726" s="17">
        <v>462943</v>
      </c>
      <c r="G3726" s="17">
        <v>94686.645300000382</v>
      </c>
      <c r="H3726">
        <v>49.174772262796239</v>
      </c>
    </row>
    <row r="3727" spans="1:8" x14ac:dyDescent="0.3">
      <c r="A3727" t="s">
        <v>7231</v>
      </c>
      <c r="B3727" t="s">
        <v>7224</v>
      </c>
      <c r="C3727" t="s">
        <v>21</v>
      </c>
      <c r="D3727" s="16">
        <v>1000</v>
      </c>
      <c r="E3727" s="17">
        <v>3120</v>
      </c>
      <c r="F3727" s="17">
        <v>325033</v>
      </c>
      <c r="G3727" s="17">
        <v>96951.855999999621</v>
      </c>
      <c r="H3727">
        <v>64.594558029750857</v>
      </c>
    </row>
    <row r="3728" spans="1:8" x14ac:dyDescent="0.3">
      <c r="A3728" t="s">
        <v>7232</v>
      </c>
      <c r="B3728" t="s">
        <v>7224</v>
      </c>
      <c r="C3728" t="s">
        <v>22</v>
      </c>
      <c r="D3728" s="16">
        <v>1000</v>
      </c>
      <c r="E3728" s="17">
        <v>2120</v>
      </c>
      <c r="F3728" s="17">
        <v>352363</v>
      </c>
      <c r="G3728" s="17">
        <v>145756.24619999994</v>
      </c>
      <c r="H3728">
        <v>76.009466588405346</v>
      </c>
    </row>
    <row r="3729" spans="1:8" x14ac:dyDescent="0.3">
      <c r="A3729" t="s">
        <v>7233</v>
      </c>
      <c r="B3729" t="s">
        <v>7224</v>
      </c>
      <c r="C3729" t="s">
        <v>23</v>
      </c>
      <c r="D3729" s="16">
        <v>1000</v>
      </c>
      <c r="E3729" s="17">
        <v>1320</v>
      </c>
      <c r="F3729" s="17">
        <v>307122</v>
      </c>
      <c r="G3729" s="17">
        <v>99393.647800000181</v>
      </c>
      <c r="H3729">
        <v>54.707469152109375</v>
      </c>
    </row>
    <row r="3730" spans="1:8" x14ac:dyDescent="0.3">
      <c r="A3730" t="s">
        <v>7234</v>
      </c>
      <c r="B3730" t="s">
        <v>7224</v>
      </c>
      <c r="C3730" t="s">
        <v>24</v>
      </c>
      <c r="D3730" s="16">
        <v>1000</v>
      </c>
      <c r="E3730" s="17">
        <v>6040</v>
      </c>
      <c r="F3730" s="17">
        <v>504371</v>
      </c>
      <c r="G3730" s="17">
        <v>181145.88960000023</v>
      </c>
      <c r="H3730">
        <v>66.388041350019961</v>
      </c>
    </row>
    <row r="3731" spans="1:8" x14ac:dyDescent="0.3">
      <c r="A3731" t="s">
        <v>7235</v>
      </c>
      <c r="B3731" t="s">
        <v>7224</v>
      </c>
      <c r="C3731" t="s">
        <v>25</v>
      </c>
      <c r="D3731" s="16">
        <v>1000</v>
      </c>
      <c r="E3731" s="17">
        <v>2440</v>
      </c>
      <c r="F3731" s="17">
        <v>197777</v>
      </c>
      <c r="G3731" s="17">
        <v>58641.953999999969</v>
      </c>
      <c r="H3731">
        <v>77.279172371855026</v>
      </c>
    </row>
    <row r="3732" spans="1:8" x14ac:dyDescent="0.3">
      <c r="A3732" t="s">
        <v>7236</v>
      </c>
      <c r="B3732" t="s">
        <v>7224</v>
      </c>
      <c r="C3732" t="s">
        <v>5061</v>
      </c>
      <c r="D3732" s="16">
        <v>1000</v>
      </c>
      <c r="E3732" s="17">
        <v>4450</v>
      </c>
      <c r="F3732" s="17">
        <v>324946</v>
      </c>
      <c r="G3732" s="17">
        <v>102712.84960000031</v>
      </c>
      <c r="H3732">
        <v>46.137995545420758</v>
      </c>
    </row>
    <row r="3733" spans="1:8" x14ac:dyDescent="0.3">
      <c r="A3733" t="s">
        <v>7237</v>
      </c>
      <c r="B3733" t="s">
        <v>7224</v>
      </c>
      <c r="C3733" t="s">
        <v>14</v>
      </c>
      <c r="D3733" s="16">
        <v>1000</v>
      </c>
      <c r="E3733" s="17">
        <v>2040</v>
      </c>
      <c r="F3733" s="17">
        <v>229867</v>
      </c>
      <c r="G3733" s="17">
        <v>18005.062000000093</v>
      </c>
      <c r="H3733">
        <v>42.437863773340865</v>
      </c>
    </row>
    <row r="3734" spans="1:8" x14ac:dyDescent="0.3">
      <c r="A3734" t="s">
        <v>7238</v>
      </c>
      <c r="B3734" t="s">
        <v>7224</v>
      </c>
      <c r="C3734" t="s">
        <v>15</v>
      </c>
      <c r="D3734" s="16">
        <v>1000</v>
      </c>
      <c r="E3734" s="17">
        <v>1845</v>
      </c>
      <c r="F3734" s="17">
        <v>268044</v>
      </c>
      <c r="G3734" s="17">
        <v>126385.61899999995</v>
      </c>
      <c r="H3734">
        <v>86.866036903245273</v>
      </c>
    </row>
    <row r="3735" spans="1:8" x14ac:dyDescent="0.3">
      <c r="A3735" t="s">
        <v>7239</v>
      </c>
      <c r="B3735" t="s">
        <v>7224</v>
      </c>
      <c r="C3735" t="s">
        <v>5063</v>
      </c>
      <c r="D3735" s="16">
        <v>1000</v>
      </c>
      <c r="E3735" s="17">
        <v>400</v>
      </c>
      <c r="F3735" s="17">
        <v>6792</v>
      </c>
      <c r="G3735" s="17">
        <v>3432.4520000000011</v>
      </c>
      <c r="H3735">
        <v>29.838756731560331</v>
      </c>
    </row>
    <row r="3736" spans="1:8" x14ac:dyDescent="0.3">
      <c r="A3736" t="s">
        <v>7240</v>
      </c>
      <c r="B3736" t="s">
        <v>7224</v>
      </c>
      <c r="C3736" t="s">
        <v>5065</v>
      </c>
      <c r="D3736" s="16">
        <v>1000</v>
      </c>
      <c r="E3736" s="17">
        <v>0</v>
      </c>
      <c r="F3736" s="17">
        <v>317225</v>
      </c>
      <c r="G3736" s="17">
        <v>18277.093100000056</v>
      </c>
      <c r="H3736">
        <v>51.953565649467343</v>
      </c>
    </row>
    <row r="3737" spans="1:8" x14ac:dyDescent="0.3">
      <c r="A3737" t="s">
        <v>7241</v>
      </c>
      <c r="B3737" t="s">
        <v>7224</v>
      </c>
      <c r="C3737" t="s">
        <v>5067</v>
      </c>
      <c r="D3737" s="16">
        <v>1000</v>
      </c>
      <c r="E3737" s="17">
        <v>0</v>
      </c>
      <c r="F3737" s="17">
        <v>85881</v>
      </c>
      <c r="G3737" s="17">
        <v>2519.3462000000436</v>
      </c>
      <c r="H3737">
        <v>63.294766412131679</v>
      </c>
    </row>
    <row r="3738" spans="1:8" x14ac:dyDescent="0.3">
      <c r="A3738" t="s">
        <v>7242</v>
      </c>
      <c r="B3738" t="s">
        <v>7224</v>
      </c>
      <c r="C3738" t="s">
        <v>5069</v>
      </c>
      <c r="D3738" s="16">
        <v>1000</v>
      </c>
      <c r="E3738" s="17">
        <v>0</v>
      </c>
      <c r="F3738" s="17">
        <v>13020</v>
      </c>
      <c r="G3738" s="17">
        <v>7389.0599999999995</v>
      </c>
      <c r="H3738">
        <v>60.619440093483497</v>
      </c>
    </row>
    <row r="3739" spans="1:8" x14ac:dyDescent="0.3">
      <c r="A3739" t="s">
        <v>7243</v>
      </c>
      <c r="B3739" t="s">
        <v>7224</v>
      </c>
      <c r="C3739" t="s">
        <v>5071</v>
      </c>
      <c r="D3739" s="16">
        <v>1000</v>
      </c>
      <c r="E3739" s="17">
        <v>0</v>
      </c>
      <c r="F3739" s="17">
        <v>10462</v>
      </c>
      <c r="G3739" s="17">
        <v>-10230.911199999995</v>
      </c>
      <c r="H3739">
        <v>46.443105347110397</v>
      </c>
    </row>
    <row r="3740" spans="1:8" x14ac:dyDescent="0.3">
      <c r="A3740" t="s">
        <v>7244</v>
      </c>
      <c r="B3740" t="s">
        <v>7224</v>
      </c>
      <c r="C3740" t="s">
        <v>5073</v>
      </c>
      <c r="D3740" s="16">
        <v>1000</v>
      </c>
      <c r="E3740" s="17">
        <v>0</v>
      </c>
      <c r="F3740" s="17">
        <v>5321</v>
      </c>
      <c r="G3740" s="17">
        <v>91.496900000000096</v>
      </c>
      <c r="H3740">
        <v>53.57737521945436</v>
      </c>
    </row>
    <row r="3741" spans="1:8" x14ac:dyDescent="0.3">
      <c r="A3741" t="s">
        <v>7245</v>
      </c>
      <c r="B3741" t="s">
        <v>7224</v>
      </c>
      <c r="C3741" t="s">
        <v>5075</v>
      </c>
      <c r="D3741" s="16">
        <v>1000</v>
      </c>
      <c r="E3741" s="17">
        <v>0</v>
      </c>
      <c r="F3741" s="17">
        <v>659</v>
      </c>
      <c r="G3741" s="17">
        <v>-1346.38</v>
      </c>
      <c r="H3741">
        <v>28.499999999999989</v>
      </c>
    </row>
    <row r="3742" spans="1:8" x14ac:dyDescent="0.3">
      <c r="A3742" t="s">
        <v>7246</v>
      </c>
      <c r="B3742" t="s">
        <v>7224</v>
      </c>
      <c r="C3742" t="s">
        <v>26</v>
      </c>
      <c r="D3742" s="16">
        <v>1000</v>
      </c>
      <c r="E3742" s="17">
        <v>1140</v>
      </c>
      <c r="F3742" s="17">
        <v>321497</v>
      </c>
      <c r="G3742" s="17">
        <v>141067.28630000001</v>
      </c>
      <c r="H3742">
        <v>61.596077849897966</v>
      </c>
    </row>
    <row r="3743" spans="1:8" x14ac:dyDescent="0.3">
      <c r="A3743" t="s">
        <v>7247</v>
      </c>
      <c r="B3743" t="s">
        <v>7224</v>
      </c>
      <c r="C3743" t="s">
        <v>27</v>
      </c>
      <c r="D3743" s="16">
        <v>1000</v>
      </c>
      <c r="E3743" s="17">
        <v>1140</v>
      </c>
      <c r="F3743" s="17">
        <v>245447</v>
      </c>
      <c r="G3743" s="17">
        <v>91826.211200000049</v>
      </c>
      <c r="H3743">
        <v>58.332167270449453</v>
      </c>
    </row>
    <row r="3744" spans="1:8" x14ac:dyDescent="0.3">
      <c r="A3744" t="s">
        <v>7248</v>
      </c>
      <c r="B3744" t="s">
        <v>7224</v>
      </c>
      <c r="C3744" t="s">
        <v>28</v>
      </c>
      <c r="D3744" s="16">
        <v>1000</v>
      </c>
      <c r="E3744" s="17">
        <v>960</v>
      </c>
      <c r="F3744" s="17">
        <v>180915</v>
      </c>
      <c r="G3744" s="17">
        <v>62895.321999999986</v>
      </c>
      <c r="H3744">
        <v>51.212199185122294</v>
      </c>
    </row>
    <row r="3745" spans="1:8" x14ac:dyDescent="0.3">
      <c r="A3745" t="s">
        <v>7249</v>
      </c>
      <c r="B3745" t="s">
        <v>7224</v>
      </c>
      <c r="C3745" t="s">
        <v>29</v>
      </c>
      <c r="D3745" s="16">
        <v>1000</v>
      </c>
      <c r="E3745" s="17">
        <v>200</v>
      </c>
      <c r="F3745" s="17">
        <v>70761</v>
      </c>
      <c r="G3745" s="17">
        <v>28522.22879999999</v>
      </c>
      <c r="H3745">
        <v>58.262718615734663</v>
      </c>
    </row>
    <row r="3746" spans="1:8" x14ac:dyDescent="0.3">
      <c r="A3746" t="s">
        <v>7250</v>
      </c>
      <c r="B3746" t="s">
        <v>7224</v>
      </c>
      <c r="C3746" t="s">
        <v>5077</v>
      </c>
      <c r="D3746" s="16">
        <v>1000</v>
      </c>
      <c r="E3746" s="17">
        <v>640</v>
      </c>
      <c r="F3746" s="17">
        <v>13128</v>
      </c>
      <c r="G3746" s="17">
        <v>2609.8680000000004</v>
      </c>
      <c r="H3746">
        <v>93.696560910245296</v>
      </c>
    </row>
    <row r="3747" spans="1:8" x14ac:dyDescent="0.3">
      <c r="A3747" t="s">
        <v>7251</v>
      </c>
      <c r="B3747" t="s">
        <v>7224</v>
      </c>
      <c r="C3747" t="s">
        <v>30</v>
      </c>
      <c r="D3747" s="16">
        <v>1000</v>
      </c>
      <c r="E3747" s="17">
        <v>1208</v>
      </c>
      <c r="F3747" s="17">
        <v>118827</v>
      </c>
      <c r="G3747" s="17">
        <v>68840.293700000038</v>
      </c>
      <c r="H3747">
        <v>78.190870935619202</v>
      </c>
    </row>
    <row r="3748" spans="1:8" x14ac:dyDescent="0.3">
      <c r="A3748" t="s">
        <v>7252</v>
      </c>
      <c r="B3748" t="s">
        <v>7224</v>
      </c>
      <c r="C3748" t="s">
        <v>5079</v>
      </c>
      <c r="D3748" s="16">
        <v>1000</v>
      </c>
      <c r="E3748" s="17">
        <v>1320</v>
      </c>
      <c r="F3748" s="17">
        <v>17939</v>
      </c>
      <c r="G3748" s="17">
        <v>1577.8800000000047</v>
      </c>
      <c r="H3748">
        <v>107.63986470975102</v>
      </c>
    </row>
    <row r="3749" spans="1:8" x14ac:dyDescent="0.3">
      <c r="A3749" t="s">
        <v>7253</v>
      </c>
      <c r="B3749" t="s">
        <v>7224</v>
      </c>
      <c r="C3749" t="s">
        <v>5081</v>
      </c>
      <c r="D3749" s="16">
        <v>1000</v>
      </c>
      <c r="E3749" s="17">
        <v>0</v>
      </c>
      <c r="F3749" s="17">
        <v>91587</v>
      </c>
      <c r="G3749" s="17">
        <v>21424.458199999994</v>
      </c>
      <c r="H3749">
        <v>78.316567151505282</v>
      </c>
    </row>
    <row r="3750" spans="1:8" x14ac:dyDescent="0.3">
      <c r="A3750" t="s">
        <v>7254</v>
      </c>
      <c r="B3750" t="s">
        <v>7224</v>
      </c>
      <c r="C3750" t="s">
        <v>5083</v>
      </c>
      <c r="D3750" s="16">
        <v>1000</v>
      </c>
      <c r="E3750" s="17">
        <v>0</v>
      </c>
      <c r="F3750" s="17">
        <v>72456</v>
      </c>
      <c r="G3750" s="17">
        <v>-28776.667399999991</v>
      </c>
      <c r="H3750">
        <v>43.604451304816685</v>
      </c>
    </row>
    <row r="3751" spans="1:8" x14ac:dyDescent="0.3">
      <c r="A3751" t="s">
        <v>7255</v>
      </c>
      <c r="B3751" t="s">
        <v>7224</v>
      </c>
      <c r="C3751" t="s">
        <v>5085</v>
      </c>
      <c r="D3751" s="16">
        <v>1000</v>
      </c>
      <c r="E3751" s="17">
        <v>135</v>
      </c>
      <c r="F3751" s="17">
        <v>35177</v>
      </c>
      <c r="G3751" s="17">
        <v>5073.7879999999968</v>
      </c>
      <c r="H3751">
        <v>42.417077347095017</v>
      </c>
    </row>
    <row r="3752" spans="1:8" x14ac:dyDescent="0.3">
      <c r="A3752" t="s">
        <v>7256</v>
      </c>
      <c r="B3752" t="s">
        <v>7224</v>
      </c>
      <c r="C3752" t="s">
        <v>31</v>
      </c>
      <c r="D3752" s="16">
        <v>1000</v>
      </c>
      <c r="E3752" s="17">
        <v>1160</v>
      </c>
      <c r="F3752" s="17">
        <v>131062</v>
      </c>
      <c r="G3752" s="17">
        <v>36913.858299999934</v>
      </c>
      <c r="H3752">
        <v>45.17098137370877</v>
      </c>
    </row>
    <row r="3753" spans="1:8" x14ac:dyDescent="0.3">
      <c r="A3753" t="s">
        <v>7257</v>
      </c>
      <c r="B3753" t="s">
        <v>7258</v>
      </c>
      <c r="C3753" t="s">
        <v>4</v>
      </c>
      <c r="D3753" s="16">
        <v>1091.5999999999999</v>
      </c>
      <c r="E3753" s="17">
        <v>8373</v>
      </c>
      <c r="F3753" s="17">
        <v>1669254</v>
      </c>
      <c r="G3753" s="17">
        <v>439968.03520000074</v>
      </c>
      <c r="H3753">
        <v>52.518683511695237</v>
      </c>
    </row>
    <row r="3754" spans="1:8" x14ac:dyDescent="0.3">
      <c r="A3754" t="s">
        <v>7259</v>
      </c>
      <c r="B3754" t="s">
        <v>7258</v>
      </c>
      <c r="C3754" t="s">
        <v>2</v>
      </c>
      <c r="D3754" s="16">
        <v>1091.5999999999999</v>
      </c>
      <c r="E3754" s="17">
        <v>15396</v>
      </c>
      <c r="F3754" s="17">
        <v>3020639</v>
      </c>
      <c r="G3754" s="17">
        <v>938823.84419999877</v>
      </c>
      <c r="H3754">
        <v>60.28002751996312</v>
      </c>
    </row>
    <row r="3755" spans="1:8" x14ac:dyDescent="0.3">
      <c r="A3755" t="s">
        <v>7260</v>
      </c>
      <c r="B3755" t="s">
        <v>7258</v>
      </c>
      <c r="C3755" t="s">
        <v>3</v>
      </c>
      <c r="D3755" s="16">
        <v>1091.5999999999999</v>
      </c>
      <c r="E3755" s="17">
        <v>10320</v>
      </c>
      <c r="F3755" s="17">
        <v>747067</v>
      </c>
      <c r="G3755" s="17">
        <v>318329.47170000017</v>
      </c>
      <c r="H3755">
        <v>81.372610254188515</v>
      </c>
    </row>
    <row r="3756" spans="1:8" x14ac:dyDescent="0.3">
      <c r="A3756" t="s">
        <v>7261</v>
      </c>
      <c r="B3756" t="s">
        <v>7258</v>
      </c>
      <c r="C3756" t="s">
        <v>7</v>
      </c>
      <c r="D3756" s="16">
        <v>1091.5999999999999</v>
      </c>
      <c r="E3756" s="17">
        <v>5076</v>
      </c>
      <c r="F3756" s="17">
        <v>777304</v>
      </c>
      <c r="G3756" s="17">
        <v>275010.37400000001</v>
      </c>
      <c r="H3756">
        <v>56.871495158292049</v>
      </c>
    </row>
    <row r="3757" spans="1:8" x14ac:dyDescent="0.3">
      <c r="A3757" t="s">
        <v>7262</v>
      </c>
      <c r="B3757" t="s">
        <v>7258</v>
      </c>
      <c r="C3757" t="s">
        <v>5</v>
      </c>
      <c r="D3757" s="16">
        <v>1091.5999999999999</v>
      </c>
      <c r="E3757" s="17">
        <v>2800</v>
      </c>
      <c r="F3757" s="17">
        <v>301055</v>
      </c>
      <c r="G3757" s="17">
        <v>122200.66500000018</v>
      </c>
      <c r="H3757">
        <v>48.047750568081071</v>
      </c>
    </row>
    <row r="3758" spans="1:8" x14ac:dyDescent="0.3">
      <c r="A3758" t="s">
        <v>7263</v>
      </c>
      <c r="B3758" t="s">
        <v>7258</v>
      </c>
      <c r="C3758" t="s">
        <v>6</v>
      </c>
      <c r="D3758" s="16">
        <v>1091.5999999999999</v>
      </c>
      <c r="E3758" s="17">
        <v>1660</v>
      </c>
      <c r="F3758" s="17">
        <v>286382</v>
      </c>
      <c r="G3758" s="17">
        <v>86612.446400000073</v>
      </c>
      <c r="H3758">
        <v>50.996615239470579</v>
      </c>
    </row>
    <row r="3759" spans="1:8" x14ac:dyDescent="0.3">
      <c r="A3759" t="s">
        <v>7264</v>
      </c>
      <c r="B3759" t="s">
        <v>7258</v>
      </c>
      <c r="C3759" t="s">
        <v>8</v>
      </c>
      <c r="D3759" s="16">
        <v>1091.5999999999999</v>
      </c>
      <c r="E3759" s="17">
        <v>2670</v>
      </c>
      <c r="F3759" s="17">
        <v>286086</v>
      </c>
      <c r="G3759" s="17">
        <v>39153.012500000244</v>
      </c>
      <c r="H3759">
        <v>53.635720892900103</v>
      </c>
    </row>
    <row r="3760" spans="1:8" x14ac:dyDescent="0.3">
      <c r="A3760" t="s">
        <v>7265</v>
      </c>
      <c r="B3760" t="s">
        <v>7258</v>
      </c>
      <c r="C3760" t="s">
        <v>21</v>
      </c>
      <c r="D3760" s="16">
        <v>1091.5999999999999</v>
      </c>
      <c r="E3760" s="17">
        <v>4080</v>
      </c>
      <c r="F3760" s="17">
        <v>354468</v>
      </c>
      <c r="G3760" s="17">
        <v>97290.649799999926</v>
      </c>
      <c r="H3760">
        <v>73.215262136642153</v>
      </c>
    </row>
    <row r="3761" spans="1:8" x14ac:dyDescent="0.3">
      <c r="A3761" t="s">
        <v>7266</v>
      </c>
      <c r="B3761" t="s">
        <v>7258</v>
      </c>
      <c r="C3761" t="s">
        <v>22</v>
      </c>
      <c r="D3761" s="16">
        <v>1091.5999999999999</v>
      </c>
      <c r="E3761" s="17">
        <v>3000</v>
      </c>
      <c r="F3761" s="17">
        <v>373651</v>
      </c>
      <c r="G3761" s="17">
        <v>155977.24979999996</v>
      </c>
      <c r="H3761">
        <v>103.93650057902119</v>
      </c>
    </row>
    <row r="3762" spans="1:8" x14ac:dyDescent="0.3">
      <c r="A3762" t="s">
        <v>7267</v>
      </c>
      <c r="B3762" t="s">
        <v>7258</v>
      </c>
      <c r="C3762" t="s">
        <v>23</v>
      </c>
      <c r="D3762" s="16">
        <v>1091.5999999999999</v>
      </c>
      <c r="E3762" s="17">
        <v>1760</v>
      </c>
      <c r="F3762" s="17">
        <v>320827</v>
      </c>
      <c r="G3762" s="17">
        <v>88654.913600000058</v>
      </c>
      <c r="H3762">
        <v>69.574032559927943</v>
      </c>
    </row>
    <row r="3763" spans="1:8" x14ac:dyDescent="0.3">
      <c r="A3763" t="s">
        <v>7268</v>
      </c>
      <c r="B3763" t="s">
        <v>7258</v>
      </c>
      <c r="C3763" t="s">
        <v>24</v>
      </c>
      <c r="D3763" s="16">
        <v>1091.5999999999999</v>
      </c>
      <c r="E3763" s="17">
        <v>8160</v>
      </c>
      <c r="F3763" s="17">
        <v>614777</v>
      </c>
      <c r="G3763" s="17">
        <v>193706.46420000034</v>
      </c>
      <c r="H3763">
        <v>69.986609493610672</v>
      </c>
    </row>
    <row r="3764" spans="1:8" x14ac:dyDescent="0.3">
      <c r="A3764" t="s">
        <v>7269</v>
      </c>
      <c r="B3764" t="s">
        <v>7258</v>
      </c>
      <c r="C3764" t="s">
        <v>25</v>
      </c>
      <c r="D3764" s="16">
        <v>1091.5999999999999</v>
      </c>
      <c r="E3764" s="17">
        <v>3320</v>
      </c>
      <c r="F3764" s="17">
        <v>285153</v>
      </c>
      <c r="G3764" s="17">
        <v>84119.289200000174</v>
      </c>
      <c r="H3764">
        <v>72.476286273675072</v>
      </c>
    </row>
    <row r="3765" spans="1:8" x14ac:dyDescent="0.3">
      <c r="A3765" t="s">
        <v>7270</v>
      </c>
      <c r="B3765" t="s">
        <v>7258</v>
      </c>
      <c r="C3765" t="s">
        <v>5061</v>
      </c>
      <c r="D3765" s="16">
        <v>1091.5999999999999</v>
      </c>
      <c r="E3765" s="17">
        <v>3210</v>
      </c>
      <c r="F3765" s="17">
        <v>253001</v>
      </c>
      <c r="G3765" s="17">
        <v>79136.538999999844</v>
      </c>
      <c r="H3765">
        <v>56.150468768887599</v>
      </c>
    </row>
    <row r="3766" spans="1:8" x14ac:dyDescent="0.3">
      <c r="A3766" t="s">
        <v>7271</v>
      </c>
      <c r="B3766" t="s">
        <v>7258</v>
      </c>
      <c r="C3766" t="s">
        <v>14</v>
      </c>
      <c r="D3766" s="16">
        <v>1091.5999999999999</v>
      </c>
      <c r="E3766" s="17">
        <v>1570</v>
      </c>
      <c r="F3766" s="17">
        <v>195405</v>
      </c>
      <c r="G3766" s="17">
        <v>48771.657800000103</v>
      </c>
      <c r="H3766">
        <v>47.20559028490861</v>
      </c>
    </row>
    <row r="3767" spans="1:8" x14ac:dyDescent="0.3">
      <c r="A3767" t="s">
        <v>7272</v>
      </c>
      <c r="B3767" t="s">
        <v>7258</v>
      </c>
      <c r="C3767" t="s">
        <v>15</v>
      </c>
      <c r="D3767" s="16">
        <v>1091.5999999999999</v>
      </c>
      <c r="E3767" s="17">
        <v>1340</v>
      </c>
      <c r="F3767" s="17">
        <v>168192</v>
      </c>
      <c r="G3767" s="17">
        <v>86497.697800000053</v>
      </c>
      <c r="H3767">
        <v>94.460396217204078</v>
      </c>
    </row>
    <row r="3768" spans="1:8" x14ac:dyDescent="0.3">
      <c r="A3768" t="s">
        <v>7273</v>
      </c>
      <c r="B3768" t="s">
        <v>7258</v>
      </c>
      <c r="C3768" t="s">
        <v>5063</v>
      </c>
      <c r="D3768" s="16">
        <v>1091.5999999999999</v>
      </c>
      <c r="E3768" s="17">
        <v>400</v>
      </c>
      <c r="F3768" s="17">
        <v>13966</v>
      </c>
      <c r="G3768" s="17">
        <v>6223.6600000000008</v>
      </c>
      <c r="H3768">
        <v>30.500585649816468</v>
      </c>
    </row>
    <row r="3769" spans="1:8" x14ac:dyDescent="0.3">
      <c r="A3769" t="s">
        <v>7274</v>
      </c>
      <c r="B3769" t="s">
        <v>7258</v>
      </c>
      <c r="C3769" t="s">
        <v>5065</v>
      </c>
      <c r="D3769" s="16">
        <v>1091.5999999999999</v>
      </c>
      <c r="E3769" s="17">
        <v>0</v>
      </c>
      <c r="F3769" s="17">
        <v>201011</v>
      </c>
      <c r="G3769" s="17">
        <v>-3260.9261999998416</v>
      </c>
      <c r="H3769">
        <v>66.291434846224092</v>
      </c>
    </row>
    <row r="3770" spans="1:8" x14ac:dyDescent="0.3">
      <c r="A3770" t="s">
        <v>7275</v>
      </c>
      <c r="B3770" t="s">
        <v>7258</v>
      </c>
      <c r="C3770" t="s">
        <v>5067</v>
      </c>
      <c r="D3770" s="16">
        <v>1091.5999999999999</v>
      </c>
      <c r="E3770" s="17">
        <v>0</v>
      </c>
      <c r="F3770" s="17">
        <v>312119</v>
      </c>
      <c r="G3770" s="17">
        <v>-25287.926500000001</v>
      </c>
      <c r="H3770">
        <v>78.936960761829496</v>
      </c>
    </row>
    <row r="3771" spans="1:8" x14ac:dyDescent="0.3">
      <c r="A3771" t="s">
        <v>7276</v>
      </c>
      <c r="B3771" t="s">
        <v>7258</v>
      </c>
      <c r="C3771" t="s">
        <v>5069</v>
      </c>
      <c r="D3771" s="16">
        <v>1091.5999999999999</v>
      </c>
      <c r="E3771" s="17">
        <v>0</v>
      </c>
      <c r="F3771" s="17">
        <v>17193</v>
      </c>
      <c r="G3771" s="17">
        <v>7975.51</v>
      </c>
      <c r="H3771">
        <v>130.27799510495805</v>
      </c>
    </row>
    <row r="3772" spans="1:8" x14ac:dyDescent="0.3">
      <c r="A3772" t="s">
        <v>7277</v>
      </c>
      <c r="B3772" t="s">
        <v>7258</v>
      </c>
      <c r="C3772" t="s">
        <v>5071</v>
      </c>
      <c r="D3772" s="16">
        <v>1091.5999999999999</v>
      </c>
      <c r="E3772" s="17">
        <v>0</v>
      </c>
      <c r="F3772" s="17">
        <v>19979</v>
      </c>
      <c r="G3772" s="17">
        <v>1587.4146000000001</v>
      </c>
      <c r="H3772">
        <v>53.459669268099084</v>
      </c>
    </row>
    <row r="3773" spans="1:8" x14ac:dyDescent="0.3">
      <c r="A3773" t="s">
        <v>7278</v>
      </c>
      <c r="B3773" t="s">
        <v>7258</v>
      </c>
      <c r="C3773" t="s">
        <v>5073</v>
      </c>
      <c r="D3773" s="16">
        <v>1091.5999999999999</v>
      </c>
      <c r="E3773" s="17">
        <v>0</v>
      </c>
      <c r="F3773" s="17">
        <v>17445</v>
      </c>
      <c r="G3773" s="17">
        <v>-4153.9249999999956</v>
      </c>
      <c r="H3773">
        <v>48.517177516936606</v>
      </c>
    </row>
    <row r="3774" spans="1:8" x14ac:dyDescent="0.3">
      <c r="A3774" t="s">
        <v>7279</v>
      </c>
      <c r="B3774" t="s">
        <v>7258</v>
      </c>
      <c r="C3774" t="s">
        <v>5075</v>
      </c>
      <c r="D3774" s="16">
        <v>1091.5999999999999</v>
      </c>
      <c r="E3774" s="17">
        <v>0</v>
      </c>
      <c r="F3774" s="17">
        <v>1359</v>
      </c>
      <c r="G3774" s="17">
        <v>-1940.2600000000002</v>
      </c>
      <c r="H3774">
        <v>29.859559416353964</v>
      </c>
    </row>
    <row r="3775" spans="1:8" x14ac:dyDescent="0.3">
      <c r="A3775" t="s">
        <v>7280</v>
      </c>
      <c r="B3775" t="s">
        <v>7258</v>
      </c>
      <c r="C3775" t="s">
        <v>26</v>
      </c>
      <c r="D3775" s="16">
        <v>1091.5999999999999</v>
      </c>
      <c r="E3775" s="17">
        <v>684</v>
      </c>
      <c r="F3775" s="17">
        <v>172428</v>
      </c>
      <c r="G3775" s="17">
        <v>82449.975000000006</v>
      </c>
      <c r="H3775">
        <v>80.051007200924829</v>
      </c>
    </row>
    <row r="3776" spans="1:8" x14ac:dyDescent="0.3">
      <c r="A3776" t="s">
        <v>7281</v>
      </c>
      <c r="B3776" t="s">
        <v>7258</v>
      </c>
      <c r="C3776" t="s">
        <v>27</v>
      </c>
      <c r="D3776" s="16">
        <v>1091.5999999999999</v>
      </c>
      <c r="E3776" s="17">
        <v>684</v>
      </c>
      <c r="F3776" s="17">
        <v>134094</v>
      </c>
      <c r="G3776" s="17">
        <v>58040.243099999992</v>
      </c>
      <c r="H3776">
        <v>79.174886107434233</v>
      </c>
    </row>
    <row r="3777" spans="1:8" x14ac:dyDescent="0.3">
      <c r="A3777" t="s">
        <v>7282</v>
      </c>
      <c r="B3777" t="s">
        <v>7258</v>
      </c>
      <c r="C3777" t="s">
        <v>28</v>
      </c>
      <c r="D3777" s="16">
        <v>1091.5999999999999</v>
      </c>
      <c r="E3777" s="17">
        <v>1584</v>
      </c>
      <c r="F3777" s="17">
        <v>229269</v>
      </c>
      <c r="G3777" s="17">
        <v>95033.999299999967</v>
      </c>
      <c r="H3777">
        <v>79.801565501835739</v>
      </c>
    </row>
    <row r="3778" spans="1:8" x14ac:dyDescent="0.3">
      <c r="A3778" t="s">
        <v>7283</v>
      </c>
      <c r="B3778" t="s">
        <v>7258</v>
      </c>
      <c r="C3778" t="s">
        <v>29</v>
      </c>
      <c r="D3778" s="16">
        <v>1091.5999999999999</v>
      </c>
      <c r="E3778" s="17">
        <v>400</v>
      </c>
      <c r="F3778" s="17">
        <v>101441</v>
      </c>
      <c r="G3778" s="17">
        <v>41069.219900000033</v>
      </c>
      <c r="H3778">
        <v>62.406990795356698</v>
      </c>
    </row>
    <row r="3779" spans="1:8" x14ac:dyDescent="0.3">
      <c r="A3779" t="s">
        <v>7284</v>
      </c>
      <c r="B3779" t="s">
        <v>7258</v>
      </c>
      <c r="C3779" t="s">
        <v>5077</v>
      </c>
      <c r="D3779" s="16">
        <v>1091.5999999999999</v>
      </c>
      <c r="E3779" s="17">
        <v>0</v>
      </c>
      <c r="F3779" s="17">
        <v>9078</v>
      </c>
      <c r="G3779" s="17">
        <v>1358.5439999999999</v>
      </c>
      <c r="H3779">
        <v>62.831986308361664</v>
      </c>
    </row>
    <row r="3780" spans="1:8" x14ac:dyDescent="0.3">
      <c r="A3780" t="s">
        <v>7285</v>
      </c>
      <c r="B3780" t="s">
        <v>7258</v>
      </c>
      <c r="C3780" t="s">
        <v>30</v>
      </c>
      <c r="D3780" s="16">
        <v>1091.5999999999999</v>
      </c>
      <c r="E3780" s="17">
        <v>1108</v>
      </c>
      <c r="F3780" s="17">
        <v>125799</v>
      </c>
      <c r="G3780" s="17">
        <v>71035.978099999964</v>
      </c>
      <c r="H3780">
        <v>63.41913079489872</v>
      </c>
    </row>
    <row r="3781" spans="1:8" x14ac:dyDescent="0.3">
      <c r="A3781" t="s">
        <v>7286</v>
      </c>
      <c r="B3781" t="s">
        <v>7258</v>
      </c>
      <c r="C3781" t="s">
        <v>5079</v>
      </c>
      <c r="D3781" s="16">
        <v>1091.5999999999999</v>
      </c>
      <c r="E3781" s="17">
        <v>1760</v>
      </c>
      <c r="F3781" s="17">
        <v>32497</v>
      </c>
      <c r="G3781" s="17">
        <v>7773.3349999999991</v>
      </c>
      <c r="H3781">
        <v>114.16291723334712</v>
      </c>
    </row>
    <row r="3782" spans="1:8" x14ac:dyDescent="0.3">
      <c r="A3782" t="s">
        <v>7287</v>
      </c>
      <c r="B3782" t="s">
        <v>7258</v>
      </c>
      <c r="C3782" t="s">
        <v>5081</v>
      </c>
      <c r="D3782" s="16">
        <v>1091.5999999999999</v>
      </c>
      <c r="E3782" s="17">
        <v>0</v>
      </c>
      <c r="F3782" s="17">
        <v>101428</v>
      </c>
      <c r="G3782" s="17">
        <v>35887.055700000012</v>
      </c>
      <c r="H3782">
        <v>54.719226939792421</v>
      </c>
    </row>
    <row r="3783" spans="1:8" x14ac:dyDescent="0.3">
      <c r="A3783" t="s">
        <v>7288</v>
      </c>
      <c r="B3783" t="s">
        <v>7258</v>
      </c>
      <c r="C3783" t="s">
        <v>5083</v>
      </c>
      <c r="D3783" s="16">
        <v>1091.5999999999999</v>
      </c>
      <c r="E3783" s="17">
        <v>0</v>
      </c>
      <c r="F3783" s="17">
        <v>144817</v>
      </c>
      <c r="G3783" s="17">
        <v>-8161.3910999999498</v>
      </c>
      <c r="H3783">
        <v>52.60285653899777</v>
      </c>
    </row>
    <row r="3784" spans="1:8" x14ac:dyDescent="0.3">
      <c r="A3784" t="s">
        <v>7289</v>
      </c>
      <c r="B3784" t="s">
        <v>7258</v>
      </c>
      <c r="C3784" t="s">
        <v>5085</v>
      </c>
      <c r="D3784" s="16">
        <v>1091.5999999999999</v>
      </c>
      <c r="E3784" s="17">
        <v>135</v>
      </c>
      <c r="F3784" s="17">
        <v>30977</v>
      </c>
      <c r="G3784" s="17">
        <v>-74.571999999996478</v>
      </c>
      <c r="H3784">
        <v>66.399233739277378</v>
      </c>
    </row>
    <row r="3785" spans="1:8" x14ac:dyDescent="0.3">
      <c r="A3785" t="s">
        <v>7290</v>
      </c>
      <c r="B3785" t="s">
        <v>7258</v>
      </c>
      <c r="C3785" t="s">
        <v>31</v>
      </c>
      <c r="D3785" s="16">
        <v>1091.5999999999999</v>
      </c>
      <c r="E3785" s="17">
        <v>2888</v>
      </c>
      <c r="F3785" s="17">
        <v>235549</v>
      </c>
      <c r="G3785" s="17">
        <v>63519.25470000002</v>
      </c>
      <c r="H3785">
        <v>66.041087765302805</v>
      </c>
    </row>
    <row r="3786" spans="1:8" x14ac:dyDescent="0.3">
      <c r="A3786" t="s">
        <v>7291</v>
      </c>
      <c r="B3786" t="s">
        <v>7258</v>
      </c>
      <c r="C3786" t="s">
        <v>5087</v>
      </c>
      <c r="D3786" s="16">
        <v>1091.5999999999999</v>
      </c>
      <c r="E3786" s="17">
        <v>0</v>
      </c>
      <c r="F3786" s="17">
        <v>1784</v>
      </c>
      <c r="G3786" s="17">
        <v>357.59999999999991</v>
      </c>
      <c r="H3786">
        <v>102.71679052159293</v>
      </c>
    </row>
    <row r="3787" spans="1:8" x14ac:dyDescent="0.3">
      <c r="A3787" t="s">
        <v>4861</v>
      </c>
      <c r="B3787" t="s">
        <v>113</v>
      </c>
      <c r="C3787" t="s">
        <v>4</v>
      </c>
      <c r="D3787" s="16">
        <v>1045</v>
      </c>
      <c r="E3787" s="17">
        <v>7170</v>
      </c>
      <c r="F3787" s="17">
        <v>2382526</v>
      </c>
      <c r="G3787" s="17">
        <v>1341020.2494999995</v>
      </c>
      <c r="H3787">
        <v>47.024511495772074</v>
      </c>
    </row>
    <row r="3788" spans="1:8" x14ac:dyDescent="0.3">
      <c r="A3788" t="s">
        <v>4862</v>
      </c>
      <c r="B3788" t="s">
        <v>113</v>
      </c>
      <c r="C3788" t="s">
        <v>2</v>
      </c>
      <c r="D3788" s="16">
        <v>1045</v>
      </c>
      <c r="E3788" s="17">
        <v>10545</v>
      </c>
      <c r="F3788" s="17">
        <v>4041120</v>
      </c>
      <c r="G3788" s="17">
        <v>2401236.5949000008</v>
      </c>
      <c r="H3788">
        <v>51.585166067914152</v>
      </c>
    </row>
    <row r="3789" spans="1:8" x14ac:dyDescent="0.3">
      <c r="A3789" t="s">
        <v>4863</v>
      </c>
      <c r="B3789" t="s">
        <v>113</v>
      </c>
      <c r="C3789" t="s">
        <v>3</v>
      </c>
      <c r="D3789" s="16">
        <v>1045</v>
      </c>
      <c r="E3789" s="17">
        <v>9192</v>
      </c>
      <c r="F3789" s="17">
        <v>1471714</v>
      </c>
      <c r="G3789" s="17">
        <v>771812.74080000038</v>
      </c>
      <c r="H3789">
        <v>58.938894739453751</v>
      </c>
    </row>
    <row r="3790" spans="1:8" x14ac:dyDescent="0.3">
      <c r="A3790" t="s">
        <v>4864</v>
      </c>
      <c r="B3790" t="s">
        <v>113</v>
      </c>
      <c r="C3790" t="s">
        <v>7</v>
      </c>
      <c r="D3790" s="16">
        <v>1045</v>
      </c>
      <c r="E3790" s="17">
        <v>4920</v>
      </c>
      <c r="F3790" s="17">
        <v>1121342</v>
      </c>
      <c r="G3790" s="17">
        <v>617546.3810000004</v>
      </c>
      <c r="H3790">
        <v>69.710592143914511</v>
      </c>
    </row>
    <row r="3791" spans="1:8" x14ac:dyDescent="0.3">
      <c r="A3791" t="s">
        <v>4865</v>
      </c>
      <c r="B3791" t="s">
        <v>113</v>
      </c>
      <c r="C3791" t="s">
        <v>5</v>
      </c>
      <c r="D3791" s="16">
        <v>1045</v>
      </c>
      <c r="E3791" s="17">
        <v>2800</v>
      </c>
      <c r="F3791" s="17">
        <v>465372</v>
      </c>
      <c r="G3791" s="17">
        <v>266090.8618999999</v>
      </c>
      <c r="H3791">
        <v>62.622086707663179</v>
      </c>
    </row>
    <row r="3792" spans="1:8" x14ac:dyDescent="0.3">
      <c r="A3792" t="s">
        <v>4866</v>
      </c>
      <c r="B3792" t="s">
        <v>113</v>
      </c>
      <c r="C3792" t="s">
        <v>6</v>
      </c>
      <c r="D3792" s="16">
        <v>1045</v>
      </c>
      <c r="E3792" s="17">
        <v>1580</v>
      </c>
      <c r="F3792" s="17">
        <v>361025</v>
      </c>
      <c r="G3792" s="17">
        <v>192559.25750000012</v>
      </c>
      <c r="H3792">
        <v>41.817086003108365</v>
      </c>
    </row>
    <row r="3793" spans="1:8" x14ac:dyDescent="0.3">
      <c r="A3793" t="s">
        <v>4867</v>
      </c>
      <c r="B3793" t="s">
        <v>113</v>
      </c>
      <c r="C3793" t="s">
        <v>8</v>
      </c>
      <c r="D3793" s="16">
        <v>1045</v>
      </c>
      <c r="E3793" s="17">
        <v>2880</v>
      </c>
      <c r="F3793" s="17">
        <v>636657</v>
      </c>
      <c r="G3793" s="17">
        <v>332807.20509999996</v>
      </c>
      <c r="H3793">
        <v>45.937826292737135</v>
      </c>
    </row>
    <row r="3794" spans="1:8" x14ac:dyDescent="0.3">
      <c r="A3794" t="s">
        <v>4868</v>
      </c>
      <c r="B3794" t="s">
        <v>113</v>
      </c>
      <c r="C3794" t="s">
        <v>21</v>
      </c>
      <c r="D3794" s="16">
        <v>1045</v>
      </c>
      <c r="E3794" s="17">
        <v>2120</v>
      </c>
      <c r="F3794" s="17">
        <v>281297</v>
      </c>
      <c r="G3794" s="17">
        <v>143252.12800000006</v>
      </c>
      <c r="H3794">
        <v>53.594625698229464</v>
      </c>
    </row>
    <row r="3795" spans="1:8" x14ac:dyDescent="0.3">
      <c r="A3795" t="s">
        <v>4869</v>
      </c>
      <c r="B3795" t="s">
        <v>113</v>
      </c>
      <c r="C3795" t="s">
        <v>22</v>
      </c>
      <c r="D3795" s="16">
        <v>1045</v>
      </c>
      <c r="E3795" s="17">
        <v>1440</v>
      </c>
      <c r="F3795" s="17">
        <v>422610</v>
      </c>
      <c r="G3795" s="17">
        <v>215981.0400000001</v>
      </c>
      <c r="H3795">
        <v>40.393077169337786</v>
      </c>
    </row>
    <row r="3796" spans="1:8" x14ac:dyDescent="0.3">
      <c r="A3796" t="s">
        <v>4870</v>
      </c>
      <c r="B3796" t="s">
        <v>113</v>
      </c>
      <c r="C3796" t="s">
        <v>23</v>
      </c>
      <c r="D3796" s="16">
        <v>1045</v>
      </c>
      <c r="E3796" s="17">
        <v>880</v>
      </c>
      <c r="F3796" s="17">
        <v>251524</v>
      </c>
      <c r="G3796" s="17">
        <v>131456.20619999999</v>
      </c>
      <c r="H3796">
        <v>56.989912943665594</v>
      </c>
    </row>
    <row r="3797" spans="1:8" x14ac:dyDescent="0.3">
      <c r="A3797" t="s">
        <v>4871</v>
      </c>
      <c r="B3797" t="s">
        <v>113</v>
      </c>
      <c r="C3797" t="s">
        <v>24</v>
      </c>
      <c r="D3797" s="16">
        <v>1045</v>
      </c>
      <c r="E3797" s="17">
        <v>4120</v>
      </c>
      <c r="F3797" s="17">
        <v>393559</v>
      </c>
      <c r="G3797" s="17">
        <v>209436.35400000014</v>
      </c>
      <c r="H3797">
        <v>57.60939656168096</v>
      </c>
    </row>
    <row r="3798" spans="1:8" x14ac:dyDescent="0.3">
      <c r="A3798" t="s">
        <v>4872</v>
      </c>
      <c r="B3798" t="s">
        <v>113</v>
      </c>
      <c r="C3798" t="s">
        <v>25</v>
      </c>
      <c r="D3798" s="16">
        <v>1045</v>
      </c>
      <c r="E3798" s="17">
        <v>1680</v>
      </c>
      <c r="F3798" s="17">
        <v>193180</v>
      </c>
      <c r="G3798" s="17">
        <v>102274.48</v>
      </c>
      <c r="H3798">
        <v>59.993923004895649</v>
      </c>
    </row>
    <row r="3799" spans="1:8" x14ac:dyDescent="0.3">
      <c r="A3799" t="s">
        <v>7292</v>
      </c>
      <c r="B3799" t="s">
        <v>113</v>
      </c>
      <c r="C3799" t="s">
        <v>5061</v>
      </c>
      <c r="D3799" s="16">
        <v>1045</v>
      </c>
      <c r="E3799" s="17">
        <v>4450</v>
      </c>
      <c r="F3799" s="17">
        <v>359187</v>
      </c>
      <c r="G3799" s="17">
        <v>198666.53799999991</v>
      </c>
      <c r="H3799">
        <v>56.18133980700857</v>
      </c>
    </row>
    <row r="3800" spans="1:8" x14ac:dyDescent="0.3">
      <c r="A3800" t="s">
        <v>4873</v>
      </c>
      <c r="B3800" t="s">
        <v>113</v>
      </c>
      <c r="C3800" t="s">
        <v>14</v>
      </c>
      <c r="D3800" s="16">
        <v>1045</v>
      </c>
      <c r="E3800" s="17">
        <v>2065</v>
      </c>
      <c r="F3800" s="17">
        <v>638580</v>
      </c>
      <c r="G3800" s="17">
        <v>351808.12699999992</v>
      </c>
      <c r="H3800">
        <v>26.770467105049704</v>
      </c>
    </row>
    <row r="3801" spans="1:8" x14ac:dyDescent="0.3">
      <c r="A3801" t="s">
        <v>4874</v>
      </c>
      <c r="B3801" t="s">
        <v>113</v>
      </c>
      <c r="C3801" t="s">
        <v>15</v>
      </c>
      <c r="D3801" s="16">
        <v>1045</v>
      </c>
      <c r="E3801" s="17">
        <v>1870</v>
      </c>
      <c r="F3801" s="17">
        <v>469256</v>
      </c>
      <c r="G3801" s="17">
        <v>279775.98939999996</v>
      </c>
      <c r="H3801">
        <v>40.643611899819</v>
      </c>
    </row>
    <row r="3802" spans="1:8" x14ac:dyDescent="0.3">
      <c r="A3802" t="s">
        <v>7293</v>
      </c>
      <c r="B3802" t="s">
        <v>113</v>
      </c>
      <c r="C3802" t="s">
        <v>5063</v>
      </c>
      <c r="D3802" s="16">
        <v>1045</v>
      </c>
      <c r="E3802" s="17">
        <v>400</v>
      </c>
      <c r="F3802" s="17">
        <v>14921</v>
      </c>
      <c r="G3802" s="17">
        <v>6658.1089999999967</v>
      </c>
      <c r="H3802">
        <v>45.280728355245138</v>
      </c>
    </row>
    <row r="3803" spans="1:8" x14ac:dyDescent="0.3">
      <c r="A3803" t="s">
        <v>7294</v>
      </c>
      <c r="B3803" t="s">
        <v>113</v>
      </c>
      <c r="C3803" t="s">
        <v>5065</v>
      </c>
      <c r="D3803" s="16">
        <v>1045</v>
      </c>
      <c r="E3803" s="17">
        <v>0</v>
      </c>
      <c r="F3803" s="17">
        <v>572484</v>
      </c>
      <c r="G3803" s="17">
        <v>306212.70360000001</v>
      </c>
      <c r="H3803">
        <v>38.3052125272186</v>
      </c>
    </row>
    <row r="3804" spans="1:8" x14ac:dyDescent="0.3">
      <c r="A3804" t="s">
        <v>7295</v>
      </c>
      <c r="B3804" t="s">
        <v>113</v>
      </c>
      <c r="C3804" t="s">
        <v>5067</v>
      </c>
      <c r="D3804" s="16">
        <v>1045</v>
      </c>
      <c r="E3804" s="17">
        <v>0</v>
      </c>
      <c r="F3804" s="17">
        <v>860543</v>
      </c>
      <c r="G3804" s="17">
        <v>395460.3951999995</v>
      </c>
      <c r="H3804">
        <v>59.183546633907433</v>
      </c>
    </row>
    <row r="3805" spans="1:8" x14ac:dyDescent="0.3">
      <c r="A3805" t="s">
        <v>7296</v>
      </c>
      <c r="B3805" t="s">
        <v>113</v>
      </c>
      <c r="C3805" t="s">
        <v>5069</v>
      </c>
      <c r="D3805" s="16">
        <v>1045</v>
      </c>
      <c r="E3805" s="17">
        <v>0</v>
      </c>
      <c r="F3805" s="17">
        <v>25113</v>
      </c>
      <c r="G3805" s="17">
        <v>16514.28</v>
      </c>
      <c r="H3805">
        <v>91.897382401101666</v>
      </c>
    </row>
    <row r="3806" spans="1:8" x14ac:dyDescent="0.3">
      <c r="A3806" t="s">
        <v>7297</v>
      </c>
      <c r="B3806" t="s">
        <v>113</v>
      </c>
      <c r="C3806" t="s">
        <v>5071</v>
      </c>
      <c r="D3806" s="16">
        <v>1045</v>
      </c>
      <c r="E3806" s="17">
        <v>0</v>
      </c>
      <c r="F3806" s="17">
        <v>28044</v>
      </c>
      <c r="G3806" s="17">
        <v>13046.629299999997</v>
      </c>
      <c r="H3806">
        <v>74.1611378586515</v>
      </c>
    </row>
    <row r="3807" spans="1:8" x14ac:dyDescent="0.3">
      <c r="A3807" t="s">
        <v>7298</v>
      </c>
      <c r="B3807" t="s">
        <v>113</v>
      </c>
      <c r="C3807" t="s">
        <v>5073</v>
      </c>
      <c r="D3807" s="16">
        <v>1045</v>
      </c>
      <c r="E3807" s="17">
        <v>0</v>
      </c>
      <c r="F3807" s="17">
        <v>34089</v>
      </c>
      <c r="G3807" s="17">
        <v>16266.610699999997</v>
      </c>
      <c r="H3807">
        <v>28.056390407766447</v>
      </c>
    </row>
    <row r="3808" spans="1:8" x14ac:dyDescent="0.3">
      <c r="A3808" t="s">
        <v>7299</v>
      </c>
      <c r="B3808" t="s">
        <v>113</v>
      </c>
      <c r="C3808" t="s">
        <v>5075</v>
      </c>
      <c r="D3808" s="16">
        <v>1045</v>
      </c>
      <c r="E3808" s="17">
        <v>0</v>
      </c>
      <c r="F3808" s="17">
        <v>878</v>
      </c>
      <c r="G3808" s="17">
        <v>505.28</v>
      </c>
      <c r="H3808">
        <v>230.77681905988422</v>
      </c>
    </row>
    <row r="3809" spans="1:8" x14ac:dyDescent="0.3">
      <c r="A3809" t="s">
        <v>4875</v>
      </c>
      <c r="B3809" t="s">
        <v>113</v>
      </c>
      <c r="C3809" t="s">
        <v>26</v>
      </c>
      <c r="D3809" s="16">
        <v>1045</v>
      </c>
      <c r="E3809" s="17">
        <v>1140</v>
      </c>
      <c r="F3809" s="17">
        <v>463736</v>
      </c>
      <c r="G3809" s="17">
        <v>259526.63019999984</v>
      </c>
      <c r="H3809">
        <v>54.460145658801082</v>
      </c>
    </row>
    <row r="3810" spans="1:8" x14ac:dyDescent="0.3">
      <c r="A3810" t="s">
        <v>4876</v>
      </c>
      <c r="B3810" t="s">
        <v>113</v>
      </c>
      <c r="C3810" t="s">
        <v>27</v>
      </c>
      <c r="D3810" s="16">
        <v>1045</v>
      </c>
      <c r="E3810" s="17">
        <v>1140</v>
      </c>
      <c r="F3810" s="17">
        <v>341029</v>
      </c>
      <c r="G3810" s="17">
        <v>183198.32990000007</v>
      </c>
      <c r="H3810">
        <v>77.331052798336771</v>
      </c>
    </row>
    <row r="3811" spans="1:8" x14ac:dyDescent="0.3">
      <c r="A3811" t="s">
        <v>4877</v>
      </c>
      <c r="B3811" t="s">
        <v>113</v>
      </c>
      <c r="C3811" t="s">
        <v>28</v>
      </c>
      <c r="D3811" s="16">
        <v>1045</v>
      </c>
      <c r="E3811" s="17">
        <v>1056</v>
      </c>
      <c r="F3811" s="17">
        <v>210540</v>
      </c>
      <c r="G3811" s="17">
        <v>98601.757499999978</v>
      </c>
      <c r="H3811">
        <v>60.079339372332868</v>
      </c>
    </row>
    <row r="3812" spans="1:8" x14ac:dyDescent="0.3">
      <c r="A3812" t="s">
        <v>4878</v>
      </c>
      <c r="B3812" t="s">
        <v>113</v>
      </c>
      <c r="C3812" t="s">
        <v>29</v>
      </c>
      <c r="D3812" s="16">
        <v>1045</v>
      </c>
      <c r="E3812" s="17">
        <v>400</v>
      </c>
      <c r="F3812" s="17">
        <v>159631</v>
      </c>
      <c r="G3812" s="17">
        <v>87178.588800000012</v>
      </c>
      <c r="H3812">
        <v>47.995094432412671</v>
      </c>
    </row>
    <row r="3813" spans="1:8" x14ac:dyDescent="0.3">
      <c r="A3813" t="s">
        <v>7300</v>
      </c>
      <c r="B3813" t="s">
        <v>113</v>
      </c>
      <c r="C3813" t="s">
        <v>5077</v>
      </c>
      <c r="D3813" s="16">
        <v>1045</v>
      </c>
      <c r="E3813" s="17">
        <v>800</v>
      </c>
      <c r="F3813" s="17">
        <v>16783</v>
      </c>
      <c r="G3813" s="17">
        <v>8561.6080000000002</v>
      </c>
      <c r="H3813">
        <v>67.085829686748895</v>
      </c>
    </row>
    <row r="3814" spans="1:8" x14ac:dyDescent="0.3">
      <c r="A3814" t="s">
        <v>4879</v>
      </c>
      <c r="B3814" t="s">
        <v>113</v>
      </c>
      <c r="C3814" t="s">
        <v>30</v>
      </c>
      <c r="D3814" s="16">
        <v>1045</v>
      </c>
      <c r="E3814" s="17">
        <v>1308</v>
      </c>
      <c r="F3814" s="17">
        <v>307474</v>
      </c>
      <c r="G3814" s="17">
        <v>188954.8727999999</v>
      </c>
      <c r="H3814">
        <v>48.994465054582335</v>
      </c>
    </row>
    <row r="3815" spans="1:8" x14ac:dyDescent="0.3">
      <c r="A3815" t="s">
        <v>7301</v>
      </c>
      <c r="B3815" t="s">
        <v>113</v>
      </c>
      <c r="C3815" t="s">
        <v>5079</v>
      </c>
      <c r="D3815" s="16">
        <v>1045</v>
      </c>
      <c r="E3815" s="17">
        <v>880</v>
      </c>
      <c r="F3815" s="17">
        <v>30394</v>
      </c>
      <c r="G3815" s="17">
        <v>14036.307999999997</v>
      </c>
      <c r="H3815">
        <v>61.913445564325343</v>
      </c>
    </row>
    <row r="3816" spans="1:8" x14ac:dyDescent="0.3">
      <c r="A3816" t="s">
        <v>7302</v>
      </c>
      <c r="B3816" t="s">
        <v>113</v>
      </c>
      <c r="C3816" t="s">
        <v>5081</v>
      </c>
      <c r="D3816" s="16">
        <v>1045</v>
      </c>
      <c r="E3816" s="17">
        <v>0</v>
      </c>
      <c r="F3816" s="17">
        <v>160843</v>
      </c>
      <c r="G3816" s="17">
        <v>90383.300300000032</v>
      </c>
      <c r="H3816">
        <v>50.242885989762485</v>
      </c>
    </row>
    <row r="3817" spans="1:8" x14ac:dyDescent="0.3">
      <c r="A3817" t="s">
        <v>7303</v>
      </c>
      <c r="B3817" t="s">
        <v>113</v>
      </c>
      <c r="C3817" t="s">
        <v>5083</v>
      </c>
      <c r="D3817" s="16">
        <v>1045</v>
      </c>
      <c r="E3817" s="17">
        <v>0</v>
      </c>
      <c r="F3817" s="17">
        <v>193557</v>
      </c>
      <c r="G3817" s="17">
        <v>101986.01959999999</v>
      </c>
      <c r="H3817">
        <v>71.22029348393869</v>
      </c>
    </row>
    <row r="3818" spans="1:8" x14ac:dyDescent="0.3">
      <c r="A3818" t="s">
        <v>7304</v>
      </c>
      <c r="B3818" t="s">
        <v>113</v>
      </c>
      <c r="C3818" t="s">
        <v>5085</v>
      </c>
      <c r="D3818" s="16">
        <v>1045</v>
      </c>
      <c r="E3818" s="17">
        <v>135</v>
      </c>
      <c r="F3818" s="17">
        <v>36146</v>
      </c>
      <c r="G3818" s="17">
        <v>14081.470799999999</v>
      </c>
      <c r="H3818">
        <v>22.502762270585862</v>
      </c>
    </row>
    <row r="3819" spans="1:8" x14ac:dyDescent="0.3">
      <c r="A3819" t="s">
        <v>4880</v>
      </c>
      <c r="B3819" t="s">
        <v>113</v>
      </c>
      <c r="C3819" t="s">
        <v>31</v>
      </c>
      <c r="D3819" s="16">
        <v>1045</v>
      </c>
      <c r="E3819" s="17">
        <v>2560</v>
      </c>
      <c r="F3819" s="17">
        <v>270904</v>
      </c>
      <c r="G3819" s="17">
        <v>123571.92079999999</v>
      </c>
      <c r="H3819">
        <v>60.845985806870949</v>
      </c>
    </row>
    <row r="3820" spans="1:8" x14ac:dyDescent="0.3">
      <c r="A3820" t="s">
        <v>7305</v>
      </c>
      <c r="B3820" t="s">
        <v>7306</v>
      </c>
      <c r="C3820" t="s">
        <v>4</v>
      </c>
      <c r="D3820" s="16">
        <v>989</v>
      </c>
      <c r="E3820" s="17">
        <v>9393</v>
      </c>
      <c r="F3820" s="17">
        <v>2718538</v>
      </c>
      <c r="G3820" s="17">
        <v>841837.50059999758</v>
      </c>
      <c r="H3820">
        <v>52.636348688712978</v>
      </c>
    </row>
    <row r="3821" spans="1:8" x14ac:dyDescent="0.3">
      <c r="A3821" t="s">
        <v>7307</v>
      </c>
      <c r="B3821" t="s">
        <v>7306</v>
      </c>
      <c r="C3821" t="s">
        <v>2</v>
      </c>
      <c r="D3821" s="16">
        <v>989</v>
      </c>
      <c r="E3821" s="17">
        <v>13578</v>
      </c>
      <c r="F3821" s="17">
        <v>3397537</v>
      </c>
      <c r="G3821" s="17">
        <v>1261422.7917000004</v>
      </c>
      <c r="H3821">
        <v>60.18545945739308</v>
      </c>
    </row>
    <row r="3822" spans="1:8" x14ac:dyDescent="0.3">
      <c r="A3822" t="s">
        <v>7308</v>
      </c>
      <c r="B3822" t="s">
        <v>7306</v>
      </c>
      <c r="C3822" t="s">
        <v>3</v>
      </c>
      <c r="D3822" s="16">
        <v>989</v>
      </c>
      <c r="E3822" s="17">
        <v>10968</v>
      </c>
      <c r="F3822" s="17">
        <v>1459543</v>
      </c>
      <c r="G3822" s="17">
        <v>438322.81719999982</v>
      </c>
      <c r="H3822">
        <v>71.651858946005959</v>
      </c>
    </row>
    <row r="3823" spans="1:8" x14ac:dyDescent="0.3">
      <c r="A3823" t="s">
        <v>7309</v>
      </c>
      <c r="B3823" t="s">
        <v>7306</v>
      </c>
      <c r="C3823" t="s">
        <v>7</v>
      </c>
      <c r="D3823" s="16">
        <v>989</v>
      </c>
      <c r="E3823" s="17">
        <v>3030</v>
      </c>
      <c r="F3823" s="17">
        <v>521654</v>
      </c>
      <c r="G3823" s="17">
        <v>131208.98500000004</v>
      </c>
      <c r="H3823">
        <v>57.114157151423747</v>
      </c>
    </row>
    <row r="3824" spans="1:8" x14ac:dyDescent="0.3">
      <c r="A3824" t="s">
        <v>7310</v>
      </c>
      <c r="B3824" t="s">
        <v>7306</v>
      </c>
      <c r="C3824" t="s">
        <v>5</v>
      </c>
      <c r="D3824" s="16">
        <v>989</v>
      </c>
      <c r="E3824" s="17">
        <v>4400</v>
      </c>
      <c r="F3824" s="17">
        <v>471624</v>
      </c>
      <c r="G3824" s="17">
        <v>179167.87929999962</v>
      </c>
      <c r="H3824">
        <v>55.950203794794412</v>
      </c>
    </row>
    <row r="3825" spans="1:8" x14ac:dyDescent="0.3">
      <c r="A3825" t="s">
        <v>7311</v>
      </c>
      <c r="B3825" t="s">
        <v>7306</v>
      </c>
      <c r="C3825" t="s">
        <v>6</v>
      </c>
      <c r="D3825" s="16">
        <v>989</v>
      </c>
      <c r="E3825" s="17">
        <v>1660</v>
      </c>
      <c r="F3825" s="17">
        <v>276437</v>
      </c>
      <c r="G3825" s="17">
        <v>95667.215999999695</v>
      </c>
      <c r="H3825">
        <v>62.531664673560741</v>
      </c>
    </row>
    <row r="3826" spans="1:8" x14ac:dyDescent="0.3">
      <c r="A3826" t="s">
        <v>7312</v>
      </c>
      <c r="B3826" t="s">
        <v>7306</v>
      </c>
      <c r="C3826" t="s">
        <v>8</v>
      </c>
      <c r="D3826" s="16">
        <v>989</v>
      </c>
      <c r="E3826" s="17">
        <v>2490</v>
      </c>
      <c r="F3826" s="17">
        <v>414886</v>
      </c>
      <c r="G3826" s="17">
        <v>104862.33410000033</v>
      </c>
      <c r="H3826">
        <v>65.729911408030958</v>
      </c>
    </row>
    <row r="3827" spans="1:8" x14ac:dyDescent="0.3">
      <c r="A3827" t="s">
        <v>7313</v>
      </c>
      <c r="B3827" t="s">
        <v>7306</v>
      </c>
      <c r="C3827" t="s">
        <v>21</v>
      </c>
      <c r="D3827" s="16">
        <v>989</v>
      </c>
      <c r="E3827" s="17">
        <v>2310</v>
      </c>
      <c r="F3827" s="17">
        <v>332753</v>
      </c>
      <c r="G3827" s="17">
        <v>114581.57600000012</v>
      </c>
      <c r="H3827">
        <v>64.223532998528796</v>
      </c>
    </row>
    <row r="3828" spans="1:8" x14ac:dyDescent="0.3">
      <c r="A3828" t="s">
        <v>7314</v>
      </c>
      <c r="B3828" t="s">
        <v>7306</v>
      </c>
      <c r="C3828" t="s">
        <v>22</v>
      </c>
      <c r="D3828" s="16">
        <v>989</v>
      </c>
      <c r="E3828" s="17">
        <v>1920</v>
      </c>
      <c r="F3828" s="17">
        <v>402684</v>
      </c>
      <c r="G3828" s="17">
        <v>168010.13799999995</v>
      </c>
      <c r="H3828">
        <v>63.858333270196084</v>
      </c>
    </row>
    <row r="3829" spans="1:8" x14ac:dyDescent="0.3">
      <c r="A3829" t="s">
        <v>7315</v>
      </c>
      <c r="B3829" t="s">
        <v>7306</v>
      </c>
      <c r="C3829" t="s">
        <v>23</v>
      </c>
      <c r="D3829" s="16">
        <v>989</v>
      </c>
      <c r="E3829" s="17">
        <v>1080</v>
      </c>
      <c r="F3829" s="17">
        <v>313460</v>
      </c>
      <c r="G3829" s="17">
        <v>116199.06999999983</v>
      </c>
      <c r="H3829">
        <v>47.717717726465068</v>
      </c>
    </row>
    <row r="3830" spans="1:8" x14ac:dyDescent="0.3">
      <c r="A3830" t="s">
        <v>7316</v>
      </c>
      <c r="B3830" t="s">
        <v>7306</v>
      </c>
      <c r="C3830" t="s">
        <v>24</v>
      </c>
      <c r="D3830" s="16">
        <v>989</v>
      </c>
      <c r="E3830" s="17">
        <v>4560</v>
      </c>
      <c r="F3830" s="17">
        <v>502963</v>
      </c>
      <c r="G3830" s="17">
        <v>216200.52099999983</v>
      </c>
      <c r="H3830">
        <v>67.827545822687668</v>
      </c>
    </row>
    <row r="3831" spans="1:8" x14ac:dyDescent="0.3">
      <c r="A3831" t="s">
        <v>7317</v>
      </c>
      <c r="B3831" t="s">
        <v>7306</v>
      </c>
      <c r="C3831" t="s">
        <v>25</v>
      </c>
      <c r="D3831" s="16">
        <v>989</v>
      </c>
      <c r="E3831" s="17">
        <v>1680</v>
      </c>
      <c r="F3831" s="17">
        <v>135987</v>
      </c>
      <c r="G3831" s="17">
        <v>57196.865999999936</v>
      </c>
      <c r="H3831">
        <v>98.204664217222899</v>
      </c>
    </row>
    <row r="3832" spans="1:8" x14ac:dyDescent="0.3">
      <c r="A3832" t="s">
        <v>7318</v>
      </c>
      <c r="B3832" t="s">
        <v>7306</v>
      </c>
      <c r="C3832" t="s">
        <v>5061</v>
      </c>
      <c r="D3832" s="16">
        <v>989</v>
      </c>
      <c r="E3832" s="17">
        <v>2860</v>
      </c>
      <c r="F3832" s="17">
        <v>418630</v>
      </c>
      <c r="G3832" s="17">
        <v>118646.92600000015</v>
      </c>
      <c r="H3832">
        <v>58.131555455692144</v>
      </c>
    </row>
    <row r="3833" spans="1:8" x14ac:dyDescent="0.3">
      <c r="A3833" t="s">
        <v>7319</v>
      </c>
      <c r="B3833" t="s">
        <v>7306</v>
      </c>
      <c r="C3833" t="s">
        <v>14</v>
      </c>
      <c r="D3833" s="16">
        <v>989</v>
      </c>
      <c r="E3833" s="17">
        <v>1000</v>
      </c>
      <c r="F3833" s="17">
        <v>148715</v>
      </c>
      <c r="G3833" s="17">
        <v>19640.82399999992</v>
      </c>
      <c r="H3833">
        <v>50.164079762941903</v>
      </c>
    </row>
    <row r="3834" spans="1:8" x14ac:dyDescent="0.3">
      <c r="A3834" t="s">
        <v>7320</v>
      </c>
      <c r="B3834" t="s">
        <v>7306</v>
      </c>
      <c r="C3834" t="s">
        <v>15</v>
      </c>
      <c r="D3834" s="16">
        <v>989</v>
      </c>
      <c r="E3834" s="17">
        <v>960</v>
      </c>
      <c r="F3834" s="17">
        <v>271241</v>
      </c>
      <c r="G3834" s="17">
        <v>137260.08699999994</v>
      </c>
      <c r="H3834">
        <v>99.697283424990417</v>
      </c>
    </row>
    <row r="3835" spans="1:8" x14ac:dyDescent="0.3">
      <c r="A3835" t="s">
        <v>7321</v>
      </c>
      <c r="B3835" t="s">
        <v>7306</v>
      </c>
      <c r="C3835" t="s">
        <v>5063</v>
      </c>
      <c r="D3835" s="16">
        <v>989</v>
      </c>
      <c r="E3835" s="17">
        <v>400</v>
      </c>
      <c r="F3835" s="17">
        <v>9334</v>
      </c>
      <c r="G3835" s="17">
        <v>-15.514999999997599</v>
      </c>
      <c r="H3835">
        <v>51.763033761644337</v>
      </c>
    </row>
    <row r="3836" spans="1:8" x14ac:dyDescent="0.3">
      <c r="A3836" t="s">
        <v>7322</v>
      </c>
      <c r="B3836" t="s">
        <v>7306</v>
      </c>
      <c r="C3836" t="s">
        <v>5065</v>
      </c>
      <c r="D3836" s="16">
        <v>989</v>
      </c>
      <c r="E3836" s="17">
        <v>912</v>
      </c>
      <c r="F3836" s="17">
        <v>640777</v>
      </c>
      <c r="G3836" s="17">
        <v>148658.59270000068</v>
      </c>
      <c r="H3836">
        <v>61.578845496275598</v>
      </c>
    </row>
    <row r="3837" spans="1:8" x14ac:dyDescent="0.3">
      <c r="A3837" t="s">
        <v>7323</v>
      </c>
      <c r="B3837" t="s">
        <v>7306</v>
      </c>
      <c r="C3837" t="s">
        <v>5067</v>
      </c>
      <c r="D3837" s="16">
        <v>989</v>
      </c>
      <c r="E3837" s="17">
        <v>750</v>
      </c>
      <c r="F3837" s="17">
        <v>411328</v>
      </c>
      <c r="G3837" s="17">
        <v>32768.210999999952</v>
      </c>
      <c r="H3837">
        <v>70.373528853853102</v>
      </c>
    </row>
    <row r="3838" spans="1:8" x14ac:dyDescent="0.3">
      <c r="A3838" t="s">
        <v>7324</v>
      </c>
      <c r="B3838" t="s">
        <v>7306</v>
      </c>
      <c r="C3838" t="s">
        <v>5069</v>
      </c>
      <c r="D3838" s="16">
        <v>989</v>
      </c>
      <c r="E3838" s="17">
        <v>528</v>
      </c>
      <c r="F3838" s="17">
        <v>167735</v>
      </c>
      <c r="G3838" s="17">
        <v>-12829.721099999937</v>
      </c>
      <c r="H3838">
        <v>88.730869757924609</v>
      </c>
    </row>
    <row r="3839" spans="1:8" x14ac:dyDescent="0.3">
      <c r="A3839" t="s">
        <v>7325</v>
      </c>
      <c r="B3839" t="s">
        <v>7306</v>
      </c>
      <c r="C3839" t="s">
        <v>5071</v>
      </c>
      <c r="D3839" s="16">
        <v>989</v>
      </c>
      <c r="E3839" s="17">
        <v>600</v>
      </c>
      <c r="F3839" s="17">
        <v>195364</v>
      </c>
      <c r="G3839" s="17">
        <v>567.33989999999176</v>
      </c>
      <c r="H3839">
        <v>68.755420143366166</v>
      </c>
    </row>
    <row r="3840" spans="1:8" x14ac:dyDescent="0.3">
      <c r="A3840" t="s">
        <v>7326</v>
      </c>
      <c r="B3840" t="s">
        <v>7306</v>
      </c>
      <c r="C3840" t="s">
        <v>5073</v>
      </c>
      <c r="D3840" s="16">
        <v>989</v>
      </c>
      <c r="E3840" s="17">
        <v>132</v>
      </c>
      <c r="F3840" s="17">
        <v>44473</v>
      </c>
      <c r="G3840" s="17">
        <v>6517.0948999999964</v>
      </c>
      <c r="H3840">
        <v>46.953095353797814</v>
      </c>
    </row>
    <row r="3841" spans="1:8" x14ac:dyDescent="0.3">
      <c r="A3841" t="s">
        <v>7327</v>
      </c>
      <c r="B3841" t="s">
        <v>7306</v>
      </c>
      <c r="C3841" t="s">
        <v>5075</v>
      </c>
      <c r="D3841" s="16">
        <v>989</v>
      </c>
      <c r="E3841" s="17">
        <v>132</v>
      </c>
      <c r="F3841" s="17">
        <v>20954</v>
      </c>
      <c r="G3841" s="17">
        <v>8406.9499999999989</v>
      </c>
      <c r="H3841">
        <v>119.81874145715484</v>
      </c>
    </row>
    <row r="3842" spans="1:8" x14ac:dyDescent="0.3">
      <c r="A3842" t="s">
        <v>7328</v>
      </c>
      <c r="B3842" t="s">
        <v>7306</v>
      </c>
      <c r="C3842" t="s">
        <v>26</v>
      </c>
      <c r="D3842" s="16">
        <v>989</v>
      </c>
      <c r="E3842" s="17">
        <v>912</v>
      </c>
      <c r="F3842" s="17">
        <v>294234</v>
      </c>
      <c r="G3842" s="17">
        <v>122971.39369999996</v>
      </c>
      <c r="H3842">
        <v>56.634462996607944</v>
      </c>
    </row>
    <row r="3843" spans="1:8" x14ac:dyDescent="0.3">
      <c r="A3843" t="s">
        <v>7329</v>
      </c>
      <c r="B3843" t="s">
        <v>7306</v>
      </c>
      <c r="C3843" t="s">
        <v>27</v>
      </c>
      <c r="D3843" s="16">
        <v>989</v>
      </c>
      <c r="E3843" s="17">
        <v>684</v>
      </c>
      <c r="F3843" s="17">
        <v>187969</v>
      </c>
      <c r="G3843" s="17">
        <v>39511.673999999999</v>
      </c>
      <c r="H3843">
        <v>70.78153800506955</v>
      </c>
    </row>
    <row r="3844" spans="1:8" x14ac:dyDescent="0.3">
      <c r="A3844" t="s">
        <v>7330</v>
      </c>
      <c r="B3844" t="s">
        <v>7306</v>
      </c>
      <c r="C3844" t="s">
        <v>28</v>
      </c>
      <c r="D3844" s="16">
        <v>989</v>
      </c>
      <c r="E3844" s="17">
        <v>1056</v>
      </c>
      <c r="F3844" s="17">
        <v>255130</v>
      </c>
      <c r="G3844" s="17">
        <v>70141.153700000083</v>
      </c>
      <c r="H3844">
        <v>50.092864599372326</v>
      </c>
    </row>
    <row r="3845" spans="1:8" x14ac:dyDescent="0.3">
      <c r="A3845" t="s">
        <v>7331</v>
      </c>
      <c r="B3845" t="s">
        <v>7306</v>
      </c>
      <c r="C3845" t="s">
        <v>29</v>
      </c>
      <c r="D3845" s="16">
        <v>989</v>
      </c>
      <c r="E3845" s="17">
        <v>400</v>
      </c>
      <c r="F3845" s="17">
        <v>145895</v>
      </c>
      <c r="G3845" s="17">
        <v>73753.369599999947</v>
      </c>
      <c r="H3845">
        <v>51.907502966553324</v>
      </c>
    </row>
    <row r="3846" spans="1:8" x14ac:dyDescent="0.3">
      <c r="A3846" t="s">
        <v>7332</v>
      </c>
      <c r="B3846" t="s">
        <v>7306</v>
      </c>
      <c r="C3846" t="s">
        <v>5077</v>
      </c>
      <c r="D3846" s="16">
        <v>989</v>
      </c>
      <c r="E3846" s="17">
        <v>640</v>
      </c>
      <c r="F3846" s="17">
        <v>11209</v>
      </c>
      <c r="G3846" s="17">
        <v>2986.2979999999989</v>
      </c>
      <c r="H3846">
        <v>133.20019146990845</v>
      </c>
    </row>
    <row r="3847" spans="1:8" x14ac:dyDescent="0.3">
      <c r="A3847" t="s">
        <v>7333</v>
      </c>
      <c r="B3847" t="s">
        <v>7306</v>
      </c>
      <c r="C3847" t="s">
        <v>30</v>
      </c>
      <c r="D3847" s="16">
        <v>989</v>
      </c>
      <c r="E3847" s="17">
        <v>1500</v>
      </c>
      <c r="F3847" s="17">
        <v>313345</v>
      </c>
      <c r="G3847" s="17">
        <v>81397.276899999968</v>
      </c>
      <c r="H3847">
        <v>48.75852115833937</v>
      </c>
    </row>
    <row r="3848" spans="1:8" x14ac:dyDescent="0.3">
      <c r="A3848" t="s">
        <v>7334</v>
      </c>
      <c r="B3848" t="s">
        <v>7306</v>
      </c>
      <c r="C3848" t="s">
        <v>5079</v>
      </c>
      <c r="D3848" s="16">
        <v>989</v>
      </c>
      <c r="E3848" s="17">
        <v>720</v>
      </c>
      <c r="F3848" s="17">
        <v>18531</v>
      </c>
      <c r="G3848" s="17">
        <v>1492.8400000000038</v>
      </c>
      <c r="H3848">
        <v>64.533584213318861</v>
      </c>
    </row>
    <row r="3849" spans="1:8" x14ac:dyDescent="0.3">
      <c r="A3849" t="s">
        <v>7335</v>
      </c>
      <c r="B3849" t="s">
        <v>7306</v>
      </c>
      <c r="C3849" t="s">
        <v>5081</v>
      </c>
      <c r="D3849" s="16">
        <v>989</v>
      </c>
      <c r="E3849" s="17">
        <v>0</v>
      </c>
      <c r="F3849" s="17">
        <v>91048</v>
      </c>
      <c r="G3849" s="17">
        <v>37426.551200000031</v>
      </c>
      <c r="H3849">
        <v>108.88631746742348</v>
      </c>
    </row>
    <row r="3850" spans="1:8" x14ac:dyDescent="0.3">
      <c r="A3850" t="s">
        <v>7336</v>
      </c>
      <c r="B3850" t="s">
        <v>7306</v>
      </c>
      <c r="C3850" t="s">
        <v>5083</v>
      </c>
      <c r="D3850" s="16">
        <v>989</v>
      </c>
      <c r="E3850" s="17">
        <v>0</v>
      </c>
      <c r="F3850" s="17">
        <v>104354</v>
      </c>
      <c r="G3850" s="17">
        <v>47250.727499999979</v>
      </c>
      <c r="H3850">
        <v>75.482583734583685</v>
      </c>
    </row>
    <row r="3851" spans="1:8" x14ac:dyDescent="0.3">
      <c r="A3851" t="s">
        <v>7337</v>
      </c>
      <c r="B3851" t="s">
        <v>7306</v>
      </c>
      <c r="C3851" t="s">
        <v>5085</v>
      </c>
      <c r="D3851" s="16">
        <v>989</v>
      </c>
      <c r="E3851" s="17">
        <v>180</v>
      </c>
      <c r="F3851" s="17">
        <v>50856</v>
      </c>
      <c r="G3851" s="17">
        <v>17675.892000000007</v>
      </c>
      <c r="H3851">
        <v>50.551002935252626</v>
      </c>
    </row>
    <row r="3852" spans="1:8" x14ac:dyDescent="0.3">
      <c r="A3852" t="s">
        <v>7338</v>
      </c>
      <c r="B3852" t="s">
        <v>7306</v>
      </c>
      <c r="C3852" t="s">
        <v>31</v>
      </c>
      <c r="D3852" s="16">
        <v>989</v>
      </c>
      <c r="E3852" s="17">
        <v>2800</v>
      </c>
      <c r="F3852" s="17">
        <v>373549</v>
      </c>
      <c r="G3852" s="17">
        <v>124816.87900000004</v>
      </c>
      <c r="H3852">
        <v>46.297467033218489</v>
      </c>
    </row>
    <row r="3853" spans="1:8" x14ac:dyDescent="0.3">
      <c r="A3853" t="s">
        <v>1731</v>
      </c>
      <c r="B3853" t="s">
        <v>114</v>
      </c>
      <c r="C3853" t="s">
        <v>4</v>
      </c>
      <c r="D3853" s="16">
        <v>1013.3</v>
      </c>
      <c r="E3853" s="17">
        <v>7850</v>
      </c>
      <c r="F3853" s="17">
        <v>4140978</v>
      </c>
      <c r="G3853" s="17">
        <v>1975146.3071999997</v>
      </c>
      <c r="H3853">
        <v>31.664220194063205</v>
      </c>
    </row>
    <row r="3854" spans="1:8" x14ac:dyDescent="0.3">
      <c r="A3854" t="s">
        <v>1732</v>
      </c>
      <c r="B3854" t="s">
        <v>114</v>
      </c>
      <c r="C3854" t="s">
        <v>2</v>
      </c>
      <c r="D3854" s="16">
        <v>1013.3</v>
      </c>
      <c r="E3854" s="17">
        <v>10102</v>
      </c>
      <c r="F3854" s="17">
        <v>5346791</v>
      </c>
      <c r="G3854" s="17">
        <v>2494330.124900002</v>
      </c>
      <c r="H3854">
        <v>44.88191236807473</v>
      </c>
    </row>
    <row r="3855" spans="1:8" x14ac:dyDescent="0.3">
      <c r="A3855" t="s">
        <v>1733</v>
      </c>
      <c r="B3855" t="s">
        <v>114</v>
      </c>
      <c r="C3855" t="s">
        <v>3</v>
      </c>
      <c r="D3855" s="16">
        <v>1013.3</v>
      </c>
      <c r="E3855" s="17">
        <v>11616</v>
      </c>
      <c r="F3855" s="17">
        <v>2135092</v>
      </c>
      <c r="G3855" s="17">
        <v>1000503.2061999997</v>
      </c>
      <c r="H3855">
        <v>49.575924282939013</v>
      </c>
    </row>
    <row r="3856" spans="1:8" x14ac:dyDescent="0.3">
      <c r="A3856" t="s">
        <v>1734</v>
      </c>
      <c r="B3856" t="s">
        <v>114</v>
      </c>
      <c r="C3856" t="s">
        <v>7</v>
      </c>
      <c r="D3856" s="16">
        <v>1013.3</v>
      </c>
      <c r="E3856" s="17">
        <v>2499</v>
      </c>
      <c r="F3856" s="17">
        <v>1046000</v>
      </c>
      <c r="G3856" s="17">
        <v>555826.92499999981</v>
      </c>
      <c r="H3856">
        <v>37.853666719862133</v>
      </c>
    </row>
    <row r="3857" spans="1:8" x14ac:dyDescent="0.3">
      <c r="A3857" t="s">
        <v>1735</v>
      </c>
      <c r="B3857" t="s">
        <v>114</v>
      </c>
      <c r="C3857" t="s">
        <v>5</v>
      </c>
      <c r="D3857" s="16">
        <v>1013.3</v>
      </c>
      <c r="E3857" s="17">
        <v>4800</v>
      </c>
      <c r="F3857" s="17">
        <v>1045539</v>
      </c>
      <c r="G3857" s="17">
        <v>576549.85620000004</v>
      </c>
      <c r="H3857">
        <v>40.406182435176525</v>
      </c>
    </row>
    <row r="3858" spans="1:8" x14ac:dyDescent="0.3">
      <c r="A3858" t="s">
        <v>1736</v>
      </c>
      <c r="B3858" t="s">
        <v>114</v>
      </c>
      <c r="C3858" t="s">
        <v>6</v>
      </c>
      <c r="D3858" s="16">
        <v>1013.3</v>
      </c>
      <c r="E3858" s="17">
        <v>1320</v>
      </c>
      <c r="F3858" s="17">
        <v>490594</v>
      </c>
      <c r="G3858" s="17">
        <v>242704.94339999976</v>
      </c>
      <c r="H3858">
        <v>31.693047662758325</v>
      </c>
    </row>
    <row r="3859" spans="1:8" x14ac:dyDescent="0.3">
      <c r="A3859" t="s">
        <v>1737</v>
      </c>
      <c r="B3859" t="s">
        <v>114</v>
      </c>
      <c r="C3859" t="s">
        <v>8</v>
      </c>
      <c r="D3859" s="16">
        <v>1013.3</v>
      </c>
      <c r="E3859" s="17">
        <v>2100</v>
      </c>
      <c r="F3859" s="17">
        <v>606746</v>
      </c>
      <c r="G3859" s="17">
        <v>257621.55369999993</v>
      </c>
      <c r="H3859">
        <v>36.199765007117428</v>
      </c>
    </row>
    <row r="3860" spans="1:8" x14ac:dyDescent="0.3">
      <c r="A3860" t="s">
        <v>1738</v>
      </c>
      <c r="B3860" t="s">
        <v>114</v>
      </c>
      <c r="C3860" t="s">
        <v>21</v>
      </c>
      <c r="D3860" s="16">
        <v>1013.3</v>
      </c>
      <c r="E3860" s="17">
        <v>2510</v>
      </c>
      <c r="F3860" s="17">
        <v>398095</v>
      </c>
      <c r="G3860" s="17">
        <v>182659.65280000016</v>
      </c>
      <c r="H3860">
        <v>41.644193081143584</v>
      </c>
    </row>
    <row r="3861" spans="1:8" x14ac:dyDescent="0.3">
      <c r="A3861" t="s">
        <v>1739</v>
      </c>
      <c r="B3861" t="s">
        <v>114</v>
      </c>
      <c r="C3861" t="s">
        <v>22</v>
      </c>
      <c r="D3861" s="16">
        <v>1013.3</v>
      </c>
      <c r="E3861" s="17">
        <v>2120</v>
      </c>
      <c r="F3861" s="17">
        <v>646226</v>
      </c>
      <c r="G3861" s="17">
        <v>309218.85460000002</v>
      </c>
      <c r="H3861">
        <v>37.243779318098717</v>
      </c>
    </row>
    <row r="3862" spans="1:8" x14ac:dyDescent="0.3">
      <c r="A3862" t="s">
        <v>1740</v>
      </c>
      <c r="B3862" t="s">
        <v>114</v>
      </c>
      <c r="C3862" t="s">
        <v>23</v>
      </c>
      <c r="D3862" s="16">
        <v>1013.3</v>
      </c>
      <c r="E3862" s="17">
        <v>1200</v>
      </c>
      <c r="F3862" s="17">
        <v>519246</v>
      </c>
      <c r="G3862" s="17">
        <v>244995.91640000016</v>
      </c>
      <c r="H3862">
        <v>39.900115635917345</v>
      </c>
    </row>
    <row r="3863" spans="1:8" x14ac:dyDescent="0.3">
      <c r="A3863" t="s">
        <v>1741</v>
      </c>
      <c r="B3863" t="s">
        <v>114</v>
      </c>
      <c r="C3863" t="s">
        <v>24</v>
      </c>
      <c r="D3863" s="16">
        <v>1013.3</v>
      </c>
      <c r="E3863" s="17">
        <v>5040</v>
      </c>
      <c r="F3863" s="17">
        <v>775076</v>
      </c>
      <c r="G3863" s="17">
        <v>381147.82000000007</v>
      </c>
      <c r="H3863">
        <v>39.69438708929129</v>
      </c>
    </row>
    <row r="3864" spans="1:8" x14ac:dyDescent="0.3">
      <c r="A3864" t="s">
        <v>1742</v>
      </c>
      <c r="B3864" t="s">
        <v>114</v>
      </c>
      <c r="C3864" t="s">
        <v>25</v>
      </c>
      <c r="D3864" s="16">
        <v>1013.3</v>
      </c>
      <c r="E3864" s="17">
        <v>1840</v>
      </c>
      <c r="F3864" s="17">
        <v>357246</v>
      </c>
      <c r="G3864" s="17">
        <v>177336.72200000018</v>
      </c>
      <c r="H3864">
        <v>43.901789793186907</v>
      </c>
    </row>
    <row r="3865" spans="1:8" x14ac:dyDescent="0.3">
      <c r="A3865" t="s">
        <v>7339</v>
      </c>
      <c r="B3865" t="s">
        <v>114</v>
      </c>
      <c r="C3865" t="s">
        <v>5061</v>
      </c>
      <c r="D3865" s="16">
        <v>1013.3</v>
      </c>
      <c r="E3865" s="17">
        <v>2470</v>
      </c>
      <c r="F3865" s="17">
        <v>407189</v>
      </c>
      <c r="G3865" s="17">
        <v>213368.84300000002</v>
      </c>
      <c r="H3865">
        <v>31.268835813088291</v>
      </c>
    </row>
    <row r="3866" spans="1:8" x14ac:dyDescent="0.3">
      <c r="A3866" t="s">
        <v>1743</v>
      </c>
      <c r="B3866" t="s">
        <v>114</v>
      </c>
      <c r="C3866" t="s">
        <v>14</v>
      </c>
      <c r="D3866" s="16">
        <v>1013.3</v>
      </c>
      <c r="E3866" s="17">
        <v>1270</v>
      </c>
      <c r="F3866" s="17">
        <v>534138</v>
      </c>
      <c r="G3866" s="17">
        <v>260989.81500000012</v>
      </c>
      <c r="H3866">
        <v>24.699792357763652</v>
      </c>
    </row>
    <row r="3867" spans="1:8" x14ac:dyDescent="0.3">
      <c r="A3867" t="s">
        <v>1744</v>
      </c>
      <c r="B3867" t="s">
        <v>114</v>
      </c>
      <c r="C3867" t="s">
        <v>15</v>
      </c>
      <c r="D3867" s="16">
        <v>1013.3</v>
      </c>
      <c r="E3867" s="17">
        <v>1040</v>
      </c>
      <c r="F3867" s="17">
        <v>557017</v>
      </c>
      <c r="G3867" s="17">
        <v>327961.19160000014</v>
      </c>
      <c r="H3867">
        <v>46.270250463118195</v>
      </c>
    </row>
    <row r="3868" spans="1:8" x14ac:dyDescent="0.3">
      <c r="A3868" t="s">
        <v>7340</v>
      </c>
      <c r="B3868" t="s">
        <v>114</v>
      </c>
      <c r="C3868" t="s">
        <v>5063</v>
      </c>
      <c r="D3868" s="16">
        <v>1013.3</v>
      </c>
      <c r="E3868" s="17">
        <v>400</v>
      </c>
      <c r="F3868" s="17">
        <v>25183</v>
      </c>
      <c r="G3868" s="17">
        <v>11473.370000000004</v>
      </c>
      <c r="H3868">
        <v>32.791782396753234</v>
      </c>
    </row>
    <row r="3869" spans="1:8" x14ac:dyDescent="0.3">
      <c r="A3869" t="s">
        <v>7341</v>
      </c>
      <c r="B3869" t="s">
        <v>114</v>
      </c>
      <c r="C3869" t="s">
        <v>5065</v>
      </c>
      <c r="D3869" s="16">
        <v>1013.3</v>
      </c>
      <c r="E3869" s="17">
        <v>0</v>
      </c>
      <c r="F3869" s="17">
        <v>665318</v>
      </c>
      <c r="G3869" s="17">
        <v>202471.63910000061</v>
      </c>
      <c r="H3869">
        <v>57.739227264387864</v>
      </c>
    </row>
    <row r="3870" spans="1:8" x14ac:dyDescent="0.3">
      <c r="A3870" t="s">
        <v>7342</v>
      </c>
      <c r="B3870" t="s">
        <v>114</v>
      </c>
      <c r="C3870" t="s">
        <v>5067</v>
      </c>
      <c r="D3870" s="16">
        <v>1013.3</v>
      </c>
      <c r="E3870" s="17">
        <v>0</v>
      </c>
      <c r="F3870" s="17">
        <v>367667</v>
      </c>
      <c r="G3870" s="17">
        <v>137750.55120000002</v>
      </c>
      <c r="H3870">
        <v>49.389484670920112</v>
      </c>
    </row>
    <row r="3871" spans="1:8" x14ac:dyDescent="0.3">
      <c r="A3871" t="s">
        <v>7343</v>
      </c>
      <c r="B3871" t="s">
        <v>114</v>
      </c>
      <c r="C3871" t="s">
        <v>5069</v>
      </c>
      <c r="D3871" s="16">
        <v>1013.3</v>
      </c>
      <c r="E3871" s="17">
        <v>0</v>
      </c>
      <c r="F3871" s="17">
        <v>41303</v>
      </c>
      <c r="G3871" s="17">
        <v>732.33000000000902</v>
      </c>
      <c r="H3871">
        <v>32.94450621594374</v>
      </c>
    </row>
    <row r="3872" spans="1:8" x14ac:dyDescent="0.3">
      <c r="A3872" t="s">
        <v>7344</v>
      </c>
      <c r="B3872" t="s">
        <v>114</v>
      </c>
      <c r="C3872" t="s">
        <v>5071</v>
      </c>
      <c r="D3872" s="16">
        <v>1013.3</v>
      </c>
      <c r="E3872" s="17">
        <v>0</v>
      </c>
      <c r="F3872" s="17">
        <v>56401</v>
      </c>
      <c r="G3872" s="17">
        <v>21720.524000000005</v>
      </c>
      <c r="H3872">
        <v>30.441263084162966</v>
      </c>
    </row>
    <row r="3873" spans="1:8" x14ac:dyDescent="0.3">
      <c r="A3873" t="s">
        <v>7345</v>
      </c>
      <c r="B3873" t="s">
        <v>114</v>
      </c>
      <c r="C3873" t="s">
        <v>5073</v>
      </c>
      <c r="D3873" s="16">
        <v>1013.3</v>
      </c>
      <c r="E3873" s="17">
        <v>0</v>
      </c>
      <c r="F3873" s="17">
        <v>71337</v>
      </c>
      <c r="G3873" s="17">
        <v>30085.149600000004</v>
      </c>
      <c r="H3873">
        <v>16.270048909127233</v>
      </c>
    </row>
    <row r="3874" spans="1:8" x14ac:dyDescent="0.3">
      <c r="A3874" t="s">
        <v>7346</v>
      </c>
      <c r="B3874" t="s">
        <v>114</v>
      </c>
      <c r="C3874" t="s">
        <v>5075</v>
      </c>
      <c r="D3874" s="16">
        <v>1013.3</v>
      </c>
      <c r="E3874" s="17">
        <v>0</v>
      </c>
      <c r="F3874" s="17">
        <v>8232</v>
      </c>
      <c r="G3874" s="17">
        <v>2499.5100000000002</v>
      </c>
      <c r="H3874">
        <v>23.222461792345054</v>
      </c>
    </row>
    <row r="3875" spans="1:8" x14ac:dyDescent="0.3">
      <c r="A3875" t="s">
        <v>1745</v>
      </c>
      <c r="B3875" t="s">
        <v>114</v>
      </c>
      <c r="C3875" t="s">
        <v>26</v>
      </c>
      <c r="D3875" s="16">
        <v>1013.3</v>
      </c>
      <c r="E3875" s="17">
        <v>1368</v>
      </c>
      <c r="F3875" s="17">
        <v>518009</v>
      </c>
      <c r="G3875" s="17">
        <v>241155.46840000001</v>
      </c>
      <c r="H3875">
        <v>50.284879863891177</v>
      </c>
    </row>
    <row r="3876" spans="1:8" x14ac:dyDescent="0.3">
      <c r="A3876" t="s">
        <v>1746</v>
      </c>
      <c r="B3876" t="s">
        <v>114</v>
      </c>
      <c r="C3876" t="s">
        <v>27</v>
      </c>
      <c r="D3876" s="16">
        <v>1013.3</v>
      </c>
      <c r="E3876" s="17">
        <v>1596</v>
      </c>
      <c r="F3876" s="17">
        <v>397155</v>
      </c>
      <c r="G3876" s="17">
        <v>187052.81930000009</v>
      </c>
      <c r="H3876">
        <v>89.007246268910322</v>
      </c>
    </row>
    <row r="3877" spans="1:8" x14ac:dyDescent="0.3">
      <c r="A3877" t="s">
        <v>1747</v>
      </c>
      <c r="B3877" t="s">
        <v>114</v>
      </c>
      <c r="C3877" t="s">
        <v>28</v>
      </c>
      <c r="D3877" s="16">
        <v>1013.3</v>
      </c>
      <c r="E3877" s="17">
        <v>1056</v>
      </c>
      <c r="F3877" s="17">
        <v>273259</v>
      </c>
      <c r="G3877" s="17">
        <v>102835.93979999993</v>
      </c>
      <c r="H3877">
        <v>44.009991551014274</v>
      </c>
    </row>
    <row r="3878" spans="1:8" x14ac:dyDescent="0.3">
      <c r="A3878" t="s">
        <v>1748</v>
      </c>
      <c r="B3878" t="s">
        <v>114</v>
      </c>
      <c r="C3878" t="s">
        <v>29</v>
      </c>
      <c r="D3878" s="16">
        <v>1013.3</v>
      </c>
      <c r="E3878" s="17">
        <v>200</v>
      </c>
      <c r="F3878" s="17">
        <v>141581</v>
      </c>
      <c r="G3878" s="17">
        <v>66927.436700000035</v>
      </c>
      <c r="H3878">
        <v>42.453878529064042</v>
      </c>
    </row>
    <row r="3879" spans="1:8" x14ac:dyDescent="0.3">
      <c r="A3879" t="s">
        <v>7347</v>
      </c>
      <c r="B3879" t="s">
        <v>114</v>
      </c>
      <c r="C3879" t="s">
        <v>5077</v>
      </c>
      <c r="D3879" s="16">
        <v>1013.3</v>
      </c>
      <c r="E3879" s="17">
        <v>0</v>
      </c>
      <c r="F3879" s="17">
        <v>1158</v>
      </c>
      <c r="G3879" s="17">
        <v>57.996000000000095</v>
      </c>
      <c r="H3879">
        <v>101.99957891062205</v>
      </c>
    </row>
    <row r="3880" spans="1:8" x14ac:dyDescent="0.3">
      <c r="A3880" t="s">
        <v>1749</v>
      </c>
      <c r="B3880" t="s">
        <v>114</v>
      </c>
      <c r="C3880" t="s">
        <v>30</v>
      </c>
      <c r="D3880" s="16">
        <v>1013.3</v>
      </c>
      <c r="E3880" s="17">
        <v>1800</v>
      </c>
      <c r="F3880" s="17">
        <v>384110</v>
      </c>
      <c r="G3880" s="17">
        <v>194703.94139999989</v>
      </c>
      <c r="H3880">
        <v>59.962176942211002</v>
      </c>
    </row>
    <row r="3881" spans="1:8" x14ac:dyDescent="0.3">
      <c r="A3881" t="s">
        <v>7348</v>
      </c>
      <c r="B3881" t="s">
        <v>114</v>
      </c>
      <c r="C3881" t="s">
        <v>5079</v>
      </c>
      <c r="D3881" s="16">
        <v>1013.3</v>
      </c>
      <c r="E3881" s="17">
        <v>800</v>
      </c>
      <c r="F3881" s="17">
        <v>28793</v>
      </c>
      <c r="G3881" s="17">
        <v>14509.109599999998</v>
      </c>
      <c r="H3881">
        <v>95.317736826096095</v>
      </c>
    </row>
    <row r="3882" spans="1:8" x14ac:dyDescent="0.3">
      <c r="A3882" t="s">
        <v>7349</v>
      </c>
      <c r="B3882" t="s">
        <v>114</v>
      </c>
      <c r="C3882" t="s">
        <v>5081</v>
      </c>
      <c r="D3882" s="16">
        <v>1013.3</v>
      </c>
      <c r="E3882" s="17">
        <v>0</v>
      </c>
      <c r="F3882" s="17">
        <v>221817</v>
      </c>
      <c r="G3882" s="17">
        <v>106794.69520000006</v>
      </c>
      <c r="H3882">
        <v>40.00235298884391</v>
      </c>
    </row>
    <row r="3883" spans="1:8" x14ac:dyDescent="0.3">
      <c r="A3883" t="s">
        <v>7350</v>
      </c>
      <c r="B3883" t="s">
        <v>114</v>
      </c>
      <c r="C3883" t="s">
        <v>5083</v>
      </c>
      <c r="D3883" s="16">
        <v>1013.3</v>
      </c>
      <c r="E3883" s="17">
        <v>0</v>
      </c>
      <c r="F3883" s="17">
        <v>325509</v>
      </c>
      <c r="G3883" s="17">
        <v>172666.22270000004</v>
      </c>
      <c r="H3883">
        <v>40.003256545116443</v>
      </c>
    </row>
    <row r="3884" spans="1:8" x14ac:dyDescent="0.3">
      <c r="A3884" t="s">
        <v>7351</v>
      </c>
      <c r="B3884" t="s">
        <v>114</v>
      </c>
      <c r="C3884" t="s">
        <v>5085</v>
      </c>
      <c r="D3884" s="16">
        <v>1013.3</v>
      </c>
      <c r="E3884" s="17">
        <v>270</v>
      </c>
      <c r="F3884" s="17">
        <v>60093</v>
      </c>
      <c r="G3884" s="17">
        <v>22824.029600000002</v>
      </c>
      <c r="H3884">
        <v>35.361782610447442</v>
      </c>
    </row>
    <row r="3885" spans="1:8" x14ac:dyDescent="0.3">
      <c r="A3885" t="s">
        <v>1750</v>
      </c>
      <c r="B3885" t="s">
        <v>114</v>
      </c>
      <c r="C3885" t="s">
        <v>31</v>
      </c>
      <c r="D3885" s="16">
        <v>1013.3</v>
      </c>
      <c r="E3885" s="17">
        <v>3120</v>
      </c>
      <c r="F3885" s="17">
        <v>425184</v>
      </c>
      <c r="G3885" s="17">
        <v>210393.86789999995</v>
      </c>
      <c r="H3885">
        <v>44.373738184408772</v>
      </c>
    </row>
    <row r="3886" spans="1:8" x14ac:dyDescent="0.3">
      <c r="A3886" t="s">
        <v>7352</v>
      </c>
      <c r="B3886" t="s">
        <v>114</v>
      </c>
      <c r="C3886" t="s">
        <v>5087</v>
      </c>
      <c r="D3886" s="16">
        <v>1013.3</v>
      </c>
      <c r="E3886" s="17">
        <v>0</v>
      </c>
      <c r="F3886" s="17">
        <v>28025</v>
      </c>
      <c r="G3886" s="17">
        <v>2150.0780000000013</v>
      </c>
      <c r="H3886">
        <v>71.227967987690889</v>
      </c>
    </row>
    <row r="3887" spans="1:8" x14ac:dyDescent="0.3">
      <c r="A3887" t="s">
        <v>1771</v>
      </c>
      <c r="B3887" t="s">
        <v>115</v>
      </c>
      <c r="C3887" t="s">
        <v>4</v>
      </c>
      <c r="D3887" s="16">
        <v>1020.3</v>
      </c>
      <c r="E3887" s="17">
        <v>10047</v>
      </c>
      <c r="F3887" s="17">
        <v>2721262</v>
      </c>
      <c r="G3887" s="17">
        <v>1411836.4262999992</v>
      </c>
      <c r="H3887">
        <v>56.459440054160254</v>
      </c>
    </row>
    <row r="3888" spans="1:8" x14ac:dyDescent="0.3">
      <c r="A3888" t="s">
        <v>1772</v>
      </c>
      <c r="B3888" t="s">
        <v>115</v>
      </c>
      <c r="C3888" t="s">
        <v>2</v>
      </c>
      <c r="D3888" s="16">
        <v>1020.3</v>
      </c>
      <c r="E3888" s="17">
        <v>15669</v>
      </c>
      <c r="F3888" s="17">
        <v>5354216</v>
      </c>
      <c r="G3888" s="17">
        <v>2962407.9753</v>
      </c>
      <c r="H3888">
        <v>65.805736498665112</v>
      </c>
    </row>
    <row r="3889" spans="1:8" x14ac:dyDescent="0.3">
      <c r="A3889" t="s">
        <v>1773</v>
      </c>
      <c r="B3889" t="s">
        <v>115</v>
      </c>
      <c r="C3889" t="s">
        <v>3</v>
      </c>
      <c r="D3889" s="16">
        <v>1020.3</v>
      </c>
      <c r="E3889" s="17">
        <v>12672</v>
      </c>
      <c r="F3889" s="17">
        <v>1666757</v>
      </c>
      <c r="G3889" s="17">
        <v>842556.87679999997</v>
      </c>
      <c r="H3889">
        <v>69.498123730079158</v>
      </c>
    </row>
    <row r="3890" spans="1:8" x14ac:dyDescent="0.3">
      <c r="A3890" t="s">
        <v>1774</v>
      </c>
      <c r="B3890" t="s">
        <v>115</v>
      </c>
      <c r="C3890" t="s">
        <v>7</v>
      </c>
      <c r="D3890" s="16">
        <v>1020.3</v>
      </c>
      <c r="E3890" s="17">
        <v>2499</v>
      </c>
      <c r="F3890" s="17">
        <v>677821</v>
      </c>
      <c r="G3890" s="17">
        <v>381650.04099999997</v>
      </c>
      <c r="H3890">
        <v>54.558463349203628</v>
      </c>
    </row>
    <row r="3891" spans="1:8" x14ac:dyDescent="0.3">
      <c r="A3891" t="s">
        <v>1775</v>
      </c>
      <c r="B3891" t="s">
        <v>115</v>
      </c>
      <c r="C3891" t="s">
        <v>5</v>
      </c>
      <c r="D3891" s="16">
        <v>1020.3</v>
      </c>
      <c r="E3891" s="17">
        <v>4960</v>
      </c>
      <c r="F3891" s="17">
        <v>824583</v>
      </c>
      <c r="G3891" s="17">
        <v>472885.20669999981</v>
      </c>
      <c r="H3891">
        <v>61.035799226892635</v>
      </c>
    </row>
    <row r="3892" spans="1:8" x14ac:dyDescent="0.3">
      <c r="A3892" t="s">
        <v>1776</v>
      </c>
      <c r="B3892" t="s">
        <v>115</v>
      </c>
      <c r="C3892" t="s">
        <v>6</v>
      </c>
      <c r="D3892" s="16">
        <v>1020.3</v>
      </c>
      <c r="E3892" s="17">
        <v>1385</v>
      </c>
      <c r="F3892" s="17">
        <v>317654</v>
      </c>
      <c r="G3892" s="17">
        <v>164556.23669999998</v>
      </c>
      <c r="H3892">
        <v>45.230840260747286</v>
      </c>
    </row>
    <row r="3893" spans="1:8" x14ac:dyDescent="0.3">
      <c r="A3893" t="s">
        <v>1777</v>
      </c>
      <c r="B3893" t="s">
        <v>115</v>
      </c>
      <c r="C3893" t="s">
        <v>8</v>
      </c>
      <c r="D3893" s="16">
        <v>1020.3</v>
      </c>
      <c r="E3893" s="17">
        <v>4140</v>
      </c>
      <c r="F3893" s="17">
        <v>724263</v>
      </c>
      <c r="G3893" s="17">
        <v>349966.85539999942</v>
      </c>
      <c r="H3893">
        <v>61.947876958976174</v>
      </c>
    </row>
    <row r="3894" spans="1:8" x14ac:dyDescent="0.3">
      <c r="A3894" t="s">
        <v>1778</v>
      </c>
      <c r="B3894" t="s">
        <v>115</v>
      </c>
      <c r="C3894" t="s">
        <v>21</v>
      </c>
      <c r="D3894" s="16">
        <v>1020.3</v>
      </c>
      <c r="E3894" s="17">
        <v>1560</v>
      </c>
      <c r="F3894" s="17">
        <v>171144</v>
      </c>
      <c r="G3894" s="17">
        <v>81414.826999999947</v>
      </c>
      <c r="H3894">
        <v>68.239352182594885</v>
      </c>
    </row>
    <row r="3895" spans="1:8" x14ac:dyDescent="0.3">
      <c r="A3895" t="s">
        <v>1779</v>
      </c>
      <c r="B3895" t="s">
        <v>115</v>
      </c>
      <c r="C3895" t="s">
        <v>22</v>
      </c>
      <c r="D3895" s="16">
        <v>1020.3</v>
      </c>
      <c r="E3895" s="17">
        <v>1480</v>
      </c>
      <c r="F3895" s="17">
        <v>321887</v>
      </c>
      <c r="G3895" s="17">
        <v>160299.96000000002</v>
      </c>
      <c r="H3895">
        <v>53.099127687467963</v>
      </c>
    </row>
    <row r="3896" spans="1:8" x14ac:dyDescent="0.3">
      <c r="A3896" t="s">
        <v>1780</v>
      </c>
      <c r="B3896" t="s">
        <v>115</v>
      </c>
      <c r="C3896" t="s">
        <v>23</v>
      </c>
      <c r="D3896" s="16">
        <v>1020.3</v>
      </c>
      <c r="E3896" s="17">
        <v>840</v>
      </c>
      <c r="F3896" s="17">
        <v>223053</v>
      </c>
      <c r="G3896" s="17">
        <v>111717.52719999997</v>
      </c>
      <c r="H3896">
        <v>65.221530336915137</v>
      </c>
    </row>
    <row r="3897" spans="1:8" x14ac:dyDescent="0.3">
      <c r="A3897" t="s">
        <v>1781</v>
      </c>
      <c r="B3897" t="s">
        <v>115</v>
      </c>
      <c r="C3897" t="s">
        <v>24</v>
      </c>
      <c r="D3897" s="16">
        <v>1020.3</v>
      </c>
      <c r="E3897" s="17">
        <v>3520</v>
      </c>
      <c r="F3897" s="17">
        <v>258642</v>
      </c>
      <c r="G3897" s="17">
        <v>134627.59999999998</v>
      </c>
      <c r="H3897">
        <v>79.47923945203145</v>
      </c>
    </row>
    <row r="3898" spans="1:8" x14ac:dyDescent="0.3">
      <c r="A3898" t="s">
        <v>1782</v>
      </c>
      <c r="B3898" t="s">
        <v>115</v>
      </c>
      <c r="C3898" t="s">
        <v>25</v>
      </c>
      <c r="D3898" s="16">
        <v>1020.3</v>
      </c>
      <c r="E3898" s="17">
        <v>1280</v>
      </c>
      <c r="F3898" s="17">
        <v>194211</v>
      </c>
      <c r="G3898" s="17">
        <v>100854.42360000005</v>
      </c>
      <c r="H3898">
        <v>48.2506847273376</v>
      </c>
    </row>
    <row r="3899" spans="1:8" x14ac:dyDescent="0.3">
      <c r="A3899" t="s">
        <v>7353</v>
      </c>
      <c r="B3899" t="s">
        <v>115</v>
      </c>
      <c r="C3899" t="s">
        <v>5061</v>
      </c>
      <c r="D3899" s="16">
        <v>1020.3</v>
      </c>
      <c r="E3899" s="17">
        <v>1550</v>
      </c>
      <c r="F3899" s="17">
        <v>255449</v>
      </c>
      <c r="G3899" s="17">
        <v>133745.74299999996</v>
      </c>
      <c r="H3899">
        <v>56.937968974815441</v>
      </c>
    </row>
    <row r="3900" spans="1:8" x14ac:dyDescent="0.3">
      <c r="A3900" t="s">
        <v>1783</v>
      </c>
      <c r="B3900" t="s">
        <v>115</v>
      </c>
      <c r="C3900" t="s">
        <v>14</v>
      </c>
      <c r="D3900" s="16">
        <v>1020.3</v>
      </c>
      <c r="E3900" s="17">
        <v>825</v>
      </c>
      <c r="F3900" s="17">
        <v>302563</v>
      </c>
      <c r="G3900" s="17">
        <v>152102.94400000005</v>
      </c>
      <c r="H3900">
        <v>29.119988425366564</v>
      </c>
    </row>
    <row r="3901" spans="1:8" x14ac:dyDescent="0.3">
      <c r="A3901" t="s">
        <v>1784</v>
      </c>
      <c r="B3901" t="s">
        <v>115</v>
      </c>
      <c r="C3901" t="s">
        <v>15</v>
      </c>
      <c r="D3901" s="16">
        <v>1020.3</v>
      </c>
      <c r="E3901" s="17">
        <v>735</v>
      </c>
      <c r="F3901" s="17">
        <v>335574</v>
      </c>
      <c r="G3901" s="17">
        <v>196899.78199999998</v>
      </c>
      <c r="H3901">
        <v>29.247735051947345</v>
      </c>
    </row>
    <row r="3902" spans="1:8" x14ac:dyDescent="0.3">
      <c r="A3902" t="s">
        <v>7354</v>
      </c>
      <c r="B3902" t="s">
        <v>115</v>
      </c>
      <c r="C3902" t="s">
        <v>5063</v>
      </c>
      <c r="D3902" s="16">
        <v>1020.3</v>
      </c>
      <c r="E3902" s="17">
        <v>400</v>
      </c>
      <c r="F3902" s="17">
        <v>17225</v>
      </c>
      <c r="G3902" s="17">
        <v>7262.3580000000002</v>
      </c>
      <c r="H3902">
        <v>56.653990889163701</v>
      </c>
    </row>
    <row r="3903" spans="1:8" x14ac:dyDescent="0.3">
      <c r="A3903" t="s">
        <v>7355</v>
      </c>
      <c r="B3903" t="s">
        <v>115</v>
      </c>
      <c r="C3903" t="s">
        <v>5065</v>
      </c>
      <c r="D3903" s="16">
        <v>1020.3</v>
      </c>
      <c r="E3903" s="17">
        <v>0</v>
      </c>
      <c r="F3903" s="17">
        <v>237158</v>
      </c>
      <c r="G3903" s="17">
        <v>79374.334400000167</v>
      </c>
      <c r="H3903">
        <v>69.48754247220387</v>
      </c>
    </row>
    <row r="3904" spans="1:8" x14ac:dyDescent="0.3">
      <c r="A3904" t="s">
        <v>7356</v>
      </c>
      <c r="B3904" t="s">
        <v>115</v>
      </c>
      <c r="C3904" t="s">
        <v>5067</v>
      </c>
      <c r="D3904" s="16">
        <v>1020.3</v>
      </c>
      <c r="E3904" s="17">
        <v>0</v>
      </c>
      <c r="F3904" s="17">
        <v>318638</v>
      </c>
      <c r="G3904" s="17">
        <v>126687.31500000012</v>
      </c>
      <c r="H3904">
        <v>83.645869770665385</v>
      </c>
    </row>
    <row r="3905" spans="1:8" x14ac:dyDescent="0.3">
      <c r="A3905" t="s">
        <v>7357</v>
      </c>
      <c r="B3905" t="s">
        <v>115</v>
      </c>
      <c r="C3905" t="s">
        <v>5069</v>
      </c>
      <c r="D3905" s="16">
        <v>1020.3</v>
      </c>
      <c r="E3905" s="17">
        <v>0</v>
      </c>
      <c r="F3905" s="17">
        <v>5921</v>
      </c>
      <c r="G3905" s="17">
        <v>-1403.96</v>
      </c>
      <c r="H3905">
        <v>122.72831114436107</v>
      </c>
    </row>
    <row r="3906" spans="1:8" x14ac:dyDescent="0.3">
      <c r="A3906" t="s">
        <v>7358</v>
      </c>
      <c r="B3906" t="s">
        <v>115</v>
      </c>
      <c r="C3906" t="s">
        <v>5071</v>
      </c>
      <c r="D3906" s="16">
        <v>1020.3</v>
      </c>
      <c r="E3906" s="17">
        <v>0</v>
      </c>
      <c r="F3906" s="17">
        <v>1777</v>
      </c>
      <c r="G3906" s="17">
        <v>1005.9</v>
      </c>
      <c r="H3906">
        <v>268.74197406302682</v>
      </c>
    </row>
    <row r="3907" spans="1:8" x14ac:dyDescent="0.3">
      <c r="A3907" t="s">
        <v>7359</v>
      </c>
      <c r="B3907" t="s">
        <v>115</v>
      </c>
      <c r="C3907" t="s">
        <v>5073</v>
      </c>
      <c r="D3907" s="16">
        <v>1020.3</v>
      </c>
      <c r="E3907" s="17">
        <v>0</v>
      </c>
      <c r="F3907" s="17">
        <v>32778</v>
      </c>
      <c r="G3907" s="17">
        <v>12211.628299999997</v>
      </c>
      <c r="H3907">
        <v>33.665664367040563</v>
      </c>
    </row>
    <row r="3908" spans="1:8" x14ac:dyDescent="0.3">
      <c r="A3908" t="s">
        <v>7360</v>
      </c>
      <c r="B3908" t="s">
        <v>115</v>
      </c>
      <c r="C3908" t="s">
        <v>5075</v>
      </c>
      <c r="D3908" s="16">
        <v>1020.3</v>
      </c>
      <c r="E3908" s="17">
        <v>0</v>
      </c>
      <c r="F3908" s="17">
        <v>8091</v>
      </c>
      <c r="G3908" s="17">
        <v>3673.2200000000003</v>
      </c>
      <c r="H3908">
        <v>40.653015768100659</v>
      </c>
    </row>
    <row r="3909" spans="1:8" x14ac:dyDescent="0.3">
      <c r="A3909" t="s">
        <v>1785</v>
      </c>
      <c r="B3909" t="s">
        <v>115</v>
      </c>
      <c r="C3909" t="s">
        <v>26</v>
      </c>
      <c r="D3909" s="16">
        <v>1020.3</v>
      </c>
      <c r="E3909" s="17">
        <v>1368</v>
      </c>
      <c r="F3909" s="17">
        <v>534730</v>
      </c>
      <c r="G3909" s="17">
        <v>276236.27089999994</v>
      </c>
      <c r="H3909">
        <v>71.409366530741067</v>
      </c>
    </row>
    <row r="3910" spans="1:8" x14ac:dyDescent="0.3">
      <c r="A3910" t="s">
        <v>1786</v>
      </c>
      <c r="B3910" t="s">
        <v>115</v>
      </c>
      <c r="C3910" t="s">
        <v>27</v>
      </c>
      <c r="D3910" s="16">
        <v>1020.3</v>
      </c>
      <c r="E3910" s="17">
        <v>1596</v>
      </c>
      <c r="F3910" s="17">
        <v>475686</v>
      </c>
      <c r="G3910" s="17">
        <v>242879.77910000004</v>
      </c>
      <c r="H3910">
        <v>87.541192886568624</v>
      </c>
    </row>
    <row r="3911" spans="1:8" x14ac:dyDescent="0.3">
      <c r="A3911" t="s">
        <v>1787</v>
      </c>
      <c r="B3911" t="s">
        <v>115</v>
      </c>
      <c r="C3911" t="s">
        <v>28</v>
      </c>
      <c r="D3911" s="16">
        <v>1020.3</v>
      </c>
      <c r="E3911" s="17">
        <v>1056</v>
      </c>
      <c r="F3911" s="17">
        <v>209434</v>
      </c>
      <c r="G3911" s="17">
        <v>86637.535599999959</v>
      </c>
      <c r="H3911">
        <v>65.368024565860367</v>
      </c>
    </row>
    <row r="3912" spans="1:8" x14ac:dyDescent="0.3">
      <c r="A3912" t="s">
        <v>1788</v>
      </c>
      <c r="B3912" t="s">
        <v>115</v>
      </c>
      <c r="C3912" t="s">
        <v>29</v>
      </c>
      <c r="D3912" s="16">
        <v>1020.3</v>
      </c>
      <c r="E3912" s="17">
        <v>200</v>
      </c>
      <c r="F3912" s="17">
        <v>116812</v>
      </c>
      <c r="G3912" s="17">
        <v>61920.602300000035</v>
      </c>
      <c r="H3912">
        <v>48.478757883769497</v>
      </c>
    </row>
    <row r="3913" spans="1:8" x14ac:dyDescent="0.3">
      <c r="A3913" t="s">
        <v>1789</v>
      </c>
      <c r="B3913" t="s">
        <v>115</v>
      </c>
      <c r="C3913" t="s">
        <v>30</v>
      </c>
      <c r="D3913" s="16">
        <v>1020.3</v>
      </c>
      <c r="E3913" s="17">
        <v>1000</v>
      </c>
      <c r="F3913" s="17">
        <v>209204</v>
      </c>
      <c r="G3913" s="17">
        <v>120329.96939999987</v>
      </c>
      <c r="H3913">
        <v>54.356366939657946</v>
      </c>
    </row>
    <row r="3914" spans="1:8" x14ac:dyDescent="0.3">
      <c r="A3914" t="s">
        <v>7361</v>
      </c>
      <c r="B3914" t="s">
        <v>115</v>
      </c>
      <c r="C3914" t="s">
        <v>5079</v>
      </c>
      <c r="D3914" s="16">
        <v>1020.3</v>
      </c>
      <c r="E3914" s="17">
        <v>560</v>
      </c>
      <c r="F3914" s="17">
        <v>19520</v>
      </c>
      <c r="G3914" s="17">
        <v>10731.136</v>
      </c>
      <c r="H3914">
        <v>98.675019183366516</v>
      </c>
    </row>
    <row r="3915" spans="1:8" x14ac:dyDescent="0.3">
      <c r="A3915" t="s">
        <v>7362</v>
      </c>
      <c r="B3915" t="s">
        <v>115</v>
      </c>
      <c r="C3915" t="s">
        <v>5081</v>
      </c>
      <c r="D3915" s="16">
        <v>1020.3</v>
      </c>
      <c r="E3915" s="17">
        <v>0</v>
      </c>
      <c r="F3915" s="17">
        <v>122444</v>
      </c>
      <c r="G3915" s="17">
        <v>58242.809000000008</v>
      </c>
      <c r="H3915">
        <v>61.184561305101084</v>
      </c>
    </row>
    <row r="3916" spans="1:8" x14ac:dyDescent="0.3">
      <c r="A3916" t="s">
        <v>7363</v>
      </c>
      <c r="B3916" t="s">
        <v>115</v>
      </c>
      <c r="C3916" t="s">
        <v>5083</v>
      </c>
      <c r="D3916" s="16">
        <v>1020.3</v>
      </c>
      <c r="E3916" s="17">
        <v>0</v>
      </c>
      <c r="F3916" s="17">
        <v>230418</v>
      </c>
      <c r="G3916" s="17">
        <v>118534.51560000001</v>
      </c>
      <c r="H3916">
        <v>54.861951516054184</v>
      </c>
    </row>
    <row r="3917" spans="1:8" x14ac:dyDescent="0.3">
      <c r="A3917" t="s">
        <v>7364</v>
      </c>
      <c r="B3917" t="s">
        <v>115</v>
      </c>
      <c r="C3917" t="s">
        <v>5085</v>
      </c>
      <c r="D3917" s="16">
        <v>1020.3</v>
      </c>
      <c r="E3917" s="17">
        <v>360</v>
      </c>
      <c r="F3917" s="17">
        <v>58223</v>
      </c>
      <c r="G3917" s="17">
        <v>21132.796000000002</v>
      </c>
      <c r="H3917">
        <v>43.150669225221883</v>
      </c>
    </row>
    <row r="3918" spans="1:8" x14ac:dyDescent="0.3">
      <c r="A3918" t="s">
        <v>1790</v>
      </c>
      <c r="B3918" t="s">
        <v>115</v>
      </c>
      <c r="C3918" t="s">
        <v>31</v>
      </c>
      <c r="D3918" s="16">
        <v>1020.3</v>
      </c>
      <c r="E3918" s="17">
        <v>2600</v>
      </c>
      <c r="F3918" s="17">
        <v>266297</v>
      </c>
      <c r="G3918" s="17">
        <v>137733.09570000006</v>
      </c>
      <c r="H3918">
        <v>62.668571695671567</v>
      </c>
    </row>
    <row r="3919" spans="1:8" x14ac:dyDescent="0.3">
      <c r="A3919" t="s">
        <v>1871</v>
      </c>
      <c r="B3919" t="s">
        <v>116</v>
      </c>
      <c r="C3919" t="s">
        <v>4</v>
      </c>
      <c r="D3919" s="16">
        <v>1030</v>
      </c>
      <c r="E3919" s="17">
        <v>8544</v>
      </c>
      <c r="F3919" s="17">
        <v>2734144</v>
      </c>
      <c r="G3919" s="17">
        <v>1457790.6929999979</v>
      </c>
      <c r="H3919">
        <v>54.698641877926242</v>
      </c>
    </row>
    <row r="3920" spans="1:8" x14ac:dyDescent="0.3">
      <c r="A3920" t="s">
        <v>1872</v>
      </c>
      <c r="B3920" t="s">
        <v>116</v>
      </c>
      <c r="C3920" t="s">
        <v>2</v>
      </c>
      <c r="D3920" s="16">
        <v>1030</v>
      </c>
      <c r="E3920" s="17">
        <v>11199</v>
      </c>
      <c r="F3920" s="17">
        <v>4531358</v>
      </c>
      <c r="G3920" s="17">
        <v>2451446.1556000011</v>
      </c>
      <c r="H3920">
        <v>56.585846336988141</v>
      </c>
    </row>
    <row r="3921" spans="1:8" x14ac:dyDescent="0.3">
      <c r="A3921" t="s">
        <v>1873</v>
      </c>
      <c r="B3921" t="s">
        <v>116</v>
      </c>
      <c r="C3921" t="s">
        <v>3</v>
      </c>
      <c r="D3921" s="16">
        <v>1030</v>
      </c>
      <c r="E3921" s="17">
        <v>8712</v>
      </c>
      <c r="F3921" s="17">
        <v>1039012</v>
      </c>
      <c r="G3921" s="17">
        <v>516228.87080000038</v>
      </c>
      <c r="H3921">
        <v>74.353796655188461</v>
      </c>
    </row>
    <row r="3922" spans="1:8" x14ac:dyDescent="0.3">
      <c r="A3922" t="s">
        <v>1874</v>
      </c>
      <c r="B3922" t="s">
        <v>116</v>
      </c>
      <c r="C3922" t="s">
        <v>7</v>
      </c>
      <c r="D3922" s="16">
        <v>1030</v>
      </c>
      <c r="E3922" s="17">
        <v>3939</v>
      </c>
      <c r="F3922" s="17">
        <v>890168</v>
      </c>
      <c r="G3922" s="17">
        <v>478104.73300000007</v>
      </c>
      <c r="H3922">
        <v>68.207947029891272</v>
      </c>
    </row>
    <row r="3923" spans="1:8" x14ac:dyDescent="0.3">
      <c r="A3923" t="s">
        <v>1875</v>
      </c>
      <c r="B3923" t="s">
        <v>116</v>
      </c>
      <c r="C3923" t="s">
        <v>5</v>
      </c>
      <c r="D3923" s="16">
        <v>1030</v>
      </c>
      <c r="E3923" s="17">
        <v>4800</v>
      </c>
      <c r="F3923" s="17">
        <v>704828</v>
      </c>
      <c r="G3923" s="17">
        <v>386481.06919999985</v>
      </c>
      <c r="H3923">
        <v>65.819437624055254</v>
      </c>
    </row>
    <row r="3924" spans="1:8" x14ac:dyDescent="0.3">
      <c r="A3924" t="s">
        <v>1876</v>
      </c>
      <c r="B3924" t="s">
        <v>116</v>
      </c>
      <c r="C3924" t="s">
        <v>6</v>
      </c>
      <c r="D3924" s="16">
        <v>1030</v>
      </c>
      <c r="E3924" s="17">
        <v>1320</v>
      </c>
      <c r="F3924" s="17">
        <v>346259</v>
      </c>
      <c r="G3924" s="17">
        <v>171659.44450000007</v>
      </c>
      <c r="H3924">
        <v>39.84688919898192</v>
      </c>
    </row>
    <row r="3925" spans="1:8" x14ac:dyDescent="0.3">
      <c r="A3925" t="s">
        <v>1877</v>
      </c>
      <c r="B3925" t="s">
        <v>116</v>
      </c>
      <c r="C3925" t="s">
        <v>8</v>
      </c>
      <c r="D3925" s="16">
        <v>1030</v>
      </c>
      <c r="E3925" s="17">
        <v>1785</v>
      </c>
      <c r="F3925" s="17">
        <v>379526</v>
      </c>
      <c r="G3925" s="17">
        <v>182162.26509999999</v>
      </c>
      <c r="H3925">
        <v>48.408685710882203</v>
      </c>
    </row>
    <row r="3926" spans="1:8" x14ac:dyDescent="0.3">
      <c r="A3926" t="s">
        <v>1878</v>
      </c>
      <c r="B3926" t="s">
        <v>116</v>
      </c>
      <c r="C3926" t="s">
        <v>21</v>
      </c>
      <c r="D3926" s="16">
        <v>1030</v>
      </c>
      <c r="E3926" s="17">
        <v>2840</v>
      </c>
      <c r="F3926" s="17">
        <v>315573</v>
      </c>
      <c r="G3926" s="17">
        <v>150675.9666000001</v>
      </c>
      <c r="H3926">
        <v>56.906074788729356</v>
      </c>
    </row>
    <row r="3927" spans="1:8" x14ac:dyDescent="0.3">
      <c r="A3927" t="s">
        <v>1879</v>
      </c>
      <c r="B3927" t="s">
        <v>116</v>
      </c>
      <c r="C3927" t="s">
        <v>22</v>
      </c>
      <c r="D3927" s="16">
        <v>1030</v>
      </c>
      <c r="E3927" s="17">
        <v>2640</v>
      </c>
      <c r="F3927" s="17">
        <v>501771</v>
      </c>
      <c r="G3927" s="17">
        <v>247568.1859999999</v>
      </c>
      <c r="H3927">
        <v>55.640814842435226</v>
      </c>
    </row>
    <row r="3928" spans="1:8" x14ac:dyDescent="0.3">
      <c r="A3928" t="s">
        <v>1880</v>
      </c>
      <c r="B3928" t="s">
        <v>116</v>
      </c>
      <c r="C3928" t="s">
        <v>23</v>
      </c>
      <c r="D3928" s="16">
        <v>1030</v>
      </c>
      <c r="E3928" s="17">
        <v>1480</v>
      </c>
      <c r="F3928" s="17">
        <v>452509</v>
      </c>
      <c r="G3928" s="17">
        <v>235198.76880000011</v>
      </c>
      <c r="H3928">
        <v>57.976277459779396</v>
      </c>
    </row>
    <row r="3929" spans="1:8" x14ac:dyDescent="0.3">
      <c r="A3929" t="s">
        <v>1881</v>
      </c>
      <c r="B3929" t="s">
        <v>116</v>
      </c>
      <c r="C3929" t="s">
        <v>24</v>
      </c>
      <c r="D3929" s="16">
        <v>1030</v>
      </c>
      <c r="E3929" s="17">
        <v>6320</v>
      </c>
      <c r="F3929" s="17">
        <v>513163</v>
      </c>
      <c r="G3929" s="17">
        <v>262304.86859999993</v>
      </c>
      <c r="H3929">
        <v>64.308272994255418</v>
      </c>
    </row>
    <row r="3930" spans="1:8" x14ac:dyDescent="0.3">
      <c r="A3930" t="s">
        <v>1882</v>
      </c>
      <c r="B3930" t="s">
        <v>116</v>
      </c>
      <c r="C3930" t="s">
        <v>25</v>
      </c>
      <c r="D3930" s="16">
        <v>1030</v>
      </c>
      <c r="E3930" s="17">
        <v>2320</v>
      </c>
      <c r="F3930" s="17">
        <v>291931</v>
      </c>
      <c r="G3930" s="17">
        <v>146395.14999999988</v>
      </c>
      <c r="H3930">
        <v>59.515911162782174</v>
      </c>
    </row>
    <row r="3931" spans="1:8" x14ac:dyDescent="0.3">
      <c r="A3931" t="s">
        <v>7365</v>
      </c>
      <c r="B3931" t="s">
        <v>116</v>
      </c>
      <c r="C3931" t="s">
        <v>5061</v>
      </c>
      <c r="D3931" s="16">
        <v>1030</v>
      </c>
      <c r="E3931" s="17">
        <v>2675</v>
      </c>
      <c r="F3931" s="17">
        <v>277624</v>
      </c>
      <c r="G3931" s="17">
        <v>142751.54040000009</v>
      </c>
      <c r="H3931">
        <v>56.819005105472257</v>
      </c>
    </row>
    <row r="3932" spans="1:8" x14ac:dyDescent="0.3">
      <c r="A3932" t="s">
        <v>1883</v>
      </c>
      <c r="B3932" t="s">
        <v>116</v>
      </c>
      <c r="C3932" t="s">
        <v>14</v>
      </c>
      <c r="D3932" s="16">
        <v>1030</v>
      </c>
      <c r="E3932" s="17">
        <v>1415</v>
      </c>
      <c r="F3932" s="17">
        <v>442634</v>
      </c>
      <c r="G3932" s="17">
        <v>226056.61100000003</v>
      </c>
      <c r="H3932">
        <v>32.909304543328801</v>
      </c>
    </row>
    <row r="3933" spans="1:8" x14ac:dyDescent="0.3">
      <c r="A3933" t="s">
        <v>1884</v>
      </c>
      <c r="B3933" t="s">
        <v>116</v>
      </c>
      <c r="C3933" t="s">
        <v>15</v>
      </c>
      <c r="D3933" s="16">
        <v>1030</v>
      </c>
      <c r="E3933" s="17">
        <v>1260</v>
      </c>
      <c r="F3933" s="17">
        <v>355995</v>
      </c>
      <c r="G3933" s="17">
        <v>208502.06299999991</v>
      </c>
      <c r="H3933">
        <v>41.781312606175867</v>
      </c>
    </row>
    <row r="3934" spans="1:8" x14ac:dyDescent="0.3">
      <c r="A3934" t="s">
        <v>7366</v>
      </c>
      <c r="B3934" t="s">
        <v>116</v>
      </c>
      <c r="C3934" t="s">
        <v>5063</v>
      </c>
      <c r="D3934" s="16">
        <v>1030</v>
      </c>
      <c r="E3934" s="17">
        <v>400</v>
      </c>
      <c r="F3934" s="17">
        <v>18650</v>
      </c>
      <c r="G3934" s="17">
        <v>8496.4799999999941</v>
      </c>
      <c r="H3934">
        <v>50.938518720601294</v>
      </c>
    </row>
    <row r="3935" spans="1:8" x14ac:dyDescent="0.3">
      <c r="A3935" t="s">
        <v>7367</v>
      </c>
      <c r="B3935" t="s">
        <v>116</v>
      </c>
      <c r="C3935" t="s">
        <v>5065</v>
      </c>
      <c r="D3935" s="16">
        <v>1030</v>
      </c>
      <c r="E3935" s="17">
        <v>0</v>
      </c>
      <c r="F3935" s="17">
        <v>173763</v>
      </c>
      <c r="G3935" s="17">
        <v>59724.544600000008</v>
      </c>
      <c r="H3935">
        <v>44.884873452959695</v>
      </c>
    </row>
    <row r="3936" spans="1:8" x14ac:dyDescent="0.3">
      <c r="A3936" t="s">
        <v>7368</v>
      </c>
      <c r="B3936" t="s">
        <v>116</v>
      </c>
      <c r="C3936" t="s">
        <v>5067</v>
      </c>
      <c r="D3936" s="16">
        <v>1030</v>
      </c>
      <c r="E3936" s="17">
        <v>0</v>
      </c>
      <c r="F3936" s="17">
        <v>318954</v>
      </c>
      <c r="G3936" s="17">
        <v>115370.57070000007</v>
      </c>
      <c r="H3936">
        <v>60.647886029592385</v>
      </c>
    </row>
    <row r="3937" spans="1:8" x14ac:dyDescent="0.3">
      <c r="A3937" t="s">
        <v>7369</v>
      </c>
      <c r="B3937" t="s">
        <v>116</v>
      </c>
      <c r="C3937" t="s">
        <v>5069</v>
      </c>
      <c r="D3937" s="16">
        <v>1030</v>
      </c>
      <c r="E3937" s="17">
        <v>0</v>
      </c>
      <c r="F3937" s="17">
        <v>4274</v>
      </c>
      <c r="G3937" s="17">
        <v>1931.27</v>
      </c>
      <c r="H3937">
        <v>248.53327101287763</v>
      </c>
    </row>
    <row r="3938" spans="1:8" x14ac:dyDescent="0.3">
      <c r="A3938" t="s">
        <v>7370</v>
      </c>
      <c r="B3938" t="s">
        <v>116</v>
      </c>
      <c r="C3938" t="s">
        <v>5071</v>
      </c>
      <c r="D3938" s="16">
        <v>1030</v>
      </c>
      <c r="E3938" s="17">
        <v>0</v>
      </c>
      <c r="F3938" s="17">
        <v>20928</v>
      </c>
      <c r="G3938" s="17">
        <v>10381.140000000001</v>
      </c>
      <c r="H3938">
        <v>89.664259343539172</v>
      </c>
    </row>
    <row r="3939" spans="1:8" x14ac:dyDescent="0.3">
      <c r="A3939" t="s">
        <v>7371</v>
      </c>
      <c r="B3939" t="s">
        <v>116</v>
      </c>
      <c r="C3939" t="s">
        <v>5073</v>
      </c>
      <c r="D3939" s="16">
        <v>1030</v>
      </c>
      <c r="E3939" s="17">
        <v>0</v>
      </c>
      <c r="F3939" s="17">
        <v>28401</v>
      </c>
      <c r="G3939" s="17">
        <v>10621.981299999996</v>
      </c>
      <c r="H3939">
        <v>41.99684444901343</v>
      </c>
    </row>
    <row r="3940" spans="1:8" x14ac:dyDescent="0.3">
      <c r="A3940" t="s">
        <v>7372</v>
      </c>
      <c r="B3940" t="s">
        <v>116</v>
      </c>
      <c r="C3940" t="s">
        <v>5075</v>
      </c>
      <c r="D3940" s="16">
        <v>1030</v>
      </c>
      <c r="E3940" s="17">
        <v>0</v>
      </c>
      <c r="F3940" s="17">
        <v>1690</v>
      </c>
      <c r="G3940" s="17">
        <v>306.55999999999995</v>
      </c>
      <c r="H3940">
        <v>16.281949343665076</v>
      </c>
    </row>
    <row r="3941" spans="1:8" x14ac:dyDescent="0.3">
      <c r="A3941" t="s">
        <v>1885</v>
      </c>
      <c r="B3941" t="s">
        <v>116</v>
      </c>
      <c r="C3941" t="s">
        <v>26</v>
      </c>
      <c r="D3941" s="16">
        <v>1030</v>
      </c>
      <c r="E3941" s="17">
        <v>1368</v>
      </c>
      <c r="F3941" s="17">
        <v>629822</v>
      </c>
      <c r="G3941" s="17">
        <v>319764.99580000009</v>
      </c>
      <c r="H3941">
        <v>58.652318706432197</v>
      </c>
    </row>
    <row r="3942" spans="1:8" x14ac:dyDescent="0.3">
      <c r="A3942" t="s">
        <v>1886</v>
      </c>
      <c r="B3942" t="s">
        <v>116</v>
      </c>
      <c r="C3942" t="s">
        <v>27</v>
      </c>
      <c r="D3942" s="16">
        <v>1030</v>
      </c>
      <c r="E3942" s="17">
        <v>1596</v>
      </c>
      <c r="F3942" s="17">
        <v>436716</v>
      </c>
      <c r="G3942" s="17">
        <v>213672.77270000003</v>
      </c>
      <c r="H3942">
        <v>85.946616704554941</v>
      </c>
    </row>
    <row r="3943" spans="1:8" x14ac:dyDescent="0.3">
      <c r="A3943" t="s">
        <v>1887</v>
      </c>
      <c r="B3943" t="s">
        <v>116</v>
      </c>
      <c r="C3943" t="s">
        <v>28</v>
      </c>
      <c r="D3943" s="16">
        <v>1030</v>
      </c>
      <c r="E3943" s="17">
        <v>1056</v>
      </c>
      <c r="F3943" s="17">
        <v>212859</v>
      </c>
      <c r="G3943" s="17">
        <v>90788.948499999911</v>
      </c>
      <c r="H3943">
        <v>62.874716613025925</v>
      </c>
    </row>
    <row r="3944" spans="1:8" x14ac:dyDescent="0.3">
      <c r="A3944" t="s">
        <v>1888</v>
      </c>
      <c r="B3944" t="s">
        <v>116</v>
      </c>
      <c r="C3944" t="s">
        <v>29</v>
      </c>
      <c r="D3944" s="16">
        <v>1030</v>
      </c>
      <c r="E3944" s="17">
        <v>200</v>
      </c>
      <c r="F3944" s="17">
        <v>94158</v>
      </c>
      <c r="G3944" s="17">
        <v>44464.207500000011</v>
      </c>
      <c r="H3944">
        <v>61.147680479407896</v>
      </c>
    </row>
    <row r="3945" spans="1:8" x14ac:dyDescent="0.3">
      <c r="A3945" t="s">
        <v>7373</v>
      </c>
      <c r="B3945" t="s">
        <v>116</v>
      </c>
      <c r="C3945" t="s">
        <v>5077</v>
      </c>
      <c r="D3945" s="16">
        <v>1030</v>
      </c>
      <c r="E3945" s="17">
        <v>960</v>
      </c>
      <c r="F3945" s="17">
        <v>27426</v>
      </c>
      <c r="G3945" s="17">
        <v>11415.522000000001</v>
      </c>
      <c r="H3945">
        <v>52.233442880343723</v>
      </c>
    </row>
    <row r="3946" spans="1:8" x14ac:dyDescent="0.3">
      <c r="A3946" t="s">
        <v>1889</v>
      </c>
      <c r="B3946" t="s">
        <v>116</v>
      </c>
      <c r="C3946" t="s">
        <v>30</v>
      </c>
      <c r="D3946" s="16">
        <v>1030</v>
      </c>
      <c r="E3946" s="17">
        <v>1000</v>
      </c>
      <c r="F3946" s="17">
        <v>175322</v>
      </c>
      <c r="G3946" s="17">
        <v>97807.899099999981</v>
      </c>
      <c r="H3946">
        <v>62.060015489388334</v>
      </c>
    </row>
    <row r="3947" spans="1:8" x14ac:dyDescent="0.3">
      <c r="A3947" t="s">
        <v>7374</v>
      </c>
      <c r="B3947" t="s">
        <v>116</v>
      </c>
      <c r="C3947" t="s">
        <v>5079</v>
      </c>
      <c r="D3947" s="16">
        <v>1030</v>
      </c>
      <c r="E3947" s="17">
        <v>1000</v>
      </c>
      <c r="F3947" s="17">
        <v>29111</v>
      </c>
      <c r="G3947" s="17">
        <v>15640.936000000002</v>
      </c>
      <c r="H3947">
        <v>98.539220986626475</v>
      </c>
    </row>
    <row r="3948" spans="1:8" x14ac:dyDescent="0.3">
      <c r="A3948" t="s">
        <v>7375</v>
      </c>
      <c r="B3948" t="s">
        <v>116</v>
      </c>
      <c r="C3948" t="s">
        <v>5081</v>
      </c>
      <c r="D3948" s="16">
        <v>1030</v>
      </c>
      <c r="E3948" s="17">
        <v>0</v>
      </c>
      <c r="F3948" s="17">
        <v>115740</v>
      </c>
      <c r="G3948" s="17">
        <v>52590.236400000002</v>
      </c>
      <c r="H3948">
        <v>50.471314027215122</v>
      </c>
    </row>
    <row r="3949" spans="1:8" x14ac:dyDescent="0.3">
      <c r="A3949" t="s">
        <v>7376</v>
      </c>
      <c r="B3949" t="s">
        <v>116</v>
      </c>
      <c r="C3949" t="s">
        <v>5083</v>
      </c>
      <c r="D3949" s="16">
        <v>1030</v>
      </c>
      <c r="E3949" s="17">
        <v>0</v>
      </c>
      <c r="F3949" s="17">
        <v>163914</v>
      </c>
      <c r="G3949" s="17">
        <v>86972.694199999998</v>
      </c>
      <c r="H3949">
        <v>51.369396892923476</v>
      </c>
    </row>
    <row r="3950" spans="1:8" x14ac:dyDescent="0.3">
      <c r="A3950" t="s">
        <v>7377</v>
      </c>
      <c r="B3950" t="s">
        <v>116</v>
      </c>
      <c r="C3950" t="s">
        <v>5085</v>
      </c>
      <c r="D3950" s="16">
        <v>1030</v>
      </c>
      <c r="E3950" s="17">
        <v>225</v>
      </c>
      <c r="F3950" s="17">
        <v>49650</v>
      </c>
      <c r="G3950" s="17">
        <v>25022.027300000002</v>
      </c>
      <c r="H3950">
        <v>44.272793180414723</v>
      </c>
    </row>
    <row r="3951" spans="1:8" x14ac:dyDescent="0.3">
      <c r="A3951" t="s">
        <v>1890</v>
      </c>
      <c r="B3951" t="s">
        <v>116</v>
      </c>
      <c r="C3951" t="s">
        <v>31</v>
      </c>
      <c r="D3951" s="16">
        <v>1030</v>
      </c>
      <c r="E3951" s="17">
        <v>2560</v>
      </c>
      <c r="F3951" s="17">
        <v>269989</v>
      </c>
      <c r="G3951" s="17">
        <v>133382.26959999997</v>
      </c>
      <c r="H3951">
        <v>65.293696773083681</v>
      </c>
    </row>
    <row r="3952" spans="1:8" x14ac:dyDescent="0.3">
      <c r="A3952" t="s">
        <v>1911</v>
      </c>
      <c r="B3952" t="s">
        <v>117</v>
      </c>
      <c r="C3952" t="s">
        <v>4</v>
      </c>
      <c r="D3952" s="16">
        <v>1133.8</v>
      </c>
      <c r="E3952" s="17">
        <v>11901</v>
      </c>
      <c r="F3952" s="17">
        <v>5202809.99</v>
      </c>
      <c r="G3952" s="17">
        <v>2856392.1712000011</v>
      </c>
      <c r="H3952">
        <v>35.20952776034202</v>
      </c>
    </row>
    <row r="3953" spans="1:8" x14ac:dyDescent="0.3">
      <c r="A3953" t="s">
        <v>1912</v>
      </c>
      <c r="B3953" t="s">
        <v>117</v>
      </c>
      <c r="C3953" t="s">
        <v>2</v>
      </c>
      <c r="D3953" s="16">
        <v>1133.8</v>
      </c>
      <c r="E3953" s="17">
        <v>16713</v>
      </c>
      <c r="F3953" s="17">
        <v>6843088.9900000002</v>
      </c>
      <c r="G3953" s="17">
        <v>3405890.0581999989</v>
      </c>
      <c r="H3953">
        <v>49.812097211417083</v>
      </c>
    </row>
    <row r="3954" spans="1:8" x14ac:dyDescent="0.3">
      <c r="A3954" t="s">
        <v>1913</v>
      </c>
      <c r="B3954" t="s">
        <v>117</v>
      </c>
      <c r="C3954" t="s">
        <v>3</v>
      </c>
      <c r="D3954" s="16">
        <v>1133.8</v>
      </c>
      <c r="E3954" s="17">
        <v>16416</v>
      </c>
      <c r="F3954" s="17">
        <v>2266298</v>
      </c>
      <c r="G3954" s="17">
        <v>1032058.1213000019</v>
      </c>
      <c r="H3954">
        <v>58.159294598313537</v>
      </c>
    </row>
    <row r="3955" spans="1:8" x14ac:dyDescent="0.3">
      <c r="A3955" t="s">
        <v>1914</v>
      </c>
      <c r="B3955" t="s">
        <v>117</v>
      </c>
      <c r="C3955" t="s">
        <v>7</v>
      </c>
      <c r="D3955" s="16">
        <v>1133.8</v>
      </c>
      <c r="E3955" s="17">
        <v>3864</v>
      </c>
      <c r="F3955" s="17">
        <v>1227276</v>
      </c>
      <c r="G3955" s="17">
        <v>691094.20900000061</v>
      </c>
      <c r="H3955">
        <v>50.525591649754375</v>
      </c>
    </row>
    <row r="3956" spans="1:8" x14ac:dyDescent="0.3">
      <c r="A3956" t="s">
        <v>1915</v>
      </c>
      <c r="B3956" t="s">
        <v>117</v>
      </c>
      <c r="C3956" t="s">
        <v>5</v>
      </c>
      <c r="D3956" s="16">
        <v>1133.8</v>
      </c>
      <c r="E3956" s="17">
        <v>2800</v>
      </c>
      <c r="F3956" s="17">
        <v>664651</v>
      </c>
      <c r="G3956" s="17">
        <v>355066.53280000028</v>
      </c>
      <c r="H3956">
        <v>54.290098840914958</v>
      </c>
    </row>
    <row r="3957" spans="1:8" x14ac:dyDescent="0.3">
      <c r="A3957" t="s">
        <v>1916</v>
      </c>
      <c r="B3957" t="s">
        <v>117</v>
      </c>
      <c r="C3957" t="s">
        <v>6</v>
      </c>
      <c r="D3957" s="16">
        <v>1133.8</v>
      </c>
      <c r="E3957" s="17">
        <v>1320</v>
      </c>
      <c r="F3957" s="17">
        <v>465906</v>
      </c>
      <c r="G3957" s="17">
        <v>240937.88000000009</v>
      </c>
      <c r="H3957">
        <v>32.189425498155025</v>
      </c>
    </row>
    <row r="3958" spans="1:8" x14ac:dyDescent="0.3">
      <c r="A3958" t="s">
        <v>1917</v>
      </c>
      <c r="B3958" t="s">
        <v>117</v>
      </c>
      <c r="C3958" t="s">
        <v>8</v>
      </c>
      <c r="D3958" s="16">
        <v>1133.8</v>
      </c>
      <c r="E3958" s="17">
        <v>4050</v>
      </c>
      <c r="F3958" s="17">
        <v>766313</v>
      </c>
      <c r="G3958" s="17">
        <v>393865.86089999956</v>
      </c>
      <c r="H3958">
        <v>56.88154504124644</v>
      </c>
    </row>
    <row r="3959" spans="1:8" x14ac:dyDescent="0.3">
      <c r="A3959" t="s">
        <v>1918</v>
      </c>
      <c r="B3959" t="s">
        <v>117</v>
      </c>
      <c r="C3959" t="s">
        <v>21</v>
      </c>
      <c r="D3959" s="16">
        <v>1133.8</v>
      </c>
      <c r="E3959" s="17">
        <v>2760</v>
      </c>
      <c r="F3959" s="17">
        <v>388227</v>
      </c>
      <c r="G3959" s="17">
        <v>198521.8036000001</v>
      </c>
      <c r="H3959">
        <v>50.234724851743934</v>
      </c>
    </row>
    <row r="3960" spans="1:8" x14ac:dyDescent="0.3">
      <c r="A3960" t="s">
        <v>1919</v>
      </c>
      <c r="B3960" t="s">
        <v>117</v>
      </c>
      <c r="C3960" t="s">
        <v>22</v>
      </c>
      <c r="D3960" s="16">
        <v>1133.8</v>
      </c>
      <c r="E3960" s="17">
        <v>2600</v>
      </c>
      <c r="F3960" s="17">
        <v>513173</v>
      </c>
      <c r="G3960" s="17">
        <v>264629.34000000008</v>
      </c>
      <c r="H3960">
        <v>59.236712958600627</v>
      </c>
    </row>
    <row r="3961" spans="1:8" x14ac:dyDescent="0.3">
      <c r="A3961" t="s">
        <v>1920</v>
      </c>
      <c r="B3961" t="s">
        <v>117</v>
      </c>
      <c r="C3961" t="s">
        <v>23</v>
      </c>
      <c r="D3961" s="16">
        <v>1133.8</v>
      </c>
      <c r="E3961" s="17">
        <v>1480</v>
      </c>
      <c r="F3961" s="17">
        <v>453261</v>
      </c>
      <c r="G3961" s="17">
        <v>245946.42979999981</v>
      </c>
      <c r="H3961">
        <v>60.919580724674034</v>
      </c>
    </row>
    <row r="3962" spans="1:8" x14ac:dyDescent="0.3">
      <c r="A3962" t="s">
        <v>1921</v>
      </c>
      <c r="B3962" t="s">
        <v>117</v>
      </c>
      <c r="C3962" t="s">
        <v>24</v>
      </c>
      <c r="D3962" s="16">
        <v>1133.8</v>
      </c>
      <c r="E3962" s="17">
        <v>6200</v>
      </c>
      <c r="F3962" s="17">
        <v>600157</v>
      </c>
      <c r="G3962" s="17">
        <v>323868.2710000003</v>
      </c>
      <c r="H3962">
        <v>68.320103527639915</v>
      </c>
    </row>
    <row r="3963" spans="1:8" x14ac:dyDescent="0.3">
      <c r="A3963" t="s">
        <v>1922</v>
      </c>
      <c r="B3963" t="s">
        <v>117</v>
      </c>
      <c r="C3963" t="s">
        <v>25</v>
      </c>
      <c r="D3963" s="16">
        <v>1133.8</v>
      </c>
      <c r="E3963" s="17">
        <v>2280</v>
      </c>
      <c r="F3963" s="17">
        <v>391977</v>
      </c>
      <c r="G3963" s="17">
        <v>208763.20799999993</v>
      </c>
      <c r="H3963">
        <v>52.023411651236231</v>
      </c>
    </row>
    <row r="3964" spans="1:8" x14ac:dyDescent="0.3">
      <c r="A3964" t="s">
        <v>7378</v>
      </c>
      <c r="B3964" t="s">
        <v>117</v>
      </c>
      <c r="C3964" t="s">
        <v>5061</v>
      </c>
      <c r="D3964" s="16">
        <v>1133.8</v>
      </c>
      <c r="E3964" s="17">
        <v>5000</v>
      </c>
      <c r="F3964" s="17">
        <v>485553</v>
      </c>
      <c r="G3964" s="17">
        <v>259661.16699999999</v>
      </c>
      <c r="H3964">
        <v>42.224360797939809</v>
      </c>
    </row>
    <row r="3965" spans="1:8" x14ac:dyDescent="0.3">
      <c r="A3965" t="s">
        <v>1923</v>
      </c>
      <c r="B3965" t="s">
        <v>117</v>
      </c>
      <c r="C3965" t="s">
        <v>14</v>
      </c>
      <c r="D3965" s="16">
        <v>1133.8</v>
      </c>
      <c r="E3965" s="17">
        <v>1767</v>
      </c>
      <c r="F3965" s="17">
        <v>604526</v>
      </c>
      <c r="G3965" s="17">
        <v>323240.81999999995</v>
      </c>
      <c r="H3965">
        <v>18.477502921056853</v>
      </c>
    </row>
    <row r="3966" spans="1:8" x14ac:dyDescent="0.3">
      <c r="A3966" t="s">
        <v>1924</v>
      </c>
      <c r="B3966" t="s">
        <v>117</v>
      </c>
      <c r="C3966" t="s">
        <v>15</v>
      </c>
      <c r="D3966" s="16">
        <v>1133.8</v>
      </c>
      <c r="E3966" s="17">
        <v>1488</v>
      </c>
      <c r="F3966" s="17">
        <v>577274</v>
      </c>
      <c r="G3966" s="17">
        <v>339962.43599999987</v>
      </c>
      <c r="H3966">
        <v>26.919756255535795</v>
      </c>
    </row>
    <row r="3967" spans="1:8" x14ac:dyDescent="0.3">
      <c r="A3967" t="s">
        <v>7379</v>
      </c>
      <c r="B3967" t="s">
        <v>117</v>
      </c>
      <c r="C3967" t="s">
        <v>5063</v>
      </c>
      <c r="D3967" s="16">
        <v>1133.8</v>
      </c>
      <c r="E3967" s="17">
        <v>400</v>
      </c>
      <c r="F3967" s="17">
        <v>24961</v>
      </c>
      <c r="G3967" s="17">
        <v>11296.250000000002</v>
      </c>
      <c r="H3967">
        <v>34.749974167108817</v>
      </c>
    </row>
    <row r="3968" spans="1:8" x14ac:dyDescent="0.3">
      <c r="A3968" t="s">
        <v>7380</v>
      </c>
      <c r="B3968" t="s">
        <v>117</v>
      </c>
      <c r="C3968" t="s">
        <v>5065</v>
      </c>
      <c r="D3968" s="16">
        <v>1133.8</v>
      </c>
      <c r="E3968" s="17">
        <v>0</v>
      </c>
      <c r="F3968" s="17">
        <v>825261</v>
      </c>
      <c r="G3968" s="17">
        <v>332581.48290000041</v>
      </c>
      <c r="H3968">
        <v>44.017288183706398</v>
      </c>
    </row>
    <row r="3969" spans="1:8" x14ac:dyDescent="0.3">
      <c r="A3969" t="s">
        <v>7381</v>
      </c>
      <c r="B3969" t="s">
        <v>117</v>
      </c>
      <c r="C3969" t="s">
        <v>5067</v>
      </c>
      <c r="D3969" s="16">
        <v>1133.8</v>
      </c>
      <c r="E3969" s="17">
        <v>0</v>
      </c>
      <c r="F3969" s="17">
        <v>774243</v>
      </c>
      <c r="G3969" s="17">
        <v>373579.78170000011</v>
      </c>
      <c r="H3969">
        <v>46.505334614590055</v>
      </c>
    </row>
    <row r="3970" spans="1:8" x14ac:dyDescent="0.3">
      <c r="A3970" t="s">
        <v>7382</v>
      </c>
      <c r="B3970" t="s">
        <v>117</v>
      </c>
      <c r="C3970" t="s">
        <v>5069</v>
      </c>
      <c r="D3970" s="16">
        <v>1133.8</v>
      </c>
      <c r="E3970" s="17">
        <v>0</v>
      </c>
      <c r="F3970" s="17">
        <v>55968</v>
      </c>
      <c r="G3970" s="17">
        <v>7548.774000000034</v>
      </c>
      <c r="H3970">
        <v>36.004652065276737</v>
      </c>
    </row>
    <row r="3971" spans="1:8" x14ac:dyDescent="0.3">
      <c r="A3971" t="s">
        <v>7383</v>
      </c>
      <c r="B3971" t="s">
        <v>117</v>
      </c>
      <c r="C3971" t="s">
        <v>5071</v>
      </c>
      <c r="D3971" s="16">
        <v>1133.8</v>
      </c>
      <c r="E3971" s="17">
        <v>0</v>
      </c>
      <c r="F3971" s="17">
        <v>61881</v>
      </c>
      <c r="G3971" s="17">
        <v>34539.79</v>
      </c>
      <c r="H3971">
        <v>117.35623163715144</v>
      </c>
    </row>
    <row r="3972" spans="1:8" x14ac:dyDescent="0.3">
      <c r="A3972" t="s">
        <v>7384</v>
      </c>
      <c r="B3972" t="s">
        <v>117</v>
      </c>
      <c r="C3972" t="s">
        <v>5073</v>
      </c>
      <c r="D3972" s="16">
        <v>1133.8</v>
      </c>
      <c r="E3972" s="17">
        <v>0</v>
      </c>
      <c r="F3972" s="17">
        <v>75413</v>
      </c>
      <c r="G3972" s="17">
        <v>31598.578600000023</v>
      </c>
      <c r="H3972">
        <v>29.875600114623481</v>
      </c>
    </row>
    <row r="3973" spans="1:8" x14ac:dyDescent="0.3">
      <c r="A3973" t="s">
        <v>7385</v>
      </c>
      <c r="B3973" t="s">
        <v>117</v>
      </c>
      <c r="C3973" t="s">
        <v>5075</v>
      </c>
      <c r="D3973" s="16">
        <v>1133.8</v>
      </c>
      <c r="E3973" s="17">
        <v>0</v>
      </c>
      <c r="F3973" s="17">
        <v>24358</v>
      </c>
      <c r="G3973" s="17">
        <v>9838.6800000000021</v>
      </c>
      <c r="H3973">
        <v>43.029400137196568</v>
      </c>
    </row>
    <row r="3974" spans="1:8" x14ac:dyDescent="0.3">
      <c r="A3974" t="s">
        <v>1925</v>
      </c>
      <c r="B3974" t="s">
        <v>117</v>
      </c>
      <c r="C3974" t="s">
        <v>26</v>
      </c>
      <c r="D3974" s="16">
        <v>1133.8</v>
      </c>
      <c r="E3974" s="17">
        <v>1368</v>
      </c>
      <c r="F3974" s="17">
        <v>743304</v>
      </c>
      <c r="G3974" s="17">
        <v>386445.70609999989</v>
      </c>
      <c r="H3974">
        <v>44.843029304747773</v>
      </c>
    </row>
    <row r="3975" spans="1:8" x14ac:dyDescent="0.3">
      <c r="A3975" t="s">
        <v>1926</v>
      </c>
      <c r="B3975" t="s">
        <v>117</v>
      </c>
      <c r="C3975" t="s">
        <v>27</v>
      </c>
      <c r="D3975" s="16">
        <v>1133.8</v>
      </c>
      <c r="E3975" s="17">
        <v>1596</v>
      </c>
      <c r="F3975" s="17">
        <v>478014</v>
      </c>
      <c r="G3975" s="17">
        <v>231772.1013000001</v>
      </c>
      <c r="H3975">
        <v>75.767233113850409</v>
      </c>
    </row>
    <row r="3976" spans="1:8" x14ac:dyDescent="0.3">
      <c r="A3976" t="s">
        <v>1927</v>
      </c>
      <c r="B3976" t="s">
        <v>117</v>
      </c>
      <c r="C3976" t="s">
        <v>28</v>
      </c>
      <c r="D3976" s="16">
        <v>1133.8</v>
      </c>
      <c r="E3976" s="17">
        <v>1056</v>
      </c>
      <c r="F3976" s="17">
        <v>301733</v>
      </c>
      <c r="G3976" s="17">
        <v>125540.5579999999</v>
      </c>
      <c r="H3976">
        <v>49.105635250801555</v>
      </c>
    </row>
    <row r="3977" spans="1:8" x14ac:dyDescent="0.3">
      <c r="A3977" t="s">
        <v>1928</v>
      </c>
      <c r="B3977" t="s">
        <v>117</v>
      </c>
      <c r="C3977" t="s">
        <v>29</v>
      </c>
      <c r="D3977" s="16">
        <v>1133.8</v>
      </c>
      <c r="E3977" s="17">
        <v>200</v>
      </c>
      <c r="F3977" s="17">
        <v>92898</v>
      </c>
      <c r="G3977" s="17">
        <v>44717.482100000059</v>
      </c>
      <c r="H3977">
        <v>61.066305507687353</v>
      </c>
    </row>
    <row r="3978" spans="1:8" x14ac:dyDescent="0.3">
      <c r="A3978" t="s">
        <v>7386</v>
      </c>
      <c r="B3978" t="s">
        <v>117</v>
      </c>
      <c r="C3978" t="s">
        <v>5077</v>
      </c>
      <c r="D3978" s="16">
        <v>1133.8</v>
      </c>
      <c r="E3978" s="17">
        <v>0</v>
      </c>
      <c r="F3978" s="17">
        <v>5685</v>
      </c>
      <c r="G3978" s="17">
        <v>3085.5360000000001</v>
      </c>
      <c r="H3978">
        <v>33.362879155087356</v>
      </c>
    </row>
    <row r="3979" spans="1:8" x14ac:dyDescent="0.3">
      <c r="A3979" t="s">
        <v>1929</v>
      </c>
      <c r="B3979" t="s">
        <v>117</v>
      </c>
      <c r="C3979" t="s">
        <v>30</v>
      </c>
      <c r="D3979" s="16">
        <v>1133.8</v>
      </c>
      <c r="E3979" s="17">
        <v>1000</v>
      </c>
      <c r="F3979" s="17">
        <v>180855</v>
      </c>
      <c r="G3979" s="17">
        <v>94478.360800000082</v>
      </c>
      <c r="H3979">
        <v>69.625979274035174</v>
      </c>
    </row>
    <row r="3980" spans="1:8" x14ac:dyDescent="0.3">
      <c r="A3980" t="s">
        <v>7387</v>
      </c>
      <c r="B3980" t="s">
        <v>117</v>
      </c>
      <c r="C3980" t="s">
        <v>5079</v>
      </c>
      <c r="D3980" s="16">
        <v>1133.8</v>
      </c>
      <c r="E3980" s="17">
        <v>960</v>
      </c>
      <c r="F3980" s="17">
        <v>29120</v>
      </c>
      <c r="G3980" s="17">
        <v>14745.660000000003</v>
      </c>
      <c r="H3980">
        <v>84.187985152709615</v>
      </c>
    </row>
    <row r="3981" spans="1:8" x14ac:dyDescent="0.3">
      <c r="A3981" t="s">
        <v>7388</v>
      </c>
      <c r="B3981" t="s">
        <v>117</v>
      </c>
      <c r="C3981" t="s">
        <v>5081</v>
      </c>
      <c r="D3981" s="16">
        <v>1133.8</v>
      </c>
      <c r="E3981" s="17">
        <v>0</v>
      </c>
      <c r="F3981" s="17">
        <v>228288</v>
      </c>
      <c r="G3981" s="17">
        <v>103199.59610000001</v>
      </c>
      <c r="H3981">
        <v>49.544225129408773</v>
      </c>
    </row>
    <row r="3982" spans="1:8" x14ac:dyDescent="0.3">
      <c r="A3982" t="s">
        <v>7389</v>
      </c>
      <c r="B3982" t="s">
        <v>117</v>
      </c>
      <c r="C3982" t="s">
        <v>5083</v>
      </c>
      <c r="D3982" s="16">
        <v>1133.8</v>
      </c>
      <c r="E3982" s="17">
        <v>0</v>
      </c>
      <c r="F3982" s="17">
        <v>273683</v>
      </c>
      <c r="G3982" s="17">
        <v>138520.8919000001</v>
      </c>
      <c r="H3982">
        <v>37.690152181046102</v>
      </c>
    </row>
    <row r="3983" spans="1:8" x14ac:dyDescent="0.3">
      <c r="A3983" t="s">
        <v>7390</v>
      </c>
      <c r="B3983" t="s">
        <v>117</v>
      </c>
      <c r="C3983" t="s">
        <v>5085</v>
      </c>
      <c r="D3983" s="16">
        <v>1133.8</v>
      </c>
      <c r="E3983" s="17">
        <v>315</v>
      </c>
      <c r="F3983" s="17">
        <v>71019</v>
      </c>
      <c r="G3983" s="17">
        <v>34984.287199999999</v>
      </c>
      <c r="H3983">
        <v>49.764261839766888</v>
      </c>
    </row>
    <row r="3984" spans="1:8" x14ac:dyDescent="0.3">
      <c r="A3984" t="s">
        <v>1930</v>
      </c>
      <c r="B3984" t="s">
        <v>117</v>
      </c>
      <c r="C3984" t="s">
        <v>31</v>
      </c>
      <c r="D3984" s="16">
        <v>1133.8</v>
      </c>
      <c r="E3984" s="17">
        <v>3880</v>
      </c>
      <c r="F3984" s="17">
        <v>522484</v>
      </c>
      <c r="G3984" s="17">
        <v>266608.53889999999</v>
      </c>
      <c r="H3984">
        <v>55.135728550329546</v>
      </c>
    </row>
    <row r="3985" spans="1:8" x14ac:dyDescent="0.3">
      <c r="A3985" t="s">
        <v>7391</v>
      </c>
      <c r="B3985" t="s">
        <v>117</v>
      </c>
      <c r="C3985" t="s">
        <v>5087</v>
      </c>
      <c r="D3985" s="16">
        <v>1133.8</v>
      </c>
      <c r="E3985" s="17">
        <v>0</v>
      </c>
      <c r="F3985" s="17">
        <v>23166</v>
      </c>
      <c r="G3985" s="17">
        <v>8242.9920000000002</v>
      </c>
      <c r="H3985">
        <v>37.127985014817412</v>
      </c>
    </row>
    <row r="3986" spans="1:8" x14ac:dyDescent="0.3">
      <c r="A3986" t="s">
        <v>2131</v>
      </c>
      <c r="B3986" t="s">
        <v>118</v>
      </c>
      <c r="C3986" t="s">
        <v>4</v>
      </c>
      <c r="D3986" s="16">
        <v>981</v>
      </c>
      <c r="E3986" s="17">
        <v>10632</v>
      </c>
      <c r="F3986" s="17">
        <v>4328016</v>
      </c>
      <c r="G3986" s="17">
        <v>2407565.7227000007</v>
      </c>
      <c r="H3986">
        <v>39.19639016206667</v>
      </c>
    </row>
    <row r="3987" spans="1:8" x14ac:dyDescent="0.3">
      <c r="A3987" t="s">
        <v>2132</v>
      </c>
      <c r="B3987" t="s">
        <v>118</v>
      </c>
      <c r="C3987" t="s">
        <v>2</v>
      </c>
      <c r="D3987" s="16">
        <v>981</v>
      </c>
      <c r="E3987" s="17">
        <v>14364</v>
      </c>
      <c r="F3987" s="17">
        <v>6135085</v>
      </c>
      <c r="G3987" s="17">
        <v>3427290.7270999989</v>
      </c>
      <c r="H3987">
        <v>53.436927813586564</v>
      </c>
    </row>
    <row r="3988" spans="1:8" x14ac:dyDescent="0.3">
      <c r="A3988" t="s">
        <v>2133</v>
      </c>
      <c r="B3988" t="s">
        <v>118</v>
      </c>
      <c r="C3988" t="s">
        <v>3</v>
      </c>
      <c r="D3988" s="16">
        <v>981</v>
      </c>
      <c r="E3988" s="17">
        <v>12984</v>
      </c>
      <c r="F3988" s="17">
        <v>2409252</v>
      </c>
      <c r="G3988" s="17">
        <v>1309781.9944000009</v>
      </c>
      <c r="H3988">
        <v>56.835924082438623</v>
      </c>
    </row>
    <row r="3989" spans="1:8" x14ac:dyDescent="0.3">
      <c r="A3989" t="s">
        <v>2134</v>
      </c>
      <c r="B3989" t="s">
        <v>118</v>
      </c>
      <c r="C3989" t="s">
        <v>7</v>
      </c>
      <c r="D3989" s="16">
        <v>981</v>
      </c>
      <c r="E3989" s="17">
        <v>3795</v>
      </c>
      <c r="F3989" s="17">
        <v>1316315</v>
      </c>
      <c r="G3989" s="17">
        <v>746189.526000001</v>
      </c>
      <c r="H3989">
        <v>48.216814972733616</v>
      </c>
    </row>
    <row r="3990" spans="1:8" x14ac:dyDescent="0.3">
      <c r="A3990" t="s">
        <v>2135</v>
      </c>
      <c r="B3990" t="s">
        <v>118</v>
      </c>
      <c r="C3990" t="s">
        <v>5</v>
      </c>
      <c r="D3990" s="16">
        <v>981</v>
      </c>
      <c r="E3990" s="17">
        <v>4400</v>
      </c>
      <c r="F3990" s="17">
        <v>1026904</v>
      </c>
      <c r="G3990" s="17">
        <v>594706.83150000032</v>
      </c>
      <c r="H3990">
        <v>46.107952040180898</v>
      </c>
    </row>
    <row r="3991" spans="1:8" x14ac:dyDescent="0.3">
      <c r="A3991" t="s">
        <v>2136</v>
      </c>
      <c r="B3991" t="s">
        <v>118</v>
      </c>
      <c r="C3991" t="s">
        <v>6</v>
      </c>
      <c r="D3991" s="16">
        <v>981</v>
      </c>
      <c r="E3991" s="17">
        <v>1840</v>
      </c>
      <c r="F3991" s="17">
        <v>678923</v>
      </c>
      <c r="G3991" s="17">
        <v>359441.44600000023</v>
      </c>
      <c r="H3991">
        <v>30.63389619577227</v>
      </c>
    </row>
    <row r="3992" spans="1:8" x14ac:dyDescent="0.3">
      <c r="A3992" t="s">
        <v>2137</v>
      </c>
      <c r="B3992" t="s">
        <v>118</v>
      </c>
      <c r="C3992" t="s">
        <v>8</v>
      </c>
      <c r="D3992" s="16">
        <v>981</v>
      </c>
      <c r="E3992" s="17">
        <v>2490</v>
      </c>
      <c r="F3992" s="17">
        <v>733258</v>
      </c>
      <c r="G3992" s="17">
        <v>363942.38910000003</v>
      </c>
      <c r="H3992">
        <v>36.335792467850915</v>
      </c>
    </row>
    <row r="3993" spans="1:8" x14ac:dyDescent="0.3">
      <c r="A3993" t="s">
        <v>2138</v>
      </c>
      <c r="B3993" t="s">
        <v>118</v>
      </c>
      <c r="C3993" t="s">
        <v>21</v>
      </c>
      <c r="D3993" s="16">
        <v>981</v>
      </c>
      <c r="E3993" s="17">
        <v>2240</v>
      </c>
      <c r="F3993" s="17">
        <v>329653</v>
      </c>
      <c r="G3993" s="17">
        <v>164022.25000000017</v>
      </c>
      <c r="H3993">
        <v>47.676739767826973</v>
      </c>
    </row>
    <row r="3994" spans="1:8" x14ac:dyDescent="0.3">
      <c r="A3994" t="s">
        <v>2139</v>
      </c>
      <c r="B3994" t="s">
        <v>118</v>
      </c>
      <c r="C3994" t="s">
        <v>22</v>
      </c>
      <c r="D3994" s="16">
        <v>981</v>
      </c>
      <c r="E3994" s="17">
        <v>2120</v>
      </c>
      <c r="F3994" s="17">
        <v>562071</v>
      </c>
      <c r="G3994" s="17">
        <v>281939.66800000012</v>
      </c>
      <c r="H3994">
        <v>42.053107279695524</v>
      </c>
    </row>
    <row r="3995" spans="1:8" x14ac:dyDescent="0.3">
      <c r="A3995" t="s">
        <v>2140</v>
      </c>
      <c r="B3995" t="s">
        <v>118</v>
      </c>
      <c r="C3995" t="s">
        <v>23</v>
      </c>
      <c r="D3995" s="16">
        <v>981</v>
      </c>
      <c r="E3995" s="17">
        <v>1200</v>
      </c>
      <c r="F3995" s="17">
        <v>385459</v>
      </c>
      <c r="G3995" s="17">
        <v>202561.76800000001</v>
      </c>
      <c r="H3995">
        <v>58.248448549511167</v>
      </c>
    </row>
    <row r="3996" spans="1:8" x14ac:dyDescent="0.3">
      <c r="A3996" t="s">
        <v>2141</v>
      </c>
      <c r="B3996" t="s">
        <v>118</v>
      </c>
      <c r="C3996" t="s">
        <v>24</v>
      </c>
      <c r="D3996" s="16">
        <v>981</v>
      </c>
      <c r="E3996" s="17">
        <v>5040</v>
      </c>
      <c r="F3996" s="17">
        <v>663825.99</v>
      </c>
      <c r="G3996" s="17">
        <v>358879.61399999977</v>
      </c>
      <c r="H3996">
        <v>48.400522469235625</v>
      </c>
    </row>
    <row r="3997" spans="1:8" x14ac:dyDescent="0.3">
      <c r="A3997" t="s">
        <v>2142</v>
      </c>
      <c r="B3997" t="s">
        <v>118</v>
      </c>
      <c r="C3997" t="s">
        <v>25</v>
      </c>
      <c r="D3997" s="16">
        <v>981</v>
      </c>
      <c r="E3997" s="17">
        <v>1840</v>
      </c>
      <c r="F3997" s="17">
        <v>321583</v>
      </c>
      <c r="G3997" s="17">
        <v>167676.43800000008</v>
      </c>
      <c r="H3997">
        <v>47.948719996747158</v>
      </c>
    </row>
    <row r="3998" spans="1:8" x14ac:dyDescent="0.3">
      <c r="A3998" t="s">
        <v>7392</v>
      </c>
      <c r="B3998" t="s">
        <v>118</v>
      </c>
      <c r="C3998" t="s">
        <v>5061</v>
      </c>
      <c r="D3998" s="16">
        <v>981</v>
      </c>
      <c r="E3998" s="17">
        <v>3480</v>
      </c>
      <c r="F3998" s="17">
        <v>435507</v>
      </c>
      <c r="G3998" s="17">
        <v>241636.02699999997</v>
      </c>
      <c r="H3998">
        <v>35.387970188812083</v>
      </c>
    </row>
    <row r="3999" spans="1:8" x14ac:dyDescent="0.3">
      <c r="A3999" t="s">
        <v>2143</v>
      </c>
      <c r="B3999" t="s">
        <v>118</v>
      </c>
      <c r="C3999" t="s">
        <v>14</v>
      </c>
      <c r="D3999" s="16">
        <v>981</v>
      </c>
      <c r="E3999" s="17">
        <v>1885</v>
      </c>
      <c r="F3999" s="17">
        <v>644730</v>
      </c>
      <c r="G3999" s="17">
        <v>337508.09699999972</v>
      </c>
      <c r="H3999">
        <v>25.054777948237589</v>
      </c>
    </row>
    <row r="4000" spans="1:8" x14ac:dyDescent="0.3">
      <c r="A4000" t="s">
        <v>2144</v>
      </c>
      <c r="B4000" t="s">
        <v>118</v>
      </c>
      <c r="C4000" t="s">
        <v>15</v>
      </c>
      <c r="D4000" s="16">
        <v>981</v>
      </c>
      <c r="E4000" s="17">
        <v>1780</v>
      </c>
      <c r="F4000" s="17">
        <v>635452</v>
      </c>
      <c r="G4000" s="17">
        <v>372771.18700000009</v>
      </c>
      <c r="H4000">
        <v>32.003452432210999</v>
      </c>
    </row>
    <row r="4001" spans="1:8" x14ac:dyDescent="0.3">
      <c r="A4001" t="s">
        <v>7393</v>
      </c>
      <c r="B4001" t="s">
        <v>118</v>
      </c>
      <c r="C4001" t="s">
        <v>5063</v>
      </c>
      <c r="D4001" s="16">
        <v>981</v>
      </c>
      <c r="E4001" s="17">
        <v>400</v>
      </c>
      <c r="F4001" s="17">
        <v>18578</v>
      </c>
      <c r="G4001" s="17">
        <v>8435.2580000000034</v>
      </c>
      <c r="H4001">
        <v>50.322053148941414</v>
      </c>
    </row>
    <row r="4002" spans="1:8" x14ac:dyDescent="0.3">
      <c r="A4002" t="s">
        <v>7394</v>
      </c>
      <c r="B4002" t="s">
        <v>118</v>
      </c>
      <c r="C4002" t="s">
        <v>5065</v>
      </c>
      <c r="D4002" s="16">
        <v>981</v>
      </c>
      <c r="E4002" s="17">
        <v>0</v>
      </c>
      <c r="F4002" s="17">
        <v>1211089</v>
      </c>
      <c r="G4002" s="17">
        <v>592346.1194000002</v>
      </c>
      <c r="H4002">
        <v>54.04718503115825</v>
      </c>
    </row>
    <row r="4003" spans="1:8" x14ac:dyDescent="0.3">
      <c r="A4003" t="s">
        <v>7395</v>
      </c>
      <c r="B4003" t="s">
        <v>118</v>
      </c>
      <c r="C4003" t="s">
        <v>5067</v>
      </c>
      <c r="D4003" s="16">
        <v>981</v>
      </c>
      <c r="E4003" s="17">
        <v>0</v>
      </c>
      <c r="F4003" s="17">
        <v>1754678</v>
      </c>
      <c r="G4003" s="17">
        <v>768810.1142999999</v>
      </c>
      <c r="H4003">
        <v>50.96433225606593</v>
      </c>
    </row>
    <row r="4004" spans="1:8" x14ac:dyDescent="0.3">
      <c r="A4004" t="s">
        <v>7396</v>
      </c>
      <c r="B4004" t="s">
        <v>118</v>
      </c>
      <c r="C4004" t="s">
        <v>5069</v>
      </c>
      <c r="D4004" s="16">
        <v>981</v>
      </c>
      <c r="E4004" s="17">
        <v>0</v>
      </c>
      <c r="F4004" s="17">
        <v>141597</v>
      </c>
      <c r="G4004" s="17">
        <v>51251.177999999985</v>
      </c>
      <c r="H4004">
        <v>87.063883594971188</v>
      </c>
    </row>
    <row r="4005" spans="1:8" x14ac:dyDescent="0.3">
      <c r="A4005" t="s">
        <v>7397</v>
      </c>
      <c r="B4005" t="s">
        <v>118</v>
      </c>
      <c r="C4005" t="s">
        <v>5071</v>
      </c>
      <c r="D4005" s="16">
        <v>981</v>
      </c>
      <c r="E4005" s="17">
        <v>0</v>
      </c>
      <c r="F4005" s="17">
        <v>62048</v>
      </c>
      <c r="G4005" s="17">
        <v>27039.269600000014</v>
      </c>
      <c r="H4005">
        <v>52.639401859028759</v>
      </c>
    </row>
    <row r="4006" spans="1:8" x14ac:dyDescent="0.3">
      <c r="A4006" t="s">
        <v>7398</v>
      </c>
      <c r="B4006" t="s">
        <v>118</v>
      </c>
      <c r="C4006" t="s">
        <v>5073</v>
      </c>
      <c r="D4006" s="16">
        <v>981</v>
      </c>
      <c r="E4006" s="17">
        <v>0</v>
      </c>
      <c r="F4006" s="17">
        <v>79945</v>
      </c>
      <c r="G4006" s="17">
        <v>31429.475100000011</v>
      </c>
      <c r="H4006">
        <v>24.358675439168586</v>
      </c>
    </row>
    <row r="4007" spans="1:8" x14ac:dyDescent="0.3">
      <c r="A4007" t="s">
        <v>7399</v>
      </c>
      <c r="B4007" t="s">
        <v>118</v>
      </c>
      <c r="C4007" t="s">
        <v>5075</v>
      </c>
      <c r="D4007" s="16">
        <v>981</v>
      </c>
      <c r="E4007" s="17">
        <v>0</v>
      </c>
      <c r="F4007" s="17">
        <v>3813</v>
      </c>
      <c r="G4007" s="17">
        <v>1317.9099999999999</v>
      </c>
      <c r="H4007">
        <v>36.264307099142719</v>
      </c>
    </row>
    <row r="4008" spans="1:8" x14ac:dyDescent="0.3">
      <c r="A4008" t="s">
        <v>2145</v>
      </c>
      <c r="B4008" t="s">
        <v>118</v>
      </c>
      <c r="C4008" t="s">
        <v>26</v>
      </c>
      <c r="D4008" s="16">
        <v>981</v>
      </c>
      <c r="E4008" s="17">
        <v>756</v>
      </c>
      <c r="F4008" s="17">
        <v>509738</v>
      </c>
      <c r="G4008" s="17">
        <v>270612.63779999991</v>
      </c>
      <c r="H4008">
        <v>42.388372593544915</v>
      </c>
    </row>
    <row r="4009" spans="1:8" x14ac:dyDescent="0.3">
      <c r="A4009" t="s">
        <v>2146</v>
      </c>
      <c r="B4009" t="s">
        <v>118</v>
      </c>
      <c r="C4009" t="s">
        <v>27</v>
      </c>
      <c r="D4009" s="16">
        <v>981</v>
      </c>
      <c r="E4009" s="17">
        <v>756</v>
      </c>
      <c r="F4009" s="17">
        <v>240485</v>
      </c>
      <c r="G4009" s="17">
        <v>122593.69790000009</v>
      </c>
      <c r="H4009">
        <v>75.419315025955385</v>
      </c>
    </row>
    <row r="4010" spans="1:8" x14ac:dyDescent="0.3">
      <c r="A4010" t="s">
        <v>2147</v>
      </c>
      <c r="B4010" t="s">
        <v>118</v>
      </c>
      <c r="C4010" t="s">
        <v>28</v>
      </c>
      <c r="D4010" s="16">
        <v>981</v>
      </c>
      <c r="E4010" s="17">
        <v>1320</v>
      </c>
      <c r="F4010" s="17">
        <v>229913</v>
      </c>
      <c r="G4010" s="17">
        <v>101550.84479999995</v>
      </c>
      <c r="H4010">
        <v>76.742423759179871</v>
      </c>
    </row>
    <row r="4011" spans="1:8" x14ac:dyDescent="0.3">
      <c r="A4011" t="s">
        <v>2148</v>
      </c>
      <c r="B4011" t="s">
        <v>118</v>
      </c>
      <c r="C4011" t="s">
        <v>29</v>
      </c>
      <c r="D4011" s="16">
        <v>981</v>
      </c>
      <c r="E4011" s="17">
        <v>200</v>
      </c>
      <c r="F4011" s="17">
        <v>117716</v>
      </c>
      <c r="G4011" s="17">
        <v>64249.848199999979</v>
      </c>
      <c r="H4011">
        <v>50.46032431868403</v>
      </c>
    </row>
    <row r="4012" spans="1:8" x14ac:dyDescent="0.3">
      <c r="A4012" t="s">
        <v>7400</v>
      </c>
      <c r="B4012" t="s">
        <v>118</v>
      </c>
      <c r="C4012" t="s">
        <v>5077</v>
      </c>
      <c r="D4012" s="16">
        <v>981</v>
      </c>
      <c r="E4012" s="17">
        <v>640</v>
      </c>
      <c r="F4012" s="17">
        <v>9204</v>
      </c>
      <c r="G4012" s="17">
        <v>4906.5119999999997</v>
      </c>
      <c r="H4012">
        <v>51.841517649380236</v>
      </c>
    </row>
    <row r="4013" spans="1:8" x14ac:dyDescent="0.3">
      <c r="A4013" t="s">
        <v>2149</v>
      </c>
      <c r="B4013" t="s">
        <v>118</v>
      </c>
      <c r="C4013" t="s">
        <v>30</v>
      </c>
      <c r="D4013" s="16">
        <v>981</v>
      </c>
      <c r="E4013" s="17">
        <v>1908</v>
      </c>
      <c r="F4013" s="17">
        <v>382341</v>
      </c>
      <c r="G4013" s="17">
        <v>217343.66429999989</v>
      </c>
      <c r="H4013">
        <v>58.702529732424175</v>
      </c>
    </row>
    <row r="4014" spans="1:8" x14ac:dyDescent="0.3">
      <c r="A4014" t="s">
        <v>7401</v>
      </c>
      <c r="B4014" t="s">
        <v>118</v>
      </c>
      <c r="C4014" t="s">
        <v>5079</v>
      </c>
      <c r="D4014" s="16">
        <v>981</v>
      </c>
      <c r="E4014" s="17">
        <v>800</v>
      </c>
      <c r="F4014" s="17">
        <v>36650</v>
      </c>
      <c r="G4014" s="17">
        <v>18818.724000000002</v>
      </c>
      <c r="H4014">
        <v>52.87747214501082</v>
      </c>
    </row>
    <row r="4015" spans="1:8" x14ac:dyDescent="0.3">
      <c r="A4015" t="s">
        <v>7402</v>
      </c>
      <c r="B4015" t="s">
        <v>118</v>
      </c>
      <c r="C4015" t="s">
        <v>5081</v>
      </c>
      <c r="D4015" s="16">
        <v>981</v>
      </c>
      <c r="E4015" s="17">
        <v>0</v>
      </c>
      <c r="F4015" s="17">
        <v>292273</v>
      </c>
      <c r="G4015" s="17">
        <v>141162.68830000001</v>
      </c>
      <c r="H4015">
        <v>47.333006982342184</v>
      </c>
    </row>
    <row r="4016" spans="1:8" x14ac:dyDescent="0.3">
      <c r="A4016" t="s">
        <v>7403</v>
      </c>
      <c r="B4016" t="s">
        <v>118</v>
      </c>
      <c r="C4016" t="s">
        <v>5083</v>
      </c>
      <c r="D4016" s="16">
        <v>981</v>
      </c>
      <c r="E4016" s="17">
        <v>0</v>
      </c>
      <c r="F4016" s="17">
        <v>319763</v>
      </c>
      <c r="G4016" s="17">
        <v>177164.73750000002</v>
      </c>
      <c r="H4016">
        <v>38.67801916169909</v>
      </c>
    </row>
    <row r="4017" spans="1:8" x14ac:dyDescent="0.3">
      <c r="A4017" t="s">
        <v>7404</v>
      </c>
      <c r="B4017" t="s">
        <v>118</v>
      </c>
      <c r="C4017" t="s">
        <v>5085</v>
      </c>
      <c r="D4017" s="16">
        <v>981</v>
      </c>
      <c r="E4017" s="17">
        <v>270</v>
      </c>
      <c r="F4017" s="17">
        <v>36273</v>
      </c>
      <c r="G4017" s="17">
        <v>18946.187999999998</v>
      </c>
      <c r="H4017">
        <v>111.18640887313839</v>
      </c>
    </row>
    <row r="4018" spans="1:8" x14ac:dyDescent="0.3">
      <c r="A4018" t="s">
        <v>2150</v>
      </c>
      <c r="B4018" t="s">
        <v>118</v>
      </c>
      <c r="C4018" t="s">
        <v>31</v>
      </c>
      <c r="D4018" s="16">
        <v>981</v>
      </c>
      <c r="E4018" s="17">
        <v>2416</v>
      </c>
      <c r="F4018" s="17">
        <v>300813</v>
      </c>
      <c r="G4018" s="17">
        <v>155307.22710000011</v>
      </c>
      <c r="H4018">
        <v>57.580292842800333</v>
      </c>
    </row>
    <row r="4019" spans="1:8" x14ac:dyDescent="0.3">
      <c r="A4019" t="s">
        <v>7405</v>
      </c>
      <c r="B4019" t="s">
        <v>118</v>
      </c>
      <c r="C4019" t="s">
        <v>5087</v>
      </c>
      <c r="D4019" s="16">
        <v>981</v>
      </c>
      <c r="E4019" s="17">
        <v>0</v>
      </c>
      <c r="F4019" s="17">
        <v>-1405</v>
      </c>
      <c r="G4019" s="17">
        <v>832.25599999999986</v>
      </c>
      <c r="H4019">
        <v>37.890151149443774</v>
      </c>
    </row>
    <row r="4020" spans="1:8" x14ac:dyDescent="0.3">
      <c r="A4020" t="s">
        <v>2211</v>
      </c>
      <c r="B4020" t="s">
        <v>119</v>
      </c>
      <c r="C4020" t="s">
        <v>4</v>
      </c>
      <c r="D4020" s="16">
        <v>1053.0999999999999</v>
      </c>
      <c r="E4020" s="17">
        <v>12207</v>
      </c>
      <c r="F4020" s="17">
        <v>5511531</v>
      </c>
      <c r="G4020" s="17">
        <v>3031903.3312000022</v>
      </c>
      <c r="H4020">
        <v>40.289965820250799</v>
      </c>
    </row>
    <row r="4021" spans="1:8" x14ac:dyDescent="0.3">
      <c r="A4021" t="s">
        <v>2212</v>
      </c>
      <c r="B4021" t="s">
        <v>119</v>
      </c>
      <c r="C4021" t="s">
        <v>2</v>
      </c>
      <c r="D4021" s="16">
        <v>1053.0999999999999</v>
      </c>
      <c r="E4021" s="17">
        <v>17784</v>
      </c>
      <c r="F4021" s="17">
        <v>7538061</v>
      </c>
      <c r="G4021" s="17">
        <v>4134088.2335999981</v>
      </c>
      <c r="H4021">
        <v>60.301204714714679</v>
      </c>
    </row>
    <row r="4022" spans="1:8" x14ac:dyDescent="0.3">
      <c r="A4022" t="s">
        <v>2213</v>
      </c>
      <c r="B4022" t="s">
        <v>119</v>
      </c>
      <c r="C4022" t="s">
        <v>3</v>
      </c>
      <c r="D4022" s="16">
        <v>1053.0999999999999</v>
      </c>
      <c r="E4022" s="17">
        <v>12584</v>
      </c>
      <c r="F4022" s="17">
        <v>2630304</v>
      </c>
      <c r="G4022" s="17">
        <v>1430738.8866000001</v>
      </c>
      <c r="H4022">
        <v>54.20045576327108</v>
      </c>
    </row>
    <row r="4023" spans="1:8" x14ac:dyDescent="0.3">
      <c r="A4023" t="s">
        <v>2214</v>
      </c>
      <c r="B4023" t="s">
        <v>119</v>
      </c>
      <c r="C4023" t="s">
        <v>7</v>
      </c>
      <c r="D4023" s="16">
        <v>1053.0999999999999</v>
      </c>
      <c r="E4023" s="17">
        <v>3111</v>
      </c>
      <c r="F4023" s="17">
        <v>866981</v>
      </c>
      <c r="G4023" s="17">
        <v>481156.30200000084</v>
      </c>
      <c r="H4023">
        <v>56.168557329629536</v>
      </c>
    </row>
    <row r="4024" spans="1:8" x14ac:dyDescent="0.3">
      <c r="A4024" t="s">
        <v>2215</v>
      </c>
      <c r="B4024" t="s">
        <v>119</v>
      </c>
      <c r="C4024" t="s">
        <v>5</v>
      </c>
      <c r="D4024" s="16">
        <v>1053.0999999999999</v>
      </c>
      <c r="E4024" s="17">
        <v>2800</v>
      </c>
      <c r="F4024" s="17">
        <v>617426</v>
      </c>
      <c r="G4024" s="17">
        <v>348064.17349999992</v>
      </c>
      <c r="H4024">
        <v>51.137846450562215</v>
      </c>
    </row>
    <row r="4025" spans="1:8" x14ac:dyDescent="0.3">
      <c r="A4025" t="s">
        <v>2216</v>
      </c>
      <c r="B4025" t="s">
        <v>119</v>
      </c>
      <c r="C4025" t="s">
        <v>6</v>
      </c>
      <c r="D4025" s="16">
        <v>1053.0999999999999</v>
      </c>
      <c r="E4025" s="17">
        <v>1515</v>
      </c>
      <c r="F4025" s="17">
        <v>560415</v>
      </c>
      <c r="G4025" s="17">
        <v>299795.26049999974</v>
      </c>
      <c r="H4025">
        <v>29.241279974497097</v>
      </c>
    </row>
    <row r="4026" spans="1:8" x14ac:dyDescent="0.3">
      <c r="A4026" t="s">
        <v>2217</v>
      </c>
      <c r="B4026" t="s">
        <v>119</v>
      </c>
      <c r="C4026" t="s">
        <v>8</v>
      </c>
      <c r="D4026" s="16">
        <v>1053.0999999999999</v>
      </c>
      <c r="E4026" s="17">
        <v>3035</v>
      </c>
      <c r="F4026" s="17">
        <v>748588</v>
      </c>
      <c r="G4026" s="17">
        <v>377393.3237999999</v>
      </c>
      <c r="H4026">
        <v>46.350590881130749</v>
      </c>
    </row>
    <row r="4027" spans="1:8" x14ac:dyDescent="0.3">
      <c r="A4027" t="s">
        <v>2218</v>
      </c>
      <c r="B4027" t="s">
        <v>119</v>
      </c>
      <c r="C4027" t="s">
        <v>21</v>
      </c>
      <c r="D4027" s="16">
        <v>1053.0999999999999</v>
      </c>
      <c r="E4027" s="17">
        <v>1480</v>
      </c>
      <c r="F4027" s="17">
        <v>169815</v>
      </c>
      <c r="G4027" s="17">
        <v>79014.184000000067</v>
      </c>
      <c r="H4027">
        <v>63.433451208191897</v>
      </c>
    </row>
    <row r="4028" spans="1:8" x14ac:dyDescent="0.3">
      <c r="A4028" t="s">
        <v>2219</v>
      </c>
      <c r="B4028" t="s">
        <v>119</v>
      </c>
      <c r="C4028" t="s">
        <v>22</v>
      </c>
      <c r="D4028" s="16">
        <v>1053.0999999999999</v>
      </c>
      <c r="E4028" s="17">
        <v>1360</v>
      </c>
      <c r="F4028" s="17">
        <v>325787</v>
      </c>
      <c r="G4028" s="17">
        <v>161419.19200000007</v>
      </c>
      <c r="H4028">
        <v>55.25158027781206</v>
      </c>
    </row>
    <row r="4029" spans="1:8" x14ac:dyDescent="0.3">
      <c r="A4029" t="s">
        <v>2220</v>
      </c>
      <c r="B4029" t="s">
        <v>119</v>
      </c>
      <c r="C4029" t="s">
        <v>23</v>
      </c>
      <c r="D4029" s="16">
        <v>1053.0999999999999</v>
      </c>
      <c r="E4029" s="17">
        <v>760</v>
      </c>
      <c r="F4029" s="17">
        <v>248335</v>
      </c>
      <c r="G4029" s="17">
        <v>135454.34999999998</v>
      </c>
      <c r="H4029">
        <v>59.05602281613357</v>
      </c>
    </row>
    <row r="4030" spans="1:8" x14ac:dyDescent="0.3">
      <c r="A4030" t="s">
        <v>2221</v>
      </c>
      <c r="B4030" t="s">
        <v>119</v>
      </c>
      <c r="C4030" t="s">
        <v>24</v>
      </c>
      <c r="D4030" s="16">
        <v>1053.0999999999999</v>
      </c>
      <c r="E4030" s="17">
        <v>3280</v>
      </c>
      <c r="F4030" s="17">
        <v>296133</v>
      </c>
      <c r="G4030" s="17">
        <v>158485.128</v>
      </c>
      <c r="H4030">
        <v>66.107148333539087</v>
      </c>
    </row>
    <row r="4031" spans="1:8" x14ac:dyDescent="0.3">
      <c r="A4031" t="s">
        <v>2222</v>
      </c>
      <c r="B4031" t="s">
        <v>119</v>
      </c>
      <c r="C4031" t="s">
        <v>25</v>
      </c>
      <c r="D4031" s="16">
        <v>1053.0999999999999</v>
      </c>
      <c r="E4031" s="17">
        <v>1200</v>
      </c>
      <c r="F4031" s="17">
        <v>152080</v>
      </c>
      <c r="G4031" s="17">
        <v>77437.150000000067</v>
      </c>
      <c r="H4031">
        <v>68.520386394678155</v>
      </c>
    </row>
    <row r="4032" spans="1:8" x14ac:dyDescent="0.3">
      <c r="A4032" t="s">
        <v>7406</v>
      </c>
      <c r="B4032" t="s">
        <v>119</v>
      </c>
      <c r="C4032" t="s">
        <v>5061</v>
      </c>
      <c r="D4032" s="16">
        <v>1053.0999999999999</v>
      </c>
      <c r="E4032" s="17">
        <v>893</v>
      </c>
      <c r="F4032" s="17">
        <v>321233</v>
      </c>
      <c r="G4032" s="17">
        <v>178171.11000000013</v>
      </c>
      <c r="H4032">
        <v>43.890734649178704</v>
      </c>
    </row>
    <row r="4033" spans="1:8" x14ac:dyDescent="0.3">
      <c r="A4033" t="s">
        <v>2223</v>
      </c>
      <c r="B4033" t="s">
        <v>119</v>
      </c>
      <c r="C4033" t="s">
        <v>14</v>
      </c>
      <c r="D4033" s="16">
        <v>1053.0999999999999</v>
      </c>
      <c r="E4033" s="17">
        <v>284</v>
      </c>
      <c r="F4033" s="17">
        <v>204821</v>
      </c>
      <c r="G4033" s="17">
        <v>105992.89100000003</v>
      </c>
      <c r="H4033">
        <v>35.526354057831867</v>
      </c>
    </row>
    <row r="4034" spans="1:8" x14ac:dyDescent="0.3">
      <c r="A4034" t="s">
        <v>2224</v>
      </c>
      <c r="B4034" t="s">
        <v>119</v>
      </c>
      <c r="C4034" t="s">
        <v>15</v>
      </c>
      <c r="D4034" s="16">
        <v>1053.0999999999999</v>
      </c>
      <c r="E4034" s="17">
        <v>284</v>
      </c>
      <c r="F4034" s="17">
        <v>476642</v>
      </c>
      <c r="G4034" s="17">
        <v>280948.80099999974</v>
      </c>
      <c r="H4034">
        <v>32.312958742628517</v>
      </c>
    </row>
    <row r="4035" spans="1:8" x14ac:dyDescent="0.3">
      <c r="A4035" t="s">
        <v>7407</v>
      </c>
      <c r="B4035" t="s">
        <v>119</v>
      </c>
      <c r="C4035" t="s">
        <v>5063</v>
      </c>
      <c r="D4035" s="16">
        <v>1053.0999999999999</v>
      </c>
      <c r="E4035" s="17">
        <v>400</v>
      </c>
      <c r="F4035" s="17">
        <v>32054</v>
      </c>
      <c r="G4035" s="17">
        <v>13953.009999999998</v>
      </c>
      <c r="H4035">
        <v>22.999410656544178</v>
      </c>
    </row>
    <row r="4036" spans="1:8" x14ac:dyDescent="0.3">
      <c r="A4036" t="s">
        <v>7408</v>
      </c>
      <c r="B4036" t="s">
        <v>119</v>
      </c>
      <c r="C4036" t="s">
        <v>5065</v>
      </c>
      <c r="D4036" s="16">
        <v>1053.0999999999999</v>
      </c>
      <c r="E4036" s="17">
        <v>912</v>
      </c>
      <c r="F4036" s="17">
        <v>1824096</v>
      </c>
      <c r="G4036" s="17">
        <v>835165.66239999933</v>
      </c>
      <c r="H4036">
        <v>43.873645943248782</v>
      </c>
    </row>
    <row r="4037" spans="1:8" x14ac:dyDescent="0.3">
      <c r="A4037" t="s">
        <v>7409</v>
      </c>
      <c r="B4037" t="s">
        <v>119</v>
      </c>
      <c r="C4037" t="s">
        <v>5067</v>
      </c>
      <c r="D4037" s="16">
        <v>1053.0999999999999</v>
      </c>
      <c r="E4037" s="17">
        <v>1140</v>
      </c>
      <c r="F4037" s="17">
        <v>1554511</v>
      </c>
      <c r="G4037" s="17">
        <v>684531.37589999964</v>
      </c>
      <c r="H4037">
        <v>54.391924813702147</v>
      </c>
    </row>
    <row r="4038" spans="1:8" x14ac:dyDescent="0.3">
      <c r="A4038" t="s">
        <v>7410</v>
      </c>
      <c r="B4038" t="s">
        <v>119</v>
      </c>
      <c r="C4038" t="s">
        <v>5069</v>
      </c>
      <c r="D4038" s="16">
        <v>1053.0999999999999</v>
      </c>
      <c r="E4038" s="17">
        <v>1056</v>
      </c>
      <c r="F4038" s="17">
        <v>231349</v>
      </c>
      <c r="G4038" s="17">
        <v>63276.365700000024</v>
      </c>
      <c r="H4038">
        <v>121.57172143877145</v>
      </c>
    </row>
    <row r="4039" spans="1:8" x14ac:dyDescent="0.3">
      <c r="A4039" t="s">
        <v>7411</v>
      </c>
      <c r="B4039" t="s">
        <v>119</v>
      </c>
      <c r="C4039" t="s">
        <v>5071</v>
      </c>
      <c r="D4039" s="16">
        <v>1053.0999999999999</v>
      </c>
      <c r="E4039" s="17">
        <v>600</v>
      </c>
      <c r="F4039" s="17">
        <v>195824</v>
      </c>
      <c r="G4039" s="17">
        <v>80396.154199999874</v>
      </c>
      <c r="H4039">
        <v>80.507073297559671</v>
      </c>
    </row>
    <row r="4040" spans="1:8" x14ac:dyDescent="0.3">
      <c r="A4040" t="s">
        <v>7412</v>
      </c>
      <c r="B4040" t="s">
        <v>119</v>
      </c>
      <c r="C4040" t="s">
        <v>5073</v>
      </c>
      <c r="D4040" s="16">
        <v>1053.0999999999999</v>
      </c>
      <c r="E4040" s="17">
        <v>106</v>
      </c>
      <c r="F4040" s="17">
        <v>123171</v>
      </c>
      <c r="G4040" s="17">
        <v>42717.597100000028</v>
      </c>
      <c r="H4040">
        <v>19.02736790391252</v>
      </c>
    </row>
    <row r="4041" spans="1:8" x14ac:dyDescent="0.3">
      <c r="A4041" t="s">
        <v>7413</v>
      </c>
      <c r="B4041" t="s">
        <v>119</v>
      </c>
      <c r="C4041" t="s">
        <v>5075</v>
      </c>
      <c r="D4041" s="16">
        <v>1053.0999999999999</v>
      </c>
      <c r="E4041" s="17">
        <v>106</v>
      </c>
      <c r="F4041" s="17">
        <v>65927</v>
      </c>
      <c r="G4041" s="17">
        <v>20301.589999999997</v>
      </c>
      <c r="H4041">
        <v>39.742801653727589</v>
      </c>
    </row>
    <row r="4042" spans="1:8" x14ac:dyDescent="0.3">
      <c r="A4042" t="s">
        <v>2225</v>
      </c>
      <c r="B4042" t="s">
        <v>119</v>
      </c>
      <c r="C4042" t="s">
        <v>26</v>
      </c>
      <c r="D4042" s="16">
        <v>1053.0999999999999</v>
      </c>
      <c r="E4042" s="17">
        <v>1368</v>
      </c>
      <c r="F4042" s="17">
        <v>829624</v>
      </c>
      <c r="G4042" s="17">
        <v>419493.08880000014</v>
      </c>
      <c r="H4042">
        <v>53.772554664736063</v>
      </c>
    </row>
    <row r="4043" spans="1:8" x14ac:dyDescent="0.3">
      <c r="A4043" t="s">
        <v>2226</v>
      </c>
      <c r="B4043" t="s">
        <v>119</v>
      </c>
      <c r="C4043" t="s">
        <v>27</v>
      </c>
      <c r="D4043" s="16">
        <v>1053.0999999999999</v>
      </c>
      <c r="E4043" s="17">
        <v>1596</v>
      </c>
      <c r="F4043" s="17">
        <v>538001</v>
      </c>
      <c r="G4043" s="17">
        <v>253265.88630000001</v>
      </c>
      <c r="H4043">
        <v>79.656930802349436</v>
      </c>
    </row>
    <row r="4044" spans="1:8" x14ac:dyDescent="0.3">
      <c r="A4044" t="s">
        <v>2227</v>
      </c>
      <c r="B4044" t="s">
        <v>119</v>
      </c>
      <c r="C4044" t="s">
        <v>28</v>
      </c>
      <c r="D4044" s="16">
        <v>1053.0999999999999</v>
      </c>
      <c r="E4044" s="17">
        <v>1056</v>
      </c>
      <c r="F4044" s="17">
        <v>194461</v>
      </c>
      <c r="G4044" s="17">
        <v>79342.367999999988</v>
      </c>
      <c r="H4044">
        <v>77.857403452292615</v>
      </c>
    </row>
    <row r="4045" spans="1:8" x14ac:dyDescent="0.3">
      <c r="A4045" t="s">
        <v>2228</v>
      </c>
      <c r="B4045" t="s">
        <v>119</v>
      </c>
      <c r="C4045" t="s">
        <v>29</v>
      </c>
      <c r="D4045" s="16">
        <v>1053.0999999999999</v>
      </c>
      <c r="E4045" s="17">
        <v>200</v>
      </c>
      <c r="F4045" s="17">
        <v>135755</v>
      </c>
      <c r="G4045" s="17">
        <v>67218.422199999986</v>
      </c>
      <c r="H4045">
        <v>44.030496764896718</v>
      </c>
    </row>
    <row r="4046" spans="1:8" x14ac:dyDescent="0.3">
      <c r="A4046" t="s">
        <v>7414</v>
      </c>
      <c r="B4046" t="s">
        <v>119</v>
      </c>
      <c r="C4046" t="s">
        <v>5077</v>
      </c>
      <c r="D4046" s="16">
        <v>1053.0999999999999</v>
      </c>
      <c r="E4046" s="17">
        <v>0</v>
      </c>
      <c r="F4046" s="17">
        <v>3718</v>
      </c>
      <c r="G4046" s="17">
        <v>1848.232</v>
      </c>
      <c r="H4046">
        <v>46.626806213391163</v>
      </c>
    </row>
    <row r="4047" spans="1:8" x14ac:dyDescent="0.3">
      <c r="A4047" t="s">
        <v>2229</v>
      </c>
      <c r="B4047" t="s">
        <v>119</v>
      </c>
      <c r="C4047" t="s">
        <v>30</v>
      </c>
      <c r="D4047" s="16">
        <v>1053.0999999999999</v>
      </c>
      <c r="E4047" s="17">
        <v>1108</v>
      </c>
      <c r="F4047" s="17">
        <v>223300</v>
      </c>
      <c r="G4047" s="17">
        <v>125505.05479999994</v>
      </c>
      <c r="H4047">
        <v>61.799018696111411</v>
      </c>
    </row>
    <row r="4048" spans="1:8" x14ac:dyDescent="0.3">
      <c r="A4048" t="s">
        <v>7415</v>
      </c>
      <c r="B4048" t="s">
        <v>119</v>
      </c>
      <c r="C4048" t="s">
        <v>5079</v>
      </c>
      <c r="D4048" s="16">
        <v>1053.0999999999999</v>
      </c>
      <c r="E4048" s="17">
        <v>520</v>
      </c>
      <c r="F4048" s="17">
        <v>9730</v>
      </c>
      <c r="G4048" s="17">
        <v>5165.384</v>
      </c>
      <c r="H4048">
        <v>219.80525113174892</v>
      </c>
    </row>
    <row r="4049" spans="1:8" x14ac:dyDescent="0.3">
      <c r="A4049" t="s">
        <v>7416</v>
      </c>
      <c r="B4049" t="s">
        <v>119</v>
      </c>
      <c r="C4049" t="s">
        <v>5081</v>
      </c>
      <c r="D4049" s="16">
        <v>1053.0999999999999</v>
      </c>
      <c r="E4049" s="17">
        <v>0</v>
      </c>
      <c r="F4049" s="17">
        <v>294078</v>
      </c>
      <c r="G4049" s="17">
        <v>154898.00249999989</v>
      </c>
      <c r="H4049">
        <v>46.143248436256158</v>
      </c>
    </row>
    <row r="4050" spans="1:8" x14ac:dyDescent="0.3">
      <c r="A4050" t="s">
        <v>7417</v>
      </c>
      <c r="B4050" t="s">
        <v>119</v>
      </c>
      <c r="C4050" t="s">
        <v>5083</v>
      </c>
      <c r="D4050" s="16">
        <v>1053.0999999999999</v>
      </c>
      <c r="E4050" s="17">
        <v>0</v>
      </c>
      <c r="F4050" s="17">
        <v>262842</v>
      </c>
      <c r="G4050" s="17">
        <v>142369.524</v>
      </c>
      <c r="H4050">
        <v>31.08063792098039</v>
      </c>
    </row>
    <row r="4051" spans="1:8" x14ac:dyDescent="0.3">
      <c r="A4051" t="s">
        <v>7418</v>
      </c>
      <c r="B4051" t="s">
        <v>119</v>
      </c>
      <c r="C4051" t="s">
        <v>5085</v>
      </c>
      <c r="D4051" s="16">
        <v>1053.0999999999999</v>
      </c>
      <c r="E4051" s="17">
        <v>405</v>
      </c>
      <c r="F4051" s="17">
        <v>51122</v>
      </c>
      <c r="G4051" s="17">
        <v>25168.455300000001</v>
      </c>
      <c r="H4051">
        <v>110.98777410933002</v>
      </c>
    </row>
    <row r="4052" spans="1:8" x14ac:dyDescent="0.3">
      <c r="A4052" t="s">
        <v>2230</v>
      </c>
      <c r="B4052" t="s">
        <v>119</v>
      </c>
      <c r="C4052" t="s">
        <v>31</v>
      </c>
      <c r="D4052" s="16">
        <v>1053.0999999999999</v>
      </c>
      <c r="E4052" s="17">
        <v>2160</v>
      </c>
      <c r="F4052" s="17">
        <v>347651</v>
      </c>
      <c r="G4052" s="17">
        <v>178548.55100000006</v>
      </c>
      <c r="H4052">
        <v>47.929496286006007</v>
      </c>
    </row>
    <row r="4053" spans="1:8" x14ac:dyDescent="0.3">
      <c r="A4053" t="s">
        <v>7419</v>
      </c>
      <c r="B4053" t="s">
        <v>119</v>
      </c>
      <c r="C4053" t="s">
        <v>5087</v>
      </c>
      <c r="D4053" s="16">
        <v>1053.0999999999999</v>
      </c>
      <c r="E4053" s="17">
        <v>78</v>
      </c>
      <c r="F4053" s="17">
        <v>134744</v>
      </c>
      <c r="G4053" s="17">
        <v>44667.289999999994</v>
      </c>
      <c r="H4053">
        <v>61.997504294950396</v>
      </c>
    </row>
    <row r="4054" spans="1:8" x14ac:dyDescent="0.3">
      <c r="A4054" t="s">
        <v>2251</v>
      </c>
      <c r="B4054" t="s">
        <v>120</v>
      </c>
      <c r="C4054" t="s">
        <v>4</v>
      </c>
      <c r="D4054" s="16">
        <v>1049.5</v>
      </c>
      <c r="E4054" s="17">
        <v>16804</v>
      </c>
      <c r="F4054" s="17">
        <v>5679022</v>
      </c>
      <c r="G4054" s="17">
        <v>3057191.8370999978</v>
      </c>
      <c r="H4054">
        <v>50.093510809078609</v>
      </c>
    </row>
    <row r="4055" spans="1:8" x14ac:dyDescent="0.3">
      <c r="A4055" t="s">
        <v>2252</v>
      </c>
      <c r="B4055" t="s">
        <v>120</v>
      </c>
      <c r="C4055" t="s">
        <v>2</v>
      </c>
      <c r="D4055" s="16">
        <v>1049.5</v>
      </c>
      <c r="E4055" s="17">
        <v>20075</v>
      </c>
      <c r="F4055" s="17">
        <v>6994244</v>
      </c>
      <c r="G4055" s="17">
        <v>3757148.3311000043</v>
      </c>
      <c r="H4055">
        <v>65.070288290669694</v>
      </c>
    </row>
    <row r="4056" spans="1:8" x14ac:dyDescent="0.3">
      <c r="A4056" t="s">
        <v>2253</v>
      </c>
      <c r="B4056" t="s">
        <v>120</v>
      </c>
      <c r="C4056" t="s">
        <v>3</v>
      </c>
      <c r="D4056" s="16">
        <v>1049.5</v>
      </c>
      <c r="E4056" s="17">
        <v>10176</v>
      </c>
      <c r="F4056" s="17">
        <v>1848333</v>
      </c>
      <c r="G4056" s="17">
        <v>1014885.7111000001</v>
      </c>
      <c r="H4056">
        <v>57.217771205230576</v>
      </c>
    </row>
    <row r="4057" spans="1:8" x14ac:dyDescent="0.3">
      <c r="A4057" t="s">
        <v>2254</v>
      </c>
      <c r="B4057" t="s">
        <v>120</v>
      </c>
      <c r="C4057" t="s">
        <v>7</v>
      </c>
      <c r="D4057" s="16">
        <v>1049.5</v>
      </c>
      <c r="E4057" s="17">
        <v>2427</v>
      </c>
      <c r="F4057" s="17">
        <v>695690</v>
      </c>
      <c r="G4057" s="17">
        <v>387738.09999999986</v>
      </c>
      <c r="H4057">
        <v>54.94163552749626</v>
      </c>
    </row>
    <row r="4058" spans="1:8" x14ac:dyDescent="0.3">
      <c r="A4058" t="s">
        <v>2255</v>
      </c>
      <c r="B4058" t="s">
        <v>120</v>
      </c>
      <c r="C4058" t="s">
        <v>5</v>
      </c>
      <c r="D4058" s="16">
        <v>1049.5</v>
      </c>
      <c r="E4058" s="17">
        <v>3360</v>
      </c>
      <c r="F4058" s="17">
        <v>695941</v>
      </c>
      <c r="G4058" s="17">
        <v>397966.53090000013</v>
      </c>
      <c r="H4058">
        <v>52.040380475670744</v>
      </c>
    </row>
    <row r="4059" spans="1:8" x14ac:dyDescent="0.3">
      <c r="A4059" t="s">
        <v>2256</v>
      </c>
      <c r="B4059" t="s">
        <v>120</v>
      </c>
      <c r="C4059" t="s">
        <v>6</v>
      </c>
      <c r="D4059" s="16">
        <v>1049.5</v>
      </c>
      <c r="E4059" s="17">
        <v>1385</v>
      </c>
      <c r="F4059" s="17">
        <v>417364</v>
      </c>
      <c r="G4059" s="17">
        <v>213809.66660000003</v>
      </c>
      <c r="H4059">
        <v>35.796647079879854</v>
      </c>
    </row>
    <row r="4060" spans="1:8" x14ac:dyDescent="0.3">
      <c r="A4060" t="s">
        <v>2257</v>
      </c>
      <c r="B4060" t="s">
        <v>120</v>
      </c>
      <c r="C4060" t="s">
        <v>8</v>
      </c>
      <c r="D4060" s="16">
        <v>1049.5</v>
      </c>
      <c r="E4060" s="17">
        <v>3295</v>
      </c>
      <c r="F4060" s="17">
        <v>608826.99</v>
      </c>
      <c r="G4060" s="17">
        <v>287602.66569999984</v>
      </c>
      <c r="H4060">
        <v>53.699103390097783</v>
      </c>
    </row>
    <row r="4061" spans="1:8" x14ac:dyDescent="0.3">
      <c r="A4061" t="s">
        <v>2258</v>
      </c>
      <c r="B4061" t="s">
        <v>120</v>
      </c>
      <c r="C4061" t="s">
        <v>21</v>
      </c>
      <c r="D4061" s="16">
        <v>1049.5</v>
      </c>
      <c r="E4061" s="17">
        <v>2040</v>
      </c>
      <c r="F4061" s="17">
        <v>311104</v>
      </c>
      <c r="G4061" s="17">
        <v>154067.78759999984</v>
      </c>
      <c r="H4061">
        <v>47.546678846795636</v>
      </c>
    </row>
    <row r="4062" spans="1:8" x14ac:dyDescent="0.3">
      <c r="A4062" t="s">
        <v>2259</v>
      </c>
      <c r="B4062" t="s">
        <v>120</v>
      </c>
      <c r="C4062" t="s">
        <v>22</v>
      </c>
      <c r="D4062" s="16">
        <v>1049.5</v>
      </c>
      <c r="E4062" s="17">
        <v>1920</v>
      </c>
      <c r="F4062" s="17">
        <v>459695</v>
      </c>
      <c r="G4062" s="17">
        <v>224671.74800000008</v>
      </c>
      <c r="H4062">
        <v>43.450185085942124</v>
      </c>
    </row>
    <row r="4063" spans="1:8" x14ac:dyDescent="0.3">
      <c r="A4063" t="s">
        <v>2260</v>
      </c>
      <c r="B4063" t="s">
        <v>120</v>
      </c>
      <c r="C4063" t="s">
        <v>23</v>
      </c>
      <c r="D4063" s="16">
        <v>1049.5</v>
      </c>
      <c r="E4063" s="17">
        <v>1080</v>
      </c>
      <c r="F4063" s="17">
        <v>342580</v>
      </c>
      <c r="G4063" s="17">
        <v>183244.30399999995</v>
      </c>
      <c r="H4063">
        <v>57.8924632362355</v>
      </c>
    </row>
    <row r="4064" spans="1:8" x14ac:dyDescent="0.3">
      <c r="A4064" t="s">
        <v>2261</v>
      </c>
      <c r="B4064" t="s">
        <v>120</v>
      </c>
      <c r="C4064" t="s">
        <v>24</v>
      </c>
      <c r="D4064" s="16">
        <v>1049.5</v>
      </c>
      <c r="E4064" s="17">
        <v>4560</v>
      </c>
      <c r="F4064" s="17">
        <v>403371</v>
      </c>
      <c r="G4064" s="17">
        <v>207424.70279999997</v>
      </c>
      <c r="H4064">
        <v>62.961465878111007</v>
      </c>
    </row>
    <row r="4065" spans="1:8" x14ac:dyDescent="0.3">
      <c r="A4065" t="s">
        <v>2262</v>
      </c>
      <c r="B4065" t="s">
        <v>120</v>
      </c>
      <c r="C4065" t="s">
        <v>25</v>
      </c>
      <c r="D4065" s="16">
        <v>1049.5</v>
      </c>
      <c r="E4065" s="17">
        <v>1680</v>
      </c>
      <c r="F4065" s="17">
        <v>262661</v>
      </c>
      <c r="G4065" s="17">
        <v>139283.63000000006</v>
      </c>
      <c r="H4065">
        <v>56.710099361009313</v>
      </c>
    </row>
    <row r="4066" spans="1:8" x14ac:dyDescent="0.3">
      <c r="A4066" t="s">
        <v>7420</v>
      </c>
      <c r="B4066" t="s">
        <v>120</v>
      </c>
      <c r="C4066" t="s">
        <v>5061</v>
      </c>
      <c r="D4066" s="16">
        <v>1049.5</v>
      </c>
      <c r="E4066" s="17">
        <v>3320</v>
      </c>
      <c r="F4066" s="17">
        <v>358981</v>
      </c>
      <c r="G4066" s="17">
        <v>187435.87500000012</v>
      </c>
      <c r="H4066">
        <v>44.540941144203281</v>
      </c>
    </row>
    <row r="4067" spans="1:8" x14ac:dyDescent="0.3">
      <c r="A4067" t="s">
        <v>2263</v>
      </c>
      <c r="B4067" t="s">
        <v>120</v>
      </c>
      <c r="C4067" t="s">
        <v>14</v>
      </c>
      <c r="D4067" s="16">
        <v>1049.5</v>
      </c>
      <c r="E4067" s="17">
        <v>1640</v>
      </c>
      <c r="F4067" s="17">
        <v>536654</v>
      </c>
      <c r="G4067" s="17">
        <v>275752.61900000001</v>
      </c>
      <c r="H4067">
        <v>30.25514178133076</v>
      </c>
    </row>
    <row r="4068" spans="1:8" x14ac:dyDescent="0.3">
      <c r="A4068" t="s">
        <v>2264</v>
      </c>
      <c r="B4068" t="s">
        <v>120</v>
      </c>
      <c r="C4068" t="s">
        <v>15</v>
      </c>
      <c r="D4068" s="16">
        <v>1049.5</v>
      </c>
      <c r="E4068" s="17">
        <v>1370</v>
      </c>
      <c r="F4068" s="17">
        <v>476627</v>
      </c>
      <c r="G4068" s="17">
        <v>280372.97339999996</v>
      </c>
      <c r="H4068">
        <v>32.060839504324299</v>
      </c>
    </row>
    <row r="4069" spans="1:8" x14ac:dyDescent="0.3">
      <c r="A4069" t="s">
        <v>7421</v>
      </c>
      <c r="B4069" t="s">
        <v>120</v>
      </c>
      <c r="C4069" t="s">
        <v>5063</v>
      </c>
      <c r="D4069" s="16">
        <v>1049.5</v>
      </c>
      <c r="E4069" s="17">
        <v>400</v>
      </c>
      <c r="F4069" s="17">
        <v>15948</v>
      </c>
      <c r="G4069" s="17">
        <v>6891.5629999999928</v>
      </c>
      <c r="H4069">
        <v>49.593405596483436</v>
      </c>
    </row>
    <row r="4070" spans="1:8" x14ac:dyDescent="0.3">
      <c r="A4070" t="s">
        <v>7422</v>
      </c>
      <c r="B4070" t="s">
        <v>120</v>
      </c>
      <c r="C4070" t="s">
        <v>5065</v>
      </c>
      <c r="D4070" s="16">
        <v>1049.5</v>
      </c>
      <c r="E4070" s="17">
        <v>0</v>
      </c>
      <c r="F4070" s="17">
        <v>353929</v>
      </c>
      <c r="G4070" s="17">
        <v>128239.66610000021</v>
      </c>
      <c r="H4070">
        <v>56.281041373572762</v>
      </c>
    </row>
    <row r="4071" spans="1:8" x14ac:dyDescent="0.3">
      <c r="A4071" t="s">
        <v>7423</v>
      </c>
      <c r="B4071" t="s">
        <v>120</v>
      </c>
      <c r="C4071" t="s">
        <v>5067</v>
      </c>
      <c r="D4071" s="16">
        <v>1049.5</v>
      </c>
      <c r="E4071" s="17">
        <v>0</v>
      </c>
      <c r="F4071" s="17">
        <v>327457</v>
      </c>
      <c r="G4071" s="17">
        <v>140874.07280000008</v>
      </c>
      <c r="H4071">
        <v>77.351756973614172</v>
      </c>
    </row>
    <row r="4072" spans="1:8" x14ac:dyDescent="0.3">
      <c r="A4072" t="s">
        <v>7424</v>
      </c>
      <c r="B4072" t="s">
        <v>120</v>
      </c>
      <c r="C4072" t="s">
        <v>5069</v>
      </c>
      <c r="D4072" s="16">
        <v>1049.5</v>
      </c>
      <c r="E4072" s="17">
        <v>0</v>
      </c>
      <c r="F4072" s="17">
        <v>11519</v>
      </c>
      <c r="G4072" s="17">
        <v>352.51000000000022</v>
      </c>
      <c r="H4072">
        <v>105.63611931770843</v>
      </c>
    </row>
    <row r="4073" spans="1:8" x14ac:dyDescent="0.3">
      <c r="A4073" t="s">
        <v>7425</v>
      </c>
      <c r="B4073" t="s">
        <v>120</v>
      </c>
      <c r="C4073" t="s">
        <v>5071</v>
      </c>
      <c r="D4073" s="16">
        <v>1049.5</v>
      </c>
      <c r="E4073" s="17">
        <v>0</v>
      </c>
      <c r="F4073" s="17">
        <v>8842</v>
      </c>
      <c r="G4073" s="17">
        <v>2126.5859999999993</v>
      </c>
      <c r="H4073">
        <v>46.344355076246927</v>
      </c>
    </row>
    <row r="4074" spans="1:8" x14ac:dyDescent="0.3">
      <c r="A4074" t="s">
        <v>7426</v>
      </c>
      <c r="B4074" t="s">
        <v>120</v>
      </c>
      <c r="C4074" t="s">
        <v>5073</v>
      </c>
      <c r="D4074" s="16">
        <v>1049.5</v>
      </c>
      <c r="E4074" s="17">
        <v>0</v>
      </c>
      <c r="F4074" s="17">
        <v>36682</v>
      </c>
      <c r="G4074" s="17">
        <v>12539.094099999998</v>
      </c>
      <c r="H4074">
        <v>28.808164132388093</v>
      </c>
    </row>
    <row r="4075" spans="1:8" x14ac:dyDescent="0.3">
      <c r="A4075" t="s">
        <v>7427</v>
      </c>
      <c r="B4075" t="s">
        <v>120</v>
      </c>
      <c r="C4075" t="s">
        <v>5075</v>
      </c>
      <c r="D4075" s="16">
        <v>1049.5</v>
      </c>
      <c r="E4075" s="17">
        <v>0</v>
      </c>
      <c r="F4075" s="17">
        <v>798</v>
      </c>
      <c r="G4075" s="17">
        <v>425.28</v>
      </c>
      <c r="H4075">
        <v>46.768190598840945</v>
      </c>
    </row>
    <row r="4076" spans="1:8" x14ac:dyDescent="0.3">
      <c r="A4076" t="s">
        <v>2265</v>
      </c>
      <c r="B4076" t="s">
        <v>120</v>
      </c>
      <c r="C4076" t="s">
        <v>26</v>
      </c>
      <c r="D4076" s="16">
        <v>1049.5</v>
      </c>
      <c r="E4076" s="17">
        <v>1368</v>
      </c>
      <c r="F4076" s="17">
        <v>664312</v>
      </c>
      <c r="G4076" s="17">
        <v>346085.64370000007</v>
      </c>
      <c r="H4076">
        <v>57.02305129149336</v>
      </c>
    </row>
    <row r="4077" spans="1:8" x14ac:dyDescent="0.3">
      <c r="A4077" t="s">
        <v>2266</v>
      </c>
      <c r="B4077" t="s">
        <v>120</v>
      </c>
      <c r="C4077" t="s">
        <v>27</v>
      </c>
      <c r="D4077" s="16">
        <v>1049.5</v>
      </c>
      <c r="E4077" s="17">
        <v>1596</v>
      </c>
      <c r="F4077" s="17">
        <v>403974</v>
      </c>
      <c r="G4077" s="17">
        <v>200787.96379999997</v>
      </c>
      <c r="H4077">
        <v>94.381259786591897</v>
      </c>
    </row>
    <row r="4078" spans="1:8" x14ac:dyDescent="0.3">
      <c r="A4078" t="s">
        <v>2267</v>
      </c>
      <c r="B4078" t="s">
        <v>120</v>
      </c>
      <c r="C4078" t="s">
        <v>28</v>
      </c>
      <c r="D4078" s="16">
        <v>1049.5</v>
      </c>
      <c r="E4078" s="17">
        <v>1056</v>
      </c>
      <c r="F4078" s="17">
        <v>206327</v>
      </c>
      <c r="G4078" s="17">
        <v>90632.002400000012</v>
      </c>
      <c r="H4078">
        <v>64.734680642752338</v>
      </c>
    </row>
    <row r="4079" spans="1:8" x14ac:dyDescent="0.3">
      <c r="A4079" t="s">
        <v>2268</v>
      </c>
      <c r="B4079" t="s">
        <v>120</v>
      </c>
      <c r="C4079" t="s">
        <v>29</v>
      </c>
      <c r="D4079" s="16">
        <v>1049.5</v>
      </c>
      <c r="E4079" s="17">
        <v>200</v>
      </c>
      <c r="F4079" s="17">
        <v>136950</v>
      </c>
      <c r="G4079" s="17">
        <v>70314.840100000016</v>
      </c>
      <c r="H4079">
        <v>44.486324636252512</v>
      </c>
    </row>
    <row r="4080" spans="1:8" x14ac:dyDescent="0.3">
      <c r="A4080" t="s">
        <v>7428</v>
      </c>
      <c r="B4080" t="s">
        <v>120</v>
      </c>
      <c r="C4080" t="s">
        <v>5077</v>
      </c>
      <c r="D4080" s="16">
        <v>1049.5</v>
      </c>
      <c r="E4080" s="17">
        <v>1280</v>
      </c>
      <c r="F4080" s="17">
        <v>31963</v>
      </c>
      <c r="G4080" s="17">
        <v>11947.815999999999</v>
      </c>
      <c r="H4080">
        <v>28.991799850553491</v>
      </c>
    </row>
    <row r="4081" spans="1:8" x14ac:dyDescent="0.3">
      <c r="A4081" t="s">
        <v>2269</v>
      </c>
      <c r="B4081" t="s">
        <v>120</v>
      </c>
      <c r="C4081" t="s">
        <v>30</v>
      </c>
      <c r="D4081" s="16">
        <v>1049.5</v>
      </c>
      <c r="E4081" s="17">
        <v>1108</v>
      </c>
      <c r="F4081" s="17">
        <v>248583</v>
      </c>
      <c r="G4081" s="17">
        <v>142284.54769999994</v>
      </c>
      <c r="H4081">
        <v>54.290996759884159</v>
      </c>
    </row>
    <row r="4082" spans="1:8" x14ac:dyDescent="0.3">
      <c r="A4082" t="s">
        <v>7429</v>
      </c>
      <c r="B4082" t="s">
        <v>120</v>
      </c>
      <c r="C4082" t="s">
        <v>5079</v>
      </c>
      <c r="D4082" s="16">
        <v>1049.5</v>
      </c>
      <c r="E4082" s="17">
        <v>720</v>
      </c>
      <c r="F4082" s="17">
        <v>25798</v>
      </c>
      <c r="G4082" s="17">
        <v>13014.1</v>
      </c>
      <c r="H4082">
        <v>78.549847433099515</v>
      </c>
    </row>
    <row r="4083" spans="1:8" x14ac:dyDescent="0.3">
      <c r="A4083" t="s">
        <v>7430</v>
      </c>
      <c r="B4083" t="s">
        <v>120</v>
      </c>
      <c r="C4083" t="s">
        <v>5081</v>
      </c>
      <c r="D4083" s="16">
        <v>1049.5</v>
      </c>
      <c r="E4083" s="17">
        <v>0</v>
      </c>
      <c r="F4083" s="17">
        <v>172914</v>
      </c>
      <c r="G4083" s="17">
        <v>72334.658699999985</v>
      </c>
      <c r="H4083">
        <v>75.934946538569179</v>
      </c>
    </row>
    <row r="4084" spans="1:8" x14ac:dyDescent="0.3">
      <c r="A4084" t="s">
        <v>7431</v>
      </c>
      <c r="B4084" t="s">
        <v>120</v>
      </c>
      <c r="C4084" t="s">
        <v>5083</v>
      </c>
      <c r="D4084" s="16">
        <v>1049.5</v>
      </c>
      <c r="E4084" s="17">
        <v>0</v>
      </c>
      <c r="F4084" s="17">
        <v>175824</v>
      </c>
      <c r="G4084" s="17">
        <v>87078.74</v>
      </c>
      <c r="H4084">
        <v>58.176970687786643</v>
      </c>
    </row>
    <row r="4085" spans="1:8" x14ac:dyDescent="0.3">
      <c r="A4085" t="s">
        <v>7432</v>
      </c>
      <c r="B4085" t="s">
        <v>120</v>
      </c>
      <c r="C4085" t="s">
        <v>5085</v>
      </c>
      <c r="D4085" s="16">
        <v>1049.5</v>
      </c>
      <c r="E4085" s="17">
        <v>270</v>
      </c>
      <c r="F4085" s="17">
        <v>41557</v>
      </c>
      <c r="G4085" s="17">
        <v>20173.095999999998</v>
      </c>
      <c r="H4085">
        <v>63.019320508547018</v>
      </c>
    </row>
    <row r="4086" spans="1:8" x14ac:dyDescent="0.3">
      <c r="A4086" t="s">
        <v>2270</v>
      </c>
      <c r="B4086" t="s">
        <v>120</v>
      </c>
      <c r="C4086" t="s">
        <v>31</v>
      </c>
      <c r="D4086" s="16">
        <v>1049.5</v>
      </c>
      <c r="E4086" s="17">
        <v>1760</v>
      </c>
      <c r="F4086" s="17">
        <v>215047</v>
      </c>
      <c r="G4086" s="17">
        <v>108039.43400000008</v>
      </c>
      <c r="H4086">
        <v>53.932706114444372</v>
      </c>
    </row>
    <row r="4087" spans="1:8" x14ac:dyDescent="0.3">
      <c r="A4087" t="s">
        <v>2391</v>
      </c>
      <c r="B4087" t="s">
        <v>121</v>
      </c>
      <c r="C4087" t="s">
        <v>4</v>
      </c>
      <c r="D4087" s="16">
        <v>1264.2</v>
      </c>
      <c r="E4087" s="17">
        <v>15045</v>
      </c>
      <c r="F4087" s="17">
        <v>4487647</v>
      </c>
      <c r="G4087" s="17">
        <v>2317790.6281000008</v>
      </c>
      <c r="H4087">
        <v>47.80281865318792</v>
      </c>
    </row>
    <row r="4088" spans="1:8" x14ac:dyDescent="0.3">
      <c r="A4088" t="s">
        <v>2392</v>
      </c>
      <c r="B4088" t="s">
        <v>121</v>
      </c>
      <c r="C4088" t="s">
        <v>2</v>
      </c>
      <c r="D4088" s="16">
        <v>1264.2</v>
      </c>
      <c r="E4088" s="17">
        <v>12996</v>
      </c>
      <c r="F4088" s="17">
        <v>4640156</v>
      </c>
      <c r="G4088" s="17">
        <v>2440814.0045000012</v>
      </c>
      <c r="H4088">
        <v>56.287029182906416</v>
      </c>
    </row>
    <row r="4089" spans="1:8" x14ac:dyDescent="0.3">
      <c r="A4089" t="s">
        <v>2393</v>
      </c>
      <c r="B4089" t="s">
        <v>121</v>
      </c>
      <c r="C4089" t="s">
        <v>3</v>
      </c>
      <c r="D4089" s="16">
        <v>1264.2</v>
      </c>
      <c r="E4089" s="17">
        <v>12576</v>
      </c>
      <c r="F4089" s="17">
        <v>2128469</v>
      </c>
      <c r="G4089" s="17">
        <v>1093459.9403999986</v>
      </c>
      <c r="H4089">
        <v>51.813338183556723</v>
      </c>
    </row>
    <row r="4090" spans="1:8" x14ac:dyDescent="0.3">
      <c r="A4090" t="s">
        <v>2394</v>
      </c>
      <c r="B4090" t="s">
        <v>121</v>
      </c>
      <c r="C4090" t="s">
        <v>7</v>
      </c>
      <c r="D4090" s="16">
        <v>1264.2</v>
      </c>
      <c r="E4090" s="17">
        <v>3567</v>
      </c>
      <c r="F4090" s="17">
        <v>905034</v>
      </c>
      <c r="G4090" s="17">
        <v>488785.50700000022</v>
      </c>
      <c r="H4090">
        <v>61.340680358691458</v>
      </c>
    </row>
    <row r="4091" spans="1:8" x14ac:dyDescent="0.3">
      <c r="A4091" t="s">
        <v>2395</v>
      </c>
      <c r="B4091" t="s">
        <v>121</v>
      </c>
      <c r="C4091" t="s">
        <v>5</v>
      </c>
      <c r="D4091" s="16">
        <v>1264.2</v>
      </c>
      <c r="E4091" s="17">
        <v>4800</v>
      </c>
      <c r="F4091" s="17">
        <v>751287</v>
      </c>
      <c r="G4091" s="17">
        <v>427092.22289999999</v>
      </c>
      <c r="H4091">
        <v>66.409144943624668</v>
      </c>
    </row>
    <row r="4092" spans="1:8" x14ac:dyDescent="0.3">
      <c r="A4092" t="s">
        <v>2396</v>
      </c>
      <c r="B4092" t="s">
        <v>121</v>
      </c>
      <c r="C4092" t="s">
        <v>6</v>
      </c>
      <c r="D4092" s="16">
        <v>1264.2</v>
      </c>
      <c r="E4092" s="17">
        <v>1060</v>
      </c>
      <c r="F4092" s="17">
        <v>318961</v>
      </c>
      <c r="G4092" s="17">
        <v>162243.27719999995</v>
      </c>
      <c r="H4092">
        <v>36.775151294503146</v>
      </c>
    </row>
    <row r="4093" spans="1:8" x14ac:dyDescent="0.3">
      <c r="A4093" t="s">
        <v>2397</v>
      </c>
      <c r="B4093" t="s">
        <v>121</v>
      </c>
      <c r="C4093" t="s">
        <v>8</v>
      </c>
      <c r="D4093" s="16">
        <v>1264.2</v>
      </c>
      <c r="E4093" s="17">
        <v>3660</v>
      </c>
      <c r="F4093" s="17">
        <v>678927</v>
      </c>
      <c r="G4093" s="17">
        <v>332893.58689999988</v>
      </c>
      <c r="H4093">
        <v>54.219810460263396</v>
      </c>
    </row>
    <row r="4094" spans="1:8" x14ac:dyDescent="0.3">
      <c r="A4094" t="s">
        <v>2398</v>
      </c>
      <c r="B4094" t="s">
        <v>121</v>
      </c>
      <c r="C4094" t="s">
        <v>21</v>
      </c>
      <c r="D4094" s="16">
        <v>1264.2</v>
      </c>
      <c r="E4094" s="17">
        <v>3500</v>
      </c>
      <c r="F4094" s="17">
        <v>352324</v>
      </c>
      <c r="G4094" s="17">
        <v>169806.79900000009</v>
      </c>
      <c r="H4094">
        <v>61.872234190683272</v>
      </c>
    </row>
    <row r="4095" spans="1:8" x14ac:dyDescent="0.3">
      <c r="A4095" t="s">
        <v>2399</v>
      </c>
      <c r="B4095" t="s">
        <v>121</v>
      </c>
      <c r="C4095" t="s">
        <v>22</v>
      </c>
      <c r="D4095" s="16">
        <v>1264.2</v>
      </c>
      <c r="E4095" s="17">
        <v>2800</v>
      </c>
      <c r="F4095" s="17">
        <v>577396</v>
      </c>
      <c r="G4095" s="17">
        <v>293403.2154000001</v>
      </c>
      <c r="H4095">
        <v>55.210406248821307</v>
      </c>
    </row>
    <row r="4096" spans="1:8" x14ac:dyDescent="0.3">
      <c r="A4096" t="s">
        <v>2400</v>
      </c>
      <c r="B4096" t="s">
        <v>121</v>
      </c>
      <c r="C4096" t="s">
        <v>23</v>
      </c>
      <c r="D4096" s="16">
        <v>1264.2</v>
      </c>
      <c r="E4096" s="17">
        <v>1560</v>
      </c>
      <c r="F4096" s="17">
        <v>425748</v>
      </c>
      <c r="G4096" s="17">
        <v>225096.38799999983</v>
      </c>
      <c r="H4096">
        <v>68.039002742723937</v>
      </c>
    </row>
    <row r="4097" spans="1:8" x14ac:dyDescent="0.3">
      <c r="A4097" t="s">
        <v>2401</v>
      </c>
      <c r="B4097" t="s">
        <v>121</v>
      </c>
      <c r="C4097" t="s">
        <v>24</v>
      </c>
      <c r="D4097" s="16">
        <v>1264.2</v>
      </c>
      <c r="E4097" s="17">
        <v>6640</v>
      </c>
      <c r="F4097" s="17">
        <v>595512</v>
      </c>
      <c r="G4097" s="17">
        <v>314757.47599999973</v>
      </c>
      <c r="H4097">
        <v>66.349636809414235</v>
      </c>
    </row>
    <row r="4098" spans="1:8" x14ac:dyDescent="0.3">
      <c r="A4098" t="s">
        <v>2402</v>
      </c>
      <c r="B4098" t="s">
        <v>121</v>
      </c>
      <c r="C4098" t="s">
        <v>25</v>
      </c>
      <c r="D4098" s="16">
        <v>1264.2</v>
      </c>
      <c r="E4098" s="17">
        <v>2440</v>
      </c>
      <c r="F4098" s="17">
        <v>288580</v>
      </c>
      <c r="G4098" s="17">
        <v>147551.50800000003</v>
      </c>
      <c r="H4098">
        <v>66.269421863349521</v>
      </c>
    </row>
    <row r="4099" spans="1:8" x14ac:dyDescent="0.3">
      <c r="A4099" t="s">
        <v>7433</v>
      </c>
      <c r="B4099" t="s">
        <v>121</v>
      </c>
      <c r="C4099" t="s">
        <v>5061</v>
      </c>
      <c r="D4099" s="16">
        <v>1264.2</v>
      </c>
      <c r="E4099" s="17">
        <v>2732</v>
      </c>
      <c r="F4099" s="17">
        <v>345499</v>
      </c>
      <c r="G4099" s="17">
        <v>173102.02419999984</v>
      </c>
      <c r="H4099">
        <v>62.962698317820319</v>
      </c>
    </row>
    <row r="4100" spans="1:8" x14ac:dyDescent="0.3">
      <c r="A4100" t="s">
        <v>2403</v>
      </c>
      <c r="B4100" t="s">
        <v>121</v>
      </c>
      <c r="C4100" t="s">
        <v>14</v>
      </c>
      <c r="D4100" s="16">
        <v>1264.2</v>
      </c>
      <c r="E4100" s="17">
        <v>1401</v>
      </c>
      <c r="F4100" s="17">
        <v>465511</v>
      </c>
      <c r="G4100" s="17">
        <v>240772.93499999982</v>
      </c>
      <c r="H4100">
        <v>23.998938768116556</v>
      </c>
    </row>
    <row r="4101" spans="1:8" x14ac:dyDescent="0.3">
      <c r="A4101" t="s">
        <v>2404</v>
      </c>
      <c r="B4101" t="s">
        <v>121</v>
      </c>
      <c r="C4101" t="s">
        <v>15</v>
      </c>
      <c r="D4101" s="16">
        <v>1264.2</v>
      </c>
      <c r="E4101" s="17">
        <v>1171</v>
      </c>
      <c r="F4101" s="17">
        <v>502751</v>
      </c>
      <c r="G4101" s="17">
        <v>295741.71400000004</v>
      </c>
      <c r="H4101">
        <v>29.849457365888387</v>
      </c>
    </row>
    <row r="4102" spans="1:8" x14ac:dyDescent="0.3">
      <c r="A4102" t="s">
        <v>7434</v>
      </c>
      <c r="B4102" t="s">
        <v>121</v>
      </c>
      <c r="C4102" t="s">
        <v>5063</v>
      </c>
      <c r="D4102" s="16">
        <v>1264.2</v>
      </c>
      <c r="E4102" s="17">
        <v>400</v>
      </c>
      <c r="F4102" s="17">
        <v>35317</v>
      </c>
      <c r="G4102" s="17">
        <v>16111.521999999994</v>
      </c>
      <c r="H4102">
        <v>19.037770489232287</v>
      </c>
    </row>
    <row r="4103" spans="1:8" x14ac:dyDescent="0.3">
      <c r="A4103" t="s">
        <v>7435</v>
      </c>
      <c r="B4103" t="s">
        <v>121</v>
      </c>
      <c r="C4103" t="s">
        <v>5065</v>
      </c>
      <c r="D4103" s="16">
        <v>1264.2</v>
      </c>
      <c r="E4103" s="17">
        <v>0</v>
      </c>
      <c r="F4103" s="17">
        <v>947001</v>
      </c>
      <c r="G4103" s="17">
        <v>313567.18300000054</v>
      </c>
      <c r="H4103">
        <v>55.21003542632144</v>
      </c>
    </row>
    <row r="4104" spans="1:8" x14ac:dyDescent="0.3">
      <c r="A4104" t="s">
        <v>7436</v>
      </c>
      <c r="B4104" t="s">
        <v>121</v>
      </c>
      <c r="C4104" t="s">
        <v>5067</v>
      </c>
      <c r="D4104" s="16">
        <v>1264.2</v>
      </c>
      <c r="E4104" s="17">
        <v>0</v>
      </c>
      <c r="F4104" s="17">
        <v>361623</v>
      </c>
      <c r="G4104" s="17">
        <v>102908.75130000015</v>
      </c>
      <c r="H4104">
        <v>47.189644840771294</v>
      </c>
    </row>
    <row r="4105" spans="1:8" x14ac:dyDescent="0.3">
      <c r="A4105" t="s">
        <v>7437</v>
      </c>
      <c r="B4105" t="s">
        <v>121</v>
      </c>
      <c r="C4105" t="s">
        <v>5069</v>
      </c>
      <c r="D4105" s="16">
        <v>1264.2</v>
      </c>
      <c r="E4105" s="17">
        <v>0</v>
      </c>
      <c r="F4105" s="17">
        <v>37526</v>
      </c>
      <c r="G4105" s="17">
        <v>13929.260000000013</v>
      </c>
      <c r="H4105">
        <v>17.220586826824388</v>
      </c>
    </row>
    <row r="4106" spans="1:8" x14ac:dyDescent="0.3">
      <c r="A4106" t="s">
        <v>7438</v>
      </c>
      <c r="B4106" t="s">
        <v>121</v>
      </c>
      <c r="C4106" t="s">
        <v>5071</v>
      </c>
      <c r="D4106" s="16">
        <v>1264.2</v>
      </c>
      <c r="E4106" s="17">
        <v>0</v>
      </c>
      <c r="F4106" s="17">
        <v>44518</v>
      </c>
      <c r="G4106" s="17">
        <v>20037.886000000002</v>
      </c>
      <c r="H4106">
        <v>67.650042912381878</v>
      </c>
    </row>
    <row r="4107" spans="1:8" x14ac:dyDescent="0.3">
      <c r="A4107" t="s">
        <v>7439</v>
      </c>
      <c r="B4107" t="s">
        <v>121</v>
      </c>
      <c r="C4107" t="s">
        <v>5073</v>
      </c>
      <c r="D4107" s="16">
        <v>1264.2</v>
      </c>
      <c r="E4107" s="17">
        <v>0</v>
      </c>
      <c r="F4107" s="17">
        <v>28462</v>
      </c>
      <c r="G4107" s="17">
        <v>12336.216999999995</v>
      </c>
      <c r="H4107">
        <v>29.389487146143519</v>
      </c>
    </row>
    <row r="4108" spans="1:8" x14ac:dyDescent="0.3">
      <c r="A4108" t="s">
        <v>7440</v>
      </c>
      <c r="B4108" t="s">
        <v>121</v>
      </c>
      <c r="C4108" t="s">
        <v>5075</v>
      </c>
      <c r="D4108" s="16">
        <v>1264.2</v>
      </c>
      <c r="E4108" s="17">
        <v>0</v>
      </c>
      <c r="F4108" s="17">
        <v>2793</v>
      </c>
      <c r="G4108" s="17">
        <v>-633.17000000000007</v>
      </c>
      <c r="H4108">
        <v>48.465376790994057</v>
      </c>
    </row>
    <row r="4109" spans="1:8" x14ac:dyDescent="0.3">
      <c r="A4109" t="s">
        <v>2405</v>
      </c>
      <c r="B4109" t="s">
        <v>121</v>
      </c>
      <c r="C4109" t="s">
        <v>26</v>
      </c>
      <c r="D4109" s="16">
        <v>1264.2</v>
      </c>
      <c r="E4109" s="17">
        <v>1368</v>
      </c>
      <c r="F4109" s="17">
        <v>626330</v>
      </c>
      <c r="G4109" s="17">
        <v>316229.49610000005</v>
      </c>
      <c r="H4109">
        <v>55.276962285839161</v>
      </c>
    </row>
    <row r="4110" spans="1:8" x14ac:dyDescent="0.3">
      <c r="A4110" t="s">
        <v>2406</v>
      </c>
      <c r="B4110" t="s">
        <v>121</v>
      </c>
      <c r="C4110" t="s">
        <v>27</v>
      </c>
      <c r="D4110" s="16">
        <v>1264.2</v>
      </c>
      <c r="E4110" s="17">
        <v>1596</v>
      </c>
      <c r="F4110" s="17">
        <v>434446</v>
      </c>
      <c r="G4110" s="17">
        <v>214368.07719999991</v>
      </c>
      <c r="H4110">
        <v>94.003692617095581</v>
      </c>
    </row>
    <row r="4111" spans="1:8" x14ac:dyDescent="0.3">
      <c r="A4111" t="s">
        <v>2407</v>
      </c>
      <c r="B4111" t="s">
        <v>121</v>
      </c>
      <c r="C4111" t="s">
        <v>28</v>
      </c>
      <c r="D4111" s="16">
        <v>1264.2</v>
      </c>
      <c r="E4111" s="17">
        <v>1056</v>
      </c>
      <c r="F4111" s="17">
        <v>274880</v>
      </c>
      <c r="G4111" s="17">
        <v>117742.27739999996</v>
      </c>
      <c r="H4111">
        <v>46.795771449598419</v>
      </c>
    </row>
    <row r="4112" spans="1:8" x14ac:dyDescent="0.3">
      <c r="A4112" t="s">
        <v>2408</v>
      </c>
      <c r="B4112" t="s">
        <v>121</v>
      </c>
      <c r="C4112" t="s">
        <v>29</v>
      </c>
      <c r="D4112" s="16">
        <v>1264.2</v>
      </c>
      <c r="E4112" s="17">
        <v>200</v>
      </c>
      <c r="F4112" s="17">
        <v>98718</v>
      </c>
      <c r="G4112" s="17">
        <v>46184.666500000036</v>
      </c>
      <c r="H4112">
        <v>69.684587417244288</v>
      </c>
    </row>
    <row r="4113" spans="1:8" x14ac:dyDescent="0.3">
      <c r="A4113" t="s">
        <v>7441</v>
      </c>
      <c r="B4113" t="s">
        <v>121</v>
      </c>
      <c r="C4113" t="s">
        <v>5077</v>
      </c>
      <c r="D4113" s="16">
        <v>1264.2</v>
      </c>
      <c r="E4113" s="17">
        <v>1280</v>
      </c>
      <c r="F4113" s="17">
        <v>19129</v>
      </c>
      <c r="G4113" s="17">
        <v>9102.5079999999998</v>
      </c>
      <c r="H4113">
        <v>58.298782555254633</v>
      </c>
    </row>
    <row r="4114" spans="1:8" x14ac:dyDescent="0.3">
      <c r="A4114" t="s">
        <v>2409</v>
      </c>
      <c r="B4114" t="s">
        <v>121</v>
      </c>
      <c r="C4114" t="s">
        <v>30</v>
      </c>
      <c r="D4114" s="16">
        <v>1264.2</v>
      </c>
      <c r="E4114" s="17">
        <v>1908</v>
      </c>
      <c r="F4114" s="17">
        <v>194717</v>
      </c>
      <c r="G4114" s="17">
        <v>90082.928200000009</v>
      </c>
      <c r="H4114">
        <v>101.41074270513094</v>
      </c>
    </row>
    <row r="4115" spans="1:8" x14ac:dyDescent="0.3">
      <c r="A4115" t="s">
        <v>7442</v>
      </c>
      <c r="B4115" t="s">
        <v>121</v>
      </c>
      <c r="C4115" t="s">
        <v>5079</v>
      </c>
      <c r="D4115" s="16">
        <v>1264.2</v>
      </c>
      <c r="E4115" s="17">
        <v>1040</v>
      </c>
      <c r="F4115" s="17">
        <v>27796</v>
      </c>
      <c r="G4115" s="17">
        <v>13441.044000000004</v>
      </c>
      <c r="H4115">
        <v>105.30593408994085</v>
      </c>
    </row>
    <row r="4116" spans="1:8" x14ac:dyDescent="0.3">
      <c r="A4116" t="s">
        <v>7443</v>
      </c>
      <c r="B4116" t="s">
        <v>121</v>
      </c>
      <c r="C4116" t="s">
        <v>5081</v>
      </c>
      <c r="D4116" s="16">
        <v>1264.2</v>
      </c>
      <c r="E4116" s="17">
        <v>684</v>
      </c>
      <c r="F4116" s="17">
        <v>555872</v>
      </c>
      <c r="G4116" s="17">
        <v>283757.87029999983</v>
      </c>
      <c r="H4116">
        <v>59.138944629746618</v>
      </c>
    </row>
    <row r="4117" spans="1:8" x14ac:dyDescent="0.3">
      <c r="A4117" t="s">
        <v>7444</v>
      </c>
      <c r="B4117" t="s">
        <v>121</v>
      </c>
      <c r="C4117" t="s">
        <v>5083</v>
      </c>
      <c r="D4117" s="16">
        <v>1264.2</v>
      </c>
      <c r="E4117" s="17">
        <v>1368</v>
      </c>
      <c r="F4117" s="17">
        <v>893499</v>
      </c>
      <c r="G4117" s="17">
        <v>462451.23210000002</v>
      </c>
      <c r="H4117">
        <v>58.020719360045604</v>
      </c>
    </row>
    <row r="4118" spans="1:8" x14ac:dyDescent="0.3">
      <c r="A4118" t="s">
        <v>7445</v>
      </c>
      <c r="B4118" t="s">
        <v>121</v>
      </c>
      <c r="C4118" t="s">
        <v>5085</v>
      </c>
      <c r="D4118" s="16">
        <v>1264.2</v>
      </c>
      <c r="E4118" s="17">
        <v>450</v>
      </c>
      <c r="F4118" s="17">
        <v>91827</v>
      </c>
      <c r="G4118" s="17">
        <v>45984.565600000002</v>
      </c>
      <c r="H4118">
        <v>37.985588186826291</v>
      </c>
    </row>
    <row r="4119" spans="1:8" x14ac:dyDescent="0.3">
      <c r="A4119" t="s">
        <v>2410</v>
      </c>
      <c r="B4119" t="s">
        <v>121</v>
      </c>
      <c r="C4119" t="s">
        <v>31</v>
      </c>
      <c r="D4119" s="16">
        <v>1264.2</v>
      </c>
      <c r="E4119" s="17">
        <v>1960</v>
      </c>
      <c r="F4119" s="17">
        <v>232129</v>
      </c>
      <c r="G4119" s="17">
        <v>118080.92550000006</v>
      </c>
      <c r="H4119">
        <v>48.028413053128801</v>
      </c>
    </row>
    <row r="4120" spans="1:8" x14ac:dyDescent="0.3">
      <c r="A4120" t="s">
        <v>7446</v>
      </c>
      <c r="B4120" t="s">
        <v>121</v>
      </c>
      <c r="C4120" t="s">
        <v>5087</v>
      </c>
      <c r="D4120" s="16">
        <v>1264.2</v>
      </c>
      <c r="E4120" s="17">
        <v>0</v>
      </c>
      <c r="F4120" s="17">
        <v>42188</v>
      </c>
      <c r="G4120" s="17">
        <v>8164.7139999999999</v>
      </c>
      <c r="H4120">
        <v>50.997721730934536</v>
      </c>
    </row>
    <row r="4121" spans="1:8" x14ac:dyDescent="0.3">
      <c r="A4121" t="s">
        <v>2531</v>
      </c>
      <c r="B4121" t="s">
        <v>122</v>
      </c>
      <c r="C4121" t="s">
        <v>4</v>
      </c>
      <c r="D4121" s="16">
        <v>970.7</v>
      </c>
      <c r="E4121" s="17">
        <v>10146</v>
      </c>
      <c r="F4121" s="17">
        <v>3653433.99</v>
      </c>
      <c r="G4121" s="17">
        <v>1889444.417700001</v>
      </c>
      <c r="H4121">
        <v>43.054520450919952</v>
      </c>
    </row>
    <row r="4122" spans="1:8" x14ac:dyDescent="0.3">
      <c r="A4122" t="s">
        <v>2532</v>
      </c>
      <c r="B4122" t="s">
        <v>122</v>
      </c>
      <c r="C4122" t="s">
        <v>2</v>
      </c>
      <c r="D4122" s="16">
        <v>970.7</v>
      </c>
      <c r="E4122" s="17">
        <v>15184</v>
      </c>
      <c r="F4122" s="17">
        <v>5505041.9900000002</v>
      </c>
      <c r="G4122" s="17">
        <v>2767268.2920000018</v>
      </c>
      <c r="H4122">
        <v>53.253428846513941</v>
      </c>
    </row>
    <row r="4123" spans="1:8" x14ac:dyDescent="0.3">
      <c r="A4123" t="s">
        <v>2533</v>
      </c>
      <c r="B4123" t="s">
        <v>122</v>
      </c>
      <c r="C4123" t="s">
        <v>3</v>
      </c>
      <c r="D4123" s="16">
        <v>970.7</v>
      </c>
      <c r="E4123" s="17">
        <v>10872</v>
      </c>
      <c r="F4123" s="17">
        <v>1525753</v>
      </c>
      <c r="G4123" s="17">
        <v>695530.23190000013</v>
      </c>
      <c r="H4123">
        <v>50.35694358151391</v>
      </c>
    </row>
    <row r="4124" spans="1:8" x14ac:dyDescent="0.3">
      <c r="A4124" t="s">
        <v>2534</v>
      </c>
      <c r="B4124" t="s">
        <v>122</v>
      </c>
      <c r="C4124" t="s">
        <v>7</v>
      </c>
      <c r="D4124" s="16">
        <v>970.7</v>
      </c>
      <c r="E4124" s="17">
        <v>3030</v>
      </c>
      <c r="F4124" s="17">
        <v>725366</v>
      </c>
      <c r="G4124" s="17">
        <v>369728.43699999986</v>
      </c>
      <c r="H4124">
        <v>59.375496322923496</v>
      </c>
    </row>
    <row r="4125" spans="1:8" x14ac:dyDescent="0.3">
      <c r="A4125" t="s">
        <v>2535</v>
      </c>
      <c r="B4125" t="s">
        <v>122</v>
      </c>
      <c r="C4125" t="s">
        <v>5</v>
      </c>
      <c r="D4125" s="16">
        <v>970.7</v>
      </c>
      <c r="E4125" s="17">
        <v>4400</v>
      </c>
      <c r="F4125" s="17">
        <v>723661</v>
      </c>
      <c r="G4125" s="17">
        <v>398451.66300000035</v>
      </c>
      <c r="H4125">
        <v>58.001154573861456</v>
      </c>
    </row>
    <row r="4126" spans="1:8" x14ac:dyDescent="0.3">
      <c r="A4126" t="s">
        <v>2536</v>
      </c>
      <c r="B4126" t="s">
        <v>122</v>
      </c>
      <c r="C4126" t="s">
        <v>6</v>
      </c>
      <c r="D4126" s="16">
        <v>970.7</v>
      </c>
      <c r="E4126" s="17">
        <v>1060</v>
      </c>
      <c r="F4126" s="17">
        <v>367823</v>
      </c>
      <c r="G4126" s="17">
        <v>180787.93890000024</v>
      </c>
      <c r="H4126">
        <v>31.134003726641406</v>
      </c>
    </row>
    <row r="4127" spans="1:8" x14ac:dyDescent="0.3">
      <c r="A4127" t="s">
        <v>2537</v>
      </c>
      <c r="B4127" t="s">
        <v>122</v>
      </c>
      <c r="C4127" t="s">
        <v>8</v>
      </c>
      <c r="D4127" s="16">
        <v>970.7</v>
      </c>
      <c r="E4127" s="17">
        <v>3490</v>
      </c>
      <c r="F4127" s="17">
        <v>742221</v>
      </c>
      <c r="G4127" s="17">
        <v>351455.97320000012</v>
      </c>
      <c r="H4127">
        <v>45.209160970901912</v>
      </c>
    </row>
    <row r="4128" spans="1:8" x14ac:dyDescent="0.3">
      <c r="A4128" t="s">
        <v>2538</v>
      </c>
      <c r="B4128" t="s">
        <v>122</v>
      </c>
      <c r="C4128" t="s">
        <v>21</v>
      </c>
      <c r="D4128" s="16">
        <v>970.7</v>
      </c>
      <c r="E4128" s="17">
        <v>1880</v>
      </c>
      <c r="F4128" s="17">
        <v>251134</v>
      </c>
      <c r="G4128" s="17">
        <v>127517.06499999999</v>
      </c>
      <c r="H4128">
        <v>50.248152394330077</v>
      </c>
    </row>
    <row r="4129" spans="1:8" x14ac:dyDescent="0.3">
      <c r="A4129" t="s">
        <v>2539</v>
      </c>
      <c r="B4129" t="s">
        <v>122</v>
      </c>
      <c r="C4129" t="s">
        <v>22</v>
      </c>
      <c r="D4129" s="16">
        <v>970.7</v>
      </c>
      <c r="E4129" s="17">
        <v>1760</v>
      </c>
      <c r="F4129" s="17">
        <v>458317</v>
      </c>
      <c r="G4129" s="17">
        <v>226657.52</v>
      </c>
      <c r="H4129">
        <v>42.547829381297234</v>
      </c>
    </row>
    <row r="4130" spans="1:8" x14ac:dyDescent="0.3">
      <c r="A4130" t="s">
        <v>2540</v>
      </c>
      <c r="B4130" t="s">
        <v>122</v>
      </c>
      <c r="C4130" t="s">
        <v>23</v>
      </c>
      <c r="D4130" s="16">
        <v>970.7</v>
      </c>
      <c r="E4130" s="17">
        <v>1000</v>
      </c>
      <c r="F4130" s="17">
        <v>352022</v>
      </c>
      <c r="G4130" s="17">
        <v>180723.94219999987</v>
      </c>
      <c r="H4130">
        <v>48.219968435041963</v>
      </c>
    </row>
    <row r="4131" spans="1:8" x14ac:dyDescent="0.3">
      <c r="A4131" t="s">
        <v>2541</v>
      </c>
      <c r="B4131" t="s">
        <v>122</v>
      </c>
      <c r="C4131" t="s">
        <v>24</v>
      </c>
      <c r="D4131" s="16">
        <v>970.7</v>
      </c>
      <c r="E4131" s="17">
        <v>4240</v>
      </c>
      <c r="F4131" s="17">
        <v>509516</v>
      </c>
      <c r="G4131" s="17">
        <v>271352.26199999981</v>
      </c>
      <c r="H4131">
        <v>49.083814031756532</v>
      </c>
    </row>
    <row r="4132" spans="1:8" x14ac:dyDescent="0.3">
      <c r="A4132" t="s">
        <v>2542</v>
      </c>
      <c r="B4132" t="s">
        <v>122</v>
      </c>
      <c r="C4132" t="s">
        <v>25</v>
      </c>
      <c r="D4132" s="16">
        <v>970.7</v>
      </c>
      <c r="E4132" s="17">
        <v>1560</v>
      </c>
      <c r="F4132" s="17">
        <v>258666.99</v>
      </c>
      <c r="G4132" s="17">
        <v>133475.45400000011</v>
      </c>
      <c r="H4132">
        <v>45.980837255643245</v>
      </c>
    </row>
    <row r="4133" spans="1:8" x14ac:dyDescent="0.3">
      <c r="A4133" t="s">
        <v>7447</v>
      </c>
      <c r="B4133" t="s">
        <v>122</v>
      </c>
      <c r="C4133" t="s">
        <v>5061</v>
      </c>
      <c r="D4133" s="16">
        <v>970.7</v>
      </c>
      <c r="E4133" s="17">
        <v>2675</v>
      </c>
      <c r="F4133" s="17">
        <v>358796</v>
      </c>
      <c r="G4133" s="17">
        <v>184435.24399999989</v>
      </c>
      <c r="H4133">
        <v>46.055734169906849</v>
      </c>
    </row>
    <row r="4134" spans="1:8" x14ac:dyDescent="0.3">
      <c r="A4134" t="s">
        <v>2543</v>
      </c>
      <c r="B4134" t="s">
        <v>122</v>
      </c>
      <c r="C4134" t="s">
        <v>14</v>
      </c>
      <c r="D4134" s="16">
        <v>970.7</v>
      </c>
      <c r="E4134" s="17">
        <v>1365</v>
      </c>
      <c r="F4134" s="17">
        <v>459564</v>
      </c>
      <c r="G4134" s="17">
        <v>238403.29499999998</v>
      </c>
      <c r="H4134">
        <v>24.105573312854148</v>
      </c>
    </row>
    <row r="4135" spans="1:8" x14ac:dyDescent="0.3">
      <c r="A4135" t="s">
        <v>2544</v>
      </c>
      <c r="B4135" t="s">
        <v>122</v>
      </c>
      <c r="C4135" t="s">
        <v>15</v>
      </c>
      <c r="D4135" s="16">
        <v>970.7</v>
      </c>
      <c r="E4135" s="17">
        <v>1210</v>
      </c>
      <c r="F4135" s="17">
        <v>426383</v>
      </c>
      <c r="G4135" s="17">
        <v>249563.42399999994</v>
      </c>
      <c r="H4135">
        <v>32.223348959393526</v>
      </c>
    </row>
    <row r="4136" spans="1:8" x14ac:dyDescent="0.3">
      <c r="A4136" t="s">
        <v>7448</v>
      </c>
      <c r="B4136" t="s">
        <v>122</v>
      </c>
      <c r="C4136" t="s">
        <v>5063</v>
      </c>
      <c r="D4136" s="16">
        <v>970.7</v>
      </c>
      <c r="E4136" s="17">
        <v>400</v>
      </c>
      <c r="F4136" s="17">
        <v>38175</v>
      </c>
      <c r="G4136" s="17">
        <v>17180.236000000004</v>
      </c>
      <c r="H4136">
        <v>19.210267988723299</v>
      </c>
    </row>
    <row r="4137" spans="1:8" x14ac:dyDescent="0.3">
      <c r="A4137" t="s">
        <v>7449</v>
      </c>
      <c r="B4137" t="s">
        <v>122</v>
      </c>
      <c r="C4137" t="s">
        <v>5065</v>
      </c>
      <c r="D4137" s="16">
        <v>970.7</v>
      </c>
      <c r="E4137" s="17">
        <v>0</v>
      </c>
      <c r="F4137" s="17">
        <v>542632</v>
      </c>
      <c r="G4137" s="17">
        <v>206471.47489999997</v>
      </c>
      <c r="H4137">
        <v>41.275438620202308</v>
      </c>
    </row>
    <row r="4138" spans="1:8" x14ac:dyDescent="0.3">
      <c r="A4138" t="s">
        <v>7450</v>
      </c>
      <c r="B4138" t="s">
        <v>122</v>
      </c>
      <c r="C4138" t="s">
        <v>5067</v>
      </c>
      <c r="D4138" s="16">
        <v>970.7</v>
      </c>
      <c r="E4138" s="17">
        <v>0</v>
      </c>
      <c r="F4138" s="17">
        <v>717876</v>
      </c>
      <c r="G4138" s="17">
        <v>303695.12119999999</v>
      </c>
      <c r="H4138">
        <v>39.625334975748693</v>
      </c>
    </row>
    <row r="4139" spans="1:8" x14ac:dyDescent="0.3">
      <c r="A4139" t="s">
        <v>7451</v>
      </c>
      <c r="B4139" t="s">
        <v>122</v>
      </c>
      <c r="C4139" t="s">
        <v>5069</v>
      </c>
      <c r="D4139" s="16">
        <v>970.7</v>
      </c>
      <c r="E4139" s="17">
        <v>0</v>
      </c>
      <c r="F4139" s="17">
        <v>55463</v>
      </c>
      <c r="G4139" s="17">
        <v>19954.405800000008</v>
      </c>
      <c r="H4139">
        <v>40.640971855202316</v>
      </c>
    </row>
    <row r="4140" spans="1:8" x14ac:dyDescent="0.3">
      <c r="A4140" t="s">
        <v>7452</v>
      </c>
      <c r="B4140" t="s">
        <v>122</v>
      </c>
      <c r="C4140" t="s">
        <v>5071</v>
      </c>
      <c r="D4140" s="16">
        <v>970.7</v>
      </c>
      <c r="E4140" s="17">
        <v>0</v>
      </c>
      <c r="F4140" s="17">
        <v>87926</v>
      </c>
      <c r="G4140" s="17">
        <v>42757.097500000011</v>
      </c>
      <c r="H4140">
        <v>64.919588039581001</v>
      </c>
    </row>
    <row r="4141" spans="1:8" x14ac:dyDescent="0.3">
      <c r="A4141" t="s">
        <v>7453</v>
      </c>
      <c r="B4141" t="s">
        <v>122</v>
      </c>
      <c r="C4141" t="s">
        <v>5073</v>
      </c>
      <c r="D4141" s="16">
        <v>970.7</v>
      </c>
      <c r="E4141" s="17">
        <v>0</v>
      </c>
      <c r="F4141" s="17">
        <v>35249</v>
      </c>
      <c r="G4141" s="17">
        <v>15410.019799999995</v>
      </c>
      <c r="H4141">
        <v>27.781115588794222</v>
      </c>
    </row>
    <row r="4142" spans="1:8" x14ac:dyDescent="0.3">
      <c r="A4142" t="s">
        <v>7454</v>
      </c>
      <c r="B4142" t="s">
        <v>122</v>
      </c>
      <c r="C4142" t="s">
        <v>5075</v>
      </c>
      <c r="D4142" s="16">
        <v>970.7</v>
      </c>
      <c r="E4142" s="17">
        <v>0</v>
      </c>
      <c r="F4142" s="17">
        <v>28404</v>
      </c>
      <c r="G4142" s="17">
        <v>9473.1800000000039</v>
      </c>
      <c r="H4142">
        <v>24.796226470908266</v>
      </c>
    </row>
    <row r="4143" spans="1:8" x14ac:dyDescent="0.3">
      <c r="A4143" t="s">
        <v>2545</v>
      </c>
      <c r="B4143" t="s">
        <v>122</v>
      </c>
      <c r="C4143" t="s">
        <v>26</v>
      </c>
      <c r="D4143" s="16">
        <v>970.7</v>
      </c>
      <c r="E4143" s="17">
        <v>1368</v>
      </c>
      <c r="F4143" s="17">
        <v>614946</v>
      </c>
      <c r="G4143" s="17">
        <v>302509.30060000002</v>
      </c>
      <c r="H4143">
        <v>53.387690396271005</v>
      </c>
    </row>
    <row r="4144" spans="1:8" x14ac:dyDescent="0.3">
      <c r="A4144" t="s">
        <v>2546</v>
      </c>
      <c r="B4144" t="s">
        <v>122</v>
      </c>
      <c r="C4144" t="s">
        <v>27</v>
      </c>
      <c r="D4144" s="16">
        <v>970.7</v>
      </c>
      <c r="E4144" s="17">
        <v>1596</v>
      </c>
      <c r="F4144" s="17">
        <v>532611</v>
      </c>
      <c r="G4144" s="17">
        <v>258924.6014999997</v>
      </c>
      <c r="H4144">
        <v>67.15869910137306</v>
      </c>
    </row>
    <row r="4145" spans="1:8" x14ac:dyDescent="0.3">
      <c r="A4145" t="s">
        <v>2547</v>
      </c>
      <c r="B4145" t="s">
        <v>122</v>
      </c>
      <c r="C4145" t="s">
        <v>28</v>
      </c>
      <c r="D4145" s="16">
        <v>970.7</v>
      </c>
      <c r="E4145" s="17">
        <v>1056</v>
      </c>
      <c r="F4145" s="17">
        <v>292128</v>
      </c>
      <c r="G4145" s="17">
        <v>115106.81469999984</v>
      </c>
      <c r="H4145">
        <v>44.627838195251279</v>
      </c>
    </row>
    <row r="4146" spans="1:8" x14ac:dyDescent="0.3">
      <c r="A4146" t="s">
        <v>2548</v>
      </c>
      <c r="B4146" t="s">
        <v>122</v>
      </c>
      <c r="C4146" t="s">
        <v>29</v>
      </c>
      <c r="D4146" s="16">
        <v>970.7</v>
      </c>
      <c r="E4146" s="17">
        <v>200</v>
      </c>
      <c r="F4146" s="17">
        <v>98420</v>
      </c>
      <c r="G4146" s="17">
        <v>47559.560200000044</v>
      </c>
      <c r="H4146">
        <v>63.369582757717168</v>
      </c>
    </row>
    <row r="4147" spans="1:8" x14ac:dyDescent="0.3">
      <c r="A4147" t="s">
        <v>7455</v>
      </c>
      <c r="B4147" t="s">
        <v>122</v>
      </c>
      <c r="C4147" t="s">
        <v>5077</v>
      </c>
      <c r="D4147" s="16">
        <v>970.7</v>
      </c>
      <c r="E4147" s="17">
        <v>0</v>
      </c>
      <c r="F4147" s="17">
        <v>5597</v>
      </c>
      <c r="G4147" s="17">
        <v>2266.616</v>
      </c>
      <c r="H4147">
        <v>123.50411784346797</v>
      </c>
    </row>
    <row r="4148" spans="1:8" x14ac:dyDescent="0.3">
      <c r="A4148" t="s">
        <v>2549</v>
      </c>
      <c r="B4148" t="s">
        <v>122</v>
      </c>
      <c r="C4148" t="s">
        <v>30</v>
      </c>
      <c r="D4148" s="16">
        <v>970.7</v>
      </c>
      <c r="E4148" s="17">
        <v>1108</v>
      </c>
      <c r="F4148" s="17">
        <v>184366</v>
      </c>
      <c r="G4148" s="17">
        <v>100459.17519999997</v>
      </c>
      <c r="H4148">
        <v>66.57632094546851</v>
      </c>
    </row>
    <row r="4149" spans="1:8" x14ac:dyDescent="0.3">
      <c r="A4149" t="s">
        <v>7456</v>
      </c>
      <c r="B4149" t="s">
        <v>122</v>
      </c>
      <c r="C4149" t="s">
        <v>5079</v>
      </c>
      <c r="D4149" s="16">
        <v>970.7</v>
      </c>
      <c r="E4149" s="17">
        <v>680</v>
      </c>
      <c r="F4149" s="17">
        <v>25456</v>
      </c>
      <c r="G4149" s="17">
        <v>12439.776</v>
      </c>
      <c r="H4149">
        <v>87.683320354658917</v>
      </c>
    </row>
    <row r="4150" spans="1:8" x14ac:dyDescent="0.3">
      <c r="A4150" t="s">
        <v>7457</v>
      </c>
      <c r="B4150" t="s">
        <v>122</v>
      </c>
      <c r="C4150" t="s">
        <v>5081</v>
      </c>
      <c r="D4150" s="16">
        <v>970.7</v>
      </c>
      <c r="E4150" s="17">
        <v>684</v>
      </c>
      <c r="F4150" s="17">
        <v>473436</v>
      </c>
      <c r="G4150" s="17">
        <v>225812.38210000002</v>
      </c>
      <c r="H4150">
        <v>64.227717634037475</v>
      </c>
    </row>
    <row r="4151" spans="1:8" x14ac:dyDescent="0.3">
      <c r="A4151" t="s">
        <v>7458</v>
      </c>
      <c r="B4151" t="s">
        <v>122</v>
      </c>
      <c r="C4151" t="s">
        <v>5083</v>
      </c>
      <c r="D4151" s="16">
        <v>970.7</v>
      </c>
      <c r="E4151" s="17">
        <v>1824</v>
      </c>
      <c r="F4151" s="17">
        <v>912524</v>
      </c>
      <c r="G4151" s="17">
        <v>425467.55589999992</v>
      </c>
      <c r="H4151">
        <v>60.948794760849331</v>
      </c>
    </row>
    <row r="4152" spans="1:8" x14ac:dyDescent="0.3">
      <c r="A4152" t="s">
        <v>7459</v>
      </c>
      <c r="B4152" t="s">
        <v>122</v>
      </c>
      <c r="C4152" t="s">
        <v>5085</v>
      </c>
      <c r="D4152" s="16">
        <v>970.7</v>
      </c>
      <c r="E4152" s="17">
        <v>315</v>
      </c>
      <c r="F4152" s="17">
        <v>41715</v>
      </c>
      <c r="G4152" s="17">
        <v>21081.984000000004</v>
      </c>
      <c r="H4152">
        <v>96.768426128298501</v>
      </c>
    </row>
    <row r="4153" spans="1:8" x14ac:dyDescent="0.3">
      <c r="A4153" t="s">
        <v>2550</v>
      </c>
      <c r="B4153" t="s">
        <v>122</v>
      </c>
      <c r="C4153" t="s">
        <v>31</v>
      </c>
      <c r="D4153" s="16">
        <v>970.7</v>
      </c>
      <c r="E4153" s="17">
        <v>3008</v>
      </c>
      <c r="F4153" s="17">
        <v>382898</v>
      </c>
      <c r="G4153" s="17">
        <v>195576.68620000011</v>
      </c>
      <c r="H4153">
        <v>51.25377044841121</v>
      </c>
    </row>
    <row r="4154" spans="1:8" x14ac:dyDescent="0.3">
      <c r="A4154" t="s">
        <v>7460</v>
      </c>
      <c r="B4154" t="s">
        <v>122</v>
      </c>
      <c r="C4154" t="s">
        <v>5087</v>
      </c>
      <c r="D4154" s="16">
        <v>970.7</v>
      </c>
      <c r="E4154" s="17">
        <v>0</v>
      </c>
      <c r="F4154" s="17">
        <v>52724</v>
      </c>
      <c r="G4154" s="17">
        <v>12743.203999999998</v>
      </c>
      <c r="H4154">
        <v>81.57868143495692</v>
      </c>
    </row>
    <row r="4155" spans="1:8" x14ac:dyDescent="0.3">
      <c r="A4155" t="s">
        <v>2730</v>
      </c>
      <c r="B4155" t="s">
        <v>123</v>
      </c>
      <c r="C4155" t="s">
        <v>4</v>
      </c>
      <c r="D4155" s="16">
        <v>1064.0999999999999</v>
      </c>
      <c r="E4155" s="17">
        <v>13057</v>
      </c>
      <c r="F4155" s="17">
        <v>4944886</v>
      </c>
      <c r="G4155" s="17">
        <v>2612838.1959999986</v>
      </c>
      <c r="H4155">
        <v>42.058521826682018</v>
      </c>
    </row>
    <row r="4156" spans="1:8" x14ac:dyDescent="0.3">
      <c r="A4156" t="s">
        <v>2731</v>
      </c>
      <c r="B4156" t="s">
        <v>123</v>
      </c>
      <c r="C4156" t="s">
        <v>2</v>
      </c>
      <c r="D4156" s="16">
        <v>1064.0999999999999</v>
      </c>
      <c r="E4156" s="17">
        <v>18038</v>
      </c>
      <c r="F4156" s="17">
        <v>7402576</v>
      </c>
      <c r="G4156" s="17">
        <v>3881428.8378000036</v>
      </c>
      <c r="H4156">
        <v>52.680249973876059</v>
      </c>
    </row>
    <row r="4157" spans="1:8" x14ac:dyDescent="0.3">
      <c r="A4157" t="s">
        <v>2732</v>
      </c>
      <c r="B4157" t="s">
        <v>123</v>
      </c>
      <c r="C4157" t="s">
        <v>3</v>
      </c>
      <c r="D4157" s="16">
        <v>1064.0999999999999</v>
      </c>
      <c r="E4157" s="17">
        <v>11016</v>
      </c>
      <c r="F4157" s="17">
        <v>1962442</v>
      </c>
      <c r="G4157" s="17">
        <v>959243.28150000004</v>
      </c>
      <c r="H4157">
        <v>45.231487224233383</v>
      </c>
    </row>
    <row r="4158" spans="1:8" x14ac:dyDescent="0.3">
      <c r="A4158" t="s">
        <v>2733</v>
      </c>
      <c r="B4158" t="s">
        <v>123</v>
      </c>
      <c r="C4158" t="s">
        <v>7</v>
      </c>
      <c r="D4158" s="16">
        <v>1064.0999999999999</v>
      </c>
      <c r="E4158" s="17">
        <v>2052</v>
      </c>
      <c r="F4158" s="17">
        <v>749428</v>
      </c>
      <c r="G4158" s="17">
        <v>407617.26899999945</v>
      </c>
      <c r="H4158">
        <v>48.727172468145746</v>
      </c>
    </row>
    <row r="4159" spans="1:8" x14ac:dyDescent="0.3">
      <c r="A4159" t="s">
        <v>2734</v>
      </c>
      <c r="B4159" t="s">
        <v>123</v>
      </c>
      <c r="C4159" t="s">
        <v>5</v>
      </c>
      <c r="D4159" s="16">
        <v>1064.0999999999999</v>
      </c>
      <c r="E4159" s="17">
        <v>3760</v>
      </c>
      <c r="F4159" s="17">
        <v>850115</v>
      </c>
      <c r="G4159" s="17">
        <v>469445.81479999941</v>
      </c>
      <c r="H4159">
        <v>44.130211670203693</v>
      </c>
    </row>
    <row r="4160" spans="1:8" x14ac:dyDescent="0.3">
      <c r="A4160" t="s">
        <v>2735</v>
      </c>
      <c r="B4160" t="s">
        <v>123</v>
      </c>
      <c r="C4160" t="s">
        <v>6</v>
      </c>
      <c r="D4160" s="16">
        <v>1064.0999999999999</v>
      </c>
      <c r="E4160" s="17">
        <v>1385</v>
      </c>
      <c r="F4160" s="17">
        <v>454408</v>
      </c>
      <c r="G4160" s="17">
        <v>232967.80299999972</v>
      </c>
      <c r="H4160">
        <v>39.742669131115306</v>
      </c>
    </row>
    <row r="4161" spans="1:8" x14ac:dyDescent="0.3">
      <c r="A4161" t="s">
        <v>2736</v>
      </c>
      <c r="B4161" t="s">
        <v>123</v>
      </c>
      <c r="C4161" t="s">
        <v>8</v>
      </c>
      <c r="D4161" s="16">
        <v>1064.0999999999999</v>
      </c>
      <c r="E4161" s="17">
        <v>1905</v>
      </c>
      <c r="F4161" s="17">
        <v>536397</v>
      </c>
      <c r="G4161" s="17">
        <v>272745.68120000017</v>
      </c>
      <c r="H4161">
        <v>38.141053854269657</v>
      </c>
    </row>
    <row r="4162" spans="1:8" x14ac:dyDescent="0.3">
      <c r="A4162" t="s">
        <v>2737</v>
      </c>
      <c r="B4162" t="s">
        <v>123</v>
      </c>
      <c r="C4162" t="s">
        <v>21</v>
      </c>
      <c r="D4162" s="16">
        <v>1064.0999999999999</v>
      </c>
      <c r="E4162" s="17">
        <v>1680</v>
      </c>
      <c r="F4162" s="17">
        <v>309522</v>
      </c>
      <c r="G4162" s="17">
        <v>162141.99000000017</v>
      </c>
      <c r="H4162">
        <v>46.427985481206036</v>
      </c>
    </row>
    <row r="4163" spans="1:8" x14ac:dyDescent="0.3">
      <c r="A4163" t="s">
        <v>2738</v>
      </c>
      <c r="B4163" t="s">
        <v>123</v>
      </c>
      <c r="C4163" t="s">
        <v>22</v>
      </c>
      <c r="D4163" s="16">
        <v>1064.0999999999999</v>
      </c>
      <c r="E4163" s="17">
        <v>1560</v>
      </c>
      <c r="F4163" s="17">
        <v>543551</v>
      </c>
      <c r="G4163" s="17">
        <v>282238.26799999998</v>
      </c>
      <c r="H4163">
        <v>37.886176994621152</v>
      </c>
    </row>
    <row r="4164" spans="1:8" x14ac:dyDescent="0.3">
      <c r="A4164" t="s">
        <v>2739</v>
      </c>
      <c r="B4164" t="s">
        <v>123</v>
      </c>
      <c r="C4164" t="s">
        <v>23</v>
      </c>
      <c r="D4164" s="16">
        <v>1064.0999999999999</v>
      </c>
      <c r="E4164" s="17">
        <v>880</v>
      </c>
      <c r="F4164" s="17">
        <v>402361</v>
      </c>
      <c r="G4164" s="17">
        <v>200765.12400000004</v>
      </c>
      <c r="H4164">
        <v>64.696332420014329</v>
      </c>
    </row>
    <row r="4165" spans="1:8" x14ac:dyDescent="0.3">
      <c r="A4165" t="s">
        <v>2740</v>
      </c>
      <c r="B4165" t="s">
        <v>123</v>
      </c>
      <c r="C4165" t="s">
        <v>24</v>
      </c>
      <c r="D4165" s="16">
        <v>1064.0999999999999</v>
      </c>
      <c r="E4165" s="17">
        <v>3720</v>
      </c>
      <c r="F4165" s="17">
        <v>480182</v>
      </c>
      <c r="G4165" s="17">
        <v>262754.30200000003</v>
      </c>
      <c r="H4165">
        <v>50.285446379053518</v>
      </c>
    </row>
    <row r="4166" spans="1:8" x14ac:dyDescent="0.3">
      <c r="A4166" t="s">
        <v>2741</v>
      </c>
      <c r="B4166" t="s">
        <v>123</v>
      </c>
      <c r="C4166" t="s">
        <v>25</v>
      </c>
      <c r="D4166" s="16">
        <v>1064.0999999999999</v>
      </c>
      <c r="E4166" s="17">
        <v>1360</v>
      </c>
      <c r="F4166" s="17">
        <v>247140</v>
      </c>
      <c r="G4166" s="17">
        <v>129320.15560000004</v>
      </c>
      <c r="H4166">
        <v>47.414726760579562</v>
      </c>
    </row>
    <row r="4167" spans="1:8" x14ac:dyDescent="0.3">
      <c r="A4167" t="s">
        <v>7461</v>
      </c>
      <c r="B4167" t="s">
        <v>123</v>
      </c>
      <c r="C4167" t="s">
        <v>5061</v>
      </c>
      <c r="D4167" s="16">
        <v>1064.0999999999999</v>
      </c>
      <c r="E4167" s="17">
        <v>3210</v>
      </c>
      <c r="F4167" s="17">
        <v>400831</v>
      </c>
      <c r="G4167" s="17">
        <v>216056.78700000019</v>
      </c>
      <c r="H4167">
        <v>42.051731740294215</v>
      </c>
    </row>
    <row r="4168" spans="1:8" x14ac:dyDescent="0.3">
      <c r="A4168" t="s">
        <v>2742</v>
      </c>
      <c r="B4168" t="s">
        <v>123</v>
      </c>
      <c r="C4168" t="s">
        <v>15</v>
      </c>
      <c r="D4168" s="16">
        <v>1064.0999999999999</v>
      </c>
      <c r="E4168" s="17">
        <v>1600</v>
      </c>
      <c r="F4168" s="17">
        <v>674242</v>
      </c>
      <c r="G4168" s="17">
        <v>394209.68400000012</v>
      </c>
      <c r="H4168">
        <v>25.327932181227304</v>
      </c>
    </row>
    <row r="4169" spans="1:8" x14ac:dyDescent="0.3">
      <c r="A4169" t="s">
        <v>7462</v>
      </c>
      <c r="B4169" t="s">
        <v>123</v>
      </c>
      <c r="C4169" t="s">
        <v>5065</v>
      </c>
      <c r="D4169" s="16">
        <v>1064.0999999999999</v>
      </c>
      <c r="E4169" s="17">
        <v>0</v>
      </c>
      <c r="F4169" s="17">
        <v>547498</v>
      </c>
      <c r="G4169" s="17">
        <v>227476.87290000019</v>
      </c>
      <c r="H4169">
        <v>44.674239579915579</v>
      </c>
    </row>
    <row r="4170" spans="1:8" x14ac:dyDescent="0.3">
      <c r="A4170" t="s">
        <v>7463</v>
      </c>
      <c r="B4170" t="s">
        <v>123</v>
      </c>
      <c r="C4170" t="s">
        <v>5067</v>
      </c>
      <c r="D4170" s="16">
        <v>1064.0999999999999</v>
      </c>
      <c r="E4170" s="17">
        <v>0</v>
      </c>
      <c r="F4170" s="17">
        <v>915505</v>
      </c>
      <c r="G4170" s="17">
        <v>441160.18770000018</v>
      </c>
      <c r="H4170">
        <v>45.007140198674406</v>
      </c>
    </row>
    <row r="4171" spans="1:8" x14ac:dyDescent="0.3">
      <c r="A4171" t="s">
        <v>7464</v>
      </c>
      <c r="B4171" t="s">
        <v>123</v>
      </c>
      <c r="C4171" t="s">
        <v>5069</v>
      </c>
      <c r="D4171" s="16">
        <v>1064.0999999999999</v>
      </c>
      <c r="E4171" s="17">
        <v>0</v>
      </c>
      <c r="F4171" s="17">
        <v>149148</v>
      </c>
      <c r="G4171" s="17">
        <v>53762.164000000019</v>
      </c>
      <c r="H4171">
        <v>72.95809728710654</v>
      </c>
    </row>
    <row r="4172" spans="1:8" x14ac:dyDescent="0.3">
      <c r="A4172" t="s">
        <v>7465</v>
      </c>
      <c r="B4172" t="s">
        <v>123</v>
      </c>
      <c r="C4172" t="s">
        <v>5071</v>
      </c>
      <c r="D4172" s="16">
        <v>1064.0999999999999</v>
      </c>
      <c r="E4172" s="17">
        <v>0</v>
      </c>
      <c r="F4172" s="17">
        <v>140825</v>
      </c>
      <c r="G4172" s="17">
        <v>69871.419499999989</v>
      </c>
      <c r="H4172">
        <v>36.484221100019099</v>
      </c>
    </row>
    <row r="4173" spans="1:8" x14ac:dyDescent="0.3">
      <c r="A4173" t="s">
        <v>7466</v>
      </c>
      <c r="B4173" t="s">
        <v>123</v>
      </c>
      <c r="C4173" t="s">
        <v>5073</v>
      </c>
      <c r="D4173" s="16">
        <v>1064.0999999999999</v>
      </c>
      <c r="E4173" s="17">
        <v>0</v>
      </c>
      <c r="F4173" s="17">
        <v>25553</v>
      </c>
      <c r="G4173" s="17">
        <v>10475.177499999998</v>
      </c>
      <c r="H4173">
        <v>40.603028845842999</v>
      </c>
    </row>
    <row r="4174" spans="1:8" x14ac:dyDescent="0.3">
      <c r="A4174" t="s">
        <v>7467</v>
      </c>
      <c r="B4174" t="s">
        <v>123</v>
      </c>
      <c r="C4174" t="s">
        <v>5075</v>
      </c>
      <c r="D4174" s="16">
        <v>1064.0999999999999</v>
      </c>
      <c r="E4174" s="17">
        <v>0</v>
      </c>
      <c r="F4174" s="17">
        <v>1248</v>
      </c>
      <c r="G4174" s="17">
        <v>346.69999999999993</v>
      </c>
      <c r="H4174">
        <v>29.642072561855105</v>
      </c>
    </row>
    <row r="4175" spans="1:8" x14ac:dyDescent="0.3">
      <c r="A4175" t="s">
        <v>2743</v>
      </c>
      <c r="B4175" t="s">
        <v>123</v>
      </c>
      <c r="C4175" t="s">
        <v>26</v>
      </c>
      <c r="D4175" s="16">
        <v>1064.0999999999999</v>
      </c>
      <c r="E4175" s="17">
        <v>1368</v>
      </c>
      <c r="F4175" s="17">
        <v>649577</v>
      </c>
      <c r="G4175" s="17">
        <v>335212.16780000023</v>
      </c>
      <c r="H4175">
        <v>54.59091332672287</v>
      </c>
    </row>
    <row r="4176" spans="1:8" x14ac:dyDescent="0.3">
      <c r="A4176" t="s">
        <v>2744</v>
      </c>
      <c r="B4176" t="s">
        <v>123</v>
      </c>
      <c r="C4176" t="s">
        <v>27</v>
      </c>
      <c r="D4176" s="16">
        <v>1064.0999999999999</v>
      </c>
      <c r="E4176" s="17">
        <v>1596</v>
      </c>
      <c r="F4176" s="17">
        <v>469351</v>
      </c>
      <c r="G4176" s="17">
        <v>233223.68489999988</v>
      </c>
      <c r="H4176">
        <v>79.815880790066132</v>
      </c>
    </row>
    <row r="4177" spans="1:8" x14ac:dyDescent="0.3">
      <c r="A4177" t="s">
        <v>2745</v>
      </c>
      <c r="B4177" t="s">
        <v>123</v>
      </c>
      <c r="C4177" t="s">
        <v>28</v>
      </c>
      <c r="D4177" s="16">
        <v>1064.0999999999999</v>
      </c>
      <c r="E4177" s="17">
        <v>1056</v>
      </c>
      <c r="F4177" s="17">
        <v>277203</v>
      </c>
      <c r="G4177" s="17">
        <v>112208.701</v>
      </c>
      <c r="H4177">
        <v>50.851348245068714</v>
      </c>
    </row>
    <row r="4178" spans="1:8" x14ac:dyDescent="0.3">
      <c r="A4178" t="s">
        <v>2746</v>
      </c>
      <c r="B4178" t="s">
        <v>123</v>
      </c>
      <c r="C4178" t="s">
        <v>29</v>
      </c>
      <c r="D4178" s="16">
        <v>1064.0999999999999</v>
      </c>
      <c r="E4178" s="17">
        <v>200</v>
      </c>
      <c r="F4178" s="17">
        <v>117807</v>
      </c>
      <c r="G4178" s="17">
        <v>60568.218599999993</v>
      </c>
      <c r="H4178">
        <v>51.306524731499501</v>
      </c>
    </row>
    <row r="4179" spans="1:8" x14ac:dyDescent="0.3">
      <c r="A4179" t="s">
        <v>7468</v>
      </c>
      <c r="B4179" t="s">
        <v>123</v>
      </c>
      <c r="C4179" t="s">
        <v>5077</v>
      </c>
      <c r="D4179" s="16">
        <v>1064.0999999999999</v>
      </c>
      <c r="E4179" s="17">
        <v>1600</v>
      </c>
      <c r="F4179" s="17">
        <v>28311</v>
      </c>
      <c r="G4179" s="17">
        <v>14932.672</v>
      </c>
      <c r="H4179">
        <v>73.435731468087752</v>
      </c>
    </row>
    <row r="4180" spans="1:8" x14ac:dyDescent="0.3">
      <c r="A4180" t="s">
        <v>2747</v>
      </c>
      <c r="B4180" t="s">
        <v>123</v>
      </c>
      <c r="C4180" t="s">
        <v>30</v>
      </c>
      <c r="D4180" s="16">
        <v>1064.0999999999999</v>
      </c>
      <c r="E4180" s="17">
        <v>1108</v>
      </c>
      <c r="F4180" s="17">
        <v>295068</v>
      </c>
      <c r="G4180" s="17">
        <v>167605.61949999991</v>
      </c>
      <c r="H4180">
        <v>45.424828080941019</v>
      </c>
    </row>
    <row r="4181" spans="1:8" x14ac:dyDescent="0.3">
      <c r="A4181" t="s">
        <v>7469</v>
      </c>
      <c r="B4181" t="s">
        <v>123</v>
      </c>
      <c r="C4181" t="s">
        <v>5079</v>
      </c>
      <c r="D4181" s="16">
        <v>1064.0999999999999</v>
      </c>
      <c r="E4181" s="17">
        <v>600</v>
      </c>
      <c r="F4181" s="17">
        <v>36934</v>
      </c>
      <c r="G4181" s="17">
        <v>19624.103999999999</v>
      </c>
      <c r="H4181">
        <v>57.89884254648323</v>
      </c>
    </row>
    <row r="4182" spans="1:8" x14ac:dyDescent="0.3">
      <c r="A4182" t="s">
        <v>7470</v>
      </c>
      <c r="B4182" t="s">
        <v>123</v>
      </c>
      <c r="C4182" t="s">
        <v>5081</v>
      </c>
      <c r="D4182" s="16">
        <v>1064.0999999999999</v>
      </c>
      <c r="E4182" s="17">
        <v>0</v>
      </c>
      <c r="F4182" s="17">
        <v>156950</v>
      </c>
      <c r="G4182" s="17">
        <v>78274.603900000002</v>
      </c>
      <c r="H4182">
        <v>60.286201537153651</v>
      </c>
    </row>
    <row r="4183" spans="1:8" x14ac:dyDescent="0.3">
      <c r="A4183" t="s">
        <v>7471</v>
      </c>
      <c r="B4183" t="s">
        <v>123</v>
      </c>
      <c r="C4183" t="s">
        <v>5083</v>
      </c>
      <c r="D4183" s="16">
        <v>1064.0999999999999</v>
      </c>
      <c r="E4183" s="17">
        <v>0</v>
      </c>
      <c r="F4183" s="17">
        <v>348227</v>
      </c>
      <c r="G4183" s="17">
        <v>187277.07979999989</v>
      </c>
      <c r="H4183">
        <v>33.624865936404433</v>
      </c>
    </row>
    <row r="4184" spans="1:8" x14ac:dyDescent="0.3">
      <c r="A4184" t="s">
        <v>7472</v>
      </c>
      <c r="B4184" t="s">
        <v>123</v>
      </c>
      <c r="C4184" t="s">
        <v>5085</v>
      </c>
      <c r="D4184" s="16">
        <v>1064.0999999999999</v>
      </c>
      <c r="E4184" s="17">
        <v>270</v>
      </c>
      <c r="F4184" s="17">
        <v>50373</v>
      </c>
      <c r="G4184" s="17">
        <v>24858.734799999998</v>
      </c>
      <c r="H4184">
        <v>60.756757913608261</v>
      </c>
    </row>
    <row r="4185" spans="1:8" x14ac:dyDescent="0.3">
      <c r="A4185" t="s">
        <v>2748</v>
      </c>
      <c r="B4185" t="s">
        <v>123</v>
      </c>
      <c r="C4185" t="s">
        <v>31</v>
      </c>
      <c r="D4185" s="16">
        <v>1064.0999999999999</v>
      </c>
      <c r="E4185" s="17">
        <v>4000</v>
      </c>
      <c r="F4185" s="17">
        <v>465423</v>
      </c>
      <c r="G4185" s="17">
        <v>238956.85600000015</v>
      </c>
      <c r="H4185">
        <v>57.601160603502834</v>
      </c>
    </row>
    <row r="4186" spans="1:8" x14ac:dyDescent="0.3">
      <c r="A4186" t="s">
        <v>7473</v>
      </c>
      <c r="B4186" t="s">
        <v>123</v>
      </c>
      <c r="C4186" t="s">
        <v>5087</v>
      </c>
      <c r="D4186" s="16">
        <v>1064.0999999999999</v>
      </c>
      <c r="E4186" s="17">
        <v>0</v>
      </c>
      <c r="F4186" s="17">
        <v>125151</v>
      </c>
      <c r="G4186" s="17">
        <v>44657.268000000011</v>
      </c>
      <c r="H4186">
        <v>37.627372910228587</v>
      </c>
    </row>
    <row r="4187" spans="1:8" x14ac:dyDescent="0.3">
      <c r="A4187" t="s">
        <v>3029</v>
      </c>
      <c r="B4187" t="s">
        <v>124</v>
      </c>
      <c r="C4187" t="s">
        <v>4</v>
      </c>
      <c r="D4187" s="16">
        <v>1475.2</v>
      </c>
      <c r="E4187" s="17">
        <v>17013</v>
      </c>
      <c r="F4187" s="17">
        <v>6649779</v>
      </c>
      <c r="G4187" s="17">
        <v>3616945.7248999951</v>
      </c>
      <c r="H4187">
        <v>45.713846132781164</v>
      </c>
    </row>
    <row r="4188" spans="1:8" x14ac:dyDescent="0.3">
      <c r="A4188" t="s">
        <v>3030</v>
      </c>
      <c r="B4188" t="s">
        <v>124</v>
      </c>
      <c r="C4188" t="s">
        <v>2</v>
      </c>
      <c r="D4188" s="16">
        <v>1475.2</v>
      </c>
      <c r="E4188" s="17">
        <v>22752</v>
      </c>
      <c r="F4188" s="17">
        <v>9246978</v>
      </c>
      <c r="G4188" s="17">
        <v>4908352.0927999951</v>
      </c>
      <c r="H4188">
        <v>64.917182258395982</v>
      </c>
    </row>
    <row r="4189" spans="1:8" x14ac:dyDescent="0.3">
      <c r="A4189" t="s">
        <v>3031</v>
      </c>
      <c r="B4189" t="s">
        <v>124</v>
      </c>
      <c r="C4189" t="s">
        <v>3</v>
      </c>
      <c r="D4189" s="16">
        <v>1475.2</v>
      </c>
      <c r="E4189" s="17">
        <v>18844</v>
      </c>
      <c r="F4189" s="17">
        <v>3502584</v>
      </c>
      <c r="G4189" s="17">
        <v>1844452.4306999999</v>
      </c>
      <c r="H4189">
        <v>57.478515805253679</v>
      </c>
    </row>
    <row r="4190" spans="1:8" x14ac:dyDescent="0.3">
      <c r="A4190" t="s">
        <v>3032</v>
      </c>
      <c r="B4190" t="s">
        <v>124</v>
      </c>
      <c r="C4190" t="s">
        <v>7</v>
      </c>
      <c r="D4190" s="16">
        <v>1475.2</v>
      </c>
      <c r="E4190" s="17">
        <v>3792</v>
      </c>
      <c r="F4190" s="17">
        <v>1817158</v>
      </c>
      <c r="G4190" s="17">
        <v>1044266.1599999999</v>
      </c>
      <c r="H4190">
        <v>35.005860644744224</v>
      </c>
    </row>
    <row r="4191" spans="1:8" x14ac:dyDescent="0.3">
      <c r="A4191" t="s">
        <v>3033</v>
      </c>
      <c r="B4191" t="s">
        <v>124</v>
      </c>
      <c r="C4191" t="s">
        <v>5</v>
      </c>
      <c r="D4191" s="16">
        <v>1475.2</v>
      </c>
      <c r="E4191" s="17">
        <v>3600</v>
      </c>
      <c r="F4191" s="17">
        <v>1122864</v>
      </c>
      <c r="G4191" s="17">
        <v>646106.06439999957</v>
      </c>
      <c r="H4191">
        <v>34.794790838925728</v>
      </c>
    </row>
    <row r="4192" spans="1:8" x14ac:dyDescent="0.3">
      <c r="A4192" t="s">
        <v>3034</v>
      </c>
      <c r="B4192" t="s">
        <v>124</v>
      </c>
      <c r="C4192" t="s">
        <v>6</v>
      </c>
      <c r="D4192" s="16">
        <v>1475.2</v>
      </c>
      <c r="E4192" s="17">
        <v>1878</v>
      </c>
      <c r="F4192" s="17">
        <v>731957</v>
      </c>
      <c r="G4192" s="17">
        <v>394535.73580000014</v>
      </c>
      <c r="H4192">
        <v>24.39103086349002</v>
      </c>
    </row>
    <row r="4193" spans="1:8" x14ac:dyDescent="0.3">
      <c r="A4193" t="s">
        <v>3035</v>
      </c>
      <c r="B4193" t="s">
        <v>124</v>
      </c>
      <c r="C4193" t="s">
        <v>8</v>
      </c>
      <c r="D4193" s="16">
        <v>1475.2</v>
      </c>
      <c r="E4193" s="17">
        <v>2598</v>
      </c>
      <c r="F4193" s="17">
        <v>583527</v>
      </c>
      <c r="G4193" s="17">
        <v>249466.82169999997</v>
      </c>
      <c r="H4193">
        <v>41.135718734063836</v>
      </c>
    </row>
    <row r="4194" spans="1:8" x14ac:dyDescent="0.3">
      <c r="A4194" t="s">
        <v>3036</v>
      </c>
      <c r="B4194" t="s">
        <v>124</v>
      </c>
      <c r="C4194" t="s">
        <v>21</v>
      </c>
      <c r="D4194" s="16">
        <v>1475.2</v>
      </c>
      <c r="E4194" s="17">
        <v>1760</v>
      </c>
      <c r="F4194" s="17">
        <v>335082</v>
      </c>
      <c r="G4194" s="17">
        <v>158836.55840000018</v>
      </c>
      <c r="H4194">
        <v>38.918768940801996</v>
      </c>
    </row>
    <row r="4195" spans="1:8" x14ac:dyDescent="0.3">
      <c r="A4195" t="s">
        <v>3037</v>
      </c>
      <c r="B4195" t="s">
        <v>124</v>
      </c>
      <c r="C4195" t="s">
        <v>22</v>
      </c>
      <c r="D4195" s="16">
        <v>1475.2</v>
      </c>
      <c r="E4195" s="17">
        <v>2080</v>
      </c>
      <c r="F4195" s="17">
        <v>556716</v>
      </c>
      <c r="G4195" s="17">
        <v>275356.08399999992</v>
      </c>
      <c r="H4195">
        <v>40.630391353614151</v>
      </c>
    </row>
    <row r="4196" spans="1:8" x14ac:dyDescent="0.3">
      <c r="A4196" t="s">
        <v>3038</v>
      </c>
      <c r="B4196" t="s">
        <v>124</v>
      </c>
      <c r="C4196" t="s">
        <v>23</v>
      </c>
      <c r="D4196" s="16">
        <v>1475.2</v>
      </c>
      <c r="E4196" s="17">
        <v>880</v>
      </c>
      <c r="F4196" s="17">
        <v>367886</v>
      </c>
      <c r="G4196" s="17">
        <v>196898.39800000007</v>
      </c>
      <c r="H4196">
        <v>42.5396858270461</v>
      </c>
    </row>
    <row r="4197" spans="1:8" x14ac:dyDescent="0.3">
      <c r="A4197" t="s">
        <v>3039</v>
      </c>
      <c r="B4197" t="s">
        <v>124</v>
      </c>
      <c r="C4197" t="s">
        <v>24</v>
      </c>
      <c r="D4197" s="16">
        <v>1475.2</v>
      </c>
      <c r="E4197" s="17">
        <v>6600</v>
      </c>
      <c r="F4197" s="17">
        <v>681541</v>
      </c>
      <c r="G4197" s="17">
        <v>359389.69259999995</v>
      </c>
      <c r="H4197">
        <v>54.940545210092161</v>
      </c>
    </row>
    <row r="4198" spans="1:8" x14ac:dyDescent="0.3">
      <c r="A4198" t="s">
        <v>3040</v>
      </c>
      <c r="B4198" t="s">
        <v>124</v>
      </c>
      <c r="C4198" t="s">
        <v>25</v>
      </c>
      <c r="D4198" s="16">
        <v>1475.2</v>
      </c>
      <c r="E4198" s="17">
        <v>2840</v>
      </c>
      <c r="F4198" s="17">
        <v>411557</v>
      </c>
      <c r="G4198" s="17">
        <v>211570.68999999994</v>
      </c>
      <c r="H4198">
        <v>54.118015125135329</v>
      </c>
    </row>
    <row r="4199" spans="1:8" x14ac:dyDescent="0.3">
      <c r="A4199" t="s">
        <v>7474</v>
      </c>
      <c r="B4199" t="s">
        <v>124</v>
      </c>
      <c r="C4199" t="s">
        <v>5061</v>
      </c>
      <c r="D4199" s="16">
        <v>1475.2</v>
      </c>
      <c r="E4199" s="17">
        <v>3735</v>
      </c>
      <c r="F4199" s="17">
        <v>533804</v>
      </c>
      <c r="G4199" s="17">
        <v>286356.11100000027</v>
      </c>
      <c r="H4199">
        <v>31.009272395934634</v>
      </c>
    </row>
    <row r="4200" spans="1:8" x14ac:dyDescent="0.3">
      <c r="A4200" t="s">
        <v>3041</v>
      </c>
      <c r="B4200" t="s">
        <v>124</v>
      </c>
      <c r="C4200" t="s">
        <v>14</v>
      </c>
      <c r="D4200" s="16">
        <v>1475.2</v>
      </c>
      <c r="E4200" s="17">
        <v>1840</v>
      </c>
      <c r="F4200" s="17">
        <v>675672</v>
      </c>
      <c r="G4200" s="17">
        <v>353037.64199999993</v>
      </c>
      <c r="H4200">
        <v>22.975863942240181</v>
      </c>
    </row>
    <row r="4201" spans="1:8" x14ac:dyDescent="0.3">
      <c r="A4201" t="s">
        <v>3042</v>
      </c>
      <c r="B4201" t="s">
        <v>124</v>
      </c>
      <c r="C4201" t="s">
        <v>15</v>
      </c>
      <c r="D4201" s="16">
        <v>1475.2</v>
      </c>
      <c r="E4201" s="17">
        <v>1555</v>
      </c>
      <c r="F4201" s="17">
        <v>685574</v>
      </c>
      <c r="G4201" s="17">
        <v>406857.57599999971</v>
      </c>
      <c r="H4201">
        <v>30.861241618470245</v>
      </c>
    </row>
    <row r="4202" spans="1:8" x14ac:dyDescent="0.3">
      <c r="A4202" t="s">
        <v>7475</v>
      </c>
      <c r="B4202" t="s">
        <v>124</v>
      </c>
      <c r="C4202" t="s">
        <v>5063</v>
      </c>
      <c r="D4202" s="16">
        <v>1475.2</v>
      </c>
      <c r="E4202" s="17">
        <v>400</v>
      </c>
      <c r="F4202" s="17">
        <v>46564</v>
      </c>
      <c r="G4202" s="17">
        <v>22751.04400000002</v>
      </c>
      <c r="H4202">
        <v>15.691644090721045</v>
      </c>
    </row>
    <row r="4203" spans="1:8" x14ac:dyDescent="0.3">
      <c r="A4203" t="s">
        <v>7476</v>
      </c>
      <c r="B4203" t="s">
        <v>124</v>
      </c>
      <c r="C4203" t="s">
        <v>5065</v>
      </c>
      <c r="D4203" s="16">
        <v>1475.2</v>
      </c>
      <c r="E4203" s="17">
        <v>1368</v>
      </c>
      <c r="F4203" s="17">
        <v>2266527</v>
      </c>
      <c r="G4203" s="17">
        <v>1006653.5956999995</v>
      </c>
      <c r="H4203">
        <v>48.700243612881223</v>
      </c>
    </row>
    <row r="4204" spans="1:8" x14ac:dyDescent="0.3">
      <c r="A4204" t="s">
        <v>7477</v>
      </c>
      <c r="B4204" t="s">
        <v>124</v>
      </c>
      <c r="C4204" t="s">
        <v>5067</v>
      </c>
      <c r="D4204" s="16">
        <v>1475.2</v>
      </c>
      <c r="E4204" s="17">
        <v>1824</v>
      </c>
      <c r="F4204" s="17">
        <v>2011209</v>
      </c>
      <c r="G4204" s="17">
        <v>815705.18690000055</v>
      </c>
      <c r="H4204">
        <v>66.054445901541271</v>
      </c>
    </row>
    <row r="4205" spans="1:8" x14ac:dyDescent="0.3">
      <c r="A4205" t="s">
        <v>7478</v>
      </c>
      <c r="B4205" t="s">
        <v>124</v>
      </c>
      <c r="C4205" t="s">
        <v>5069</v>
      </c>
      <c r="D4205" s="16">
        <v>1475.2</v>
      </c>
      <c r="E4205" s="17">
        <v>2112</v>
      </c>
      <c r="F4205" s="17">
        <v>443366.99</v>
      </c>
      <c r="G4205" s="17">
        <v>92605.081399999792</v>
      </c>
      <c r="H4205">
        <v>127.37127076089843</v>
      </c>
    </row>
    <row r="4206" spans="1:8" x14ac:dyDescent="0.3">
      <c r="A4206" t="s">
        <v>7479</v>
      </c>
      <c r="B4206" t="s">
        <v>124</v>
      </c>
      <c r="C4206" t="s">
        <v>5071</v>
      </c>
      <c r="D4206" s="16">
        <v>1475.2</v>
      </c>
      <c r="E4206" s="17">
        <v>600</v>
      </c>
      <c r="F4206" s="17">
        <v>302317</v>
      </c>
      <c r="G4206" s="17">
        <v>131226.74359999996</v>
      </c>
      <c r="H4206">
        <v>76.477209735480997</v>
      </c>
    </row>
    <row r="4207" spans="1:8" x14ac:dyDescent="0.3">
      <c r="A4207" t="s">
        <v>7480</v>
      </c>
      <c r="B4207" t="s">
        <v>124</v>
      </c>
      <c r="C4207" t="s">
        <v>5073</v>
      </c>
      <c r="D4207" s="16">
        <v>1475.2</v>
      </c>
      <c r="E4207" s="17">
        <v>0</v>
      </c>
      <c r="F4207" s="17">
        <v>95140</v>
      </c>
      <c r="G4207" s="17">
        <v>40526.930499999988</v>
      </c>
      <c r="H4207">
        <v>20.936161515331055</v>
      </c>
    </row>
    <row r="4208" spans="1:8" x14ac:dyDescent="0.3">
      <c r="A4208" t="s">
        <v>7481</v>
      </c>
      <c r="B4208" t="s">
        <v>124</v>
      </c>
      <c r="C4208" t="s">
        <v>5075</v>
      </c>
      <c r="D4208" s="16">
        <v>1475.2</v>
      </c>
      <c r="E4208" s="17">
        <v>0</v>
      </c>
      <c r="F4208" s="17">
        <v>13299</v>
      </c>
      <c r="G4208" s="17">
        <v>5416.05</v>
      </c>
      <c r="H4208">
        <v>15.013914841525066</v>
      </c>
    </row>
    <row r="4209" spans="1:8" x14ac:dyDescent="0.3">
      <c r="A4209" t="s">
        <v>3043</v>
      </c>
      <c r="B4209" t="s">
        <v>124</v>
      </c>
      <c r="C4209" t="s">
        <v>26</v>
      </c>
      <c r="D4209" s="16">
        <v>1475.2</v>
      </c>
      <c r="E4209" s="17">
        <v>1368</v>
      </c>
      <c r="F4209" s="17">
        <v>745685</v>
      </c>
      <c r="G4209" s="17">
        <v>387135.64300000051</v>
      </c>
      <c r="H4209">
        <v>50.888610628577915</v>
      </c>
    </row>
    <row r="4210" spans="1:8" x14ac:dyDescent="0.3">
      <c r="A4210" t="s">
        <v>3044</v>
      </c>
      <c r="B4210" t="s">
        <v>124</v>
      </c>
      <c r="C4210" t="s">
        <v>27</v>
      </c>
      <c r="D4210" s="16">
        <v>1475.2</v>
      </c>
      <c r="E4210" s="17">
        <v>1596</v>
      </c>
      <c r="F4210" s="17">
        <v>571610</v>
      </c>
      <c r="G4210" s="17">
        <v>294639.65320000012</v>
      </c>
      <c r="H4210">
        <v>76.048275995082207</v>
      </c>
    </row>
    <row r="4211" spans="1:8" x14ac:dyDescent="0.3">
      <c r="A4211" t="s">
        <v>3045</v>
      </c>
      <c r="B4211" t="s">
        <v>124</v>
      </c>
      <c r="C4211" t="s">
        <v>28</v>
      </c>
      <c r="D4211" s="16">
        <v>1475.2</v>
      </c>
      <c r="E4211" s="17">
        <v>1200</v>
      </c>
      <c r="F4211" s="17">
        <v>340789</v>
      </c>
      <c r="G4211" s="17">
        <v>138533.14560000011</v>
      </c>
      <c r="H4211">
        <v>46.313573778065219</v>
      </c>
    </row>
    <row r="4212" spans="1:8" x14ac:dyDescent="0.3">
      <c r="A4212" t="s">
        <v>3046</v>
      </c>
      <c r="B4212" t="s">
        <v>124</v>
      </c>
      <c r="C4212" t="s">
        <v>29</v>
      </c>
      <c r="D4212" s="16">
        <v>1475.2</v>
      </c>
      <c r="E4212" s="17">
        <v>400</v>
      </c>
      <c r="F4212" s="17">
        <v>201635</v>
      </c>
      <c r="G4212" s="17">
        <v>109966.2257</v>
      </c>
      <c r="H4212">
        <v>42.188882306240217</v>
      </c>
    </row>
    <row r="4213" spans="1:8" x14ac:dyDescent="0.3">
      <c r="A4213" t="s">
        <v>7482</v>
      </c>
      <c r="B4213" t="s">
        <v>124</v>
      </c>
      <c r="C4213" t="s">
        <v>5077</v>
      </c>
      <c r="D4213" s="16">
        <v>1475.2</v>
      </c>
      <c r="E4213" s="17">
        <v>320</v>
      </c>
      <c r="F4213" s="17">
        <v>5695</v>
      </c>
      <c r="G4213" s="17">
        <v>2878</v>
      </c>
      <c r="H4213">
        <v>43.783495704650328</v>
      </c>
    </row>
    <row r="4214" spans="1:8" x14ac:dyDescent="0.3">
      <c r="A4214" t="s">
        <v>3047</v>
      </c>
      <c r="B4214" t="s">
        <v>124</v>
      </c>
      <c r="C4214" t="s">
        <v>30</v>
      </c>
      <c r="D4214" s="16">
        <v>1475.2</v>
      </c>
      <c r="E4214" s="17">
        <v>2608</v>
      </c>
      <c r="F4214" s="17">
        <v>757924</v>
      </c>
      <c r="G4214" s="17">
        <v>432865.08320000023</v>
      </c>
      <c r="H4214">
        <v>45.071588462882687</v>
      </c>
    </row>
    <row r="4215" spans="1:8" x14ac:dyDescent="0.3">
      <c r="A4215" t="s">
        <v>7483</v>
      </c>
      <c r="B4215" t="s">
        <v>124</v>
      </c>
      <c r="C4215" t="s">
        <v>5079</v>
      </c>
      <c r="D4215" s="16">
        <v>1475.2</v>
      </c>
      <c r="E4215" s="17">
        <v>640</v>
      </c>
      <c r="F4215" s="17">
        <v>35298</v>
      </c>
      <c r="G4215" s="17">
        <v>19265.36</v>
      </c>
      <c r="H4215">
        <v>67.073271744391391</v>
      </c>
    </row>
    <row r="4216" spans="1:8" x14ac:dyDescent="0.3">
      <c r="A4216" t="s">
        <v>7484</v>
      </c>
      <c r="B4216" t="s">
        <v>124</v>
      </c>
      <c r="C4216" t="s">
        <v>5081</v>
      </c>
      <c r="D4216" s="16">
        <v>1475.2</v>
      </c>
      <c r="E4216" s="17">
        <v>0</v>
      </c>
      <c r="F4216" s="17">
        <v>320648</v>
      </c>
      <c r="G4216" s="17">
        <v>167153.08219999998</v>
      </c>
      <c r="H4216">
        <v>67.143598066410902</v>
      </c>
    </row>
    <row r="4217" spans="1:8" x14ac:dyDescent="0.3">
      <c r="A4217" t="s">
        <v>7485</v>
      </c>
      <c r="B4217" t="s">
        <v>124</v>
      </c>
      <c r="C4217" t="s">
        <v>5083</v>
      </c>
      <c r="D4217" s="16">
        <v>1475.2</v>
      </c>
      <c r="E4217" s="17">
        <v>0</v>
      </c>
      <c r="F4217" s="17">
        <v>207348</v>
      </c>
      <c r="G4217" s="17">
        <v>114035.90399999998</v>
      </c>
      <c r="H4217">
        <v>44.549590916916046</v>
      </c>
    </row>
    <row r="4218" spans="1:8" x14ac:dyDescent="0.3">
      <c r="A4218" t="s">
        <v>7486</v>
      </c>
      <c r="B4218" t="s">
        <v>124</v>
      </c>
      <c r="C4218" t="s">
        <v>5085</v>
      </c>
      <c r="D4218" s="16">
        <v>1475.2</v>
      </c>
      <c r="E4218" s="17">
        <v>315</v>
      </c>
      <c r="F4218" s="17">
        <v>46179</v>
      </c>
      <c r="G4218" s="17">
        <v>22494.318800000001</v>
      </c>
      <c r="H4218">
        <v>93.22154440060612</v>
      </c>
    </row>
    <row r="4219" spans="1:8" x14ac:dyDescent="0.3">
      <c r="A4219" t="s">
        <v>3048</v>
      </c>
      <c r="B4219" t="s">
        <v>124</v>
      </c>
      <c r="C4219" t="s">
        <v>31</v>
      </c>
      <c r="D4219" s="16">
        <v>1475.2</v>
      </c>
      <c r="E4219" s="17">
        <v>4440</v>
      </c>
      <c r="F4219" s="17">
        <v>634821</v>
      </c>
      <c r="G4219" s="17">
        <v>323936.79760000017</v>
      </c>
      <c r="H4219">
        <v>51.678317981010473</v>
      </c>
    </row>
    <row r="4220" spans="1:8" x14ac:dyDescent="0.3">
      <c r="A4220" t="s">
        <v>7487</v>
      </c>
      <c r="B4220" t="s">
        <v>124</v>
      </c>
      <c r="C4220" t="s">
        <v>5087</v>
      </c>
      <c r="D4220" s="16">
        <v>1475.2</v>
      </c>
      <c r="E4220" s="17">
        <v>78</v>
      </c>
      <c r="F4220" s="17">
        <v>43489</v>
      </c>
      <c r="G4220" s="17">
        <v>15114.615999999998</v>
      </c>
      <c r="H4220">
        <v>89.898367710819628</v>
      </c>
    </row>
    <row r="4221" spans="1:8" x14ac:dyDescent="0.3">
      <c r="A4221" t="s">
        <v>3049</v>
      </c>
      <c r="B4221" t="s">
        <v>125</v>
      </c>
      <c r="C4221" t="s">
        <v>4</v>
      </c>
      <c r="D4221" s="16">
        <v>1331.8</v>
      </c>
      <c r="E4221" s="17">
        <v>15891</v>
      </c>
      <c r="F4221" s="17">
        <v>6200012</v>
      </c>
      <c r="G4221" s="17">
        <v>3270971.958500002</v>
      </c>
      <c r="H4221">
        <v>45.848242110485955</v>
      </c>
    </row>
    <row r="4222" spans="1:8" x14ac:dyDescent="0.3">
      <c r="A4222" t="s">
        <v>3050</v>
      </c>
      <c r="B4222" t="s">
        <v>125</v>
      </c>
      <c r="C4222" t="s">
        <v>2</v>
      </c>
      <c r="D4222" s="16">
        <v>1331.8</v>
      </c>
      <c r="E4222" s="17">
        <v>17454</v>
      </c>
      <c r="F4222" s="17">
        <v>6901847</v>
      </c>
      <c r="G4222" s="17">
        <v>3571421.1354</v>
      </c>
      <c r="H4222">
        <v>59.680171622337475</v>
      </c>
    </row>
    <row r="4223" spans="1:8" x14ac:dyDescent="0.3">
      <c r="A4223" t="s">
        <v>3051</v>
      </c>
      <c r="B4223" t="s">
        <v>125</v>
      </c>
      <c r="C4223" t="s">
        <v>3</v>
      </c>
      <c r="D4223" s="16">
        <v>1331.8</v>
      </c>
      <c r="E4223" s="17">
        <v>18528</v>
      </c>
      <c r="F4223" s="17">
        <v>2092100</v>
      </c>
      <c r="G4223" s="17">
        <v>946949.49310000008</v>
      </c>
      <c r="H4223">
        <v>78.305951556401567</v>
      </c>
    </row>
    <row r="4224" spans="1:8" x14ac:dyDescent="0.3">
      <c r="A4224" t="s">
        <v>3052</v>
      </c>
      <c r="B4224" t="s">
        <v>125</v>
      </c>
      <c r="C4224" t="s">
        <v>7</v>
      </c>
      <c r="D4224" s="16">
        <v>1331.8</v>
      </c>
      <c r="E4224" s="17">
        <v>4395</v>
      </c>
      <c r="F4224" s="17">
        <v>1316160</v>
      </c>
      <c r="G4224" s="17">
        <v>708404.19900000002</v>
      </c>
      <c r="H4224">
        <v>52.193973882282997</v>
      </c>
    </row>
    <row r="4225" spans="1:8" x14ac:dyDescent="0.3">
      <c r="A4225" t="s">
        <v>3053</v>
      </c>
      <c r="B4225" t="s">
        <v>125</v>
      </c>
      <c r="C4225" t="s">
        <v>5</v>
      </c>
      <c r="D4225" s="16">
        <v>1331.8</v>
      </c>
      <c r="E4225" s="17">
        <v>4720</v>
      </c>
      <c r="F4225" s="17">
        <v>967870</v>
      </c>
      <c r="G4225" s="17">
        <v>548692.85479999951</v>
      </c>
      <c r="H4225">
        <v>50.820151700866028</v>
      </c>
    </row>
    <row r="4226" spans="1:8" x14ac:dyDescent="0.3">
      <c r="A4226" t="s">
        <v>3054</v>
      </c>
      <c r="B4226" t="s">
        <v>125</v>
      </c>
      <c r="C4226" t="s">
        <v>6</v>
      </c>
      <c r="D4226" s="16">
        <v>1331.8</v>
      </c>
      <c r="E4226" s="17">
        <v>1060</v>
      </c>
      <c r="F4226" s="17">
        <v>340804</v>
      </c>
      <c r="G4226" s="17">
        <v>178618.15660000007</v>
      </c>
      <c r="H4226">
        <v>36.502008796163537</v>
      </c>
    </row>
    <row r="4227" spans="1:8" x14ac:dyDescent="0.3">
      <c r="A4227" t="s">
        <v>3055</v>
      </c>
      <c r="B4227" t="s">
        <v>125</v>
      </c>
      <c r="C4227" t="s">
        <v>8</v>
      </c>
      <c r="D4227" s="16">
        <v>1331.8</v>
      </c>
      <c r="E4227" s="17">
        <v>3945</v>
      </c>
      <c r="F4227" s="17">
        <v>773385</v>
      </c>
      <c r="G4227" s="17">
        <v>374394.48569999955</v>
      </c>
      <c r="H4227">
        <v>52.91465890421027</v>
      </c>
    </row>
    <row r="4228" spans="1:8" x14ac:dyDescent="0.3">
      <c r="A4228" t="s">
        <v>3056</v>
      </c>
      <c r="B4228" t="s">
        <v>125</v>
      </c>
      <c r="C4228" t="s">
        <v>21</v>
      </c>
      <c r="D4228" s="16">
        <v>1331.8</v>
      </c>
      <c r="E4228" s="17">
        <v>2440</v>
      </c>
      <c r="F4228" s="17">
        <v>300229</v>
      </c>
      <c r="G4228" s="17">
        <v>142904.02920000014</v>
      </c>
      <c r="H4228">
        <v>59.60090999552876</v>
      </c>
    </row>
    <row r="4229" spans="1:8" x14ac:dyDescent="0.3">
      <c r="A4229" t="s">
        <v>3057</v>
      </c>
      <c r="B4229" t="s">
        <v>125</v>
      </c>
      <c r="C4229" t="s">
        <v>22</v>
      </c>
      <c r="D4229" s="16">
        <v>1331.8</v>
      </c>
      <c r="E4229" s="17">
        <v>2320</v>
      </c>
      <c r="F4229" s="17">
        <v>501538</v>
      </c>
      <c r="G4229" s="17">
        <v>252290.67600000004</v>
      </c>
      <c r="H4229">
        <v>50.97570909607839</v>
      </c>
    </row>
    <row r="4230" spans="1:8" x14ac:dyDescent="0.3">
      <c r="A4230" t="s">
        <v>3058</v>
      </c>
      <c r="B4230" t="s">
        <v>125</v>
      </c>
      <c r="C4230" t="s">
        <v>23</v>
      </c>
      <c r="D4230" s="16">
        <v>1331.8</v>
      </c>
      <c r="E4230" s="17">
        <v>1280</v>
      </c>
      <c r="F4230" s="17">
        <v>344664</v>
      </c>
      <c r="G4230" s="17">
        <v>180249.49799999999</v>
      </c>
      <c r="H4230">
        <v>66.731850189833068</v>
      </c>
    </row>
    <row r="4231" spans="1:8" x14ac:dyDescent="0.3">
      <c r="A4231" t="s">
        <v>3059</v>
      </c>
      <c r="B4231" t="s">
        <v>125</v>
      </c>
      <c r="C4231" t="s">
        <v>24</v>
      </c>
      <c r="D4231" s="16">
        <v>1331.8</v>
      </c>
      <c r="E4231" s="17">
        <v>5480</v>
      </c>
      <c r="F4231" s="17">
        <v>494916</v>
      </c>
      <c r="G4231" s="17">
        <v>259213.99960000013</v>
      </c>
      <c r="H4231">
        <v>64.480112231580335</v>
      </c>
    </row>
    <row r="4232" spans="1:8" x14ac:dyDescent="0.3">
      <c r="A4232" t="s">
        <v>3060</v>
      </c>
      <c r="B4232" t="s">
        <v>125</v>
      </c>
      <c r="C4232" t="s">
        <v>25</v>
      </c>
      <c r="D4232" s="16">
        <v>1331.8</v>
      </c>
      <c r="E4232" s="17">
        <v>2000</v>
      </c>
      <c r="F4232" s="17">
        <v>252729</v>
      </c>
      <c r="G4232" s="17">
        <v>132884.18000000005</v>
      </c>
      <c r="H4232">
        <v>62.049916446117656</v>
      </c>
    </row>
    <row r="4233" spans="1:8" x14ac:dyDescent="0.3">
      <c r="A4233" t="s">
        <v>7488</v>
      </c>
      <c r="B4233" t="s">
        <v>125</v>
      </c>
      <c r="C4233" t="s">
        <v>5061</v>
      </c>
      <c r="D4233" s="16">
        <v>1331.8</v>
      </c>
      <c r="E4233" s="17">
        <v>2562</v>
      </c>
      <c r="F4233" s="17">
        <v>435547</v>
      </c>
      <c r="G4233" s="17">
        <v>238005.67899999992</v>
      </c>
      <c r="H4233">
        <v>42.860862529111024</v>
      </c>
    </row>
    <row r="4234" spans="1:8" x14ac:dyDescent="0.3">
      <c r="A4234" t="s">
        <v>3061</v>
      </c>
      <c r="B4234" t="s">
        <v>125</v>
      </c>
      <c r="C4234" t="s">
        <v>14</v>
      </c>
      <c r="D4234" s="16">
        <v>1331.8</v>
      </c>
      <c r="E4234" s="17">
        <v>1484</v>
      </c>
      <c r="F4234" s="17">
        <v>562491</v>
      </c>
      <c r="G4234" s="17">
        <v>293220.52300000004</v>
      </c>
      <c r="H4234">
        <v>18.486428241815776</v>
      </c>
    </row>
    <row r="4235" spans="1:8" x14ac:dyDescent="0.3">
      <c r="A4235" t="s">
        <v>3062</v>
      </c>
      <c r="B4235" t="s">
        <v>125</v>
      </c>
      <c r="C4235" t="s">
        <v>15</v>
      </c>
      <c r="D4235" s="16">
        <v>1331.8</v>
      </c>
      <c r="E4235" s="17">
        <v>1199</v>
      </c>
      <c r="F4235" s="17">
        <v>599746</v>
      </c>
      <c r="G4235" s="17">
        <v>355240.7441999999</v>
      </c>
      <c r="H4235">
        <v>30.798041876693265</v>
      </c>
    </row>
    <row r="4236" spans="1:8" x14ac:dyDescent="0.3">
      <c r="A4236" t="s">
        <v>7489</v>
      </c>
      <c r="B4236" t="s">
        <v>125</v>
      </c>
      <c r="C4236" t="s">
        <v>5063</v>
      </c>
      <c r="D4236" s="16">
        <v>1331.8</v>
      </c>
      <c r="E4236" s="17">
        <v>400</v>
      </c>
      <c r="F4236" s="17">
        <v>41472</v>
      </c>
      <c r="G4236" s="17">
        <v>19067.87899999999</v>
      </c>
      <c r="H4236">
        <v>16.731183231870585</v>
      </c>
    </row>
    <row r="4237" spans="1:8" x14ac:dyDescent="0.3">
      <c r="A4237" t="s">
        <v>7490</v>
      </c>
      <c r="B4237" t="s">
        <v>125</v>
      </c>
      <c r="C4237" t="s">
        <v>5065</v>
      </c>
      <c r="D4237" s="16">
        <v>1331.8</v>
      </c>
      <c r="E4237" s="17">
        <v>1368</v>
      </c>
      <c r="F4237" s="17">
        <v>1860839</v>
      </c>
      <c r="G4237" s="17">
        <v>766289.62400000077</v>
      </c>
      <c r="H4237">
        <v>59.210982398020391</v>
      </c>
    </row>
    <row r="4238" spans="1:8" x14ac:dyDescent="0.3">
      <c r="A4238" t="s">
        <v>7491</v>
      </c>
      <c r="B4238" t="s">
        <v>125</v>
      </c>
      <c r="C4238" t="s">
        <v>5067</v>
      </c>
      <c r="D4238" s="16">
        <v>1331.8</v>
      </c>
      <c r="E4238" s="17">
        <v>1368</v>
      </c>
      <c r="F4238" s="17">
        <v>1301132</v>
      </c>
      <c r="G4238" s="17">
        <v>477696.76509999996</v>
      </c>
      <c r="H4238">
        <v>68.044765263663336</v>
      </c>
    </row>
    <row r="4239" spans="1:8" x14ac:dyDescent="0.3">
      <c r="A4239" t="s">
        <v>7492</v>
      </c>
      <c r="B4239" t="s">
        <v>125</v>
      </c>
      <c r="C4239" t="s">
        <v>5069</v>
      </c>
      <c r="D4239" s="16">
        <v>1331.8</v>
      </c>
      <c r="E4239" s="17">
        <v>1056</v>
      </c>
      <c r="F4239" s="17">
        <v>223556</v>
      </c>
      <c r="G4239" s="17">
        <v>21558.343900000007</v>
      </c>
      <c r="H4239">
        <v>141.53480950118822</v>
      </c>
    </row>
    <row r="4240" spans="1:8" x14ac:dyDescent="0.3">
      <c r="A4240" t="s">
        <v>7493</v>
      </c>
      <c r="B4240" t="s">
        <v>125</v>
      </c>
      <c r="C4240" t="s">
        <v>5071</v>
      </c>
      <c r="D4240" s="16">
        <v>1331.8</v>
      </c>
      <c r="E4240" s="17">
        <v>600</v>
      </c>
      <c r="F4240" s="17">
        <v>173651</v>
      </c>
      <c r="G4240" s="17">
        <v>68084.226899999994</v>
      </c>
      <c r="H4240">
        <v>97.619225295805052</v>
      </c>
    </row>
    <row r="4241" spans="1:8" x14ac:dyDescent="0.3">
      <c r="A4241" t="s">
        <v>7494</v>
      </c>
      <c r="B4241" t="s">
        <v>125</v>
      </c>
      <c r="C4241" t="s">
        <v>5073</v>
      </c>
      <c r="D4241" s="16">
        <v>1331.8</v>
      </c>
      <c r="E4241" s="17">
        <v>0</v>
      </c>
      <c r="F4241" s="17">
        <v>35301</v>
      </c>
      <c r="G4241" s="17">
        <v>14684.037999999997</v>
      </c>
      <c r="H4241">
        <v>22.750618932120052</v>
      </c>
    </row>
    <row r="4242" spans="1:8" x14ac:dyDescent="0.3">
      <c r="A4242" t="s">
        <v>7495</v>
      </c>
      <c r="B4242" t="s">
        <v>125</v>
      </c>
      <c r="C4242" t="s">
        <v>5075</v>
      </c>
      <c r="D4242" s="16">
        <v>1331.8</v>
      </c>
      <c r="E4242" s="17">
        <v>0</v>
      </c>
      <c r="F4242" s="17">
        <v>11522</v>
      </c>
      <c r="G4242" s="17">
        <v>1802.7299999999996</v>
      </c>
      <c r="H4242">
        <v>43.373088719626082</v>
      </c>
    </row>
    <row r="4243" spans="1:8" x14ac:dyDescent="0.3">
      <c r="A4243" t="s">
        <v>3063</v>
      </c>
      <c r="B4243" t="s">
        <v>125</v>
      </c>
      <c r="C4243" t="s">
        <v>26</v>
      </c>
      <c r="D4243" s="16">
        <v>1331.8</v>
      </c>
      <c r="E4243" s="17">
        <v>912</v>
      </c>
      <c r="F4243" s="17">
        <v>403131</v>
      </c>
      <c r="G4243" s="17">
        <v>206092.18020000003</v>
      </c>
      <c r="H4243">
        <v>58.732622535226746</v>
      </c>
    </row>
    <row r="4244" spans="1:8" x14ac:dyDescent="0.3">
      <c r="A4244" t="s">
        <v>3064</v>
      </c>
      <c r="B4244" t="s">
        <v>125</v>
      </c>
      <c r="C4244" t="s">
        <v>27</v>
      </c>
      <c r="D4244" s="16">
        <v>1331.8</v>
      </c>
      <c r="E4244" s="17">
        <v>912</v>
      </c>
      <c r="F4244" s="17">
        <v>304154</v>
      </c>
      <c r="G4244" s="17">
        <v>152591.49200000003</v>
      </c>
      <c r="H4244">
        <v>70.734255818067936</v>
      </c>
    </row>
    <row r="4245" spans="1:8" x14ac:dyDescent="0.3">
      <c r="A4245" t="s">
        <v>3065</v>
      </c>
      <c r="B4245" t="s">
        <v>125</v>
      </c>
      <c r="C4245" t="s">
        <v>28</v>
      </c>
      <c r="D4245" s="16">
        <v>1331.8</v>
      </c>
      <c r="E4245" s="17">
        <v>1920</v>
      </c>
      <c r="F4245" s="17">
        <v>468665</v>
      </c>
      <c r="G4245" s="17">
        <v>197851.20750000002</v>
      </c>
      <c r="H4245">
        <v>56.184351821002679</v>
      </c>
    </row>
    <row r="4246" spans="1:8" x14ac:dyDescent="0.3">
      <c r="A4246" t="s">
        <v>3066</v>
      </c>
      <c r="B4246" t="s">
        <v>125</v>
      </c>
      <c r="C4246" t="s">
        <v>29</v>
      </c>
      <c r="D4246" s="16">
        <v>1331.8</v>
      </c>
      <c r="E4246" s="17">
        <v>600</v>
      </c>
      <c r="F4246" s="17">
        <v>181883</v>
      </c>
      <c r="G4246" s="17">
        <v>80071.130900000091</v>
      </c>
      <c r="H4246">
        <v>49.784123692116751</v>
      </c>
    </row>
    <row r="4247" spans="1:8" x14ac:dyDescent="0.3">
      <c r="A4247" t="s">
        <v>7496</v>
      </c>
      <c r="B4247" t="s">
        <v>125</v>
      </c>
      <c r="C4247" t="s">
        <v>5077</v>
      </c>
      <c r="D4247" s="16">
        <v>1331.8</v>
      </c>
      <c r="E4247" s="17">
        <v>1920</v>
      </c>
      <c r="F4247" s="17">
        <v>35705</v>
      </c>
      <c r="G4247" s="17">
        <v>14358.644000000004</v>
      </c>
      <c r="H4247">
        <v>45.58489348720687</v>
      </c>
    </row>
    <row r="4248" spans="1:8" x14ac:dyDescent="0.3">
      <c r="A4248" t="s">
        <v>3067</v>
      </c>
      <c r="B4248" t="s">
        <v>125</v>
      </c>
      <c r="C4248" t="s">
        <v>30</v>
      </c>
      <c r="D4248" s="16">
        <v>1331.8</v>
      </c>
      <c r="E4248" s="17">
        <v>1108</v>
      </c>
      <c r="F4248" s="17">
        <v>199760</v>
      </c>
      <c r="G4248" s="17">
        <v>113551.35649999989</v>
      </c>
      <c r="H4248">
        <v>70.705888241936947</v>
      </c>
    </row>
    <row r="4249" spans="1:8" x14ac:dyDescent="0.3">
      <c r="A4249" t="s">
        <v>7497</v>
      </c>
      <c r="B4249" t="s">
        <v>125</v>
      </c>
      <c r="C4249" t="s">
        <v>5079</v>
      </c>
      <c r="D4249" s="16">
        <v>1331.8</v>
      </c>
      <c r="E4249" s="17">
        <v>880</v>
      </c>
      <c r="F4249" s="17">
        <v>22593</v>
      </c>
      <c r="G4249" s="17">
        <v>12397.832000000002</v>
      </c>
      <c r="H4249">
        <v>123.18826990393889</v>
      </c>
    </row>
    <row r="4250" spans="1:8" x14ac:dyDescent="0.3">
      <c r="A4250" t="s">
        <v>7498</v>
      </c>
      <c r="B4250" t="s">
        <v>125</v>
      </c>
      <c r="C4250" t="s">
        <v>5081</v>
      </c>
      <c r="D4250" s="16">
        <v>1331.8</v>
      </c>
      <c r="E4250" s="17">
        <v>0</v>
      </c>
      <c r="F4250" s="17">
        <v>305668</v>
      </c>
      <c r="G4250" s="17">
        <v>169213.82429999998</v>
      </c>
      <c r="H4250">
        <v>52.754789531149456</v>
      </c>
    </row>
    <row r="4251" spans="1:8" x14ac:dyDescent="0.3">
      <c r="A4251" t="s">
        <v>7499</v>
      </c>
      <c r="B4251" t="s">
        <v>125</v>
      </c>
      <c r="C4251" t="s">
        <v>5083</v>
      </c>
      <c r="D4251" s="16">
        <v>1331.8</v>
      </c>
      <c r="E4251" s="17">
        <v>0</v>
      </c>
      <c r="F4251" s="17">
        <v>317618</v>
      </c>
      <c r="G4251" s="17">
        <v>177607.3413</v>
      </c>
      <c r="H4251">
        <v>31.458395889969502</v>
      </c>
    </row>
    <row r="4252" spans="1:8" x14ac:dyDescent="0.3">
      <c r="A4252" t="s">
        <v>7500</v>
      </c>
      <c r="B4252" t="s">
        <v>125</v>
      </c>
      <c r="C4252" t="s">
        <v>5085</v>
      </c>
      <c r="D4252" s="16">
        <v>1331.8</v>
      </c>
      <c r="E4252" s="17">
        <v>360</v>
      </c>
      <c r="F4252" s="17">
        <v>49345</v>
      </c>
      <c r="G4252" s="17">
        <v>24410.526800000003</v>
      </c>
      <c r="H4252">
        <v>79.310200477786665</v>
      </c>
    </row>
    <row r="4253" spans="1:8" x14ac:dyDescent="0.3">
      <c r="A4253" t="s">
        <v>3068</v>
      </c>
      <c r="B4253" t="s">
        <v>125</v>
      </c>
      <c r="C4253" t="s">
        <v>31</v>
      </c>
      <c r="D4253" s="16">
        <v>1331.8</v>
      </c>
      <c r="E4253" s="17">
        <v>2560</v>
      </c>
      <c r="F4253" s="17">
        <v>394452</v>
      </c>
      <c r="G4253" s="17">
        <v>198324.79709999997</v>
      </c>
      <c r="H4253">
        <v>46.310565621695353</v>
      </c>
    </row>
    <row r="4254" spans="1:8" x14ac:dyDescent="0.3">
      <c r="A4254" t="s">
        <v>7501</v>
      </c>
      <c r="B4254" t="s">
        <v>125</v>
      </c>
      <c r="C4254" t="s">
        <v>5087</v>
      </c>
      <c r="D4254" s="16">
        <v>1331.8</v>
      </c>
      <c r="E4254" s="17">
        <v>0</v>
      </c>
      <c r="F4254" s="17">
        <v>4095</v>
      </c>
      <c r="G4254" s="17">
        <v>1099.3319999999999</v>
      </c>
      <c r="H4254">
        <v>559.80971950162711</v>
      </c>
    </row>
    <row r="4255" spans="1:8" x14ac:dyDescent="0.3">
      <c r="A4255" t="s">
        <v>3267</v>
      </c>
      <c r="B4255" t="s">
        <v>126</v>
      </c>
      <c r="C4255" t="s">
        <v>4</v>
      </c>
      <c r="D4255" s="16">
        <v>1248.5</v>
      </c>
      <c r="E4255" s="17">
        <v>10260</v>
      </c>
      <c r="F4255" s="17">
        <v>4300797</v>
      </c>
      <c r="G4255" s="17">
        <v>2168557.8240999994</v>
      </c>
      <c r="H4255">
        <v>41.0166147622651</v>
      </c>
    </row>
    <row r="4256" spans="1:8" x14ac:dyDescent="0.3">
      <c r="A4256" t="s">
        <v>3268</v>
      </c>
      <c r="B4256" t="s">
        <v>126</v>
      </c>
      <c r="C4256" t="s">
        <v>2</v>
      </c>
      <c r="D4256" s="16">
        <v>1248.5</v>
      </c>
      <c r="E4256" s="17">
        <v>10314</v>
      </c>
      <c r="F4256" s="17">
        <v>4913911</v>
      </c>
      <c r="G4256" s="17">
        <v>2626191.4878000016</v>
      </c>
      <c r="H4256">
        <v>53.558196270648487</v>
      </c>
    </row>
    <row r="4257" spans="1:8" x14ac:dyDescent="0.3">
      <c r="A4257" t="s">
        <v>3269</v>
      </c>
      <c r="B4257" t="s">
        <v>126</v>
      </c>
      <c r="C4257" t="s">
        <v>3</v>
      </c>
      <c r="D4257" s="16">
        <v>1248.5</v>
      </c>
      <c r="E4257" s="17">
        <v>9360</v>
      </c>
      <c r="F4257" s="17">
        <v>2092253</v>
      </c>
      <c r="G4257" s="17">
        <v>1100337.8425000003</v>
      </c>
      <c r="H4257">
        <v>52.99567083982182</v>
      </c>
    </row>
    <row r="4258" spans="1:8" x14ac:dyDescent="0.3">
      <c r="A4258" t="s">
        <v>3270</v>
      </c>
      <c r="B4258" t="s">
        <v>126</v>
      </c>
      <c r="C4258" t="s">
        <v>7</v>
      </c>
      <c r="D4258" s="16">
        <v>1248.5</v>
      </c>
      <c r="E4258" s="17">
        <v>4095</v>
      </c>
      <c r="F4258" s="17">
        <v>1014630</v>
      </c>
      <c r="G4258" s="17">
        <v>525588.00499999989</v>
      </c>
      <c r="H4258">
        <v>62.236678731853999</v>
      </c>
    </row>
    <row r="4259" spans="1:8" x14ac:dyDescent="0.3">
      <c r="A4259" t="s">
        <v>3271</v>
      </c>
      <c r="B4259" t="s">
        <v>126</v>
      </c>
      <c r="C4259" t="s">
        <v>5</v>
      </c>
      <c r="D4259" s="16">
        <v>1248.5</v>
      </c>
      <c r="E4259" s="17">
        <v>8400</v>
      </c>
      <c r="F4259" s="17">
        <v>1617449</v>
      </c>
      <c r="G4259" s="17">
        <v>896808.80990000046</v>
      </c>
      <c r="H4259">
        <v>49.281114967334837</v>
      </c>
    </row>
    <row r="4260" spans="1:8" x14ac:dyDescent="0.3">
      <c r="A4260" t="s">
        <v>3272</v>
      </c>
      <c r="B4260" t="s">
        <v>126</v>
      </c>
      <c r="C4260" t="s">
        <v>6</v>
      </c>
      <c r="D4260" s="16">
        <v>1248.5</v>
      </c>
      <c r="E4260" s="17">
        <v>1060</v>
      </c>
      <c r="F4260" s="17">
        <v>398976</v>
      </c>
      <c r="G4260" s="17">
        <v>211017.94029999993</v>
      </c>
      <c r="H4260">
        <v>28.54247222685067</v>
      </c>
    </row>
    <row r="4261" spans="1:8" x14ac:dyDescent="0.3">
      <c r="A4261" t="s">
        <v>3273</v>
      </c>
      <c r="B4261" t="s">
        <v>126</v>
      </c>
      <c r="C4261" t="s">
        <v>8</v>
      </c>
      <c r="D4261" s="16">
        <v>1248.5</v>
      </c>
      <c r="E4261" s="17">
        <v>1840</v>
      </c>
      <c r="F4261" s="17">
        <v>567103</v>
      </c>
      <c r="G4261" s="17">
        <v>266277.22099999979</v>
      </c>
      <c r="H4261">
        <v>33.089696506694601</v>
      </c>
    </row>
    <row r="4262" spans="1:8" x14ac:dyDescent="0.3">
      <c r="A4262" t="s">
        <v>3274</v>
      </c>
      <c r="B4262" t="s">
        <v>126</v>
      </c>
      <c r="C4262" t="s">
        <v>21</v>
      </c>
      <c r="D4262" s="16">
        <v>1248.5</v>
      </c>
      <c r="E4262" s="17">
        <v>1800</v>
      </c>
      <c r="F4262" s="17">
        <v>380223</v>
      </c>
      <c r="G4262" s="17">
        <v>193871.87600000011</v>
      </c>
      <c r="H4262">
        <v>35.432148751085649</v>
      </c>
    </row>
    <row r="4263" spans="1:8" x14ac:dyDescent="0.3">
      <c r="A4263" t="s">
        <v>3275</v>
      </c>
      <c r="B4263" t="s">
        <v>126</v>
      </c>
      <c r="C4263" t="s">
        <v>22</v>
      </c>
      <c r="D4263" s="16">
        <v>1248.5</v>
      </c>
      <c r="E4263" s="17">
        <v>1720</v>
      </c>
      <c r="F4263" s="17">
        <v>728115</v>
      </c>
      <c r="G4263" s="17">
        <v>342069.16599999991</v>
      </c>
      <c r="H4263">
        <v>29.058127442193758</v>
      </c>
    </row>
    <row r="4264" spans="1:8" x14ac:dyDescent="0.3">
      <c r="A4264" t="s">
        <v>3276</v>
      </c>
      <c r="B4264" t="s">
        <v>126</v>
      </c>
      <c r="C4264" t="s">
        <v>23</v>
      </c>
      <c r="D4264" s="16">
        <v>1248.5</v>
      </c>
      <c r="E4264" s="17">
        <v>960</v>
      </c>
      <c r="F4264" s="17">
        <v>535881</v>
      </c>
      <c r="G4264" s="17">
        <v>266120.60800000018</v>
      </c>
      <c r="H4264">
        <v>35.076047088113647</v>
      </c>
    </row>
    <row r="4265" spans="1:8" x14ac:dyDescent="0.3">
      <c r="A4265" t="s">
        <v>3277</v>
      </c>
      <c r="B4265" t="s">
        <v>126</v>
      </c>
      <c r="C4265" t="s">
        <v>24</v>
      </c>
      <c r="D4265" s="16">
        <v>1248.5</v>
      </c>
      <c r="E4265" s="17">
        <v>4040</v>
      </c>
      <c r="F4265" s="17">
        <v>672210</v>
      </c>
      <c r="G4265" s="17">
        <v>346091.82600000006</v>
      </c>
      <c r="H4265">
        <v>39.06620692534608</v>
      </c>
    </row>
    <row r="4266" spans="1:8" x14ac:dyDescent="0.3">
      <c r="A4266" t="s">
        <v>3278</v>
      </c>
      <c r="B4266" t="s">
        <v>126</v>
      </c>
      <c r="C4266" t="s">
        <v>25</v>
      </c>
      <c r="D4266" s="16">
        <v>1248.5</v>
      </c>
      <c r="E4266" s="17">
        <v>1480</v>
      </c>
      <c r="F4266" s="17">
        <v>310458</v>
      </c>
      <c r="G4266" s="17">
        <v>152942.00200000007</v>
      </c>
      <c r="H4266">
        <v>38.56515448862541</v>
      </c>
    </row>
    <row r="4267" spans="1:8" x14ac:dyDescent="0.3">
      <c r="A4267" t="s">
        <v>7502</v>
      </c>
      <c r="B4267" t="s">
        <v>126</v>
      </c>
      <c r="C4267" t="s">
        <v>5061</v>
      </c>
      <c r="D4267" s="16">
        <v>1248.5</v>
      </c>
      <c r="E4267" s="17">
        <v>5713</v>
      </c>
      <c r="F4267" s="17">
        <v>564993</v>
      </c>
      <c r="G4267" s="17">
        <v>293677.01819999987</v>
      </c>
      <c r="H4267">
        <v>38.559005437474625</v>
      </c>
    </row>
    <row r="4268" spans="1:8" x14ac:dyDescent="0.3">
      <c r="A4268" t="s">
        <v>3279</v>
      </c>
      <c r="B4268" t="s">
        <v>126</v>
      </c>
      <c r="C4268" t="s">
        <v>15</v>
      </c>
      <c r="D4268" s="16">
        <v>1248.5</v>
      </c>
      <c r="E4268" s="17">
        <v>1362</v>
      </c>
      <c r="F4268" s="17">
        <v>640253</v>
      </c>
      <c r="G4268" s="17">
        <v>373480.33859999996</v>
      </c>
      <c r="H4268">
        <v>33.530572518777596</v>
      </c>
    </row>
    <row r="4269" spans="1:8" x14ac:dyDescent="0.3">
      <c r="A4269" t="s">
        <v>7503</v>
      </c>
      <c r="B4269" t="s">
        <v>126</v>
      </c>
      <c r="C4269" t="s">
        <v>5063</v>
      </c>
      <c r="D4269" s="16">
        <v>1248.5</v>
      </c>
      <c r="E4269" s="17">
        <v>400</v>
      </c>
      <c r="F4269" s="17">
        <v>9312</v>
      </c>
      <c r="G4269" s="17">
        <v>4800.7570000000014</v>
      </c>
      <c r="H4269">
        <v>58.431203794608344</v>
      </c>
    </row>
    <row r="4270" spans="1:8" x14ac:dyDescent="0.3">
      <c r="A4270" t="s">
        <v>7504</v>
      </c>
      <c r="B4270" t="s">
        <v>126</v>
      </c>
      <c r="C4270" t="s">
        <v>5065</v>
      </c>
      <c r="D4270" s="16">
        <v>1248.5</v>
      </c>
      <c r="E4270" s="17">
        <v>912</v>
      </c>
      <c r="F4270" s="17">
        <v>1931111</v>
      </c>
      <c r="G4270" s="17">
        <v>924479.28500000027</v>
      </c>
      <c r="H4270">
        <v>38.11377736941256</v>
      </c>
    </row>
    <row r="4271" spans="1:8" x14ac:dyDescent="0.3">
      <c r="A4271" t="s">
        <v>7505</v>
      </c>
      <c r="B4271" t="s">
        <v>126</v>
      </c>
      <c r="C4271" t="s">
        <v>5067</v>
      </c>
      <c r="D4271" s="16">
        <v>1248.5</v>
      </c>
      <c r="E4271" s="17">
        <v>912</v>
      </c>
      <c r="F4271" s="17">
        <v>1706498</v>
      </c>
      <c r="G4271" s="17">
        <v>795111.75929999957</v>
      </c>
      <c r="H4271">
        <v>40.765565681531577</v>
      </c>
    </row>
    <row r="4272" spans="1:8" x14ac:dyDescent="0.3">
      <c r="A4272" t="s">
        <v>7506</v>
      </c>
      <c r="B4272" t="s">
        <v>126</v>
      </c>
      <c r="C4272" t="s">
        <v>5069</v>
      </c>
      <c r="D4272" s="16">
        <v>1248.5</v>
      </c>
      <c r="E4272" s="17">
        <v>1584</v>
      </c>
      <c r="F4272" s="17">
        <v>505572</v>
      </c>
      <c r="G4272" s="17">
        <v>128574.09239999967</v>
      </c>
      <c r="H4272">
        <v>70.761624831893386</v>
      </c>
    </row>
    <row r="4273" spans="1:8" x14ac:dyDescent="0.3">
      <c r="A4273" t="s">
        <v>7507</v>
      </c>
      <c r="B4273" t="s">
        <v>126</v>
      </c>
      <c r="C4273" t="s">
        <v>5071</v>
      </c>
      <c r="D4273" s="16">
        <v>1248.5</v>
      </c>
      <c r="E4273" s="17">
        <v>600</v>
      </c>
      <c r="F4273" s="17">
        <v>314306</v>
      </c>
      <c r="G4273" s="17">
        <v>128414.38190000004</v>
      </c>
      <c r="H4273">
        <v>62.447345672978514</v>
      </c>
    </row>
    <row r="4274" spans="1:8" x14ac:dyDescent="0.3">
      <c r="A4274" t="s">
        <v>7508</v>
      </c>
      <c r="B4274" t="s">
        <v>126</v>
      </c>
      <c r="C4274" t="s">
        <v>5073</v>
      </c>
      <c r="D4274" s="16">
        <v>1248.5</v>
      </c>
      <c r="E4274" s="17">
        <v>0</v>
      </c>
      <c r="F4274" s="17">
        <v>51509</v>
      </c>
      <c r="G4274" s="17">
        <v>22689.77459999999</v>
      </c>
      <c r="H4274">
        <v>11.878296142546557</v>
      </c>
    </row>
    <row r="4275" spans="1:8" x14ac:dyDescent="0.3">
      <c r="A4275" t="s">
        <v>7509</v>
      </c>
      <c r="B4275" t="s">
        <v>126</v>
      </c>
      <c r="C4275" t="s">
        <v>5075</v>
      </c>
      <c r="D4275" s="16">
        <v>1248.5</v>
      </c>
      <c r="E4275" s="17">
        <v>0</v>
      </c>
      <c r="F4275" s="17">
        <v>9982</v>
      </c>
      <c r="G4275" s="17">
        <v>4087.6999999999989</v>
      </c>
      <c r="H4275">
        <v>44.619647795327673</v>
      </c>
    </row>
    <row r="4276" spans="1:8" x14ac:dyDescent="0.3">
      <c r="A4276" t="s">
        <v>3280</v>
      </c>
      <c r="B4276" t="s">
        <v>126</v>
      </c>
      <c r="C4276" t="s">
        <v>26</v>
      </c>
      <c r="D4276" s="16">
        <v>1248.5</v>
      </c>
      <c r="E4276" s="17">
        <v>912</v>
      </c>
      <c r="F4276" s="17">
        <v>322236</v>
      </c>
      <c r="G4276" s="17">
        <v>149538.78199999998</v>
      </c>
      <c r="H4276">
        <v>81.114705632374211</v>
      </c>
    </row>
    <row r="4277" spans="1:8" x14ac:dyDescent="0.3">
      <c r="A4277" t="s">
        <v>3281</v>
      </c>
      <c r="B4277" t="s">
        <v>126</v>
      </c>
      <c r="C4277" t="s">
        <v>27</v>
      </c>
      <c r="D4277" s="16">
        <v>1248.5</v>
      </c>
      <c r="E4277" s="17">
        <v>912</v>
      </c>
      <c r="F4277" s="17">
        <v>284967</v>
      </c>
      <c r="G4277" s="17">
        <v>138035.75320000012</v>
      </c>
      <c r="H4277">
        <v>77.777244601724789</v>
      </c>
    </row>
    <row r="4278" spans="1:8" x14ac:dyDescent="0.3">
      <c r="A4278" t="s">
        <v>3282</v>
      </c>
      <c r="B4278" t="s">
        <v>126</v>
      </c>
      <c r="C4278" t="s">
        <v>28</v>
      </c>
      <c r="D4278" s="16">
        <v>1248.5</v>
      </c>
      <c r="E4278" s="17">
        <v>1056</v>
      </c>
      <c r="F4278" s="17">
        <v>266930</v>
      </c>
      <c r="G4278" s="17">
        <v>100592.41799999998</v>
      </c>
      <c r="H4278">
        <v>47.227375147848406</v>
      </c>
    </row>
    <row r="4279" spans="1:8" x14ac:dyDescent="0.3">
      <c r="A4279" t="s">
        <v>3283</v>
      </c>
      <c r="B4279" t="s">
        <v>126</v>
      </c>
      <c r="C4279" t="s">
        <v>29</v>
      </c>
      <c r="D4279" s="16">
        <v>1248.5</v>
      </c>
      <c r="E4279" s="17">
        <v>600</v>
      </c>
      <c r="F4279" s="17">
        <v>201114</v>
      </c>
      <c r="G4279" s="17">
        <v>91286.02800000002</v>
      </c>
      <c r="H4279">
        <v>50.693366932970392</v>
      </c>
    </row>
    <row r="4280" spans="1:8" x14ac:dyDescent="0.3">
      <c r="A4280" t="s">
        <v>7510</v>
      </c>
      <c r="B4280" t="s">
        <v>126</v>
      </c>
      <c r="C4280" t="s">
        <v>5077</v>
      </c>
      <c r="D4280" s="16">
        <v>1248.5</v>
      </c>
      <c r="E4280" s="17">
        <v>640</v>
      </c>
      <c r="F4280" s="17">
        <v>15378</v>
      </c>
      <c r="G4280" s="17">
        <v>6547.7039999999997</v>
      </c>
      <c r="H4280">
        <v>19.3269074332276</v>
      </c>
    </row>
    <row r="4281" spans="1:8" x14ac:dyDescent="0.3">
      <c r="A4281" t="s">
        <v>3284</v>
      </c>
      <c r="B4281" t="s">
        <v>126</v>
      </c>
      <c r="C4281" t="s">
        <v>30</v>
      </c>
      <c r="D4281" s="16">
        <v>1248.5</v>
      </c>
      <c r="E4281" s="17">
        <v>1608</v>
      </c>
      <c r="F4281" s="17">
        <v>427132</v>
      </c>
      <c r="G4281" s="17">
        <v>236912.52140000017</v>
      </c>
      <c r="H4281">
        <v>46.822941953432675</v>
      </c>
    </row>
    <row r="4282" spans="1:8" x14ac:dyDescent="0.3">
      <c r="A4282" t="s">
        <v>7511</v>
      </c>
      <c r="B4282" t="s">
        <v>126</v>
      </c>
      <c r="C4282" t="s">
        <v>5079</v>
      </c>
      <c r="D4282" s="16">
        <v>1248.5</v>
      </c>
      <c r="E4282" s="17">
        <v>640</v>
      </c>
      <c r="F4282" s="17">
        <v>30447</v>
      </c>
      <c r="G4282" s="17">
        <v>14721.806000000002</v>
      </c>
      <c r="H4282">
        <v>54.105656299057443</v>
      </c>
    </row>
    <row r="4283" spans="1:8" x14ac:dyDescent="0.3">
      <c r="A4283" t="s">
        <v>7512</v>
      </c>
      <c r="B4283" t="s">
        <v>126</v>
      </c>
      <c r="C4283" t="s">
        <v>5081</v>
      </c>
      <c r="D4283" s="16">
        <v>1248.5</v>
      </c>
      <c r="E4283" s="17">
        <v>0</v>
      </c>
      <c r="F4283" s="17">
        <v>287352</v>
      </c>
      <c r="G4283" s="17">
        <v>148000.07720000003</v>
      </c>
      <c r="H4283">
        <v>54.465927435340639</v>
      </c>
    </row>
    <row r="4284" spans="1:8" x14ac:dyDescent="0.3">
      <c r="A4284" t="s">
        <v>7513</v>
      </c>
      <c r="B4284" t="s">
        <v>126</v>
      </c>
      <c r="C4284" t="s">
        <v>5083</v>
      </c>
      <c r="D4284" s="16">
        <v>1248.5</v>
      </c>
      <c r="E4284" s="17">
        <v>0</v>
      </c>
      <c r="F4284" s="17">
        <v>202916</v>
      </c>
      <c r="G4284" s="17">
        <v>107668.21830000001</v>
      </c>
      <c r="H4284">
        <v>42.286610113251584</v>
      </c>
    </row>
    <row r="4285" spans="1:8" x14ac:dyDescent="0.3">
      <c r="A4285" t="s">
        <v>7514</v>
      </c>
      <c r="B4285" t="s">
        <v>126</v>
      </c>
      <c r="C4285" t="s">
        <v>5085</v>
      </c>
      <c r="D4285" s="16">
        <v>1248.5</v>
      </c>
      <c r="E4285" s="17">
        <v>180</v>
      </c>
      <c r="F4285" s="17">
        <v>33297</v>
      </c>
      <c r="G4285" s="17">
        <v>15449.724000000002</v>
      </c>
      <c r="H4285">
        <v>20.856000041687039</v>
      </c>
    </row>
    <row r="4286" spans="1:8" x14ac:dyDescent="0.3">
      <c r="A4286" t="s">
        <v>3285</v>
      </c>
      <c r="B4286" t="s">
        <v>126</v>
      </c>
      <c r="C4286" t="s">
        <v>31</v>
      </c>
      <c r="D4286" s="16">
        <v>1248.5</v>
      </c>
      <c r="E4286" s="17">
        <v>3360</v>
      </c>
      <c r="F4286" s="17">
        <v>558937</v>
      </c>
      <c r="G4286" s="17">
        <v>262853.73030000011</v>
      </c>
      <c r="H4286">
        <v>43.336942592200778</v>
      </c>
    </row>
    <row r="4287" spans="1:8" x14ac:dyDescent="0.3">
      <c r="A4287" t="s">
        <v>7515</v>
      </c>
      <c r="B4287" t="s">
        <v>126</v>
      </c>
      <c r="C4287" t="s">
        <v>5087</v>
      </c>
      <c r="D4287" s="16">
        <v>1248.5</v>
      </c>
      <c r="E4287" s="17">
        <v>78</v>
      </c>
      <c r="F4287" s="17">
        <v>43433</v>
      </c>
      <c r="G4287" s="17">
        <v>11813.076000000005</v>
      </c>
      <c r="H4287">
        <v>152.01976039537601</v>
      </c>
    </row>
    <row r="4288" spans="1:8" x14ac:dyDescent="0.3">
      <c r="A4288" t="s">
        <v>3326</v>
      </c>
      <c r="B4288" t="s">
        <v>127</v>
      </c>
      <c r="C4288" t="s">
        <v>4</v>
      </c>
      <c r="D4288" s="16">
        <v>987.4</v>
      </c>
      <c r="E4288" s="17">
        <v>9042</v>
      </c>
      <c r="F4288" s="17">
        <v>3083591</v>
      </c>
      <c r="G4288" s="17">
        <v>1705631.5409000011</v>
      </c>
      <c r="H4288">
        <v>50.230519220940998</v>
      </c>
    </row>
    <row r="4289" spans="1:8" x14ac:dyDescent="0.3">
      <c r="A4289" t="s">
        <v>3327</v>
      </c>
      <c r="B4289" t="s">
        <v>127</v>
      </c>
      <c r="C4289" t="s">
        <v>2</v>
      </c>
      <c r="D4289" s="16">
        <v>987.4</v>
      </c>
      <c r="E4289" s="17">
        <v>17448</v>
      </c>
      <c r="F4289" s="17">
        <v>6281115</v>
      </c>
      <c r="G4289" s="17">
        <v>3442719.5386999985</v>
      </c>
      <c r="H4289">
        <v>67.807771650554329</v>
      </c>
    </row>
    <row r="4290" spans="1:8" x14ac:dyDescent="0.3">
      <c r="A4290" t="s">
        <v>3328</v>
      </c>
      <c r="B4290" t="s">
        <v>127</v>
      </c>
      <c r="C4290" t="s">
        <v>3</v>
      </c>
      <c r="D4290" s="16">
        <v>987.4</v>
      </c>
      <c r="E4290" s="17">
        <v>11232</v>
      </c>
      <c r="F4290" s="17">
        <v>1883962</v>
      </c>
      <c r="G4290" s="17">
        <v>1011960.2386000007</v>
      </c>
      <c r="H4290">
        <v>63.498575137281897</v>
      </c>
    </row>
    <row r="4291" spans="1:8" x14ac:dyDescent="0.3">
      <c r="A4291" t="s">
        <v>3329</v>
      </c>
      <c r="B4291" t="s">
        <v>127</v>
      </c>
      <c r="C4291" t="s">
        <v>7</v>
      </c>
      <c r="D4291" s="16">
        <v>987.4</v>
      </c>
      <c r="E4291" s="17">
        <v>3261</v>
      </c>
      <c r="F4291" s="17">
        <v>894997</v>
      </c>
      <c r="G4291" s="17">
        <v>497011.51599999995</v>
      </c>
      <c r="H4291">
        <v>53.353228021251134</v>
      </c>
    </row>
    <row r="4292" spans="1:8" x14ac:dyDescent="0.3">
      <c r="A4292" t="s">
        <v>3330</v>
      </c>
      <c r="B4292" t="s">
        <v>127</v>
      </c>
      <c r="C4292" t="s">
        <v>5</v>
      </c>
      <c r="D4292" s="16">
        <v>987.4</v>
      </c>
      <c r="E4292" s="17">
        <v>3400</v>
      </c>
      <c r="F4292" s="17">
        <v>677036</v>
      </c>
      <c r="G4292" s="17">
        <v>385403.62210000004</v>
      </c>
      <c r="H4292">
        <v>54.961804809259412</v>
      </c>
    </row>
    <row r="4293" spans="1:8" x14ac:dyDescent="0.3">
      <c r="A4293" t="s">
        <v>3331</v>
      </c>
      <c r="B4293" t="s">
        <v>127</v>
      </c>
      <c r="C4293" t="s">
        <v>6</v>
      </c>
      <c r="D4293" s="16">
        <v>987.4</v>
      </c>
      <c r="E4293" s="17">
        <v>1710</v>
      </c>
      <c r="F4293" s="17">
        <v>362743</v>
      </c>
      <c r="G4293" s="17">
        <v>169616.65039999993</v>
      </c>
      <c r="H4293">
        <v>52.210266039740887</v>
      </c>
    </row>
    <row r="4294" spans="1:8" x14ac:dyDescent="0.3">
      <c r="A4294" t="s">
        <v>3332</v>
      </c>
      <c r="B4294" t="s">
        <v>127</v>
      </c>
      <c r="C4294" t="s">
        <v>8</v>
      </c>
      <c r="D4294" s="16">
        <v>987.4</v>
      </c>
      <c r="E4294" s="17">
        <v>5180</v>
      </c>
      <c r="F4294" s="17">
        <v>894204</v>
      </c>
      <c r="G4294" s="17">
        <v>435650.32789999986</v>
      </c>
      <c r="H4294">
        <v>58.601283192733668</v>
      </c>
    </row>
    <row r="4295" spans="1:8" x14ac:dyDescent="0.3">
      <c r="A4295" t="s">
        <v>3333</v>
      </c>
      <c r="B4295" t="s">
        <v>127</v>
      </c>
      <c r="C4295" t="s">
        <v>21</v>
      </c>
      <c r="D4295" s="16">
        <v>987.4</v>
      </c>
      <c r="E4295" s="17">
        <v>2360</v>
      </c>
      <c r="F4295" s="17">
        <v>348003</v>
      </c>
      <c r="G4295" s="17">
        <v>178460.28300000032</v>
      </c>
      <c r="H4295">
        <v>44.842422327701719</v>
      </c>
    </row>
    <row r="4296" spans="1:8" x14ac:dyDescent="0.3">
      <c r="A4296" t="s">
        <v>3334</v>
      </c>
      <c r="B4296" t="s">
        <v>127</v>
      </c>
      <c r="C4296" t="s">
        <v>22</v>
      </c>
      <c r="D4296" s="16">
        <v>987.4</v>
      </c>
      <c r="E4296" s="17">
        <v>2200</v>
      </c>
      <c r="F4296" s="17">
        <v>679025</v>
      </c>
      <c r="G4296" s="17">
        <v>347668.91600000014</v>
      </c>
      <c r="H4296">
        <v>36.276678810279599</v>
      </c>
    </row>
    <row r="4297" spans="1:8" x14ac:dyDescent="0.3">
      <c r="A4297" t="s">
        <v>3335</v>
      </c>
      <c r="B4297" t="s">
        <v>127</v>
      </c>
      <c r="C4297" t="s">
        <v>23</v>
      </c>
      <c r="D4297" s="16">
        <v>987.4</v>
      </c>
      <c r="E4297" s="17">
        <v>1240</v>
      </c>
      <c r="F4297" s="17">
        <v>427165</v>
      </c>
      <c r="G4297" s="17">
        <v>222963.38020000004</v>
      </c>
      <c r="H4297">
        <v>52.957977958703864</v>
      </c>
    </row>
    <row r="4298" spans="1:8" x14ac:dyDescent="0.3">
      <c r="A4298" t="s">
        <v>3336</v>
      </c>
      <c r="B4298" t="s">
        <v>127</v>
      </c>
      <c r="C4298" t="s">
        <v>24</v>
      </c>
      <c r="D4298" s="16">
        <v>987.4</v>
      </c>
      <c r="E4298" s="17">
        <v>5240</v>
      </c>
      <c r="F4298" s="17">
        <v>507859</v>
      </c>
      <c r="G4298" s="17">
        <v>273413.40600000008</v>
      </c>
      <c r="H4298">
        <v>62.289691629692229</v>
      </c>
    </row>
    <row r="4299" spans="1:8" x14ac:dyDescent="0.3">
      <c r="A4299" t="s">
        <v>3337</v>
      </c>
      <c r="B4299" t="s">
        <v>127</v>
      </c>
      <c r="C4299" t="s">
        <v>25</v>
      </c>
      <c r="D4299" s="16">
        <v>987.4</v>
      </c>
      <c r="E4299" s="17">
        <v>1920</v>
      </c>
      <c r="F4299" s="17">
        <v>344190</v>
      </c>
      <c r="G4299" s="17">
        <v>178550.19999999995</v>
      </c>
      <c r="H4299">
        <v>49.175381322604821</v>
      </c>
    </row>
    <row r="4300" spans="1:8" x14ac:dyDescent="0.3">
      <c r="A4300" t="s">
        <v>7516</v>
      </c>
      <c r="B4300" t="s">
        <v>127</v>
      </c>
      <c r="C4300" t="s">
        <v>5061</v>
      </c>
      <c r="D4300" s="16">
        <v>987.4</v>
      </c>
      <c r="E4300" s="17">
        <v>4630</v>
      </c>
      <c r="F4300" s="17">
        <v>403938</v>
      </c>
      <c r="G4300" s="17">
        <v>212097.90100000019</v>
      </c>
      <c r="H4300">
        <v>46.837214436591822</v>
      </c>
    </row>
    <row r="4301" spans="1:8" x14ac:dyDescent="0.3">
      <c r="A4301" t="s">
        <v>3338</v>
      </c>
      <c r="B4301" t="s">
        <v>127</v>
      </c>
      <c r="C4301" t="s">
        <v>14</v>
      </c>
      <c r="D4301" s="16">
        <v>987.4</v>
      </c>
      <c r="E4301" s="17">
        <v>2065</v>
      </c>
      <c r="F4301" s="17">
        <v>516467</v>
      </c>
      <c r="G4301" s="17">
        <v>259060.18319999991</v>
      </c>
      <c r="H4301">
        <v>40.439878612802936</v>
      </c>
    </row>
    <row r="4302" spans="1:8" x14ac:dyDescent="0.3">
      <c r="A4302" t="s">
        <v>3339</v>
      </c>
      <c r="B4302" t="s">
        <v>127</v>
      </c>
      <c r="C4302" t="s">
        <v>15</v>
      </c>
      <c r="D4302" s="16">
        <v>987.4</v>
      </c>
      <c r="E4302" s="17">
        <v>1780</v>
      </c>
      <c r="F4302" s="17">
        <v>555120</v>
      </c>
      <c r="G4302" s="17">
        <v>324110.54660000012</v>
      </c>
      <c r="H4302">
        <v>38.38764014927537</v>
      </c>
    </row>
    <row r="4303" spans="1:8" x14ac:dyDescent="0.3">
      <c r="A4303" t="s">
        <v>7517</v>
      </c>
      <c r="B4303" t="s">
        <v>127</v>
      </c>
      <c r="C4303" t="s">
        <v>5063</v>
      </c>
      <c r="D4303" s="16">
        <v>987.4</v>
      </c>
      <c r="E4303" s="17">
        <v>400</v>
      </c>
      <c r="F4303" s="17">
        <v>17486</v>
      </c>
      <c r="G4303" s="17">
        <v>6999.8880000000063</v>
      </c>
      <c r="H4303">
        <v>52.601870531232237</v>
      </c>
    </row>
    <row r="4304" spans="1:8" x14ac:dyDescent="0.3">
      <c r="A4304" t="s">
        <v>7518</v>
      </c>
      <c r="B4304" t="s">
        <v>127</v>
      </c>
      <c r="C4304" t="s">
        <v>5065</v>
      </c>
      <c r="D4304" s="16">
        <v>987.4</v>
      </c>
      <c r="E4304" s="17">
        <v>0</v>
      </c>
      <c r="F4304" s="17">
        <v>408428</v>
      </c>
      <c r="G4304" s="17">
        <v>186206.16020000042</v>
      </c>
      <c r="H4304">
        <v>58.537527221480637</v>
      </c>
    </row>
    <row r="4305" spans="1:8" x14ac:dyDescent="0.3">
      <c r="A4305" t="s">
        <v>7519</v>
      </c>
      <c r="B4305" t="s">
        <v>127</v>
      </c>
      <c r="C4305" t="s">
        <v>5067</v>
      </c>
      <c r="D4305" s="16">
        <v>987.4</v>
      </c>
      <c r="E4305" s="17">
        <v>0</v>
      </c>
      <c r="F4305" s="17">
        <v>494492</v>
      </c>
      <c r="G4305" s="17">
        <v>181720.38740000012</v>
      </c>
      <c r="H4305">
        <v>80.073904199642058</v>
      </c>
    </row>
    <row r="4306" spans="1:8" x14ac:dyDescent="0.3">
      <c r="A4306" t="s">
        <v>7520</v>
      </c>
      <c r="B4306" t="s">
        <v>127</v>
      </c>
      <c r="C4306" t="s">
        <v>5069</v>
      </c>
      <c r="D4306" s="16">
        <v>987.4</v>
      </c>
      <c r="E4306" s="17">
        <v>0</v>
      </c>
      <c r="F4306" s="17">
        <v>19503</v>
      </c>
      <c r="G4306" s="17">
        <v>7205.5640000000003</v>
      </c>
      <c r="H4306">
        <v>189.47071474899292</v>
      </c>
    </row>
    <row r="4307" spans="1:8" x14ac:dyDescent="0.3">
      <c r="A4307" t="s">
        <v>7521</v>
      </c>
      <c r="B4307" t="s">
        <v>127</v>
      </c>
      <c r="C4307" t="s">
        <v>5071</v>
      </c>
      <c r="D4307" s="16">
        <v>987.4</v>
      </c>
      <c r="E4307" s="17">
        <v>0</v>
      </c>
      <c r="F4307" s="17">
        <v>25432</v>
      </c>
      <c r="G4307" s="17">
        <v>11918.113499999994</v>
      </c>
      <c r="H4307">
        <v>97.293054777395056</v>
      </c>
    </row>
    <row r="4308" spans="1:8" x14ac:dyDescent="0.3">
      <c r="A4308" t="s">
        <v>7522</v>
      </c>
      <c r="B4308" t="s">
        <v>127</v>
      </c>
      <c r="C4308" t="s">
        <v>5073</v>
      </c>
      <c r="D4308" s="16">
        <v>987.4</v>
      </c>
      <c r="E4308" s="17">
        <v>0</v>
      </c>
      <c r="F4308" s="17">
        <v>48655</v>
      </c>
      <c r="G4308" s="17">
        <v>17933.665100000002</v>
      </c>
      <c r="H4308">
        <v>34.128469716984888</v>
      </c>
    </row>
    <row r="4309" spans="1:8" x14ac:dyDescent="0.3">
      <c r="A4309" t="s">
        <v>7523</v>
      </c>
      <c r="B4309" t="s">
        <v>127</v>
      </c>
      <c r="C4309" t="s">
        <v>5075</v>
      </c>
      <c r="D4309" s="16">
        <v>987.4</v>
      </c>
      <c r="E4309" s="17">
        <v>0</v>
      </c>
      <c r="F4309" s="17">
        <v>2295</v>
      </c>
      <c r="G4309" s="17">
        <v>1035.19</v>
      </c>
      <c r="H4309">
        <v>119.56960176534547</v>
      </c>
    </row>
    <row r="4310" spans="1:8" x14ac:dyDescent="0.3">
      <c r="A4310" t="s">
        <v>3340</v>
      </c>
      <c r="B4310" t="s">
        <v>127</v>
      </c>
      <c r="C4310" t="s">
        <v>26</v>
      </c>
      <c r="D4310" s="16">
        <v>987.4</v>
      </c>
      <c r="E4310" s="17">
        <v>1368</v>
      </c>
      <c r="F4310" s="17">
        <v>689636</v>
      </c>
      <c r="G4310" s="17">
        <v>368041.49330000015</v>
      </c>
      <c r="H4310">
        <v>57.464910315584028</v>
      </c>
    </row>
    <row r="4311" spans="1:8" x14ac:dyDescent="0.3">
      <c r="A4311" t="s">
        <v>3341</v>
      </c>
      <c r="B4311" t="s">
        <v>127</v>
      </c>
      <c r="C4311" t="s">
        <v>27</v>
      </c>
      <c r="D4311" s="16">
        <v>987.4</v>
      </c>
      <c r="E4311" s="17">
        <v>1596</v>
      </c>
      <c r="F4311" s="17">
        <v>360541</v>
      </c>
      <c r="G4311" s="17">
        <v>171466.38810000004</v>
      </c>
      <c r="H4311">
        <v>99.465543566190732</v>
      </c>
    </row>
    <row r="4312" spans="1:8" x14ac:dyDescent="0.3">
      <c r="A4312" t="s">
        <v>3342</v>
      </c>
      <c r="B4312" t="s">
        <v>127</v>
      </c>
      <c r="C4312" t="s">
        <v>28</v>
      </c>
      <c r="D4312" s="16">
        <v>987.4</v>
      </c>
      <c r="E4312" s="17">
        <v>1056</v>
      </c>
      <c r="F4312" s="17">
        <v>237597</v>
      </c>
      <c r="G4312" s="17">
        <v>106711.26820000002</v>
      </c>
      <c r="H4312">
        <v>60.183217886092024</v>
      </c>
    </row>
    <row r="4313" spans="1:8" x14ac:dyDescent="0.3">
      <c r="A4313" t="s">
        <v>3343</v>
      </c>
      <c r="B4313" t="s">
        <v>127</v>
      </c>
      <c r="C4313" t="s">
        <v>29</v>
      </c>
      <c r="D4313" s="16">
        <v>987.4</v>
      </c>
      <c r="E4313" s="17">
        <v>200</v>
      </c>
      <c r="F4313" s="17">
        <v>122252</v>
      </c>
      <c r="G4313" s="17">
        <v>60013.71130000001</v>
      </c>
      <c r="H4313">
        <v>52.058312082092812</v>
      </c>
    </row>
    <row r="4314" spans="1:8" x14ac:dyDescent="0.3">
      <c r="A4314" t="s">
        <v>3344</v>
      </c>
      <c r="B4314" t="s">
        <v>127</v>
      </c>
      <c r="C4314" t="s">
        <v>30</v>
      </c>
      <c r="D4314" s="16">
        <v>987.4</v>
      </c>
      <c r="E4314" s="17">
        <v>1108</v>
      </c>
      <c r="F4314" s="17">
        <v>243167</v>
      </c>
      <c r="G4314" s="17">
        <v>138993.61169999995</v>
      </c>
      <c r="H4314">
        <v>56.498978781896817</v>
      </c>
    </row>
    <row r="4315" spans="1:8" x14ac:dyDescent="0.3">
      <c r="A4315" t="s">
        <v>7524</v>
      </c>
      <c r="B4315" t="s">
        <v>127</v>
      </c>
      <c r="C4315" t="s">
        <v>5079</v>
      </c>
      <c r="D4315" s="16">
        <v>987.4</v>
      </c>
      <c r="E4315" s="17">
        <v>840</v>
      </c>
      <c r="F4315" s="17">
        <v>32631</v>
      </c>
      <c r="G4315" s="17">
        <v>13172.214</v>
      </c>
      <c r="H4315">
        <v>48.491694183799538</v>
      </c>
    </row>
    <row r="4316" spans="1:8" x14ac:dyDescent="0.3">
      <c r="A4316" t="s">
        <v>7525</v>
      </c>
      <c r="B4316" t="s">
        <v>127</v>
      </c>
      <c r="C4316" t="s">
        <v>5081</v>
      </c>
      <c r="D4316" s="16">
        <v>987.4</v>
      </c>
      <c r="E4316" s="17">
        <v>0</v>
      </c>
      <c r="F4316" s="17">
        <v>115850</v>
      </c>
      <c r="G4316" s="17">
        <v>59361.76219999999</v>
      </c>
      <c r="H4316">
        <v>99.394401843068181</v>
      </c>
    </row>
    <row r="4317" spans="1:8" x14ac:dyDescent="0.3">
      <c r="A4317" t="s">
        <v>7526</v>
      </c>
      <c r="B4317" t="s">
        <v>127</v>
      </c>
      <c r="C4317" t="s">
        <v>5083</v>
      </c>
      <c r="D4317" s="16">
        <v>987.4</v>
      </c>
      <c r="E4317" s="17">
        <v>0</v>
      </c>
      <c r="F4317" s="17">
        <v>161958</v>
      </c>
      <c r="G4317" s="17">
        <v>80497.546300000002</v>
      </c>
      <c r="H4317">
        <v>62.109108520715296</v>
      </c>
    </row>
    <row r="4318" spans="1:8" x14ac:dyDescent="0.3">
      <c r="A4318" t="s">
        <v>7527</v>
      </c>
      <c r="B4318" t="s">
        <v>127</v>
      </c>
      <c r="C4318" t="s">
        <v>5085</v>
      </c>
      <c r="D4318" s="16">
        <v>987.4</v>
      </c>
      <c r="E4318" s="17">
        <v>315</v>
      </c>
      <c r="F4318" s="17">
        <v>38162</v>
      </c>
      <c r="G4318" s="17">
        <v>18196.184000000001</v>
      </c>
      <c r="H4318">
        <v>95.328790273335144</v>
      </c>
    </row>
    <row r="4319" spans="1:8" x14ac:dyDescent="0.3">
      <c r="A4319" t="s">
        <v>3345</v>
      </c>
      <c r="B4319" t="s">
        <v>127</v>
      </c>
      <c r="C4319" t="s">
        <v>31</v>
      </c>
      <c r="D4319" s="16">
        <v>987.4</v>
      </c>
      <c r="E4319" s="17">
        <v>2744</v>
      </c>
      <c r="F4319" s="17">
        <v>357287</v>
      </c>
      <c r="G4319" s="17">
        <v>184710.16479999997</v>
      </c>
      <c r="H4319">
        <v>59.813517347431301</v>
      </c>
    </row>
    <row r="4320" spans="1:8" x14ac:dyDescent="0.3">
      <c r="A4320" t="s">
        <v>3525</v>
      </c>
      <c r="B4320" t="s">
        <v>128</v>
      </c>
      <c r="C4320" t="s">
        <v>4</v>
      </c>
      <c r="D4320" s="16">
        <v>951</v>
      </c>
      <c r="E4320" s="17">
        <v>8793</v>
      </c>
      <c r="F4320" s="17">
        <v>3015559</v>
      </c>
      <c r="G4320" s="17">
        <v>1579129.0019999992</v>
      </c>
      <c r="H4320">
        <v>48.052774845558382</v>
      </c>
    </row>
    <row r="4321" spans="1:8" x14ac:dyDescent="0.3">
      <c r="A4321" t="s">
        <v>3526</v>
      </c>
      <c r="B4321" t="s">
        <v>128</v>
      </c>
      <c r="C4321" t="s">
        <v>2</v>
      </c>
      <c r="D4321" s="16">
        <v>951</v>
      </c>
      <c r="E4321" s="17">
        <v>14520</v>
      </c>
      <c r="F4321" s="17">
        <v>4267045.96</v>
      </c>
      <c r="G4321" s="17">
        <v>2177856.4723999999</v>
      </c>
      <c r="H4321">
        <v>76.015586858824193</v>
      </c>
    </row>
    <row r="4322" spans="1:8" x14ac:dyDescent="0.3">
      <c r="A4322" t="s">
        <v>3527</v>
      </c>
      <c r="B4322" t="s">
        <v>128</v>
      </c>
      <c r="C4322" t="s">
        <v>3</v>
      </c>
      <c r="D4322" s="16">
        <v>951</v>
      </c>
      <c r="E4322" s="17">
        <v>10632</v>
      </c>
      <c r="F4322" s="17">
        <v>1139580</v>
      </c>
      <c r="G4322" s="17">
        <v>533940.1384000011</v>
      </c>
      <c r="H4322">
        <v>82.505963467613512</v>
      </c>
    </row>
    <row r="4323" spans="1:8" x14ac:dyDescent="0.3">
      <c r="A4323" t="s">
        <v>3528</v>
      </c>
      <c r="B4323" t="s">
        <v>128</v>
      </c>
      <c r="C4323" t="s">
        <v>7</v>
      </c>
      <c r="D4323" s="16">
        <v>951</v>
      </c>
      <c r="E4323" s="17">
        <v>1971</v>
      </c>
      <c r="F4323" s="17">
        <v>577663</v>
      </c>
      <c r="G4323" s="17">
        <v>319940.56200000003</v>
      </c>
      <c r="H4323">
        <v>54.152281412144589</v>
      </c>
    </row>
    <row r="4324" spans="1:8" x14ac:dyDescent="0.3">
      <c r="A4324" t="s">
        <v>3529</v>
      </c>
      <c r="B4324" t="s">
        <v>128</v>
      </c>
      <c r="C4324" t="s">
        <v>5</v>
      </c>
      <c r="D4324" s="16">
        <v>951</v>
      </c>
      <c r="E4324" s="17">
        <v>4400</v>
      </c>
      <c r="F4324" s="17">
        <v>789439</v>
      </c>
      <c r="G4324" s="17">
        <v>442568.39039999986</v>
      </c>
      <c r="H4324">
        <v>59.789555568907438</v>
      </c>
    </row>
    <row r="4325" spans="1:8" x14ac:dyDescent="0.3">
      <c r="A4325" t="s">
        <v>3530</v>
      </c>
      <c r="B4325" t="s">
        <v>128</v>
      </c>
      <c r="C4325" t="s">
        <v>6</v>
      </c>
      <c r="D4325" s="16">
        <v>951</v>
      </c>
      <c r="E4325" s="17">
        <v>1320</v>
      </c>
      <c r="F4325" s="17">
        <v>326518</v>
      </c>
      <c r="G4325" s="17">
        <v>159984.47659999991</v>
      </c>
      <c r="H4325">
        <v>49.700281321856686</v>
      </c>
    </row>
    <row r="4326" spans="1:8" x14ac:dyDescent="0.3">
      <c r="A4326" t="s">
        <v>3531</v>
      </c>
      <c r="B4326" t="s">
        <v>128</v>
      </c>
      <c r="C4326" t="s">
        <v>8</v>
      </c>
      <c r="D4326" s="16">
        <v>951</v>
      </c>
      <c r="E4326" s="17">
        <v>3880</v>
      </c>
      <c r="F4326" s="17">
        <v>669403</v>
      </c>
      <c r="G4326" s="17">
        <v>322199.03469999961</v>
      </c>
      <c r="H4326">
        <v>62.289800777802306</v>
      </c>
    </row>
    <row r="4327" spans="1:8" x14ac:dyDescent="0.3">
      <c r="A4327" t="s">
        <v>3532</v>
      </c>
      <c r="B4327" t="s">
        <v>128</v>
      </c>
      <c r="C4327" t="s">
        <v>21</v>
      </c>
      <c r="D4327" s="16">
        <v>951</v>
      </c>
      <c r="E4327" s="17">
        <v>2520</v>
      </c>
      <c r="F4327" s="17">
        <v>266572</v>
      </c>
      <c r="G4327" s="17">
        <v>133651.34800000006</v>
      </c>
      <c r="H4327">
        <v>64.479029558175853</v>
      </c>
    </row>
    <row r="4328" spans="1:8" x14ac:dyDescent="0.3">
      <c r="A4328" t="s">
        <v>3533</v>
      </c>
      <c r="B4328" t="s">
        <v>128</v>
      </c>
      <c r="C4328" t="s">
        <v>22</v>
      </c>
      <c r="D4328" s="16">
        <v>951</v>
      </c>
      <c r="E4328" s="17">
        <v>2400</v>
      </c>
      <c r="F4328" s="17">
        <v>453191</v>
      </c>
      <c r="G4328" s="17">
        <v>232611.14600000007</v>
      </c>
      <c r="H4328">
        <v>64.06647171005929</v>
      </c>
    </row>
    <row r="4329" spans="1:8" x14ac:dyDescent="0.3">
      <c r="A4329" t="s">
        <v>3534</v>
      </c>
      <c r="B4329" t="s">
        <v>128</v>
      </c>
      <c r="C4329" t="s">
        <v>23</v>
      </c>
      <c r="D4329" s="16">
        <v>951</v>
      </c>
      <c r="E4329" s="17">
        <v>1360</v>
      </c>
      <c r="F4329" s="17">
        <v>350012</v>
      </c>
      <c r="G4329" s="17">
        <v>182893.9500000001</v>
      </c>
      <c r="H4329">
        <v>79.523932244901204</v>
      </c>
    </row>
    <row r="4330" spans="1:8" x14ac:dyDescent="0.3">
      <c r="A4330" t="s">
        <v>3535</v>
      </c>
      <c r="B4330" t="s">
        <v>128</v>
      </c>
      <c r="C4330" t="s">
        <v>24</v>
      </c>
      <c r="D4330" s="16">
        <v>951</v>
      </c>
      <c r="E4330" s="17">
        <v>5680</v>
      </c>
      <c r="F4330" s="17">
        <v>414692</v>
      </c>
      <c r="G4330" s="17">
        <v>208011.19859999995</v>
      </c>
      <c r="H4330">
        <v>81.968769927558412</v>
      </c>
    </row>
    <row r="4331" spans="1:8" x14ac:dyDescent="0.3">
      <c r="A4331" t="s">
        <v>3536</v>
      </c>
      <c r="B4331" t="s">
        <v>128</v>
      </c>
      <c r="C4331" t="s">
        <v>25</v>
      </c>
      <c r="D4331" s="16">
        <v>951</v>
      </c>
      <c r="E4331" s="17">
        <v>2080</v>
      </c>
      <c r="F4331" s="17">
        <v>241606</v>
      </c>
      <c r="G4331" s="17">
        <v>123749.07400000004</v>
      </c>
      <c r="H4331">
        <v>71.794295998353178</v>
      </c>
    </row>
    <row r="4332" spans="1:8" x14ac:dyDescent="0.3">
      <c r="A4332" t="s">
        <v>7528</v>
      </c>
      <c r="B4332" t="s">
        <v>128</v>
      </c>
      <c r="C4332" t="s">
        <v>5061</v>
      </c>
      <c r="D4332" s="16">
        <v>951</v>
      </c>
      <c r="E4332" s="17">
        <v>2810</v>
      </c>
      <c r="F4332" s="17">
        <v>303665</v>
      </c>
      <c r="G4332" s="17">
        <v>160853.41880000007</v>
      </c>
      <c r="H4332">
        <v>50.778113087651967</v>
      </c>
    </row>
    <row r="4333" spans="1:8" x14ac:dyDescent="0.3">
      <c r="A4333" t="s">
        <v>3537</v>
      </c>
      <c r="B4333" t="s">
        <v>128</v>
      </c>
      <c r="C4333" t="s">
        <v>14</v>
      </c>
      <c r="D4333" s="16">
        <v>951</v>
      </c>
      <c r="E4333" s="17">
        <v>1515</v>
      </c>
      <c r="F4333" s="17">
        <v>466141.01</v>
      </c>
      <c r="G4333" s="17">
        <v>246090.16200000016</v>
      </c>
      <c r="H4333">
        <v>34.952340394979984</v>
      </c>
    </row>
    <row r="4334" spans="1:8" x14ac:dyDescent="0.3">
      <c r="A4334" t="s">
        <v>3538</v>
      </c>
      <c r="B4334" t="s">
        <v>128</v>
      </c>
      <c r="C4334" t="s">
        <v>15</v>
      </c>
      <c r="D4334" s="16">
        <v>951</v>
      </c>
      <c r="E4334" s="17">
        <v>1230</v>
      </c>
      <c r="F4334" s="17">
        <v>320182</v>
      </c>
      <c r="G4334" s="17">
        <v>187441.00940000001</v>
      </c>
      <c r="H4334">
        <v>45.571712111360341</v>
      </c>
    </row>
    <row r="4335" spans="1:8" x14ac:dyDescent="0.3">
      <c r="A4335" t="s">
        <v>7529</v>
      </c>
      <c r="B4335" t="s">
        <v>128</v>
      </c>
      <c r="C4335" t="s">
        <v>5063</v>
      </c>
      <c r="D4335" s="16">
        <v>951</v>
      </c>
      <c r="E4335" s="17">
        <v>400</v>
      </c>
      <c r="F4335" s="17">
        <v>32694</v>
      </c>
      <c r="G4335" s="17">
        <v>14864.341999999993</v>
      </c>
      <c r="H4335">
        <v>22.338677034635204</v>
      </c>
    </row>
    <row r="4336" spans="1:8" x14ac:dyDescent="0.3">
      <c r="A4336" t="s">
        <v>7530</v>
      </c>
      <c r="B4336" t="s">
        <v>128</v>
      </c>
      <c r="C4336" t="s">
        <v>5065</v>
      </c>
      <c r="D4336" s="16">
        <v>951</v>
      </c>
      <c r="E4336" s="17">
        <v>0</v>
      </c>
      <c r="F4336" s="17">
        <v>222132</v>
      </c>
      <c r="G4336" s="17">
        <v>81485.227199999994</v>
      </c>
      <c r="H4336">
        <v>59.471615703506465</v>
      </c>
    </row>
    <row r="4337" spans="1:8" x14ac:dyDescent="0.3">
      <c r="A4337" t="s">
        <v>7531</v>
      </c>
      <c r="B4337" t="s">
        <v>128</v>
      </c>
      <c r="C4337" t="s">
        <v>5067</v>
      </c>
      <c r="D4337" s="16">
        <v>951</v>
      </c>
      <c r="E4337" s="17">
        <v>0</v>
      </c>
      <c r="F4337" s="17">
        <v>201580</v>
      </c>
      <c r="G4337" s="17">
        <v>47543.912799999904</v>
      </c>
      <c r="H4337">
        <v>88.206402581874684</v>
      </c>
    </row>
    <row r="4338" spans="1:8" x14ac:dyDescent="0.3">
      <c r="A4338" t="s">
        <v>7532</v>
      </c>
      <c r="B4338" t="s">
        <v>128</v>
      </c>
      <c r="C4338" t="s">
        <v>5069</v>
      </c>
      <c r="D4338" s="16">
        <v>951</v>
      </c>
      <c r="E4338" s="17">
        <v>0</v>
      </c>
      <c r="F4338" s="17">
        <v>35797</v>
      </c>
      <c r="G4338" s="17">
        <v>3889.6669000000002</v>
      </c>
      <c r="H4338">
        <v>158.97059073232271</v>
      </c>
    </row>
    <row r="4339" spans="1:8" x14ac:dyDescent="0.3">
      <c r="A4339" t="s">
        <v>7533</v>
      </c>
      <c r="B4339" t="s">
        <v>128</v>
      </c>
      <c r="C4339" t="s">
        <v>5071</v>
      </c>
      <c r="D4339" s="16">
        <v>951</v>
      </c>
      <c r="E4339" s="17">
        <v>0</v>
      </c>
      <c r="F4339" s="17">
        <v>31255</v>
      </c>
      <c r="G4339" s="17">
        <v>12111.937699999995</v>
      </c>
      <c r="H4339">
        <v>41.077905419552458</v>
      </c>
    </row>
    <row r="4340" spans="1:8" x14ac:dyDescent="0.3">
      <c r="A4340" t="s">
        <v>7534</v>
      </c>
      <c r="B4340" t="s">
        <v>128</v>
      </c>
      <c r="C4340" t="s">
        <v>5073</v>
      </c>
      <c r="D4340" s="16">
        <v>951</v>
      </c>
      <c r="E4340" s="17">
        <v>0</v>
      </c>
      <c r="F4340" s="17">
        <v>48809</v>
      </c>
      <c r="G4340" s="17">
        <v>17850.617399999999</v>
      </c>
      <c r="H4340">
        <v>35.156182732879621</v>
      </c>
    </row>
    <row r="4341" spans="1:8" x14ac:dyDescent="0.3">
      <c r="A4341" t="s">
        <v>3539</v>
      </c>
      <c r="B4341" t="s">
        <v>128</v>
      </c>
      <c r="C4341" t="s">
        <v>26</v>
      </c>
      <c r="D4341" s="16">
        <v>951</v>
      </c>
      <c r="E4341" s="17">
        <v>684</v>
      </c>
      <c r="F4341" s="17">
        <v>375579</v>
      </c>
      <c r="G4341" s="17">
        <v>196412.44600000014</v>
      </c>
      <c r="H4341">
        <v>55.507736593516235</v>
      </c>
    </row>
    <row r="4342" spans="1:8" x14ac:dyDescent="0.3">
      <c r="A4342" t="s">
        <v>3540</v>
      </c>
      <c r="B4342" t="s">
        <v>128</v>
      </c>
      <c r="C4342" t="s">
        <v>27</v>
      </c>
      <c r="D4342" s="16">
        <v>951</v>
      </c>
      <c r="E4342" s="17">
        <v>912</v>
      </c>
      <c r="F4342" s="17">
        <v>241141</v>
      </c>
      <c r="G4342" s="17">
        <v>106427.00840000002</v>
      </c>
      <c r="H4342">
        <v>87.228197082833432</v>
      </c>
    </row>
    <row r="4343" spans="1:8" x14ac:dyDescent="0.3">
      <c r="A4343" t="s">
        <v>3541</v>
      </c>
      <c r="B4343" t="s">
        <v>128</v>
      </c>
      <c r="C4343" t="s">
        <v>28</v>
      </c>
      <c r="D4343" s="16">
        <v>951</v>
      </c>
      <c r="E4343" s="17">
        <v>1056</v>
      </c>
      <c r="F4343" s="17">
        <v>172743</v>
      </c>
      <c r="G4343" s="17">
        <v>62886.481699999989</v>
      </c>
      <c r="H4343">
        <v>76.460513075444851</v>
      </c>
    </row>
    <row r="4344" spans="1:8" x14ac:dyDescent="0.3">
      <c r="A4344" t="s">
        <v>3542</v>
      </c>
      <c r="B4344" t="s">
        <v>128</v>
      </c>
      <c r="C4344" t="s">
        <v>29</v>
      </c>
      <c r="D4344" s="16">
        <v>951</v>
      </c>
      <c r="E4344" s="17">
        <v>200</v>
      </c>
      <c r="F4344" s="17">
        <v>94690</v>
      </c>
      <c r="G4344" s="17">
        <v>47972.354200000038</v>
      </c>
      <c r="H4344">
        <v>61.641691707418985</v>
      </c>
    </row>
    <row r="4345" spans="1:8" x14ac:dyDescent="0.3">
      <c r="A4345" t="s">
        <v>3543</v>
      </c>
      <c r="B4345" t="s">
        <v>128</v>
      </c>
      <c r="C4345" t="s">
        <v>30</v>
      </c>
      <c r="D4345" s="16">
        <v>951</v>
      </c>
      <c r="E4345" s="17">
        <v>1108</v>
      </c>
      <c r="F4345" s="17">
        <v>140988</v>
      </c>
      <c r="G4345" s="17">
        <v>77813.398499999981</v>
      </c>
      <c r="H4345">
        <v>88.070102151732655</v>
      </c>
    </row>
    <row r="4346" spans="1:8" x14ac:dyDescent="0.3">
      <c r="A4346" t="s">
        <v>7535</v>
      </c>
      <c r="B4346" t="s">
        <v>128</v>
      </c>
      <c r="C4346" t="s">
        <v>5079</v>
      </c>
      <c r="D4346" s="16">
        <v>951</v>
      </c>
      <c r="E4346" s="17">
        <v>880</v>
      </c>
      <c r="F4346" s="17">
        <v>26784</v>
      </c>
      <c r="G4346" s="17">
        <v>14773.970000000003</v>
      </c>
      <c r="H4346">
        <v>136.81788659145747</v>
      </c>
    </row>
    <row r="4347" spans="1:8" x14ac:dyDescent="0.3">
      <c r="A4347" t="s">
        <v>7536</v>
      </c>
      <c r="B4347" t="s">
        <v>128</v>
      </c>
      <c r="C4347" t="s">
        <v>5081</v>
      </c>
      <c r="D4347" s="16">
        <v>951</v>
      </c>
      <c r="E4347" s="17">
        <v>0</v>
      </c>
      <c r="F4347" s="17">
        <v>115329</v>
      </c>
      <c r="G4347" s="17">
        <v>60836.845200000003</v>
      </c>
      <c r="H4347">
        <v>42.504139034340334</v>
      </c>
    </row>
    <row r="4348" spans="1:8" x14ac:dyDescent="0.3">
      <c r="A4348" t="s">
        <v>7537</v>
      </c>
      <c r="B4348" t="s">
        <v>128</v>
      </c>
      <c r="C4348" t="s">
        <v>5083</v>
      </c>
      <c r="D4348" s="16">
        <v>951</v>
      </c>
      <c r="E4348" s="17">
        <v>0</v>
      </c>
      <c r="F4348" s="17">
        <v>188175</v>
      </c>
      <c r="G4348" s="17">
        <v>94211.213999999993</v>
      </c>
      <c r="H4348">
        <v>38.37992427635897</v>
      </c>
    </row>
    <row r="4349" spans="1:8" x14ac:dyDescent="0.3">
      <c r="A4349" t="s">
        <v>7538</v>
      </c>
      <c r="B4349" t="s">
        <v>128</v>
      </c>
      <c r="C4349" t="s">
        <v>5085</v>
      </c>
      <c r="D4349" s="16">
        <v>951</v>
      </c>
      <c r="E4349" s="17">
        <v>315</v>
      </c>
      <c r="F4349" s="17">
        <v>49616</v>
      </c>
      <c r="G4349" s="17">
        <v>19549.423999999999</v>
      </c>
      <c r="H4349">
        <v>48.737807447712051</v>
      </c>
    </row>
    <row r="4350" spans="1:8" x14ac:dyDescent="0.3">
      <c r="A4350" t="s">
        <v>3544</v>
      </c>
      <c r="B4350" t="s">
        <v>128</v>
      </c>
      <c r="C4350" t="s">
        <v>31</v>
      </c>
      <c r="D4350" s="16">
        <v>951</v>
      </c>
      <c r="E4350" s="17">
        <v>2224</v>
      </c>
      <c r="F4350" s="17">
        <v>223087</v>
      </c>
      <c r="G4350" s="17">
        <v>112240.67910000014</v>
      </c>
      <c r="H4350">
        <v>67.87408737442361</v>
      </c>
    </row>
    <row r="4351" spans="1:8" x14ac:dyDescent="0.3">
      <c r="A4351" t="s">
        <v>7539</v>
      </c>
      <c r="B4351" t="s">
        <v>128</v>
      </c>
      <c r="C4351" t="s">
        <v>5087</v>
      </c>
      <c r="D4351" s="16">
        <v>951</v>
      </c>
      <c r="E4351" s="17">
        <v>0</v>
      </c>
      <c r="F4351" s="17">
        <v>3254</v>
      </c>
      <c r="G4351" s="17">
        <v>1216.0999999999999</v>
      </c>
      <c r="H4351">
        <v>76.999999999999943</v>
      </c>
    </row>
    <row r="4352" spans="1:8" x14ac:dyDescent="0.3">
      <c r="A4352" t="s">
        <v>4064</v>
      </c>
      <c r="B4352" t="s">
        <v>129</v>
      </c>
      <c r="C4352" t="s">
        <v>4</v>
      </c>
      <c r="D4352" s="16">
        <v>1061</v>
      </c>
      <c r="E4352" s="17">
        <v>10387</v>
      </c>
      <c r="F4352" s="17">
        <v>3785034</v>
      </c>
      <c r="G4352" s="17">
        <v>2066284.3825999997</v>
      </c>
      <c r="H4352">
        <v>45.807847265327972</v>
      </c>
    </row>
    <row r="4353" spans="1:8" x14ac:dyDescent="0.3">
      <c r="A4353" t="s">
        <v>4065</v>
      </c>
      <c r="B4353" t="s">
        <v>129</v>
      </c>
      <c r="C4353" t="s">
        <v>2</v>
      </c>
      <c r="D4353" s="16">
        <v>1061</v>
      </c>
      <c r="E4353" s="17">
        <v>15296</v>
      </c>
      <c r="F4353" s="17">
        <v>5429396</v>
      </c>
      <c r="G4353" s="17">
        <v>2996853.0345999976</v>
      </c>
      <c r="H4353">
        <v>65.976471735005632</v>
      </c>
    </row>
    <row r="4354" spans="1:8" x14ac:dyDescent="0.3">
      <c r="A4354" t="s">
        <v>4066</v>
      </c>
      <c r="B4354" t="s">
        <v>129</v>
      </c>
      <c r="C4354" t="s">
        <v>3</v>
      </c>
      <c r="D4354" s="16">
        <v>1061</v>
      </c>
      <c r="E4354" s="17">
        <v>16128</v>
      </c>
      <c r="F4354" s="17">
        <v>2126169</v>
      </c>
      <c r="G4354" s="17">
        <v>1050705.7315000014</v>
      </c>
      <c r="H4354">
        <v>69.006652623766627</v>
      </c>
    </row>
    <row r="4355" spans="1:8" x14ac:dyDescent="0.3">
      <c r="A4355" t="s">
        <v>4067</v>
      </c>
      <c r="B4355" t="s">
        <v>129</v>
      </c>
      <c r="C4355" t="s">
        <v>7</v>
      </c>
      <c r="D4355" s="16">
        <v>1061</v>
      </c>
      <c r="E4355" s="17">
        <v>3489</v>
      </c>
      <c r="F4355" s="17">
        <v>1013979</v>
      </c>
      <c r="G4355" s="17">
        <v>567568.89999999956</v>
      </c>
      <c r="H4355">
        <v>54.972676986474852</v>
      </c>
    </row>
    <row r="4356" spans="1:8" x14ac:dyDescent="0.3">
      <c r="A4356" t="s">
        <v>4068</v>
      </c>
      <c r="B4356" t="s">
        <v>129</v>
      </c>
      <c r="C4356" t="s">
        <v>5</v>
      </c>
      <c r="D4356" s="16">
        <v>1061</v>
      </c>
      <c r="E4356" s="17">
        <v>4000</v>
      </c>
      <c r="F4356" s="17">
        <v>702965</v>
      </c>
      <c r="G4356" s="17">
        <v>392211.74910000007</v>
      </c>
      <c r="H4356">
        <v>59.950906879796712</v>
      </c>
    </row>
    <row r="4357" spans="1:8" x14ac:dyDescent="0.3">
      <c r="A4357" t="s">
        <v>4069</v>
      </c>
      <c r="B4357" t="s">
        <v>129</v>
      </c>
      <c r="C4357" t="s">
        <v>6</v>
      </c>
      <c r="D4357" s="16">
        <v>1061</v>
      </c>
      <c r="E4357" s="17">
        <v>1320</v>
      </c>
      <c r="F4357" s="17">
        <v>358739</v>
      </c>
      <c r="G4357" s="17">
        <v>180064.17710000015</v>
      </c>
      <c r="H4357">
        <v>44.87490801089254</v>
      </c>
    </row>
    <row r="4358" spans="1:8" x14ac:dyDescent="0.3">
      <c r="A4358" t="s">
        <v>4070</v>
      </c>
      <c r="B4358" t="s">
        <v>129</v>
      </c>
      <c r="C4358" t="s">
        <v>8</v>
      </c>
      <c r="D4358" s="16">
        <v>1061</v>
      </c>
      <c r="E4358" s="17">
        <v>3490</v>
      </c>
      <c r="F4358" s="17">
        <v>638946</v>
      </c>
      <c r="G4358" s="17">
        <v>319513.86219999992</v>
      </c>
      <c r="H4358">
        <v>56.527199320518783</v>
      </c>
    </row>
    <row r="4359" spans="1:8" x14ac:dyDescent="0.3">
      <c r="A4359" t="s">
        <v>4071</v>
      </c>
      <c r="B4359" t="s">
        <v>129</v>
      </c>
      <c r="C4359" t="s">
        <v>21</v>
      </c>
      <c r="D4359" s="16">
        <v>1061</v>
      </c>
      <c r="E4359" s="17">
        <v>2120</v>
      </c>
      <c r="F4359" s="17">
        <v>205216</v>
      </c>
      <c r="G4359" s="17">
        <v>90529.92999999992</v>
      </c>
      <c r="H4359">
        <v>62.789412602594126</v>
      </c>
    </row>
    <row r="4360" spans="1:8" x14ac:dyDescent="0.3">
      <c r="A4360" t="s">
        <v>4072</v>
      </c>
      <c r="B4360" t="s">
        <v>129</v>
      </c>
      <c r="C4360" t="s">
        <v>22</v>
      </c>
      <c r="D4360" s="16">
        <v>1061</v>
      </c>
      <c r="E4360" s="17">
        <v>2000</v>
      </c>
      <c r="F4360" s="17">
        <v>304471</v>
      </c>
      <c r="G4360" s="17">
        <v>146255.57399999999</v>
      </c>
      <c r="H4360">
        <v>82.422188863556144</v>
      </c>
    </row>
    <row r="4361" spans="1:8" x14ac:dyDescent="0.3">
      <c r="A4361" t="s">
        <v>4073</v>
      </c>
      <c r="B4361" t="s">
        <v>129</v>
      </c>
      <c r="C4361" t="s">
        <v>23</v>
      </c>
      <c r="D4361" s="16">
        <v>1061</v>
      </c>
      <c r="E4361" s="17">
        <v>1120</v>
      </c>
      <c r="F4361" s="17">
        <v>237220</v>
      </c>
      <c r="G4361" s="17">
        <v>123695.93200000003</v>
      </c>
      <c r="H4361">
        <v>79.420453260184573</v>
      </c>
    </row>
    <row r="4362" spans="1:8" x14ac:dyDescent="0.3">
      <c r="A4362" t="s">
        <v>4074</v>
      </c>
      <c r="B4362" t="s">
        <v>129</v>
      </c>
      <c r="C4362" t="s">
        <v>24</v>
      </c>
      <c r="D4362" s="16">
        <v>1061</v>
      </c>
      <c r="E4362" s="17">
        <v>4720</v>
      </c>
      <c r="F4362" s="17">
        <v>370641</v>
      </c>
      <c r="G4362" s="17">
        <v>196932.00599999988</v>
      </c>
      <c r="H4362">
        <v>81.841018313651588</v>
      </c>
    </row>
    <row r="4363" spans="1:8" x14ac:dyDescent="0.3">
      <c r="A4363" t="s">
        <v>4075</v>
      </c>
      <c r="B4363" t="s">
        <v>129</v>
      </c>
      <c r="C4363" t="s">
        <v>25</v>
      </c>
      <c r="D4363" s="16">
        <v>1061</v>
      </c>
      <c r="E4363" s="17">
        <v>1720</v>
      </c>
      <c r="F4363" s="17">
        <v>203472</v>
      </c>
      <c r="G4363" s="17">
        <v>105695.82400000005</v>
      </c>
      <c r="H4363">
        <v>73.30750456737033</v>
      </c>
    </row>
    <row r="4364" spans="1:8" x14ac:dyDescent="0.3">
      <c r="A4364" t="s">
        <v>7540</v>
      </c>
      <c r="B4364" t="s">
        <v>129</v>
      </c>
      <c r="C4364" t="s">
        <v>5061</v>
      </c>
      <c r="D4364" s="16">
        <v>1061</v>
      </c>
      <c r="E4364" s="17">
        <v>2885</v>
      </c>
      <c r="F4364" s="17">
        <v>350842</v>
      </c>
      <c r="G4364" s="17">
        <v>184702.60600000012</v>
      </c>
      <c r="H4364">
        <v>44.127800042414982</v>
      </c>
    </row>
    <row r="4365" spans="1:8" x14ac:dyDescent="0.3">
      <c r="A4365" t="s">
        <v>4076</v>
      </c>
      <c r="B4365" t="s">
        <v>129</v>
      </c>
      <c r="C4365" t="s">
        <v>14</v>
      </c>
      <c r="D4365" s="16">
        <v>1061</v>
      </c>
      <c r="E4365" s="17">
        <v>1445</v>
      </c>
      <c r="F4365" s="17">
        <v>426385</v>
      </c>
      <c r="G4365" s="17">
        <v>220299.29799999986</v>
      </c>
      <c r="H4365">
        <v>32.999415222895948</v>
      </c>
    </row>
    <row r="4366" spans="1:8" x14ac:dyDescent="0.3">
      <c r="A4366" t="s">
        <v>4077</v>
      </c>
      <c r="B4366" t="s">
        <v>129</v>
      </c>
      <c r="C4366" t="s">
        <v>15</v>
      </c>
      <c r="D4366" s="16">
        <v>1061</v>
      </c>
      <c r="E4366" s="17">
        <v>1215</v>
      </c>
      <c r="F4366" s="17">
        <v>443773</v>
      </c>
      <c r="G4366" s="17">
        <v>259521.78699999984</v>
      </c>
      <c r="H4366">
        <v>32.562624538053868</v>
      </c>
    </row>
    <row r="4367" spans="1:8" x14ac:dyDescent="0.3">
      <c r="A4367" t="s">
        <v>7541</v>
      </c>
      <c r="B4367" t="s">
        <v>129</v>
      </c>
      <c r="C4367" t="s">
        <v>5063</v>
      </c>
      <c r="D4367" s="16">
        <v>1061</v>
      </c>
      <c r="E4367" s="17">
        <v>400</v>
      </c>
      <c r="F4367" s="17">
        <v>24309</v>
      </c>
      <c r="G4367" s="17">
        <v>11160.635</v>
      </c>
      <c r="H4367">
        <v>34.132723452687856</v>
      </c>
    </row>
    <row r="4368" spans="1:8" x14ac:dyDescent="0.3">
      <c r="A4368" t="s">
        <v>7542</v>
      </c>
      <c r="B4368" t="s">
        <v>129</v>
      </c>
      <c r="C4368" t="s">
        <v>5065</v>
      </c>
      <c r="D4368" s="16">
        <v>1061</v>
      </c>
      <c r="E4368" s="17">
        <v>0</v>
      </c>
      <c r="F4368" s="17">
        <v>358684</v>
      </c>
      <c r="G4368" s="17">
        <v>137833.36860000016</v>
      </c>
      <c r="H4368">
        <v>57.553562506138313</v>
      </c>
    </row>
    <row r="4369" spans="1:8" x14ac:dyDescent="0.3">
      <c r="A4369" t="s">
        <v>7543</v>
      </c>
      <c r="B4369" t="s">
        <v>129</v>
      </c>
      <c r="C4369" t="s">
        <v>5067</v>
      </c>
      <c r="D4369" s="16">
        <v>1061</v>
      </c>
      <c r="E4369" s="17">
        <v>0</v>
      </c>
      <c r="F4369" s="17">
        <v>378222</v>
      </c>
      <c r="G4369" s="17">
        <v>153998.91620000012</v>
      </c>
      <c r="H4369">
        <v>108.96356244566114</v>
      </c>
    </row>
    <row r="4370" spans="1:8" x14ac:dyDescent="0.3">
      <c r="A4370" t="s">
        <v>7544</v>
      </c>
      <c r="B4370" t="s">
        <v>129</v>
      </c>
      <c r="C4370" t="s">
        <v>5069</v>
      </c>
      <c r="D4370" s="16">
        <v>1061</v>
      </c>
      <c r="E4370" s="17">
        <v>0</v>
      </c>
      <c r="F4370" s="17">
        <v>27773</v>
      </c>
      <c r="G4370" s="17">
        <v>13350.369999999999</v>
      </c>
      <c r="H4370">
        <v>103.364240779941</v>
      </c>
    </row>
    <row r="4371" spans="1:8" x14ac:dyDescent="0.3">
      <c r="A4371" t="s">
        <v>7545</v>
      </c>
      <c r="B4371" t="s">
        <v>129</v>
      </c>
      <c r="C4371" t="s">
        <v>5071</v>
      </c>
      <c r="D4371" s="16">
        <v>1061</v>
      </c>
      <c r="E4371" s="17">
        <v>0</v>
      </c>
      <c r="F4371" s="17">
        <v>35599</v>
      </c>
      <c r="G4371" s="17">
        <v>15777.173499999997</v>
      </c>
      <c r="H4371">
        <v>25.815830266701187</v>
      </c>
    </row>
    <row r="4372" spans="1:8" x14ac:dyDescent="0.3">
      <c r="A4372" t="s">
        <v>7546</v>
      </c>
      <c r="B4372" t="s">
        <v>129</v>
      </c>
      <c r="C4372" t="s">
        <v>5073</v>
      </c>
      <c r="D4372" s="16">
        <v>1061</v>
      </c>
      <c r="E4372" s="17">
        <v>0</v>
      </c>
      <c r="F4372" s="17">
        <v>32635</v>
      </c>
      <c r="G4372" s="17">
        <v>13425.006699999998</v>
      </c>
      <c r="H4372">
        <v>33.59435942645537</v>
      </c>
    </row>
    <row r="4373" spans="1:8" x14ac:dyDescent="0.3">
      <c r="A4373" t="s">
        <v>4078</v>
      </c>
      <c r="B4373" t="s">
        <v>129</v>
      </c>
      <c r="C4373" t="s">
        <v>26</v>
      </c>
      <c r="D4373" s="16">
        <v>1061</v>
      </c>
      <c r="E4373" s="17">
        <v>1368</v>
      </c>
      <c r="F4373" s="17">
        <v>844723</v>
      </c>
      <c r="G4373" s="17">
        <v>446528.07840000035</v>
      </c>
      <c r="H4373">
        <v>48.29283517085419</v>
      </c>
    </row>
    <row r="4374" spans="1:8" x14ac:dyDescent="0.3">
      <c r="A4374" t="s">
        <v>4079</v>
      </c>
      <c r="B4374" t="s">
        <v>129</v>
      </c>
      <c r="C4374" t="s">
        <v>27</v>
      </c>
      <c r="D4374" s="16">
        <v>1061</v>
      </c>
      <c r="E4374" s="17">
        <v>1596</v>
      </c>
      <c r="F4374" s="17">
        <v>366999</v>
      </c>
      <c r="G4374" s="17">
        <v>178247.99680000017</v>
      </c>
      <c r="H4374">
        <v>104.06779992361956</v>
      </c>
    </row>
    <row r="4375" spans="1:8" x14ac:dyDescent="0.3">
      <c r="A4375" t="s">
        <v>4080</v>
      </c>
      <c r="B4375" t="s">
        <v>129</v>
      </c>
      <c r="C4375" t="s">
        <v>28</v>
      </c>
      <c r="D4375" s="16">
        <v>1061</v>
      </c>
      <c r="E4375" s="17">
        <v>1056</v>
      </c>
      <c r="F4375" s="17">
        <v>239668</v>
      </c>
      <c r="G4375" s="17">
        <v>103353.3850999999</v>
      </c>
      <c r="H4375">
        <v>55.570856174571482</v>
      </c>
    </row>
    <row r="4376" spans="1:8" x14ac:dyDescent="0.3">
      <c r="A4376" t="s">
        <v>4081</v>
      </c>
      <c r="B4376" t="s">
        <v>129</v>
      </c>
      <c r="C4376" t="s">
        <v>29</v>
      </c>
      <c r="D4376" s="16">
        <v>1061</v>
      </c>
      <c r="E4376" s="17">
        <v>200</v>
      </c>
      <c r="F4376" s="17">
        <v>96794</v>
      </c>
      <c r="G4376" s="17">
        <v>44873.389600000017</v>
      </c>
      <c r="H4376">
        <v>59.976397962378321</v>
      </c>
    </row>
    <row r="4377" spans="1:8" x14ac:dyDescent="0.3">
      <c r="A4377" t="s">
        <v>7547</v>
      </c>
      <c r="B4377" t="s">
        <v>129</v>
      </c>
      <c r="C4377" t="s">
        <v>5077</v>
      </c>
      <c r="D4377" s="16">
        <v>1061</v>
      </c>
      <c r="E4377" s="17">
        <v>960</v>
      </c>
      <c r="F4377" s="17">
        <v>24755</v>
      </c>
      <c r="G4377" s="17">
        <v>11149.063999999998</v>
      </c>
      <c r="H4377">
        <v>27.536123688954575</v>
      </c>
    </row>
    <row r="4378" spans="1:8" x14ac:dyDescent="0.3">
      <c r="A4378" t="s">
        <v>4082</v>
      </c>
      <c r="B4378" t="s">
        <v>129</v>
      </c>
      <c r="C4378" t="s">
        <v>30</v>
      </c>
      <c r="D4378" s="16">
        <v>1061</v>
      </c>
      <c r="E4378" s="17">
        <v>1108</v>
      </c>
      <c r="F4378" s="17">
        <v>212739</v>
      </c>
      <c r="G4378" s="17">
        <v>115885.72549999993</v>
      </c>
      <c r="H4378">
        <v>49.774086323740974</v>
      </c>
    </row>
    <row r="4379" spans="1:8" x14ac:dyDescent="0.3">
      <c r="A4379" t="s">
        <v>7548</v>
      </c>
      <c r="B4379" t="s">
        <v>129</v>
      </c>
      <c r="C4379" t="s">
        <v>5079</v>
      </c>
      <c r="D4379" s="16">
        <v>1061</v>
      </c>
      <c r="E4379" s="17">
        <v>760</v>
      </c>
      <c r="F4379" s="17">
        <v>22963</v>
      </c>
      <c r="G4379" s="17">
        <v>12146.134</v>
      </c>
      <c r="H4379">
        <v>115.93992534436521</v>
      </c>
    </row>
    <row r="4380" spans="1:8" x14ac:dyDescent="0.3">
      <c r="A4380" t="s">
        <v>7549</v>
      </c>
      <c r="B4380" t="s">
        <v>129</v>
      </c>
      <c r="C4380" t="s">
        <v>5081</v>
      </c>
      <c r="D4380" s="16">
        <v>1061</v>
      </c>
      <c r="E4380" s="17">
        <v>0</v>
      </c>
      <c r="F4380" s="17">
        <v>142673</v>
      </c>
      <c r="G4380" s="17">
        <v>63032.050299999988</v>
      </c>
      <c r="H4380">
        <v>64.155632717172224</v>
      </c>
    </row>
    <row r="4381" spans="1:8" x14ac:dyDescent="0.3">
      <c r="A4381" t="s">
        <v>7550</v>
      </c>
      <c r="B4381" t="s">
        <v>129</v>
      </c>
      <c r="C4381" t="s">
        <v>5083</v>
      </c>
      <c r="D4381" s="16">
        <v>1061</v>
      </c>
      <c r="E4381" s="17">
        <v>0</v>
      </c>
      <c r="F4381" s="17">
        <v>154979</v>
      </c>
      <c r="G4381" s="17">
        <v>81594.173999999985</v>
      </c>
      <c r="H4381">
        <v>54.248594744913596</v>
      </c>
    </row>
    <row r="4382" spans="1:8" x14ac:dyDescent="0.3">
      <c r="A4382" t="s">
        <v>7551</v>
      </c>
      <c r="B4382" t="s">
        <v>129</v>
      </c>
      <c r="C4382" t="s">
        <v>5085</v>
      </c>
      <c r="D4382" s="16">
        <v>1061</v>
      </c>
      <c r="E4382" s="17">
        <v>405</v>
      </c>
      <c r="F4382" s="17">
        <v>36792</v>
      </c>
      <c r="G4382" s="17">
        <v>16066.0628</v>
      </c>
      <c r="H4382">
        <v>140.78628754602229</v>
      </c>
    </row>
    <row r="4383" spans="1:8" x14ac:dyDescent="0.3">
      <c r="A4383" t="s">
        <v>4083</v>
      </c>
      <c r="B4383" t="s">
        <v>129</v>
      </c>
      <c r="C4383" t="s">
        <v>31</v>
      </c>
      <c r="D4383" s="16">
        <v>1061</v>
      </c>
      <c r="E4383" s="17">
        <v>3348</v>
      </c>
      <c r="F4383" s="17">
        <v>281333</v>
      </c>
      <c r="G4383" s="17">
        <v>142710.40379999994</v>
      </c>
      <c r="H4383">
        <v>96.039586538922421</v>
      </c>
    </row>
    <row r="4384" spans="1:8" x14ac:dyDescent="0.3">
      <c r="A4384" t="s">
        <v>3845</v>
      </c>
      <c r="B4384" t="s">
        <v>130</v>
      </c>
      <c r="C4384" t="s">
        <v>4</v>
      </c>
      <c r="D4384" s="16">
        <v>999.4</v>
      </c>
      <c r="E4384" s="17">
        <v>11823</v>
      </c>
      <c r="F4384" s="17">
        <v>3252668</v>
      </c>
      <c r="G4384" s="17">
        <v>1664513.1399999992</v>
      </c>
      <c r="H4384">
        <v>53.000787017772133</v>
      </c>
    </row>
    <row r="4385" spans="1:8" x14ac:dyDescent="0.3">
      <c r="A4385" t="s">
        <v>3846</v>
      </c>
      <c r="B4385" t="s">
        <v>130</v>
      </c>
      <c r="C4385" t="s">
        <v>2</v>
      </c>
      <c r="D4385" s="16">
        <v>999.4</v>
      </c>
      <c r="E4385" s="17">
        <v>14546</v>
      </c>
      <c r="F4385" s="17">
        <v>5007720.99</v>
      </c>
      <c r="G4385" s="17">
        <v>2678179.0628999993</v>
      </c>
      <c r="H4385">
        <v>66.00176616597976</v>
      </c>
    </row>
    <row r="4386" spans="1:8" x14ac:dyDescent="0.3">
      <c r="A4386" t="s">
        <v>3847</v>
      </c>
      <c r="B4386" t="s">
        <v>130</v>
      </c>
      <c r="C4386" t="s">
        <v>3</v>
      </c>
      <c r="D4386" s="16">
        <v>999.4</v>
      </c>
      <c r="E4386" s="17">
        <v>13944</v>
      </c>
      <c r="F4386" s="17">
        <v>1869703</v>
      </c>
      <c r="G4386" s="17">
        <v>890581.89190000063</v>
      </c>
      <c r="H4386">
        <v>66.394090816455588</v>
      </c>
    </row>
    <row r="4387" spans="1:8" x14ac:dyDescent="0.3">
      <c r="A4387" t="s">
        <v>3848</v>
      </c>
      <c r="B4387" t="s">
        <v>130</v>
      </c>
      <c r="C4387" t="s">
        <v>7</v>
      </c>
      <c r="D4387" s="16">
        <v>999.4</v>
      </c>
      <c r="E4387" s="17">
        <v>4323</v>
      </c>
      <c r="F4387" s="17">
        <v>1463571</v>
      </c>
      <c r="G4387" s="17">
        <v>825659.69900000002</v>
      </c>
      <c r="H4387">
        <v>49.852922036256636</v>
      </c>
    </row>
    <row r="4388" spans="1:8" x14ac:dyDescent="0.3">
      <c r="A4388" t="s">
        <v>3849</v>
      </c>
      <c r="B4388" t="s">
        <v>130</v>
      </c>
      <c r="C4388" t="s">
        <v>5</v>
      </c>
      <c r="D4388" s="16">
        <v>999.4</v>
      </c>
      <c r="E4388" s="17">
        <v>2000</v>
      </c>
      <c r="F4388" s="17">
        <v>451333</v>
      </c>
      <c r="G4388" s="17">
        <v>254103.56769999978</v>
      </c>
      <c r="H4388">
        <v>54.605870357210414</v>
      </c>
    </row>
    <row r="4389" spans="1:8" x14ac:dyDescent="0.3">
      <c r="A4389" t="s">
        <v>3850</v>
      </c>
      <c r="B4389" t="s">
        <v>130</v>
      </c>
      <c r="C4389" t="s">
        <v>6</v>
      </c>
      <c r="D4389" s="16">
        <v>999.4</v>
      </c>
      <c r="E4389" s="17">
        <v>2360</v>
      </c>
      <c r="F4389" s="17">
        <v>443919</v>
      </c>
      <c r="G4389" s="17">
        <v>220662.57609999998</v>
      </c>
      <c r="H4389">
        <v>55.160174236760305</v>
      </c>
    </row>
    <row r="4390" spans="1:8" x14ac:dyDescent="0.3">
      <c r="A4390" t="s">
        <v>3851</v>
      </c>
      <c r="B4390" t="s">
        <v>130</v>
      </c>
      <c r="C4390" t="s">
        <v>8</v>
      </c>
      <c r="D4390" s="16">
        <v>999.4</v>
      </c>
      <c r="E4390" s="17">
        <v>4660</v>
      </c>
      <c r="F4390" s="17">
        <v>798386</v>
      </c>
      <c r="G4390" s="17">
        <v>388089.75339999987</v>
      </c>
      <c r="H4390">
        <v>62.324039746163201</v>
      </c>
    </row>
    <row r="4391" spans="1:8" x14ac:dyDescent="0.3">
      <c r="A4391" t="s">
        <v>3852</v>
      </c>
      <c r="B4391" t="s">
        <v>130</v>
      </c>
      <c r="C4391" t="s">
        <v>21</v>
      </c>
      <c r="D4391" s="16">
        <v>999.4</v>
      </c>
      <c r="E4391" s="17">
        <v>2270</v>
      </c>
      <c r="F4391" s="17">
        <v>230762</v>
      </c>
      <c r="G4391" s="17">
        <v>104910.49499999995</v>
      </c>
      <c r="H4391">
        <v>68.189971332484333</v>
      </c>
    </row>
    <row r="4392" spans="1:8" x14ac:dyDescent="0.3">
      <c r="A4392" t="s">
        <v>3853</v>
      </c>
      <c r="B4392" t="s">
        <v>130</v>
      </c>
      <c r="C4392" t="s">
        <v>22</v>
      </c>
      <c r="D4392" s="16">
        <v>999.4</v>
      </c>
      <c r="E4392" s="17">
        <v>1880</v>
      </c>
      <c r="F4392" s="17">
        <v>375383</v>
      </c>
      <c r="G4392" s="17">
        <v>178595.43599999996</v>
      </c>
      <c r="H4392">
        <v>68.621479031571226</v>
      </c>
    </row>
    <row r="4393" spans="1:8" x14ac:dyDescent="0.3">
      <c r="A4393" t="s">
        <v>3854</v>
      </c>
      <c r="B4393" t="s">
        <v>130</v>
      </c>
      <c r="C4393" t="s">
        <v>23</v>
      </c>
      <c r="D4393" s="16">
        <v>999.4</v>
      </c>
      <c r="E4393" s="17">
        <v>1040</v>
      </c>
      <c r="F4393" s="17">
        <v>288969</v>
      </c>
      <c r="G4393" s="17">
        <v>144960.99640000006</v>
      </c>
      <c r="H4393">
        <v>63.763264480114046</v>
      </c>
    </row>
    <row r="4394" spans="1:8" x14ac:dyDescent="0.3">
      <c r="A4394" t="s">
        <v>3855</v>
      </c>
      <c r="B4394" t="s">
        <v>130</v>
      </c>
      <c r="C4394" t="s">
        <v>24</v>
      </c>
      <c r="D4394" s="16">
        <v>999.4</v>
      </c>
      <c r="E4394" s="17">
        <v>4440</v>
      </c>
      <c r="F4394" s="17">
        <v>392982</v>
      </c>
      <c r="G4394" s="17">
        <v>211273.68000000011</v>
      </c>
      <c r="H4394">
        <v>65.725177816293737</v>
      </c>
    </row>
    <row r="4395" spans="1:8" x14ac:dyDescent="0.3">
      <c r="A4395" t="s">
        <v>3856</v>
      </c>
      <c r="B4395" t="s">
        <v>130</v>
      </c>
      <c r="C4395" t="s">
        <v>25</v>
      </c>
      <c r="D4395" s="16">
        <v>999.4</v>
      </c>
      <c r="E4395" s="17">
        <v>1640</v>
      </c>
      <c r="F4395" s="17">
        <v>184105</v>
      </c>
      <c r="G4395" s="17">
        <v>95642.106000000029</v>
      </c>
      <c r="H4395">
        <v>73.828377457332721</v>
      </c>
    </row>
    <row r="4396" spans="1:8" x14ac:dyDescent="0.3">
      <c r="A4396" t="s">
        <v>7552</v>
      </c>
      <c r="B4396" t="s">
        <v>130</v>
      </c>
      <c r="C4396" t="s">
        <v>5061</v>
      </c>
      <c r="D4396" s="16">
        <v>999.4</v>
      </c>
      <c r="E4396" s="17">
        <v>3265</v>
      </c>
      <c r="F4396" s="17">
        <v>340158</v>
      </c>
      <c r="G4396" s="17">
        <v>177815.58000000022</v>
      </c>
      <c r="H4396">
        <v>48.112126292068311</v>
      </c>
    </row>
    <row r="4397" spans="1:8" x14ac:dyDescent="0.3">
      <c r="A4397" t="s">
        <v>3857</v>
      </c>
      <c r="B4397" t="s">
        <v>130</v>
      </c>
      <c r="C4397" t="s">
        <v>14</v>
      </c>
      <c r="D4397" s="16">
        <v>999.4</v>
      </c>
      <c r="E4397" s="17">
        <v>1610</v>
      </c>
      <c r="F4397" s="17">
        <v>473653</v>
      </c>
      <c r="G4397" s="17">
        <v>240110.04200000022</v>
      </c>
      <c r="H4397">
        <v>34.458700691801702</v>
      </c>
    </row>
    <row r="4398" spans="1:8" x14ac:dyDescent="0.3">
      <c r="A4398" t="s">
        <v>3858</v>
      </c>
      <c r="B4398" t="s">
        <v>130</v>
      </c>
      <c r="C4398" t="s">
        <v>15</v>
      </c>
      <c r="D4398" s="16">
        <v>999.4</v>
      </c>
      <c r="E4398" s="17">
        <v>1340</v>
      </c>
      <c r="F4398" s="17">
        <v>447369</v>
      </c>
      <c r="G4398" s="17">
        <v>263101.07799999986</v>
      </c>
      <c r="H4398">
        <v>33.996684728446617</v>
      </c>
    </row>
    <row r="4399" spans="1:8" x14ac:dyDescent="0.3">
      <c r="A4399" t="s">
        <v>7553</v>
      </c>
      <c r="B4399" t="s">
        <v>130</v>
      </c>
      <c r="C4399" t="s">
        <v>5063</v>
      </c>
      <c r="D4399" s="16">
        <v>999.4</v>
      </c>
      <c r="E4399" s="17">
        <v>400</v>
      </c>
      <c r="F4399" s="17">
        <v>18476</v>
      </c>
      <c r="G4399" s="17">
        <v>8406.7740000000103</v>
      </c>
      <c r="H4399">
        <v>46.866677607593736</v>
      </c>
    </row>
    <row r="4400" spans="1:8" x14ac:dyDescent="0.3">
      <c r="A4400" t="s">
        <v>7554</v>
      </c>
      <c r="B4400" t="s">
        <v>130</v>
      </c>
      <c r="C4400" t="s">
        <v>5065</v>
      </c>
      <c r="D4400" s="16">
        <v>999.4</v>
      </c>
      <c r="E4400" s="17">
        <v>0</v>
      </c>
      <c r="F4400" s="17">
        <v>451478</v>
      </c>
      <c r="G4400" s="17">
        <v>144103.55300000013</v>
      </c>
      <c r="H4400">
        <v>95.395308310388046</v>
      </c>
    </row>
    <row r="4401" spans="1:8" x14ac:dyDescent="0.3">
      <c r="A4401" t="s">
        <v>7555</v>
      </c>
      <c r="B4401" t="s">
        <v>130</v>
      </c>
      <c r="C4401" t="s">
        <v>5067</v>
      </c>
      <c r="D4401" s="16">
        <v>999.4</v>
      </c>
      <c r="E4401" s="17">
        <v>0</v>
      </c>
      <c r="F4401" s="17">
        <v>249771</v>
      </c>
      <c r="G4401" s="17">
        <v>83620.819700000022</v>
      </c>
      <c r="H4401">
        <v>106.79607991132589</v>
      </c>
    </row>
    <row r="4402" spans="1:8" x14ac:dyDescent="0.3">
      <c r="A4402" t="s">
        <v>7556</v>
      </c>
      <c r="B4402" t="s">
        <v>130</v>
      </c>
      <c r="C4402" t="s">
        <v>5069</v>
      </c>
      <c r="D4402" s="16">
        <v>999.4</v>
      </c>
      <c r="E4402" s="17">
        <v>0</v>
      </c>
      <c r="F4402" s="17">
        <v>14542</v>
      </c>
      <c r="G4402" s="17">
        <v>6117.5600000000013</v>
      </c>
      <c r="H4402">
        <v>56.371586716743131</v>
      </c>
    </row>
    <row r="4403" spans="1:8" x14ac:dyDescent="0.3">
      <c r="A4403" t="s">
        <v>7557</v>
      </c>
      <c r="B4403" t="s">
        <v>130</v>
      </c>
      <c r="C4403" t="s">
        <v>5071</v>
      </c>
      <c r="D4403" s="16">
        <v>999.4</v>
      </c>
      <c r="E4403" s="17">
        <v>0</v>
      </c>
      <c r="F4403" s="17">
        <v>46728</v>
      </c>
      <c r="G4403" s="17">
        <v>22192.437300000005</v>
      </c>
      <c r="H4403">
        <v>32.409578301621778</v>
      </c>
    </row>
    <row r="4404" spans="1:8" x14ac:dyDescent="0.3">
      <c r="A4404" t="s">
        <v>7558</v>
      </c>
      <c r="B4404" t="s">
        <v>130</v>
      </c>
      <c r="C4404" t="s">
        <v>5073</v>
      </c>
      <c r="D4404" s="16">
        <v>999.4</v>
      </c>
      <c r="E4404" s="17">
        <v>0</v>
      </c>
      <c r="F4404" s="17">
        <v>71961</v>
      </c>
      <c r="G4404" s="17">
        <v>29988.660800000012</v>
      </c>
      <c r="H4404">
        <v>53.407963488010864</v>
      </c>
    </row>
    <row r="4405" spans="1:8" x14ac:dyDescent="0.3">
      <c r="A4405" t="s">
        <v>7559</v>
      </c>
      <c r="B4405" t="s">
        <v>130</v>
      </c>
      <c r="C4405" t="s">
        <v>5075</v>
      </c>
      <c r="D4405" s="16">
        <v>999.4</v>
      </c>
      <c r="E4405" s="17">
        <v>0</v>
      </c>
      <c r="F4405" s="17">
        <v>1647</v>
      </c>
      <c r="G4405" s="17">
        <v>612.04</v>
      </c>
      <c r="H4405">
        <v>138.38543905078461</v>
      </c>
    </row>
    <row r="4406" spans="1:8" x14ac:dyDescent="0.3">
      <c r="A4406" t="s">
        <v>3859</v>
      </c>
      <c r="B4406" t="s">
        <v>130</v>
      </c>
      <c r="C4406" t="s">
        <v>26</v>
      </c>
      <c r="D4406" s="16">
        <v>999.4</v>
      </c>
      <c r="E4406" s="17">
        <v>1368</v>
      </c>
      <c r="F4406" s="17">
        <v>625405</v>
      </c>
      <c r="G4406" s="17">
        <v>330025.88460000005</v>
      </c>
      <c r="H4406">
        <v>61.514983055907685</v>
      </c>
    </row>
    <row r="4407" spans="1:8" x14ac:dyDescent="0.3">
      <c r="A4407" t="s">
        <v>3860</v>
      </c>
      <c r="B4407" t="s">
        <v>130</v>
      </c>
      <c r="C4407" t="s">
        <v>27</v>
      </c>
      <c r="D4407" s="16">
        <v>999.4</v>
      </c>
      <c r="E4407" s="17">
        <v>1596</v>
      </c>
      <c r="F4407" s="17">
        <v>418617</v>
      </c>
      <c r="G4407" s="17">
        <v>205318.03000000009</v>
      </c>
      <c r="H4407">
        <v>88.016445079880242</v>
      </c>
    </row>
    <row r="4408" spans="1:8" x14ac:dyDescent="0.3">
      <c r="A4408" t="s">
        <v>3861</v>
      </c>
      <c r="B4408" t="s">
        <v>130</v>
      </c>
      <c r="C4408" t="s">
        <v>28</v>
      </c>
      <c r="D4408" s="16">
        <v>999.4</v>
      </c>
      <c r="E4408" s="17">
        <v>1056</v>
      </c>
      <c r="F4408" s="17">
        <v>214135</v>
      </c>
      <c r="G4408" s="17">
        <v>90431.869399999996</v>
      </c>
      <c r="H4408">
        <v>69.291006952091024</v>
      </c>
    </row>
    <row r="4409" spans="1:8" x14ac:dyDescent="0.3">
      <c r="A4409" t="s">
        <v>3862</v>
      </c>
      <c r="B4409" t="s">
        <v>130</v>
      </c>
      <c r="C4409" t="s">
        <v>29</v>
      </c>
      <c r="D4409" s="16">
        <v>999.4</v>
      </c>
      <c r="E4409" s="17">
        <v>200</v>
      </c>
      <c r="F4409" s="17">
        <v>114454</v>
      </c>
      <c r="G4409" s="17">
        <v>54755.703699999998</v>
      </c>
      <c r="H4409">
        <v>50.435783161537138</v>
      </c>
    </row>
    <row r="4410" spans="1:8" x14ac:dyDescent="0.3">
      <c r="A4410" t="s">
        <v>7560</v>
      </c>
      <c r="B4410" t="s">
        <v>130</v>
      </c>
      <c r="C4410" t="s">
        <v>5077</v>
      </c>
      <c r="D4410" s="16">
        <v>999.4</v>
      </c>
      <c r="E4410" s="17">
        <v>1600</v>
      </c>
      <c r="F4410" s="17">
        <v>22355</v>
      </c>
      <c r="G4410" s="17">
        <v>9989.4440000000013</v>
      </c>
      <c r="H4410">
        <v>131.42573978881336</v>
      </c>
    </row>
    <row r="4411" spans="1:8" x14ac:dyDescent="0.3">
      <c r="A4411" t="s">
        <v>3863</v>
      </c>
      <c r="B4411" t="s">
        <v>130</v>
      </c>
      <c r="C4411" t="s">
        <v>30</v>
      </c>
      <c r="D4411" s="16">
        <v>999.4</v>
      </c>
      <c r="E4411" s="17">
        <v>1108</v>
      </c>
      <c r="F4411" s="17">
        <v>233385</v>
      </c>
      <c r="G4411" s="17">
        <v>132771.48539999992</v>
      </c>
      <c r="H4411">
        <v>52.307214579700066</v>
      </c>
    </row>
    <row r="4412" spans="1:8" x14ac:dyDescent="0.3">
      <c r="A4412" t="s">
        <v>7561</v>
      </c>
      <c r="B4412" t="s">
        <v>130</v>
      </c>
      <c r="C4412" t="s">
        <v>5079</v>
      </c>
      <c r="D4412" s="16">
        <v>999.4</v>
      </c>
      <c r="E4412" s="17">
        <v>720</v>
      </c>
      <c r="F4412" s="17">
        <v>24446</v>
      </c>
      <c r="G4412" s="17">
        <v>12330.936000000002</v>
      </c>
      <c r="H4412">
        <v>92.863537881434297</v>
      </c>
    </row>
    <row r="4413" spans="1:8" x14ac:dyDescent="0.3">
      <c r="A4413" t="s">
        <v>7562</v>
      </c>
      <c r="B4413" t="s">
        <v>130</v>
      </c>
      <c r="C4413" t="s">
        <v>5081</v>
      </c>
      <c r="D4413" s="16">
        <v>999.4</v>
      </c>
      <c r="E4413" s="17">
        <v>0</v>
      </c>
      <c r="F4413" s="17">
        <v>138261</v>
      </c>
      <c r="G4413" s="17">
        <v>68017.977499999994</v>
      </c>
      <c r="H4413">
        <v>48.2665097220154</v>
      </c>
    </row>
    <row r="4414" spans="1:8" x14ac:dyDescent="0.3">
      <c r="A4414" t="s">
        <v>7563</v>
      </c>
      <c r="B4414" t="s">
        <v>130</v>
      </c>
      <c r="C4414" t="s">
        <v>5083</v>
      </c>
      <c r="D4414" s="16">
        <v>999.4</v>
      </c>
      <c r="E4414" s="17">
        <v>0</v>
      </c>
      <c r="F4414" s="17">
        <v>199370</v>
      </c>
      <c r="G4414" s="17">
        <v>109223.85000000002</v>
      </c>
      <c r="H4414">
        <v>48.432276313519772</v>
      </c>
    </row>
    <row r="4415" spans="1:8" x14ac:dyDescent="0.3">
      <c r="A4415" t="s">
        <v>7564</v>
      </c>
      <c r="B4415" t="s">
        <v>130</v>
      </c>
      <c r="C4415" t="s">
        <v>5085</v>
      </c>
      <c r="D4415" s="16">
        <v>999.4</v>
      </c>
      <c r="E4415" s="17">
        <v>585</v>
      </c>
      <c r="F4415" s="17">
        <v>40152</v>
      </c>
      <c r="G4415" s="17">
        <v>15034.496000000003</v>
      </c>
      <c r="H4415">
        <v>156.11956040695759</v>
      </c>
    </row>
    <row r="4416" spans="1:8" x14ac:dyDescent="0.3">
      <c r="A4416" t="s">
        <v>3864</v>
      </c>
      <c r="B4416" t="s">
        <v>130</v>
      </c>
      <c r="C4416" t="s">
        <v>31</v>
      </c>
      <c r="D4416" s="16">
        <v>999.4</v>
      </c>
      <c r="E4416" s="17">
        <v>3408</v>
      </c>
      <c r="F4416" s="17">
        <v>300136</v>
      </c>
      <c r="G4416" s="17">
        <v>139658.4209</v>
      </c>
      <c r="H4416">
        <v>85.827628183605796</v>
      </c>
    </row>
    <row r="4417" spans="1:8" x14ac:dyDescent="0.3">
      <c r="A4417" t="s">
        <v>7565</v>
      </c>
      <c r="B4417" t="s">
        <v>130</v>
      </c>
      <c r="C4417" t="s">
        <v>5087</v>
      </c>
      <c r="D4417" s="16">
        <v>999.4</v>
      </c>
      <c r="E4417" s="17">
        <v>0</v>
      </c>
      <c r="F4417" s="17">
        <v>349</v>
      </c>
      <c r="G4417" s="17">
        <v>122.07999999999993</v>
      </c>
      <c r="H4417">
        <v>706.30236162524272</v>
      </c>
    </row>
    <row r="4418" spans="1:8" x14ac:dyDescent="0.3">
      <c r="A4418" t="s">
        <v>4461</v>
      </c>
      <c r="B4418" t="s">
        <v>131</v>
      </c>
      <c r="C4418" t="s">
        <v>4</v>
      </c>
      <c r="D4418" s="16">
        <v>1142.5999999999999</v>
      </c>
      <c r="E4418" s="17">
        <v>9109</v>
      </c>
      <c r="F4418" s="17">
        <v>3424329.99</v>
      </c>
      <c r="G4418" s="17">
        <v>1853839.8430000008</v>
      </c>
      <c r="H4418">
        <v>40.986373878472982</v>
      </c>
    </row>
    <row r="4419" spans="1:8" x14ac:dyDescent="0.3">
      <c r="A4419" t="s">
        <v>4462</v>
      </c>
      <c r="B4419" t="s">
        <v>131</v>
      </c>
      <c r="C4419" t="s">
        <v>2</v>
      </c>
      <c r="D4419" s="16">
        <v>1142.5999999999999</v>
      </c>
      <c r="E4419" s="17">
        <v>17162</v>
      </c>
      <c r="F4419" s="17">
        <v>6305679.9800000004</v>
      </c>
      <c r="G4419" s="17">
        <v>3370431.1214000001</v>
      </c>
      <c r="H4419">
        <v>53.458869649724697</v>
      </c>
    </row>
    <row r="4420" spans="1:8" x14ac:dyDescent="0.3">
      <c r="A4420" t="s">
        <v>4463</v>
      </c>
      <c r="B4420" t="s">
        <v>131</v>
      </c>
      <c r="C4420" t="s">
        <v>3</v>
      </c>
      <c r="D4420" s="16">
        <v>1142.5999999999999</v>
      </c>
      <c r="E4420" s="17">
        <v>13536</v>
      </c>
      <c r="F4420" s="17">
        <v>1826500</v>
      </c>
      <c r="G4420" s="17">
        <v>837635.95380000083</v>
      </c>
      <c r="H4420">
        <v>60.320116126899819</v>
      </c>
    </row>
    <row r="4421" spans="1:8" x14ac:dyDescent="0.3">
      <c r="A4421" t="s">
        <v>4464</v>
      </c>
      <c r="B4421" t="s">
        <v>131</v>
      </c>
      <c r="C4421" t="s">
        <v>7</v>
      </c>
      <c r="D4421" s="16">
        <v>1142.5999999999999</v>
      </c>
      <c r="E4421" s="17">
        <v>2349</v>
      </c>
      <c r="F4421" s="17">
        <v>837620</v>
      </c>
      <c r="G4421" s="17">
        <v>451679.96100000024</v>
      </c>
      <c r="H4421">
        <v>47.854443117004529</v>
      </c>
    </row>
    <row r="4422" spans="1:8" x14ac:dyDescent="0.3">
      <c r="A4422" t="s">
        <v>4465</v>
      </c>
      <c r="B4422" t="s">
        <v>131</v>
      </c>
      <c r="C4422" t="s">
        <v>5</v>
      </c>
      <c r="D4422" s="16">
        <v>1142.5999999999999</v>
      </c>
      <c r="E4422" s="17">
        <v>4000</v>
      </c>
      <c r="F4422" s="17">
        <v>767166</v>
      </c>
      <c r="G4422" s="17">
        <v>419424.19079999963</v>
      </c>
      <c r="H4422">
        <v>55.750567683248754</v>
      </c>
    </row>
    <row r="4423" spans="1:8" x14ac:dyDescent="0.3">
      <c r="A4423" t="s">
        <v>4466</v>
      </c>
      <c r="B4423" t="s">
        <v>131</v>
      </c>
      <c r="C4423" t="s">
        <v>6</v>
      </c>
      <c r="D4423" s="16">
        <v>1142.5999999999999</v>
      </c>
      <c r="E4423" s="17">
        <v>2620</v>
      </c>
      <c r="F4423" s="17">
        <v>520797</v>
      </c>
      <c r="G4423" s="17">
        <v>242308.11439999996</v>
      </c>
      <c r="H4423">
        <v>57.535591228636271</v>
      </c>
    </row>
    <row r="4424" spans="1:8" x14ac:dyDescent="0.3">
      <c r="A4424" t="s">
        <v>4467</v>
      </c>
      <c r="B4424" t="s">
        <v>131</v>
      </c>
      <c r="C4424" t="s">
        <v>8</v>
      </c>
      <c r="D4424" s="16">
        <v>1142.5999999999999</v>
      </c>
      <c r="E4424" s="17">
        <v>3660</v>
      </c>
      <c r="F4424" s="17">
        <v>653500</v>
      </c>
      <c r="G4424" s="17">
        <v>321503.99980000017</v>
      </c>
      <c r="H4424">
        <v>57.282043831984815</v>
      </c>
    </row>
    <row r="4425" spans="1:8" x14ac:dyDescent="0.3">
      <c r="A4425" t="s">
        <v>4468</v>
      </c>
      <c r="B4425" t="s">
        <v>131</v>
      </c>
      <c r="C4425" t="s">
        <v>21</v>
      </c>
      <c r="D4425" s="16">
        <v>1142.5999999999999</v>
      </c>
      <c r="E4425" s="17">
        <v>2190</v>
      </c>
      <c r="F4425" s="17">
        <v>282209</v>
      </c>
      <c r="G4425" s="17">
        <v>137584.69399999993</v>
      </c>
      <c r="H4425">
        <v>54.309518843948702</v>
      </c>
    </row>
    <row r="4426" spans="1:8" x14ac:dyDescent="0.3">
      <c r="A4426" t="s">
        <v>4469</v>
      </c>
      <c r="B4426" t="s">
        <v>131</v>
      </c>
      <c r="C4426" t="s">
        <v>22</v>
      </c>
      <c r="D4426" s="16">
        <v>1142.5999999999999</v>
      </c>
      <c r="E4426" s="17">
        <v>1800</v>
      </c>
      <c r="F4426" s="17">
        <v>382498</v>
      </c>
      <c r="G4426" s="17">
        <v>192717.70000000019</v>
      </c>
      <c r="H4426">
        <v>55.234302674197615</v>
      </c>
    </row>
    <row r="4427" spans="1:8" x14ac:dyDescent="0.3">
      <c r="A4427" t="s">
        <v>4470</v>
      </c>
      <c r="B4427" t="s">
        <v>131</v>
      </c>
      <c r="C4427" t="s">
        <v>23</v>
      </c>
      <c r="D4427" s="16">
        <v>1142.5999999999999</v>
      </c>
      <c r="E4427" s="17">
        <v>1000</v>
      </c>
      <c r="F4427" s="17">
        <v>283707</v>
      </c>
      <c r="G4427" s="17">
        <v>147478.052</v>
      </c>
      <c r="H4427">
        <v>60.141530910155687</v>
      </c>
    </row>
    <row r="4428" spans="1:8" x14ac:dyDescent="0.3">
      <c r="A4428" t="s">
        <v>4471</v>
      </c>
      <c r="B4428" t="s">
        <v>131</v>
      </c>
      <c r="C4428" t="s">
        <v>24</v>
      </c>
      <c r="D4428" s="16">
        <v>1142.5999999999999</v>
      </c>
      <c r="E4428" s="17">
        <v>4280</v>
      </c>
      <c r="F4428" s="17">
        <v>438336</v>
      </c>
      <c r="G4428" s="17">
        <v>238178.91399999999</v>
      </c>
      <c r="H4428">
        <v>58.954738448780141</v>
      </c>
    </row>
    <row r="4429" spans="1:8" x14ac:dyDescent="0.3">
      <c r="A4429" t="s">
        <v>4472</v>
      </c>
      <c r="B4429" t="s">
        <v>131</v>
      </c>
      <c r="C4429" t="s">
        <v>25</v>
      </c>
      <c r="D4429" s="16">
        <v>1142.5999999999999</v>
      </c>
      <c r="E4429" s="17">
        <v>1560</v>
      </c>
      <c r="F4429" s="17">
        <v>190400</v>
      </c>
      <c r="G4429" s="17">
        <v>96924.164000000033</v>
      </c>
      <c r="H4429">
        <v>61.185270348371162</v>
      </c>
    </row>
    <row r="4430" spans="1:8" x14ac:dyDescent="0.3">
      <c r="A4430" t="s">
        <v>7566</v>
      </c>
      <c r="B4430" t="s">
        <v>131</v>
      </c>
      <c r="C4430" t="s">
        <v>5061</v>
      </c>
      <c r="D4430" s="16">
        <v>1142.5999999999999</v>
      </c>
      <c r="E4430" s="17">
        <v>2330</v>
      </c>
      <c r="F4430" s="17">
        <v>374977</v>
      </c>
      <c r="G4430" s="17">
        <v>195390.69000000009</v>
      </c>
      <c r="H4430">
        <v>43.954342663424576</v>
      </c>
    </row>
    <row r="4431" spans="1:8" x14ac:dyDescent="0.3">
      <c r="A4431" t="s">
        <v>4473</v>
      </c>
      <c r="B4431" t="s">
        <v>131</v>
      </c>
      <c r="C4431" t="s">
        <v>14</v>
      </c>
      <c r="D4431" s="16">
        <v>1142.5999999999999</v>
      </c>
      <c r="E4431" s="17">
        <v>1240</v>
      </c>
      <c r="F4431" s="17">
        <v>404844</v>
      </c>
      <c r="G4431" s="17">
        <v>214944.44199999989</v>
      </c>
      <c r="H4431">
        <v>23.933413298939843</v>
      </c>
    </row>
    <row r="4432" spans="1:8" x14ac:dyDescent="0.3">
      <c r="A4432" t="s">
        <v>4474</v>
      </c>
      <c r="B4432" t="s">
        <v>131</v>
      </c>
      <c r="C4432" t="s">
        <v>15</v>
      </c>
      <c r="D4432" s="16">
        <v>1142.5999999999999</v>
      </c>
      <c r="E4432" s="17">
        <v>985</v>
      </c>
      <c r="F4432" s="17">
        <v>449300</v>
      </c>
      <c r="G4432" s="17">
        <v>263977.28799999994</v>
      </c>
      <c r="H4432">
        <v>30.474821712624209</v>
      </c>
    </row>
    <row r="4433" spans="1:8" x14ac:dyDescent="0.3">
      <c r="A4433" t="s">
        <v>7567</v>
      </c>
      <c r="B4433" t="s">
        <v>131</v>
      </c>
      <c r="C4433" t="s">
        <v>5063</v>
      </c>
      <c r="D4433" s="16">
        <v>1142.5999999999999</v>
      </c>
      <c r="E4433" s="17">
        <v>400</v>
      </c>
      <c r="F4433" s="17">
        <v>19242</v>
      </c>
      <c r="G4433" s="17">
        <v>8727.3909999999942</v>
      </c>
      <c r="H4433">
        <v>50.897154226086776</v>
      </c>
    </row>
    <row r="4434" spans="1:8" x14ac:dyDescent="0.3">
      <c r="A4434" t="s">
        <v>7568</v>
      </c>
      <c r="B4434" t="s">
        <v>131</v>
      </c>
      <c r="C4434" t="s">
        <v>5065</v>
      </c>
      <c r="D4434" s="16">
        <v>1142.5999999999999</v>
      </c>
      <c r="E4434" s="17">
        <v>0</v>
      </c>
      <c r="F4434" s="17">
        <v>694936</v>
      </c>
      <c r="G4434" s="17">
        <v>244484.96680000029</v>
      </c>
      <c r="H4434">
        <v>51.021155856458641</v>
      </c>
    </row>
    <row r="4435" spans="1:8" x14ac:dyDescent="0.3">
      <c r="A4435" t="s">
        <v>7569</v>
      </c>
      <c r="B4435" t="s">
        <v>131</v>
      </c>
      <c r="C4435" t="s">
        <v>5067</v>
      </c>
      <c r="D4435" s="16">
        <v>1142.5999999999999</v>
      </c>
      <c r="E4435" s="17">
        <v>0</v>
      </c>
      <c r="F4435" s="17">
        <v>955782</v>
      </c>
      <c r="G4435" s="17">
        <v>330435.94939999969</v>
      </c>
      <c r="H4435">
        <v>64.699920247645409</v>
      </c>
    </row>
    <row r="4436" spans="1:8" x14ac:dyDescent="0.3">
      <c r="A4436" t="s">
        <v>7570</v>
      </c>
      <c r="B4436" t="s">
        <v>131</v>
      </c>
      <c r="C4436" t="s">
        <v>5069</v>
      </c>
      <c r="D4436" s="16">
        <v>1142.5999999999999</v>
      </c>
      <c r="E4436" s="17">
        <v>0</v>
      </c>
      <c r="F4436" s="17">
        <v>59715</v>
      </c>
      <c r="G4436" s="17">
        <v>17168.376000000018</v>
      </c>
      <c r="H4436">
        <v>28.115705678551649</v>
      </c>
    </row>
    <row r="4437" spans="1:8" x14ac:dyDescent="0.3">
      <c r="A4437" t="s">
        <v>7571</v>
      </c>
      <c r="B4437" t="s">
        <v>131</v>
      </c>
      <c r="C4437" t="s">
        <v>5071</v>
      </c>
      <c r="D4437" s="16">
        <v>1142.5999999999999</v>
      </c>
      <c r="E4437" s="17">
        <v>0</v>
      </c>
      <c r="F4437" s="17">
        <v>60620</v>
      </c>
      <c r="G4437" s="17">
        <v>26539.763500000001</v>
      </c>
      <c r="H4437">
        <v>45.912709746013682</v>
      </c>
    </row>
    <row r="4438" spans="1:8" x14ac:dyDescent="0.3">
      <c r="A4438" t="s">
        <v>7572</v>
      </c>
      <c r="B4438" t="s">
        <v>131</v>
      </c>
      <c r="C4438" t="s">
        <v>5073</v>
      </c>
      <c r="D4438" s="16">
        <v>1142.5999999999999</v>
      </c>
      <c r="E4438" s="17">
        <v>0</v>
      </c>
      <c r="F4438" s="17">
        <v>47936</v>
      </c>
      <c r="G4438" s="17">
        <v>17012.157599999995</v>
      </c>
      <c r="H4438">
        <v>66.951940189683569</v>
      </c>
    </row>
    <row r="4439" spans="1:8" x14ac:dyDescent="0.3">
      <c r="A4439" t="s">
        <v>7573</v>
      </c>
      <c r="B4439" t="s">
        <v>131</v>
      </c>
      <c r="C4439" t="s">
        <v>5075</v>
      </c>
      <c r="D4439" s="16">
        <v>1142.5999999999999</v>
      </c>
      <c r="E4439" s="17">
        <v>0</v>
      </c>
      <c r="F4439" s="17">
        <v>1703</v>
      </c>
      <c r="G4439" s="17">
        <v>115.51999999999998</v>
      </c>
      <c r="H4439">
        <v>97.301906165746999</v>
      </c>
    </row>
    <row r="4440" spans="1:8" x14ac:dyDescent="0.3">
      <c r="A4440" t="s">
        <v>4475</v>
      </c>
      <c r="B4440" t="s">
        <v>131</v>
      </c>
      <c r="C4440" t="s">
        <v>26</v>
      </c>
      <c r="D4440" s="16">
        <v>1142.5999999999999</v>
      </c>
      <c r="E4440" s="17">
        <v>1368</v>
      </c>
      <c r="F4440" s="17">
        <v>632762</v>
      </c>
      <c r="G4440" s="17">
        <v>324773.80570000038</v>
      </c>
      <c r="H4440">
        <v>55.429796832962538</v>
      </c>
    </row>
    <row r="4441" spans="1:8" x14ac:dyDescent="0.3">
      <c r="A4441" t="s">
        <v>4476</v>
      </c>
      <c r="B4441" t="s">
        <v>131</v>
      </c>
      <c r="C4441" t="s">
        <v>27</v>
      </c>
      <c r="D4441" s="16">
        <v>1142.5999999999999</v>
      </c>
      <c r="E4441" s="17">
        <v>1596</v>
      </c>
      <c r="F4441" s="17">
        <v>378509</v>
      </c>
      <c r="G4441" s="17">
        <v>179312.58799999993</v>
      </c>
      <c r="H4441">
        <v>85.133132885947674</v>
      </c>
    </row>
    <row r="4442" spans="1:8" x14ac:dyDescent="0.3">
      <c r="A4442" t="s">
        <v>4477</v>
      </c>
      <c r="B4442" t="s">
        <v>131</v>
      </c>
      <c r="C4442" t="s">
        <v>28</v>
      </c>
      <c r="D4442" s="16">
        <v>1142.5999999999999</v>
      </c>
      <c r="E4442" s="17">
        <v>1056</v>
      </c>
      <c r="F4442" s="17">
        <v>259208</v>
      </c>
      <c r="G4442" s="17">
        <v>104647.89859999999</v>
      </c>
      <c r="H4442">
        <v>71.01509093471644</v>
      </c>
    </row>
    <row r="4443" spans="1:8" x14ac:dyDescent="0.3">
      <c r="A4443" t="s">
        <v>4478</v>
      </c>
      <c r="B4443" t="s">
        <v>131</v>
      </c>
      <c r="C4443" t="s">
        <v>29</v>
      </c>
      <c r="D4443" s="16">
        <v>1142.5999999999999</v>
      </c>
      <c r="E4443" s="17">
        <v>200</v>
      </c>
      <c r="F4443" s="17">
        <v>88044</v>
      </c>
      <c r="G4443" s="17">
        <v>43534.654600000023</v>
      </c>
      <c r="H4443">
        <v>59.774983376861783</v>
      </c>
    </row>
    <row r="4444" spans="1:8" x14ac:dyDescent="0.3">
      <c r="A4444" t="s">
        <v>7574</v>
      </c>
      <c r="B4444" t="s">
        <v>131</v>
      </c>
      <c r="C4444" t="s">
        <v>5077</v>
      </c>
      <c r="D4444" s="16">
        <v>1142.5999999999999</v>
      </c>
      <c r="E4444" s="17">
        <v>1120</v>
      </c>
      <c r="F4444" s="17">
        <v>17308</v>
      </c>
      <c r="G4444" s="17">
        <v>7666.3359999999993</v>
      </c>
      <c r="H4444">
        <v>45.988962060905656</v>
      </c>
    </row>
    <row r="4445" spans="1:8" x14ac:dyDescent="0.3">
      <c r="A4445" t="s">
        <v>4479</v>
      </c>
      <c r="B4445" t="s">
        <v>131</v>
      </c>
      <c r="C4445" t="s">
        <v>30</v>
      </c>
      <c r="D4445" s="16">
        <v>1142.5999999999999</v>
      </c>
      <c r="E4445" s="17">
        <v>1108</v>
      </c>
      <c r="F4445" s="17">
        <v>144180</v>
      </c>
      <c r="G4445" s="17">
        <v>74310.648699999976</v>
      </c>
      <c r="H4445">
        <v>79.225541402729348</v>
      </c>
    </row>
    <row r="4446" spans="1:8" x14ac:dyDescent="0.3">
      <c r="A4446" t="s">
        <v>7575</v>
      </c>
      <c r="B4446" t="s">
        <v>131</v>
      </c>
      <c r="C4446" t="s">
        <v>5079</v>
      </c>
      <c r="D4446" s="16">
        <v>1142.5999999999999</v>
      </c>
      <c r="E4446" s="17">
        <v>680</v>
      </c>
      <c r="F4446" s="17">
        <v>29126</v>
      </c>
      <c r="G4446" s="17">
        <v>14430.562000000004</v>
      </c>
      <c r="H4446">
        <v>92.156329236324922</v>
      </c>
    </row>
    <row r="4447" spans="1:8" x14ac:dyDescent="0.3">
      <c r="A4447" t="s">
        <v>7576</v>
      </c>
      <c r="B4447" t="s">
        <v>131</v>
      </c>
      <c r="C4447" t="s">
        <v>5081</v>
      </c>
      <c r="D4447" s="16">
        <v>1142.5999999999999</v>
      </c>
      <c r="E4447" s="17">
        <v>0</v>
      </c>
      <c r="F4447" s="17">
        <v>148942</v>
      </c>
      <c r="G4447" s="17">
        <v>69019.440399999978</v>
      </c>
      <c r="H4447">
        <v>35.971222774752064</v>
      </c>
    </row>
    <row r="4448" spans="1:8" x14ac:dyDescent="0.3">
      <c r="A4448" t="s">
        <v>7577</v>
      </c>
      <c r="B4448" t="s">
        <v>131</v>
      </c>
      <c r="C4448" t="s">
        <v>5083</v>
      </c>
      <c r="D4448" s="16">
        <v>1142.5999999999999</v>
      </c>
      <c r="E4448" s="17">
        <v>0</v>
      </c>
      <c r="F4448" s="17">
        <v>340778</v>
      </c>
      <c r="G4448" s="17">
        <v>187276.9536000001</v>
      </c>
      <c r="H4448">
        <v>39.205136557948599</v>
      </c>
    </row>
    <row r="4449" spans="1:8" x14ac:dyDescent="0.3">
      <c r="A4449" t="s">
        <v>7578</v>
      </c>
      <c r="B4449" t="s">
        <v>131</v>
      </c>
      <c r="C4449" t="s">
        <v>5085</v>
      </c>
      <c r="D4449" s="16">
        <v>1142.5999999999999</v>
      </c>
      <c r="E4449" s="17">
        <v>180</v>
      </c>
      <c r="F4449" s="17">
        <v>28607</v>
      </c>
      <c r="G4449" s="17">
        <v>13247.450799999999</v>
      </c>
      <c r="H4449">
        <v>50.68352323777836</v>
      </c>
    </row>
    <row r="4450" spans="1:8" x14ac:dyDescent="0.3">
      <c r="A4450" t="s">
        <v>4480</v>
      </c>
      <c r="B4450" t="s">
        <v>131</v>
      </c>
      <c r="C4450" t="s">
        <v>31</v>
      </c>
      <c r="D4450" s="16">
        <v>1142.5999999999999</v>
      </c>
      <c r="E4450" s="17">
        <v>4560</v>
      </c>
      <c r="F4450" s="17">
        <v>500588</v>
      </c>
      <c r="G4450" s="17">
        <v>256283.49690000009</v>
      </c>
      <c r="H4450">
        <v>67.216315212488595</v>
      </c>
    </row>
    <row r="4451" spans="1:8" x14ac:dyDescent="0.3">
      <c r="A4451" t="s">
        <v>7579</v>
      </c>
      <c r="B4451" t="s">
        <v>131</v>
      </c>
      <c r="C4451" t="s">
        <v>5087</v>
      </c>
      <c r="D4451" s="16">
        <v>1142.5999999999999</v>
      </c>
      <c r="E4451" s="17">
        <v>0</v>
      </c>
      <c r="F4451" s="17">
        <v>12661</v>
      </c>
      <c r="G4451" s="17">
        <v>1549.4920000000002</v>
      </c>
      <c r="H4451">
        <v>52.485414337999835</v>
      </c>
    </row>
    <row r="4452" spans="1:8" x14ac:dyDescent="0.3">
      <c r="A4452" t="s">
        <v>4741</v>
      </c>
      <c r="B4452" t="s">
        <v>132</v>
      </c>
      <c r="C4452" t="s">
        <v>4</v>
      </c>
      <c r="D4452" s="16">
        <v>1000</v>
      </c>
      <c r="E4452" s="17">
        <v>12208</v>
      </c>
      <c r="F4452" s="17">
        <v>2409502</v>
      </c>
      <c r="G4452" s="17">
        <v>1254436.0876999998</v>
      </c>
      <c r="H4452">
        <v>76.529943444769259</v>
      </c>
    </row>
    <row r="4453" spans="1:8" x14ac:dyDescent="0.3">
      <c r="A4453" t="s">
        <v>4742</v>
      </c>
      <c r="B4453" t="s">
        <v>132</v>
      </c>
      <c r="C4453" t="s">
        <v>2</v>
      </c>
      <c r="D4453" s="16">
        <v>1000</v>
      </c>
      <c r="E4453" s="17">
        <v>11005</v>
      </c>
      <c r="F4453" s="17">
        <v>3136867</v>
      </c>
      <c r="G4453" s="17">
        <v>1690588.0142999974</v>
      </c>
      <c r="H4453">
        <v>74.838915627065447</v>
      </c>
    </row>
    <row r="4454" spans="1:8" x14ac:dyDescent="0.3">
      <c r="A4454" t="s">
        <v>4743</v>
      </c>
      <c r="B4454" t="s">
        <v>132</v>
      </c>
      <c r="C4454" t="s">
        <v>3</v>
      </c>
      <c r="D4454" s="16">
        <v>1000</v>
      </c>
      <c r="E4454" s="17">
        <v>8136</v>
      </c>
      <c r="F4454" s="17">
        <v>966784</v>
      </c>
      <c r="G4454" s="17">
        <v>475517.31769999984</v>
      </c>
      <c r="H4454">
        <v>74.117033481348216</v>
      </c>
    </row>
    <row r="4455" spans="1:8" x14ac:dyDescent="0.3">
      <c r="A4455" t="s">
        <v>4744</v>
      </c>
      <c r="B4455" t="s">
        <v>132</v>
      </c>
      <c r="C4455" t="s">
        <v>7</v>
      </c>
      <c r="D4455" s="16">
        <v>1000</v>
      </c>
      <c r="E4455" s="17">
        <v>3036</v>
      </c>
      <c r="F4455" s="17">
        <v>725060</v>
      </c>
      <c r="G4455" s="17">
        <v>401004.69800000021</v>
      </c>
      <c r="H4455">
        <v>66.681204127004165</v>
      </c>
    </row>
    <row r="4456" spans="1:8" x14ac:dyDescent="0.3">
      <c r="A4456" t="s">
        <v>4745</v>
      </c>
      <c r="B4456" t="s">
        <v>132</v>
      </c>
      <c r="C4456" t="s">
        <v>5</v>
      </c>
      <c r="D4456" s="16">
        <v>1000</v>
      </c>
      <c r="E4456" s="17">
        <v>2400</v>
      </c>
      <c r="F4456" s="17">
        <v>569423</v>
      </c>
      <c r="G4456" s="17">
        <v>316792.0337999998</v>
      </c>
      <c r="H4456">
        <v>50.766708831516127</v>
      </c>
    </row>
    <row r="4457" spans="1:8" x14ac:dyDescent="0.3">
      <c r="A4457" t="s">
        <v>4746</v>
      </c>
      <c r="B4457" t="s">
        <v>132</v>
      </c>
      <c r="C4457" t="s">
        <v>6</v>
      </c>
      <c r="D4457" s="16">
        <v>1000</v>
      </c>
      <c r="E4457" s="17">
        <v>1840</v>
      </c>
      <c r="F4457" s="17">
        <v>381779</v>
      </c>
      <c r="G4457" s="17">
        <v>193397.77110000016</v>
      </c>
      <c r="H4457">
        <v>53.31776684147119</v>
      </c>
    </row>
    <row r="4458" spans="1:8" x14ac:dyDescent="0.3">
      <c r="A4458" t="s">
        <v>4747</v>
      </c>
      <c r="B4458" t="s">
        <v>132</v>
      </c>
      <c r="C4458" t="s">
        <v>8</v>
      </c>
      <c r="D4458" s="16">
        <v>1000</v>
      </c>
      <c r="E4458" s="17">
        <v>3660</v>
      </c>
      <c r="F4458" s="17">
        <v>563776</v>
      </c>
      <c r="G4458" s="17">
        <v>276960.3832000001</v>
      </c>
      <c r="H4458">
        <v>68.972000749158781</v>
      </c>
    </row>
    <row r="4459" spans="1:8" x14ac:dyDescent="0.3">
      <c r="A4459" t="s">
        <v>4748</v>
      </c>
      <c r="B4459" t="s">
        <v>132</v>
      </c>
      <c r="C4459" t="s">
        <v>21</v>
      </c>
      <c r="D4459" s="16">
        <v>1000</v>
      </c>
      <c r="E4459" s="17">
        <v>2790</v>
      </c>
      <c r="F4459" s="17">
        <v>313180</v>
      </c>
      <c r="G4459" s="17">
        <v>152503.28900000014</v>
      </c>
      <c r="H4459">
        <v>60.111365721818878</v>
      </c>
    </row>
    <row r="4460" spans="1:8" x14ac:dyDescent="0.3">
      <c r="A4460" t="s">
        <v>4749</v>
      </c>
      <c r="B4460" t="s">
        <v>132</v>
      </c>
      <c r="C4460" t="s">
        <v>22</v>
      </c>
      <c r="D4460" s="16">
        <v>1000</v>
      </c>
      <c r="E4460" s="17">
        <v>2360</v>
      </c>
      <c r="F4460" s="17">
        <v>421501</v>
      </c>
      <c r="G4460" s="17">
        <v>206242.67599999986</v>
      </c>
      <c r="H4460">
        <v>63.695852629141463</v>
      </c>
    </row>
    <row r="4461" spans="1:8" x14ac:dyDescent="0.3">
      <c r="A4461" t="s">
        <v>4750</v>
      </c>
      <c r="B4461" t="s">
        <v>132</v>
      </c>
      <c r="C4461" t="s">
        <v>23</v>
      </c>
      <c r="D4461" s="16">
        <v>1000</v>
      </c>
      <c r="E4461" s="17">
        <v>1320</v>
      </c>
      <c r="F4461" s="17">
        <v>291745</v>
      </c>
      <c r="G4461" s="17">
        <v>149871.7080000001</v>
      </c>
      <c r="H4461">
        <v>89.021859414526077</v>
      </c>
    </row>
    <row r="4462" spans="1:8" x14ac:dyDescent="0.3">
      <c r="A4462" t="s">
        <v>4751</v>
      </c>
      <c r="B4462" t="s">
        <v>132</v>
      </c>
      <c r="C4462" t="s">
        <v>24</v>
      </c>
      <c r="D4462" s="16">
        <v>1000</v>
      </c>
      <c r="E4462" s="17">
        <v>5600</v>
      </c>
      <c r="F4462" s="17">
        <v>403142</v>
      </c>
      <c r="G4462" s="17">
        <v>207562.77999999997</v>
      </c>
      <c r="H4462">
        <v>80.373613839956889</v>
      </c>
    </row>
    <row r="4463" spans="1:8" x14ac:dyDescent="0.3">
      <c r="A4463" t="s">
        <v>4752</v>
      </c>
      <c r="B4463" t="s">
        <v>132</v>
      </c>
      <c r="C4463" t="s">
        <v>25</v>
      </c>
      <c r="D4463" s="16">
        <v>1000</v>
      </c>
      <c r="E4463" s="17">
        <v>2080</v>
      </c>
      <c r="F4463" s="17">
        <v>295866</v>
      </c>
      <c r="G4463" s="17">
        <v>154206.34600000011</v>
      </c>
      <c r="H4463">
        <v>62.107367844481651</v>
      </c>
    </row>
    <row r="4464" spans="1:8" x14ac:dyDescent="0.3">
      <c r="A4464" t="s">
        <v>7580</v>
      </c>
      <c r="B4464" t="s">
        <v>132</v>
      </c>
      <c r="C4464" t="s">
        <v>5061</v>
      </c>
      <c r="D4464" s="16">
        <v>1000</v>
      </c>
      <c r="E4464" s="17">
        <v>4450</v>
      </c>
      <c r="F4464" s="17">
        <v>323974</v>
      </c>
      <c r="G4464" s="17">
        <v>172086.77200000008</v>
      </c>
      <c r="H4464">
        <v>58.359911215839617</v>
      </c>
    </row>
    <row r="4465" spans="1:8" x14ac:dyDescent="0.3">
      <c r="A4465" t="s">
        <v>4753</v>
      </c>
      <c r="B4465" t="s">
        <v>132</v>
      </c>
      <c r="C4465" t="s">
        <v>14</v>
      </c>
      <c r="D4465" s="16">
        <v>1000</v>
      </c>
      <c r="E4465" s="17">
        <v>2065</v>
      </c>
      <c r="F4465" s="17">
        <v>569314</v>
      </c>
      <c r="G4465" s="17">
        <v>279042.88899999991</v>
      </c>
      <c r="H4465">
        <v>35.719824707943438</v>
      </c>
    </row>
    <row r="4466" spans="1:8" x14ac:dyDescent="0.3">
      <c r="A4466" t="s">
        <v>4754</v>
      </c>
      <c r="B4466" t="s">
        <v>132</v>
      </c>
      <c r="C4466" t="s">
        <v>15</v>
      </c>
      <c r="D4466" s="16">
        <v>1000</v>
      </c>
      <c r="E4466" s="17">
        <v>1870</v>
      </c>
      <c r="F4466" s="17">
        <v>420749</v>
      </c>
      <c r="G4466" s="17">
        <v>242639.35120000024</v>
      </c>
      <c r="H4466">
        <v>47.527209388332835</v>
      </c>
    </row>
    <row r="4467" spans="1:8" x14ac:dyDescent="0.3">
      <c r="A4467" t="s">
        <v>7581</v>
      </c>
      <c r="B4467" t="s">
        <v>132</v>
      </c>
      <c r="C4467" t="s">
        <v>5063</v>
      </c>
      <c r="D4467" s="16">
        <v>1000</v>
      </c>
      <c r="E4467" s="17">
        <v>400</v>
      </c>
      <c r="F4467" s="17">
        <v>10231</v>
      </c>
      <c r="G4467" s="17">
        <v>3694.846999999997</v>
      </c>
      <c r="H4467">
        <v>81.547471241875741</v>
      </c>
    </row>
    <row r="4468" spans="1:8" x14ac:dyDescent="0.3">
      <c r="A4468" t="s">
        <v>7582</v>
      </c>
      <c r="B4468" t="s">
        <v>132</v>
      </c>
      <c r="C4468" t="s">
        <v>5065</v>
      </c>
      <c r="D4468" s="16">
        <v>1000</v>
      </c>
      <c r="E4468" s="17">
        <v>0</v>
      </c>
      <c r="F4468" s="17">
        <v>426599</v>
      </c>
      <c r="G4468" s="17">
        <v>178583.33109999998</v>
      </c>
      <c r="H4468">
        <v>142.81276155129268</v>
      </c>
    </row>
    <row r="4469" spans="1:8" x14ac:dyDescent="0.3">
      <c r="A4469" t="s">
        <v>7583</v>
      </c>
      <c r="B4469" t="s">
        <v>132</v>
      </c>
      <c r="C4469" t="s">
        <v>5067</v>
      </c>
      <c r="D4469" s="16">
        <v>1000</v>
      </c>
      <c r="E4469" s="17">
        <v>0</v>
      </c>
      <c r="F4469" s="17">
        <v>401462</v>
      </c>
      <c r="G4469" s="17">
        <v>138729.61240000045</v>
      </c>
      <c r="H4469">
        <v>74.911747643251104</v>
      </c>
    </row>
    <row r="4470" spans="1:8" x14ac:dyDescent="0.3">
      <c r="A4470" t="s">
        <v>7584</v>
      </c>
      <c r="B4470" t="s">
        <v>132</v>
      </c>
      <c r="C4470" t="s">
        <v>5069</v>
      </c>
      <c r="D4470" s="16">
        <v>1000</v>
      </c>
      <c r="E4470" s="17">
        <v>0</v>
      </c>
      <c r="F4470" s="17">
        <v>-71</v>
      </c>
      <c r="G4470" s="17">
        <v>1510.9500000000003</v>
      </c>
      <c r="H4470">
        <v>-387.36073548468693</v>
      </c>
    </row>
    <row r="4471" spans="1:8" x14ac:dyDescent="0.3">
      <c r="A4471" t="s">
        <v>7585</v>
      </c>
      <c r="B4471" t="s">
        <v>132</v>
      </c>
      <c r="C4471" t="s">
        <v>5071</v>
      </c>
      <c r="D4471" s="16">
        <v>1000</v>
      </c>
      <c r="E4471" s="17">
        <v>0</v>
      </c>
      <c r="F4471" s="17">
        <v>32546</v>
      </c>
      <c r="G4471" s="17">
        <v>13973.601699999999</v>
      </c>
      <c r="H4471">
        <v>36.053549411548019</v>
      </c>
    </row>
    <row r="4472" spans="1:8" x14ac:dyDescent="0.3">
      <c r="A4472" t="s">
        <v>7586</v>
      </c>
      <c r="B4472" t="s">
        <v>132</v>
      </c>
      <c r="C4472" t="s">
        <v>5073</v>
      </c>
      <c r="D4472" s="16">
        <v>1000</v>
      </c>
      <c r="E4472" s="17">
        <v>0</v>
      </c>
      <c r="F4472" s="17">
        <v>55310</v>
      </c>
      <c r="G4472" s="17">
        <v>21571.537700000001</v>
      </c>
      <c r="H4472">
        <v>35.435814334668137</v>
      </c>
    </row>
    <row r="4473" spans="1:8" x14ac:dyDescent="0.3">
      <c r="A4473" t="s">
        <v>7587</v>
      </c>
      <c r="B4473" t="s">
        <v>132</v>
      </c>
      <c r="C4473" t="s">
        <v>5075</v>
      </c>
      <c r="D4473" s="16">
        <v>1000</v>
      </c>
      <c r="E4473" s="17">
        <v>0</v>
      </c>
      <c r="F4473" s="17">
        <v>1576</v>
      </c>
      <c r="G4473" s="17">
        <v>830.56</v>
      </c>
      <c r="H4473">
        <v>108.48011912427565</v>
      </c>
    </row>
    <row r="4474" spans="1:8" x14ac:dyDescent="0.3">
      <c r="A4474" t="s">
        <v>4755</v>
      </c>
      <c r="B4474" t="s">
        <v>132</v>
      </c>
      <c r="C4474" t="s">
        <v>26</v>
      </c>
      <c r="D4474" s="16">
        <v>1000</v>
      </c>
      <c r="E4474" s="17">
        <v>1368</v>
      </c>
      <c r="F4474" s="17">
        <v>414759</v>
      </c>
      <c r="G4474" s="17">
        <v>205927.34870000006</v>
      </c>
      <c r="H4474">
        <v>82.861371466347066</v>
      </c>
    </row>
    <row r="4475" spans="1:8" x14ac:dyDescent="0.3">
      <c r="A4475" t="s">
        <v>4756</v>
      </c>
      <c r="B4475" t="s">
        <v>132</v>
      </c>
      <c r="C4475" t="s">
        <v>27</v>
      </c>
      <c r="D4475" s="16">
        <v>1000</v>
      </c>
      <c r="E4475" s="17">
        <v>1596</v>
      </c>
      <c r="F4475" s="17">
        <v>324573</v>
      </c>
      <c r="G4475" s="17">
        <v>156673.72</v>
      </c>
      <c r="H4475">
        <v>108.35077760964805</v>
      </c>
    </row>
    <row r="4476" spans="1:8" x14ac:dyDescent="0.3">
      <c r="A4476" t="s">
        <v>4757</v>
      </c>
      <c r="B4476" t="s">
        <v>132</v>
      </c>
      <c r="C4476" t="s">
        <v>28</v>
      </c>
      <c r="D4476" s="16">
        <v>1000</v>
      </c>
      <c r="E4476" s="17">
        <v>1056</v>
      </c>
      <c r="F4476" s="17">
        <v>189121</v>
      </c>
      <c r="G4476" s="17">
        <v>81572.334599999958</v>
      </c>
      <c r="H4476">
        <v>81.105237740123442</v>
      </c>
    </row>
    <row r="4477" spans="1:8" x14ac:dyDescent="0.3">
      <c r="A4477" t="s">
        <v>4758</v>
      </c>
      <c r="B4477" t="s">
        <v>132</v>
      </c>
      <c r="C4477" t="s">
        <v>29</v>
      </c>
      <c r="D4477" s="16">
        <v>1000</v>
      </c>
      <c r="E4477" s="17">
        <v>200</v>
      </c>
      <c r="F4477" s="17">
        <v>90954</v>
      </c>
      <c r="G4477" s="17">
        <v>46022.941300000035</v>
      </c>
      <c r="H4477">
        <v>67.710305056755672</v>
      </c>
    </row>
    <row r="4478" spans="1:8" x14ac:dyDescent="0.3">
      <c r="A4478" t="s">
        <v>7588</v>
      </c>
      <c r="B4478" t="s">
        <v>132</v>
      </c>
      <c r="C4478" t="s">
        <v>5077</v>
      </c>
      <c r="D4478" s="16">
        <v>1000</v>
      </c>
      <c r="E4478" s="17">
        <v>1280</v>
      </c>
      <c r="F4478" s="17">
        <v>24391</v>
      </c>
      <c r="G4478" s="17">
        <v>11111.019999999999</v>
      </c>
      <c r="H4478">
        <v>65.03943853831106</v>
      </c>
    </row>
    <row r="4479" spans="1:8" x14ac:dyDescent="0.3">
      <c r="A4479" t="s">
        <v>4759</v>
      </c>
      <c r="B4479" t="s">
        <v>132</v>
      </c>
      <c r="C4479" t="s">
        <v>30</v>
      </c>
      <c r="D4479" s="16">
        <v>1000</v>
      </c>
      <c r="E4479" s="17">
        <v>1108</v>
      </c>
      <c r="F4479" s="17">
        <v>244336</v>
      </c>
      <c r="G4479" s="17">
        <v>140546.11859999993</v>
      </c>
      <c r="H4479">
        <v>54.228201880381114</v>
      </c>
    </row>
    <row r="4480" spans="1:8" x14ac:dyDescent="0.3">
      <c r="A4480" t="s">
        <v>7589</v>
      </c>
      <c r="B4480" t="s">
        <v>132</v>
      </c>
      <c r="C4480" t="s">
        <v>5079</v>
      </c>
      <c r="D4480" s="16">
        <v>1000</v>
      </c>
      <c r="E4480" s="17">
        <v>880</v>
      </c>
      <c r="F4480" s="17">
        <v>24983</v>
      </c>
      <c r="G4480" s="17">
        <v>12464.882000000001</v>
      </c>
      <c r="H4480">
        <v>119.033392982875</v>
      </c>
    </row>
    <row r="4481" spans="1:8" x14ac:dyDescent="0.3">
      <c r="A4481" t="s">
        <v>7590</v>
      </c>
      <c r="B4481" t="s">
        <v>132</v>
      </c>
      <c r="C4481" t="s">
        <v>5081</v>
      </c>
      <c r="D4481" s="16">
        <v>1000</v>
      </c>
      <c r="E4481" s="17">
        <v>0</v>
      </c>
      <c r="F4481" s="17">
        <v>148696</v>
      </c>
      <c r="G4481" s="17">
        <v>68172.156900000002</v>
      </c>
      <c r="H4481">
        <v>98.688655680915872</v>
      </c>
    </row>
    <row r="4482" spans="1:8" x14ac:dyDescent="0.3">
      <c r="A4482" t="s">
        <v>7591</v>
      </c>
      <c r="B4482" t="s">
        <v>132</v>
      </c>
      <c r="C4482" t="s">
        <v>5083</v>
      </c>
      <c r="D4482" s="16">
        <v>1000</v>
      </c>
      <c r="E4482" s="17">
        <v>0</v>
      </c>
      <c r="F4482" s="17">
        <v>109369</v>
      </c>
      <c r="G4482" s="17">
        <v>57657.175999999985</v>
      </c>
      <c r="H4482">
        <v>69.824062313098793</v>
      </c>
    </row>
    <row r="4483" spans="1:8" x14ac:dyDescent="0.3">
      <c r="A4483" t="s">
        <v>7592</v>
      </c>
      <c r="B4483" t="s">
        <v>132</v>
      </c>
      <c r="C4483" t="s">
        <v>5085</v>
      </c>
      <c r="D4483" s="16">
        <v>1000</v>
      </c>
      <c r="E4483" s="17">
        <v>135</v>
      </c>
      <c r="F4483" s="17">
        <v>23859</v>
      </c>
      <c r="G4483" s="17">
        <v>9637.6440000000002</v>
      </c>
      <c r="H4483">
        <v>56.915662768022969</v>
      </c>
    </row>
    <row r="4484" spans="1:8" x14ac:dyDescent="0.3">
      <c r="A4484" t="s">
        <v>4760</v>
      </c>
      <c r="B4484" t="s">
        <v>132</v>
      </c>
      <c r="C4484" t="s">
        <v>31</v>
      </c>
      <c r="D4484" s="16">
        <v>1000</v>
      </c>
      <c r="E4484" s="17">
        <v>960</v>
      </c>
      <c r="F4484" s="17">
        <v>90908</v>
      </c>
      <c r="G4484" s="17">
        <v>43642.78070000001</v>
      </c>
      <c r="H4484">
        <v>64.833961813438592</v>
      </c>
    </row>
    <row r="4485" spans="1:8" x14ac:dyDescent="0.3">
      <c r="A4485" t="s">
        <v>7593</v>
      </c>
      <c r="B4485" t="s">
        <v>132</v>
      </c>
      <c r="C4485" t="s">
        <v>5087</v>
      </c>
      <c r="D4485" s="16">
        <v>1000</v>
      </c>
      <c r="E4485" s="17">
        <v>0</v>
      </c>
      <c r="F4485" s="17">
        <v>6823</v>
      </c>
      <c r="G4485" s="17">
        <v>2747.2</v>
      </c>
      <c r="H4485">
        <v>9.5000000000000018</v>
      </c>
    </row>
    <row r="4486" spans="1:8" x14ac:dyDescent="0.3">
      <c r="A4486" t="s">
        <v>4841</v>
      </c>
      <c r="B4486" t="s">
        <v>133</v>
      </c>
      <c r="C4486" t="s">
        <v>4</v>
      </c>
      <c r="D4486" s="16">
        <v>1073</v>
      </c>
      <c r="E4486" s="17">
        <v>9939</v>
      </c>
      <c r="F4486" s="17">
        <v>3221623</v>
      </c>
      <c r="G4486" s="17">
        <v>1748827.4813999971</v>
      </c>
      <c r="H4486">
        <v>50.071851416753688</v>
      </c>
    </row>
    <row r="4487" spans="1:8" x14ac:dyDescent="0.3">
      <c r="A4487" t="s">
        <v>4842</v>
      </c>
      <c r="B4487" t="s">
        <v>133</v>
      </c>
      <c r="C4487" t="s">
        <v>2</v>
      </c>
      <c r="D4487" s="16">
        <v>1073</v>
      </c>
      <c r="E4487" s="17">
        <v>11499</v>
      </c>
      <c r="F4487" s="17">
        <v>3941613</v>
      </c>
      <c r="G4487" s="17">
        <v>2174022.7211999977</v>
      </c>
      <c r="H4487">
        <v>65.820947400539566</v>
      </c>
    </row>
    <row r="4488" spans="1:8" x14ac:dyDescent="0.3">
      <c r="A4488" t="s">
        <v>4843</v>
      </c>
      <c r="B4488" t="s">
        <v>133</v>
      </c>
      <c r="C4488" t="s">
        <v>3</v>
      </c>
      <c r="D4488" s="16">
        <v>1073</v>
      </c>
      <c r="E4488" s="17">
        <v>10152</v>
      </c>
      <c r="F4488" s="17">
        <v>1526855</v>
      </c>
      <c r="G4488" s="17">
        <v>819003.60389999952</v>
      </c>
      <c r="H4488">
        <v>66.527008397885822</v>
      </c>
    </row>
    <row r="4489" spans="1:8" x14ac:dyDescent="0.3">
      <c r="A4489" t="s">
        <v>4844</v>
      </c>
      <c r="B4489" t="s">
        <v>133</v>
      </c>
      <c r="C4489" t="s">
        <v>7</v>
      </c>
      <c r="D4489" s="16">
        <v>1073</v>
      </c>
      <c r="E4489" s="17">
        <v>2805</v>
      </c>
      <c r="F4489" s="17">
        <v>799719</v>
      </c>
      <c r="G4489" s="17">
        <v>442650.57700000034</v>
      </c>
      <c r="H4489">
        <v>54.996661277158026</v>
      </c>
    </row>
    <row r="4490" spans="1:8" x14ac:dyDescent="0.3">
      <c r="A4490" t="s">
        <v>4845</v>
      </c>
      <c r="B4490" t="s">
        <v>133</v>
      </c>
      <c r="C4490" t="s">
        <v>5</v>
      </c>
      <c r="D4490" s="16">
        <v>1073</v>
      </c>
      <c r="E4490" s="17">
        <v>3200</v>
      </c>
      <c r="F4490" s="17">
        <v>644946</v>
      </c>
      <c r="G4490" s="17">
        <v>365389.60149999982</v>
      </c>
      <c r="H4490">
        <v>49.782498528288862</v>
      </c>
    </row>
    <row r="4491" spans="1:8" x14ac:dyDescent="0.3">
      <c r="A4491" t="s">
        <v>4846</v>
      </c>
      <c r="B4491" t="s">
        <v>133</v>
      </c>
      <c r="C4491" t="s">
        <v>6</v>
      </c>
      <c r="D4491" s="16">
        <v>1073</v>
      </c>
      <c r="E4491" s="17">
        <v>2100</v>
      </c>
      <c r="F4491" s="17">
        <v>424990</v>
      </c>
      <c r="G4491" s="17">
        <v>214132.35630000007</v>
      </c>
      <c r="H4491">
        <v>54.240688040563533</v>
      </c>
    </row>
    <row r="4492" spans="1:8" x14ac:dyDescent="0.3">
      <c r="A4492" t="s">
        <v>4847</v>
      </c>
      <c r="B4492" t="s">
        <v>133</v>
      </c>
      <c r="C4492" t="s">
        <v>8</v>
      </c>
      <c r="D4492" s="16">
        <v>1073</v>
      </c>
      <c r="E4492" s="17">
        <v>3270</v>
      </c>
      <c r="F4492" s="17">
        <v>412780</v>
      </c>
      <c r="G4492" s="17">
        <v>173198.93450000006</v>
      </c>
      <c r="H4492">
        <v>67.882942584208493</v>
      </c>
    </row>
    <row r="4493" spans="1:8" x14ac:dyDescent="0.3">
      <c r="A4493" t="s">
        <v>4848</v>
      </c>
      <c r="B4493" t="s">
        <v>133</v>
      </c>
      <c r="C4493" t="s">
        <v>21</v>
      </c>
      <c r="D4493" s="16">
        <v>1073</v>
      </c>
      <c r="E4493" s="17">
        <v>2840</v>
      </c>
      <c r="F4493" s="17">
        <v>346319</v>
      </c>
      <c r="G4493" s="17">
        <v>174133.10200000007</v>
      </c>
      <c r="H4493">
        <v>56.135403998067211</v>
      </c>
    </row>
    <row r="4494" spans="1:8" x14ac:dyDescent="0.3">
      <c r="A4494" t="s">
        <v>4849</v>
      </c>
      <c r="B4494" t="s">
        <v>133</v>
      </c>
      <c r="C4494" t="s">
        <v>22</v>
      </c>
      <c r="D4494" s="16">
        <v>1073</v>
      </c>
      <c r="E4494" s="17">
        <v>2680</v>
      </c>
      <c r="F4494" s="17">
        <v>565373</v>
      </c>
      <c r="G4494" s="17">
        <v>285977.5956</v>
      </c>
      <c r="H4494">
        <v>48.08355382813162</v>
      </c>
    </row>
    <row r="4495" spans="1:8" x14ac:dyDescent="0.3">
      <c r="A4495" t="s">
        <v>4850</v>
      </c>
      <c r="B4495" t="s">
        <v>133</v>
      </c>
      <c r="C4495" t="s">
        <v>23</v>
      </c>
      <c r="D4495" s="16">
        <v>1073</v>
      </c>
      <c r="E4495" s="17">
        <v>1520</v>
      </c>
      <c r="F4495" s="17">
        <v>427456</v>
      </c>
      <c r="G4495" s="17">
        <v>223037.85</v>
      </c>
      <c r="H4495">
        <v>68.681396624027798</v>
      </c>
    </row>
    <row r="4496" spans="1:8" x14ac:dyDescent="0.3">
      <c r="A4496" t="s">
        <v>4851</v>
      </c>
      <c r="B4496" t="s">
        <v>133</v>
      </c>
      <c r="C4496" t="s">
        <v>24</v>
      </c>
      <c r="D4496" s="16">
        <v>1073</v>
      </c>
      <c r="E4496" s="17">
        <v>6360</v>
      </c>
      <c r="F4496" s="17">
        <v>531154</v>
      </c>
      <c r="G4496" s="17">
        <v>274645.54160000023</v>
      </c>
      <c r="H4496">
        <v>67.50288913396696</v>
      </c>
    </row>
    <row r="4497" spans="1:8" x14ac:dyDescent="0.3">
      <c r="A4497" t="s">
        <v>4852</v>
      </c>
      <c r="B4497" t="s">
        <v>133</v>
      </c>
      <c r="C4497" t="s">
        <v>25</v>
      </c>
      <c r="D4497" s="16">
        <v>1073</v>
      </c>
      <c r="E4497" s="17">
        <v>2360</v>
      </c>
      <c r="F4497" s="17">
        <v>329971</v>
      </c>
      <c r="G4497" s="17">
        <v>172113.39800000016</v>
      </c>
      <c r="H4497">
        <v>57.955897253526089</v>
      </c>
    </row>
    <row r="4498" spans="1:8" x14ac:dyDescent="0.3">
      <c r="A4498" t="s">
        <v>7594</v>
      </c>
      <c r="B4498" t="s">
        <v>133</v>
      </c>
      <c r="C4498" t="s">
        <v>5061</v>
      </c>
      <c r="D4498" s="16">
        <v>1073</v>
      </c>
      <c r="E4498" s="17">
        <v>4641</v>
      </c>
      <c r="F4498" s="17">
        <v>385185</v>
      </c>
      <c r="G4498" s="17">
        <v>196228.31819999998</v>
      </c>
      <c r="H4498">
        <v>51.217522274462276</v>
      </c>
    </row>
    <row r="4499" spans="1:8" x14ac:dyDescent="0.3">
      <c r="A4499" t="s">
        <v>4853</v>
      </c>
      <c r="B4499" t="s">
        <v>133</v>
      </c>
      <c r="C4499" t="s">
        <v>14</v>
      </c>
      <c r="D4499" s="16">
        <v>1073</v>
      </c>
      <c r="E4499" s="17">
        <v>1975</v>
      </c>
      <c r="F4499" s="17">
        <v>515708</v>
      </c>
      <c r="G4499" s="17">
        <v>259056.37399999984</v>
      </c>
      <c r="H4499">
        <v>36.058188060339738</v>
      </c>
    </row>
    <row r="4500" spans="1:8" x14ac:dyDescent="0.3">
      <c r="A4500" t="s">
        <v>4854</v>
      </c>
      <c r="B4500" t="s">
        <v>133</v>
      </c>
      <c r="C4500" t="s">
        <v>15</v>
      </c>
      <c r="D4500" s="16">
        <v>1073</v>
      </c>
      <c r="E4500" s="17">
        <v>1718</v>
      </c>
      <c r="F4500" s="17">
        <v>457818</v>
      </c>
      <c r="G4500" s="17">
        <v>266838.75979999988</v>
      </c>
      <c r="H4500">
        <v>52.158522237643652</v>
      </c>
    </row>
    <row r="4501" spans="1:8" x14ac:dyDescent="0.3">
      <c r="A4501" t="s">
        <v>7595</v>
      </c>
      <c r="B4501" t="s">
        <v>133</v>
      </c>
      <c r="C4501" t="s">
        <v>5063</v>
      </c>
      <c r="D4501" s="16">
        <v>1073</v>
      </c>
      <c r="E4501" s="17">
        <v>400</v>
      </c>
      <c r="F4501" s="17">
        <v>16673</v>
      </c>
      <c r="G4501" s="17">
        <v>7529.1479999999974</v>
      </c>
      <c r="H4501">
        <v>58.609768246467624</v>
      </c>
    </row>
    <row r="4502" spans="1:8" x14ac:dyDescent="0.3">
      <c r="A4502" t="s">
        <v>7596</v>
      </c>
      <c r="B4502" t="s">
        <v>133</v>
      </c>
      <c r="C4502" t="s">
        <v>5065</v>
      </c>
      <c r="D4502" s="16">
        <v>1073</v>
      </c>
      <c r="E4502" s="17">
        <v>0</v>
      </c>
      <c r="F4502" s="17">
        <v>373798</v>
      </c>
      <c r="G4502" s="17">
        <v>151601.67120000013</v>
      </c>
      <c r="H4502">
        <v>48.076016218590212</v>
      </c>
    </row>
    <row r="4503" spans="1:8" x14ac:dyDescent="0.3">
      <c r="A4503" t="s">
        <v>7597</v>
      </c>
      <c r="B4503" t="s">
        <v>133</v>
      </c>
      <c r="C4503" t="s">
        <v>5067</v>
      </c>
      <c r="D4503" s="16">
        <v>1073</v>
      </c>
      <c r="E4503" s="17">
        <v>0</v>
      </c>
      <c r="F4503" s="17">
        <v>730172</v>
      </c>
      <c r="G4503" s="17">
        <v>253007.1376999999</v>
      </c>
      <c r="H4503">
        <v>55.480856504592602</v>
      </c>
    </row>
    <row r="4504" spans="1:8" x14ac:dyDescent="0.3">
      <c r="A4504" t="s">
        <v>7598</v>
      </c>
      <c r="B4504" t="s">
        <v>133</v>
      </c>
      <c r="C4504" t="s">
        <v>5069</v>
      </c>
      <c r="D4504" s="16">
        <v>1073</v>
      </c>
      <c r="E4504" s="17">
        <v>0</v>
      </c>
      <c r="F4504" s="17">
        <v>56463</v>
      </c>
      <c r="G4504" s="17">
        <v>24427.29</v>
      </c>
      <c r="H4504">
        <v>143.84615155712163</v>
      </c>
    </row>
    <row r="4505" spans="1:8" x14ac:dyDescent="0.3">
      <c r="A4505" t="s">
        <v>7599</v>
      </c>
      <c r="B4505" t="s">
        <v>133</v>
      </c>
      <c r="C4505" t="s">
        <v>5071</v>
      </c>
      <c r="D4505" s="16">
        <v>1073</v>
      </c>
      <c r="E4505" s="17">
        <v>0</v>
      </c>
      <c r="F4505" s="17">
        <v>71943</v>
      </c>
      <c r="G4505" s="17">
        <v>35032.110000000015</v>
      </c>
      <c r="H4505">
        <v>40.746542388980572</v>
      </c>
    </row>
    <row r="4506" spans="1:8" x14ac:dyDescent="0.3">
      <c r="A4506" t="s">
        <v>7600</v>
      </c>
      <c r="B4506" t="s">
        <v>133</v>
      </c>
      <c r="C4506" t="s">
        <v>5073</v>
      </c>
      <c r="D4506" s="16">
        <v>1073</v>
      </c>
      <c r="E4506" s="17">
        <v>0</v>
      </c>
      <c r="F4506" s="17">
        <v>58737</v>
      </c>
      <c r="G4506" s="17">
        <v>23004.633200000011</v>
      </c>
      <c r="H4506">
        <v>46.535212708048249</v>
      </c>
    </row>
    <row r="4507" spans="1:8" x14ac:dyDescent="0.3">
      <c r="A4507" t="s">
        <v>7601</v>
      </c>
      <c r="B4507" t="s">
        <v>133</v>
      </c>
      <c r="C4507" t="s">
        <v>5075</v>
      </c>
      <c r="D4507" s="16">
        <v>1073</v>
      </c>
      <c r="E4507" s="17">
        <v>0</v>
      </c>
      <c r="F4507" s="17">
        <v>874</v>
      </c>
      <c r="G4507" s="17">
        <v>154.43000000000006</v>
      </c>
      <c r="H4507">
        <v>50.18865433522798</v>
      </c>
    </row>
    <row r="4508" spans="1:8" x14ac:dyDescent="0.3">
      <c r="A4508" t="s">
        <v>4855</v>
      </c>
      <c r="B4508" t="s">
        <v>133</v>
      </c>
      <c r="C4508" t="s">
        <v>26</v>
      </c>
      <c r="D4508" s="16">
        <v>1073</v>
      </c>
      <c r="E4508" s="17">
        <v>1368</v>
      </c>
      <c r="F4508" s="17">
        <v>639959</v>
      </c>
      <c r="G4508" s="17">
        <v>335952.07590000035</v>
      </c>
      <c r="H4508">
        <v>57.797961694517888</v>
      </c>
    </row>
    <row r="4509" spans="1:8" x14ac:dyDescent="0.3">
      <c r="A4509" t="s">
        <v>4856</v>
      </c>
      <c r="B4509" t="s">
        <v>133</v>
      </c>
      <c r="C4509" t="s">
        <v>27</v>
      </c>
      <c r="D4509" s="16">
        <v>1073</v>
      </c>
      <c r="E4509" s="17">
        <v>1596</v>
      </c>
      <c r="F4509" s="17">
        <v>369644</v>
      </c>
      <c r="G4509" s="17">
        <v>182795.19309999986</v>
      </c>
      <c r="H4509">
        <v>93.176146693928857</v>
      </c>
    </row>
    <row r="4510" spans="1:8" x14ac:dyDescent="0.3">
      <c r="A4510" t="s">
        <v>4857</v>
      </c>
      <c r="B4510" t="s">
        <v>133</v>
      </c>
      <c r="C4510" t="s">
        <v>28</v>
      </c>
      <c r="D4510" s="16">
        <v>1073</v>
      </c>
      <c r="E4510" s="17">
        <v>1056</v>
      </c>
      <c r="F4510" s="17">
        <v>181798</v>
      </c>
      <c r="G4510" s="17">
        <v>61201.402099999948</v>
      </c>
      <c r="H4510">
        <v>71.147737900655926</v>
      </c>
    </row>
    <row r="4511" spans="1:8" x14ac:dyDescent="0.3">
      <c r="A4511" t="s">
        <v>4858</v>
      </c>
      <c r="B4511" t="s">
        <v>133</v>
      </c>
      <c r="C4511" t="s">
        <v>29</v>
      </c>
      <c r="D4511" s="16">
        <v>1073</v>
      </c>
      <c r="E4511" s="17">
        <v>200</v>
      </c>
      <c r="F4511" s="17">
        <v>113210</v>
      </c>
      <c r="G4511" s="17">
        <v>58678.111999999994</v>
      </c>
      <c r="H4511">
        <v>50.61729235562121</v>
      </c>
    </row>
    <row r="4512" spans="1:8" x14ac:dyDescent="0.3">
      <c r="A4512" t="s">
        <v>7602</v>
      </c>
      <c r="B4512" t="s">
        <v>133</v>
      </c>
      <c r="C4512" t="s">
        <v>5077</v>
      </c>
      <c r="D4512" s="16">
        <v>1073</v>
      </c>
      <c r="E4512" s="17">
        <v>1120</v>
      </c>
      <c r="F4512" s="17">
        <v>25309</v>
      </c>
      <c r="G4512" s="17">
        <v>11470.455999999998</v>
      </c>
      <c r="H4512">
        <v>28.697393887680668</v>
      </c>
    </row>
    <row r="4513" spans="1:8" x14ac:dyDescent="0.3">
      <c r="A4513" t="s">
        <v>4859</v>
      </c>
      <c r="B4513" t="s">
        <v>133</v>
      </c>
      <c r="C4513" t="s">
        <v>30</v>
      </c>
      <c r="D4513" s="16">
        <v>1073</v>
      </c>
      <c r="E4513" s="17">
        <v>1108</v>
      </c>
      <c r="F4513" s="17">
        <v>275033</v>
      </c>
      <c r="G4513" s="17">
        <v>159402.21469999989</v>
      </c>
      <c r="H4513">
        <v>45.622545356872159</v>
      </c>
    </row>
    <row r="4514" spans="1:8" x14ac:dyDescent="0.3">
      <c r="A4514" t="s">
        <v>7603</v>
      </c>
      <c r="B4514" t="s">
        <v>133</v>
      </c>
      <c r="C4514" t="s">
        <v>5079</v>
      </c>
      <c r="D4514" s="16">
        <v>1073</v>
      </c>
      <c r="E4514" s="17">
        <v>1000</v>
      </c>
      <c r="F4514" s="17">
        <v>27833</v>
      </c>
      <c r="G4514" s="17">
        <v>14147.676000000001</v>
      </c>
      <c r="H4514">
        <v>123.34142734947316</v>
      </c>
    </row>
    <row r="4515" spans="1:8" x14ac:dyDescent="0.3">
      <c r="A4515" t="s">
        <v>7604</v>
      </c>
      <c r="B4515" t="s">
        <v>133</v>
      </c>
      <c r="C4515" t="s">
        <v>5081</v>
      </c>
      <c r="D4515" s="16">
        <v>1073</v>
      </c>
      <c r="E4515" s="17">
        <v>0</v>
      </c>
      <c r="F4515" s="17">
        <v>123403</v>
      </c>
      <c r="G4515" s="17">
        <v>60306.709100000007</v>
      </c>
      <c r="H4515">
        <v>100.02461601748446</v>
      </c>
    </row>
    <row r="4516" spans="1:8" x14ac:dyDescent="0.3">
      <c r="A4516" t="s">
        <v>7605</v>
      </c>
      <c r="B4516" t="s">
        <v>133</v>
      </c>
      <c r="C4516" t="s">
        <v>5083</v>
      </c>
      <c r="D4516" s="16">
        <v>1073</v>
      </c>
      <c r="E4516" s="17">
        <v>0</v>
      </c>
      <c r="F4516" s="17">
        <v>125961</v>
      </c>
      <c r="G4516" s="17">
        <v>66199.628000000012</v>
      </c>
      <c r="H4516">
        <v>80.463271417195685</v>
      </c>
    </row>
    <row r="4517" spans="1:8" x14ac:dyDescent="0.3">
      <c r="A4517" t="s">
        <v>7606</v>
      </c>
      <c r="B4517" t="s">
        <v>133</v>
      </c>
      <c r="C4517" t="s">
        <v>5085</v>
      </c>
      <c r="D4517" s="16">
        <v>1073</v>
      </c>
      <c r="E4517" s="17">
        <v>135</v>
      </c>
      <c r="F4517" s="17">
        <v>19694</v>
      </c>
      <c r="G4517" s="17">
        <v>10456.58</v>
      </c>
      <c r="H4517">
        <v>106.14076352488038</v>
      </c>
    </row>
    <row r="4518" spans="1:8" x14ac:dyDescent="0.3">
      <c r="A4518" t="s">
        <v>4860</v>
      </c>
      <c r="B4518" t="s">
        <v>133</v>
      </c>
      <c r="C4518" t="s">
        <v>31</v>
      </c>
      <c r="D4518" s="16">
        <v>1073</v>
      </c>
      <c r="E4518" s="17">
        <v>2160</v>
      </c>
      <c r="F4518" s="17">
        <v>216663</v>
      </c>
      <c r="G4518" s="17">
        <v>100599.36190000005</v>
      </c>
      <c r="H4518">
        <v>53.847622241646647</v>
      </c>
    </row>
    <row r="4519" spans="1:8" x14ac:dyDescent="0.3">
      <c r="A4519" t="s">
        <v>4701</v>
      </c>
      <c r="B4519" t="s">
        <v>134</v>
      </c>
      <c r="C4519" t="s">
        <v>4</v>
      </c>
      <c r="D4519" s="16">
        <v>900.5</v>
      </c>
      <c r="E4519" s="17">
        <v>7359</v>
      </c>
      <c r="F4519" s="17">
        <v>3126985</v>
      </c>
      <c r="G4519" s="17">
        <v>1719480.4769000006</v>
      </c>
      <c r="H4519">
        <v>42.468028216384837</v>
      </c>
    </row>
    <row r="4520" spans="1:8" x14ac:dyDescent="0.3">
      <c r="A4520" t="s">
        <v>4702</v>
      </c>
      <c r="B4520" t="s">
        <v>134</v>
      </c>
      <c r="C4520" t="s">
        <v>2</v>
      </c>
      <c r="D4520" s="16">
        <v>900.5</v>
      </c>
      <c r="E4520" s="17">
        <v>13296</v>
      </c>
      <c r="F4520" s="17">
        <v>4879843</v>
      </c>
      <c r="G4520" s="17">
        <v>2678304.7804999975</v>
      </c>
      <c r="H4520">
        <v>65.717457126980051</v>
      </c>
    </row>
    <row r="4521" spans="1:8" x14ac:dyDescent="0.3">
      <c r="A4521" t="s">
        <v>4703</v>
      </c>
      <c r="B4521" t="s">
        <v>134</v>
      </c>
      <c r="C4521" t="s">
        <v>3</v>
      </c>
      <c r="D4521" s="16">
        <v>900.5</v>
      </c>
      <c r="E4521" s="17">
        <v>10896</v>
      </c>
      <c r="F4521" s="17">
        <v>1518984</v>
      </c>
      <c r="G4521" s="17">
        <v>776041.64770000032</v>
      </c>
      <c r="H4521">
        <v>66.467231403520557</v>
      </c>
    </row>
    <row r="4522" spans="1:8" x14ac:dyDescent="0.3">
      <c r="A4522" t="s">
        <v>4704</v>
      </c>
      <c r="B4522" t="s">
        <v>134</v>
      </c>
      <c r="C4522" t="s">
        <v>7</v>
      </c>
      <c r="D4522" s="16">
        <v>900.5</v>
      </c>
      <c r="E4522" s="17">
        <v>3111</v>
      </c>
      <c r="F4522" s="17">
        <v>748976</v>
      </c>
      <c r="G4522" s="17">
        <v>403304.27099999995</v>
      </c>
      <c r="H4522">
        <v>65.956040790943632</v>
      </c>
    </row>
    <row r="4523" spans="1:8" x14ac:dyDescent="0.3">
      <c r="A4523" t="s">
        <v>4705</v>
      </c>
      <c r="B4523" t="s">
        <v>134</v>
      </c>
      <c r="C4523" t="s">
        <v>5</v>
      </c>
      <c r="D4523" s="16">
        <v>900.5</v>
      </c>
      <c r="E4523" s="17">
        <v>3200</v>
      </c>
      <c r="F4523" s="17">
        <v>612724</v>
      </c>
      <c r="G4523" s="17">
        <v>338970.76089999964</v>
      </c>
      <c r="H4523">
        <v>54.876055839881289</v>
      </c>
    </row>
    <row r="4524" spans="1:8" x14ac:dyDescent="0.3">
      <c r="A4524" t="s">
        <v>4706</v>
      </c>
      <c r="B4524" t="s">
        <v>134</v>
      </c>
      <c r="C4524" t="s">
        <v>6</v>
      </c>
      <c r="D4524" s="16">
        <v>900.5</v>
      </c>
      <c r="E4524" s="17">
        <v>2100</v>
      </c>
      <c r="F4524" s="17">
        <v>502014</v>
      </c>
      <c r="G4524" s="17">
        <v>252874.21850000013</v>
      </c>
      <c r="H4524">
        <v>43.603618170468671</v>
      </c>
    </row>
    <row r="4525" spans="1:8" x14ac:dyDescent="0.3">
      <c r="A4525" t="s">
        <v>4707</v>
      </c>
      <c r="B4525" t="s">
        <v>134</v>
      </c>
      <c r="C4525" t="s">
        <v>8</v>
      </c>
      <c r="D4525" s="16">
        <v>900.5</v>
      </c>
      <c r="E4525" s="17">
        <v>3880</v>
      </c>
      <c r="F4525" s="17">
        <v>585880</v>
      </c>
      <c r="G4525" s="17">
        <v>285465.93459999992</v>
      </c>
      <c r="H4525">
        <v>72.414402398350632</v>
      </c>
    </row>
    <row r="4526" spans="1:8" x14ac:dyDescent="0.3">
      <c r="A4526" t="s">
        <v>4708</v>
      </c>
      <c r="B4526" t="s">
        <v>134</v>
      </c>
      <c r="C4526" t="s">
        <v>21</v>
      </c>
      <c r="D4526" s="16">
        <v>900.5</v>
      </c>
      <c r="E4526" s="17">
        <v>2700</v>
      </c>
      <c r="F4526" s="17">
        <v>290903</v>
      </c>
      <c r="G4526" s="17">
        <v>141785.01140000013</v>
      </c>
      <c r="H4526">
        <v>62.922892449073807</v>
      </c>
    </row>
    <row r="4527" spans="1:8" x14ac:dyDescent="0.3">
      <c r="A4527" t="s">
        <v>4709</v>
      </c>
      <c r="B4527" t="s">
        <v>134</v>
      </c>
      <c r="C4527" t="s">
        <v>22</v>
      </c>
      <c r="D4527" s="16">
        <v>900.5</v>
      </c>
      <c r="E4527" s="17">
        <v>2040</v>
      </c>
      <c r="F4527" s="17">
        <v>527971</v>
      </c>
      <c r="G4527" s="17">
        <v>270836.97399999993</v>
      </c>
      <c r="H4527">
        <v>44.103959586818732</v>
      </c>
    </row>
    <row r="4528" spans="1:8" x14ac:dyDescent="0.3">
      <c r="A4528" t="s">
        <v>4710</v>
      </c>
      <c r="B4528" t="s">
        <v>134</v>
      </c>
      <c r="C4528" t="s">
        <v>23</v>
      </c>
      <c r="D4528" s="16">
        <v>900.5</v>
      </c>
      <c r="E4528" s="17">
        <v>1160</v>
      </c>
      <c r="F4528" s="17">
        <v>355836</v>
      </c>
      <c r="G4528" s="17">
        <v>186922.32399999996</v>
      </c>
      <c r="H4528">
        <v>64.701216220645179</v>
      </c>
    </row>
    <row r="4529" spans="1:8" x14ac:dyDescent="0.3">
      <c r="A4529" t="s">
        <v>4711</v>
      </c>
      <c r="B4529" t="s">
        <v>134</v>
      </c>
      <c r="C4529" t="s">
        <v>24</v>
      </c>
      <c r="D4529" s="16">
        <v>900.5</v>
      </c>
      <c r="E4529" s="17">
        <v>4800</v>
      </c>
      <c r="F4529" s="17">
        <v>488290</v>
      </c>
      <c r="G4529" s="17">
        <v>258663.64199999999</v>
      </c>
      <c r="H4529">
        <v>60.871284199438442</v>
      </c>
    </row>
    <row r="4530" spans="1:8" x14ac:dyDescent="0.3">
      <c r="A4530" t="s">
        <v>4712</v>
      </c>
      <c r="B4530" t="s">
        <v>134</v>
      </c>
      <c r="C4530" t="s">
        <v>25</v>
      </c>
      <c r="D4530" s="16">
        <v>900.5</v>
      </c>
      <c r="E4530" s="17">
        <v>1760</v>
      </c>
      <c r="F4530" s="17">
        <v>250267</v>
      </c>
      <c r="G4530" s="17">
        <v>130566.07400000007</v>
      </c>
      <c r="H4530">
        <v>58.771043837204743</v>
      </c>
    </row>
    <row r="4531" spans="1:8" x14ac:dyDescent="0.3">
      <c r="A4531" t="s">
        <v>7607</v>
      </c>
      <c r="B4531" t="s">
        <v>134</v>
      </c>
      <c r="C4531" t="s">
        <v>5061</v>
      </c>
      <c r="D4531" s="16">
        <v>900.5</v>
      </c>
      <c r="E4531" s="17">
        <v>3740</v>
      </c>
      <c r="F4531" s="17">
        <v>308314</v>
      </c>
      <c r="G4531" s="17">
        <v>164640.64300000021</v>
      </c>
      <c r="H4531">
        <v>61.951388712243997</v>
      </c>
    </row>
    <row r="4532" spans="1:8" x14ac:dyDescent="0.3">
      <c r="A4532" t="s">
        <v>4713</v>
      </c>
      <c r="B4532" t="s">
        <v>134</v>
      </c>
      <c r="C4532" t="s">
        <v>14</v>
      </c>
      <c r="D4532" s="16">
        <v>900.5</v>
      </c>
      <c r="E4532" s="17">
        <v>1960</v>
      </c>
      <c r="F4532" s="17">
        <v>564521</v>
      </c>
      <c r="G4532" s="17">
        <v>296336.79200000007</v>
      </c>
      <c r="H4532">
        <v>34.914534011637208</v>
      </c>
    </row>
    <row r="4533" spans="1:8" x14ac:dyDescent="0.3">
      <c r="A4533" t="s">
        <v>4714</v>
      </c>
      <c r="B4533" t="s">
        <v>134</v>
      </c>
      <c r="C4533" t="s">
        <v>15</v>
      </c>
      <c r="D4533" s="16">
        <v>900.5</v>
      </c>
      <c r="E4533" s="17">
        <v>1665</v>
      </c>
      <c r="F4533" s="17">
        <v>445696</v>
      </c>
      <c r="G4533" s="17">
        <v>260431.2699999999</v>
      </c>
      <c r="H4533">
        <v>44.608400890444685</v>
      </c>
    </row>
    <row r="4534" spans="1:8" x14ac:dyDescent="0.3">
      <c r="A4534" t="s">
        <v>7608</v>
      </c>
      <c r="B4534" t="s">
        <v>134</v>
      </c>
      <c r="C4534" t="s">
        <v>5063</v>
      </c>
      <c r="D4534" s="16">
        <v>900.5</v>
      </c>
      <c r="E4534" s="17">
        <v>400</v>
      </c>
      <c r="F4534" s="17">
        <v>14292</v>
      </c>
      <c r="G4534" s="17">
        <v>6505.0419999999949</v>
      </c>
      <c r="H4534">
        <v>52.594982263934035</v>
      </c>
    </row>
    <row r="4535" spans="1:8" x14ac:dyDescent="0.3">
      <c r="A4535" t="s">
        <v>7609</v>
      </c>
      <c r="B4535" t="s">
        <v>134</v>
      </c>
      <c r="C4535" t="s">
        <v>5065</v>
      </c>
      <c r="D4535" s="16">
        <v>900.5</v>
      </c>
      <c r="E4535" s="17">
        <v>0</v>
      </c>
      <c r="F4535" s="17">
        <v>285128</v>
      </c>
      <c r="G4535" s="17">
        <v>106311.08500000005</v>
      </c>
      <c r="H4535">
        <v>44.685023433046027</v>
      </c>
    </row>
    <row r="4536" spans="1:8" x14ac:dyDescent="0.3">
      <c r="A4536" t="s">
        <v>7610</v>
      </c>
      <c r="B4536" t="s">
        <v>134</v>
      </c>
      <c r="C4536" t="s">
        <v>5067</v>
      </c>
      <c r="D4536" s="16">
        <v>900.5</v>
      </c>
      <c r="E4536" s="17">
        <v>0</v>
      </c>
      <c r="F4536" s="17">
        <v>344812</v>
      </c>
      <c r="G4536" s="17">
        <v>134135.35560000001</v>
      </c>
      <c r="H4536">
        <v>75.324414075393221</v>
      </c>
    </row>
    <row r="4537" spans="1:8" x14ac:dyDescent="0.3">
      <c r="A4537" t="s">
        <v>7611</v>
      </c>
      <c r="B4537" t="s">
        <v>134</v>
      </c>
      <c r="C4537" t="s">
        <v>5069</v>
      </c>
      <c r="D4537" s="16">
        <v>900.5</v>
      </c>
      <c r="E4537" s="17">
        <v>0</v>
      </c>
      <c r="F4537" s="17">
        <v>119896</v>
      </c>
      <c r="G4537" s="17">
        <v>49991.23000000001</v>
      </c>
      <c r="H4537">
        <v>99.206695507330764</v>
      </c>
    </row>
    <row r="4538" spans="1:8" x14ac:dyDescent="0.3">
      <c r="A4538" t="s">
        <v>7612</v>
      </c>
      <c r="B4538" t="s">
        <v>134</v>
      </c>
      <c r="C4538" t="s">
        <v>5071</v>
      </c>
      <c r="D4538" s="16">
        <v>900.5</v>
      </c>
      <c r="E4538" s="17">
        <v>0</v>
      </c>
      <c r="F4538" s="17">
        <v>30471</v>
      </c>
      <c r="G4538" s="17">
        <v>14734.748999999998</v>
      </c>
      <c r="H4538">
        <v>34.785534362663626</v>
      </c>
    </row>
    <row r="4539" spans="1:8" x14ac:dyDescent="0.3">
      <c r="A4539" t="s">
        <v>7613</v>
      </c>
      <c r="B4539" t="s">
        <v>134</v>
      </c>
      <c r="C4539" t="s">
        <v>5073</v>
      </c>
      <c r="D4539" s="16">
        <v>900.5</v>
      </c>
      <c r="E4539" s="17">
        <v>0</v>
      </c>
      <c r="F4539" s="17">
        <v>58023</v>
      </c>
      <c r="G4539" s="17">
        <v>19293.796000000009</v>
      </c>
      <c r="H4539">
        <v>49.955753508386074</v>
      </c>
    </row>
    <row r="4540" spans="1:8" x14ac:dyDescent="0.3">
      <c r="A4540" t="s">
        <v>7614</v>
      </c>
      <c r="B4540" t="s">
        <v>134</v>
      </c>
      <c r="C4540" t="s">
        <v>5075</v>
      </c>
      <c r="D4540" s="16">
        <v>900.5</v>
      </c>
      <c r="E4540" s="17">
        <v>0</v>
      </c>
      <c r="F4540" s="17">
        <v>371</v>
      </c>
      <c r="G4540" s="17">
        <v>184.64</v>
      </c>
      <c r="H4540">
        <v>158.4568576947845</v>
      </c>
    </row>
    <row r="4541" spans="1:8" x14ac:dyDescent="0.3">
      <c r="A4541" t="s">
        <v>4715</v>
      </c>
      <c r="B4541" t="s">
        <v>134</v>
      </c>
      <c r="C4541" t="s">
        <v>26</v>
      </c>
      <c r="D4541" s="16">
        <v>900.5</v>
      </c>
      <c r="E4541" s="17">
        <v>912</v>
      </c>
      <c r="F4541" s="17">
        <v>530984</v>
      </c>
      <c r="G4541" s="17">
        <v>280676.00689999992</v>
      </c>
      <c r="H4541">
        <v>49.204991354708625</v>
      </c>
    </row>
    <row r="4542" spans="1:8" x14ac:dyDescent="0.3">
      <c r="A4542" t="s">
        <v>4716</v>
      </c>
      <c r="B4542" t="s">
        <v>134</v>
      </c>
      <c r="C4542" t="s">
        <v>27</v>
      </c>
      <c r="D4542" s="16">
        <v>900.5</v>
      </c>
      <c r="E4542" s="17">
        <v>912</v>
      </c>
      <c r="F4542" s="17">
        <v>216362</v>
      </c>
      <c r="G4542" s="17">
        <v>107995.41670000007</v>
      </c>
      <c r="H4542">
        <v>114.03117927960011</v>
      </c>
    </row>
    <row r="4543" spans="1:8" x14ac:dyDescent="0.3">
      <c r="A4543" t="s">
        <v>4717</v>
      </c>
      <c r="B4543" t="s">
        <v>134</v>
      </c>
      <c r="C4543" t="s">
        <v>28</v>
      </c>
      <c r="D4543" s="16">
        <v>900.5</v>
      </c>
      <c r="E4543" s="17">
        <v>1584</v>
      </c>
      <c r="F4543" s="17">
        <v>409956</v>
      </c>
      <c r="G4543" s="17">
        <v>187278.519</v>
      </c>
      <c r="H4543">
        <v>48.775988714368488</v>
      </c>
    </row>
    <row r="4544" spans="1:8" x14ac:dyDescent="0.3">
      <c r="A4544" t="s">
        <v>4718</v>
      </c>
      <c r="B4544" t="s">
        <v>134</v>
      </c>
      <c r="C4544" t="s">
        <v>29</v>
      </c>
      <c r="D4544" s="16">
        <v>900.5</v>
      </c>
      <c r="E4544" s="17">
        <v>200</v>
      </c>
      <c r="F4544" s="17">
        <v>105310</v>
      </c>
      <c r="G4544" s="17">
        <v>51600.105500000042</v>
      </c>
      <c r="H4544">
        <v>52.63182720271395</v>
      </c>
    </row>
    <row r="4545" spans="1:8" x14ac:dyDescent="0.3">
      <c r="A4545" t="s">
        <v>7615</v>
      </c>
      <c r="B4545" t="s">
        <v>134</v>
      </c>
      <c r="C4545" t="s">
        <v>5077</v>
      </c>
      <c r="D4545" s="16">
        <v>900.5</v>
      </c>
      <c r="E4545" s="17">
        <v>1280</v>
      </c>
      <c r="F4545" s="17">
        <v>28071</v>
      </c>
      <c r="G4545" s="17">
        <v>13779.84</v>
      </c>
      <c r="H4545">
        <v>49.445412765653707</v>
      </c>
    </row>
    <row r="4546" spans="1:8" x14ac:dyDescent="0.3">
      <c r="A4546" t="s">
        <v>4719</v>
      </c>
      <c r="B4546" t="s">
        <v>134</v>
      </c>
      <c r="C4546" t="s">
        <v>30</v>
      </c>
      <c r="D4546" s="16">
        <v>900.5</v>
      </c>
      <c r="E4546" s="17">
        <v>1108</v>
      </c>
      <c r="F4546" s="17">
        <v>219093</v>
      </c>
      <c r="G4546" s="17">
        <v>123063.62339999992</v>
      </c>
      <c r="H4546">
        <v>58.510633740800436</v>
      </c>
    </row>
    <row r="4547" spans="1:8" x14ac:dyDescent="0.3">
      <c r="A4547" t="s">
        <v>7616</v>
      </c>
      <c r="B4547" t="s">
        <v>134</v>
      </c>
      <c r="C4547" t="s">
        <v>5079</v>
      </c>
      <c r="D4547" s="16">
        <v>900.5</v>
      </c>
      <c r="E4547" s="17">
        <v>760</v>
      </c>
      <c r="F4547" s="17">
        <v>29025</v>
      </c>
      <c r="G4547" s="17">
        <v>16382.250000000005</v>
      </c>
      <c r="H4547">
        <v>109.95548848945056</v>
      </c>
    </row>
    <row r="4548" spans="1:8" x14ac:dyDescent="0.3">
      <c r="A4548" t="s">
        <v>7617</v>
      </c>
      <c r="B4548" t="s">
        <v>134</v>
      </c>
      <c r="C4548" t="s">
        <v>5081</v>
      </c>
      <c r="D4548" s="16">
        <v>900.5</v>
      </c>
      <c r="E4548" s="17">
        <v>0</v>
      </c>
      <c r="F4548" s="17">
        <v>172291</v>
      </c>
      <c r="G4548" s="17">
        <v>92476.669599999979</v>
      </c>
      <c r="H4548">
        <v>33.365441019849712</v>
      </c>
    </row>
    <row r="4549" spans="1:8" x14ac:dyDescent="0.3">
      <c r="A4549" t="s">
        <v>7618</v>
      </c>
      <c r="B4549" t="s">
        <v>134</v>
      </c>
      <c r="C4549" t="s">
        <v>5083</v>
      </c>
      <c r="D4549" s="16">
        <v>900.5</v>
      </c>
      <c r="E4549" s="17">
        <v>0</v>
      </c>
      <c r="F4549" s="17">
        <v>163904</v>
      </c>
      <c r="G4549" s="17">
        <v>82763.046000000002</v>
      </c>
      <c r="H4549">
        <v>45.410170428856425</v>
      </c>
    </row>
    <row r="4550" spans="1:8" x14ac:dyDescent="0.3">
      <c r="A4550" t="s">
        <v>7619</v>
      </c>
      <c r="B4550" t="s">
        <v>134</v>
      </c>
      <c r="C4550" t="s">
        <v>5085</v>
      </c>
      <c r="D4550" s="16">
        <v>900.5</v>
      </c>
      <c r="E4550" s="17">
        <v>135</v>
      </c>
      <c r="F4550" s="17">
        <v>14379</v>
      </c>
      <c r="G4550" s="17">
        <v>6764.5920000000006</v>
      </c>
      <c r="H4550">
        <v>155.08497180608134</v>
      </c>
    </row>
    <row r="4551" spans="1:8" x14ac:dyDescent="0.3">
      <c r="A4551" t="s">
        <v>4720</v>
      </c>
      <c r="B4551" t="s">
        <v>134</v>
      </c>
      <c r="C4551" t="s">
        <v>31</v>
      </c>
      <c r="D4551" s="16">
        <v>900.5</v>
      </c>
      <c r="E4551" s="17">
        <v>2080</v>
      </c>
      <c r="F4551" s="17">
        <v>213626</v>
      </c>
      <c r="G4551" s="17">
        <v>105698.90000000005</v>
      </c>
      <c r="H4551">
        <v>77.20944214011125</v>
      </c>
    </row>
    <row r="4552" spans="1:8" x14ac:dyDescent="0.3">
      <c r="A4552" t="s">
        <v>4921</v>
      </c>
      <c r="B4552" t="s">
        <v>135</v>
      </c>
      <c r="C4552" t="s">
        <v>4</v>
      </c>
      <c r="D4552" s="16">
        <v>711</v>
      </c>
      <c r="E4552" s="17">
        <v>9360</v>
      </c>
      <c r="F4552" s="17">
        <v>3599116</v>
      </c>
      <c r="G4552" s="17">
        <v>1843289.486800001</v>
      </c>
      <c r="H4552">
        <v>52.560014176689918</v>
      </c>
    </row>
    <row r="4553" spans="1:8" x14ac:dyDescent="0.3">
      <c r="A4553" t="s">
        <v>4922</v>
      </c>
      <c r="B4553" t="s">
        <v>135</v>
      </c>
      <c r="C4553" t="s">
        <v>2</v>
      </c>
      <c r="D4553" s="16">
        <v>711</v>
      </c>
      <c r="E4553" s="17">
        <v>7284</v>
      </c>
      <c r="F4553" s="17">
        <v>3333812.99</v>
      </c>
      <c r="G4553" s="17">
        <v>1851213.6260999979</v>
      </c>
      <c r="H4553">
        <v>55.422494883211051</v>
      </c>
    </row>
    <row r="4554" spans="1:8" x14ac:dyDescent="0.3">
      <c r="A4554" t="s">
        <v>4923</v>
      </c>
      <c r="B4554" t="s">
        <v>135</v>
      </c>
      <c r="C4554" t="s">
        <v>3</v>
      </c>
      <c r="D4554" s="16">
        <v>711</v>
      </c>
      <c r="E4554" s="17">
        <v>7776</v>
      </c>
      <c r="F4554" s="17">
        <v>1480847</v>
      </c>
      <c r="G4554" s="17">
        <v>752363.02210000041</v>
      </c>
      <c r="H4554">
        <v>61.625357011712538</v>
      </c>
    </row>
    <row r="4555" spans="1:8" x14ac:dyDescent="0.3">
      <c r="A4555" t="s">
        <v>4924</v>
      </c>
      <c r="B4555" t="s">
        <v>135</v>
      </c>
      <c r="C4555" t="s">
        <v>7</v>
      </c>
      <c r="D4555" s="16">
        <v>711</v>
      </c>
      <c r="E4555" s="17">
        <v>2883</v>
      </c>
      <c r="F4555" s="17">
        <v>994016</v>
      </c>
      <c r="G4555" s="17">
        <v>534190.10099999991</v>
      </c>
      <c r="H4555">
        <v>47.697918568523107</v>
      </c>
    </row>
    <row r="4556" spans="1:8" x14ac:dyDescent="0.3">
      <c r="A4556" t="s">
        <v>4925</v>
      </c>
      <c r="B4556" t="s">
        <v>135</v>
      </c>
      <c r="C4556" t="s">
        <v>5</v>
      </c>
      <c r="D4556" s="16">
        <v>711</v>
      </c>
      <c r="E4556" s="17">
        <v>3200</v>
      </c>
      <c r="F4556" s="17">
        <v>784687</v>
      </c>
      <c r="G4556" s="17">
        <v>438034.90350000001</v>
      </c>
      <c r="H4556">
        <v>49.59011659028009</v>
      </c>
    </row>
    <row r="4557" spans="1:8" x14ac:dyDescent="0.3">
      <c r="A4557" t="s">
        <v>4926</v>
      </c>
      <c r="B4557" t="s">
        <v>135</v>
      </c>
      <c r="C4557" t="s">
        <v>6</v>
      </c>
      <c r="D4557" s="16">
        <v>711</v>
      </c>
      <c r="E4557" s="17">
        <v>1580</v>
      </c>
      <c r="F4557" s="17">
        <v>463408</v>
      </c>
      <c r="G4557" s="17">
        <v>224682.12059999994</v>
      </c>
      <c r="H4557">
        <v>38.894781057407201</v>
      </c>
    </row>
    <row r="4558" spans="1:8" x14ac:dyDescent="0.3">
      <c r="A4558" t="s">
        <v>4927</v>
      </c>
      <c r="B4558" t="s">
        <v>135</v>
      </c>
      <c r="C4558" t="s">
        <v>8</v>
      </c>
      <c r="D4558" s="16">
        <v>711</v>
      </c>
      <c r="E4558" s="17">
        <v>2490</v>
      </c>
      <c r="F4558" s="17">
        <v>670627</v>
      </c>
      <c r="G4558" s="17">
        <v>319383.15849999973</v>
      </c>
      <c r="H4558">
        <v>45.654205490745923</v>
      </c>
    </row>
    <row r="4559" spans="1:8" x14ac:dyDescent="0.3">
      <c r="A4559" t="s">
        <v>4928</v>
      </c>
      <c r="B4559" t="s">
        <v>135</v>
      </c>
      <c r="C4559" t="s">
        <v>21</v>
      </c>
      <c r="D4559" s="16">
        <v>711</v>
      </c>
      <c r="E4559" s="17">
        <v>2030</v>
      </c>
      <c r="F4559" s="17">
        <v>349014</v>
      </c>
      <c r="G4559" s="17">
        <v>160839.22400000007</v>
      </c>
      <c r="H4559">
        <v>49.998938636706526</v>
      </c>
    </row>
    <row r="4560" spans="1:8" x14ac:dyDescent="0.3">
      <c r="A4560" t="s">
        <v>4929</v>
      </c>
      <c r="B4560" t="s">
        <v>135</v>
      </c>
      <c r="C4560" t="s">
        <v>22</v>
      </c>
      <c r="D4560" s="16">
        <v>711</v>
      </c>
      <c r="E4560" s="17">
        <v>1640</v>
      </c>
      <c r="F4560" s="17">
        <v>484295</v>
      </c>
      <c r="G4560" s="17">
        <v>235615.08999999968</v>
      </c>
      <c r="H4560">
        <v>44.657226327209123</v>
      </c>
    </row>
    <row r="4561" spans="1:8" x14ac:dyDescent="0.3">
      <c r="A4561" t="s">
        <v>4930</v>
      </c>
      <c r="B4561" t="s">
        <v>135</v>
      </c>
      <c r="C4561" t="s">
        <v>23</v>
      </c>
      <c r="D4561" s="16">
        <v>711</v>
      </c>
      <c r="E4561" s="17">
        <v>920</v>
      </c>
      <c r="F4561" s="17">
        <v>295875</v>
      </c>
      <c r="G4561" s="17">
        <v>147917.32200000004</v>
      </c>
      <c r="H4561">
        <v>65.406681261245595</v>
      </c>
    </row>
    <row r="4562" spans="1:8" x14ac:dyDescent="0.3">
      <c r="A4562" t="s">
        <v>4931</v>
      </c>
      <c r="B4562" t="s">
        <v>135</v>
      </c>
      <c r="C4562" t="s">
        <v>24</v>
      </c>
      <c r="D4562" s="16">
        <v>711</v>
      </c>
      <c r="E4562" s="17">
        <v>3920</v>
      </c>
      <c r="F4562" s="17">
        <v>448226</v>
      </c>
      <c r="G4562" s="17">
        <v>226784.68200000018</v>
      </c>
      <c r="H4562">
        <v>62.830931926172887</v>
      </c>
    </row>
    <row r="4563" spans="1:8" x14ac:dyDescent="0.3">
      <c r="A4563" t="s">
        <v>4932</v>
      </c>
      <c r="B4563" t="s">
        <v>135</v>
      </c>
      <c r="C4563" t="s">
        <v>25</v>
      </c>
      <c r="D4563" s="16">
        <v>711</v>
      </c>
      <c r="E4563" s="17">
        <v>1440</v>
      </c>
      <c r="F4563" s="17">
        <v>251496</v>
      </c>
      <c r="G4563" s="17">
        <v>124688.07800000002</v>
      </c>
      <c r="H4563">
        <v>55.116479105303796</v>
      </c>
    </row>
    <row r="4564" spans="1:8" x14ac:dyDescent="0.3">
      <c r="A4564" t="s">
        <v>7620</v>
      </c>
      <c r="B4564" t="s">
        <v>135</v>
      </c>
      <c r="C4564" t="s">
        <v>5061</v>
      </c>
      <c r="D4564" s="16">
        <v>711</v>
      </c>
      <c r="E4564" s="17">
        <v>2815</v>
      </c>
      <c r="F4564" s="17">
        <v>368479</v>
      </c>
      <c r="G4564" s="17">
        <v>192460.54700000011</v>
      </c>
      <c r="H4564">
        <v>38.05738252227448</v>
      </c>
    </row>
    <row r="4565" spans="1:8" x14ac:dyDescent="0.3">
      <c r="A4565" t="s">
        <v>4933</v>
      </c>
      <c r="B4565" t="s">
        <v>135</v>
      </c>
      <c r="C4565" t="s">
        <v>14</v>
      </c>
      <c r="D4565" s="16">
        <v>711</v>
      </c>
      <c r="E4565" s="17">
        <v>1455</v>
      </c>
      <c r="F4565" s="17">
        <v>534210</v>
      </c>
      <c r="G4565" s="17">
        <v>268363.47399999999</v>
      </c>
      <c r="H4565">
        <v>28.363520394093857</v>
      </c>
    </row>
    <row r="4566" spans="1:8" x14ac:dyDescent="0.3">
      <c r="A4566" t="s">
        <v>4934</v>
      </c>
      <c r="B4566" t="s">
        <v>135</v>
      </c>
      <c r="C4566" t="s">
        <v>15</v>
      </c>
      <c r="D4566" s="16">
        <v>711</v>
      </c>
      <c r="E4566" s="17">
        <v>1225</v>
      </c>
      <c r="F4566" s="17">
        <v>391135</v>
      </c>
      <c r="G4566" s="17">
        <v>225014.53900000022</v>
      </c>
      <c r="H4566">
        <v>41.624919900144043</v>
      </c>
    </row>
    <row r="4567" spans="1:8" x14ac:dyDescent="0.3">
      <c r="A4567" t="s">
        <v>7621</v>
      </c>
      <c r="B4567" t="s">
        <v>135</v>
      </c>
      <c r="C4567" t="s">
        <v>5063</v>
      </c>
      <c r="D4567" s="16">
        <v>711</v>
      </c>
      <c r="E4567" s="17">
        <v>400</v>
      </c>
      <c r="F4567" s="17">
        <v>13876</v>
      </c>
      <c r="G4567" s="17">
        <v>5763.1809999999978</v>
      </c>
      <c r="H4567">
        <v>55.55173068695359</v>
      </c>
    </row>
    <row r="4568" spans="1:8" x14ac:dyDescent="0.3">
      <c r="A4568" t="s">
        <v>7622</v>
      </c>
      <c r="B4568" t="s">
        <v>135</v>
      </c>
      <c r="C4568" t="s">
        <v>5065</v>
      </c>
      <c r="D4568" s="16">
        <v>711</v>
      </c>
      <c r="E4568" s="17">
        <v>0</v>
      </c>
      <c r="F4568" s="17">
        <v>361674</v>
      </c>
      <c r="G4568" s="17">
        <v>149755.26460000017</v>
      </c>
      <c r="H4568">
        <v>60.283204332485028</v>
      </c>
    </row>
    <row r="4569" spans="1:8" x14ac:dyDescent="0.3">
      <c r="A4569" t="s">
        <v>7623</v>
      </c>
      <c r="B4569" t="s">
        <v>135</v>
      </c>
      <c r="C4569" t="s">
        <v>5067</v>
      </c>
      <c r="D4569" s="16">
        <v>711</v>
      </c>
      <c r="E4569" s="17">
        <v>0</v>
      </c>
      <c r="F4569" s="17">
        <v>590873</v>
      </c>
      <c r="G4569" s="17">
        <v>210216.79569999961</v>
      </c>
      <c r="H4569">
        <v>56.639947049196124</v>
      </c>
    </row>
    <row r="4570" spans="1:8" x14ac:dyDescent="0.3">
      <c r="A4570" t="s">
        <v>7624</v>
      </c>
      <c r="B4570" t="s">
        <v>135</v>
      </c>
      <c r="C4570" t="s">
        <v>5069</v>
      </c>
      <c r="D4570" s="16">
        <v>711</v>
      </c>
      <c r="E4570" s="17">
        <v>0</v>
      </c>
      <c r="F4570" s="17">
        <v>39198</v>
      </c>
      <c r="G4570" s="17">
        <v>17938.84</v>
      </c>
      <c r="H4570">
        <v>42.490903685752407</v>
      </c>
    </row>
    <row r="4571" spans="1:8" x14ac:dyDescent="0.3">
      <c r="A4571" t="s">
        <v>7625</v>
      </c>
      <c r="B4571" t="s">
        <v>135</v>
      </c>
      <c r="C4571" t="s">
        <v>5071</v>
      </c>
      <c r="D4571" s="16">
        <v>711</v>
      </c>
      <c r="E4571" s="17">
        <v>0</v>
      </c>
      <c r="F4571" s="17">
        <v>32155</v>
      </c>
      <c r="G4571" s="17">
        <v>12400.762599999998</v>
      </c>
      <c r="H4571">
        <v>45.696806620335515</v>
      </c>
    </row>
    <row r="4572" spans="1:8" x14ac:dyDescent="0.3">
      <c r="A4572" t="s">
        <v>7626</v>
      </c>
      <c r="B4572" t="s">
        <v>135</v>
      </c>
      <c r="C4572" t="s">
        <v>5073</v>
      </c>
      <c r="D4572" s="16">
        <v>711</v>
      </c>
      <c r="E4572" s="17">
        <v>0</v>
      </c>
      <c r="F4572" s="17">
        <v>51974</v>
      </c>
      <c r="G4572" s="17">
        <v>16584.887700000007</v>
      </c>
      <c r="H4572">
        <v>35.285757766803364</v>
      </c>
    </row>
    <row r="4573" spans="1:8" x14ac:dyDescent="0.3">
      <c r="A4573" t="s">
        <v>7627</v>
      </c>
      <c r="B4573" t="s">
        <v>135</v>
      </c>
      <c r="C4573" t="s">
        <v>5075</v>
      </c>
      <c r="D4573" s="16">
        <v>711</v>
      </c>
      <c r="E4573" s="17">
        <v>0</v>
      </c>
      <c r="F4573" s="17">
        <v>4898</v>
      </c>
      <c r="G4573" s="17">
        <v>2022.2199999999998</v>
      </c>
      <c r="H4573">
        <v>28.523489279430301</v>
      </c>
    </row>
    <row r="4574" spans="1:8" x14ac:dyDescent="0.3">
      <c r="A4574" t="s">
        <v>4935</v>
      </c>
      <c r="B4574" t="s">
        <v>135</v>
      </c>
      <c r="C4574" t="s">
        <v>26</v>
      </c>
      <c r="D4574" s="16">
        <v>711</v>
      </c>
      <c r="E4574" s="17">
        <v>684</v>
      </c>
      <c r="F4574" s="17">
        <v>247909</v>
      </c>
      <c r="G4574" s="17">
        <v>115323.9325</v>
      </c>
      <c r="H4574">
        <v>69.372478600578162</v>
      </c>
    </row>
    <row r="4575" spans="1:8" x14ac:dyDescent="0.3">
      <c r="A4575" t="s">
        <v>4936</v>
      </c>
      <c r="B4575" t="s">
        <v>135</v>
      </c>
      <c r="C4575" t="s">
        <v>27</v>
      </c>
      <c r="D4575" s="16">
        <v>711</v>
      </c>
      <c r="E4575" s="17">
        <v>912</v>
      </c>
      <c r="F4575" s="17">
        <v>325459</v>
      </c>
      <c r="G4575" s="17">
        <v>152601.19200000001</v>
      </c>
      <c r="H4575">
        <v>69.643308286079801</v>
      </c>
    </row>
    <row r="4576" spans="1:8" x14ac:dyDescent="0.3">
      <c r="A4576" t="s">
        <v>4937</v>
      </c>
      <c r="B4576" t="s">
        <v>135</v>
      </c>
      <c r="C4576" t="s">
        <v>28</v>
      </c>
      <c r="D4576" s="16">
        <v>711</v>
      </c>
      <c r="E4576" s="17">
        <v>792</v>
      </c>
      <c r="F4576" s="17">
        <v>192184</v>
      </c>
      <c r="G4576" s="17">
        <v>59979.417999999889</v>
      </c>
      <c r="H4576">
        <v>49.06275235906714</v>
      </c>
    </row>
    <row r="4577" spans="1:8" x14ac:dyDescent="0.3">
      <c r="A4577" t="s">
        <v>4938</v>
      </c>
      <c r="B4577" t="s">
        <v>135</v>
      </c>
      <c r="C4577" t="s">
        <v>29</v>
      </c>
      <c r="D4577" s="16">
        <v>711</v>
      </c>
      <c r="E4577" s="17">
        <v>200</v>
      </c>
      <c r="F4577" s="17">
        <v>111795</v>
      </c>
      <c r="G4577" s="17">
        <v>55308.430399999997</v>
      </c>
      <c r="H4577">
        <v>48.283334964635436</v>
      </c>
    </row>
    <row r="4578" spans="1:8" x14ac:dyDescent="0.3">
      <c r="A4578" t="s">
        <v>7628</v>
      </c>
      <c r="B4578" t="s">
        <v>135</v>
      </c>
      <c r="C4578" t="s">
        <v>5077</v>
      </c>
      <c r="D4578" s="16">
        <v>711</v>
      </c>
      <c r="E4578" s="17">
        <v>0</v>
      </c>
      <c r="F4578" s="17">
        <v>6057</v>
      </c>
      <c r="G4578" s="17">
        <v>2997.252</v>
      </c>
      <c r="H4578">
        <v>29.18955887870505</v>
      </c>
    </row>
    <row r="4579" spans="1:8" x14ac:dyDescent="0.3">
      <c r="A4579" t="s">
        <v>4939</v>
      </c>
      <c r="B4579" t="s">
        <v>135</v>
      </c>
      <c r="C4579" t="s">
        <v>30</v>
      </c>
      <c r="D4579" s="16">
        <v>711</v>
      </c>
      <c r="E4579" s="17">
        <v>1108</v>
      </c>
      <c r="F4579" s="17">
        <v>259751</v>
      </c>
      <c r="G4579" s="17">
        <v>141414.03019999998</v>
      </c>
      <c r="H4579">
        <v>74.299691269431179</v>
      </c>
    </row>
    <row r="4580" spans="1:8" x14ac:dyDescent="0.3">
      <c r="A4580" t="s">
        <v>7629</v>
      </c>
      <c r="B4580" t="s">
        <v>135</v>
      </c>
      <c r="C4580" t="s">
        <v>5079</v>
      </c>
      <c r="D4580" s="16">
        <v>711</v>
      </c>
      <c r="E4580" s="17">
        <v>600</v>
      </c>
      <c r="F4580" s="17">
        <v>24093</v>
      </c>
      <c r="G4580" s="17">
        <v>12593.882</v>
      </c>
      <c r="H4580">
        <v>94.483854466055618</v>
      </c>
    </row>
    <row r="4581" spans="1:8" x14ac:dyDescent="0.3">
      <c r="A4581" t="s">
        <v>7630</v>
      </c>
      <c r="B4581" t="s">
        <v>135</v>
      </c>
      <c r="C4581" t="s">
        <v>5081</v>
      </c>
      <c r="D4581" s="16">
        <v>711</v>
      </c>
      <c r="E4581" s="17">
        <v>0</v>
      </c>
      <c r="F4581" s="17">
        <v>167191</v>
      </c>
      <c r="G4581" s="17">
        <v>86830.026099999988</v>
      </c>
      <c r="H4581">
        <v>120.43201388951842</v>
      </c>
    </row>
    <row r="4582" spans="1:8" x14ac:dyDescent="0.3">
      <c r="A4582" t="s">
        <v>7631</v>
      </c>
      <c r="B4582" t="s">
        <v>135</v>
      </c>
      <c r="C4582" t="s">
        <v>5083</v>
      </c>
      <c r="D4582" s="16">
        <v>711</v>
      </c>
      <c r="E4582" s="17">
        <v>0</v>
      </c>
      <c r="F4582" s="17">
        <v>241157</v>
      </c>
      <c r="G4582" s="17">
        <v>129277.27719999998</v>
      </c>
      <c r="H4582">
        <v>60.361529084875414</v>
      </c>
    </row>
    <row r="4583" spans="1:8" x14ac:dyDescent="0.3">
      <c r="A4583" t="s">
        <v>7632</v>
      </c>
      <c r="B4583" t="s">
        <v>135</v>
      </c>
      <c r="C4583" t="s">
        <v>5085</v>
      </c>
      <c r="D4583" s="16">
        <v>711</v>
      </c>
      <c r="E4583" s="17">
        <v>135</v>
      </c>
      <c r="F4583" s="17">
        <v>40762</v>
      </c>
      <c r="G4583" s="17">
        <v>14786.440000000002</v>
      </c>
      <c r="H4583">
        <v>17.381658693787546</v>
      </c>
    </row>
    <row r="4584" spans="1:8" x14ac:dyDescent="0.3">
      <c r="A4584" t="s">
        <v>4940</v>
      </c>
      <c r="B4584" t="s">
        <v>135</v>
      </c>
      <c r="C4584" t="s">
        <v>31</v>
      </c>
      <c r="D4584" s="16">
        <v>711</v>
      </c>
      <c r="E4584" s="17">
        <v>1360</v>
      </c>
      <c r="F4584" s="17">
        <v>252755</v>
      </c>
      <c r="G4584" s="17">
        <v>120620.82840000003</v>
      </c>
      <c r="H4584">
        <v>35.925742386839147</v>
      </c>
    </row>
    <row r="4585" spans="1:8" x14ac:dyDescent="0.3">
      <c r="A4585" t="s">
        <v>7633</v>
      </c>
      <c r="B4585" t="s">
        <v>135</v>
      </c>
      <c r="C4585" t="s">
        <v>5087</v>
      </c>
      <c r="D4585" s="16">
        <v>711</v>
      </c>
      <c r="E4585" s="17">
        <v>0</v>
      </c>
      <c r="F4585" s="17">
        <v>2969</v>
      </c>
      <c r="G4585" s="17">
        <v>931.09999999999991</v>
      </c>
      <c r="H4585">
        <v>53.99999999999995</v>
      </c>
    </row>
    <row r="4586" spans="1:8" x14ac:dyDescent="0.3">
      <c r="A4586" t="s">
        <v>7634</v>
      </c>
      <c r="B4586" t="s">
        <v>7635</v>
      </c>
      <c r="C4586" t="s">
        <v>4</v>
      </c>
      <c r="D4586" s="16">
        <v>1220.7</v>
      </c>
      <c r="E4586" s="17">
        <v>11775</v>
      </c>
      <c r="F4586" s="17">
        <v>3604496</v>
      </c>
      <c r="G4586" s="17">
        <v>1772044.1973000001</v>
      </c>
      <c r="H4586">
        <v>45.165025153542587</v>
      </c>
    </row>
    <row r="4587" spans="1:8" x14ac:dyDescent="0.3">
      <c r="A4587" t="s">
        <v>7636</v>
      </c>
      <c r="B4587" t="s">
        <v>7635</v>
      </c>
      <c r="C4587" t="s">
        <v>2</v>
      </c>
      <c r="D4587" s="16">
        <v>1220.7</v>
      </c>
      <c r="E4587" s="17">
        <v>13371</v>
      </c>
      <c r="F4587" s="17">
        <v>5017529</v>
      </c>
      <c r="G4587" s="17">
        <v>2578510.260400001</v>
      </c>
      <c r="H4587">
        <v>56.127562823462057</v>
      </c>
    </row>
    <row r="4588" spans="1:8" x14ac:dyDescent="0.3">
      <c r="A4588" t="s">
        <v>7637</v>
      </c>
      <c r="B4588" t="s">
        <v>7635</v>
      </c>
      <c r="C4588" t="s">
        <v>3</v>
      </c>
      <c r="D4588" s="16">
        <v>1220.7</v>
      </c>
      <c r="E4588" s="17">
        <v>11184</v>
      </c>
      <c r="F4588" s="17">
        <v>1331691</v>
      </c>
      <c r="G4588" s="17">
        <v>561450.68249999953</v>
      </c>
      <c r="H4588">
        <v>59.831752190510215</v>
      </c>
    </row>
    <row r="4589" spans="1:8" x14ac:dyDescent="0.3">
      <c r="A4589" t="s">
        <v>7638</v>
      </c>
      <c r="B4589" t="s">
        <v>7635</v>
      </c>
      <c r="C4589" t="s">
        <v>7</v>
      </c>
      <c r="D4589" s="16">
        <v>1220.7</v>
      </c>
      <c r="E4589" s="17">
        <v>3636</v>
      </c>
      <c r="F4589" s="17">
        <v>1113378</v>
      </c>
      <c r="G4589" s="17">
        <v>599251.00499999977</v>
      </c>
      <c r="H4589">
        <v>53.014712703035499</v>
      </c>
    </row>
    <row r="4590" spans="1:8" x14ac:dyDescent="0.3">
      <c r="A4590" t="s">
        <v>7639</v>
      </c>
      <c r="B4590" t="s">
        <v>7635</v>
      </c>
      <c r="C4590" t="s">
        <v>5</v>
      </c>
      <c r="D4590" s="16">
        <v>1220.7</v>
      </c>
      <c r="E4590" s="17">
        <v>4400</v>
      </c>
      <c r="F4590" s="17">
        <v>838435</v>
      </c>
      <c r="G4590" s="17">
        <v>468897.32939999981</v>
      </c>
      <c r="H4590">
        <v>55.827198503751113</v>
      </c>
    </row>
    <row r="4591" spans="1:8" x14ac:dyDescent="0.3">
      <c r="A4591" t="s">
        <v>7640</v>
      </c>
      <c r="B4591" t="s">
        <v>7635</v>
      </c>
      <c r="C4591" t="s">
        <v>6</v>
      </c>
      <c r="D4591" s="16">
        <v>1220.7</v>
      </c>
      <c r="E4591" s="17">
        <v>1320</v>
      </c>
      <c r="F4591" s="17">
        <v>429281</v>
      </c>
      <c r="G4591" s="17">
        <v>214665.82969999997</v>
      </c>
      <c r="H4591">
        <v>40.531789238106832</v>
      </c>
    </row>
    <row r="4592" spans="1:8" x14ac:dyDescent="0.3">
      <c r="A4592" t="s">
        <v>7641</v>
      </c>
      <c r="B4592" t="s">
        <v>7635</v>
      </c>
      <c r="C4592" t="s">
        <v>8</v>
      </c>
      <c r="D4592" s="16">
        <v>1220.7</v>
      </c>
      <c r="E4592" s="17">
        <v>2880</v>
      </c>
      <c r="F4592" s="17">
        <v>576577</v>
      </c>
      <c r="G4592" s="17">
        <v>278092.81419999991</v>
      </c>
      <c r="H4592">
        <v>52.164270343062135</v>
      </c>
    </row>
    <row r="4593" spans="1:8" x14ac:dyDescent="0.3">
      <c r="A4593" t="s">
        <v>7642</v>
      </c>
      <c r="B4593" t="s">
        <v>7635</v>
      </c>
      <c r="C4593" t="s">
        <v>21</v>
      </c>
      <c r="D4593" s="16">
        <v>1220.7</v>
      </c>
      <c r="E4593" s="17">
        <v>2480</v>
      </c>
      <c r="F4593" s="17">
        <v>313618</v>
      </c>
      <c r="G4593" s="17">
        <v>150085.81300000002</v>
      </c>
      <c r="H4593">
        <v>53.511394702377508</v>
      </c>
    </row>
    <row r="4594" spans="1:8" x14ac:dyDescent="0.3">
      <c r="A4594" t="s">
        <v>7643</v>
      </c>
      <c r="B4594" t="s">
        <v>7635</v>
      </c>
      <c r="C4594" t="s">
        <v>22</v>
      </c>
      <c r="D4594" s="16">
        <v>1220.7</v>
      </c>
      <c r="E4594" s="17">
        <v>2320</v>
      </c>
      <c r="F4594" s="17">
        <v>435825</v>
      </c>
      <c r="G4594" s="17">
        <v>220171.09999999998</v>
      </c>
      <c r="H4594">
        <v>58.851647546369421</v>
      </c>
    </row>
    <row r="4595" spans="1:8" x14ac:dyDescent="0.3">
      <c r="A4595" t="s">
        <v>7644</v>
      </c>
      <c r="B4595" t="s">
        <v>7635</v>
      </c>
      <c r="C4595" t="s">
        <v>23</v>
      </c>
      <c r="D4595" s="16">
        <v>1220.7</v>
      </c>
      <c r="E4595" s="17">
        <v>1320</v>
      </c>
      <c r="F4595" s="17">
        <v>330466</v>
      </c>
      <c r="G4595" s="17">
        <v>168043.69200000007</v>
      </c>
      <c r="H4595">
        <v>72.093497078615712</v>
      </c>
    </row>
    <row r="4596" spans="1:8" x14ac:dyDescent="0.3">
      <c r="A4596" t="s">
        <v>7645</v>
      </c>
      <c r="B4596" t="s">
        <v>7635</v>
      </c>
      <c r="C4596" t="s">
        <v>24</v>
      </c>
      <c r="D4596" s="16">
        <v>1220.7</v>
      </c>
      <c r="E4596" s="17">
        <v>5520</v>
      </c>
      <c r="F4596" s="17">
        <v>456541</v>
      </c>
      <c r="G4596" s="17">
        <v>241229.24600000019</v>
      </c>
      <c r="H4596">
        <v>76.531153586719753</v>
      </c>
    </row>
    <row r="4597" spans="1:8" x14ac:dyDescent="0.3">
      <c r="A4597" t="s">
        <v>7646</v>
      </c>
      <c r="B4597" t="s">
        <v>7635</v>
      </c>
      <c r="C4597" t="s">
        <v>25</v>
      </c>
      <c r="D4597" s="16">
        <v>1220.7</v>
      </c>
      <c r="E4597" s="17">
        <v>2040</v>
      </c>
      <c r="F4597" s="17">
        <v>241238</v>
      </c>
      <c r="G4597" s="17">
        <v>126487.67200000001</v>
      </c>
      <c r="H4597">
        <v>70.807548490841782</v>
      </c>
    </row>
    <row r="4598" spans="1:8" x14ac:dyDescent="0.3">
      <c r="A4598" t="s">
        <v>7647</v>
      </c>
      <c r="B4598" t="s">
        <v>7635</v>
      </c>
      <c r="C4598" t="s">
        <v>5061</v>
      </c>
      <c r="D4598" s="16">
        <v>1220.7</v>
      </c>
      <c r="E4598" s="17">
        <v>3590</v>
      </c>
      <c r="F4598" s="17">
        <v>399499</v>
      </c>
      <c r="G4598" s="17">
        <v>216305.1069999999</v>
      </c>
      <c r="H4598">
        <v>43.55179171065484</v>
      </c>
    </row>
    <row r="4599" spans="1:8" x14ac:dyDescent="0.3">
      <c r="A4599" t="s">
        <v>7648</v>
      </c>
      <c r="B4599" t="s">
        <v>7635</v>
      </c>
      <c r="C4599" t="s">
        <v>14</v>
      </c>
      <c r="D4599" s="16">
        <v>1220.7</v>
      </c>
      <c r="E4599" s="17">
        <v>1720</v>
      </c>
      <c r="F4599" s="17">
        <v>494269</v>
      </c>
      <c r="G4599" s="17">
        <v>261393.48300000007</v>
      </c>
      <c r="H4599">
        <v>26.676822168472114</v>
      </c>
    </row>
    <row r="4600" spans="1:8" x14ac:dyDescent="0.3">
      <c r="A4600" t="s">
        <v>7649</v>
      </c>
      <c r="B4600" t="s">
        <v>7635</v>
      </c>
      <c r="C4600" t="s">
        <v>15</v>
      </c>
      <c r="D4600" s="16">
        <v>1220.7</v>
      </c>
      <c r="E4600" s="17">
        <v>1565</v>
      </c>
      <c r="F4600" s="17">
        <v>494266</v>
      </c>
      <c r="G4600" s="17">
        <v>289095.02399999986</v>
      </c>
      <c r="H4600">
        <v>38.449451018841927</v>
      </c>
    </row>
    <row r="4601" spans="1:8" x14ac:dyDescent="0.3">
      <c r="A4601" t="s">
        <v>7650</v>
      </c>
      <c r="B4601" t="s">
        <v>7635</v>
      </c>
      <c r="C4601" t="s">
        <v>5063</v>
      </c>
      <c r="D4601" s="16">
        <v>1220.7</v>
      </c>
      <c r="E4601" s="17">
        <v>400</v>
      </c>
      <c r="F4601" s="17">
        <v>11763</v>
      </c>
      <c r="G4601" s="17">
        <v>4944.8159999999953</v>
      </c>
      <c r="H4601">
        <v>88.903576905521973</v>
      </c>
    </row>
    <row r="4602" spans="1:8" x14ac:dyDescent="0.3">
      <c r="A4602" t="s">
        <v>7651</v>
      </c>
      <c r="B4602" t="s">
        <v>7635</v>
      </c>
      <c r="C4602" t="s">
        <v>5065</v>
      </c>
      <c r="D4602" s="16">
        <v>1220.7</v>
      </c>
      <c r="E4602" s="17">
        <v>0</v>
      </c>
      <c r="F4602" s="17">
        <v>460559</v>
      </c>
      <c r="G4602" s="17">
        <v>175349.8003</v>
      </c>
      <c r="H4602">
        <v>65.362489184110302</v>
      </c>
    </row>
    <row r="4603" spans="1:8" x14ac:dyDescent="0.3">
      <c r="A4603" t="s">
        <v>7652</v>
      </c>
      <c r="B4603" t="s">
        <v>7635</v>
      </c>
      <c r="C4603" t="s">
        <v>5067</v>
      </c>
      <c r="D4603" s="16">
        <v>1220.7</v>
      </c>
      <c r="E4603" s="17">
        <v>0</v>
      </c>
      <c r="F4603" s="17">
        <v>395770</v>
      </c>
      <c r="G4603" s="17">
        <v>162433.4077000001</v>
      </c>
      <c r="H4603">
        <v>57.58317427137635</v>
      </c>
    </row>
    <row r="4604" spans="1:8" x14ac:dyDescent="0.3">
      <c r="A4604" t="s">
        <v>7653</v>
      </c>
      <c r="B4604" t="s">
        <v>7635</v>
      </c>
      <c r="C4604" t="s">
        <v>5069</v>
      </c>
      <c r="D4604" s="16">
        <v>1220.7</v>
      </c>
      <c r="E4604" s="17">
        <v>0</v>
      </c>
      <c r="F4604" s="17">
        <v>23599</v>
      </c>
      <c r="G4604" s="17">
        <v>11462.109999999997</v>
      </c>
      <c r="H4604">
        <v>10.511485232213518</v>
      </c>
    </row>
    <row r="4605" spans="1:8" x14ac:dyDescent="0.3">
      <c r="A4605" t="s">
        <v>7654</v>
      </c>
      <c r="B4605" t="s">
        <v>7635</v>
      </c>
      <c r="C4605" t="s">
        <v>5071</v>
      </c>
      <c r="D4605" s="16">
        <v>1220.7</v>
      </c>
      <c r="E4605" s="17">
        <v>0</v>
      </c>
      <c r="F4605" s="17">
        <v>83217</v>
      </c>
      <c r="G4605" s="17">
        <v>30106.121700000018</v>
      </c>
      <c r="H4605">
        <v>51.262074378084634</v>
      </c>
    </row>
    <row r="4606" spans="1:8" x14ac:dyDescent="0.3">
      <c r="A4606" t="s">
        <v>7655</v>
      </c>
      <c r="B4606" t="s">
        <v>7635</v>
      </c>
      <c r="C4606" t="s">
        <v>5073</v>
      </c>
      <c r="D4606" s="16">
        <v>1220.7</v>
      </c>
      <c r="E4606" s="17">
        <v>0</v>
      </c>
      <c r="F4606" s="17">
        <v>29515</v>
      </c>
      <c r="G4606" s="17">
        <v>13130.944499999998</v>
      </c>
      <c r="H4606">
        <v>40.259716442000567</v>
      </c>
    </row>
    <row r="4607" spans="1:8" x14ac:dyDescent="0.3">
      <c r="A4607" t="s">
        <v>7656</v>
      </c>
      <c r="B4607" t="s">
        <v>7635</v>
      </c>
      <c r="C4607" t="s">
        <v>5075</v>
      </c>
      <c r="D4607" s="16">
        <v>1220.7</v>
      </c>
      <c r="E4607" s="17">
        <v>0</v>
      </c>
      <c r="F4607" s="17">
        <v>389</v>
      </c>
      <c r="G4607" s="17">
        <v>102.57999999999998</v>
      </c>
      <c r="H4607">
        <v>59.620682913204384</v>
      </c>
    </row>
    <row r="4608" spans="1:8" x14ac:dyDescent="0.3">
      <c r="A4608" t="s">
        <v>7657</v>
      </c>
      <c r="B4608" t="s">
        <v>7635</v>
      </c>
      <c r="C4608" t="s">
        <v>26</v>
      </c>
      <c r="D4608" s="16">
        <v>1220.7</v>
      </c>
      <c r="E4608" s="17">
        <v>1368</v>
      </c>
      <c r="F4608" s="17">
        <v>615643</v>
      </c>
      <c r="G4608" s="17">
        <v>312766.15890000015</v>
      </c>
      <c r="H4608">
        <v>55.30991912804911</v>
      </c>
    </row>
    <row r="4609" spans="1:8" x14ac:dyDescent="0.3">
      <c r="A4609" t="s">
        <v>7658</v>
      </c>
      <c r="B4609" t="s">
        <v>7635</v>
      </c>
      <c r="C4609" t="s">
        <v>27</v>
      </c>
      <c r="D4609" s="16">
        <v>1220.7</v>
      </c>
      <c r="E4609" s="17">
        <v>1596</v>
      </c>
      <c r="F4609" s="17">
        <v>444372</v>
      </c>
      <c r="G4609" s="17">
        <v>226581.04409999988</v>
      </c>
      <c r="H4609">
        <v>86.709086609045883</v>
      </c>
    </row>
    <row r="4610" spans="1:8" x14ac:dyDescent="0.3">
      <c r="A4610" t="s">
        <v>7659</v>
      </c>
      <c r="B4610" t="s">
        <v>7635</v>
      </c>
      <c r="C4610" t="s">
        <v>28</v>
      </c>
      <c r="D4610" s="16">
        <v>1220.7</v>
      </c>
      <c r="E4610" s="17">
        <v>1056</v>
      </c>
      <c r="F4610" s="17">
        <v>252875</v>
      </c>
      <c r="G4610" s="17">
        <v>96457.235099999933</v>
      </c>
      <c r="H4610">
        <v>51.233827043388452</v>
      </c>
    </row>
    <row r="4611" spans="1:8" x14ac:dyDescent="0.3">
      <c r="A4611" t="s">
        <v>7660</v>
      </c>
      <c r="B4611" t="s">
        <v>7635</v>
      </c>
      <c r="C4611" t="s">
        <v>29</v>
      </c>
      <c r="D4611" s="16">
        <v>1220.7</v>
      </c>
      <c r="E4611" s="17">
        <v>200</v>
      </c>
      <c r="F4611" s="17">
        <v>98138</v>
      </c>
      <c r="G4611" s="17">
        <v>50407.623500000031</v>
      </c>
      <c r="H4611">
        <v>71.613592371306709</v>
      </c>
    </row>
    <row r="4612" spans="1:8" x14ac:dyDescent="0.3">
      <c r="A4612" t="s">
        <v>7661</v>
      </c>
      <c r="B4612" t="s">
        <v>7635</v>
      </c>
      <c r="C4612" t="s">
        <v>30</v>
      </c>
      <c r="D4612" s="16">
        <v>1220.7</v>
      </c>
      <c r="E4612" s="17">
        <v>1408</v>
      </c>
      <c r="F4612" s="17">
        <v>156240</v>
      </c>
      <c r="G4612" s="17">
        <v>84453.856100000005</v>
      </c>
      <c r="H4612">
        <v>93.226413877622932</v>
      </c>
    </row>
    <row r="4613" spans="1:8" x14ac:dyDescent="0.3">
      <c r="A4613" t="s">
        <v>7662</v>
      </c>
      <c r="B4613" t="s">
        <v>7635</v>
      </c>
      <c r="C4613" t="s">
        <v>5079</v>
      </c>
      <c r="D4613" s="16">
        <v>1220.7</v>
      </c>
      <c r="E4613" s="17">
        <v>880</v>
      </c>
      <c r="F4613" s="17">
        <v>22128</v>
      </c>
      <c r="G4613" s="17">
        <v>10008.484000000004</v>
      </c>
      <c r="H4613">
        <v>77.163801343221962</v>
      </c>
    </row>
    <row r="4614" spans="1:8" x14ac:dyDescent="0.3">
      <c r="A4614" t="s">
        <v>7663</v>
      </c>
      <c r="B4614" t="s">
        <v>7635</v>
      </c>
      <c r="C4614" t="s">
        <v>5081</v>
      </c>
      <c r="D4614" s="16">
        <v>1220.7</v>
      </c>
      <c r="E4614" s="17">
        <v>0</v>
      </c>
      <c r="F4614" s="17">
        <v>118217</v>
      </c>
      <c r="G4614" s="17">
        <v>56138.330300000023</v>
      </c>
      <c r="H4614">
        <v>73.066318637623695</v>
      </c>
    </row>
    <row r="4615" spans="1:8" x14ac:dyDescent="0.3">
      <c r="A4615" t="s">
        <v>7664</v>
      </c>
      <c r="B4615" t="s">
        <v>7635</v>
      </c>
      <c r="C4615" t="s">
        <v>5083</v>
      </c>
      <c r="D4615" s="16">
        <v>1220.7</v>
      </c>
      <c r="E4615" s="17">
        <v>0</v>
      </c>
      <c r="F4615" s="17">
        <v>252361</v>
      </c>
      <c r="G4615" s="17">
        <v>134206.79170000003</v>
      </c>
      <c r="H4615">
        <v>38.870284049797988</v>
      </c>
    </row>
    <row r="4616" spans="1:8" x14ac:dyDescent="0.3">
      <c r="A4616" t="s">
        <v>7665</v>
      </c>
      <c r="B4616" t="s">
        <v>7635</v>
      </c>
      <c r="C4616" t="s">
        <v>5085</v>
      </c>
      <c r="D4616" s="16">
        <v>1220.7</v>
      </c>
      <c r="E4616" s="17">
        <v>135</v>
      </c>
      <c r="F4616" s="17">
        <v>21846</v>
      </c>
      <c r="G4616" s="17">
        <v>11581.730800000001</v>
      </c>
      <c r="H4616">
        <v>123.82977514853177</v>
      </c>
    </row>
    <row r="4617" spans="1:8" x14ac:dyDescent="0.3">
      <c r="A4617" t="s">
        <v>7666</v>
      </c>
      <c r="B4617" t="s">
        <v>7635</v>
      </c>
      <c r="C4617" t="s">
        <v>31</v>
      </c>
      <c r="D4617" s="16">
        <v>1220.7</v>
      </c>
      <c r="E4617" s="17">
        <v>3896</v>
      </c>
      <c r="F4617" s="17">
        <v>432813</v>
      </c>
      <c r="G4617" s="17">
        <v>222514.67130000007</v>
      </c>
      <c r="H4617">
        <v>69.513558515503277</v>
      </c>
    </row>
    <row r="4618" spans="1:8" x14ac:dyDescent="0.3">
      <c r="A4618" t="s">
        <v>7667</v>
      </c>
      <c r="B4618" t="s">
        <v>7635</v>
      </c>
      <c r="C4618" t="s">
        <v>5087</v>
      </c>
      <c r="D4618" s="16">
        <v>1220.7</v>
      </c>
      <c r="E4618" s="17">
        <v>0</v>
      </c>
      <c r="F4618" s="17">
        <v>21641</v>
      </c>
      <c r="G4618" s="17">
        <v>5338.7599999999984</v>
      </c>
      <c r="H4618">
        <v>72.648665238642039</v>
      </c>
    </row>
    <row r="4619" spans="1:8" x14ac:dyDescent="0.3">
      <c r="A4619" t="s">
        <v>7668</v>
      </c>
      <c r="B4619" t="s">
        <v>7669</v>
      </c>
      <c r="C4619" t="s">
        <v>4</v>
      </c>
      <c r="D4619" s="16">
        <v>1048.3</v>
      </c>
      <c r="E4619" s="17">
        <v>9675</v>
      </c>
      <c r="F4619" s="17">
        <v>2737775</v>
      </c>
      <c r="G4619" s="17">
        <v>1523333.5023999992</v>
      </c>
      <c r="H4619">
        <v>60.005036008413782</v>
      </c>
    </row>
    <row r="4620" spans="1:8" x14ac:dyDescent="0.3">
      <c r="A4620" t="s">
        <v>7670</v>
      </c>
      <c r="B4620" t="s">
        <v>7669</v>
      </c>
      <c r="C4620" t="s">
        <v>2</v>
      </c>
      <c r="D4620" s="16">
        <v>1048.3</v>
      </c>
      <c r="E4620" s="17">
        <v>15360</v>
      </c>
      <c r="F4620" s="17">
        <v>5088618</v>
      </c>
      <c r="G4620" s="17">
        <v>2842505.7566999998</v>
      </c>
      <c r="H4620">
        <v>72.906738011279813</v>
      </c>
    </row>
    <row r="4621" spans="1:8" x14ac:dyDescent="0.3">
      <c r="A4621" t="s">
        <v>7671</v>
      </c>
      <c r="B4621" t="s">
        <v>7669</v>
      </c>
      <c r="C4621" t="s">
        <v>3</v>
      </c>
      <c r="D4621" s="16">
        <v>1048.3</v>
      </c>
      <c r="E4621" s="17">
        <v>11280</v>
      </c>
      <c r="F4621" s="17">
        <v>1661670</v>
      </c>
      <c r="G4621" s="17">
        <v>874287.45649999997</v>
      </c>
      <c r="H4621">
        <v>65.722028616068727</v>
      </c>
    </row>
    <row r="4622" spans="1:8" x14ac:dyDescent="0.3">
      <c r="A4622" t="s">
        <v>7672</v>
      </c>
      <c r="B4622" t="s">
        <v>7669</v>
      </c>
      <c r="C4622" t="s">
        <v>7</v>
      </c>
      <c r="D4622" s="16">
        <v>1048.3</v>
      </c>
      <c r="E4622" s="17">
        <v>4023</v>
      </c>
      <c r="F4622" s="17">
        <v>998602</v>
      </c>
      <c r="G4622" s="17">
        <v>554819.09900000039</v>
      </c>
      <c r="H4622">
        <v>66.180820824594917</v>
      </c>
    </row>
    <row r="4623" spans="1:8" x14ac:dyDescent="0.3">
      <c r="A4623" t="s">
        <v>7673</v>
      </c>
      <c r="B4623" t="s">
        <v>7669</v>
      </c>
      <c r="C4623" t="s">
        <v>5</v>
      </c>
      <c r="D4623" s="16">
        <v>1048.3</v>
      </c>
      <c r="E4623" s="17">
        <v>3600</v>
      </c>
      <c r="F4623" s="17">
        <v>610891</v>
      </c>
      <c r="G4623" s="17">
        <v>345346.89789999963</v>
      </c>
      <c r="H4623">
        <v>62.170907495369264</v>
      </c>
    </row>
    <row r="4624" spans="1:8" x14ac:dyDescent="0.3">
      <c r="A4624" t="s">
        <v>7674</v>
      </c>
      <c r="B4624" t="s">
        <v>7669</v>
      </c>
      <c r="C4624" t="s">
        <v>6</v>
      </c>
      <c r="D4624" s="16">
        <v>1048.3</v>
      </c>
      <c r="E4624" s="17">
        <v>2360</v>
      </c>
      <c r="F4624" s="17">
        <v>436058</v>
      </c>
      <c r="G4624" s="17">
        <v>210498.10969999991</v>
      </c>
      <c r="H4624">
        <v>58.194766113521268</v>
      </c>
    </row>
    <row r="4625" spans="1:8" x14ac:dyDescent="0.3">
      <c r="A4625" t="s">
        <v>7675</v>
      </c>
      <c r="B4625" t="s">
        <v>7669</v>
      </c>
      <c r="C4625" t="s">
        <v>8</v>
      </c>
      <c r="D4625" s="16">
        <v>1048.3</v>
      </c>
      <c r="E4625" s="17">
        <v>3660</v>
      </c>
      <c r="F4625" s="17">
        <v>544062</v>
      </c>
      <c r="G4625" s="17">
        <v>265834.10860000033</v>
      </c>
      <c r="H4625">
        <v>73.540493639021321</v>
      </c>
    </row>
    <row r="4626" spans="1:8" x14ac:dyDescent="0.3">
      <c r="A4626" t="s">
        <v>7676</v>
      </c>
      <c r="B4626" t="s">
        <v>7669</v>
      </c>
      <c r="C4626" t="s">
        <v>21</v>
      </c>
      <c r="D4626" s="16">
        <v>1048.3</v>
      </c>
      <c r="E4626" s="17">
        <v>2440</v>
      </c>
      <c r="F4626" s="17">
        <v>251943</v>
      </c>
      <c r="G4626" s="17">
        <v>111616.43899999993</v>
      </c>
      <c r="H4626">
        <v>63.893674379292996</v>
      </c>
    </row>
    <row r="4627" spans="1:8" x14ac:dyDescent="0.3">
      <c r="A4627" t="s">
        <v>7677</v>
      </c>
      <c r="B4627" t="s">
        <v>7669</v>
      </c>
      <c r="C4627" t="s">
        <v>22</v>
      </c>
      <c r="D4627" s="16">
        <v>1048.3</v>
      </c>
      <c r="E4627" s="17">
        <v>2320</v>
      </c>
      <c r="F4627" s="17">
        <v>473793.99</v>
      </c>
      <c r="G4627" s="17">
        <v>231434.889</v>
      </c>
      <c r="H4627">
        <v>55.670220850093017</v>
      </c>
    </row>
    <row r="4628" spans="1:8" x14ac:dyDescent="0.3">
      <c r="A4628" t="s">
        <v>7678</v>
      </c>
      <c r="B4628" t="s">
        <v>7669</v>
      </c>
      <c r="C4628" t="s">
        <v>23</v>
      </c>
      <c r="D4628" s="16">
        <v>1048.3</v>
      </c>
      <c r="E4628" s="17">
        <v>1280</v>
      </c>
      <c r="F4628" s="17">
        <v>306872</v>
      </c>
      <c r="G4628" s="17">
        <v>148544.63200000001</v>
      </c>
      <c r="H4628">
        <v>72.09140848851861</v>
      </c>
    </row>
    <row r="4629" spans="1:8" x14ac:dyDescent="0.3">
      <c r="A4629" t="s">
        <v>7679</v>
      </c>
      <c r="B4629" t="s">
        <v>7669</v>
      </c>
      <c r="C4629" t="s">
        <v>24</v>
      </c>
      <c r="D4629" s="16">
        <v>1048.3</v>
      </c>
      <c r="E4629" s="17">
        <v>5480</v>
      </c>
      <c r="F4629" s="17">
        <v>395392</v>
      </c>
      <c r="G4629" s="17">
        <v>198041.65199999991</v>
      </c>
      <c r="H4629">
        <v>80.757120617289274</v>
      </c>
    </row>
    <row r="4630" spans="1:8" x14ac:dyDescent="0.3">
      <c r="A4630" t="s">
        <v>7680</v>
      </c>
      <c r="B4630" t="s">
        <v>7669</v>
      </c>
      <c r="C4630" t="s">
        <v>25</v>
      </c>
      <c r="D4630" s="16">
        <v>1048.3</v>
      </c>
      <c r="E4630" s="17">
        <v>2040</v>
      </c>
      <c r="F4630" s="17">
        <v>262407</v>
      </c>
      <c r="G4630" s="17">
        <v>133024.38399999996</v>
      </c>
      <c r="H4630">
        <v>62.391105075507149</v>
      </c>
    </row>
    <row r="4631" spans="1:8" x14ac:dyDescent="0.3">
      <c r="A4631" t="s">
        <v>7681</v>
      </c>
      <c r="B4631" t="s">
        <v>7669</v>
      </c>
      <c r="C4631" t="s">
        <v>5061</v>
      </c>
      <c r="D4631" s="16">
        <v>1048.3</v>
      </c>
      <c r="E4631" s="17">
        <v>5620</v>
      </c>
      <c r="F4631" s="17">
        <v>360611</v>
      </c>
      <c r="G4631" s="17">
        <v>186836.56300000008</v>
      </c>
      <c r="H4631">
        <v>69.086654969855999</v>
      </c>
    </row>
    <row r="4632" spans="1:8" x14ac:dyDescent="0.3">
      <c r="A4632" t="s">
        <v>7682</v>
      </c>
      <c r="B4632" t="s">
        <v>7669</v>
      </c>
      <c r="C4632" t="s">
        <v>14</v>
      </c>
      <c r="D4632" s="16">
        <v>1048.3</v>
      </c>
      <c r="E4632" s="17">
        <v>1606</v>
      </c>
      <c r="F4632" s="17">
        <v>475443</v>
      </c>
      <c r="G4632" s="17">
        <v>243824.24099999966</v>
      </c>
      <c r="H4632">
        <v>35.391397534860232</v>
      </c>
    </row>
    <row r="4633" spans="1:8" x14ac:dyDescent="0.3">
      <c r="A4633" t="s">
        <v>7683</v>
      </c>
      <c r="B4633" t="s">
        <v>7669</v>
      </c>
      <c r="C4633" t="s">
        <v>15</v>
      </c>
      <c r="D4633" s="16">
        <v>1048.3</v>
      </c>
      <c r="E4633" s="17">
        <v>1442</v>
      </c>
      <c r="F4633" s="17">
        <v>401660</v>
      </c>
      <c r="G4633" s="17">
        <v>234871.66599999994</v>
      </c>
      <c r="H4633">
        <v>44.118985766114804</v>
      </c>
    </row>
    <row r="4634" spans="1:8" x14ac:dyDescent="0.3">
      <c r="A4634" t="s">
        <v>7684</v>
      </c>
      <c r="B4634" t="s">
        <v>7669</v>
      </c>
      <c r="C4634" t="s">
        <v>5063</v>
      </c>
      <c r="D4634" s="16">
        <v>1048.3</v>
      </c>
      <c r="E4634" s="17">
        <v>400</v>
      </c>
      <c r="F4634" s="17">
        <v>5855</v>
      </c>
      <c r="G4634" s="17">
        <v>1693.7779999999993</v>
      </c>
      <c r="H4634">
        <v>127.57620833495544</v>
      </c>
    </row>
    <row r="4635" spans="1:8" x14ac:dyDescent="0.3">
      <c r="A4635" t="s">
        <v>7685</v>
      </c>
      <c r="B4635" t="s">
        <v>7669</v>
      </c>
      <c r="C4635" t="s">
        <v>5065</v>
      </c>
      <c r="D4635" s="16">
        <v>1048.3</v>
      </c>
      <c r="E4635" s="17">
        <v>0</v>
      </c>
      <c r="F4635" s="17">
        <v>449439</v>
      </c>
      <c r="G4635" s="17">
        <v>202759.11070000028</v>
      </c>
      <c r="H4635">
        <v>102.76583372051971</v>
      </c>
    </row>
    <row r="4636" spans="1:8" x14ac:dyDescent="0.3">
      <c r="A4636" t="s">
        <v>7686</v>
      </c>
      <c r="B4636" t="s">
        <v>7669</v>
      </c>
      <c r="C4636" t="s">
        <v>5067</v>
      </c>
      <c r="D4636" s="16">
        <v>1048.3</v>
      </c>
      <c r="E4636" s="17">
        <v>0</v>
      </c>
      <c r="F4636" s="17">
        <v>316342</v>
      </c>
      <c r="G4636" s="17">
        <v>147479.50190000003</v>
      </c>
      <c r="H4636">
        <v>74.225528647440797</v>
      </c>
    </row>
    <row r="4637" spans="1:8" x14ac:dyDescent="0.3">
      <c r="A4637" t="s">
        <v>7687</v>
      </c>
      <c r="B4637" t="s">
        <v>7669</v>
      </c>
      <c r="C4637" t="s">
        <v>5069</v>
      </c>
      <c r="D4637" s="16">
        <v>1048.3</v>
      </c>
      <c r="E4637" s="17">
        <v>0</v>
      </c>
      <c r="F4637" s="17">
        <v>15939</v>
      </c>
      <c r="G4637" s="17">
        <v>7277.2639999999992</v>
      </c>
      <c r="H4637">
        <v>64.148518033798297</v>
      </c>
    </row>
    <row r="4638" spans="1:8" x14ac:dyDescent="0.3">
      <c r="A4638" t="s">
        <v>7688</v>
      </c>
      <c r="B4638" t="s">
        <v>7669</v>
      </c>
      <c r="C4638" t="s">
        <v>5071</v>
      </c>
      <c r="D4638" s="16">
        <v>1048.3</v>
      </c>
      <c r="E4638" s="17">
        <v>0</v>
      </c>
      <c r="F4638" s="17">
        <v>37314</v>
      </c>
      <c r="G4638" s="17">
        <v>11200.693700000003</v>
      </c>
      <c r="H4638">
        <v>88.313186105430205</v>
      </c>
    </row>
    <row r="4639" spans="1:8" x14ac:dyDescent="0.3">
      <c r="A4639" t="s">
        <v>7689</v>
      </c>
      <c r="B4639" t="s">
        <v>7669</v>
      </c>
      <c r="C4639" t="s">
        <v>5073</v>
      </c>
      <c r="D4639" s="16">
        <v>1048.3</v>
      </c>
      <c r="E4639" s="17">
        <v>0</v>
      </c>
      <c r="F4639" s="17">
        <v>78351</v>
      </c>
      <c r="G4639" s="17">
        <v>29026.288800000002</v>
      </c>
      <c r="H4639">
        <v>41.772487831616523</v>
      </c>
    </row>
    <row r="4640" spans="1:8" x14ac:dyDescent="0.3">
      <c r="A4640" t="s">
        <v>7690</v>
      </c>
      <c r="B4640" t="s">
        <v>7669</v>
      </c>
      <c r="C4640" t="s">
        <v>5075</v>
      </c>
      <c r="D4640" s="16">
        <v>1048.3</v>
      </c>
      <c r="E4640" s="17">
        <v>0</v>
      </c>
      <c r="F4640" s="17">
        <v>2136</v>
      </c>
      <c r="G4640" s="17">
        <v>808.61999999999989</v>
      </c>
      <c r="H4640">
        <v>67.283302445418883</v>
      </c>
    </row>
    <row r="4641" spans="1:8" x14ac:dyDescent="0.3">
      <c r="A4641" t="s">
        <v>7691</v>
      </c>
      <c r="B4641" t="s">
        <v>7669</v>
      </c>
      <c r="C4641" t="s">
        <v>26</v>
      </c>
      <c r="D4641" s="16">
        <v>1048.3</v>
      </c>
      <c r="E4641" s="17">
        <v>1287</v>
      </c>
      <c r="F4641" s="17">
        <v>345245</v>
      </c>
      <c r="G4641" s="17">
        <v>162443.44589999996</v>
      </c>
      <c r="H4641">
        <v>93.661772487633201</v>
      </c>
    </row>
    <row r="4642" spans="1:8" x14ac:dyDescent="0.3">
      <c r="A4642" t="s">
        <v>7692</v>
      </c>
      <c r="B4642" t="s">
        <v>7669</v>
      </c>
      <c r="C4642" t="s">
        <v>27</v>
      </c>
      <c r="D4642" s="16">
        <v>1048.3</v>
      </c>
      <c r="E4642" s="17">
        <v>1137</v>
      </c>
      <c r="F4642" s="17">
        <v>186278</v>
      </c>
      <c r="G4642" s="17">
        <v>89361.367800000065</v>
      </c>
      <c r="H4642">
        <v>141.48399250505508</v>
      </c>
    </row>
    <row r="4643" spans="1:8" x14ac:dyDescent="0.3">
      <c r="A4643" t="s">
        <v>7693</v>
      </c>
      <c r="B4643" t="s">
        <v>7669</v>
      </c>
      <c r="C4643" t="s">
        <v>28</v>
      </c>
      <c r="D4643" s="16">
        <v>1048.3</v>
      </c>
      <c r="E4643" s="17">
        <v>960</v>
      </c>
      <c r="F4643" s="17">
        <v>111857</v>
      </c>
      <c r="G4643" s="17">
        <v>40634.839699999968</v>
      </c>
      <c r="H4643">
        <v>113.31226887258572</v>
      </c>
    </row>
    <row r="4644" spans="1:8" x14ac:dyDescent="0.3">
      <c r="A4644" t="s">
        <v>7694</v>
      </c>
      <c r="B4644" t="s">
        <v>7669</v>
      </c>
      <c r="C4644" t="s">
        <v>29</v>
      </c>
      <c r="D4644" s="16">
        <v>1048.3</v>
      </c>
      <c r="E4644" s="17">
        <v>400</v>
      </c>
      <c r="F4644" s="17">
        <v>124685</v>
      </c>
      <c r="G4644" s="17">
        <v>64009.914600000069</v>
      </c>
      <c r="H4644">
        <v>72.945631906766096</v>
      </c>
    </row>
    <row r="4645" spans="1:8" x14ac:dyDescent="0.3">
      <c r="A4645" t="s">
        <v>7695</v>
      </c>
      <c r="B4645" t="s">
        <v>7669</v>
      </c>
      <c r="C4645" t="s">
        <v>30</v>
      </c>
      <c r="D4645" s="16">
        <v>1048.3</v>
      </c>
      <c r="E4645" s="17">
        <v>1608</v>
      </c>
      <c r="F4645" s="17">
        <v>325361</v>
      </c>
      <c r="G4645" s="17">
        <v>188267.88740000007</v>
      </c>
      <c r="H4645">
        <v>58.585522289031438</v>
      </c>
    </row>
    <row r="4646" spans="1:8" x14ac:dyDescent="0.3">
      <c r="A4646" t="s">
        <v>7696</v>
      </c>
      <c r="B4646" t="s">
        <v>7669</v>
      </c>
      <c r="C4646" t="s">
        <v>5079</v>
      </c>
      <c r="D4646" s="16">
        <v>1048.3</v>
      </c>
      <c r="E4646" s="17">
        <v>880</v>
      </c>
      <c r="F4646" s="17">
        <v>22291</v>
      </c>
      <c r="G4646" s="17">
        <v>10707.498</v>
      </c>
      <c r="H4646">
        <v>128.83843946329881</v>
      </c>
    </row>
    <row r="4647" spans="1:8" x14ac:dyDescent="0.3">
      <c r="A4647" t="s">
        <v>7697</v>
      </c>
      <c r="B4647" t="s">
        <v>7669</v>
      </c>
      <c r="C4647" t="s">
        <v>5081</v>
      </c>
      <c r="D4647" s="16">
        <v>1048.3</v>
      </c>
      <c r="E4647" s="17">
        <v>0</v>
      </c>
      <c r="F4647" s="17">
        <v>87380</v>
      </c>
      <c r="G4647" s="17">
        <v>39173.387200000012</v>
      </c>
      <c r="H4647">
        <v>83.944002124538315</v>
      </c>
    </row>
    <row r="4648" spans="1:8" x14ac:dyDescent="0.3">
      <c r="A4648" t="s">
        <v>7698</v>
      </c>
      <c r="B4648" t="s">
        <v>7669</v>
      </c>
      <c r="C4648" t="s">
        <v>5083</v>
      </c>
      <c r="D4648" s="16">
        <v>1048.3</v>
      </c>
      <c r="E4648" s="17">
        <v>0</v>
      </c>
      <c r="F4648" s="17">
        <v>157644</v>
      </c>
      <c r="G4648" s="17">
        <v>79934.998499999987</v>
      </c>
      <c r="H4648">
        <v>54.330162265693268</v>
      </c>
    </row>
    <row r="4649" spans="1:8" x14ac:dyDescent="0.3">
      <c r="A4649" t="s">
        <v>7699</v>
      </c>
      <c r="B4649" t="s">
        <v>7669</v>
      </c>
      <c r="C4649" t="s">
        <v>5085</v>
      </c>
      <c r="D4649" s="16">
        <v>1048.3</v>
      </c>
      <c r="E4649" s="17">
        <v>180</v>
      </c>
      <c r="F4649" s="17">
        <v>10898</v>
      </c>
      <c r="G4649" s="17">
        <v>3868.7788</v>
      </c>
      <c r="H4649">
        <v>207.09432592617804</v>
      </c>
    </row>
    <row r="4650" spans="1:8" x14ac:dyDescent="0.3">
      <c r="A4650" t="s">
        <v>7700</v>
      </c>
      <c r="B4650" t="s">
        <v>7669</v>
      </c>
      <c r="C4650" t="s">
        <v>31</v>
      </c>
      <c r="D4650" s="16">
        <v>1048.3</v>
      </c>
      <c r="E4650" s="17">
        <v>3512</v>
      </c>
      <c r="F4650" s="17">
        <v>324536</v>
      </c>
      <c r="G4650" s="17">
        <v>163725.46990000014</v>
      </c>
      <c r="H4650">
        <v>85.623056354193281</v>
      </c>
    </row>
    <row r="4651" spans="1:8" x14ac:dyDescent="0.3">
      <c r="A4651" t="s">
        <v>7701</v>
      </c>
      <c r="B4651" t="s">
        <v>7702</v>
      </c>
      <c r="C4651" t="s">
        <v>4</v>
      </c>
      <c r="D4651" s="16">
        <v>1019.2</v>
      </c>
      <c r="E4651" s="17">
        <v>12081</v>
      </c>
      <c r="F4651" s="17">
        <v>2582512</v>
      </c>
      <c r="G4651" s="17">
        <v>1233107.8135000002</v>
      </c>
      <c r="H4651">
        <v>64.52867478694445</v>
      </c>
    </row>
    <row r="4652" spans="1:8" x14ac:dyDescent="0.3">
      <c r="A4652" t="s">
        <v>7703</v>
      </c>
      <c r="B4652" t="s">
        <v>7702</v>
      </c>
      <c r="C4652" t="s">
        <v>2</v>
      </c>
      <c r="D4652" s="16">
        <v>1019.2</v>
      </c>
      <c r="E4652" s="17">
        <v>12618</v>
      </c>
      <c r="F4652" s="17">
        <v>3863985</v>
      </c>
      <c r="G4652" s="17">
        <v>2068830.1971000023</v>
      </c>
      <c r="H4652">
        <v>74.103528654854685</v>
      </c>
    </row>
    <row r="4653" spans="1:8" x14ac:dyDescent="0.3">
      <c r="A4653" t="s">
        <v>7704</v>
      </c>
      <c r="B4653" t="s">
        <v>7702</v>
      </c>
      <c r="C4653" t="s">
        <v>3</v>
      </c>
      <c r="D4653" s="16">
        <v>1019.2</v>
      </c>
      <c r="E4653" s="17">
        <v>13776</v>
      </c>
      <c r="F4653" s="17">
        <v>1511598.99</v>
      </c>
      <c r="G4653" s="17">
        <v>718949.66959999886</v>
      </c>
      <c r="H4653">
        <v>79.207745643454047</v>
      </c>
    </row>
    <row r="4654" spans="1:8" x14ac:dyDescent="0.3">
      <c r="A4654" t="s">
        <v>7705</v>
      </c>
      <c r="B4654" t="s">
        <v>7702</v>
      </c>
      <c r="C4654" t="s">
        <v>7</v>
      </c>
      <c r="D4654" s="16">
        <v>1019.2</v>
      </c>
      <c r="E4654" s="17">
        <v>2955</v>
      </c>
      <c r="F4654" s="17">
        <v>782429</v>
      </c>
      <c r="G4654" s="17">
        <v>424948.50200000004</v>
      </c>
      <c r="H4654">
        <v>56.992035925831026</v>
      </c>
    </row>
    <row r="4655" spans="1:8" x14ac:dyDescent="0.3">
      <c r="A4655" t="s">
        <v>7706</v>
      </c>
      <c r="B4655" t="s">
        <v>7702</v>
      </c>
      <c r="C4655" t="s">
        <v>5</v>
      </c>
      <c r="D4655" s="16">
        <v>1019.2</v>
      </c>
      <c r="E4655" s="17">
        <v>2560</v>
      </c>
      <c r="F4655" s="17">
        <v>412657</v>
      </c>
      <c r="G4655" s="17">
        <v>232045.03989999997</v>
      </c>
      <c r="H4655">
        <v>71.933751456474056</v>
      </c>
    </row>
    <row r="4656" spans="1:8" x14ac:dyDescent="0.3">
      <c r="A4656" t="s">
        <v>7707</v>
      </c>
      <c r="B4656" t="s">
        <v>7702</v>
      </c>
      <c r="C4656" t="s">
        <v>6</v>
      </c>
      <c r="D4656" s="16">
        <v>1019.2</v>
      </c>
      <c r="E4656" s="17">
        <v>1400</v>
      </c>
      <c r="F4656" s="17">
        <v>298356</v>
      </c>
      <c r="G4656" s="17">
        <v>136807.90590000001</v>
      </c>
      <c r="H4656">
        <v>63.970237503408647</v>
      </c>
    </row>
    <row r="4657" spans="1:8" x14ac:dyDescent="0.3">
      <c r="A4657" t="s">
        <v>7708</v>
      </c>
      <c r="B4657" t="s">
        <v>7702</v>
      </c>
      <c r="C4657" t="s">
        <v>8</v>
      </c>
      <c r="D4657" s="16">
        <v>1019.2</v>
      </c>
      <c r="E4657" s="17">
        <v>2490</v>
      </c>
      <c r="F4657" s="17">
        <v>424569</v>
      </c>
      <c r="G4657" s="17">
        <v>207294.65919999991</v>
      </c>
      <c r="H4657">
        <v>66.1524267623046</v>
      </c>
    </row>
    <row r="4658" spans="1:8" x14ac:dyDescent="0.3">
      <c r="A4658" t="s">
        <v>7709</v>
      </c>
      <c r="B4658" t="s">
        <v>7702</v>
      </c>
      <c r="C4658" t="s">
        <v>21</v>
      </c>
      <c r="D4658" s="16">
        <v>1019.2</v>
      </c>
      <c r="E4658" s="17">
        <v>2400</v>
      </c>
      <c r="F4658" s="17">
        <v>279709</v>
      </c>
      <c r="G4658" s="17">
        <v>137294.96999999994</v>
      </c>
      <c r="H4658">
        <v>55.406575344437556</v>
      </c>
    </row>
    <row r="4659" spans="1:8" x14ac:dyDescent="0.3">
      <c r="A4659" t="s">
        <v>7710</v>
      </c>
      <c r="B4659" t="s">
        <v>7702</v>
      </c>
      <c r="C4659" t="s">
        <v>22</v>
      </c>
      <c r="D4659" s="16">
        <v>1019.2</v>
      </c>
      <c r="E4659" s="17">
        <v>2240</v>
      </c>
      <c r="F4659" s="17">
        <v>405851</v>
      </c>
      <c r="G4659" s="17">
        <v>203131.55000000016</v>
      </c>
      <c r="H4659">
        <v>62.935400750150158</v>
      </c>
    </row>
    <row r="4660" spans="1:8" x14ac:dyDescent="0.3">
      <c r="A4660" t="s">
        <v>7711</v>
      </c>
      <c r="B4660" t="s">
        <v>7702</v>
      </c>
      <c r="C4660" t="s">
        <v>23</v>
      </c>
      <c r="D4660" s="16">
        <v>1019.2</v>
      </c>
      <c r="E4660" s="17">
        <v>1280</v>
      </c>
      <c r="F4660" s="17">
        <v>315096</v>
      </c>
      <c r="G4660" s="17">
        <v>160327.29600000009</v>
      </c>
      <c r="H4660">
        <v>78.067687227645266</v>
      </c>
    </row>
    <row r="4661" spans="1:8" x14ac:dyDescent="0.3">
      <c r="A4661" t="s">
        <v>7712</v>
      </c>
      <c r="B4661" t="s">
        <v>7702</v>
      </c>
      <c r="C4661" t="s">
        <v>24</v>
      </c>
      <c r="D4661" s="16">
        <v>1019.2</v>
      </c>
      <c r="E4661" s="17">
        <v>5360</v>
      </c>
      <c r="F4661" s="17">
        <v>544377</v>
      </c>
      <c r="G4661" s="17">
        <v>282150.35400000022</v>
      </c>
      <c r="H4661">
        <v>57.233926377947157</v>
      </c>
    </row>
    <row r="4662" spans="1:8" x14ac:dyDescent="0.3">
      <c r="A4662" t="s">
        <v>7713</v>
      </c>
      <c r="B4662" t="s">
        <v>7702</v>
      </c>
      <c r="C4662" t="s">
        <v>25</v>
      </c>
      <c r="D4662" s="155">
        <v>1019.2</v>
      </c>
      <c r="E4662" s="17">
        <v>1960</v>
      </c>
      <c r="F4662" s="17">
        <v>299822</v>
      </c>
      <c r="G4662" s="17">
        <v>153829.35199999993</v>
      </c>
      <c r="H4662">
        <v>55.405095452477873</v>
      </c>
    </row>
    <row r="4663" spans="1:8" x14ac:dyDescent="0.3">
      <c r="A4663" t="s">
        <v>7714</v>
      </c>
      <c r="B4663" t="s">
        <v>7702</v>
      </c>
      <c r="C4663" t="s">
        <v>5061</v>
      </c>
      <c r="D4663" s="155">
        <v>1019.2</v>
      </c>
      <c r="E4663" s="17">
        <v>5659</v>
      </c>
      <c r="F4663" s="17">
        <v>386067</v>
      </c>
      <c r="G4663" s="17">
        <v>200037.71400000012</v>
      </c>
      <c r="H4663">
        <v>57.83750179366919</v>
      </c>
    </row>
    <row r="4664" spans="1:8" x14ac:dyDescent="0.3">
      <c r="A4664" t="s">
        <v>7715</v>
      </c>
      <c r="B4664" t="s">
        <v>7702</v>
      </c>
      <c r="C4664" t="s">
        <v>14</v>
      </c>
      <c r="D4664" s="155">
        <v>1019.2</v>
      </c>
      <c r="E4664" s="17">
        <v>1802</v>
      </c>
      <c r="F4664" s="17">
        <v>547233</v>
      </c>
      <c r="G4664" s="17">
        <v>285158.7309999998</v>
      </c>
      <c r="H4664">
        <v>34.393389413975591</v>
      </c>
    </row>
    <row r="4665" spans="1:8" x14ac:dyDescent="0.3">
      <c r="A4665" t="s">
        <v>7716</v>
      </c>
      <c r="B4665" t="s">
        <v>7702</v>
      </c>
      <c r="C4665" t="s">
        <v>15</v>
      </c>
      <c r="D4665" s="155">
        <v>1019.2</v>
      </c>
      <c r="E4665" s="17">
        <v>1698</v>
      </c>
      <c r="F4665" s="17">
        <v>402861</v>
      </c>
      <c r="G4665" s="17">
        <v>235206.85799999998</v>
      </c>
      <c r="H4665">
        <v>45.390138939722704</v>
      </c>
    </row>
    <row r="4666" spans="1:8" x14ac:dyDescent="0.3">
      <c r="A4666" t="s">
        <v>7717</v>
      </c>
      <c r="B4666" t="s">
        <v>7702</v>
      </c>
      <c r="C4666" t="s">
        <v>5063</v>
      </c>
      <c r="D4666" s="155">
        <v>1019.2</v>
      </c>
      <c r="E4666" s="17">
        <v>400</v>
      </c>
      <c r="F4666" s="17">
        <v>6061</v>
      </c>
      <c r="G4666" s="17">
        <v>1455.0700000000015</v>
      </c>
      <c r="H4666">
        <v>122.75721658818098</v>
      </c>
    </row>
    <row r="4667" spans="1:8" x14ac:dyDescent="0.3">
      <c r="A4667" t="s">
        <v>7718</v>
      </c>
      <c r="B4667" t="s">
        <v>7702</v>
      </c>
      <c r="C4667" t="s">
        <v>5065</v>
      </c>
      <c r="D4667" s="155">
        <v>1019.2</v>
      </c>
      <c r="E4667" s="17">
        <v>0</v>
      </c>
      <c r="F4667" s="17">
        <v>458847</v>
      </c>
      <c r="G4667" s="17">
        <v>166154.29270000028</v>
      </c>
      <c r="H4667">
        <v>87.866778278626441</v>
      </c>
    </row>
    <row r="4668" spans="1:8" x14ac:dyDescent="0.3">
      <c r="A4668" t="s">
        <v>7719</v>
      </c>
      <c r="B4668" t="s">
        <v>7702</v>
      </c>
      <c r="C4668" t="s">
        <v>5067</v>
      </c>
      <c r="D4668" s="155">
        <v>1019.2</v>
      </c>
      <c r="E4668" s="17">
        <v>0</v>
      </c>
      <c r="F4668" s="17">
        <v>187617</v>
      </c>
      <c r="G4668" s="17">
        <v>77608.717600000047</v>
      </c>
      <c r="H4668">
        <v>104.37835326569915</v>
      </c>
    </row>
    <row r="4669" spans="1:8" x14ac:dyDescent="0.3">
      <c r="A4669" t="s">
        <v>7720</v>
      </c>
      <c r="B4669" t="s">
        <v>7702</v>
      </c>
      <c r="C4669" t="s">
        <v>5069</v>
      </c>
      <c r="D4669" s="155">
        <v>1019.2</v>
      </c>
      <c r="E4669" s="17">
        <v>0</v>
      </c>
      <c r="F4669" s="17">
        <v>51309</v>
      </c>
      <c r="G4669" s="17">
        <v>18072.709999999992</v>
      </c>
      <c r="H4669">
        <v>134.32292071407454</v>
      </c>
    </row>
    <row r="4670" spans="1:8" x14ac:dyDescent="0.3">
      <c r="A4670" t="s">
        <v>7721</v>
      </c>
      <c r="B4670" t="s">
        <v>7702</v>
      </c>
      <c r="C4670" t="s">
        <v>5071</v>
      </c>
      <c r="D4670" s="155">
        <v>1019.2</v>
      </c>
      <c r="E4670" s="17">
        <v>0</v>
      </c>
      <c r="F4670" s="17">
        <v>70413</v>
      </c>
      <c r="G4670" s="17">
        <v>30980.854000000014</v>
      </c>
      <c r="H4670">
        <v>45.242275665138777</v>
      </c>
    </row>
    <row r="4671" spans="1:8" x14ac:dyDescent="0.3">
      <c r="A4671" t="s">
        <v>7722</v>
      </c>
      <c r="B4671" t="s">
        <v>7702</v>
      </c>
      <c r="C4671" t="s">
        <v>5073</v>
      </c>
      <c r="D4671" s="155">
        <v>1019.2</v>
      </c>
      <c r="E4671" s="17">
        <v>0</v>
      </c>
      <c r="F4671" s="17">
        <v>30499</v>
      </c>
      <c r="G4671" s="17">
        <v>11160.699099999994</v>
      </c>
      <c r="H4671">
        <v>38.880649405967176</v>
      </c>
    </row>
    <row r="4672" spans="1:8" x14ac:dyDescent="0.3">
      <c r="A4672" t="s">
        <v>7723</v>
      </c>
      <c r="B4672" t="s">
        <v>7702</v>
      </c>
      <c r="C4672" t="s">
        <v>5075</v>
      </c>
      <c r="D4672" s="155">
        <v>1019.2</v>
      </c>
      <c r="E4672" s="17">
        <v>0</v>
      </c>
      <c r="F4672" s="17">
        <v>236</v>
      </c>
      <c r="G4672" s="17">
        <v>114.11</v>
      </c>
      <c r="H4672">
        <v>140.35589465911877</v>
      </c>
    </row>
    <row r="4673" spans="1:8" x14ac:dyDescent="0.3">
      <c r="A4673" t="s">
        <v>7724</v>
      </c>
      <c r="B4673" t="s">
        <v>7702</v>
      </c>
      <c r="C4673" t="s">
        <v>26</v>
      </c>
      <c r="D4673" s="155">
        <v>1019.2</v>
      </c>
      <c r="E4673" s="17">
        <v>606</v>
      </c>
      <c r="F4673" s="17">
        <v>303381</v>
      </c>
      <c r="G4673" s="17">
        <v>162741.62300000008</v>
      </c>
      <c r="H4673">
        <v>56.216814161513241</v>
      </c>
    </row>
    <row r="4674" spans="1:8" x14ac:dyDescent="0.3">
      <c r="A4674" t="s">
        <v>7725</v>
      </c>
      <c r="B4674" t="s">
        <v>7702</v>
      </c>
      <c r="C4674" t="s">
        <v>27</v>
      </c>
      <c r="D4674" s="155">
        <v>1019.2</v>
      </c>
      <c r="E4674" s="17">
        <v>606</v>
      </c>
      <c r="F4674" s="17">
        <v>153598</v>
      </c>
      <c r="G4674" s="17">
        <v>76606.227400000047</v>
      </c>
      <c r="H4674">
        <v>86.846768941646673</v>
      </c>
    </row>
    <row r="4675" spans="1:8" x14ac:dyDescent="0.3">
      <c r="A4675" t="s">
        <v>7726</v>
      </c>
      <c r="B4675" t="s">
        <v>7702</v>
      </c>
      <c r="C4675" t="s">
        <v>28</v>
      </c>
      <c r="D4675" s="155">
        <v>1019.2</v>
      </c>
      <c r="E4675" s="17">
        <v>792</v>
      </c>
      <c r="F4675" s="17">
        <v>135571</v>
      </c>
      <c r="G4675" s="17">
        <v>43411.159999999974</v>
      </c>
      <c r="H4675">
        <v>70.258955068715366</v>
      </c>
    </row>
    <row r="4676" spans="1:8" x14ac:dyDescent="0.3">
      <c r="A4676" t="s">
        <v>7727</v>
      </c>
      <c r="B4676" t="s">
        <v>7702</v>
      </c>
      <c r="C4676" t="s">
        <v>29</v>
      </c>
      <c r="D4676" s="155">
        <v>1019.2</v>
      </c>
      <c r="E4676" s="17">
        <v>400</v>
      </c>
      <c r="F4676" s="17">
        <v>119203</v>
      </c>
      <c r="G4676" s="17">
        <v>59419.351900000038</v>
      </c>
      <c r="H4676">
        <v>77.641616370346568</v>
      </c>
    </row>
    <row r="4677" spans="1:8" x14ac:dyDescent="0.3">
      <c r="A4677" t="s">
        <v>7728</v>
      </c>
      <c r="B4677" t="s">
        <v>7702</v>
      </c>
      <c r="C4677" t="s">
        <v>5077</v>
      </c>
      <c r="D4677" s="155">
        <v>1019.2</v>
      </c>
      <c r="E4677" s="17">
        <v>960</v>
      </c>
      <c r="F4677" s="17">
        <v>28054</v>
      </c>
      <c r="G4677" s="17">
        <v>13287.735999999997</v>
      </c>
      <c r="H4677">
        <v>28.067072395563287</v>
      </c>
    </row>
    <row r="4678" spans="1:8" x14ac:dyDescent="0.3">
      <c r="A4678" t="s">
        <v>7729</v>
      </c>
      <c r="B4678" t="s">
        <v>7702</v>
      </c>
      <c r="C4678" t="s">
        <v>30</v>
      </c>
      <c r="D4678" s="155">
        <v>1019.2</v>
      </c>
      <c r="E4678" s="17">
        <v>1500</v>
      </c>
      <c r="F4678" s="17">
        <v>223319</v>
      </c>
      <c r="G4678" s="17">
        <v>121064.3416999999</v>
      </c>
      <c r="H4678">
        <v>70.369372612729279</v>
      </c>
    </row>
    <row r="4679" spans="1:8" x14ac:dyDescent="0.3">
      <c r="A4679" t="s">
        <v>7730</v>
      </c>
      <c r="B4679" t="s">
        <v>7702</v>
      </c>
      <c r="C4679" t="s">
        <v>5079</v>
      </c>
      <c r="D4679" s="155">
        <v>1019.2</v>
      </c>
      <c r="E4679" s="17">
        <v>840</v>
      </c>
      <c r="F4679" s="17">
        <v>24674</v>
      </c>
      <c r="G4679" s="17">
        <v>13309.359999999997</v>
      </c>
      <c r="H4679">
        <v>86.794872226484898</v>
      </c>
    </row>
    <row r="4680" spans="1:8" x14ac:dyDescent="0.3">
      <c r="A4680" t="s">
        <v>7731</v>
      </c>
      <c r="B4680" t="s">
        <v>7702</v>
      </c>
      <c r="C4680" t="s">
        <v>5081</v>
      </c>
      <c r="D4680" s="155">
        <v>1019.2</v>
      </c>
      <c r="E4680" s="17">
        <v>0</v>
      </c>
      <c r="F4680" s="17">
        <v>158181</v>
      </c>
      <c r="G4680" s="17">
        <v>72101.13959999998</v>
      </c>
      <c r="H4680">
        <v>77.846904061661178</v>
      </c>
    </row>
    <row r="4681" spans="1:8" x14ac:dyDescent="0.3">
      <c r="A4681" t="s">
        <v>7732</v>
      </c>
      <c r="B4681" t="s">
        <v>7702</v>
      </c>
      <c r="C4681" t="s">
        <v>5083</v>
      </c>
      <c r="D4681" s="155">
        <v>1019.2</v>
      </c>
      <c r="E4681" s="17">
        <v>0</v>
      </c>
      <c r="F4681" s="17">
        <v>129992</v>
      </c>
      <c r="G4681" s="17">
        <v>68868.833999999988</v>
      </c>
      <c r="H4681">
        <v>51.995806881142293</v>
      </c>
    </row>
    <row r="4682" spans="1:8" x14ac:dyDescent="0.3">
      <c r="A4682" t="s">
        <v>7733</v>
      </c>
      <c r="B4682" t="s">
        <v>7702</v>
      </c>
      <c r="C4682" t="s">
        <v>5085</v>
      </c>
      <c r="D4682" s="155">
        <v>1019.2</v>
      </c>
      <c r="E4682" s="17">
        <v>270</v>
      </c>
      <c r="F4682" s="17">
        <v>41184</v>
      </c>
      <c r="G4682" s="17">
        <v>20258.915999999997</v>
      </c>
      <c r="H4682">
        <v>76.170473781610639</v>
      </c>
    </row>
    <row r="4683" spans="1:8" x14ac:dyDescent="0.3">
      <c r="A4683" t="s">
        <v>7734</v>
      </c>
      <c r="B4683" t="s">
        <v>7702</v>
      </c>
      <c r="C4683" t="s">
        <v>31</v>
      </c>
      <c r="D4683" s="155">
        <v>1019.2</v>
      </c>
      <c r="E4683" s="17">
        <v>3160</v>
      </c>
      <c r="F4683" s="17">
        <v>293446</v>
      </c>
      <c r="G4683" s="17">
        <v>145658.53170000002</v>
      </c>
      <c r="H4683">
        <v>74.838046673541896</v>
      </c>
    </row>
    <row r="4684" spans="1:8" x14ac:dyDescent="0.3">
      <c r="A4684" t="s">
        <v>7735</v>
      </c>
      <c r="B4684" t="s">
        <v>7736</v>
      </c>
      <c r="C4684" t="s">
        <v>4</v>
      </c>
      <c r="D4684" s="155">
        <v>937.8</v>
      </c>
      <c r="E4684" s="17">
        <v>9021</v>
      </c>
      <c r="F4684" s="17">
        <v>2074553</v>
      </c>
      <c r="G4684" s="17">
        <v>941586.60400000052</v>
      </c>
      <c r="H4684">
        <v>65.107582678471573</v>
      </c>
    </row>
    <row r="4685" spans="1:8" x14ac:dyDescent="0.3">
      <c r="A4685" t="s">
        <v>7737</v>
      </c>
      <c r="B4685" t="s">
        <v>7736</v>
      </c>
      <c r="C4685" t="s">
        <v>2</v>
      </c>
      <c r="D4685" s="155">
        <v>937.8</v>
      </c>
      <c r="E4685" s="17">
        <v>12030</v>
      </c>
      <c r="F4685" s="17">
        <v>2867703</v>
      </c>
      <c r="G4685" s="17">
        <v>1286350.652299999</v>
      </c>
      <c r="H4685">
        <v>82.037438528349512</v>
      </c>
    </row>
    <row r="4686" spans="1:8" x14ac:dyDescent="0.3">
      <c r="A4686" t="s">
        <v>7738</v>
      </c>
      <c r="B4686" t="s">
        <v>7736</v>
      </c>
      <c r="C4686" t="s">
        <v>3</v>
      </c>
      <c r="D4686" s="155">
        <v>937.8</v>
      </c>
      <c r="E4686" s="17">
        <v>11616</v>
      </c>
      <c r="F4686" s="17">
        <v>1252342</v>
      </c>
      <c r="G4686" s="17">
        <v>566200.13309999974</v>
      </c>
      <c r="H4686">
        <v>78.003567856033897</v>
      </c>
    </row>
    <row r="4687" spans="1:8" x14ac:dyDescent="0.3">
      <c r="A4687" t="s">
        <v>7739</v>
      </c>
      <c r="B4687" t="s">
        <v>7736</v>
      </c>
      <c r="C4687" t="s">
        <v>7</v>
      </c>
      <c r="D4687" s="155">
        <v>937.8</v>
      </c>
      <c r="E4687" s="17">
        <v>3489</v>
      </c>
      <c r="F4687" s="17">
        <v>654692</v>
      </c>
      <c r="G4687" s="17">
        <v>341685.33400000003</v>
      </c>
      <c r="H4687">
        <v>77.015405034217324</v>
      </c>
    </row>
    <row r="4688" spans="1:8" x14ac:dyDescent="0.3">
      <c r="A4688" t="s">
        <v>7740</v>
      </c>
      <c r="B4688" t="s">
        <v>7736</v>
      </c>
      <c r="C4688" t="s">
        <v>5</v>
      </c>
      <c r="D4688" s="155">
        <v>937.8</v>
      </c>
      <c r="E4688" s="17">
        <v>2800</v>
      </c>
      <c r="F4688" s="17">
        <v>462869</v>
      </c>
      <c r="G4688" s="17">
        <v>254251.59440000015</v>
      </c>
      <c r="H4688">
        <v>55.085612794141689</v>
      </c>
    </row>
    <row r="4689" spans="1:8" x14ac:dyDescent="0.3">
      <c r="A4689" t="s">
        <v>7741</v>
      </c>
      <c r="B4689" t="s">
        <v>7736</v>
      </c>
      <c r="C4689" t="s">
        <v>6</v>
      </c>
      <c r="D4689" s="155">
        <v>937.8</v>
      </c>
      <c r="E4689" s="17">
        <v>1580</v>
      </c>
      <c r="F4689" s="17">
        <v>237101</v>
      </c>
      <c r="G4689" s="17">
        <v>111437.26560000007</v>
      </c>
      <c r="H4689">
        <v>62.083108021179399</v>
      </c>
    </row>
    <row r="4690" spans="1:8" x14ac:dyDescent="0.3">
      <c r="A4690" t="s">
        <v>7742</v>
      </c>
      <c r="B4690" t="s">
        <v>7736</v>
      </c>
      <c r="C4690" t="s">
        <v>8</v>
      </c>
      <c r="D4690" s="155">
        <v>937.8</v>
      </c>
      <c r="E4690" s="17">
        <v>2880</v>
      </c>
      <c r="F4690" s="17">
        <v>393281</v>
      </c>
      <c r="G4690" s="17">
        <v>174866.23589999994</v>
      </c>
      <c r="H4690">
        <v>69.501719303873699</v>
      </c>
    </row>
    <row r="4691" spans="1:8" x14ac:dyDescent="0.3">
      <c r="A4691" t="s">
        <v>7743</v>
      </c>
      <c r="B4691" t="s">
        <v>7736</v>
      </c>
      <c r="C4691" t="s">
        <v>21</v>
      </c>
      <c r="D4691" s="155">
        <v>937.8</v>
      </c>
      <c r="E4691" s="17">
        <v>1790</v>
      </c>
      <c r="F4691" s="17">
        <v>174097</v>
      </c>
      <c r="G4691" s="17">
        <v>74741.938999999955</v>
      </c>
      <c r="H4691">
        <v>61.146934399245161</v>
      </c>
    </row>
    <row r="4692" spans="1:8" x14ac:dyDescent="0.3">
      <c r="A4692" t="s">
        <v>7744</v>
      </c>
      <c r="B4692" t="s">
        <v>7736</v>
      </c>
      <c r="C4692" t="s">
        <v>22</v>
      </c>
      <c r="D4692" s="155">
        <v>937.8</v>
      </c>
      <c r="E4692" s="17">
        <v>1440</v>
      </c>
      <c r="F4692" s="17">
        <v>293307</v>
      </c>
      <c r="G4692" s="17">
        <v>142803.12800000014</v>
      </c>
      <c r="H4692">
        <v>58.664144608851039</v>
      </c>
    </row>
    <row r="4693" spans="1:8" x14ac:dyDescent="0.3">
      <c r="A4693" t="s">
        <v>7745</v>
      </c>
      <c r="B4693" t="s">
        <v>7736</v>
      </c>
      <c r="C4693" t="s">
        <v>23</v>
      </c>
      <c r="D4693" s="155">
        <v>937.8</v>
      </c>
      <c r="E4693" s="17">
        <v>800</v>
      </c>
      <c r="F4693" s="17">
        <v>183889</v>
      </c>
      <c r="G4693" s="17">
        <v>96103.493999999992</v>
      </c>
      <c r="H4693">
        <v>58.784563243276189</v>
      </c>
    </row>
    <row r="4694" spans="1:8" x14ac:dyDescent="0.3">
      <c r="A4694" t="s">
        <v>7746</v>
      </c>
      <c r="B4694" t="s">
        <v>7736</v>
      </c>
      <c r="C4694" t="s">
        <v>24</v>
      </c>
      <c r="D4694" s="155">
        <v>937.8</v>
      </c>
      <c r="E4694" s="17">
        <v>3400</v>
      </c>
      <c r="F4694" s="17">
        <v>268906</v>
      </c>
      <c r="G4694" s="17">
        <v>133325.51600000003</v>
      </c>
      <c r="H4694">
        <v>65.286955368886382</v>
      </c>
    </row>
    <row r="4695" spans="1:8" x14ac:dyDescent="0.3">
      <c r="A4695" t="s">
        <v>7747</v>
      </c>
      <c r="B4695" t="s">
        <v>7736</v>
      </c>
      <c r="C4695" t="s">
        <v>25</v>
      </c>
      <c r="D4695" s="155">
        <v>937.8</v>
      </c>
      <c r="E4695" s="17">
        <v>1240</v>
      </c>
      <c r="F4695" s="17">
        <v>120379</v>
      </c>
      <c r="G4695" s="17">
        <v>58000.175999999999</v>
      </c>
      <c r="H4695">
        <v>58.24332781906881</v>
      </c>
    </row>
    <row r="4696" spans="1:8" x14ac:dyDescent="0.3">
      <c r="A4696" t="s">
        <v>7748</v>
      </c>
      <c r="B4696" t="s">
        <v>7736</v>
      </c>
      <c r="C4696" t="s">
        <v>5061</v>
      </c>
      <c r="D4696" s="155">
        <v>937.8</v>
      </c>
      <c r="E4696" s="17">
        <v>3608</v>
      </c>
      <c r="F4696" s="17">
        <v>243238</v>
      </c>
      <c r="G4696" s="17">
        <v>112570.28600000012</v>
      </c>
      <c r="H4696">
        <v>81.792988351353586</v>
      </c>
    </row>
    <row r="4697" spans="1:8" x14ac:dyDescent="0.3">
      <c r="A4697" t="s">
        <v>7749</v>
      </c>
      <c r="B4697" t="s">
        <v>7736</v>
      </c>
      <c r="C4697" t="s">
        <v>14</v>
      </c>
      <c r="D4697" s="155">
        <v>937.8</v>
      </c>
      <c r="E4697" s="17">
        <v>1221</v>
      </c>
      <c r="F4697" s="17">
        <v>302101</v>
      </c>
      <c r="G4697" s="17">
        <v>151845.09299999994</v>
      </c>
      <c r="H4697">
        <v>47.385629852808357</v>
      </c>
    </row>
    <row r="4698" spans="1:8" x14ac:dyDescent="0.3">
      <c r="A4698" t="s">
        <v>7750</v>
      </c>
      <c r="B4698" t="s">
        <v>7736</v>
      </c>
      <c r="C4698" t="s">
        <v>15</v>
      </c>
      <c r="D4698" s="155">
        <v>937.8</v>
      </c>
      <c r="E4698" s="17">
        <v>1132</v>
      </c>
      <c r="F4698" s="17">
        <v>277715</v>
      </c>
      <c r="G4698" s="17">
        <v>155597.71500000008</v>
      </c>
      <c r="H4698">
        <v>54.518189762407516</v>
      </c>
    </row>
    <row r="4699" spans="1:8" x14ac:dyDescent="0.3">
      <c r="A4699" t="s">
        <v>7751</v>
      </c>
      <c r="B4699" t="s">
        <v>7736</v>
      </c>
      <c r="C4699" t="s">
        <v>5063</v>
      </c>
      <c r="D4699" s="155">
        <v>937.8</v>
      </c>
      <c r="E4699" s="17">
        <v>400</v>
      </c>
      <c r="F4699" s="17">
        <v>11649</v>
      </c>
      <c r="G4699" s="17">
        <v>4674.8979999999983</v>
      </c>
      <c r="H4699">
        <v>70.161651134439936</v>
      </c>
    </row>
    <row r="4700" spans="1:8" x14ac:dyDescent="0.3">
      <c r="A4700" t="s">
        <v>7752</v>
      </c>
      <c r="B4700" t="s">
        <v>7736</v>
      </c>
      <c r="C4700" t="s">
        <v>5065</v>
      </c>
      <c r="D4700" s="155">
        <v>937.8</v>
      </c>
      <c r="E4700" s="17">
        <v>0</v>
      </c>
      <c r="F4700" s="17">
        <v>74374</v>
      </c>
      <c r="G4700" s="17">
        <v>8423.7067999999854</v>
      </c>
      <c r="H4700">
        <v>43.675970879535065</v>
      </c>
    </row>
    <row r="4701" spans="1:8" x14ac:dyDescent="0.3">
      <c r="A4701" t="s">
        <v>7753</v>
      </c>
      <c r="B4701" t="s">
        <v>7736</v>
      </c>
      <c r="C4701" t="s">
        <v>5067</v>
      </c>
      <c r="D4701" s="155">
        <v>937.8</v>
      </c>
      <c r="E4701" s="17">
        <v>0</v>
      </c>
      <c r="F4701" s="17">
        <v>32419</v>
      </c>
      <c r="G4701" s="17">
        <v>12414.059099999999</v>
      </c>
      <c r="H4701">
        <v>99.914982363182077</v>
      </c>
    </row>
    <row r="4702" spans="1:8" x14ac:dyDescent="0.3">
      <c r="A4702" t="s">
        <v>7754</v>
      </c>
      <c r="B4702" t="s">
        <v>7736</v>
      </c>
      <c r="C4702" t="s">
        <v>5069</v>
      </c>
      <c r="D4702" s="155">
        <v>937.8</v>
      </c>
      <c r="E4702" s="17">
        <v>0</v>
      </c>
      <c r="F4702" s="17">
        <v>7944</v>
      </c>
      <c r="G4702" s="17">
        <v>4642.09</v>
      </c>
      <c r="H4702">
        <v>51.162660399586954</v>
      </c>
    </row>
    <row r="4703" spans="1:8" x14ac:dyDescent="0.3">
      <c r="A4703" t="s">
        <v>7755</v>
      </c>
      <c r="B4703" t="s">
        <v>7736</v>
      </c>
      <c r="C4703" t="s">
        <v>5071</v>
      </c>
      <c r="D4703" s="155">
        <v>937.8</v>
      </c>
      <c r="E4703" s="17">
        <v>0</v>
      </c>
      <c r="F4703" s="17">
        <v>11363</v>
      </c>
      <c r="G4703" s="17">
        <v>2107.8445999999985</v>
      </c>
      <c r="H4703">
        <v>111.86816825355518</v>
      </c>
    </row>
    <row r="4704" spans="1:8" x14ac:dyDescent="0.3">
      <c r="A4704" t="s">
        <v>7756</v>
      </c>
      <c r="B4704" t="s">
        <v>7736</v>
      </c>
      <c r="C4704" t="s">
        <v>5073</v>
      </c>
      <c r="D4704" s="155">
        <v>937.8</v>
      </c>
      <c r="E4704" s="17">
        <v>0</v>
      </c>
      <c r="F4704" s="17">
        <v>10095</v>
      </c>
      <c r="G4704" s="17">
        <v>3507.7374999999993</v>
      </c>
      <c r="H4704">
        <v>44.574830971135604</v>
      </c>
    </row>
    <row r="4705" spans="1:8" x14ac:dyDescent="0.3">
      <c r="A4705" t="s">
        <v>7757</v>
      </c>
      <c r="B4705" t="s">
        <v>7736</v>
      </c>
      <c r="C4705" t="s">
        <v>26</v>
      </c>
      <c r="D4705" s="155">
        <v>937.8</v>
      </c>
      <c r="E4705" s="17">
        <v>909</v>
      </c>
      <c r="F4705" s="17">
        <v>269220</v>
      </c>
      <c r="G4705" s="17">
        <v>133027.80220000001</v>
      </c>
      <c r="H4705">
        <v>92.788263739290244</v>
      </c>
    </row>
    <row r="4706" spans="1:8" x14ac:dyDescent="0.3">
      <c r="A4706" t="s">
        <v>7758</v>
      </c>
      <c r="B4706" t="s">
        <v>7736</v>
      </c>
      <c r="C4706" t="s">
        <v>27</v>
      </c>
      <c r="D4706" s="155">
        <v>937.8</v>
      </c>
      <c r="E4706" s="17">
        <v>909</v>
      </c>
      <c r="F4706" s="17">
        <v>160026</v>
      </c>
      <c r="G4706" s="17">
        <v>45347.015700000062</v>
      </c>
      <c r="H4706">
        <v>92.489487423023888</v>
      </c>
    </row>
    <row r="4707" spans="1:8" x14ac:dyDescent="0.3">
      <c r="A4707" t="s">
        <v>7759</v>
      </c>
      <c r="B4707" t="s">
        <v>7736</v>
      </c>
      <c r="C4707" t="s">
        <v>28</v>
      </c>
      <c r="D4707" s="155">
        <v>937.8</v>
      </c>
      <c r="E4707" s="17">
        <v>1320</v>
      </c>
      <c r="F4707" s="17">
        <v>231339</v>
      </c>
      <c r="G4707" s="17">
        <v>84795.939899999881</v>
      </c>
      <c r="H4707">
        <v>61.024426015108098</v>
      </c>
    </row>
    <row r="4708" spans="1:8" x14ac:dyDescent="0.3">
      <c r="A4708" t="s">
        <v>7760</v>
      </c>
      <c r="B4708" t="s">
        <v>7736</v>
      </c>
      <c r="C4708" t="s">
        <v>29</v>
      </c>
      <c r="D4708" s="155">
        <v>937.8</v>
      </c>
      <c r="E4708" s="17">
        <v>200</v>
      </c>
      <c r="F4708" s="17">
        <v>58505</v>
      </c>
      <c r="G4708" s="17">
        <v>19240.810000000056</v>
      </c>
      <c r="H4708">
        <v>61.590319354607786</v>
      </c>
    </row>
    <row r="4709" spans="1:8" x14ac:dyDescent="0.3">
      <c r="A4709" t="s">
        <v>7761</v>
      </c>
      <c r="B4709" t="s">
        <v>7736</v>
      </c>
      <c r="C4709" t="s">
        <v>5077</v>
      </c>
      <c r="D4709" s="155">
        <v>937.8</v>
      </c>
      <c r="E4709" s="17">
        <v>640</v>
      </c>
      <c r="F4709" s="17">
        <v>9588</v>
      </c>
      <c r="G4709" s="17">
        <v>4550.1480000000001</v>
      </c>
      <c r="H4709">
        <v>48.598335401675151</v>
      </c>
    </row>
    <row r="4710" spans="1:8" x14ac:dyDescent="0.3">
      <c r="A4710" t="s">
        <v>7762</v>
      </c>
      <c r="B4710" t="s">
        <v>7736</v>
      </c>
      <c r="C4710" t="s">
        <v>30</v>
      </c>
      <c r="D4710" s="155">
        <v>937.8</v>
      </c>
      <c r="E4710" s="17">
        <v>1508</v>
      </c>
      <c r="F4710" s="17">
        <v>134624</v>
      </c>
      <c r="G4710" s="17">
        <v>58628.391999999978</v>
      </c>
      <c r="H4710">
        <v>111.22350914542332</v>
      </c>
    </row>
    <row r="4711" spans="1:8" x14ac:dyDescent="0.3">
      <c r="A4711" t="s">
        <v>7763</v>
      </c>
      <c r="B4711" t="s">
        <v>7736</v>
      </c>
      <c r="C4711" t="s">
        <v>5079</v>
      </c>
      <c r="D4711" s="155">
        <v>937.8</v>
      </c>
      <c r="E4711" s="17">
        <v>520</v>
      </c>
      <c r="F4711" s="17">
        <v>12918</v>
      </c>
      <c r="G4711" s="17">
        <v>7200.8460000000005</v>
      </c>
      <c r="H4711">
        <v>149.51377708209358</v>
      </c>
    </row>
    <row r="4712" spans="1:8" x14ac:dyDescent="0.3">
      <c r="A4712" t="s">
        <v>7764</v>
      </c>
      <c r="B4712" t="s">
        <v>7736</v>
      </c>
      <c r="C4712" t="s">
        <v>5081</v>
      </c>
      <c r="D4712" s="155">
        <v>937.8</v>
      </c>
      <c r="E4712" s="17">
        <v>0</v>
      </c>
      <c r="F4712" s="17">
        <v>74256</v>
      </c>
      <c r="G4712" s="17">
        <v>33694.629999999997</v>
      </c>
      <c r="H4712">
        <v>86.068836570362322</v>
      </c>
    </row>
    <row r="4713" spans="1:8" x14ac:dyDescent="0.3">
      <c r="A4713" t="s">
        <v>7765</v>
      </c>
      <c r="B4713" t="s">
        <v>7736</v>
      </c>
      <c r="C4713" t="s">
        <v>5083</v>
      </c>
      <c r="D4713" s="155">
        <v>937.8</v>
      </c>
      <c r="E4713" s="17">
        <v>0</v>
      </c>
      <c r="F4713" s="17">
        <v>136776</v>
      </c>
      <c r="G4713" s="17">
        <v>68123.328499999989</v>
      </c>
      <c r="H4713">
        <v>76.004601503380698</v>
      </c>
    </row>
    <row r="4714" spans="1:8" x14ac:dyDescent="0.3">
      <c r="A4714" t="s">
        <v>7766</v>
      </c>
      <c r="B4714" t="s">
        <v>7736</v>
      </c>
      <c r="C4714" t="s">
        <v>5085</v>
      </c>
      <c r="D4714" s="155">
        <v>937.8</v>
      </c>
      <c r="E4714" s="17">
        <v>180</v>
      </c>
      <c r="F4714" s="17">
        <v>17070</v>
      </c>
      <c r="G4714" s="17">
        <v>6943.8959999999988</v>
      </c>
      <c r="H4714">
        <v>60.342537574174614</v>
      </c>
    </row>
    <row r="4715" spans="1:8" x14ac:dyDescent="0.3">
      <c r="A4715" t="s">
        <v>7767</v>
      </c>
      <c r="B4715" t="s">
        <v>7736</v>
      </c>
      <c r="C4715" t="s">
        <v>31</v>
      </c>
      <c r="D4715" s="155">
        <v>937.8</v>
      </c>
      <c r="E4715" s="17">
        <v>2640</v>
      </c>
      <c r="F4715" s="17">
        <v>190721</v>
      </c>
      <c r="G4715" s="17">
        <v>86583.178400000004</v>
      </c>
      <c r="H4715">
        <v>79.767792237935566</v>
      </c>
    </row>
    <row r="4716" spans="1:8" x14ac:dyDescent="0.3">
      <c r="A4716" t="s">
        <v>7768</v>
      </c>
      <c r="B4716" t="s">
        <v>7769</v>
      </c>
      <c r="C4716" t="s">
        <v>4</v>
      </c>
      <c r="D4716" s="155">
        <v>1598.2</v>
      </c>
      <c r="E4716" s="17">
        <v>12655</v>
      </c>
      <c r="F4716" s="17">
        <v>3329211.99</v>
      </c>
      <c r="G4716" s="17">
        <v>1342225.3523000006</v>
      </c>
      <c r="H4716">
        <v>58.945611980599551</v>
      </c>
    </row>
    <row r="4717" spans="1:8" x14ac:dyDescent="0.3">
      <c r="A4717" t="s">
        <v>7770</v>
      </c>
      <c r="B4717" t="s">
        <v>7769</v>
      </c>
      <c r="C4717" t="s">
        <v>2</v>
      </c>
      <c r="D4717" s="155">
        <v>1598.2</v>
      </c>
      <c r="E4717" s="17">
        <v>17775</v>
      </c>
      <c r="F4717" s="17">
        <v>5075719</v>
      </c>
      <c r="G4717" s="17">
        <v>2369730.0445999997</v>
      </c>
      <c r="H4717">
        <v>66.186792043364377</v>
      </c>
    </row>
    <row r="4718" spans="1:8" x14ac:dyDescent="0.3">
      <c r="A4718" t="s">
        <v>7771</v>
      </c>
      <c r="B4718" t="s">
        <v>7769</v>
      </c>
      <c r="C4718" t="s">
        <v>3</v>
      </c>
      <c r="D4718" s="155">
        <v>1598.2</v>
      </c>
      <c r="E4718" s="17">
        <v>16056</v>
      </c>
      <c r="F4718" s="17">
        <v>1574146</v>
      </c>
      <c r="G4718" s="17">
        <v>655442.31920000073</v>
      </c>
      <c r="H4718">
        <v>82.281989587844464</v>
      </c>
    </row>
    <row r="4719" spans="1:8" x14ac:dyDescent="0.3">
      <c r="A4719" t="s">
        <v>7772</v>
      </c>
      <c r="B4719" t="s">
        <v>7769</v>
      </c>
      <c r="C4719" t="s">
        <v>7</v>
      </c>
      <c r="D4719" s="155">
        <v>1598.2</v>
      </c>
      <c r="E4719" s="17">
        <v>2724</v>
      </c>
      <c r="F4719" s="17">
        <v>697937</v>
      </c>
      <c r="G4719" s="17">
        <v>321160.67999999993</v>
      </c>
      <c r="H4719">
        <v>57.570909767896225</v>
      </c>
    </row>
    <row r="4720" spans="1:8" x14ac:dyDescent="0.3">
      <c r="A4720" t="s">
        <v>7773</v>
      </c>
      <c r="B4720" t="s">
        <v>7769</v>
      </c>
      <c r="C4720" t="s">
        <v>5</v>
      </c>
      <c r="D4720" s="155">
        <v>1598.2</v>
      </c>
      <c r="E4720" s="17">
        <v>2000</v>
      </c>
      <c r="F4720" s="17">
        <v>355039</v>
      </c>
      <c r="G4720" s="17">
        <v>194672.91229999994</v>
      </c>
      <c r="H4720">
        <v>83.249823755599337</v>
      </c>
    </row>
    <row r="4721" spans="1:8" x14ac:dyDescent="0.3">
      <c r="A4721" t="s">
        <v>7774</v>
      </c>
      <c r="B4721" t="s">
        <v>7769</v>
      </c>
      <c r="C4721" t="s">
        <v>6</v>
      </c>
      <c r="D4721" s="155">
        <v>1598.2</v>
      </c>
      <c r="E4721" s="17">
        <v>2440</v>
      </c>
      <c r="F4721" s="17">
        <v>445809</v>
      </c>
      <c r="G4721" s="17">
        <v>205271.23239999986</v>
      </c>
      <c r="H4721">
        <v>64.401633186189244</v>
      </c>
    </row>
    <row r="4722" spans="1:8" x14ac:dyDescent="0.3">
      <c r="A4722" t="s">
        <v>7775</v>
      </c>
      <c r="B4722" t="s">
        <v>7769</v>
      </c>
      <c r="C4722" t="s">
        <v>8</v>
      </c>
      <c r="D4722" s="155">
        <v>1598.2</v>
      </c>
      <c r="E4722" s="17">
        <v>3935</v>
      </c>
      <c r="F4722" s="17">
        <v>641050</v>
      </c>
      <c r="G4722" s="17">
        <v>300211.2685000003</v>
      </c>
      <c r="H4722">
        <v>63.988136454498061</v>
      </c>
    </row>
    <row r="4723" spans="1:8" x14ac:dyDescent="0.3">
      <c r="A4723" t="s">
        <v>7776</v>
      </c>
      <c r="B4723" t="s">
        <v>7769</v>
      </c>
      <c r="C4723" t="s">
        <v>21</v>
      </c>
      <c r="D4723" s="155">
        <v>1598.2</v>
      </c>
      <c r="E4723" s="17">
        <v>2440</v>
      </c>
      <c r="F4723" s="17">
        <v>270944</v>
      </c>
      <c r="G4723" s="17">
        <v>123026.79400000005</v>
      </c>
      <c r="H4723">
        <v>75.479138055785143</v>
      </c>
    </row>
    <row r="4724" spans="1:8" x14ac:dyDescent="0.3">
      <c r="A4724" t="s">
        <v>7777</v>
      </c>
      <c r="B4724" t="s">
        <v>7769</v>
      </c>
      <c r="C4724" t="s">
        <v>22</v>
      </c>
      <c r="D4724" s="155">
        <v>1598.2</v>
      </c>
      <c r="E4724" s="17">
        <v>2240</v>
      </c>
      <c r="F4724" s="17">
        <v>452756.99</v>
      </c>
      <c r="G4724" s="17">
        <v>201155.80800000028</v>
      </c>
      <c r="H4724">
        <v>64.679858872443617</v>
      </c>
    </row>
    <row r="4725" spans="1:8" x14ac:dyDescent="0.3">
      <c r="A4725" t="s">
        <v>7778</v>
      </c>
      <c r="B4725" t="s">
        <v>7769</v>
      </c>
      <c r="C4725" t="s">
        <v>23</v>
      </c>
      <c r="D4725" s="155">
        <v>1598.2</v>
      </c>
      <c r="E4725" s="17">
        <v>1240</v>
      </c>
      <c r="F4725" s="17">
        <v>309123</v>
      </c>
      <c r="G4725" s="17">
        <v>155021.41200000001</v>
      </c>
      <c r="H4725">
        <v>70.595483433953916</v>
      </c>
    </row>
    <row r="4726" spans="1:8" x14ac:dyDescent="0.3">
      <c r="A4726" t="s">
        <v>7779</v>
      </c>
      <c r="B4726" t="s">
        <v>7769</v>
      </c>
      <c r="C4726" t="s">
        <v>24</v>
      </c>
      <c r="D4726" s="155">
        <v>1598.2</v>
      </c>
      <c r="E4726" s="17">
        <v>5440</v>
      </c>
      <c r="F4726" s="17">
        <v>647852</v>
      </c>
      <c r="G4726" s="17">
        <v>320056.02900000016</v>
      </c>
      <c r="H4726">
        <v>57.69266029782893</v>
      </c>
    </row>
    <row r="4727" spans="1:8" x14ac:dyDescent="0.3">
      <c r="A4727" t="s">
        <v>7780</v>
      </c>
      <c r="B4727" t="s">
        <v>7769</v>
      </c>
      <c r="C4727" t="s">
        <v>25</v>
      </c>
      <c r="D4727" s="155">
        <v>1598.2</v>
      </c>
      <c r="E4727" s="17">
        <v>2000</v>
      </c>
      <c r="F4727" s="17">
        <v>222807</v>
      </c>
      <c r="G4727" s="17">
        <v>108460.20000000003</v>
      </c>
      <c r="H4727">
        <v>72.034705690058729</v>
      </c>
    </row>
    <row r="4728" spans="1:8" x14ac:dyDescent="0.3">
      <c r="A4728" t="s">
        <v>7781</v>
      </c>
      <c r="B4728" t="s">
        <v>7769</v>
      </c>
      <c r="C4728" t="s">
        <v>5061</v>
      </c>
      <c r="D4728" s="155">
        <v>1598.2</v>
      </c>
      <c r="E4728" s="17">
        <v>5572</v>
      </c>
      <c r="F4728" s="17">
        <v>368152</v>
      </c>
      <c r="G4728" s="17">
        <v>180893.4899999999</v>
      </c>
      <c r="H4728">
        <v>73.557107969084939</v>
      </c>
    </row>
    <row r="4729" spans="1:8" x14ac:dyDescent="0.3">
      <c r="A4729" t="s">
        <v>7782</v>
      </c>
      <c r="B4729" t="s">
        <v>7769</v>
      </c>
      <c r="C4729" t="s">
        <v>14</v>
      </c>
      <c r="D4729" s="155">
        <v>1598.2</v>
      </c>
      <c r="E4729" s="17">
        <v>2049</v>
      </c>
      <c r="F4729" s="17">
        <v>547354</v>
      </c>
      <c r="G4729" s="17">
        <v>277783.08699999988</v>
      </c>
      <c r="H4729">
        <v>32.905590593893194</v>
      </c>
    </row>
    <row r="4730" spans="1:8" x14ac:dyDescent="0.3">
      <c r="A4730" t="s">
        <v>7783</v>
      </c>
      <c r="B4730" t="s">
        <v>7769</v>
      </c>
      <c r="C4730" t="s">
        <v>15</v>
      </c>
      <c r="D4730" s="155">
        <v>1598.2</v>
      </c>
      <c r="E4730" s="17">
        <v>1730</v>
      </c>
      <c r="F4730" s="17">
        <v>461925</v>
      </c>
      <c r="G4730" s="17">
        <v>268672.88499999978</v>
      </c>
      <c r="H4730">
        <v>47.721857009947804</v>
      </c>
    </row>
    <row r="4731" spans="1:8" x14ac:dyDescent="0.3">
      <c r="A4731" t="s">
        <v>7784</v>
      </c>
      <c r="B4731" t="s">
        <v>7769</v>
      </c>
      <c r="C4731" t="s">
        <v>5063</v>
      </c>
      <c r="D4731" s="155">
        <v>1598.2</v>
      </c>
      <c r="E4731" s="17">
        <v>400</v>
      </c>
      <c r="F4731" s="17">
        <v>18622</v>
      </c>
      <c r="G4731" s="17">
        <v>7977.2899999999954</v>
      </c>
      <c r="H4731">
        <v>40.409828722435819</v>
      </c>
    </row>
    <row r="4732" spans="1:8" x14ac:dyDescent="0.3">
      <c r="A4732" t="s">
        <v>7785</v>
      </c>
      <c r="B4732" t="s">
        <v>7769</v>
      </c>
      <c r="C4732" t="s">
        <v>5065</v>
      </c>
      <c r="D4732" s="155">
        <v>1598.2</v>
      </c>
      <c r="E4732" s="17">
        <v>1059</v>
      </c>
      <c r="F4732" s="17">
        <v>1291459</v>
      </c>
      <c r="G4732" s="17">
        <v>596261.2668000001</v>
      </c>
      <c r="H4732">
        <v>64.645382655427809</v>
      </c>
    </row>
    <row r="4733" spans="1:8" x14ac:dyDescent="0.3">
      <c r="A4733" t="s">
        <v>7786</v>
      </c>
      <c r="B4733" t="s">
        <v>7769</v>
      </c>
      <c r="C4733" t="s">
        <v>5067</v>
      </c>
      <c r="D4733" s="155">
        <v>1598.2</v>
      </c>
      <c r="E4733" s="17">
        <v>1059</v>
      </c>
      <c r="F4733" s="17">
        <v>1307778</v>
      </c>
      <c r="G4733" s="17">
        <v>532886.4541999998</v>
      </c>
      <c r="H4733">
        <v>59.199315800691231</v>
      </c>
    </row>
    <row r="4734" spans="1:8" x14ac:dyDescent="0.3">
      <c r="A4734" t="s">
        <v>7787</v>
      </c>
      <c r="B4734" t="s">
        <v>7769</v>
      </c>
      <c r="C4734" t="s">
        <v>5069</v>
      </c>
      <c r="D4734" s="155">
        <v>1598.2</v>
      </c>
      <c r="E4734" s="17">
        <v>1056</v>
      </c>
      <c r="F4734" s="17">
        <v>331839</v>
      </c>
      <c r="G4734" s="17">
        <v>74001.489899999899</v>
      </c>
      <c r="H4734">
        <v>103.82116209940875</v>
      </c>
    </row>
    <row r="4735" spans="1:8" x14ac:dyDescent="0.3">
      <c r="A4735" t="s">
        <v>7788</v>
      </c>
      <c r="B4735" t="s">
        <v>7769</v>
      </c>
      <c r="C4735" t="s">
        <v>5071</v>
      </c>
      <c r="D4735" s="155">
        <v>1598.2</v>
      </c>
      <c r="E4735" s="17">
        <v>600</v>
      </c>
      <c r="F4735" s="17">
        <v>190514</v>
      </c>
      <c r="G4735" s="17">
        <v>69566.071399999928</v>
      </c>
      <c r="H4735">
        <v>115.37287361199166</v>
      </c>
    </row>
    <row r="4736" spans="1:8" x14ac:dyDescent="0.3">
      <c r="A4736" t="s">
        <v>7789</v>
      </c>
      <c r="B4736" t="s">
        <v>7769</v>
      </c>
      <c r="C4736" t="s">
        <v>5073</v>
      </c>
      <c r="D4736" s="155">
        <v>1598.2</v>
      </c>
      <c r="E4736" s="17">
        <v>160</v>
      </c>
      <c r="F4736" s="17">
        <v>135159</v>
      </c>
      <c r="G4736" s="17">
        <v>50690.161500000002</v>
      </c>
      <c r="H4736">
        <v>58.075491743620951</v>
      </c>
    </row>
    <row r="4737" spans="1:8" x14ac:dyDescent="0.3">
      <c r="A4737" t="s">
        <v>7790</v>
      </c>
      <c r="B4737" t="s">
        <v>7769</v>
      </c>
      <c r="C4737" t="s">
        <v>5075</v>
      </c>
      <c r="D4737" s="155">
        <v>1598.2</v>
      </c>
      <c r="E4737" s="17">
        <v>160</v>
      </c>
      <c r="F4737" s="17">
        <v>80766</v>
      </c>
      <c r="G4737" s="17">
        <v>26706.980000000018</v>
      </c>
      <c r="H4737">
        <v>65.774721036378367</v>
      </c>
    </row>
    <row r="4738" spans="1:8" x14ac:dyDescent="0.3">
      <c r="A4738" t="s">
        <v>7791</v>
      </c>
      <c r="B4738" t="s">
        <v>7769</v>
      </c>
      <c r="C4738" t="s">
        <v>26</v>
      </c>
      <c r="D4738" s="155">
        <v>1598.2</v>
      </c>
      <c r="E4738" s="17">
        <v>1368</v>
      </c>
      <c r="F4738" s="17">
        <v>370367</v>
      </c>
      <c r="G4738" s="17">
        <v>159490.3982000002</v>
      </c>
      <c r="H4738">
        <v>87.325873689700373</v>
      </c>
    </row>
    <row r="4739" spans="1:8" x14ac:dyDescent="0.3">
      <c r="A4739" t="s">
        <v>7792</v>
      </c>
      <c r="B4739" t="s">
        <v>7769</v>
      </c>
      <c r="C4739" t="s">
        <v>27</v>
      </c>
      <c r="D4739" s="155">
        <v>1598.2</v>
      </c>
      <c r="E4739" s="17">
        <v>1140</v>
      </c>
      <c r="F4739" s="17">
        <v>265222</v>
      </c>
      <c r="G4739" s="17">
        <v>116202.24250000002</v>
      </c>
      <c r="H4739">
        <v>90.750316742395626</v>
      </c>
    </row>
    <row r="4740" spans="1:8" x14ac:dyDescent="0.3">
      <c r="A4740" t="s">
        <v>7793</v>
      </c>
      <c r="B4740" t="s">
        <v>7769</v>
      </c>
      <c r="C4740" t="s">
        <v>28</v>
      </c>
      <c r="D4740" s="155">
        <v>1598.2</v>
      </c>
      <c r="E4740" s="17">
        <v>1056</v>
      </c>
      <c r="F4740" s="17">
        <v>151557</v>
      </c>
      <c r="G4740" s="17">
        <v>52415.379999999976</v>
      </c>
      <c r="H4740">
        <v>118.54919149192838</v>
      </c>
    </row>
    <row r="4741" spans="1:8" x14ac:dyDescent="0.3">
      <c r="A4741" t="s">
        <v>7794</v>
      </c>
      <c r="B4741" t="s">
        <v>7769</v>
      </c>
      <c r="C4741" t="s">
        <v>29</v>
      </c>
      <c r="D4741" s="155">
        <v>1598.2</v>
      </c>
      <c r="E4741" s="17">
        <v>400</v>
      </c>
      <c r="F4741" s="17">
        <v>110720</v>
      </c>
      <c r="G4741" s="17">
        <v>59455.480000000025</v>
      </c>
      <c r="H4741">
        <v>110.62163836704219</v>
      </c>
    </row>
    <row r="4742" spans="1:8" x14ac:dyDescent="0.3">
      <c r="A4742" t="s">
        <v>7795</v>
      </c>
      <c r="B4742" t="s">
        <v>7769</v>
      </c>
      <c r="C4742" t="s">
        <v>5077</v>
      </c>
      <c r="D4742" s="155">
        <v>1598.2</v>
      </c>
      <c r="E4742" s="17">
        <v>640</v>
      </c>
      <c r="F4742" s="17">
        <v>17246</v>
      </c>
      <c r="G4742" s="17">
        <v>7232.8040000000001</v>
      </c>
      <c r="H4742">
        <v>62.200023039596928</v>
      </c>
    </row>
    <row r="4743" spans="1:8" x14ac:dyDescent="0.3">
      <c r="A4743" t="s">
        <v>7796</v>
      </c>
      <c r="B4743" t="s">
        <v>7769</v>
      </c>
      <c r="C4743" t="s">
        <v>30</v>
      </c>
      <c r="D4743" s="155">
        <v>1598.2</v>
      </c>
      <c r="E4743" s="17">
        <v>1500</v>
      </c>
      <c r="F4743" s="17">
        <v>191019</v>
      </c>
      <c r="G4743" s="17">
        <v>95520.032500000001</v>
      </c>
      <c r="H4743">
        <v>88.651413878375166</v>
      </c>
    </row>
    <row r="4744" spans="1:8" x14ac:dyDescent="0.3">
      <c r="A4744" t="s">
        <v>7797</v>
      </c>
      <c r="B4744" t="s">
        <v>7769</v>
      </c>
      <c r="C4744" t="s">
        <v>5079</v>
      </c>
      <c r="D4744" s="155">
        <v>1598.2</v>
      </c>
      <c r="E4744" s="17">
        <v>880</v>
      </c>
      <c r="F4744" s="17">
        <v>34691</v>
      </c>
      <c r="G4744" s="17">
        <v>17487.831999999999</v>
      </c>
      <c r="H4744">
        <v>91.217066879774691</v>
      </c>
    </row>
    <row r="4745" spans="1:8" x14ac:dyDescent="0.3">
      <c r="A4745" t="s">
        <v>7798</v>
      </c>
      <c r="B4745" t="s">
        <v>7769</v>
      </c>
      <c r="C4745" t="s">
        <v>5081</v>
      </c>
      <c r="D4745" s="155">
        <v>1598.2</v>
      </c>
      <c r="E4745" s="17">
        <v>0</v>
      </c>
      <c r="F4745" s="17">
        <v>104572</v>
      </c>
      <c r="G4745" s="17">
        <v>51925.325499999999</v>
      </c>
      <c r="H4745">
        <v>65.887389096152617</v>
      </c>
    </row>
    <row r="4746" spans="1:8" x14ac:dyDescent="0.3">
      <c r="A4746" t="s">
        <v>7799</v>
      </c>
      <c r="B4746" t="s">
        <v>7769</v>
      </c>
      <c r="C4746" t="s">
        <v>5083</v>
      </c>
      <c r="D4746" s="155">
        <v>1598.2</v>
      </c>
      <c r="E4746" s="17">
        <v>0</v>
      </c>
      <c r="F4746" s="17">
        <v>154003</v>
      </c>
      <c r="G4746" s="17">
        <v>81076.818700000003</v>
      </c>
      <c r="H4746">
        <v>68.437262580208596</v>
      </c>
    </row>
    <row r="4747" spans="1:8" x14ac:dyDescent="0.3">
      <c r="A4747" t="s">
        <v>7800</v>
      </c>
      <c r="B4747" t="s">
        <v>7769</v>
      </c>
      <c r="C4747" t="s">
        <v>5085</v>
      </c>
      <c r="D4747" s="155">
        <v>1598.2</v>
      </c>
      <c r="E4747" s="17">
        <v>405</v>
      </c>
      <c r="F4747" s="17">
        <v>59731</v>
      </c>
      <c r="G4747" s="17">
        <v>29614.864000000005</v>
      </c>
      <c r="H4747">
        <v>97.165112005072658</v>
      </c>
    </row>
    <row r="4748" spans="1:8" x14ac:dyDescent="0.3">
      <c r="A4748" t="s">
        <v>7801</v>
      </c>
      <c r="B4748" t="s">
        <v>7769</v>
      </c>
      <c r="C4748" t="s">
        <v>31</v>
      </c>
      <c r="D4748" s="155">
        <v>1598.2</v>
      </c>
      <c r="E4748" s="17">
        <v>2840</v>
      </c>
      <c r="F4748" s="17">
        <v>344481</v>
      </c>
      <c r="G4748" s="17">
        <v>162653.56409999999</v>
      </c>
      <c r="H4748">
        <v>56.482443351113716</v>
      </c>
    </row>
    <row r="4749" spans="1:8" x14ac:dyDescent="0.3">
      <c r="A4749" t="s">
        <v>7802</v>
      </c>
      <c r="B4749" t="s">
        <v>7769</v>
      </c>
      <c r="C4749" t="s">
        <v>5087</v>
      </c>
      <c r="D4749" s="155">
        <v>1598.2</v>
      </c>
      <c r="E4749" s="17">
        <v>0</v>
      </c>
      <c r="F4749" s="17">
        <v>29695</v>
      </c>
      <c r="G4749" s="17">
        <v>1619.6019999999953</v>
      </c>
      <c r="H4749">
        <v>107.19992262264633</v>
      </c>
    </row>
    <row r="4750" spans="1:8" x14ac:dyDescent="0.3">
      <c r="A4750" t="s">
        <v>7803</v>
      </c>
      <c r="B4750" t="s">
        <v>7804</v>
      </c>
      <c r="C4750" t="s">
        <v>4</v>
      </c>
      <c r="D4750" s="155">
        <v>1433.3</v>
      </c>
      <c r="E4750" s="17">
        <v>10624</v>
      </c>
      <c r="F4750" s="17">
        <v>4071616</v>
      </c>
      <c r="G4750" s="17">
        <v>2242604.9560999987</v>
      </c>
      <c r="H4750">
        <v>50.890080394828551</v>
      </c>
    </row>
    <row r="4751" spans="1:8" x14ac:dyDescent="0.3">
      <c r="A4751" t="s">
        <v>7805</v>
      </c>
      <c r="B4751" t="s">
        <v>7804</v>
      </c>
      <c r="C4751" t="s">
        <v>2</v>
      </c>
      <c r="D4751" s="155">
        <v>1433.3</v>
      </c>
      <c r="E4751" s="17">
        <v>15627</v>
      </c>
      <c r="F4751" s="17">
        <v>4900479</v>
      </c>
      <c r="G4751" s="17">
        <v>2721362.3802000005</v>
      </c>
      <c r="H4751">
        <v>88.245944819488088</v>
      </c>
    </row>
    <row r="4752" spans="1:8" x14ac:dyDescent="0.3">
      <c r="A4752" t="s">
        <v>7806</v>
      </c>
      <c r="B4752" t="s">
        <v>7804</v>
      </c>
      <c r="C4752" t="s">
        <v>3</v>
      </c>
      <c r="D4752" s="155">
        <v>1433.3</v>
      </c>
      <c r="E4752" s="17">
        <v>14000</v>
      </c>
      <c r="F4752" s="17">
        <v>1229729</v>
      </c>
      <c r="G4752" s="17">
        <v>482019.02890000108</v>
      </c>
      <c r="H4752">
        <v>94.576418614915667</v>
      </c>
    </row>
    <row r="4753" spans="1:8" x14ac:dyDescent="0.3">
      <c r="A4753" t="s">
        <v>7807</v>
      </c>
      <c r="B4753" t="s">
        <v>7804</v>
      </c>
      <c r="C4753" t="s">
        <v>7</v>
      </c>
      <c r="D4753" s="155">
        <v>1433.3</v>
      </c>
      <c r="E4753" s="17">
        <v>3180</v>
      </c>
      <c r="F4753" s="17">
        <v>967181</v>
      </c>
      <c r="G4753" s="17">
        <v>538397.68600000045</v>
      </c>
      <c r="H4753">
        <v>64.582619306170074</v>
      </c>
    </row>
    <row r="4754" spans="1:8" x14ac:dyDescent="0.3">
      <c r="A4754" t="s">
        <v>7808</v>
      </c>
      <c r="B4754" t="s">
        <v>7804</v>
      </c>
      <c r="C4754" t="s">
        <v>5</v>
      </c>
      <c r="D4754" s="155">
        <v>1433.3</v>
      </c>
      <c r="E4754" s="17">
        <v>3600</v>
      </c>
      <c r="F4754" s="17">
        <v>580606</v>
      </c>
      <c r="G4754" s="17">
        <v>333811.44299999997</v>
      </c>
      <c r="H4754">
        <v>73.597908395524314</v>
      </c>
    </row>
    <row r="4755" spans="1:8" x14ac:dyDescent="0.3">
      <c r="A4755" t="s">
        <v>7809</v>
      </c>
      <c r="B4755" t="s">
        <v>7804</v>
      </c>
      <c r="C4755" t="s">
        <v>6</v>
      </c>
      <c r="D4755" s="155">
        <v>1433.3</v>
      </c>
      <c r="E4755" s="17">
        <v>1820</v>
      </c>
      <c r="F4755" s="17">
        <v>426745</v>
      </c>
      <c r="G4755" s="17">
        <v>212675.92830000015</v>
      </c>
      <c r="H4755">
        <v>63.267244318600952</v>
      </c>
    </row>
    <row r="4756" spans="1:8" x14ac:dyDescent="0.3">
      <c r="A4756" t="s">
        <v>7810</v>
      </c>
      <c r="B4756" t="s">
        <v>7804</v>
      </c>
      <c r="C4756" t="s">
        <v>8</v>
      </c>
      <c r="D4756" s="155">
        <v>1433.3</v>
      </c>
      <c r="E4756" s="17">
        <v>3510</v>
      </c>
      <c r="F4756" s="17">
        <v>584900</v>
      </c>
      <c r="G4756" s="17">
        <v>296611.63989999989</v>
      </c>
      <c r="H4756">
        <v>88.345667857923232</v>
      </c>
    </row>
    <row r="4757" spans="1:8" x14ac:dyDescent="0.3">
      <c r="A4757" t="s">
        <v>7811</v>
      </c>
      <c r="B4757" t="s">
        <v>7804</v>
      </c>
      <c r="C4757" t="s">
        <v>21</v>
      </c>
      <c r="D4757" s="155">
        <v>1433.3</v>
      </c>
      <c r="E4757" s="17">
        <v>2280</v>
      </c>
      <c r="F4757" s="17">
        <v>285356.99</v>
      </c>
      <c r="G4757" s="17">
        <v>154988.76999999984</v>
      </c>
      <c r="H4757">
        <v>94.95562196599748</v>
      </c>
    </row>
    <row r="4758" spans="1:8" x14ac:dyDescent="0.3">
      <c r="A4758" t="s">
        <v>7812</v>
      </c>
      <c r="B4758" t="s">
        <v>7804</v>
      </c>
      <c r="C4758" t="s">
        <v>22</v>
      </c>
      <c r="D4758" s="155">
        <v>1433.3</v>
      </c>
      <c r="E4758" s="17">
        <v>2080</v>
      </c>
      <c r="F4758" s="17">
        <v>349877</v>
      </c>
      <c r="G4758" s="17">
        <v>184032.41400000005</v>
      </c>
      <c r="H4758">
        <v>131.56761420719548</v>
      </c>
    </row>
    <row r="4759" spans="1:8" x14ac:dyDescent="0.3">
      <c r="A4759" t="s">
        <v>7813</v>
      </c>
      <c r="B4759" t="s">
        <v>7804</v>
      </c>
      <c r="C4759" t="s">
        <v>23</v>
      </c>
      <c r="D4759" s="155">
        <v>1433.3</v>
      </c>
      <c r="E4759" s="17">
        <v>1200</v>
      </c>
      <c r="F4759" s="17">
        <v>239006</v>
      </c>
      <c r="G4759" s="17">
        <v>132709.06799999997</v>
      </c>
      <c r="H4759">
        <v>125.95115178582958</v>
      </c>
    </row>
    <row r="4760" spans="1:8" x14ac:dyDescent="0.3">
      <c r="A4760" t="s">
        <v>7814</v>
      </c>
      <c r="B4760" t="s">
        <v>7804</v>
      </c>
      <c r="C4760" t="s">
        <v>24</v>
      </c>
      <c r="D4760" s="155">
        <v>1433.3</v>
      </c>
      <c r="E4760" s="17">
        <v>5080</v>
      </c>
      <c r="F4760" s="17">
        <v>635859</v>
      </c>
      <c r="G4760" s="17">
        <v>372510.1920000001</v>
      </c>
      <c r="H4760">
        <v>118.43393351945601</v>
      </c>
    </row>
    <row r="4761" spans="1:8" x14ac:dyDescent="0.3">
      <c r="A4761" t="s">
        <v>7815</v>
      </c>
      <c r="B4761" t="s">
        <v>7804</v>
      </c>
      <c r="C4761" t="s">
        <v>25</v>
      </c>
      <c r="D4761" s="155">
        <v>1433.3</v>
      </c>
      <c r="E4761" s="17">
        <v>1880</v>
      </c>
      <c r="F4761" s="17">
        <v>180416</v>
      </c>
      <c r="G4761" s="17">
        <v>103770.38799999999</v>
      </c>
      <c r="H4761">
        <v>124.74982590392781</v>
      </c>
    </row>
    <row r="4762" spans="1:8" x14ac:dyDescent="0.3">
      <c r="A4762" t="s">
        <v>7816</v>
      </c>
      <c r="B4762" t="s">
        <v>7804</v>
      </c>
      <c r="C4762" t="s">
        <v>5061</v>
      </c>
      <c r="D4762" s="155">
        <v>1433.3</v>
      </c>
      <c r="E4762" s="17">
        <v>5572</v>
      </c>
      <c r="F4762" s="17">
        <v>453567.99</v>
      </c>
      <c r="G4762" s="17">
        <v>246653.5199999999</v>
      </c>
      <c r="H4762">
        <v>92.565704525642914</v>
      </c>
    </row>
    <row r="4763" spans="1:8" x14ac:dyDescent="0.3">
      <c r="A4763" t="s">
        <v>7817</v>
      </c>
      <c r="B4763" t="s">
        <v>7804</v>
      </c>
      <c r="C4763" t="s">
        <v>14</v>
      </c>
      <c r="D4763" s="155">
        <v>1433.3</v>
      </c>
      <c r="E4763" s="17">
        <v>2049</v>
      </c>
      <c r="F4763" s="17">
        <v>487564</v>
      </c>
      <c r="G4763" s="17">
        <v>250380.80600000007</v>
      </c>
      <c r="H4763">
        <v>41.600475420699489</v>
      </c>
    </row>
    <row r="4764" spans="1:8" x14ac:dyDescent="0.3">
      <c r="A4764" t="s">
        <v>7818</v>
      </c>
      <c r="B4764" t="s">
        <v>7804</v>
      </c>
      <c r="C4764" t="s">
        <v>15</v>
      </c>
      <c r="D4764" s="155">
        <v>1433.3</v>
      </c>
      <c r="E4764" s="17">
        <v>1730</v>
      </c>
      <c r="F4764" s="17">
        <v>478704</v>
      </c>
      <c r="G4764" s="17">
        <v>287409.22999999986</v>
      </c>
      <c r="H4764">
        <v>51.808317409305033</v>
      </c>
    </row>
    <row r="4765" spans="1:8" x14ac:dyDescent="0.3">
      <c r="A4765" t="s">
        <v>7819</v>
      </c>
      <c r="B4765" t="s">
        <v>7804</v>
      </c>
      <c r="C4765" t="s">
        <v>5063</v>
      </c>
      <c r="D4765" s="155">
        <v>1433.3</v>
      </c>
      <c r="E4765" s="17">
        <v>400</v>
      </c>
      <c r="F4765" s="17">
        <v>19001</v>
      </c>
      <c r="G4765" s="17">
        <v>8630.5440000000035</v>
      </c>
      <c r="H4765">
        <v>38.964035496606947</v>
      </c>
    </row>
    <row r="4766" spans="1:8" x14ac:dyDescent="0.3">
      <c r="A4766" t="s">
        <v>7820</v>
      </c>
      <c r="B4766" t="s">
        <v>7804</v>
      </c>
      <c r="C4766" t="s">
        <v>5065</v>
      </c>
      <c r="D4766" s="155">
        <v>1433.3</v>
      </c>
      <c r="E4766" s="17">
        <v>0</v>
      </c>
      <c r="F4766" s="17">
        <v>246975</v>
      </c>
      <c r="G4766" s="17">
        <v>98789.421499999939</v>
      </c>
      <c r="H4766">
        <v>84.086536115928325</v>
      </c>
    </row>
    <row r="4767" spans="1:8" x14ac:dyDescent="0.3">
      <c r="A4767" t="s">
        <v>7821</v>
      </c>
      <c r="B4767" t="s">
        <v>7804</v>
      </c>
      <c r="C4767" t="s">
        <v>5067</v>
      </c>
      <c r="D4767" s="155">
        <v>1433.3</v>
      </c>
      <c r="E4767" s="17">
        <v>0</v>
      </c>
      <c r="F4767" s="17">
        <v>338585</v>
      </c>
      <c r="G4767" s="17">
        <v>129055.2385999999</v>
      </c>
      <c r="H4767">
        <v>81.255061113242036</v>
      </c>
    </row>
    <row r="4768" spans="1:8" x14ac:dyDescent="0.3">
      <c r="A4768" t="s">
        <v>7822</v>
      </c>
      <c r="B4768" t="s">
        <v>7804</v>
      </c>
      <c r="C4768" t="s">
        <v>5069</v>
      </c>
      <c r="D4768" s="155">
        <v>1433.3</v>
      </c>
      <c r="E4768" s="17">
        <v>0</v>
      </c>
      <c r="F4768" s="17">
        <v>26818</v>
      </c>
      <c r="G4768" s="17">
        <v>5767.0300000000025</v>
      </c>
      <c r="H4768">
        <v>243.49765260223123</v>
      </c>
    </row>
    <row r="4769" spans="1:8" x14ac:dyDescent="0.3">
      <c r="A4769" t="s">
        <v>7823</v>
      </c>
      <c r="B4769" t="s">
        <v>7804</v>
      </c>
      <c r="C4769" t="s">
        <v>5071</v>
      </c>
      <c r="D4769" s="155">
        <v>1433.3</v>
      </c>
      <c r="E4769" s="17">
        <v>0</v>
      </c>
      <c r="F4769" s="17">
        <v>6741</v>
      </c>
      <c r="G4769" s="17">
        <v>3206.15</v>
      </c>
      <c r="H4769">
        <v>136.85363217675413</v>
      </c>
    </row>
    <row r="4770" spans="1:8" x14ac:dyDescent="0.3">
      <c r="A4770" t="s">
        <v>7824</v>
      </c>
      <c r="B4770" t="s">
        <v>7804</v>
      </c>
      <c r="C4770" t="s">
        <v>5073</v>
      </c>
      <c r="D4770" s="155">
        <v>1433.3</v>
      </c>
      <c r="E4770" s="17">
        <v>0</v>
      </c>
      <c r="F4770" s="17">
        <v>27862</v>
      </c>
      <c r="G4770" s="17">
        <v>12385.146499999995</v>
      </c>
      <c r="H4770">
        <v>58.416356082972584</v>
      </c>
    </row>
    <row r="4771" spans="1:8" x14ac:dyDescent="0.3">
      <c r="A4771" t="s">
        <v>7825</v>
      </c>
      <c r="B4771" t="s">
        <v>7804</v>
      </c>
      <c r="C4771" t="s">
        <v>5075</v>
      </c>
      <c r="D4771" s="155">
        <v>1433.3</v>
      </c>
      <c r="E4771" s="17">
        <v>0</v>
      </c>
      <c r="F4771" s="17">
        <v>2118</v>
      </c>
      <c r="G4771" s="17">
        <v>138.92999999999984</v>
      </c>
      <c r="H4771">
        <v>84.859140909619242</v>
      </c>
    </row>
    <row r="4772" spans="1:8" x14ac:dyDescent="0.3">
      <c r="A4772" t="s">
        <v>7826</v>
      </c>
      <c r="B4772" t="s">
        <v>7804</v>
      </c>
      <c r="C4772" t="s">
        <v>26</v>
      </c>
      <c r="D4772" s="155">
        <v>1433.3</v>
      </c>
      <c r="E4772" s="17">
        <v>912</v>
      </c>
      <c r="F4772" s="17">
        <v>238983</v>
      </c>
      <c r="G4772" s="17">
        <v>131399.40040000004</v>
      </c>
      <c r="H4772">
        <v>124.85377706491967</v>
      </c>
    </row>
    <row r="4773" spans="1:8" x14ac:dyDescent="0.3">
      <c r="A4773" t="s">
        <v>7827</v>
      </c>
      <c r="B4773" t="s">
        <v>7804</v>
      </c>
      <c r="C4773" t="s">
        <v>27</v>
      </c>
      <c r="D4773" s="155">
        <v>1433.3</v>
      </c>
      <c r="E4773" s="17">
        <v>912</v>
      </c>
      <c r="F4773" s="17">
        <v>221768</v>
      </c>
      <c r="G4773" s="17">
        <v>121933.80400000002</v>
      </c>
      <c r="H4773">
        <v>92.492619188318983</v>
      </c>
    </row>
    <row r="4774" spans="1:8" x14ac:dyDescent="0.3">
      <c r="A4774" t="s">
        <v>7828</v>
      </c>
      <c r="B4774" t="s">
        <v>7804</v>
      </c>
      <c r="C4774" t="s">
        <v>28</v>
      </c>
      <c r="D4774" s="155">
        <v>1433.3</v>
      </c>
      <c r="E4774" s="17">
        <v>1584</v>
      </c>
      <c r="F4774" s="17">
        <v>203752</v>
      </c>
      <c r="G4774" s="17">
        <v>77283.11490000003</v>
      </c>
      <c r="H4774">
        <v>102.04627529447563</v>
      </c>
    </row>
    <row r="4775" spans="1:8" x14ac:dyDescent="0.3">
      <c r="A4775" t="s">
        <v>7829</v>
      </c>
      <c r="B4775" t="s">
        <v>7804</v>
      </c>
      <c r="C4775" t="s">
        <v>29</v>
      </c>
      <c r="D4775" s="155">
        <v>1433.3</v>
      </c>
      <c r="E4775" s="17">
        <v>600</v>
      </c>
      <c r="F4775" s="17">
        <v>104058</v>
      </c>
      <c r="G4775" s="17">
        <v>57760.048300000017</v>
      </c>
      <c r="H4775">
        <v>155.29852280916359</v>
      </c>
    </row>
    <row r="4776" spans="1:8" x14ac:dyDescent="0.3">
      <c r="A4776" t="s">
        <v>7830</v>
      </c>
      <c r="B4776" t="s">
        <v>7804</v>
      </c>
      <c r="C4776" t="s">
        <v>5077</v>
      </c>
      <c r="D4776" s="155">
        <v>1433.3</v>
      </c>
      <c r="E4776" s="17">
        <v>640</v>
      </c>
      <c r="F4776" s="17">
        <v>1699</v>
      </c>
      <c r="G4776" s="17">
        <v>631</v>
      </c>
      <c r="H4776">
        <v>164.68037602996253</v>
      </c>
    </row>
    <row r="4777" spans="1:8" x14ac:dyDescent="0.3">
      <c r="A4777" t="s">
        <v>7831</v>
      </c>
      <c r="B4777" t="s">
        <v>7804</v>
      </c>
      <c r="C4777" t="s">
        <v>30</v>
      </c>
      <c r="D4777" s="155">
        <v>1433.3</v>
      </c>
      <c r="E4777" s="17">
        <v>1490</v>
      </c>
      <c r="F4777" s="17">
        <v>231555</v>
      </c>
      <c r="G4777" s="17">
        <v>121785.07289999997</v>
      </c>
      <c r="H4777">
        <v>82.736011491803282</v>
      </c>
    </row>
    <row r="4778" spans="1:8" x14ac:dyDescent="0.3">
      <c r="A4778" t="s">
        <v>7832</v>
      </c>
      <c r="B4778" t="s">
        <v>7804</v>
      </c>
      <c r="C4778" t="s">
        <v>5079</v>
      </c>
      <c r="D4778" s="155">
        <v>1433.3</v>
      </c>
      <c r="E4778" s="17">
        <v>640</v>
      </c>
      <c r="F4778" s="17">
        <v>17273</v>
      </c>
      <c r="G4778" s="17">
        <v>9720.0760000000009</v>
      </c>
      <c r="H4778">
        <v>166.7315692836311</v>
      </c>
    </row>
    <row r="4779" spans="1:8" x14ac:dyDescent="0.3">
      <c r="A4779" t="s">
        <v>7833</v>
      </c>
      <c r="B4779" t="s">
        <v>7804</v>
      </c>
      <c r="C4779" t="s">
        <v>5081</v>
      </c>
      <c r="D4779" s="155">
        <v>1433.3</v>
      </c>
      <c r="E4779" s="17">
        <v>0</v>
      </c>
      <c r="F4779" s="17">
        <v>136847</v>
      </c>
      <c r="G4779" s="17">
        <v>68832.129799999981</v>
      </c>
      <c r="H4779">
        <v>44.570321522130932</v>
      </c>
    </row>
    <row r="4780" spans="1:8" x14ac:dyDescent="0.3">
      <c r="A4780" t="s">
        <v>7834</v>
      </c>
      <c r="B4780" t="s">
        <v>7804</v>
      </c>
      <c r="C4780" t="s">
        <v>5083</v>
      </c>
      <c r="D4780" s="155">
        <v>1433.3</v>
      </c>
      <c r="E4780" s="17">
        <v>0</v>
      </c>
      <c r="F4780" s="17">
        <v>161747</v>
      </c>
      <c r="G4780" s="17">
        <v>86479.018100000016</v>
      </c>
      <c r="H4780">
        <v>64.212278258253633</v>
      </c>
    </row>
    <row r="4781" spans="1:8" x14ac:dyDescent="0.3">
      <c r="A4781" t="s">
        <v>7835</v>
      </c>
      <c r="B4781" t="s">
        <v>7804</v>
      </c>
      <c r="C4781" t="s">
        <v>5085</v>
      </c>
      <c r="D4781" s="155">
        <v>1433.3</v>
      </c>
      <c r="E4781" s="17">
        <v>315</v>
      </c>
      <c r="F4781" s="17">
        <v>25239</v>
      </c>
      <c r="G4781" s="17">
        <v>10334.286799999998</v>
      </c>
      <c r="H4781">
        <v>157.85715767412415</v>
      </c>
    </row>
    <row r="4782" spans="1:8" x14ac:dyDescent="0.3">
      <c r="A4782" t="s">
        <v>7836</v>
      </c>
      <c r="B4782" t="s">
        <v>7804</v>
      </c>
      <c r="C4782" t="s">
        <v>31</v>
      </c>
      <c r="D4782" s="155">
        <v>1433.3</v>
      </c>
      <c r="E4782" s="17">
        <v>2560</v>
      </c>
      <c r="F4782" s="17">
        <v>287833</v>
      </c>
      <c r="G4782" s="17">
        <v>119321.10870000016</v>
      </c>
      <c r="H4782">
        <v>119.76257592866979</v>
      </c>
    </row>
    <row r="4783" spans="1:8" x14ac:dyDescent="0.3">
      <c r="A4783" t="s">
        <v>7837</v>
      </c>
      <c r="B4783" t="s">
        <v>7838</v>
      </c>
      <c r="C4783" t="s">
        <v>4</v>
      </c>
      <c r="D4783" s="155">
        <v>1238</v>
      </c>
      <c r="E4783" s="17">
        <v>11401</v>
      </c>
      <c r="F4783" s="17">
        <v>944693</v>
      </c>
      <c r="G4783" s="17">
        <v>561721.70740000019</v>
      </c>
      <c r="H4783">
        <v>45.682676949104561</v>
      </c>
    </row>
    <row r="4784" spans="1:8" x14ac:dyDescent="0.3">
      <c r="A4784" t="s">
        <v>7839</v>
      </c>
      <c r="B4784" t="s">
        <v>7838</v>
      </c>
      <c r="C4784" t="s">
        <v>2</v>
      </c>
      <c r="D4784" s="155">
        <v>1238</v>
      </c>
      <c r="E4784" s="17">
        <v>16304</v>
      </c>
      <c r="F4784" s="17">
        <v>1572071</v>
      </c>
      <c r="G4784" s="17">
        <v>939566.34599999979</v>
      </c>
      <c r="H4784">
        <v>45.682676949104561</v>
      </c>
    </row>
    <row r="4785" spans="1:8" x14ac:dyDescent="0.3">
      <c r="A4785" t="s">
        <v>7840</v>
      </c>
      <c r="B4785" t="s">
        <v>7838</v>
      </c>
      <c r="C4785" t="s">
        <v>3</v>
      </c>
      <c r="D4785" s="155">
        <v>1238</v>
      </c>
      <c r="E4785" s="17">
        <v>13824</v>
      </c>
      <c r="F4785" s="17">
        <v>272689</v>
      </c>
      <c r="G4785" s="17">
        <v>146609.40169999999</v>
      </c>
      <c r="H4785">
        <v>45.682676949104561</v>
      </c>
    </row>
    <row r="4786" spans="1:8" x14ac:dyDescent="0.3">
      <c r="A4786" t="s">
        <v>7841</v>
      </c>
      <c r="B4786" t="s">
        <v>7838</v>
      </c>
      <c r="C4786" t="s">
        <v>7</v>
      </c>
      <c r="D4786" s="155">
        <v>1238</v>
      </c>
      <c r="E4786" s="17">
        <v>4236</v>
      </c>
      <c r="F4786" s="17">
        <v>347596</v>
      </c>
      <c r="G4786" s="17">
        <v>196241.12800000011</v>
      </c>
      <c r="H4786">
        <v>45.682676949104561</v>
      </c>
    </row>
    <row r="4787" spans="1:8" x14ac:dyDescent="0.3">
      <c r="A4787" t="s">
        <v>7842</v>
      </c>
      <c r="B4787" t="s">
        <v>7838</v>
      </c>
      <c r="C4787" t="s">
        <v>5</v>
      </c>
      <c r="D4787" s="155">
        <v>1238</v>
      </c>
      <c r="E4787" s="17">
        <v>3200</v>
      </c>
      <c r="F4787" s="17">
        <v>109868</v>
      </c>
      <c r="G4787" s="17">
        <v>65014.455299999987</v>
      </c>
      <c r="H4787">
        <v>45.682676949104561</v>
      </c>
    </row>
    <row r="4788" spans="1:8" x14ac:dyDescent="0.3">
      <c r="A4788" t="s">
        <v>7843</v>
      </c>
      <c r="B4788" t="s">
        <v>7838</v>
      </c>
      <c r="C4788" t="s">
        <v>6</v>
      </c>
      <c r="D4788" s="155">
        <v>1238</v>
      </c>
      <c r="E4788" s="17">
        <v>2080</v>
      </c>
      <c r="F4788" s="17">
        <v>114406</v>
      </c>
      <c r="G4788" s="17">
        <v>61067.276400000061</v>
      </c>
      <c r="H4788">
        <v>45.682676949104561</v>
      </c>
    </row>
    <row r="4789" spans="1:8" x14ac:dyDescent="0.3">
      <c r="A4789" t="s">
        <v>7844</v>
      </c>
      <c r="B4789" t="s">
        <v>7838</v>
      </c>
      <c r="C4789" t="s">
        <v>8</v>
      </c>
      <c r="D4789" s="155">
        <v>1238</v>
      </c>
      <c r="E4789" s="17">
        <v>3120</v>
      </c>
      <c r="F4789" s="17">
        <v>212847</v>
      </c>
      <c r="G4789" s="17">
        <v>121135.68689999997</v>
      </c>
      <c r="H4789">
        <v>45.682676949104561</v>
      </c>
    </row>
    <row r="4790" spans="1:8" x14ac:dyDescent="0.3">
      <c r="A4790" t="s">
        <v>7845</v>
      </c>
      <c r="B4790" t="s">
        <v>7838</v>
      </c>
      <c r="C4790" t="s">
        <v>21</v>
      </c>
      <c r="D4790" s="155">
        <v>1238</v>
      </c>
      <c r="E4790" s="17">
        <v>2280</v>
      </c>
      <c r="F4790" s="17">
        <v>112887</v>
      </c>
      <c r="G4790" s="17">
        <v>63392.177999999978</v>
      </c>
      <c r="H4790">
        <v>45.682676949104561</v>
      </c>
    </row>
    <row r="4791" spans="1:8" x14ac:dyDescent="0.3">
      <c r="A4791" t="s">
        <v>7846</v>
      </c>
      <c r="B4791" t="s">
        <v>7838</v>
      </c>
      <c r="C4791" t="s">
        <v>22</v>
      </c>
      <c r="D4791" s="155">
        <v>1238</v>
      </c>
      <c r="E4791" s="17">
        <v>2080</v>
      </c>
      <c r="F4791" s="17">
        <v>122433</v>
      </c>
      <c r="G4791" s="17">
        <v>66674.067999999985</v>
      </c>
      <c r="H4791">
        <v>45.682676949104561</v>
      </c>
    </row>
    <row r="4792" spans="1:8" x14ac:dyDescent="0.3">
      <c r="A4792" t="s">
        <v>7847</v>
      </c>
      <c r="B4792" t="s">
        <v>7838</v>
      </c>
      <c r="C4792" t="s">
        <v>23</v>
      </c>
      <c r="D4792" s="155">
        <v>1238</v>
      </c>
      <c r="E4792" s="17">
        <v>1240</v>
      </c>
      <c r="F4792" s="17">
        <v>113316</v>
      </c>
      <c r="G4792" s="17">
        <v>60858.551999999967</v>
      </c>
      <c r="H4792">
        <v>45.682676949104561</v>
      </c>
    </row>
    <row r="4793" spans="1:8" x14ac:dyDescent="0.3">
      <c r="A4793" t="s">
        <v>7848</v>
      </c>
      <c r="B4793" t="s">
        <v>7838</v>
      </c>
      <c r="C4793" t="s">
        <v>24</v>
      </c>
      <c r="D4793" s="155">
        <v>1238</v>
      </c>
      <c r="E4793" s="17">
        <v>5120</v>
      </c>
      <c r="F4793" s="17">
        <v>178966</v>
      </c>
      <c r="G4793" s="17">
        <v>96955.982000000004</v>
      </c>
      <c r="H4793">
        <v>45.682676949104561</v>
      </c>
    </row>
    <row r="4794" spans="1:8" x14ac:dyDescent="0.3">
      <c r="A4794" t="s">
        <v>7849</v>
      </c>
      <c r="B4794" t="s">
        <v>7838</v>
      </c>
      <c r="C4794" t="s">
        <v>25</v>
      </c>
      <c r="D4794" s="155">
        <v>1238</v>
      </c>
      <c r="E4794" s="17">
        <v>1920</v>
      </c>
      <c r="F4794" s="17">
        <v>108238</v>
      </c>
      <c r="G4794" s="17">
        <v>57114.250000000007</v>
      </c>
      <c r="H4794">
        <v>45.682676949104561</v>
      </c>
    </row>
    <row r="4795" spans="1:8" x14ac:dyDescent="0.3">
      <c r="A4795" t="s">
        <v>7850</v>
      </c>
      <c r="B4795" t="s">
        <v>7838</v>
      </c>
      <c r="C4795" t="s">
        <v>5061</v>
      </c>
      <c r="D4795" s="155">
        <v>1238</v>
      </c>
      <c r="E4795" s="17">
        <v>6658</v>
      </c>
      <c r="F4795" s="17">
        <v>108423</v>
      </c>
      <c r="G4795" s="17">
        <v>60487.027000000002</v>
      </c>
      <c r="H4795">
        <v>45.682676949104561</v>
      </c>
    </row>
    <row r="4796" spans="1:8" x14ac:dyDescent="0.3">
      <c r="A4796" t="s">
        <v>7851</v>
      </c>
      <c r="B4796" t="s">
        <v>7838</v>
      </c>
      <c r="C4796" t="s">
        <v>5065</v>
      </c>
      <c r="D4796" s="155">
        <v>1238</v>
      </c>
      <c r="E4796" s="17">
        <v>0</v>
      </c>
      <c r="F4796" s="17">
        <v>37758</v>
      </c>
      <c r="G4796" s="17">
        <v>19901.520000000004</v>
      </c>
      <c r="H4796">
        <v>45.682676949104561</v>
      </c>
    </row>
    <row r="4797" spans="1:8" x14ac:dyDescent="0.3">
      <c r="A4797" t="s">
        <v>7852</v>
      </c>
      <c r="B4797" t="s">
        <v>7838</v>
      </c>
      <c r="C4797" t="s">
        <v>5067</v>
      </c>
      <c r="D4797" s="155">
        <v>1238</v>
      </c>
      <c r="E4797" s="17">
        <v>0</v>
      </c>
      <c r="F4797" s="17">
        <v>162782</v>
      </c>
      <c r="G4797" s="17">
        <v>68721.948100000038</v>
      </c>
      <c r="H4797">
        <v>45.682676949104561</v>
      </c>
    </row>
    <row r="4798" spans="1:8" x14ac:dyDescent="0.3">
      <c r="A4798" t="s">
        <v>7853</v>
      </c>
      <c r="B4798" t="s">
        <v>7838</v>
      </c>
      <c r="C4798" t="s">
        <v>5069</v>
      </c>
      <c r="D4798" s="155">
        <v>1238</v>
      </c>
      <c r="E4798" s="17">
        <v>0</v>
      </c>
      <c r="F4798" s="17">
        <v>1799</v>
      </c>
      <c r="G4798" s="17">
        <v>1215.6399999999999</v>
      </c>
      <c r="H4798">
        <v>45.682676949104561</v>
      </c>
    </row>
    <row r="4799" spans="1:8" x14ac:dyDescent="0.3">
      <c r="A4799" t="s">
        <v>7854</v>
      </c>
      <c r="B4799" t="s">
        <v>7838</v>
      </c>
      <c r="C4799" t="s">
        <v>5071</v>
      </c>
      <c r="D4799" s="155">
        <v>1238</v>
      </c>
      <c r="E4799" s="17">
        <v>0</v>
      </c>
      <c r="F4799" s="17">
        <v>42115</v>
      </c>
      <c r="G4799" s="17">
        <v>26560.170000000002</v>
      </c>
      <c r="H4799">
        <v>45.682676949104561</v>
      </c>
    </row>
    <row r="4800" spans="1:8" x14ac:dyDescent="0.3">
      <c r="A4800" t="s">
        <v>7855</v>
      </c>
      <c r="B4800" t="s">
        <v>7838</v>
      </c>
      <c r="C4800" t="s">
        <v>5073</v>
      </c>
      <c r="D4800" s="155">
        <v>1238</v>
      </c>
      <c r="E4800" s="17">
        <v>0</v>
      </c>
      <c r="F4800" s="17">
        <v>20879</v>
      </c>
      <c r="G4800" s="17">
        <v>9170.0298999999995</v>
      </c>
      <c r="H4800">
        <v>45.682676949104561</v>
      </c>
    </row>
    <row r="4801" spans="1:8" x14ac:dyDescent="0.3">
      <c r="A4801" t="s">
        <v>7856</v>
      </c>
      <c r="B4801" t="s">
        <v>7838</v>
      </c>
      <c r="C4801" t="s">
        <v>26</v>
      </c>
      <c r="D4801" s="155">
        <v>1238</v>
      </c>
      <c r="E4801" s="17">
        <v>1140</v>
      </c>
      <c r="F4801" s="17">
        <v>117849</v>
      </c>
      <c r="G4801" s="17">
        <v>64658.239999999998</v>
      </c>
      <c r="H4801">
        <v>45.682676949104561</v>
      </c>
    </row>
    <row r="4802" spans="1:8" x14ac:dyDescent="0.3">
      <c r="A4802" t="s">
        <v>7857</v>
      </c>
      <c r="B4802" t="s">
        <v>7838</v>
      </c>
      <c r="C4802" t="s">
        <v>27</v>
      </c>
      <c r="D4802" s="155">
        <v>1238</v>
      </c>
      <c r="E4802" s="17">
        <v>912</v>
      </c>
      <c r="F4802" s="17">
        <v>76272</v>
      </c>
      <c r="G4802" s="17">
        <v>39001.417400000006</v>
      </c>
      <c r="H4802">
        <v>45.682676949104561</v>
      </c>
    </row>
    <row r="4803" spans="1:8" x14ac:dyDescent="0.3">
      <c r="A4803" t="s">
        <v>7858</v>
      </c>
      <c r="B4803" t="s">
        <v>7838</v>
      </c>
      <c r="C4803" t="s">
        <v>28</v>
      </c>
      <c r="D4803" s="155">
        <v>1238</v>
      </c>
      <c r="E4803" s="17">
        <v>1320</v>
      </c>
      <c r="F4803" s="17">
        <v>33600</v>
      </c>
      <c r="G4803" s="17">
        <v>18129.616999999998</v>
      </c>
      <c r="H4803">
        <v>45.682676949104561</v>
      </c>
    </row>
    <row r="4804" spans="1:8" x14ac:dyDescent="0.3">
      <c r="A4804" t="s">
        <v>7859</v>
      </c>
      <c r="B4804" t="s">
        <v>7838</v>
      </c>
      <c r="C4804" t="s">
        <v>29</v>
      </c>
      <c r="D4804" s="155">
        <v>1238</v>
      </c>
      <c r="E4804" s="17">
        <v>600</v>
      </c>
      <c r="F4804" s="17">
        <v>37774</v>
      </c>
      <c r="G4804" s="17">
        <v>20566.139500000001</v>
      </c>
      <c r="H4804">
        <v>45.682676949104561</v>
      </c>
    </row>
    <row r="4805" spans="1:8" x14ac:dyDescent="0.3">
      <c r="A4805" t="s">
        <v>7860</v>
      </c>
      <c r="B4805" t="s">
        <v>7838</v>
      </c>
      <c r="C4805" t="s">
        <v>5077</v>
      </c>
      <c r="D4805" s="155">
        <v>1238</v>
      </c>
      <c r="E4805" s="17">
        <v>640</v>
      </c>
      <c r="F4805" s="17">
        <v>3280</v>
      </c>
      <c r="G4805" s="17">
        <v>1352.0079999999998</v>
      </c>
      <c r="H4805">
        <v>45.682676949104561</v>
      </c>
    </row>
    <row r="4806" spans="1:8" x14ac:dyDescent="0.3">
      <c r="A4806" t="s">
        <v>7861</v>
      </c>
      <c r="B4806" t="s">
        <v>7838</v>
      </c>
      <c r="C4806" t="s">
        <v>30</v>
      </c>
      <c r="D4806" s="155">
        <v>1238</v>
      </c>
      <c r="E4806" s="17">
        <v>1350</v>
      </c>
      <c r="F4806" s="17">
        <v>106716</v>
      </c>
      <c r="G4806" s="17">
        <v>63407.390999999996</v>
      </c>
      <c r="H4806">
        <v>45.682676949104561</v>
      </c>
    </row>
    <row r="4807" spans="1:8" x14ac:dyDescent="0.3">
      <c r="A4807" t="s">
        <v>7862</v>
      </c>
      <c r="B4807" t="s">
        <v>7838</v>
      </c>
      <c r="C4807" t="s">
        <v>5079</v>
      </c>
      <c r="D4807" s="155">
        <v>1238</v>
      </c>
      <c r="E4807" s="17">
        <v>640</v>
      </c>
      <c r="F4807" s="17">
        <v>5259</v>
      </c>
      <c r="G4807" s="17">
        <v>2823.152</v>
      </c>
      <c r="H4807">
        <v>45.682676949104561</v>
      </c>
    </row>
    <row r="4808" spans="1:8" x14ac:dyDescent="0.3">
      <c r="A4808" t="s">
        <v>7863</v>
      </c>
      <c r="B4808" t="s">
        <v>7838</v>
      </c>
      <c r="C4808" t="s">
        <v>5081</v>
      </c>
      <c r="D4808" s="155">
        <v>1238</v>
      </c>
      <c r="E4808" s="17">
        <v>0</v>
      </c>
      <c r="F4808" s="17">
        <v>26430</v>
      </c>
      <c r="G4808" s="17">
        <v>15232.186500000002</v>
      </c>
      <c r="H4808">
        <v>45.682676949104561</v>
      </c>
    </row>
    <row r="4809" spans="1:8" x14ac:dyDescent="0.3">
      <c r="A4809" t="s">
        <v>7864</v>
      </c>
      <c r="B4809" t="s">
        <v>7838</v>
      </c>
      <c r="C4809" t="s">
        <v>5083</v>
      </c>
      <c r="D4809" s="155">
        <v>1238</v>
      </c>
      <c r="E4809" s="17">
        <v>0</v>
      </c>
      <c r="F4809" s="17">
        <v>7749</v>
      </c>
      <c r="G4809" s="17">
        <v>4187.9960000000001</v>
      </c>
      <c r="H4809">
        <v>45.682676949104561</v>
      </c>
    </row>
    <row r="4810" spans="1:8" x14ac:dyDescent="0.3">
      <c r="A4810" t="s">
        <v>7865</v>
      </c>
      <c r="B4810" t="s">
        <v>7838</v>
      </c>
      <c r="C4810" t="s">
        <v>31</v>
      </c>
      <c r="D4810" s="155">
        <v>1238</v>
      </c>
      <c r="E4810" s="17">
        <v>2800</v>
      </c>
      <c r="F4810" s="17">
        <v>94767</v>
      </c>
      <c r="G4810" s="17">
        <v>55467.355900000002</v>
      </c>
      <c r="H4810">
        <v>45.682676949104561</v>
      </c>
    </row>
    <row r="4811" spans="1:8" x14ac:dyDescent="0.3">
      <c r="A4811" t="s">
        <v>1092</v>
      </c>
      <c r="B4811" t="s">
        <v>136</v>
      </c>
      <c r="C4811" t="s">
        <v>4</v>
      </c>
      <c r="D4811" s="155">
        <v>1301.5999999999999</v>
      </c>
      <c r="E4811" s="17">
        <v>13698</v>
      </c>
      <c r="F4811" s="17">
        <v>3816225.98</v>
      </c>
      <c r="G4811" s="17">
        <v>1972873.0647999994</v>
      </c>
      <c r="H4811">
        <v>56.626384260647328</v>
      </c>
    </row>
    <row r="4812" spans="1:8" x14ac:dyDescent="0.3">
      <c r="A4812" t="s">
        <v>1093</v>
      </c>
      <c r="B4812" t="s">
        <v>136</v>
      </c>
      <c r="C4812" t="s">
        <v>2</v>
      </c>
      <c r="D4812" s="155">
        <v>1301.5999999999999</v>
      </c>
      <c r="E4812" s="17">
        <v>25557</v>
      </c>
      <c r="F4812" s="17">
        <v>7409849</v>
      </c>
      <c r="G4812" s="17">
        <v>4066281.0453999997</v>
      </c>
      <c r="H4812">
        <v>77.45230641037837</v>
      </c>
    </row>
    <row r="4813" spans="1:8" x14ac:dyDescent="0.3">
      <c r="A4813" t="s">
        <v>1094</v>
      </c>
      <c r="B4813" t="s">
        <v>136</v>
      </c>
      <c r="C4813" t="s">
        <v>3</v>
      </c>
      <c r="D4813" s="155">
        <v>1301.5999999999999</v>
      </c>
      <c r="E4813" s="17">
        <v>20736</v>
      </c>
      <c r="F4813" s="17">
        <v>2954015</v>
      </c>
      <c r="G4813" s="17">
        <v>1610881.2792999996</v>
      </c>
      <c r="H4813">
        <v>75.47821910328129</v>
      </c>
    </row>
    <row r="4814" spans="1:8" x14ac:dyDescent="0.3">
      <c r="A4814" t="s">
        <v>1095</v>
      </c>
      <c r="B4814" t="s">
        <v>136</v>
      </c>
      <c r="C4814" t="s">
        <v>7</v>
      </c>
      <c r="D4814" s="155">
        <v>1301.5999999999999</v>
      </c>
      <c r="E4814" s="17">
        <v>3867</v>
      </c>
      <c r="F4814" s="17">
        <v>954104</v>
      </c>
      <c r="G4814" s="17">
        <v>549172.6930000002</v>
      </c>
      <c r="H4814">
        <v>66.632397260901172</v>
      </c>
    </row>
    <row r="4815" spans="1:8" x14ac:dyDescent="0.3">
      <c r="A4815" t="s">
        <v>1096</v>
      </c>
      <c r="B4815" t="s">
        <v>136</v>
      </c>
      <c r="C4815" t="s">
        <v>5</v>
      </c>
      <c r="D4815" s="155">
        <v>1301.5999999999999</v>
      </c>
      <c r="E4815" s="17">
        <v>5200</v>
      </c>
      <c r="F4815" s="17">
        <v>897412</v>
      </c>
      <c r="G4815" s="17">
        <v>502418.98110000003</v>
      </c>
      <c r="H4815">
        <v>56.746033651482371</v>
      </c>
    </row>
    <row r="4816" spans="1:8" x14ac:dyDescent="0.3">
      <c r="A4816" t="s">
        <v>1097</v>
      </c>
      <c r="B4816" t="s">
        <v>136</v>
      </c>
      <c r="C4816" t="s">
        <v>6</v>
      </c>
      <c r="D4816" s="155">
        <v>1301.5999999999999</v>
      </c>
      <c r="E4816" s="17">
        <v>1840</v>
      </c>
      <c r="F4816" s="17">
        <v>401870</v>
      </c>
      <c r="G4816" s="17">
        <v>193776.63709999988</v>
      </c>
      <c r="H4816">
        <v>52.289058693471652</v>
      </c>
    </row>
    <row r="4817" spans="1:8" x14ac:dyDescent="0.3">
      <c r="A4817" t="s">
        <v>1098</v>
      </c>
      <c r="B4817" t="s">
        <v>136</v>
      </c>
      <c r="C4817" t="s">
        <v>8</v>
      </c>
      <c r="D4817" s="155">
        <v>1301.5999999999999</v>
      </c>
      <c r="E4817" s="17">
        <v>5050</v>
      </c>
      <c r="F4817" s="17">
        <v>861128</v>
      </c>
      <c r="G4817" s="17">
        <v>451637.2699999999</v>
      </c>
      <c r="H4817">
        <v>62.983373700791802</v>
      </c>
    </row>
    <row r="4818" spans="1:8" x14ac:dyDescent="0.3">
      <c r="A4818" t="s">
        <v>1099</v>
      </c>
      <c r="B4818" t="s">
        <v>136</v>
      </c>
      <c r="C4818" t="s">
        <v>21</v>
      </c>
      <c r="D4818" s="155">
        <v>1301.5999999999999</v>
      </c>
      <c r="E4818" s="17">
        <v>3240</v>
      </c>
      <c r="F4818" s="17">
        <v>395990</v>
      </c>
      <c r="G4818" s="17">
        <v>203323.63300000018</v>
      </c>
      <c r="H4818">
        <v>58.001008700184812</v>
      </c>
    </row>
    <row r="4819" spans="1:8" x14ac:dyDescent="0.3">
      <c r="A4819" t="s">
        <v>1100</v>
      </c>
      <c r="B4819" t="s">
        <v>136</v>
      </c>
      <c r="C4819" t="s">
        <v>22</v>
      </c>
      <c r="D4819" s="155">
        <v>1301.5999999999999</v>
      </c>
      <c r="E4819" s="17">
        <v>3080</v>
      </c>
      <c r="F4819" s="17">
        <v>565539</v>
      </c>
      <c r="G4819" s="17">
        <v>285412.26599999989</v>
      </c>
      <c r="H4819">
        <v>60.021627042922646</v>
      </c>
    </row>
    <row r="4820" spans="1:8" x14ac:dyDescent="0.3">
      <c r="A4820" t="s">
        <v>1101</v>
      </c>
      <c r="B4820" t="s">
        <v>136</v>
      </c>
      <c r="C4820" t="s">
        <v>23</v>
      </c>
      <c r="D4820" s="155">
        <v>1301.5999999999999</v>
      </c>
      <c r="E4820" s="17">
        <v>1720</v>
      </c>
      <c r="F4820" s="17">
        <v>520150</v>
      </c>
      <c r="G4820" s="17">
        <v>275677.97799999989</v>
      </c>
      <c r="H4820">
        <v>60.548076995902655</v>
      </c>
    </row>
    <row r="4821" spans="1:8" x14ac:dyDescent="0.3">
      <c r="A4821" t="s">
        <v>1102</v>
      </c>
      <c r="B4821" t="s">
        <v>136</v>
      </c>
      <c r="C4821" t="s">
        <v>24</v>
      </c>
      <c r="D4821" s="155">
        <v>1301.5999999999999</v>
      </c>
      <c r="E4821" s="17">
        <v>7280</v>
      </c>
      <c r="F4821" s="17">
        <v>838153</v>
      </c>
      <c r="G4821" s="17">
        <v>458164.80900000001</v>
      </c>
      <c r="H4821">
        <v>58.227293015797862</v>
      </c>
    </row>
    <row r="4822" spans="1:8" x14ac:dyDescent="0.3">
      <c r="A4822" t="s">
        <v>1103</v>
      </c>
      <c r="B4822" t="s">
        <v>136</v>
      </c>
      <c r="C4822" t="s">
        <v>25</v>
      </c>
      <c r="D4822" s="155">
        <v>1301.5999999999999</v>
      </c>
      <c r="E4822" s="17">
        <v>2680</v>
      </c>
      <c r="F4822" s="17">
        <v>333763</v>
      </c>
      <c r="G4822" s="17">
        <v>177092.41799999995</v>
      </c>
      <c r="H4822">
        <v>67.316106784488568</v>
      </c>
    </row>
    <row r="4823" spans="1:8" x14ac:dyDescent="0.3">
      <c r="A4823" t="s">
        <v>7866</v>
      </c>
      <c r="B4823" t="s">
        <v>136</v>
      </c>
      <c r="C4823" t="s">
        <v>5061</v>
      </c>
      <c r="D4823" s="155">
        <v>1301.5999999999999</v>
      </c>
      <c r="E4823" s="17">
        <v>3259</v>
      </c>
      <c r="F4823" s="17">
        <v>366505</v>
      </c>
      <c r="G4823" s="17">
        <v>194044.44700000025</v>
      </c>
      <c r="H4823">
        <v>52.941256896584363</v>
      </c>
    </row>
    <row r="4824" spans="1:8" x14ac:dyDescent="0.3">
      <c r="A4824" t="s">
        <v>1104</v>
      </c>
      <c r="B4824" t="s">
        <v>136</v>
      </c>
      <c r="C4824" t="s">
        <v>14</v>
      </c>
      <c r="D4824" s="155">
        <v>1301.5999999999999</v>
      </c>
      <c r="E4824" s="17">
        <v>1323</v>
      </c>
      <c r="F4824" s="17">
        <v>515988</v>
      </c>
      <c r="G4824" s="17">
        <v>264035.04800000007</v>
      </c>
      <c r="H4824">
        <v>22.271203863886448</v>
      </c>
    </row>
    <row r="4825" spans="1:8" x14ac:dyDescent="0.3">
      <c r="A4825" t="s">
        <v>1105</v>
      </c>
      <c r="B4825" t="s">
        <v>136</v>
      </c>
      <c r="C4825" t="s">
        <v>15</v>
      </c>
      <c r="D4825" s="155">
        <v>1301.5999999999999</v>
      </c>
      <c r="E4825" s="17">
        <v>1068</v>
      </c>
      <c r="F4825" s="17">
        <v>509634</v>
      </c>
      <c r="G4825" s="17">
        <v>301418.09699999983</v>
      </c>
      <c r="H4825">
        <v>25.498953133757468</v>
      </c>
    </row>
    <row r="4826" spans="1:8" x14ac:dyDescent="0.3">
      <c r="A4826" t="s">
        <v>7867</v>
      </c>
      <c r="B4826" t="s">
        <v>136</v>
      </c>
      <c r="C4826" t="s">
        <v>5063</v>
      </c>
      <c r="D4826" s="155">
        <v>1301.5999999999999</v>
      </c>
      <c r="E4826" s="17">
        <v>400</v>
      </c>
      <c r="F4826" s="17">
        <v>18763</v>
      </c>
      <c r="G4826" s="17">
        <v>8358.6290000000063</v>
      </c>
      <c r="H4826">
        <v>48.602994866292278</v>
      </c>
    </row>
    <row r="4827" spans="1:8" x14ac:dyDescent="0.3">
      <c r="A4827" t="s">
        <v>7868</v>
      </c>
      <c r="B4827" t="s">
        <v>136</v>
      </c>
      <c r="C4827" t="s">
        <v>5065</v>
      </c>
      <c r="D4827" s="155">
        <v>1301.5999999999999</v>
      </c>
      <c r="E4827" s="17">
        <v>0</v>
      </c>
      <c r="F4827" s="17">
        <v>562824</v>
      </c>
      <c r="G4827" s="17">
        <v>223801.37730000028</v>
      </c>
      <c r="H4827">
        <v>68.524984161477406</v>
      </c>
    </row>
    <row r="4828" spans="1:8" x14ac:dyDescent="0.3">
      <c r="A4828" t="s">
        <v>7869</v>
      </c>
      <c r="B4828" t="s">
        <v>136</v>
      </c>
      <c r="C4828" t="s">
        <v>5067</v>
      </c>
      <c r="D4828" s="155">
        <v>1301.5999999999999</v>
      </c>
      <c r="E4828" s="17">
        <v>0</v>
      </c>
      <c r="F4828" s="17">
        <v>726658</v>
      </c>
      <c r="G4828" s="17">
        <v>312668.81859999982</v>
      </c>
      <c r="H4828">
        <v>80.867905538460903</v>
      </c>
    </row>
    <row r="4829" spans="1:8" x14ac:dyDescent="0.3">
      <c r="A4829" t="s">
        <v>7870</v>
      </c>
      <c r="B4829" t="s">
        <v>136</v>
      </c>
      <c r="C4829" t="s">
        <v>5069</v>
      </c>
      <c r="D4829" s="155">
        <v>1301.5999999999999</v>
      </c>
      <c r="E4829" s="17">
        <v>0</v>
      </c>
      <c r="F4829" s="17">
        <v>104745</v>
      </c>
      <c r="G4829" s="17">
        <v>61358.695599999999</v>
      </c>
      <c r="H4829">
        <v>172.62186933118846</v>
      </c>
    </row>
    <row r="4830" spans="1:8" x14ac:dyDescent="0.3">
      <c r="A4830" t="s">
        <v>7871</v>
      </c>
      <c r="B4830" t="s">
        <v>136</v>
      </c>
      <c r="C4830" t="s">
        <v>5071</v>
      </c>
      <c r="D4830" s="155">
        <v>1301.5999999999999</v>
      </c>
      <c r="E4830" s="17">
        <v>0</v>
      </c>
      <c r="F4830" s="17">
        <v>66670</v>
      </c>
      <c r="G4830" s="17">
        <v>28388.784000000014</v>
      </c>
      <c r="H4830">
        <v>79.222090115946514</v>
      </c>
    </row>
    <row r="4831" spans="1:8" x14ac:dyDescent="0.3">
      <c r="A4831" t="s">
        <v>7872</v>
      </c>
      <c r="B4831" t="s">
        <v>136</v>
      </c>
      <c r="C4831" t="s">
        <v>5073</v>
      </c>
      <c r="D4831" s="155">
        <v>1301.5999999999999</v>
      </c>
      <c r="E4831" s="17">
        <v>0</v>
      </c>
      <c r="F4831" s="17">
        <v>39579</v>
      </c>
      <c r="G4831" s="17">
        <v>15286.643099999994</v>
      </c>
      <c r="H4831">
        <v>39.837789243084977</v>
      </c>
    </row>
    <row r="4832" spans="1:8" x14ac:dyDescent="0.3">
      <c r="A4832" t="s">
        <v>7873</v>
      </c>
      <c r="B4832" t="s">
        <v>136</v>
      </c>
      <c r="C4832" t="s">
        <v>5075</v>
      </c>
      <c r="D4832" s="155">
        <v>1301.5999999999999</v>
      </c>
      <c r="E4832" s="17">
        <v>0</v>
      </c>
      <c r="F4832" s="17">
        <v>1252</v>
      </c>
      <c r="G4832" s="17">
        <v>406.5</v>
      </c>
      <c r="H4832">
        <v>156.84858663512722</v>
      </c>
    </row>
    <row r="4833" spans="1:8" x14ac:dyDescent="0.3">
      <c r="A4833" t="s">
        <v>1106</v>
      </c>
      <c r="B4833" t="s">
        <v>136</v>
      </c>
      <c r="C4833" t="s">
        <v>26</v>
      </c>
      <c r="D4833" s="155">
        <v>1301.5999999999999</v>
      </c>
      <c r="E4833" s="17">
        <v>1368</v>
      </c>
      <c r="F4833" s="17">
        <v>630912</v>
      </c>
      <c r="G4833" s="17">
        <v>325800.18929999997</v>
      </c>
      <c r="H4833">
        <v>59.559818654374929</v>
      </c>
    </row>
    <row r="4834" spans="1:8" x14ac:dyDescent="0.3">
      <c r="A4834" t="s">
        <v>1107</v>
      </c>
      <c r="B4834" t="s">
        <v>136</v>
      </c>
      <c r="C4834" t="s">
        <v>27</v>
      </c>
      <c r="D4834" s="155">
        <v>1301.5999999999999</v>
      </c>
      <c r="E4834" s="17">
        <v>1596</v>
      </c>
      <c r="F4834" s="17">
        <v>404043</v>
      </c>
      <c r="G4834" s="17">
        <v>199684.38769999993</v>
      </c>
      <c r="H4834">
        <v>93.39969153137595</v>
      </c>
    </row>
    <row r="4835" spans="1:8" x14ac:dyDescent="0.3">
      <c r="A4835" t="s">
        <v>1108</v>
      </c>
      <c r="B4835" t="s">
        <v>136</v>
      </c>
      <c r="C4835" t="s">
        <v>28</v>
      </c>
      <c r="D4835" s="155">
        <v>1301.5999999999999</v>
      </c>
      <c r="E4835" s="17">
        <v>1056</v>
      </c>
      <c r="F4835" s="17">
        <v>198073</v>
      </c>
      <c r="G4835" s="17">
        <v>68981.406399999993</v>
      </c>
      <c r="H4835">
        <v>70.084543332339692</v>
      </c>
    </row>
    <row r="4836" spans="1:8" x14ac:dyDescent="0.3">
      <c r="A4836" t="s">
        <v>1109</v>
      </c>
      <c r="B4836" t="s">
        <v>136</v>
      </c>
      <c r="C4836" t="s">
        <v>29</v>
      </c>
      <c r="D4836" s="155">
        <v>1301.5999999999999</v>
      </c>
      <c r="E4836" s="17">
        <v>200</v>
      </c>
      <c r="F4836" s="17">
        <v>92136</v>
      </c>
      <c r="G4836" s="17">
        <v>45512.695400000026</v>
      </c>
      <c r="H4836">
        <v>71.276738972294964</v>
      </c>
    </row>
    <row r="4837" spans="1:8" x14ac:dyDescent="0.3">
      <c r="A4837" t="s">
        <v>7874</v>
      </c>
      <c r="B4837" t="s">
        <v>136</v>
      </c>
      <c r="C4837" t="s">
        <v>5077</v>
      </c>
      <c r="D4837" s="155">
        <v>1301.5999999999999</v>
      </c>
      <c r="E4837" s="17">
        <v>640</v>
      </c>
      <c r="F4837" s="17">
        <v>21332</v>
      </c>
      <c r="G4837" s="17">
        <v>9928.4959999999992</v>
      </c>
      <c r="H4837">
        <v>31.216004010697073</v>
      </c>
    </row>
    <row r="4838" spans="1:8" x14ac:dyDescent="0.3">
      <c r="A4838" t="s">
        <v>1110</v>
      </c>
      <c r="B4838" t="s">
        <v>136</v>
      </c>
      <c r="C4838" t="s">
        <v>30</v>
      </c>
      <c r="D4838" s="155">
        <v>1301.5999999999999</v>
      </c>
      <c r="E4838" s="17">
        <v>1800</v>
      </c>
      <c r="F4838" s="17">
        <v>329798</v>
      </c>
      <c r="G4838" s="17">
        <v>185122.20369999998</v>
      </c>
      <c r="H4838">
        <v>59.341847696469223</v>
      </c>
    </row>
    <row r="4839" spans="1:8" x14ac:dyDescent="0.3">
      <c r="A4839" t="s">
        <v>7875</v>
      </c>
      <c r="B4839" t="s">
        <v>136</v>
      </c>
      <c r="C4839" t="s">
        <v>5079</v>
      </c>
      <c r="D4839" s="155">
        <v>1301.5999999999999</v>
      </c>
      <c r="E4839" s="17">
        <v>1160</v>
      </c>
      <c r="F4839" s="17">
        <v>38020</v>
      </c>
      <c r="G4839" s="17">
        <v>20295.08400000001</v>
      </c>
      <c r="H4839">
        <v>101.21533765237605</v>
      </c>
    </row>
    <row r="4840" spans="1:8" x14ac:dyDescent="0.3">
      <c r="A4840" t="s">
        <v>7876</v>
      </c>
      <c r="B4840" t="s">
        <v>136</v>
      </c>
      <c r="C4840" t="s">
        <v>5081</v>
      </c>
      <c r="D4840" s="155">
        <v>1301.5999999999999</v>
      </c>
      <c r="E4840" s="17">
        <v>0</v>
      </c>
      <c r="F4840" s="17">
        <v>139659</v>
      </c>
      <c r="G4840" s="17">
        <v>71661.420099999988</v>
      </c>
      <c r="H4840">
        <v>71.897162163560921</v>
      </c>
    </row>
    <row r="4841" spans="1:8" x14ac:dyDescent="0.3">
      <c r="A4841" t="s">
        <v>7877</v>
      </c>
      <c r="B4841" t="s">
        <v>136</v>
      </c>
      <c r="C4841" t="s">
        <v>5083</v>
      </c>
      <c r="D4841" s="155">
        <v>1301.5999999999999</v>
      </c>
      <c r="E4841" s="17">
        <v>0</v>
      </c>
      <c r="F4841" s="17">
        <v>205323</v>
      </c>
      <c r="G4841" s="17">
        <v>107068.0162</v>
      </c>
      <c r="H4841">
        <v>72.328188982918491</v>
      </c>
    </row>
    <row r="4842" spans="1:8" x14ac:dyDescent="0.3">
      <c r="A4842" t="s">
        <v>7878</v>
      </c>
      <c r="B4842" t="s">
        <v>136</v>
      </c>
      <c r="C4842" t="s">
        <v>5085</v>
      </c>
      <c r="D4842" s="155">
        <v>1301.5999999999999</v>
      </c>
      <c r="E4842" s="17">
        <v>360</v>
      </c>
      <c r="F4842" s="17">
        <v>61826</v>
      </c>
      <c r="G4842" s="17">
        <v>29196.612400000002</v>
      </c>
      <c r="H4842">
        <v>77.817813574288465</v>
      </c>
    </row>
    <row r="4843" spans="1:8" x14ac:dyDescent="0.3">
      <c r="A4843" t="s">
        <v>1111</v>
      </c>
      <c r="B4843" t="s">
        <v>136</v>
      </c>
      <c r="C4843" t="s">
        <v>31</v>
      </c>
      <c r="D4843" s="155">
        <v>1301.5999999999999</v>
      </c>
      <c r="E4843" s="17">
        <v>5240</v>
      </c>
      <c r="F4843" s="17">
        <v>596907</v>
      </c>
      <c r="G4843" s="17">
        <v>317154.01179999986</v>
      </c>
      <c r="H4843">
        <v>60.946535630249308</v>
      </c>
    </row>
    <row r="4844" spans="1:8" x14ac:dyDescent="0.3">
      <c r="A4844" t="s">
        <v>1212</v>
      </c>
      <c r="B4844" t="s">
        <v>137</v>
      </c>
      <c r="C4844" t="s">
        <v>4</v>
      </c>
      <c r="D4844" s="155">
        <v>1312</v>
      </c>
      <c r="E4844" s="17">
        <v>13254</v>
      </c>
      <c r="F4844" s="17">
        <v>3243890.99</v>
      </c>
      <c r="G4844" s="17">
        <v>1538722.7229000011</v>
      </c>
      <c r="H4844">
        <v>62.90242974766182</v>
      </c>
    </row>
    <row r="4845" spans="1:8" x14ac:dyDescent="0.3">
      <c r="A4845" t="s">
        <v>1213</v>
      </c>
      <c r="B4845" t="s">
        <v>137</v>
      </c>
      <c r="C4845" t="s">
        <v>2</v>
      </c>
      <c r="D4845" s="155">
        <v>1312</v>
      </c>
      <c r="E4845" s="17">
        <v>15072</v>
      </c>
      <c r="F4845" s="17">
        <v>5028007</v>
      </c>
      <c r="G4845" s="17">
        <v>2544470.4494000031</v>
      </c>
      <c r="H4845">
        <v>61.606256211545023</v>
      </c>
    </row>
    <row r="4846" spans="1:8" x14ac:dyDescent="0.3">
      <c r="A4846" t="s">
        <v>1214</v>
      </c>
      <c r="B4846" t="s">
        <v>137</v>
      </c>
      <c r="C4846" t="s">
        <v>3</v>
      </c>
      <c r="D4846" s="155">
        <v>1312</v>
      </c>
      <c r="E4846" s="17">
        <v>18096</v>
      </c>
      <c r="F4846" s="17">
        <v>2518374</v>
      </c>
      <c r="G4846" s="17">
        <v>1185023.3548999997</v>
      </c>
      <c r="H4846">
        <v>64.73195767391455</v>
      </c>
    </row>
    <row r="4847" spans="1:8" x14ac:dyDescent="0.3">
      <c r="A4847" t="s">
        <v>1215</v>
      </c>
      <c r="B4847" t="s">
        <v>137</v>
      </c>
      <c r="C4847" t="s">
        <v>7</v>
      </c>
      <c r="D4847" s="155">
        <v>1312</v>
      </c>
      <c r="E4847" s="17">
        <v>4170</v>
      </c>
      <c r="F4847" s="17">
        <v>1252323</v>
      </c>
      <c r="G4847" s="17">
        <v>622352.46199999913</v>
      </c>
      <c r="H4847">
        <v>67.132887186860629</v>
      </c>
    </row>
    <row r="4848" spans="1:8" x14ac:dyDescent="0.3">
      <c r="A4848" t="s">
        <v>1216</v>
      </c>
      <c r="B4848" t="s">
        <v>137</v>
      </c>
      <c r="C4848" t="s">
        <v>5</v>
      </c>
      <c r="D4848" s="155">
        <v>1312</v>
      </c>
      <c r="E4848" s="17">
        <v>4800</v>
      </c>
      <c r="F4848" s="17">
        <v>910123</v>
      </c>
      <c r="G4848" s="17">
        <v>484424.72150000039</v>
      </c>
      <c r="H4848">
        <v>62.296193750757574</v>
      </c>
    </row>
    <row r="4849" spans="1:8" x14ac:dyDescent="0.3">
      <c r="A4849" t="s">
        <v>1217</v>
      </c>
      <c r="B4849" t="s">
        <v>137</v>
      </c>
      <c r="C4849" t="s">
        <v>6</v>
      </c>
      <c r="D4849" s="155">
        <v>1312</v>
      </c>
      <c r="E4849" s="17">
        <v>1125</v>
      </c>
      <c r="F4849" s="17">
        <v>310991</v>
      </c>
      <c r="G4849" s="17">
        <v>148425.02670000007</v>
      </c>
      <c r="H4849">
        <v>37.949873493606304</v>
      </c>
    </row>
    <row r="4850" spans="1:8" x14ac:dyDescent="0.3">
      <c r="A4850" t="s">
        <v>1218</v>
      </c>
      <c r="B4850" t="s">
        <v>137</v>
      </c>
      <c r="C4850" t="s">
        <v>8</v>
      </c>
      <c r="D4850" s="155">
        <v>1312</v>
      </c>
      <c r="E4850" s="17">
        <v>2145</v>
      </c>
      <c r="F4850" s="17">
        <v>569731</v>
      </c>
      <c r="G4850" s="17">
        <v>267940.45080000005</v>
      </c>
      <c r="H4850">
        <v>38.717554836538199</v>
      </c>
    </row>
    <row r="4851" spans="1:8" x14ac:dyDescent="0.3">
      <c r="A4851" t="s">
        <v>1219</v>
      </c>
      <c r="B4851" t="s">
        <v>137</v>
      </c>
      <c r="C4851" t="s">
        <v>21</v>
      </c>
      <c r="D4851" s="155">
        <v>1312</v>
      </c>
      <c r="E4851" s="17">
        <v>4320</v>
      </c>
      <c r="F4851" s="17">
        <v>409888</v>
      </c>
      <c r="G4851" s="17">
        <v>163118.35260000022</v>
      </c>
      <c r="H4851">
        <v>63.135225158570343</v>
      </c>
    </row>
    <row r="4852" spans="1:8" x14ac:dyDescent="0.3">
      <c r="A4852" t="s">
        <v>1220</v>
      </c>
      <c r="B4852" t="s">
        <v>137</v>
      </c>
      <c r="C4852" t="s">
        <v>22</v>
      </c>
      <c r="D4852" s="155">
        <v>1312</v>
      </c>
      <c r="E4852" s="17">
        <v>4080</v>
      </c>
      <c r="F4852" s="17">
        <v>766149</v>
      </c>
      <c r="G4852" s="17">
        <v>345314.38059999992</v>
      </c>
      <c r="H4852">
        <v>58.367534723308843</v>
      </c>
    </row>
    <row r="4853" spans="1:8" x14ac:dyDescent="0.3">
      <c r="A4853" t="s">
        <v>1221</v>
      </c>
      <c r="B4853" t="s">
        <v>137</v>
      </c>
      <c r="C4853" t="s">
        <v>23</v>
      </c>
      <c r="D4853" s="155">
        <v>1312</v>
      </c>
      <c r="E4853" s="17">
        <v>2280</v>
      </c>
      <c r="F4853" s="17">
        <v>657393</v>
      </c>
      <c r="G4853" s="17">
        <v>316684.95680000004</v>
      </c>
      <c r="H4853">
        <v>64.032085899990392</v>
      </c>
    </row>
    <row r="4854" spans="1:8" x14ac:dyDescent="0.3">
      <c r="A4854" t="s">
        <v>1222</v>
      </c>
      <c r="B4854" t="s">
        <v>137</v>
      </c>
      <c r="C4854" t="s">
        <v>24</v>
      </c>
      <c r="D4854" s="155">
        <v>1312</v>
      </c>
      <c r="E4854" s="17">
        <v>9680</v>
      </c>
      <c r="F4854" s="17">
        <v>828860</v>
      </c>
      <c r="G4854" s="17">
        <v>389339.53040000034</v>
      </c>
      <c r="H4854">
        <v>65.29669028366007</v>
      </c>
    </row>
    <row r="4855" spans="1:8" x14ac:dyDescent="0.3">
      <c r="A4855" t="s">
        <v>1223</v>
      </c>
      <c r="B4855" t="s">
        <v>137</v>
      </c>
      <c r="C4855" t="s">
        <v>25</v>
      </c>
      <c r="D4855" s="155">
        <v>1312</v>
      </c>
      <c r="E4855" s="17">
        <v>3560</v>
      </c>
      <c r="F4855" s="17">
        <v>372082</v>
      </c>
      <c r="G4855" s="17">
        <v>178915.10799999986</v>
      </c>
      <c r="H4855">
        <v>71.69343611222962</v>
      </c>
    </row>
    <row r="4856" spans="1:8" x14ac:dyDescent="0.3">
      <c r="A4856" t="s">
        <v>7879</v>
      </c>
      <c r="B4856" t="s">
        <v>137</v>
      </c>
      <c r="C4856" t="s">
        <v>5061</v>
      </c>
      <c r="D4856" s="155">
        <v>1312</v>
      </c>
      <c r="E4856" s="17">
        <v>4580</v>
      </c>
      <c r="F4856" s="17">
        <v>368780</v>
      </c>
      <c r="G4856" s="17">
        <v>179745.34199999998</v>
      </c>
      <c r="H4856">
        <v>50.306152119470035</v>
      </c>
    </row>
    <row r="4857" spans="1:8" x14ac:dyDescent="0.3">
      <c r="A4857" t="s">
        <v>1224</v>
      </c>
      <c r="B4857" t="s">
        <v>137</v>
      </c>
      <c r="C4857" t="s">
        <v>14</v>
      </c>
      <c r="D4857" s="155">
        <v>1312</v>
      </c>
      <c r="E4857" s="17">
        <v>1697</v>
      </c>
      <c r="F4857" s="17">
        <v>444920</v>
      </c>
      <c r="G4857" s="17">
        <v>214627.6979999998</v>
      </c>
      <c r="H4857">
        <v>35.490654297250416</v>
      </c>
    </row>
    <row r="4858" spans="1:8" x14ac:dyDescent="0.3">
      <c r="A4858" t="s">
        <v>1225</v>
      </c>
      <c r="B4858" t="s">
        <v>137</v>
      </c>
      <c r="C4858" t="s">
        <v>15</v>
      </c>
      <c r="D4858" s="155">
        <v>1312</v>
      </c>
      <c r="E4858" s="17">
        <v>1418</v>
      </c>
      <c r="F4858" s="17">
        <v>486473</v>
      </c>
      <c r="G4858" s="17">
        <v>285032.80440000026</v>
      </c>
      <c r="H4858">
        <v>35.775461884529633</v>
      </c>
    </row>
    <row r="4859" spans="1:8" x14ac:dyDescent="0.3">
      <c r="A4859" t="s">
        <v>7880</v>
      </c>
      <c r="B4859" t="s">
        <v>137</v>
      </c>
      <c r="C4859" t="s">
        <v>5063</v>
      </c>
      <c r="D4859" s="155">
        <v>1312</v>
      </c>
      <c r="E4859" s="17">
        <v>400</v>
      </c>
      <c r="F4859" s="17">
        <v>13061</v>
      </c>
      <c r="G4859" s="17">
        <v>5648.1879999999983</v>
      </c>
      <c r="H4859">
        <v>73.098178478018838</v>
      </c>
    </row>
    <row r="4860" spans="1:8" x14ac:dyDescent="0.3">
      <c r="A4860" t="s">
        <v>7881</v>
      </c>
      <c r="B4860" t="s">
        <v>137</v>
      </c>
      <c r="C4860" t="s">
        <v>5065</v>
      </c>
      <c r="D4860" s="155">
        <v>1312</v>
      </c>
      <c r="E4860" s="17">
        <v>0</v>
      </c>
      <c r="F4860" s="17">
        <v>270458</v>
      </c>
      <c r="G4860" s="17">
        <v>94963.273000000016</v>
      </c>
      <c r="H4860">
        <v>57.149338962190178</v>
      </c>
    </row>
    <row r="4861" spans="1:8" x14ac:dyDescent="0.3">
      <c r="A4861" t="s">
        <v>7882</v>
      </c>
      <c r="B4861" t="s">
        <v>137</v>
      </c>
      <c r="C4861" t="s">
        <v>5067</v>
      </c>
      <c r="D4861" s="155">
        <v>1312</v>
      </c>
      <c r="E4861" s="17">
        <v>0</v>
      </c>
      <c r="F4861" s="17">
        <v>527220</v>
      </c>
      <c r="G4861" s="17">
        <v>202360.27370000008</v>
      </c>
      <c r="H4861">
        <v>91.460788968226026</v>
      </c>
    </row>
    <row r="4862" spans="1:8" x14ac:dyDescent="0.3">
      <c r="A4862" t="s">
        <v>7883</v>
      </c>
      <c r="B4862" t="s">
        <v>137</v>
      </c>
      <c r="C4862" t="s">
        <v>5069</v>
      </c>
      <c r="D4862" s="155">
        <v>1312</v>
      </c>
      <c r="E4862" s="17">
        <v>0</v>
      </c>
      <c r="F4862" s="17">
        <v>36967</v>
      </c>
      <c r="G4862" s="17">
        <v>17516.239999999998</v>
      </c>
      <c r="H4862">
        <v>175.48402221815493</v>
      </c>
    </row>
    <row r="4863" spans="1:8" x14ac:dyDescent="0.3">
      <c r="A4863" t="s">
        <v>7884</v>
      </c>
      <c r="B4863" t="s">
        <v>137</v>
      </c>
      <c r="C4863" t="s">
        <v>5071</v>
      </c>
      <c r="D4863" s="155">
        <v>1312</v>
      </c>
      <c r="E4863" s="17">
        <v>0</v>
      </c>
      <c r="F4863" s="17">
        <v>31220</v>
      </c>
      <c r="G4863" s="17">
        <v>13114.670000000002</v>
      </c>
      <c r="H4863">
        <v>76.245627044632698</v>
      </c>
    </row>
    <row r="4864" spans="1:8" x14ac:dyDescent="0.3">
      <c r="A4864" t="s">
        <v>7885</v>
      </c>
      <c r="B4864" t="s">
        <v>137</v>
      </c>
      <c r="C4864" t="s">
        <v>5073</v>
      </c>
      <c r="D4864" s="155">
        <v>1312</v>
      </c>
      <c r="E4864" s="17">
        <v>0</v>
      </c>
      <c r="F4864" s="17">
        <v>29993</v>
      </c>
      <c r="G4864" s="17">
        <v>8180.6764999999978</v>
      </c>
      <c r="H4864">
        <v>36.58438616133683</v>
      </c>
    </row>
    <row r="4865" spans="1:8" x14ac:dyDescent="0.3">
      <c r="A4865" t="s">
        <v>7886</v>
      </c>
      <c r="B4865" t="s">
        <v>137</v>
      </c>
      <c r="C4865" t="s">
        <v>5075</v>
      </c>
      <c r="D4865" s="155">
        <v>1312</v>
      </c>
      <c r="E4865" s="17">
        <v>0</v>
      </c>
      <c r="F4865" s="17">
        <v>1558</v>
      </c>
      <c r="G4865" s="17">
        <v>602.80999999999995</v>
      </c>
      <c r="H4865">
        <v>33.753169526481678</v>
      </c>
    </row>
    <row r="4866" spans="1:8" x14ac:dyDescent="0.3">
      <c r="A4866" t="s">
        <v>1226</v>
      </c>
      <c r="B4866" t="s">
        <v>137</v>
      </c>
      <c r="C4866" t="s">
        <v>26</v>
      </c>
      <c r="D4866" s="155">
        <v>1312</v>
      </c>
      <c r="E4866" s="17">
        <v>1368</v>
      </c>
      <c r="F4866" s="17">
        <v>543289</v>
      </c>
      <c r="G4866" s="17">
        <v>267485.0428</v>
      </c>
      <c r="H4866">
        <v>68.002913365377907</v>
      </c>
    </row>
    <row r="4867" spans="1:8" x14ac:dyDescent="0.3">
      <c r="A4867" t="s">
        <v>1227</v>
      </c>
      <c r="B4867" t="s">
        <v>137</v>
      </c>
      <c r="C4867" t="s">
        <v>27</v>
      </c>
      <c r="D4867" s="155">
        <v>1312</v>
      </c>
      <c r="E4867" s="17">
        <v>1596</v>
      </c>
      <c r="F4867" s="17">
        <v>327983</v>
      </c>
      <c r="G4867" s="17">
        <v>134684.85990000001</v>
      </c>
      <c r="H4867">
        <v>91.485022325364767</v>
      </c>
    </row>
    <row r="4868" spans="1:8" x14ac:dyDescent="0.3">
      <c r="A4868" t="s">
        <v>1228</v>
      </c>
      <c r="B4868" t="s">
        <v>137</v>
      </c>
      <c r="C4868" t="s">
        <v>28</v>
      </c>
      <c r="D4868" s="155">
        <v>1312</v>
      </c>
      <c r="E4868" s="17">
        <v>1056</v>
      </c>
      <c r="F4868" s="17">
        <v>250462</v>
      </c>
      <c r="G4868" s="17">
        <v>89901.15399999998</v>
      </c>
      <c r="H4868">
        <v>47.415239352313769</v>
      </c>
    </row>
    <row r="4869" spans="1:8" x14ac:dyDescent="0.3">
      <c r="A4869" t="s">
        <v>1229</v>
      </c>
      <c r="B4869" t="s">
        <v>137</v>
      </c>
      <c r="C4869" t="s">
        <v>29</v>
      </c>
      <c r="D4869" s="155">
        <v>1312</v>
      </c>
      <c r="E4869" s="17">
        <v>200</v>
      </c>
      <c r="F4869" s="17">
        <v>117743</v>
      </c>
      <c r="G4869" s="17">
        <v>56171.507999999987</v>
      </c>
      <c r="H4869">
        <v>50.013135661874024</v>
      </c>
    </row>
    <row r="4870" spans="1:8" x14ac:dyDescent="0.3">
      <c r="A4870" t="s">
        <v>7887</v>
      </c>
      <c r="B4870" t="s">
        <v>137</v>
      </c>
      <c r="C4870" t="s">
        <v>5077</v>
      </c>
      <c r="D4870" s="155">
        <v>1312</v>
      </c>
      <c r="E4870" s="17">
        <v>1920</v>
      </c>
      <c r="F4870" s="17">
        <v>26629</v>
      </c>
      <c r="G4870" s="17">
        <v>11532.072</v>
      </c>
      <c r="H4870">
        <v>90.812989967230379</v>
      </c>
    </row>
    <row r="4871" spans="1:8" x14ac:dyDescent="0.3">
      <c r="A4871" t="s">
        <v>1230</v>
      </c>
      <c r="B4871" t="s">
        <v>137</v>
      </c>
      <c r="C4871" t="s">
        <v>30</v>
      </c>
      <c r="D4871" s="155">
        <v>1312</v>
      </c>
      <c r="E4871" s="17">
        <v>1908</v>
      </c>
      <c r="F4871" s="17">
        <v>363770</v>
      </c>
      <c r="G4871" s="17">
        <v>202690.18240000008</v>
      </c>
      <c r="H4871">
        <v>61.843108019511618</v>
      </c>
    </row>
    <row r="4872" spans="1:8" x14ac:dyDescent="0.3">
      <c r="A4872" t="s">
        <v>7888</v>
      </c>
      <c r="B4872" t="s">
        <v>137</v>
      </c>
      <c r="C4872" t="s">
        <v>5079</v>
      </c>
      <c r="D4872" s="155">
        <v>1312</v>
      </c>
      <c r="E4872" s="17">
        <v>1520</v>
      </c>
      <c r="F4872" s="17">
        <v>37115</v>
      </c>
      <c r="G4872" s="17">
        <v>14091.605999999989</v>
      </c>
      <c r="H4872">
        <v>98.722782679217389</v>
      </c>
    </row>
    <row r="4873" spans="1:8" x14ac:dyDescent="0.3">
      <c r="A4873" t="s">
        <v>7889</v>
      </c>
      <c r="B4873" t="s">
        <v>137</v>
      </c>
      <c r="C4873" t="s">
        <v>5081</v>
      </c>
      <c r="D4873" s="155">
        <v>1312</v>
      </c>
      <c r="E4873" s="17">
        <v>0</v>
      </c>
      <c r="F4873" s="17">
        <v>155573</v>
      </c>
      <c r="G4873" s="17">
        <v>72645.631899999993</v>
      </c>
      <c r="H4873">
        <v>106.16753959179397</v>
      </c>
    </row>
    <row r="4874" spans="1:8" x14ac:dyDescent="0.3">
      <c r="A4874" t="s">
        <v>7890</v>
      </c>
      <c r="B4874" t="s">
        <v>137</v>
      </c>
      <c r="C4874" t="s">
        <v>5083</v>
      </c>
      <c r="D4874" s="155">
        <v>1312</v>
      </c>
      <c r="E4874" s="17">
        <v>0</v>
      </c>
      <c r="F4874" s="17">
        <v>169093</v>
      </c>
      <c r="G4874" s="17">
        <v>89858.573999999979</v>
      </c>
      <c r="H4874">
        <v>54.582529824851612</v>
      </c>
    </row>
    <row r="4875" spans="1:8" x14ac:dyDescent="0.3">
      <c r="A4875" t="s">
        <v>7891</v>
      </c>
      <c r="B4875" t="s">
        <v>137</v>
      </c>
      <c r="C4875" t="s">
        <v>5085</v>
      </c>
      <c r="D4875" s="155">
        <v>1312</v>
      </c>
      <c r="E4875" s="17">
        <v>315</v>
      </c>
      <c r="F4875" s="17">
        <v>66073</v>
      </c>
      <c r="G4875" s="17">
        <v>23896.020000000004</v>
      </c>
      <c r="H4875">
        <v>17.297016130600159</v>
      </c>
    </row>
    <row r="4876" spans="1:8" x14ac:dyDescent="0.3">
      <c r="A4876" t="s">
        <v>1231</v>
      </c>
      <c r="B4876" t="s">
        <v>137</v>
      </c>
      <c r="C4876" t="s">
        <v>31</v>
      </c>
      <c r="D4876" s="155">
        <v>1312</v>
      </c>
      <c r="E4876" s="17">
        <v>1760</v>
      </c>
      <c r="F4876" s="17">
        <v>254342</v>
      </c>
      <c r="G4876" s="17">
        <v>127230.83430000003</v>
      </c>
      <c r="H4876">
        <v>47.834939436008973</v>
      </c>
    </row>
    <row r="4877" spans="1:8" x14ac:dyDescent="0.3">
      <c r="A4877" t="s">
        <v>7892</v>
      </c>
      <c r="B4877" t="s">
        <v>137</v>
      </c>
      <c r="C4877" t="s">
        <v>5087</v>
      </c>
      <c r="D4877" s="155">
        <v>1312</v>
      </c>
      <c r="E4877" s="17">
        <v>0</v>
      </c>
      <c r="F4877" s="17">
        <v>-350</v>
      </c>
      <c r="G4877" s="17">
        <v>-381.28999999999996</v>
      </c>
      <c r="H4877">
        <v>10807.471332694164</v>
      </c>
    </row>
    <row r="4878" spans="1:8" x14ac:dyDescent="0.3">
      <c r="A4878" t="s">
        <v>1251</v>
      </c>
      <c r="B4878" t="s">
        <v>138</v>
      </c>
      <c r="C4878" t="s">
        <v>4</v>
      </c>
      <c r="D4878" s="155">
        <v>1106.4000000000001</v>
      </c>
      <c r="E4878" s="17">
        <v>9681</v>
      </c>
      <c r="F4878" s="17">
        <v>3180112</v>
      </c>
      <c r="G4878" s="17">
        <v>1692925.2970000012</v>
      </c>
      <c r="H4878">
        <v>51.372127739834887</v>
      </c>
    </row>
    <row r="4879" spans="1:8" x14ac:dyDescent="0.3">
      <c r="A4879" t="s">
        <v>1252</v>
      </c>
      <c r="B4879" t="s">
        <v>138</v>
      </c>
      <c r="C4879" t="s">
        <v>2</v>
      </c>
      <c r="D4879" s="155">
        <v>1106.4000000000001</v>
      </c>
      <c r="E4879" s="17">
        <v>17286</v>
      </c>
      <c r="F4879" s="17">
        <v>6261401</v>
      </c>
      <c r="G4879" s="17">
        <v>3319858.9216000028</v>
      </c>
      <c r="H4879">
        <v>63.224188378722694</v>
      </c>
    </row>
    <row r="4880" spans="1:8" x14ac:dyDescent="0.3">
      <c r="A4880" t="s">
        <v>1253</v>
      </c>
      <c r="B4880" t="s">
        <v>138</v>
      </c>
      <c r="C4880" t="s">
        <v>3</v>
      </c>
      <c r="D4880" s="155">
        <v>1106.4000000000001</v>
      </c>
      <c r="E4880" s="17">
        <v>16168</v>
      </c>
      <c r="F4880" s="17">
        <v>2640216</v>
      </c>
      <c r="G4880" s="17">
        <v>1371426.6731</v>
      </c>
      <c r="H4880">
        <v>63.501312212212731</v>
      </c>
    </row>
    <row r="4881" spans="1:8" x14ac:dyDescent="0.3">
      <c r="A4881" t="s">
        <v>1254</v>
      </c>
      <c r="B4881" t="s">
        <v>138</v>
      </c>
      <c r="C4881" t="s">
        <v>7</v>
      </c>
      <c r="D4881" s="155">
        <v>1106.4000000000001</v>
      </c>
      <c r="E4881" s="17">
        <v>4323</v>
      </c>
      <c r="F4881" s="17">
        <v>1260579</v>
      </c>
      <c r="G4881" s="17">
        <v>704719.84299999988</v>
      </c>
      <c r="H4881">
        <v>57.086793053406446</v>
      </c>
    </row>
    <row r="4882" spans="1:8" x14ac:dyDescent="0.3">
      <c r="A4882" t="s">
        <v>1255</v>
      </c>
      <c r="B4882" t="s">
        <v>138</v>
      </c>
      <c r="C4882" t="s">
        <v>5</v>
      </c>
      <c r="D4882" s="155">
        <v>1106.4000000000001</v>
      </c>
      <c r="E4882" s="17">
        <v>4000</v>
      </c>
      <c r="F4882" s="17">
        <v>842387</v>
      </c>
      <c r="G4882" s="17">
        <v>481607.03980000038</v>
      </c>
      <c r="H4882">
        <v>49.306411630343106</v>
      </c>
    </row>
    <row r="4883" spans="1:8" x14ac:dyDescent="0.3">
      <c r="A4883" t="s">
        <v>1256</v>
      </c>
      <c r="B4883" t="s">
        <v>138</v>
      </c>
      <c r="C4883" t="s">
        <v>6</v>
      </c>
      <c r="D4883" s="155">
        <v>1106.4000000000001</v>
      </c>
      <c r="E4883" s="17">
        <v>1060</v>
      </c>
      <c r="F4883" s="17">
        <v>384908</v>
      </c>
      <c r="G4883" s="17">
        <v>195908.14550000019</v>
      </c>
      <c r="H4883">
        <v>35.916965896923493</v>
      </c>
    </row>
    <row r="4884" spans="1:8" x14ac:dyDescent="0.3">
      <c r="A4884" t="s">
        <v>1257</v>
      </c>
      <c r="B4884" t="s">
        <v>138</v>
      </c>
      <c r="C4884" t="s">
        <v>8</v>
      </c>
      <c r="D4884" s="155">
        <v>1106.4000000000001</v>
      </c>
      <c r="E4884" s="17">
        <v>2295</v>
      </c>
      <c r="F4884" s="17">
        <v>577197</v>
      </c>
      <c r="G4884" s="17">
        <v>279823.21929999959</v>
      </c>
      <c r="H4884">
        <v>45.876174093044291</v>
      </c>
    </row>
    <row r="4885" spans="1:8" x14ac:dyDescent="0.3">
      <c r="A4885" t="s">
        <v>1258</v>
      </c>
      <c r="B4885" t="s">
        <v>138</v>
      </c>
      <c r="C4885" t="s">
        <v>21</v>
      </c>
      <c r="D4885" s="155">
        <v>1106.4000000000001</v>
      </c>
      <c r="E4885" s="17">
        <v>2560</v>
      </c>
      <c r="F4885" s="17">
        <v>355266</v>
      </c>
      <c r="G4885" s="17">
        <v>181703.44299999985</v>
      </c>
      <c r="H4885">
        <v>47.881896442099475</v>
      </c>
    </row>
    <row r="4886" spans="1:8" x14ac:dyDescent="0.3">
      <c r="A4886" t="s">
        <v>1259</v>
      </c>
      <c r="B4886" t="s">
        <v>138</v>
      </c>
      <c r="C4886" t="s">
        <v>22</v>
      </c>
      <c r="D4886" s="155">
        <v>1106.4000000000001</v>
      </c>
      <c r="E4886" s="17">
        <v>2440</v>
      </c>
      <c r="F4886" s="17">
        <v>515658</v>
      </c>
      <c r="G4886" s="17">
        <v>262774.06860000023</v>
      </c>
      <c r="H4886">
        <v>53.52917617287563</v>
      </c>
    </row>
    <row r="4887" spans="1:8" x14ac:dyDescent="0.3">
      <c r="A4887" t="s">
        <v>1260</v>
      </c>
      <c r="B4887" t="s">
        <v>138</v>
      </c>
      <c r="C4887" t="s">
        <v>23</v>
      </c>
      <c r="D4887" s="155">
        <v>1106.4000000000001</v>
      </c>
      <c r="E4887" s="17">
        <v>1360</v>
      </c>
      <c r="F4887" s="17">
        <v>337731</v>
      </c>
      <c r="G4887" s="17">
        <v>179140.99800000005</v>
      </c>
      <c r="H4887">
        <v>75.949654913933514</v>
      </c>
    </row>
    <row r="4888" spans="1:8" x14ac:dyDescent="0.3">
      <c r="A4888" t="s">
        <v>1261</v>
      </c>
      <c r="B4888" t="s">
        <v>138</v>
      </c>
      <c r="C4888" t="s">
        <v>24</v>
      </c>
      <c r="D4888" s="155">
        <v>1106.4000000000001</v>
      </c>
      <c r="E4888" s="17">
        <v>5760</v>
      </c>
      <c r="F4888" s="17">
        <v>623640</v>
      </c>
      <c r="G4888" s="17">
        <v>323542.06199999992</v>
      </c>
      <c r="H4888">
        <v>52.697088311216582</v>
      </c>
    </row>
    <row r="4889" spans="1:8" x14ac:dyDescent="0.3">
      <c r="A4889" t="s">
        <v>1262</v>
      </c>
      <c r="B4889" t="s">
        <v>138</v>
      </c>
      <c r="C4889" t="s">
        <v>25</v>
      </c>
      <c r="D4889" s="155">
        <v>1106.4000000000001</v>
      </c>
      <c r="E4889" s="17">
        <v>2120</v>
      </c>
      <c r="F4889" s="17">
        <v>331884</v>
      </c>
      <c r="G4889" s="17">
        <v>172848.19599999997</v>
      </c>
      <c r="H4889">
        <v>55.818201155508383</v>
      </c>
    </row>
    <row r="4890" spans="1:8" x14ac:dyDescent="0.3">
      <c r="A4890" t="s">
        <v>7893</v>
      </c>
      <c r="B4890" t="s">
        <v>138</v>
      </c>
      <c r="C4890" t="s">
        <v>5061</v>
      </c>
      <c r="D4890" s="155">
        <v>1106.4000000000001</v>
      </c>
      <c r="E4890" s="17">
        <v>3420</v>
      </c>
      <c r="F4890" s="17">
        <v>360480</v>
      </c>
      <c r="G4890" s="17">
        <v>193213.70020000011</v>
      </c>
      <c r="H4890">
        <v>52.83644159802239</v>
      </c>
    </row>
    <row r="4891" spans="1:8" x14ac:dyDescent="0.3">
      <c r="A4891" t="s">
        <v>1263</v>
      </c>
      <c r="B4891" t="s">
        <v>138</v>
      </c>
      <c r="C4891" t="s">
        <v>14</v>
      </c>
      <c r="D4891" s="155">
        <v>1106.4000000000001</v>
      </c>
      <c r="E4891" s="17">
        <v>1700</v>
      </c>
      <c r="F4891" s="17">
        <v>551342</v>
      </c>
      <c r="G4891" s="17">
        <v>284529.40600000019</v>
      </c>
      <c r="H4891">
        <v>28.474805039000564</v>
      </c>
    </row>
    <row r="4892" spans="1:8" x14ac:dyDescent="0.3">
      <c r="A4892" t="s">
        <v>1264</v>
      </c>
      <c r="B4892" t="s">
        <v>138</v>
      </c>
      <c r="C4892" t="s">
        <v>15</v>
      </c>
      <c r="D4892" s="155">
        <v>1106.4000000000001</v>
      </c>
      <c r="E4892" s="17">
        <v>1520</v>
      </c>
      <c r="F4892" s="17">
        <v>525248</v>
      </c>
      <c r="G4892" s="17">
        <v>306159.37540000014</v>
      </c>
      <c r="H4892">
        <v>29.670175220954775</v>
      </c>
    </row>
    <row r="4893" spans="1:8" x14ac:dyDescent="0.3">
      <c r="A4893" t="s">
        <v>7894</v>
      </c>
      <c r="B4893" t="s">
        <v>138</v>
      </c>
      <c r="C4893" t="s">
        <v>5063</v>
      </c>
      <c r="D4893" s="155">
        <v>1106.4000000000001</v>
      </c>
      <c r="E4893" s="17">
        <v>400</v>
      </c>
      <c r="F4893" s="17">
        <v>10189</v>
      </c>
      <c r="G4893" s="17">
        <v>4568.9659999999994</v>
      </c>
      <c r="H4893">
        <v>98.285525621375214</v>
      </c>
    </row>
    <row r="4894" spans="1:8" x14ac:dyDescent="0.3">
      <c r="A4894" t="s">
        <v>7895</v>
      </c>
      <c r="B4894" t="s">
        <v>138</v>
      </c>
      <c r="C4894" t="s">
        <v>5065</v>
      </c>
      <c r="D4894" s="155">
        <v>1106.4000000000001</v>
      </c>
      <c r="E4894" s="17">
        <v>0</v>
      </c>
      <c r="F4894" s="17">
        <v>345834</v>
      </c>
      <c r="G4894" s="17">
        <v>124034.06010000003</v>
      </c>
      <c r="H4894">
        <v>59.137718088263355</v>
      </c>
    </row>
    <row r="4895" spans="1:8" x14ac:dyDescent="0.3">
      <c r="A4895" t="s">
        <v>7896</v>
      </c>
      <c r="B4895" t="s">
        <v>138</v>
      </c>
      <c r="C4895" t="s">
        <v>5067</v>
      </c>
      <c r="D4895" s="155">
        <v>1106.4000000000001</v>
      </c>
      <c r="E4895" s="17">
        <v>0</v>
      </c>
      <c r="F4895" s="17">
        <v>404681</v>
      </c>
      <c r="G4895" s="17">
        <v>162780.64770000018</v>
      </c>
      <c r="H4895">
        <v>64.824525510209313</v>
      </c>
    </row>
    <row r="4896" spans="1:8" x14ac:dyDescent="0.3">
      <c r="A4896" t="s">
        <v>7897</v>
      </c>
      <c r="B4896" t="s">
        <v>138</v>
      </c>
      <c r="C4896" t="s">
        <v>5069</v>
      </c>
      <c r="D4896" s="155">
        <v>1106.4000000000001</v>
      </c>
      <c r="E4896" s="17">
        <v>0</v>
      </c>
      <c r="F4896" s="17">
        <v>127424</v>
      </c>
      <c r="G4896" s="17">
        <v>41980.419999999984</v>
      </c>
      <c r="H4896">
        <v>117.5317209016762</v>
      </c>
    </row>
    <row r="4897" spans="1:8" x14ac:dyDescent="0.3">
      <c r="A4897" t="s">
        <v>7898</v>
      </c>
      <c r="B4897" t="s">
        <v>138</v>
      </c>
      <c r="C4897" t="s">
        <v>5071</v>
      </c>
      <c r="D4897" s="155">
        <v>1106.4000000000001</v>
      </c>
      <c r="E4897" s="17">
        <v>0</v>
      </c>
      <c r="F4897" s="17">
        <v>85525</v>
      </c>
      <c r="G4897" s="17">
        <v>43110.187999999995</v>
      </c>
      <c r="H4897">
        <v>28.960258399825047</v>
      </c>
    </row>
    <row r="4898" spans="1:8" x14ac:dyDescent="0.3">
      <c r="A4898" t="s">
        <v>7899</v>
      </c>
      <c r="B4898" t="s">
        <v>138</v>
      </c>
      <c r="C4898" t="s">
        <v>5073</v>
      </c>
      <c r="D4898" s="155">
        <v>1106.4000000000001</v>
      </c>
      <c r="E4898" s="17">
        <v>0</v>
      </c>
      <c r="F4898" s="17">
        <v>24991</v>
      </c>
      <c r="G4898" s="17">
        <v>9971.3461999999945</v>
      </c>
      <c r="H4898">
        <v>20.723147500243979</v>
      </c>
    </row>
    <row r="4899" spans="1:8" x14ac:dyDescent="0.3">
      <c r="A4899" t="s">
        <v>7900</v>
      </c>
      <c r="B4899" t="s">
        <v>138</v>
      </c>
      <c r="C4899" t="s">
        <v>5075</v>
      </c>
      <c r="D4899" s="155">
        <v>1106.4000000000001</v>
      </c>
      <c r="E4899" s="17">
        <v>0</v>
      </c>
      <c r="F4899" s="17">
        <v>371</v>
      </c>
      <c r="G4899" s="17">
        <v>242.03</v>
      </c>
      <c r="H4899">
        <v>14.999999999999998</v>
      </c>
    </row>
    <row r="4900" spans="1:8" x14ac:dyDescent="0.3">
      <c r="A4900" t="s">
        <v>1265</v>
      </c>
      <c r="B4900" t="s">
        <v>138</v>
      </c>
      <c r="C4900" t="s">
        <v>26</v>
      </c>
      <c r="D4900" s="155">
        <v>1106.4000000000001</v>
      </c>
      <c r="E4900" s="17">
        <v>1368</v>
      </c>
      <c r="F4900" s="17">
        <v>731796</v>
      </c>
      <c r="G4900" s="17">
        <v>389645.10709999979</v>
      </c>
      <c r="H4900">
        <v>55.489120915282349</v>
      </c>
    </row>
    <row r="4901" spans="1:8" x14ac:dyDescent="0.3">
      <c r="A4901" t="s">
        <v>1266</v>
      </c>
      <c r="B4901" t="s">
        <v>138</v>
      </c>
      <c r="C4901" t="s">
        <v>27</v>
      </c>
      <c r="D4901" s="155">
        <v>1106.4000000000001</v>
      </c>
      <c r="E4901" s="17">
        <v>1596</v>
      </c>
      <c r="F4901" s="17">
        <v>537226</v>
      </c>
      <c r="G4901" s="17">
        <v>272246.60909999989</v>
      </c>
      <c r="H4901">
        <v>77.518067858159583</v>
      </c>
    </row>
    <row r="4902" spans="1:8" x14ac:dyDescent="0.3">
      <c r="A4902" t="s">
        <v>1267</v>
      </c>
      <c r="B4902" t="s">
        <v>138</v>
      </c>
      <c r="C4902" t="s">
        <v>28</v>
      </c>
      <c r="D4902" s="155">
        <v>1106.4000000000001</v>
      </c>
      <c r="E4902" s="17">
        <v>1056</v>
      </c>
      <c r="F4902" s="17">
        <v>222423</v>
      </c>
      <c r="G4902" s="17">
        <v>92092.114999999962</v>
      </c>
      <c r="H4902">
        <v>60.619832469487186</v>
      </c>
    </row>
    <row r="4903" spans="1:8" x14ac:dyDescent="0.3">
      <c r="A4903" t="s">
        <v>1268</v>
      </c>
      <c r="B4903" t="s">
        <v>138</v>
      </c>
      <c r="C4903" t="s">
        <v>29</v>
      </c>
      <c r="D4903" s="155">
        <v>1106.4000000000001</v>
      </c>
      <c r="E4903" s="17">
        <v>200</v>
      </c>
      <c r="F4903" s="17">
        <v>131319</v>
      </c>
      <c r="G4903" s="17">
        <v>68322.526500000051</v>
      </c>
      <c r="H4903">
        <v>45.184417997620081</v>
      </c>
    </row>
    <row r="4904" spans="1:8" x14ac:dyDescent="0.3">
      <c r="A4904" t="s">
        <v>7901</v>
      </c>
      <c r="B4904" t="s">
        <v>138</v>
      </c>
      <c r="C4904" t="s">
        <v>5077</v>
      </c>
      <c r="D4904" s="155">
        <v>1106.4000000000001</v>
      </c>
      <c r="E4904" s="17">
        <v>1600</v>
      </c>
      <c r="F4904" s="17">
        <v>39959</v>
      </c>
      <c r="G4904" s="17">
        <v>17866.432000000001</v>
      </c>
      <c r="H4904">
        <v>29.672135362444099</v>
      </c>
    </row>
    <row r="4905" spans="1:8" x14ac:dyDescent="0.3">
      <c r="A4905" t="s">
        <v>1269</v>
      </c>
      <c r="B4905" t="s">
        <v>138</v>
      </c>
      <c r="C4905" t="s">
        <v>30</v>
      </c>
      <c r="D4905" s="155">
        <v>1106.4000000000001</v>
      </c>
      <c r="E4905" s="17">
        <v>1000</v>
      </c>
      <c r="F4905" s="17">
        <v>275258</v>
      </c>
      <c r="G4905" s="17">
        <v>158749.674</v>
      </c>
      <c r="H4905">
        <v>47.257530902984762</v>
      </c>
    </row>
    <row r="4906" spans="1:8" x14ac:dyDescent="0.3">
      <c r="A4906" t="s">
        <v>7902</v>
      </c>
      <c r="B4906" t="s">
        <v>138</v>
      </c>
      <c r="C4906" t="s">
        <v>5079</v>
      </c>
      <c r="D4906" s="155">
        <v>1106.4000000000001</v>
      </c>
      <c r="E4906" s="17">
        <v>920</v>
      </c>
      <c r="F4906" s="17">
        <v>34964</v>
      </c>
      <c r="G4906" s="17">
        <v>17848.654000000006</v>
      </c>
      <c r="H4906">
        <v>76.207918250673998</v>
      </c>
    </row>
    <row r="4907" spans="1:8" x14ac:dyDescent="0.3">
      <c r="A4907" t="s">
        <v>7903</v>
      </c>
      <c r="B4907" t="s">
        <v>138</v>
      </c>
      <c r="C4907" t="s">
        <v>5081</v>
      </c>
      <c r="D4907" s="155">
        <v>1106.4000000000001</v>
      </c>
      <c r="E4907" s="17">
        <v>0</v>
      </c>
      <c r="F4907" s="17">
        <v>123918</v>
      </c>
      <c r="G4907" s="17">
        <v>65329.875800000002</v>
      </c>
      <c r="H4907">
        <v>52.023813728789619</v>
      </c>
    </row>
    <row r="4908" spans="1:8" x14ac:dyDescent="0.3">
      <c r="A4908" t="s">
        <v>7904</v>
      </c>
      <c r="B4908" t="s">
        <v>138</v>
      </c>
      <c r="C4908" t="s">
        <v>5083</v>
      </c>
      <c r="D4908" s="155">
        <v>1106.4000000000001</v>
      </c>
      <c r="E4908" s="17">
        <v>0</v>
      </c>
      <c r="F4908" s="17">
        <v>186442</v>
      </c>
      <c r="G4908" s="17">
        <v>97803.535000000003</v>
      </c>
      <c r="H4908">
        <v>54.865477341016607</v>
      </c>
    </row>
    <row r="4909" spans="1:8" x14ac:dyDescent="0.3">
      <c r="A4909" t="s">
        <v>7905</v>
      </c>
      <c r="B4909" t="s">
        <v>138</v>
      </c>
      <c r="C4909" t="s">
        <v>5085</v>
      </c>
      <c r="D4909" s="155">
        <v>1106.4000000000001</v>
      </c>
      <c r="E4909" s="17">
        <v>225</v>
      </c>
      <c r="F4909" s="17">
        <v>34833</v>
      </c>
      <c r="G4909" s="17">
        <v>17207.318800000001</v>
      </c>
      <c r="H4909">
        <v>89.539506473088792</v>
      </c>
    </row>
    <row r="4910" spans="1:8" x14ac:dyDescent="0.3">
      <c r="A4910" t="s">
        <v>1270</v>
      </c>
      <c r="B4910" t="s">
        <v>138</v>
      </c>
      <c r="C4910" t="s">
        <v>31</v>
      </c>
      <c r="D4910" s="155">
        <v>1106.4000000000001</v>
      </c>
      <c r="E4910" s="17">
        <v>3360</v>
      </c>
      <c r="F4910" s="17">
        <v>380150</v>
      </c>
      <c r="G4910" s="17">
        <v>193109.95860000013</v>
      </c>
      <c r="H4910">
        <v>60.25260137372905</v>
      </c>
    </row>
    <row r="4911" spans="1:8" x14ac:dyDescent="0.3">
      <c r="A4911" t="s">
        <v>1351</v>
      </c>
      <c r="B4911" t="s">
        <v>139</v>
      </c>
      <c r="C4911" t="s">
        <v>4</v>
      </c>
      <c r="D4911" s="155">
        <v>1232.9000000000001</v>
      </c>
      <c r="E4911" s="17">
        <v>14175</v>
      </c>
      <c r="F4911" s="17">
        <v>3733892</v>
      </c>
      <c r="G4911" s="17">
        <v>1859994.471300002</v>
      </c>
      <c r="H4911">
        <v>57.341748025914818</v>
      </c>
    </row>
    <row r="4912" spans="1:8" x14ac:dyDescent="0.3">
      <c r="A4912" t="s">
        <v>1352</v>
      </c>
      <c r="B4912" t="s">
        <v>139</v>
      </c>
      <c r="C4912" t="s">
        <v>2</v>
      </c>
      <c r="D4912" s="155">
        <v>1232.9000000000001</v>
      </c>
      <c r="E4912" s="17">
        <v>23517</v>
      </c>
      <c r="F4912" s="17">
        <v>7211511</v>
      </c>
      <c r="G4912" s="17">
        <v>3787169.9379000003</v>
      </c>
      <c r="H4912">
        <v>70.58444660193247</v>
      </c>
    </row>
    <row r="4913" spans="1:8" x14ac:dyDescent="0.3">
      <c r="A4913" t="s">
        <v>1353</v>
      </c>
      <c r="B4913" t="s">
        <v>139</v>
      </c>
      <c r="C4913" t="s">
        <v>3</v>
      </c>
      <c r="D4913" s="155">
        <v>1232.9000000000001</v>
      </c>
      <c r="E4913" s="17">
        <v>11704</v>
      </c>
      <c r="F4913" s="17">
        <v>1798021</v>
      </c>
      <c r="G4913" s="17">
        <v>926188.22429999942</v>
      </c>
      <c r="H4913">
        <v>65.022854252851403</v>
      </c>
    </row>
    <row r="4914" spans="1:8" x14ac:dyDescent="0.3">
      <c r="A4914" t="s">
        <v>1354</v>
      </c>
      <c r="B4914" t="s">
        <v>139</v>
      </c>
      <c r="C4914" t="s">
        <v>7</v>
      </c>
      <c r="D4914" s="155">
        <v>1232.9000000000001</v>
      </c>
      <c r="E4914" s="17">
        <v>4920</v>
      </c>
      <c r="F4914" s="17">
        <v>1259911</v>
      </c>
      <c r="G4914" s="17">
        <v>699066.70800000045</v>
      </c>
      <c r="H4914">
        <v>60.572748378082743</v>
      </c>
    </row>
    <row r="4915" spans="1:8" x14ac:dyDescent="0.3">
      <c r="A4915" t="s">
        <v>1355</v>
      </c>
      <c r="B4915" t="s">
        <v>139</v>
      </c>
      <c r="C4915" t="s">
        <v>5</v>
      </c>
      <c r="D4915" s="155">
        <v>1232.9000000000001</v>
      </c>
      <c r="E4915" s="17">
        <v>7200</v>
      </c>
      <c r="F4915" s="17">
        <v>1162098</v>
      </c>
      <c r="G4915" s="17">
        <v>642251.8639</v>
      </c>
      <c r="H4915">
        <v>61.245776282879696</v>
      </c>
    </row>
    <row r="4916" spans="1:8" x14ac:dyDescent="0.3">
      <c r="A4916" t="s">
        <v>1356</v>
      </c>
      <c r="B4916" t="s">
        <v>139</v>
      </c>
      <c r="C4916" t="s">
        <v>6</v>
      </c>
      <c r="D4916" s="155">
        <v>1232.9000000000001</v>
      </c>
      <c r="E4916" s="17">
        <v>2100</v>
      </c>
      <c r="F4916" s="17">
        <v>581876</v>
      </c>
      <c r="G4916" s="17">
        <v>309115.25810000021</v>
      </c>
      <c r="H4916">
        <v>38.163539099832668</v>
      </c>
    </row>
    <row r="4917" spans="1:8" x14ac:dyDescent="0.3">
      <c r="A4917" t="s">
        <v>1357</v>
      </c>
      <c r="B4917" t="s">
        <v>139</v>
      </c>
      <c r="C4917" t="s">
        <v>8</v>
      </c>
      <c r="D4917" s="155">
        <v>1232.9000000000001</v>
      </c>
      <c r="E4917" s="17">
        <v>2405</v>
      </c>
      <c r="F4917" s="17">
        <v>554741</v>
      </c>
      <c r="G4917" s="17">
        <v>261046.46720000007</v>
      </c>
      <c r="H4917">
        <v>45.43525686631375</v>
      </c>
    </row>
    <row r="4918" spans="1:8" x14ac:dyDescent="0.3">
      <c r="A4918" t="s">
        <v>1358</v>
      </c>
      <c r="B4918" t="s">
        <v>139</v>
      </c>
      <c r="C4918" t="s">
        <v>21</v>
      </c>
      <c r="D4918" s="155">
        <v>1232.9000000000001</v>
      </c>
      <c r="E4918" s="17">
        <v>3040</v>
      </c>
      <c r="F4918" s="17">
        <v>319012</v>
      </c>
      <c r="G4918" s="17">
        <v>157036.25940000016</v>
      </c>
      <c r="H4918">
        <v>65.485814273844525</v>
      </c>
    </row>
    <row r="4919" spans="1:8" x14ac:dyDescent="0.3">
      <c r="A4919" t="s">
        <v>1359</v>
      </c>
      <c r="B4919" t="s">
        <v>139</v>
      </c>
      <c r="C4919" t="s">
        <v>22</v>
      </c>
      <c r="D4919" s="155">
        <v>1232.9000000000001</v>
      </c>
      <c r="E4919" s="17">
        <v>2840</v>
      </c>
      <c r="F4919" s="17">
        <v>582626</v>
      </c>
      <c r="G4919" s="17">
        <v>304738.21199999994</v>
      </c>
      <c r="H4919">
        <v>59.335152055692355</v>
      </c>
    </row>
    <row r="4920" spans="1:8" x14ac:dyDescent="0.3">
      <c r="A4920" t="s">
        <v>1360</v>
      </c>
      <c r="B4920" t="s">
        <v>139</v>
      </c>
      <c r="C4920" t="s">
        <v>23</v>
      </c>
      <c r="D4920" s="155">
        <v>1232.9000000000001</v>
      </c>
      <c r="E4920" s="17">
        <v>1600</v>
      </c>
      <c r="F4920" s="17">
        <v>513580</v>
      </c>
      <c r="G4920" s="17">
        <v>270772.12299999979</v>
      </c>
      <c r="H4920">
        <v>58.481847740878656</v>
      </c>
    </row>
    <row r="4921" spans="1:8" x14ac:dyDescent="0.3">
      <c r="A4921" t="s">
        <v>1361</v>
      </c>
      <c r="B4921" t="s">
        <v>139</v>
      </c>
      <c r="C4921" t="s">
        <v>24</v>
      </c>
      <c r="D4921" s="155">
        <v>1232.9000000000001</v>
      </c>
      <c r="E4921" s="17">
        <v>6760</v>
      </c>
      <c r="F4921" s="17">
        <v>689052</v>
      </c>
      <c r="G4921" s="17">
        <v>362303.85680000013</v>
      </c>
      <c r="H4921">
        <v>64.955480524670918</v>
      </c>
    </row>
    <row r="4922" spans="1:8" x14ac:dyDescent="0.3">
      <c r="A4922" t="s">
        <v>1362</v>
      </c>
      <c r="B4922" t="s">
        <v>139</v>
      </c>
      <c r="C4922" t="s">
        <v>25</v>
      </c>
      <c r="D4922" s="155">
        <v>1232.9000000000001</v>
      </c>
      <c r="E4922" s="17">
        <v>2480</v>
      </c>
      <c r="F4922" s="17">
        <v>328525</v>
      </c>
      <c r="G4922" s="17">
        <v>171673.38420000006</v>
      </c>
      <c r="H4922">
        <v>65.954189068035049</v>
      </c>
    </row>
    <row r="4923" spans="1:8" x14ac:dyDescent="0.3">
      <c r="A4923" t="s">
        <v>7906</v>
      </c>
      <c r="B4923" t="s">
        <v>139</v>
      </c>
      <c r="C4923" t="s">
        <v>5061</v>
      </c>
      <c r="D4923" s="155">
        <v>1232.9000000000001</v>
      </c>
      <c r="E4923" s="17">
        <v>1933</v>
      </c>
      <c r="F4923" s="17">
        <v>352868</v>
      </c>
      <c r="G4923" s="17">
        <v>189157.6699999999</v>
      </c>
      <c r="H4923">
        <v>48.512863863263732</v>
      </c>
    </row>
    <row r="4924" spans="1:8" x14ac:dyDescent="0.3">
      <c r="A4924" t="s">
        <v>1363</v>
      </c>
      <c r="B4924" t="s">
        <v>139</v>
      </c>
      <c r="C4924" t="s">
        <v>14</v>
      </c>
      <c r="D4924" s="155">
        <v>1232.9000000000001</v>
      </c>
      <c r="E4924" s="17">
        <v>1364</v>
      </c>
      <c r="F4924" s="17">
        <v>555411</v>
      </c>
      <c r="G4924" s="17">
        <v>289828.72900000034</v>
      </c>
      <c r="H4924">
        <v>21.519757322581277</v>
      </c>
    </row>
    <row r="4925" spans="1:8" x14ac:dyDescent="0.3">
      <c r="A4925" t="s">
        <v>1364</v>
      </c>
      <c r="B4925" t="s">
        <v>139</v>
      </c>
      <c r="C4925" t="s">
        <v>15</v>
      </c>
      <c r="D4925" s="155">
        <v>1232.9000000000001</v>
      </c>
      <c r="E4925" s="17">
        <v>1078</v>
      </c>
      <c r="F4925" s="17">
        <v>449366</v>
      </c>
      <c r="G4925" s="17">
        <v>264481.58979999996</v>
      </c>
      <c r="H4925">
        <v>32.84958913209649</v>
      </c>
    </row>
    <row r="4926" spans="1:8" x14ac:dyDescent="0.3">
      <c r="A4926" t="s">
        <v>7907</v>
      </c>
      <c r="B4926" t="s">
        <v>139</v>
      </c>
      <c r="C4926" t="s">
        <v>5063</v>
      </c>
      <c r="D4926" s="155">
        <v>1232.9000000000001</v>
      </c>
      <c r="E4926" s="17">
        <v>400</v>
      </c>
      <c r="F4926" s="17">
        <v>17789</v>
      </c>
      <c r="G4926" s="17">
        <v>7886.6520000000019</v>
      </c>
      <c r="H4926">
        <v>38.21218898790471</v>
      </c>
    </row>
    <row r="4927" spans="1:8" x14ac:dyDescent="0.3">
      <c r="A4927" t="s">
        <v>7908</v>
      </c>
      <c r="B4927" t="s">
        <v>139</v>
      </c>
      <c r="C4927" t="s">
        <v>5065</v>
      </c>
      <c r="D4927" s="155">
        <v>1232.9000000000001</v>
      </c>
      <c r="E4927" s="17">
        <v>0</v>
      </c>
      <c r="F4927" s="17">
        <v>517312</v>
      </c>
      <c r="G4927" s="17">
        <v>197043.6136000001</v>
      </c>
      <c r="H4927">
        <v>74.386694726232932</v>
      </c>
    </row>
    <row r="4928" spans="1:8" x14ac:dyDescent="0.3">
      <c r="A4928" t="s">
        <v>7909</v>
      </c>
      <c r="B4928" t="s">
        <v>139</v>
      </c>
      <c r="C4928" t="s">
        <v>5067</v>
      </c>
      <c r="D4928" s="155">
        <v>1232.9000000000001</v>
      </c>
      <c r="E4928" s="17">
        <v>0</v>
      </c>
      <c r="F4928" s="17">
        <v>468508</v>
      </c>
      <c r="G4928" s="17">
        <v>214649.86090000026</v>
      </c>
      <c r="H4928">
        <v>60.012812667781752</v>
      </c>
    </row>
    <row r="4929" spans="1:8" x14ac:dyDescent="0.3">
      <c r="A4929" t="s">
        <v>7910</v>
      </c>
      <c r="B4929" t="s">
        <v>139</v>
      </c>
      <c r="C4929" t="s">
        <v>5069</v>
      </c>
      <c r="D4929" s="155">
        <v>1232.9000000000001</v>
      </c>
      <c r="E4929" s="17">
        <v>0</v>
      </c>
      <c r="F4929" s="17">
        <v>33272</v>
      </c>
      <c r="G4929" s="17">
        <v>17558.469999999998</v>
      </c>
      <c r="H4929">
        <v>166.19535809585702</v>
      </c>
    </row>
    <row r="4930" spans="1:8" x14ac:dyDescent="0.3">
      <c r="A4930" t="s">
        <v>7911</v>
      </c>
      <c r="B4930" t="s">
        <v>139</v>
      </c>
      <c r="C4930" t="s">
        <v>5071</v>
      </c>
      <c r="D4930" s="155">
        <v>1232.9000000000001</v>
      </c>
      <c r="E4930" s="17">
        <v>0</v>
      </c>
      <c r="F4930" s="17">
        <v>79218</v>
      </c>
      <c r="G4930" s="17">
        <v>37702.301500000009</v>
      </c>
      <c r="H4930">
        <v>39.745854101431043</v>
      </c>
    </row>
    <row r="4931" spans="1:8" x14ac:dyDescent="0.3">
      <c r="A4931" t="s">
        <v>7912</v>
      </c>
      <c r="B4931" t="s">
        <v>139</v>
      </c>
      <c r="C4931" t="s">
        <v>5073</v>
      </c>
      <c r="D4931" s="155">
        <v>1232.9000000000001</v>
      </c>
      <c r="E4931" s="17">
        <v>0</v>
      </c>
      <c r="F4931" s="17">
        <v>71808</v>
      </c>
      <c r="G4931" s="17">
        <v>29394.729300000021</v>
      </c>
      <c r="H4931">
        <v>36.021352536247782</v>
      </c>
    </row>
    <row r="4932" spans="1:8" x14ac:dyDescent="0.3">
      <c r="A4932" t="s">
        <v>7913</v>
      </c>
      <c r="B4932" t="s">
        <v>139</v>
      </c>
      <c r="C4932" t="s">
        <v>5075</v>
      </c>
      <c r="D4932" s="155">
        <v>1232.9000000000001</v>
      </c>
      <c r="E4932" s="17">
        <v>0</v>
      </c>
      <c r="F4932" s="17">
        <v>1222</v>
      </c>
      <c r="G4932" s="17">
        <v>472.13</v>
      </c>
      <c r="H4932">
        <v>90.31579607131907</v>
      </c>
    </row>
    <row r="4933" spans="1:8" x14ac:dyDescent="0.3">
      <c r="A4933" t="s">
        <v>1365</v>
      </c>
      <c r="B4933" t="s">
        <v>139</v>
      </c>
      <c r="C4933" t="s">
        <v>26</v>
      </c>
      <c r="D4933" s="155">
        <v>1232.9000000000001</v>
      </c>
      <c r="E4933" s="17">
        <v>1368</v>
      </c>
      <c r="F4933" s="17">
        <v>586136</v>
      </c>
      <c r="G4933" s="17">
        <v>289969.31220000033</v>
      </c>
      <c r="H4933">
        <v>79.462949267247197</v>
      </c>
    </row>
    <row r="4934" spans="1:8" x14ac:dyDescent="0.3">
      <c r="A4934" t="s">
        <v>1366</v>
      </c>
      <c r="B4934" t="s">
        <v>139</v>
      </c>
      <c r="C4934" t="s">
        <v>27</v>
      </c>
      <c r="D4934" s="155">
        <v>1232.9000000000001</v>
      </c>
      <c r="E4934" s="17">
        <v>1596</v>
      </c>
      <c r="F4934" s="17">
        <v>432629</v>
      </c>
      <c r="G4934" s="17">
        <v>216700.51439999993</v>
      </c>
      <c r="H4934">
        <v>101.39232327390523</v>
      </c>
    </row>
    <row r="4935" spans="1:8" x14ac:dyDescent="0.3">
      <c r="A4935" t="s">
        <v>1367</v>
      </c>
      <c r="B4935" t="s">
        <v>139</v>
      </c>
      <c r="C4935" t="s">
        <v>28</v>
      </c>
      <c r="D4935" s="155">
        <v>1232.9000000000001</v>
      </c>
      <c r="E4935" s="17">
        <v>1056</v>
      </c>
      <c r="F4935" s="17">
        <v>149825</v>
      </c>
      <c r="G4935" s="17">
        <v>54651.427999999956</v>
      </c>
      <c r="H4935">
        <v>109.45828369035037</v>
      </c>
    </row>
    <row r="4936" spans="1:8" x14ac:dyDescent="0.3">
      <c r="A4936" t="s">
        <v>1368</v>
      </c>
      <c r="B4936" t="s">
        <v>139</v>
      </c>
      <c r="C4936" t="s">
        <v>29</v>
      </c>
      <c r="D4936" s="155">
        <v>1232.9000000000001</v>
      </c>
      <c r="E4936" s="17">
        <v>200</v>
      </c>
      <c r="F4936" s="17">
        <v>91281</v>
      </c>
      <c r="G4936" s="17">
        <v>47257.035399999986</v>
      </c>
      <c r="H4936">
        <v>71.221675341797678</v>
      </c>
    </row>
    <row r="4937" spans="1:8" x14ac:dyDescent="0.3">
      <c r="A4937" t="s">
        <v>7914</v>
      </c>
      <c r="B4937" t="s">
        <v>139</v>
      </c>
      <c r="C4937" t="s">
        <v>5077</v>
      </c>
      <c r="D4937" s="155">
        <v>1232.9000000000001</v>
      </c>
      <c r="E4937" s="17">
        <v>1280</v>
      </c>
      <c r="F4937" s="17">
        <v>22731</v>
      </c>
      <c r="G4937" s="17">
        <v>12926.416000000001</v>
      </c>
      <c r="H4937">
        <v>52.772787953063599</v>
      </c>
    </row>
    <row r="4938" spans="1:8" x14ac:dyDescent="0.3">
      <c r="A4938" t="s">
        <v>1369</v>
      </c>
      <c r="B4938" t="s">
        <v>139</v>
      </c>
      <c r="C4938" t="s">
        <v>30</v>
      </c>
      <c r="D4938" s="155">
        <v>1232.9000000000001</v>
      </c>
      <c r="E4938" s="17">
        <v>1800</v>
      </c>
      <c r="F4938" s="17">
        <v>333129</v>
      </c>
      <c r="G4938" s="17">
        <v>185021.66540000009</v>
      </c>
      <c r="H4938">
        <v>61.945080507849518</v>
      </c>
    </row>
    <row r="4939" spans="1:8" x14ac:dyDescent="0.3">
      <c r="A4939" t="s">
        <v>7915</v>
      </c>
      <c r="B4939" t="s">
        <v>139</v>
      </c>
      <c r="C4939" t="s">
        <v>5079</v>
      </c>
      <c r="D4939" s="155">
        <v>1232.9000000000001</v>
      </c>
      <c r="E4939" s="17">
        <v>1080</v>
      </c>
      <c r="F4939" s="17">
        <v>26519</v>
      </c>
      <c r="G4939" s="17">
        <v>12970.525400000002</v>
      </c>
      <c r="H4939">
        <v>115.2831662097223</v>
      </c>
    </row>
    <row r="4940" spans="1:8" x14ac:dyDescent="0.3">
      <c r="A4940" t="s">
        <v>7916</v>
      </c>
      <c r="B4940" t="s">
        <v>139</v>
      </c>
      <c r="C4940" t="s">
        <v>5081</v>
      </c>
      <c r="D4940" s="155">
        <v>1232.9000000000001</v>
      </c>
      <c r="E4940" s="17">
        <v>0</v>
      </c>
      <c r="F4940" s="17">
        <v>190771</v>
      </c>
      <c r="G4940" s="17">
        <v>95906.364999999991</v>
      </c>
      <c r="H4940">
        <v>61.139041544828508</v>
      </c>
    </row>
    <row r="4941" spans="1:8" x14ac:dyDescent="0.3">
      <c r="A4941" t="s">
        <v>7917</v>
      </c>
      <c r="B4941" t="s">
        <v>139</v>
      </c>
      <c r="C4941" t="s">
        <v>5083</v>
      </c>
      <c r="D4941" s="155">
        <v>1232.9000000000001</v>
      </c>
      <c r="E4941" s="17">
        <v>0</v>
      </c>
      <c r="F4941" s="17">
        <v>270919</v>
      </c>
      <c r="G4941" s="17">
        <v>145568.95050000001</v>
      </c>
      <c r="H4941">
        <v>47.277255270649178</v>
      </c>
    </row>
    <row r="4942" spans="1:8" x14ac:dyDescent="0.3">
      <c r="A4942" t="s">
        <v>7918</v>
      </c>
      <c r="B4942" t="s">
        <v>139</v>
      </c>
      <c r="C4942" t="s">
        <v>5085</v>
      </c>
      <c r="D4942" s="155">
        <v>1232.9000000000001</v>
      </c>
      <c r="E4942" s="17">
        <v>495</v>
      </c>
      <c r="F4942" s="17">
        <v>76617</v>
      </c>
      <c r="G4942" s="17">
        <v>36083.966800000002</v>
      </c>
      <c r="H4942">
        <v>54.550772546180902</v>
      </c>
    </row>
    <row r="4943" spans="1:8" x14ac:dyDescent="0.3">
      <c r="A4943" t="s">
        <v>1370</v>
      </c>
      <c r="B4943" t="s">
        <v>139</v>
      </c>
      <c r="C4943" t="s">
        <v>31</v>
      </c>
      <c r="D4943" s="155">
        <v>1232.9000000000001</v>
      </c>
      <c r="E4943" s="17">
        <v>4200</v>
      </c>
      <c r="F4943" s="17">
        <v>494627</v>
      </c>
      <c r="G4943" s="17">
        <v>263261.10589999997</v>
      </c>
      <c r="H4943">
        <v>63.132600242223859</v>
      </c>
    </row>
    <row r="4944" spans="1:8" x14ac:dyDescent="0.3">
      <c r="A4944" t="s">
        <v>1371</v>
      </c>
      <c r="B4944" t="s">
        <v>140</v>
      </c>
      <c r="C4944" t="s">
        <v>4</v>
      </c>
      <c r="D4944" s="155">
        <v>1261.3</v>
      </c>
      <c r="E4944" s="17">
        <v>13824</v>
      </c>
      <c r="F4944" s="17">
        <v>4410259</v>
      </c>
      <c r="G4944" s="17">
        <v>2363543.7703000037</v>
      </c>
      <c r="H4944">
        <v>55.57633635812298</v>
      </c>
    </row>
    <row r="4945" spans="1:8" x14ac:dyDescent="0.3">
      <c r="A4945" t="s">
        <v>1372</v>
      </c>
      <c r="B4945" t="s">
        <v>140</v>
      </c>
      <c r="C4945" t="s">
        <v>2</v>
      </c>
      <c r="D4945" s="155">
        <v>1261.3</v>
      </c>
      <c r="E4945" s="17">
        <v>16188</v>
      </c>
      <c r="F4945" s="17">
        <v>5913414</v>
      </c>
      <c r="G4945" s="17">
        <v>3170385.7854000018</v>
      </c>
      <c r="H4945">
        <v>63.532883433068712</v>
      </c>
    </row>
    <row r="4946" spans="1:8" x14ac:dyDescent="0.3">
      <c r="A4946" t="s">
        <v>1373</v>
      </c>
      <c r="B4946" t="s">
        <v>140</v>
      </c>
      <c r="C4946" t="s">
        <v>3</v>
      </c>
      <c r="D4946" s="155">
        <v>1261.3</v>
      </c>
      <c r="E4946" s="17">
        <v>16192</v>
      </c>
      <c r="F4946" s="17">
        <v>2112035</v>
      </c>
      <c r="G4946" s="17">
        <v>1011229.150200001</v>
      </c>
      <c r="H4946">
        <v>66.514520834625756</v>
      </c>
    </row>
    <row r="4947" spans="1:8" x14ac:dyDescent="0.3">
      <c r="A4947" t="s">
        <v>1374</v>
      </c>
      <c r="B4947" t="s">
        <v>140</v>
      </c>
      <c r="C4947" t="s">
        <v>7</v>
      </c>
      <c r="D4947" s="155">
        <v>1261.3</v>
      </c>
      <c r="E4947" s="17">
        <v>2727</v>
      </c>
      <c r="F4947" s="17">
        <v>733771</v>
      </c>
      <c r="G4947" s="17">
        <v>401936.05699999956</v>
      </c>
      <c r="H4947">
        <v>59.466456636243727</v>
      </c>
    </row>
    <row r="4948" spans="1:8" x14ac:dyDescent="0.3">
      <c r="A4948" t="s">
        <v>1375</v>
      </c>
      <c r="B4948" t="s">
        <v>140</v>
      </c>
      <c r="C4948" t="s">
        <v>5</v>
      </c>
      <c r="D4948" s="155">
        <v>1261.3</v>
      </c>
      <c r="E4948" s="17">
        <v>6000</v>
      </c>
      <c r="F4948" s="17">
        <v>1016348</v>
      </c>
      <c r="G4948" s="17">
        <v>566701.08940000006</v>
      </c>
      <c r="H4948">
        <v>60.133503520395394</v>
      </c>
    </row>
    <row r="4949" spans="1:8" x14ac:dyDescent="0.3">
      <c r="A4949" t="s">
        <v>1376</v>
      </c>
      <c r="B4949" t="s">
        <v>140</v>
      </c>
      <c r="C4949" t="s">
        <v>6</v>
      </c>
      <c r="D4949" s="155">
        <v>1261.3</v>
      </c>
      <c r="E4949" s="17">
        <v>1385</v>
      </c>
      <c r="F4949" s="17">
        <v>344395</v>
      </c>
      <c r="G4949" s="17">
        <v>170148.41470000008</v>
      </c>
      <c r="H4949">
        <v>39.686406442307508</v>
      </c>
    </row>
    <row r="4950" spans="1:8" x14ac:dyDescent="0.3">
      <c r="A4950" t="s">
        <v>1377</v>
      </c>
      <c r="B4950" t="s">
        <v>140</v>
      </c>
      <c r="C4950" t="s">
        <v>8</v>
      </c>
      <c r="D4950" s="155">
        <v>1261.3</v>
      </c>
      <c r="E4950" s="17">
        <v>4680</v>
      </c>
      <c r="F4950" s="17">
        <v>903234</v>
      </c>
      <c r="G4950" s="17">
        <v>435389.18809999997</v>
      </c>
      <c r="H4950">
        <v>56.169610330566002</v>
      </c>
    </row>
    <row r="4951" spans="1:8" x14ac:dyDescent="0.3">
      <c r="A4951" t="s">
        <v>1378</v>
      </c>
      <c r="B4951" t="s">
        <v>140</v>
      </c>
      <c r="C4951" t="s">
        <v>21</v>
      </c>
      <c r="D4951" s="155">
        <v>1261.3</v>
      </c>
      <c r="E4951" s="17">
        <v>2080</v>
      </c>
      <c r="F4951" s="17">
        <v>232229</v>
      </c>
      <c r="G4951" s="17">
        <v>103061.18220000004</v>
      </c>
      <c r="H4951">
        <v>53.751738109026135</v>
      </c>
    </row>
    <row r="4952" spans="1:8" x14ac:dyDescent="0.3">
      <c r="A4952" t="s">
        <v>1379</v>
      </c>
      <c r="B4952" t="s">
        <v>140</v>
      </c>
      <c r="C4952" t="s">
        <v>22</v>
      </c>
      <c r="D4952" s="155">
        <v>1261.3</v>
      </c>
      <c r="E4952" s="17">
        <v>1960</v>
      </c>
      <c r="F4952" s="17">
        <v>412693</v>
      </c>
      <c r="G4952" s="17">
        <v>199630.478</v>
      </c>
      <c r="H4952">
        <v>54.967832605492205</v>
      </c>
    </row>
    <row r="4953" spans="1:8" x14ac:dyDescent="0.3">
      <c r="A4953" t="s">
        <v>1380</v>
      </c>
      <c r="B4953" t="s">
        <v>140</v>
      </c>
      <c r="C4953" t="s">
        <v>23</v>
      </c>
      <c r="D4953" s="155">
        <v>1261.3</v>
      </c>
      <c r="E4953" s="17">
        <v>1080</v>
      </c>
      <c r="F4953" s="17">
        <v>295965</v>
      </c>
      <c r="G4953" s="17">
        <v>153286.78000000003</v>
      </c>
      <c r="H4953">
        <v>68.851006224356013</v>
      </c>
    </row>
    <row r="4954" spans="1:8" x14ac:dyDescent="0.3">
      <c r="A4954" t="s">
        <v>1381</v>
      </c>
      <c r="B4954" t="s">
        <v>140</v>
      </c>
      <c r="C4954" t="s">
        <v>24</v>
      </c>
      <c r="D4954" s="155">
        <v>1261.3</v>
      </c>
      <c r="E4954" s="17">
        <v>4640</v>
      </c>
      <c r="F4954" s="17">
        <v>446637</v>
      </c>
      <c r="G4954" s="17">
        <v>233962.89300000013</v>
      </c>
      <c r="H4954">
        <v>65.673265518872299</v>
      </c>
    </row>
    <row r="4955" spans="1:8" x14ac:dyDescent="0.3">
      <c r="A4955" t="s">
        <v>1382</v>
      </c>
      <c r="B4955" t="s">
        <v>140</v>
      </c>
      <c r="C4955" t="s">
        <v>25</v>
      </c>
      <c r="D4955" s="155">
        <v>1261.3</v>
      </c>
      <c r="E4955" s="17">
        <v>1720</v>
      </c>
      <c r="F4955" s="17">
        <v>237017</v>
      </c>
      <c r="G4955" s="17">
        <v>121221.50500000015</v>
      </c>
      <c r="H4955">
        <v>60.142594795246623</v>
      </c>
    </row>
    <row r="4956" spans="1:8" x14ac:dyDescent="0.3">
      <c r="A4956" t="s">
        <v>7919</v>
      </c>
      <c r="B4956" t="s">
        <v>140</v>
      </c>
      <c r="C4956" t="s">
        <v>5061</v>
      </c>
      <c r="D4956" s="155">
        <v>1261.3</v>
      </c>
      <c r="E4956" s="17">
        <v>3875</v>
      </c>
      <c r="F4956" s="17">
        <v>392897</v>
      </c>
      <c r="G4956" s="17">
        <v>201672.24099999995</v>
      </c>
      <c r="H4956">
        <v>49.970685950243457</v>
      </c>
    </row>
    <row r="4957" spans="1:8" x14ac:dyDescent="0.3">
      <c r="A4957" t="s">
        <v>1383</v>
      </c>
      <c r="B4957" t="s">
        <v>140</v>
      </c>
      <c r="C4957" t="s">
        <v>14</v>
      </c>
      <c r="D4957" s="155">
        <v>1261.3</v>
      </c>
      <c r="E4957" s="17">
        <v>1840</v>
      </c>
      <c r="F4957" s="17">
        <v>514395</v>
      </c>
      <c r="G4957" s="17">
        <v>263442.11699999997</v>
      </c>
      <c r="H4957">
        <v>35.339457048596657</v>
      </c>
    </row>
    <row r="4958" spans="1:8" x14ac:dyDescent="0.3">
      <c r="A4958" t="s">
        <v>1384</v>
      </c>
      <c r="B4958" t="s">
        <v>140</v>
      </c>
      <c r="C4958" t="s">
        <v>15</v>
      </c>
      <c r="D4958" s="155">
        <v>1261.3</v>
      </c>
      <c r="E4958" s="17">
        <v>1670</v>
      </c>
      <c r="F4958" s="17">
        <v>507679</v>
      </c>
      <c r="G4958" s="17">
        <v>296461.2962000001</v>
      </c>
      <c r="H4958">
        <v>39.355081923772012</v>
      </c>
    </row>
    <row r="4959" spans="1:8" x14ac:dyDescent="0.3">
      <c r="A4959" t="s">
        <v>7920</v>
      </c>
      <c r="B4959" t="s">
        <v>140</v>
      </c>
      <c r="C4959" t="s">
        <v>5063</v>
      </c>
      <c r="D4959" s="155">
        <v>1261.3</v>
      </c>
      <c r="E4959" s="17">
        <v>400</v>
      </c>
      <c r="F4959" s="17">
        <v>22007</v>
      </c>
      <c r="G4959" s="17">
        <v>9586.7180000000062</v>
      </c>
      <c r="H4959">
        <v>42.085022554238343</v>
      </c>
    </row>
    <row r="4960" spans="1:8" x14ac:dyDescent="0.3">
      <c r="A4960" t="s">
        <v>7921</v>
      </c>
      <c r="B4960" t="s">
        <v>140</v>
      </c>
      <c r="C4960" t="s">
        <v>5065</v>
      </c>
      <c r="D4960" s="155">
        <v>1261.3</v>
      </c>
      <c r="E4960" s="17">
        <v>0</v>
      </c>
      <c r="F4960" s="17">
        <v>356453</v>
      </c>
      <c r="G4960" s="17">
        <v>149602.69500000027</v>
      </c>
      <c r="H4960">
        <v>51.510191661066422</v>
      </c>
    </row>
    <row r="4961" spans="1:8" x14ac:dyDescent="0.3">
      <c r="A4961" t="s">
        <v>7922</v>
      </c>
      <c r="B4961" t="s">
        <v>140</v>
      </c>
      <c r="C4961" t="s">
        <v>5067</v>
      </c>
      <c r="D4961" s="155">
        <v>1261.3</v>
      </c>
      <c r="E4961" s="17">
        <v>0</v>
      </c>
      <c r="F4961" s="17">
        <v>250456</v>
      </c>
      <c r="G4961" s="17">
        <v>88321.64790000004</v>
      </c>
      <c r="H4961">
        <v>122.14774685987071</v>
      </c>
    </row>
    <row r="4962" spans="1:8" x14ac:dyDescent="0.3">
      <c r="A4962" t="s">
        <v>7923</v>
      </c>
      <c r="B4962" t="s">
        <v>140</v>
      </c>
      <c r="C4962" t="s">
        <v>5069</v>
      </c>
      <c r="D4962" s="155">
        <v>1261.3</v>
      </c>
      <c r="E4962" s="17">
        <v>0</v>
      </c>
      <c r="F4962" s="17">
        <v>88348</v>
      </c>
      <c r="G4962" s="17">
        <v>26584.692000000017</v>
      </c>
      <c r="H4962">
        <v>96.108851716621331</v>
      </c>
    </row>
    <row r="4963" spans="1:8" x14ac:dyDescent="0.3">
      <c r="A4963" t="s">
        <v>7924</v>
      </c>
      <c r="B4963" t="s">
        <v>140</v>
      </c>
      <c r="C4963" t="s">
        <v>5071</v>
      </c>
      <c r="D4963" s="155">
        <v>1261.3</v>
      </c>
      <c r="E4963" s="17">
        <v>0</v>
      </c>
      <c r="F4963" s="17">
        <v>52139</v>
      </c>
      <c r="G4963" s="17">
        <v>15487.753299999989</v>
      </c>
      <c r="H4963">
        <v>64.596557237983333</v>
      </c>
    </row>
    <row r="4964" spans="1:8" x14ac:dyDescent="0.3">
      <c r="A4964" t="s">
        <v>7925</v>
      </c>
      <c r="B4964" t="s">
        <v>140</v>
      </c>
      <c r="C4964" t="s">
        <v>5073</v>
      </c>
      <c r="D4964" s="155">
        <v>1261.3</v>
      </c>
      <c r="E4964" s="17">
        <v>0</v>
      </c>
      <c r="F4964" s="17">
        <v>46134</v>
      </c>
      <c r="G4964" s="17">
        <v>18024.519399999994</v>
      </c>
      <c r="H4964">
        <v>21.292291284812983</v>
      </c>
    </row>
    <row r="4965" spans="1:8" x14ac:dyDescent="0.3">
      <c r="A4965" t="s">
        <v>7926</v>
      </c>
      <c r="B4965" t="s">
        <v>140</v>
      </c>
      <c r="C4965" t="s">
        <v>5075</v>
      </c>
      <c r="D4965" s="155">
        <v>1261.3</v>
      </c>
      <c r="E4965" s="17">
        <v>0</v>
      </c>
      <c r="F4965" s="17">
        <v>4044</v>
      </c>
      <c r="G4965" s="17">
        <v>1364.1599999999999</v>
      </c>
      <c r="H4965">
        <v>40.568996656516859</v>
      </c>
    </row>
    <row r="4966" spans="1:8" x14ac:dyDescent="0.3">
      <c r="A4966" t="s">
        <v>1385</v>
      </c>
      <c r="B4966" t="s">
        <v>140</v>
      </c>
      <c r="C4966" t="s">
        <v>26</v>
      </c>
      <c r="D4966" s="155">
        <v>1261.3</v>
      </c>
      <c r="E4966" s="17">
        <v>1368</v>
      </c>
      <c r="F4966" s="17">
        <v>498740</v>
      </c>
      <c r="G4966" s="17">
        <v>256778.10750000019</v>
      </c>
      <c r="H4966">
        <v>84.647281543724773</v>
      </c>
    </row>
    <row r="4967" spans="1:8" x14ac:dyDescent="0.3">
      <c r="A4967" t="s">
        <v>1386</v>
      </c>
      <c r="B4967" t="s">
        <v>140</v>
      </c>
      <c r="C4967" t="s">
        <v>27</v>
      </c>
      <c r="D4967" s="155">
        <v>1261.3</v>
      </c>
      <c r="E4967" s="17">
        <v>1368</v>
      </c>
      <c r="F4967" s="17">
        <v>466826</v>
      </c>
      <c r="G4967" s="17">
        <v>237093.94949999976</v>
      </c>
      <c r="H4967">
        <v>68.369063896898297</v>
      </c>
    </row>
    <row r="4968" spans="1:8" x14ac:dyDescent="0.3">
      <c r="A4968" t="s">
        <v>1387</v>
      </c>
      <c r="B4968" t="s">
        <v>140</v>
      </c>
      <c r="C4968" t="s">
        <v>28</v>
      </c>
      <c r="D4968" s="155">
        <v>1261.3</v>
      </c>
      <c r="E4968" s="17">
        <v>1584</v>
      </c>
      <c r="F4968" s="17">
        <v>268862</v>
      </c>
      <c r="G4968" s="17">
        <v>120881.97479999997</v>
      </c>
      <c r="H4968">
        <v>93.848895493362903</v>
      </c>
    </row>
    <row r="4969" spans="1:8" x14ac:dyDescent="0.3">
      <c r="A4969" t="s">
        <v>1388</v>
      </c>
      <c r="B4969" t="s">
        <v>140</v>
      </c>
      <c r="C4969" t="s">
        <v>29</v>
      </c>
      <c r="D4969" s="155">
        <v>1261.3</v>
      </c>
      <c r="E4969" s="17">
        <v>400</v>
      </c>
      <c r="F4969" s="17">
        <v>154149</v>
      </c>
      <c r="G4969" s="17">
        <v>80925.230800000005</v>
      </c>
      <c r="H4969">
        <v>55.042252804434916</v>
      </c>
    </row>
    <row r="4970" spans="1:8" x14ac:dyDescent="0.3">
      <c r="A4970" t="s">
        <v>7927</v>
      </c>
      <c r="B4970" t="s">
        <v>140</v>
      </c>
      <c r="C4970" t="s">
        <v>5077</v>
      </c>
      <c r="D4970" s="155">
        <v>1261.3</v>
      </c>
      <c r="E4970" s="17">
        <v>960</v>
      </c>
      <c r="F4970" s="17">
        <v>12257</v>
      </c>
      <c r="G4970" s="17">
        <v>6014.7080000000005</v>
      </c>
      <c r="H4970">
        <v>61.290984913874574</v>
      </c>
    </row>
    <row r="4971" spans="1:8" x14ac:dyDescent="0.3">
      <c r="A4971" t="s">
        <v>1389</v>
      </c>
      <c r="B4971" t="s">
        <v>140</v>
      </c>
      <c r="C4971" t="s">
        <v>30</v>
      </c>
      <c r="D4971" s="155">
        <v>1261.3</v>
      </c>
      <c r="E4971" s="17">
        <v>1908</v>
      </c>
      <c r="F4971" s="17">
        <v>397327</v>
      </c>
      <c r="G4971" s="17">
        <v>230803.89049999995</v>
      </c>
      <c r="H4971">
        <v>58.708648874948047</v>
      </c>
    </row>
    <row r="4972" spans="1:8" x14ac:dyDescent="0.3">
      <c r="A4972" t="s">
        <v>7928</v>
      </c>
      <c r="B4972" t="s">
        <v>140</v>
      </c>
      <c r="C4972" t="s">
        <v>5079</v>
      </c>
      <c r="D4972" s="155">
        <v>1261.3</v>
      </c>
      <c r="E4972" s="17">
        <v>720</v>
      </c>
      <c r="F4972" s="17">
        <v>23684</v>
      </c>
      <c r="G4972" s="17">
        <v>13334.835999999999</v>
      </c>
      <c r="H4972">
        <v>155.99123497318249</v>
      </c>
    </row>
    <row r="4973" spans="1:8" x14ac:dyDescent="0.3">
      <c r="A4973" t="s">
        <v>7929</v>
      </c>
      <c r="B4973" t="s">
        <v>140</v>
      </c>
      <c r="C4973" t="s">
        <v>5081</v>
      </c>
      <c r="D4973" s="155">
        <v>1261.3</v>
      </c>
      <c r="E4973" s="17">
        <v>912</v>
      </c>
      <c r="F4973" s="17">
        <v>513656</v>
      </c>
      <c r="G4973" s="17">
        <v>251399.48289999989</v>
      </c>
      <c r="H4973">
        <v>77.366178769785819</v>
      </c>
    </row>
    <row r="4974" spans="1:8" x14ac:dyDescent="0.3">
      <c r="A4974" t="s">
        <v>7930</v>
      </c>
      <c r="B4974" t="s">
        <v>140</v>
      </c>
      <c r="C4974" t="s">
        <v>5083</v>
      </c>
      <c r="D4974" s="155">
        <v>1261.3</v>
      </c>
      <c r="E4974" s="17">
        <v>2736</v>
      </c>
      <c r="F4974" s="17">
        <v>1216199</v>
      </c>
      <c r="G4974" s="17">
        <v>610919.9770000003</v>
      </c>
      <c r="H4974">
        <v>81.031207203590711</v>
      </c>
    </row>
    <row r="4975" spans="1:8" x14ac:dyDescent="0.3">
      <c r="A4975" t="s">
        <v>7931</v>
      </c>
      <c r="B4975" t="s">
        <v>140</v>
      </c>
      <c r="C4975" t="s">
        <v>5085</v>
      </c>
      <c r="D4975" s="155">
        <v>1261.3</v>
      </c>
      <c r="E4975" s="17">
        <v>360</v>
      </c>
      <c r="F4975" s="17">
        <v>46874</v>
      </c>
      <c r="G4975" s="17">
        <v>21003.122799999997</v>
      </c>
      <c r="H4975">
        <v>81.396458234512437</v>
      </c>
    </row>
    <row r="4976" spans="1:8" x14ac:dyDescent="0.3">
      <c r="A4976" t="s">
        <v>1390</v>
      </c>
      <c r="B4976" t="s">
        <v>140</v>
      </c>
      <c r="C4976" t="s">
        <v>31</v>
      </c>
      <c r="D4976" s="155">
        <v>1261.3</v>
      </c>
      <c r="E4976" s="17">
        <v>3360</v>
      </c>
      <c r="F4976" s="17">
        <v>386397</v>
      </c>
      <c r="G4976" s="17">
        <v>165378.20140000005</v>
      </c>
      <c r="H4976">
        <v>56.403229587096405</v>
      </c>
    </row>
    <row r="4977" spans="1:8" x14ac:dyDescent="0.3">
      <c r="A4977" t="s">
        <v>1451</v>
      </c>
      <c r="B4977" t="s">
        <v>141</v>
      </c>
      <c r="C4977" t="s">
        <v>4</v>
      </c>
      <c r="D4977" s="155">
        <v>1060.2</v>
      </c>
      <c r="E4977" s="17">
        <v>8505</v>
      </c>
      <c r="F4977" s="17">
        <v>2497576</v>
      </c>
      <c r="G4977" s="17">
        <v>1300160.5595000002</v>
      </c>
      <c r="H4977">
        <v>52.927710960396546</v>
      </c>
    </row>
    <row r="4978" spans="1:8" x14ac:dyDescent="0.3">
      <c r="A4978" t="s">
        <v>1452</v>
      </c>
      <c r="B4978" t="s">
        <v>141</v>
      </c>
      <c r="C4978" t="s">
        <v>2</v>
      </c>
      <c r="D4978" s="155">
        <v>1060.2</v>
      </c>
      <c r="E4978" s="17">
        <v>11442</v>
      </c>
      <c r="F4978" s="17">
        <v>3799287</v>
      </c>
      <c r="G4978" s="17">
        <v>2039369.8681999983</v>
      </c>
      <c r="H4978">
        <v>67.633903948851824</v>
      </c>
    </row>
    <row r="4979" spans="1:8" x14ac:dyDescent="0.3">
      <c r="A4979" t="s">
        <v>1453</v>
      </c>
      <c r="B4979" t="s">
        <v>141</v>
      </c>
      <c r="C4979" t="s">
        <v>3</v>
      </c>
      <c r="D4979" s="155">
        <v>1060.2</v>
      </c>
      <c r="E4979" s="17">
        <v>6688</v>
      </c>
      <c r="F4979" s="17">
        <v>931241</v>
      </c>
      <c r="G4979" s="17">
        <v>463546.66470000002</v>
      </c>
      <c r="H4979">
        <v>58.41405931050187</v>
      </c>
    </row>
    <row r="4980" spans="1:8" x14ac:dyDescent="0.3">
      <c r="A4980" t="s">
        <v>1454</v>
      </c>
      <c r="B4980" t="s">
        <v>141</v>
      </c>
      <c r="C4980" t="s">
        <v>7</v>
      </c>
      <c r="D4980" s="155">
        <v>1060.2</v>
      </c>
      <c r="E4980" s="17">
        <v>2955</v>
      </c>
      <c r="F4980" s="17">
        <v>841060</v>
      </c>
      <c r="G4980" s="17">
        <v>464027.73899999965</v>
      </c>
      <c r="H4980">
        <v>53.49687610074281</v>
      </c>
    </row>
    <row r="4981" spans="1:8" x14ac:dyDescent="0.3">
      <c r="A4981" t="s">
        <v>1455</v>
      </c>
      <c r="B4981" t="s">
        <v>141</v>
      </c>
      <c r="C4981" t="s">
        <v>5</v>
      </c>
      <c r="D4981" s="155">
        <v>1060.2</v>
      </c>
      <c r="E4981" s="17">
        <v>5200</v>
      </c>
      <c r="F4981" s="17">
        <v>913997</v>
      </c>
      <c r="G4981" s="17">
        <v>517368.48849999945</v>
      </c>
      <c r="H4981">
        <v>59.374448075702595</v>
      </c>
    </row>
    <row r="4982" spans="1:8" x14ac:dyDescent="0.3">
      <c r="A4982" t="s">
        <v>1456</v>
      </c>
      <c r="B4982" t="s">
        <v>141</v>
      </c>
      <c r="C4982" t="s">
        <v>6</v>
      </c>
      <c r="D4982" s="155">
        <v>1060.2</v>
      </c>
      <c r="E4982" s="17">
        <v>1060</v>
      </c>
      <c r="F4982" s="17">
        <v>288285</v>
      </c>
      <c r="G4982" s="17">
        <v>148803.30079999985</v>
      </c>
      <c r="H4982">
        <v>40.496208364946455</v>
      </c>
    </row>
    <row r="4983" spans="1:8" x14ac:dyDescent="0.3">
      <c r="A4983" t="s">
        <v>1457</v>
      </c>
      <c r="B4983" t="s">
        <v>141</v>
      </c>
      <c r="C4983" t="s">
        <v>8</v>
      </c>
      <c r="D4983" s="155">
        <v>1060.2</v>
      </c>
      <c r="E4983" s="17">
        <v>2100</v>
      </c>
      <c r="F4983" s="17">
        <v>435776</v>
      </c>
      <c r="G4983" s="17">
        <v>208020.76330000005</v>
      </c>
      <c r="H4983">
        <v>54.472994851231157</v>
      </c>
    </row>
    <row r="4984" spans="1:8" x14ac:dyDescent="0.3">
      <c r="A4984" t="s">
        <v>1458</v>
      </c>
      <c r="B4984" t="s">
        <v>141</v>
      </c>
      <c r="C4984" t="s">
        <v>21</v>
      </c>
      <c r="D4984" s="155">
        <v>1060.2</v>
      </c>
      <c r="E4984" s="17">
        <v>2080</v>
      </c>
      <c r="F4984" s="17">
        <v>240151</v>
      </c>
      <c r="G4984" s="17">
        <v>117805.14660000004</v>
      </c>
      <c r="H4984">
        <v>57.17206958564568</v>
      </c>
    </row>
    <row r="4985" spans="1:8" x14ac:dyDescent="0.3">
      <c r="A4985" t="s">
        <v>1459</v>
      </c>
      <c r="B4985" t="s">
        <v>141</v>
      </c>
      <c r="C4985" t="s">
        <v>22</v>
      </c>
      <c r="D4985" s="155">
        <v>1060.2</v>
      </c>
      <c r="E4985" s="17">
        <v>1960</v>
      </c>
      <c r="F4985" s="17">
        <v>325553</v>
      </c>
      <c r="G4985" s="17">
        <v>161641.1200000002</v>
      </c>
      <c r="H4985">
        <v>72.692391602121901</v>
      </c>
    </row>
    <row r="4986" spans="1:8" x14ac:dyDescent="0.3">
      <c r="A4986" t="s">
        <v>1460</v>
      </c>
      <c r="B4986" t="s">
        <v>141</v>
      </c>
      <c r="C4986" t="s">
        <v>23</v>
      </c>
      <c r="D4986" s="155">
        <v>1060.2</v>
      </c>
      <c r="E4986" s="17">
        <v>1080</v>
      </c>
      <c r="F4986" s="17">
        <v>274822</v>
      </c>
      <c r="G4986" s="17">
        <v>145917.25400000007</v>
      </c>
      <c r="H4986">
        <v>70.166480487072079</v>
      </c>
    </row>
    <row r="4987" spans="1:8" x14ac:dyDescent="0.3">
      <c r="A4987" t="s">
        <v>1461</v>
      </c>
      <c r="B4987" t="s">
        <v>141</v>
      </c>
      <c r="C4987" t="s">
        <v>24</v>
      </c>
      <c r="D4987" s="155">
        <v>1060.2</v>
      </c>
      <c r="E4987" s="17">
        <v>4640</v>
      </c>
      <c r="F4987" s="17">
        <v>467242</v>
      </c>
      <c r="G4987" s="17">
        <v>252917.61180000001</v>
      </c>
      <c r="H4987">
        <v>62.600891858745499</v>
      </c>
    </row>
    <row r="4988" spans="1:8" x14ac:dyDescent="0.3">
      <c r="A4988" t="s">
        <v>1462</v>
      </c>
      <c r="B4988" t="s">
        <v>141</v>
      </c>
      <c r="C4988" t="s">
        <v>25</v>
      </c>
      <c r="D4988" s="155">
        <v>1060.2</v>
      </c>
      <c r="E4988" s="17">
        <v>1720</v>
      </c>
      <c r="F4988" s="17">
        <v>190307</v>
      </c>
      <c r="G4988" s="17">
        <v>100970.61400000002</v>
      </c>
      <c r="H4988">
        <v>78.262713107736516</v>
      </c>
    </row>
    <row r="4989" spans="1:8" x14ac:dyDescent="0.3">
      <c r="A4989" t="s">
        <v>7932</v>
      </c>
      <c r="B4989" t="s">
        <v>141</v>
      </c>
      <c r="C4989" t="s">
        <v>5061</v>
      </c>
      <c r="D4989" s="155">
        <v>1060.2</v>
      </c>
      <c r="E4989" s="17">
        <v>2885</v>
      </c>
      <c r="F4989" s="17">
        <v>313956</v>
      </c>
      <c r="G4989" s="17">
        <v>166848.63099999996</v>
      </c>
      <c r="H4989">
        <v>55.584722182747932</v>
      </c>
    </row>
    <row r="4990" spans="1:8" x14ac:dyDescent="0.3">
      <c r="A4990" t="s">
        <v>1463</v>
      </c>
      <c r="B4990" t="s">
        <v>141</v>
      </c>
      <c r="C4990" t="s">
        <v>14</v>
      </c>
      <c r="D4990" s="155">
        <v>1060.2</v>
      </c>
      <c r="E4990" s="17">
        <v>1420</v>
      </c>
      <c r="F4990" s="17">
        <v>376579</v>
      </c>
      <c r="G4990" s="17">
        <v>191098.09700000015</v>
      </c>
      <c r="H4990">
        <v>43.646657503602952</v>
      </c>
    </row>
    <row r="4991" spans="1:8" x14ac:dyDescent="0.3">
      <c r="A4991" t="s">
        <v>1464</v>
      </c>
      <c r="B4991" t="s">
        <v>141</v>
      </c>
      <c r="C4991" t="s">
        <v>15</v>
      </c>
      <c r="D4991" s="155">
        <v>1060.2</v>
      </c>
      <c r="E4991" s="17">
        <v>1190</v>
      </c>
      <c r="F4991" s="17">
        <v>336470</v>
      </c>
      <c r="G4991" s="17">
        <v>197518.59659999993</v>
      </c>
      <c r="H4991">
        <v>37.650365352121405</v>
      </c>
    </row>
    <row r="4992" spans="1:8" x14ac:dyDescent="0.3">
      <c r="A4992" t="s">
        <v>7933</v>
      </c>
      <c r="B4992" t="s">
        <v>141</v>
      </c>
      <c r="C4992" t="s">
        <v>5063</v>
      </c>
      <c r="D4992" s="155">
        <v>1060.2</v>
      </c>
      <c r="E4992" s="17">
        <v>400</v>
      </c>
      <c r="F4992" s="17">
        <v>4447</v>
      </c>
      <c r="G4992" s="17">
        <v>1705.2600000000002</v>
      </c>
      <c r="H4992">
        <v>200.4504262256817</v>
      </c>
    </row>
    <row r="4993" spans="1:8" x14ac:dyDescent="0.3">
      <c r="A4993" t="s">
        <v>7934</v>
      </c>
      <c r="B4993" t="s">
        <v>141</v>
      </c>
      <c r="C4993" t="s">
        <v>5065</v>
      </c>
      <c r="D4993" s="155">
        <v>1060.2</v>
      </c>
      <c r="E4993" s="17">
        <v>0</v>
      </c>
      <c r="F4993" s="17">
        <v>265490</v>
      </c>
      <c r="G4993" s="17">
        <v>105739.04229999997</v>
      </c>
      <c r="H4993">
        <v>70.250854087367713</v>
      </c>
    </row>
    <row r="4994" spans="1:8" x14ac:dyDescent="0.3">
      <c r="A4994" t="s">
        <v>7935</v>
      </c>
      <c r="B4994" t="s">
        <v>141</v>
      </c>
      <c r="C4994" t="s">
        <v>5067</v>
      </c>
      <c r="D4994" s="155">
        <v>1060.2</v>
      </c>
      <c r="E4994" s="17">
        <v>0</v>
      </c>
      <c r="F4994" s="17">
        <v>256431</v>
      </c>
      <c r="G4994" s="17">
        <v>93947.874699999869</v>
      </c>
      <c r="H4994">
        <v>112.16564875121807</v>
      </c>
    </row>
    <row r="4995" spans="1:8" x14ac:dyDescent="0.3">
      <c r="A4995" t="s">
        <v>7936</v>
      </c>
      <c r="B4995" t="s">
        <v>141</v>
      </c>
      <c r="C4995" t="s">
        <v>5069</v>
      </c>
      <c r="D4995" s="155">
        <v>1060.2</v>
      </c>
      <c r="E4995" s="17">
        <v>0</v>
      </c>
      <c r="F4995" s="17">
        <v>23131</v>
      </c>
      <c r="G4995" s="17">
        <v>6800.9711000000025</v>
      </c>
      <c r="H4995">
        <v>232.21308537304486</v>
      </c>
    </row>
    <row r="4996" spans="1:8" x14ac:dyDescent="0.3">
      <c r="A4996" t="s">
        <v>7937</v>
      </c>
      <c r="B4996" t="s">
        <v>141</v>
      </c>
      <c r="C4996" t="s">
        <v>5071</v>
      </c>
      <c r="D4996" s="155">
        <v>1060.2</v>
      </c>
      <c r="E4996" s="17">
        <v>0</v>
      </c>
      <c r="F4996" s="17">
        <v>30965</v>
      </c>
      <c r="G4996" s="17">
        <v>14088.701499999992</v>
      </c>
      <c r="H4996">
        <v>53.375705051673457</v>
      </c>
    </row>
    <row r="4997" spans="1:8" x14ac:dyDescent="0.3">
      <c r="A4997" t="s">
        <v>7938</v>
      </c>
      <c r="B4997" t="s">
        <v>141</v>
      </c>
      <c r="C4997" t="s">
        <v>5073</v>
      </c>
      <c r="D4997" s="155">
        <v>1060.2</v>
      </c>
      <c r="E4997" s="17">
        <v>0</v>
      </c>
      <c r="F4997" s="17">
        <v>29454</v>
      </c>
      <c r="G4997" s="17">
        <v>8475.556599999989</v>
      </c>
      <c r="H4997">
        <v>28.911546902474235</v>
      </c>
    </row>
    <row r="4998" spans="1:8" x14ac:dyDescent="0.3">
      <c r="A4998" t="s">
        <v>7939</v>
      </c>
      <c r="B4998" t="s">
        <v>141</v>
      </c>
      <c r="C4998" t="s">
        <v>5075</v>
      </c>
      <c r="D4998" s="155">
        <v>1060.2</v>
      </c>
      <c r="E4998" s="17">
        <v>0</v>
      </c>
      <c r="F4998" s="17">
        <v>499</v>
      </c>
      <c r="G4998" s="17">
        <v>254.73</v>
      </c>
      <c r="H4998">
        <v>-5.0000000000000009</v>
      </c>
    </row>
    <row r="4999" spans="1:8" x14ac:dyDescent="0.3">
      <c r="A4999" t="s">
        <v>1465</v>
      </c>
      <c r="B4999" t="s">
        <v>141</v>
      </c>
      <c r="C4999" t="s">
        <v>26</v>
      </c>
      <c r="D4999" s="155">
        <v>1060.2</v>
      </c>
      <c r="E4999" s="17">
        <v>1368</v>
      </c>
      <c r="F4999" s="17">
        <v>491488</v>
      </c>
      <c r="G4999" s="17">
        <v>250673.52640000018</v>
      </c>
      <c r="H4999">
        <v>71.072100688718791</v>
      </c>
    </row>
    <row r="5000" spans="1:8" x14ac:dyDescent="0.3">
      <c r="A5000" t="s">
        <v>1466</v>
      </c>
      <c r="B5000" t="s">
        <v>141</v>
      </c>
      <c r="C5000" t="s">
        <v>27</v>
      </c>
      <c r="D5000" s="155">
        <v>1060.2</v>
      </c>
      <c r="E5000" s="17">
        <v>1596</v>
      </c>
      <c r="F5000" s="17">
        <v>350370</v>
      </c>
      <c r="G5000" s="17">
        <v>166106.20219999991</v>
      </c>
      <c r="H5000">
        <v>99.85465071207787</v>
      </c>
    </row>
    <row r="5001" spans="1:8" x14ac:dyDescent="0.3">
      <c r="A5001" t="s">
        <v>1467</v>
      </c>
      <c r="B5001" t="s">
        <v>141</v>
      </c>
      <c r="C5001" t="s">
        <v>28</v>
      </c>
      <c r="D5001" s="155">
        <v>1060.2</v>
      </c>
      <c r="E5001" s="17">
        <v>1056</v>
      </c>
      <c r="F5001" s="17">
        <v>194733</v>
      </c>
      <c r="G5001" s="17">
        <v>77499.874699999971</v>
      </c>
      <c r="H5001">
        <v>72.180060206072312</v>
      </c>
    </row>
    <row r="5002" spans="1:8" x14ac:dyDescent="0.3">
      <c r="A5002" t="s">
        <v>1468</v>
      </c>
      <c r="B5002" t="s">
        <v>141</v>
      </c>
      <c r="C5002" t="s">
        <v>29</v>
      </c>
      <c r="D5002" s="155">
        <v>1060.2</v>
      </c>
      <c r="E5002" s="17">
        <v>200</v>
      </c>
      <c r="F5002" s="17">
        <v>110790</v>
      </c>
      <c r="G5002" s="17">
        <v>55045.51150000003</v>
      </c>
      <c r="H5002">
        <v>51.615913639605765</v>
      </c>
    </row>
    <row r="5003" spans="1:8" x14ac:dyDescent="0.3">
      <c r="A5003" t="s">
        <v>7940</v>
      </c>
      <c r="B5003" t="s">
        <v>141</v>
      </c>
      <c r="C5003" t="s">
        <v>5077</v>
      </c>
      <c r="D5003" s="155">
        <v>1060.2</v>
      </c>
      <c r="E5003" s="17">
        <v>1280</v>
      </c>
      <c r="F5003" s="17">
        <v>30884</v>
      </c>
      <c r="G5003" s="17">
        <v>13952.420000000002</v>
      </c>
      <c r="H5003">
        <v>34.133536007862261</v>
      </c>
    </row>
    <row r="5004" spans="1:8" x14ac:dyDescent="0.3">
      <c r="A5004" t="s">
        <v>1469</v>
      </c>
      <c r="B5004" t="s">
        <v>141</v>
      </c>
      <c r="C5004" t="s">
        <v>30</v>
      </c>
      <c r="D5004" s="155">
        <v>1060.2</v>
      </c>
      <c r="E5004" s="17">
        <v>1108</v>
      </c>
      <c r="F5004" s="17">
        <v>178269</v>
      </c>
      <c r="G5004" s="17">
        <v>100124.81930000002</v>
      </c>
      <c r="H5004">
        <v>66.000044947684728</v>
      </c>
    </row>
    <row r="5005" spans="1:8" x14ac:dyDescent="0.3">
      <c r="A5005" t="s">
        <v>7941</v>
      </c>
      <c r="B5005" t="s">
        <v>141</v>
      </c>
      <c r="C5005" t="s">
        <v>5079</v>
      </c>
      <c r="D5005" s="155">
        <v>1060.2</v>
      </c>
      <c r="E5005" s="17">
        <v>720</v>
      </c>
      <c r="F5005" s="17">
        <v>27008</v>
      </c>
      <c r="G5005" s="17">
        <v>15131.514000000003</v>
      </c>
      <c r="H5005">
        <v>124.82554985540348</v>
      </c>
    </row>
    <row r="5006" spans="1:8" x14ac:dyDescent="0.3">
      <c r="A5006" t="s">
        <v>7942</v>
      </c>
      <c r="B5006" t="s">
        <v>141</v>
      </c>
      <c r="C5006" t="s">
        <v>5081</v>
      </c>
      <c r="D5006" s="155">
        <v>1060.2</v>
      </c>
      <c r="E5006" s="17">
        <v>0</v>
      </c>
      <c r="F5006" s="17">
        <v>96641</v>
      </c>
      <c r="G5006" s="17">
        <v>49820.419599999979</v>
      </c>
      <c r="H5006">
        <v>67.727389389645268</v>
      </c>
    </row>
    <row r="5007" spans="1:8" x14ac:dyDescent="0.3">
      <c r="A5007" t="s">
        <v>7943</v>
      </c>
      <c r="B5007" t="s">
        <v>141</v>
      </c>
      <c r="C5007" t="s">
        <v>5083</v>
      </c>
      <c r="D5007" s="155">
        <v>1060.2</v>
      </c>
      <c r="E5007" s="17">
        <v>0</v>
      </c>
      <c r="F5007" s="17">
        <v>110082</v>
      </c>
      <c r="G5007" s="17">
        <v>58298.709999999992</v>
      </c>
      <c r="H5007">
        <v>64.734865187206154</v>
      </c>
    </row>
    <row r="5008" spans="1:8" x14ac:dyDescent="0.3">
      <c r="A5008" t="s">
        <v>7944</v>
      </c>
      <c r="B5008" t="s">
        <v>141</v>
      </c>
      <c r="C5008" t="s">
        <v>5085</v>
      </c>
      <c r="D5008" s="155">
        <v>1060.2</v>
      </c>
      <c r="E5008" s="17">
        <v>450</v>
      </c>
      <c r="F5008" s="17">
        <v>36503</v>
      </c>
      <c r="G5008" s="17">
        <v>10039.407999999999</v>
      </c>
      <c r="H5008">
        <v>95.346631927366545</v>
      </c>
    </row>
    <row r="5009" spans="1:8" x14ac:dyDescent="0.3">
      <c r="A5009" t="s">
        <v>1470</v>
      </c>
      <c r="B5009" t="s">
        <v>141</v>
      </c>
      <c r="C5009" t="s">
        <v>31</v>
      </c>
      <c r="D5009" s="155">
        <v>1060.2</v>
      </c>
      <c r="E5009" s="17">
        <v>4440</v>
      </c>
      <c r="F5009" s="17">
        <v>420268</v>
      </c>
      <c r="G5009" s="17">
        <v>204972.77180000008</v>
      </c>
      <c r="H5009">
        <v>80.614372237628587</v>
      </c>
    </row>
    <row r="5010" spans="1:8" x14ac:dyDescent="0.3">
      <c r="A5010" t="s">
        <v>1471</v>
      </c>
      <c r="B5010" t="s">
        <v>142</v>
      </c>
      <c r="C5010" t="s">
        <v>4</v>
      </c>
      <c r="D5010" s="155">
        <v>1260.2</v>
      </c>
      <c r="E5010" s="17">
        <v>11736</v>
      </c>
      <c r="F5010" s="17">
        <v>3928787</v>
      </c>
      <c r="G5010" s="17">
        <v>2126910.0279000001</v>
      </c>
      <c r="H5010">
        <v>50.407962174267382</v>
      </c>
    </row>
    <row r="5011" spans="1:8" x14ac:dyDescent="0.3">
      <c r="A5011" t="s">
        <v>1472</v>
      </c>
      <c r="B5011" t="s">
        <v>142</v>
      </c>
      <c r="C5011" t="s">
        <v>2</v>
      </c>
      <c r="D5011" s="155">
        <v>1260.2</v>
      </c>
      <c r="E5011" s="17">
        <v>17265</v>
      </c>
      <c r="F5011" s="17">
        <v>5671674.9900000002</v>
      </c>
      <c r="G5011" s="17">
        <v>2974420.2629999998</v>
      </c>
      <c r="H5011">
        <v>68.048914590743109</v>
      </c>
    </row>
    <row r="5012" spans="1:8" x14ac:dyDescent="0.3">
      <c r="A5012" t="s">
        <v>1473</v>
      </c>
      <c r="B5012" t="s">
        <v>142</v>
      </c>
      <c r="C5012" t="s">
        <v>3</v>
      </c>
      <c r="D5012" s="155">
        <v>1260.2</v>
      </c>
      <c r="E5012" s="17">
        <v>13552</v>
      </c>
      <c r="F5012" s="17">
        <v>1803873</v>
      </c>
      <c r="G5012" s="17">
        <v>925436.03940000001</v>
      </c>
      <c r="H5012">
        <v>68.843077067356248</v>
      </c>
    </row>
    <row r="5013" spans="1:8" x14ac:dyDescent="0.3">
      <c r="A5013" t="s">
        <v>1474</v>
      </c>
      <c r="B5013" t="s">
        <v>142</v>
      </c>
      <c r="C5013" t="s">
        <v>7</v>
      </c>
      <c r="D5013" s="155">
        <v>1260.2</v>
      </c>
      <c r="E5013" s="17">
        <v>4170</v>
      </c>
      <c r="F5013" s="17">
        <v>1165726</v>
      </c>
      <c r="G5013" s="17">
        <v>637875.50599999959</v>
      </c>
      <c r="H5013">
        <v>57.702450311621583</v>
      </c>
    </row>
    <row r="5014" spans="1:8" x14ac:dyDescent="0.3">
      <c r="A5014" t="s">
        <v>1475</v>
      </c>
      <c r="B5014" t="s">
        <v>142</v>
      </c>
      <c r="C5014" t="s">
        <v>5</v>
      </c>
      <c r="D5014" s="155">
        <v>1260.2</v>
      </c>
      <c r="E5014" s="17">
        <v>6000</v>
      </c>
      <c r="F5014" s="17">
        <v>977112</v>
      </c>
      <c r="G5014" s="17">
        <v>546476.43769999954</v>
      </c>
      <c r="H5014">
        <v>59.347487511715919</v>
      </c>
    </row>
    <row r="5015" spans="1:8" x14ac:dyDescent="0.3">
      <c r="A5015" t="s">
        <v>1476</v>
      </c>
      <c r="B5015" t="s">
        <v>142</v>
      </c>
      <c r="C5015" t="s">
        <v>6</v>
      </c>
      <c r="D5015" s="155">
        <v>1260.2</v>
      </c>
      <c r="E5015" s="17">
        <v>1320</v>
      </c>
      <c r="F5015" s="17">
        <v>435803</v>
      </c>
      <c r="G5015" s="17">
        <v>225528.13270000016</v>
      </c>
      <c r="H5015">
        <v>36.853644297603608</v>
      </c>
    </row>
    <row r="5016" spans="1:8" x14ac:dyDescent="0.3">
      <c r="A5016" t="s">
        <v>1477</v>
      </c>
      <c r="B5016" t="s">
        <v>142</v>
      </c>
      <c r="C5016" t="s">
        <v>8</v>
      </c>
      <c r="D5016" s="155">
        <v>1260.2</v>
      </c>
      <c r="E5016" s="17">
        <v>2840</v>
      </c>
      <c r="F5016" s="17">
        <v>530668</v>
      </c>
      <c r="G5016" s="17">
        <v>250384.47749999992</v>
      </c>
      <c r="H5016">
        <v>55.626055953753109</v>
      </c>
    </row>
    <row r="5017" spans="1:8" x14ac:dyDescent="0.3">
      <c r="A5017" t="s">
        <v>1478</v>
      </c>
      <c r="B5017" t="s">
        <v>142</v>
      </c>
      <c r="C5017" t="s">
        <v>21</v>
      </c>
      <c r="D5017" s="155">
        <v>1260.2</v>
      </c>
      <c r="E5017" s="17">
        <v>1880</v>
      </c>
      <c r="F5017" s="17">
        <v>246902</v>
      </c>
      <c r="G5017" s="17">
        <v>117125.61039999995</v>
      </c>
      <c r="H5017">
        <v>53.274623374944056</v>
      </c>
    </row>
    <row r="5018" spans="1:8" x14ac:dyDescent="0.3">
      <c r="A5018" t="s">
        <v>1479</v>
      </c>
      <c r="B5018" t="s">
        <v>142</v>
      </c>
      <c r="C5018" t="s">
        <v>22</v>
      </c>
      <c r="D5018" s="155">
        <v>1260.2</v>
      </c>
      <c r="E5018" s="17">
        <v>1760</v>
      </c>
      <c r="F5018" s="17">
        <v>331788</v>
      </c>
      <c r="G5018" s="17">
        <v>162324.02400000003</v>
      </c>
      <c r="H5018">
        <v>69.88385514865989</v>
      </c>
    </row>
    <row r="5019" spans="1:8" x14ac:dyDescent="0.3">
      <c r="A5019" t="s">
        <v>1480</v>
      </c>
      <c r="B5019" t="s">
        <v>142</v>
      </c>
      <c r="C5019" t="s">
        <v>23</v>
      </c>
      <c r="D5019" s="155">
        <v>1260.2</v>
      </c>
      <c r="E5019" s="17">
        <v>1000</v>
      </c>
      <c r="F5019" s="17">
        <v>271196</v>
      </c>
      <c r="G5019" s="17">
        <v>143114.67000000004</v>
      </c>
      <c r="H5019">
        <v>65.291699251561425</v>
      </c>
    </row>
    <row r="5020" spans="1:8" x14ac:dyDescent="0.3">
      <c r="A5020" t="s">
        <v>1481</v>
      </c>
      <c r="B5020" t="s">
        <v>142</v>
      </c>
      <c r="C5020" t="s">
        <v>24</v>
      </c>
      <c r="D5020" s="155">
        <v>1260.2</v>
      </c>
      <c r="E5020" s="17">
        <v>4200</v>
      </c>
      <c r="F5020" s="17">
        <v>443902</v>
      </c>
      <c r="G5020" s="17">
        <v>234043.93400000001</v>
      </c>
      <c r="H5020">
        <v>56.114141206752734</v>
      </c>
    </row>
    <row r="5021" spans="1:8" x14ac:dyDescent="0.3">
      <c r="A5021" t="s">
        <v>1482</v>
      </c>
      <c r="B5021" t="s">
        <v>142</v>
      </c>
      <c r="C5021" t="s">
        <v>25</v>
      </c>
      <c r="D5021" s="155">
        <v>1260.2</v>
      </c>
      <c r="E5021" s="17">
        <v>1560</v>
      </c>
      <c r="F5021" s="17">
        <v>176385</v>
      </c>
      <c r="G5021" s="17">
        <v>89926.398000000001</v>
      </c>
      <c r="H5021">
        <v>72.930593512257062</v>
      </c>
    </row>
    <row r="5022" spans="1:8" x14ac:dyDescent="0.3">
      <c r="A5022" t="s">
        <v>7945</v>
      </c>
      <c r="B5022" t="s">
        <v>142</v>
      </c>
      <c r="C5022" t="s">
        <v>5061</v>
      </c>
      <c r="D5022" s="155">
        <v>1260.2</v>
      </c>
      <c r="E5022" s="17">
        <v>2720</v>
      </c>
      <c r="F5022" s="17">
        <v>301745</v>
      </c>
      <c r="G5022" s="17">
        <v>158627.43940000003</v>
      </c>
      <c r="H5022">
        <v>59.87565893503632</v>
      </c>
    </row>
    <row r="5023" spans="1:8" x14ac:dyDescent="0.3">
      <c r="A5023" t="s">
        <v>1483</v>
      </c>
      <c r="B5023" t="s">
        <v>142</v>
      </c>
      <c r="C5023" t="s">
        <v>14</v>
      </c>
      <c r="D5023" s="155">
        <v>1260.2</v>
      </c>
      <c r="E5023" s="17">
        <v>1240</v>
      </c>
      <c r="F5023" s="17">
        <v>391856</v>
      </c>
      <c r="G5023" s="17">
        <v>199355.33700000006</v>
      </c>
      <c r="H5023">
        <v>34.140227808462136</v>
      </c>
    </row>
    <row r="5024" spans="1:8" x14ac:dyDescent="0.3">
      <c r="A5024" t="s">
        <v>1484</v>
      </c>
      <c r="B5024" t="s">
        <v>142</v>
      </c>
      <c r="C5024" t="s">
        <v>15</v>
      </c>
      <c r="D5024" s="155">
        <v>1260.2</v>
      </c>
      <c r="E5024" s="17">
        <v>1225</v>
      </c>
      <c r="F5024" s="17">
        <v>377731</v>
      </c>
      <c r="G5024" s="17">
        <v>222185.35099999988</v>
      </c>
      <c r="H5024">
        <v>34.907930174890254</v>
      </c>
    </row>
    <row r="5025" spans="1:8" x14ac:dyDescent="0.3">
      <c r="A5025" t="s">
        <v>7946</v>
      </c>
      <c r="B5025" t="s">
        <v>142</v>
      </c>
      <c r="C5025" t="s">
        <v>5063</v>
      </c>
      <c r="D5025" s="155">
        <v>1260.2</v>
      </c>
      <c r="E5025" s="17">
        <v>400</v>
      </c>
      <c r="F5025" s="17">
        <v>36845</v>
      </c>
      <c r="G5025" s="17">
        <v>16631.38099999999</v>
      </c>
      <c r="H5025">
        <v>21.00146364191388</v>
      </c>
    </row>
    <row r="5026" spans="1:8" x14ac:dyDescent="0.3">
      <c r="A5026" t="s">
        <v>7947</v>
      </c>
      <c r="B5026" t="s">
        <v>142</v>
      </c>
      <c r="C5026" t="s">
        <v>5065</v>
      </c>
      <c r="D5026" s="155">
        <v>1260.2</v>
      </c>
      <c r="E5026" s="17">
        <v>0</v>
      </c>
      <c r="F5026" s="17">
        <v>312743</v>
      </c>
      <c r="G5026" s="17">
        <v>121962.55410000018</v>
      </c>
      <c r="H5026">
        <v>57.260409218909338</v>
      </c>
    </row>
    <row r="5027" spans="1:8" x14ac:dyDescent="0.3">
      <c r="A5027" t="s">
        <v>7948</v>
      </c>
      <c r="B5027" t="s">
        <v>142</v>
      </c>
      <c r="C5027" t="s">
        <v>5067</v>
      </c>
      <c r="D5027" s="155">
        <v>1260.2</v>
      </c>
      <c r="E5027" s="17">
        <v>0</v>
      </c>
      <c r="F5027" s="17">
        <v>304089</v>
      </c>
      <c r="G5027" s="17">
        <v>122528.71630000009</v>
      </c>
      <c r="H5027">
        <v>66.618563019462542</v>
      </c>
    </row>
    <row r="5028" spans="1:8" x14ac:dyDescent="0.3">
      <c r="A5028" t="s">
        <v>7949</v>
      </c>
      <c r="B5028" t="s">
        <v>142</v>
      </c>
      <c r="C5028" t="s">
        <v>5069</v>
      </c>
      <c r="D5028" s="155">
        <v>1260.2</v>
      </c>
      <c r="E5028" s="17">
        <v>0</v>
      </c>
      <c r="F5028" s="17">
        <v>29513</v>
      </c>
      <c r="G5028" s="17">
        <v>11479.840000000007</v>
      </c>
      <c r="H5028">
        <v>104.8736056243055</v>
      </c>
    </row>
    <row r="5029" spans="1:8" x14ac:dyDescent="0.3">
      <c r="A5029" t="s">
        <v>7950</v>
      </c>
      <c r="B5029" t="s">
        <v>142</v>
      </c>
      <c r="C5029" t="s">
        <v>5071</v>
      </c>
      <c r="D5029" s="155">
        <v>1260.2</v>
      </c>
      <c r="E5029" s="17">
        <v>0</v>
      </c>
      <c r="F5029" s="17">
        <v>74921</v>
      </c>
      <c r="G5029" s="17">
        <v>30528.15400000001</v>
      </c>
      <c r="H5029">
        <v>57.7328375387332</v>
      </c>
    </row>
    <row r="5030" spans="1:8" x14ac:dyDescent="0.3">
      <c r="A5030" t="s">
        <v>7951</v>
      </c>
      <c r="B5030" t="s">
        <v>142</v>
      </c>
      <c r="C5030" t="s">
        <v>5073</v>
      </c>
      <c r="D5030" s="155">
        <v>1260.2</v>
      </c>
      <c r="E5030" s="17">
        <v>0</v>
      </c>
      <c r="F5030" s="17">
        <v>41207</v>
      </c>
      <c r="G5030" s="17">
        <v>18251.426299999985</v>
      </c>
      <c r="H5030">
        <v>26.059298835994689</v>
      </c>
    </row>
    <row r="5031" spans="1:8" x14ac:dyDescent="0.3">
      <c r="A5031" t="s">
        <v>7952</v>
      </c>
      <c r="B5031" t="s">
        <v>142</v>
      </c>
      <c r="C5031" t="s">
        <v>5075</v>
      </c>
      <c r="D5031" s="155">
        <v>1260.2</v>
      </c>
      <c r="E5031" s="17">
        <v>0</v>
      </c>
      <c r="F5031" s="17">
        <v>1157</v>
      </c>
      <c r="G5031" s="17">
        <v>597.91999999999996</v>
      </c>
      <c r="H5031">
        <v>55.56294269156475</v>
      </c>
    </row>
    <row r="5032" spans="1:8" x14ac:dyDescent="0.3">
      <c r="A5032" t="s">
        <v>1485</v>
      </c>
      <c r="B5032" t="s">
        <v>142</v>
      </c>
      <c r="C5032" t="s">
        <v>26</v>
      </c>
      <c r="D5032" s="155">
        <v>1260.2</v>
      </c>
      <c r="E5032" s="17">
        <v>1368</v>
      </c>
      <c r="F5032" s="17">
        <v>551005</v>
      </c>
      <c r="G5032" s="17">
        <v>285019.04679999995</v>
      </c>
      <c r="H5032">
        <v>73.651269208452248</v>
      </c>
    </row>
    <row r="5033" spans="1:8" x14ac:dyDescent="0.3">
      <c r="A5033" t="s">
        <v>1486</v>
      </c>
      <c r="B5033" t="s">
        <v>142</v>
      </c>
      <c r="C5033" t="s">
        <v>27</v>
      </c>
      <c r="D5033" s="155">
        <v>1260.2</v>
      </c>
      <c r="E5033" s="17">
        <v>1596</v>
      </c>
      <c r="F5033" s="17">
        <v>410160</v>
      </c>
      <c r="G5033" s="17">
        <v>198374.68919999994</v>
      </c>
      <c r="H5033">
        <v>95.04468309659552</v>
      </c>
    </row>
    <row r="5034" spans="1:8" x14ac:dyDescent="0.3">
      <c r="A5034" t="s">
        <v>1487</v>
      </c>
      <c r="B5034" t="s">
        <v>142</v>
      </c>
      <c r="C5034" t="s">
        <v>28</v>
      </c>
      <c r="D5034" s="155">
        <v>1260.2</v>
      </c>
      <c r="E5034" s="17">
        <v>1056</v>
      </c>
      <c r="F5034" s="17">
        <v>228022</v>
      </c>
      <c r="G5034" s="17">
        <v>93852.633999999933</v>
      </c>
      <c r="H5034">
        <v>63.863495780400427</v>
      </c>
    </row>
    <row r="5035" spans="1:8" x14ac:dyDescent="0.3">
      <c r="A5035" t="s">
        <v>1488</v>
      </c>
      <c r="B5035" t="s">
        <v>142</v>
      </c>
      <c r="C5035" t="s">
        <v>29</v>
      </c>
      <c r="D5035" s="155">
        <v>1260.2</v>
      </c>
      <c r="E5035" s="17">
        <v>200</v>
      </c>
      <c r="F5035" s="17">
        <v>92144</v>
      </c>
      <c r="G5035" s="17">
        <v>47827.612500000017</v>
      </c>
      <c r="H5035">
        <v>69.81814402177956</v>
      </c>
    </row>
    <row r="5036" spans="1:8" x14ac:dyDescent="0.3">
      <c r="A5036" t="s">
        <v>7953</v>
      </c>
      <c r="B5036" t="s">
        <v>142</v>
      </c>
      <c r="C5036" t="s">
        <v>5077</v>
      </c>
      <c r="D5036" s="155">
        <v>1260.2</v>
      </c>
      <c r="E5036" s="17">
        <v>960</v>
      </c>
      <c r="F5036" s="17">
        <v>15151</v>
      </c>
      <c r="G5036" s="17">
        <v>7817.98</v>
      </c>
      <c r="H5036">
        <v>70.429487482646977</v>
      </c>
    </row>
    <row r="5037" spans="1:8" x14ac:dyDescent="0.3">
      <c r="A5037" t="s">
        <v>1489</v>
      </c>
      <c r="B5037" t="s">
        <v>142</v>
      </c>
      <c r="C5037" t="s">
        <v>30</v>
      </c>
      <c r="D5037" s="155">
        <v>1260.2</v>
      </c>
      <c r="E5037" s="17">
        <v>1800</v>
      </c>
      <c r="F5037" s="17">
        <v>298738</v>
      </c>
      <c r="G5037" s="17">
        <v>168769.07219999994</v>
      </c>
      <c r="H5037">
        <v>71.587141454436079</v>
      </c>
    </row>
    <row r="5038" spans="1:8" x14ac:dyDescent="0.3">
      <c r="A5038" t="s">
        <v>7954</v>
      </c>
      <c r="B5038" t="s">
        <v>142</v>
      </c>
      <c r="C5038" t="s">
        <v>5079</v>
      </c>
      <c r="D5038" s="155">
        <v>1260.2</v>
      </c>
      <c r="E5038" s="17">
        <v>680</v>
      </c>
      <c r="F5038" s="17">
        <v>29929</v>
      </c>
      <c r="G5038" s="17">
        <v>16372.783999999998</v>
      </c>
      <c r="H5038">
        <v>101.52234974715664</v>
      </c>
    </row>
    <row r="5039" spans="1:8" x14ac:dyDescent="0.3">
      <c r="A5039" t="s">
        <v>7955</v>
      </c>
      <c r="B5039" t="s">
        <v>142</v>
      </c>
      <c r="C5039" t="s">
        <v>5081</v>
      </c>
      <c r="D5039" s="155">
        <v>1260.2</v>
      </c>
      <c r="E5039" s="17">
        <v>684</v>
      </c>
      <c r="F5039" s="17">
        <v>457050</v>
      </c>
      <c r="G5039" s="17">
        <v>212786.88989999998</v>
      </c>
      <c r="H5039">
        <v>59.825893739408443</v>
      </c>
    </row>
    <row r="5040" spans="1:8" x14ac:dyDescent="0.3">
      <c r="A5040" t="s">
        <v>7956</v>
      </c>
      <c r="B5040" t="s">
        <v>142</v>
      </c>
      <c r="C5040" t="s">
        <v>5083</v>
      </c>
      <c r="D5040" s="155">
        <v>1260.2</v>
      </c>
      <c r="E5040" s="17">
        <v>2280</v>
      </c>
      <c r="F5040" s="17">
        <v>1203647</v>
      </c>
      <c r="G5040" s="17">
        <v>616283.80209999962</v>
      </c>
      <c r="H5040">
        <v>75.246815563382739</v>
      </c>
    </row>
    <row r="5041" spans="1:8" x14ac:dyDescent="0.3">
      <c r="A5041" t="s">
        <v>7957</v>
      </c>
      <c r="B5041" t="s">
        <v>142</v>
      </c>
      <c r="C5041" t="s">
        <v>5085</v>
      </c>
      <c r="D5041" s="155">
        <v>1260.2</v>
      </c>
      <c r="E5041" s="17">
        <v>225</v>
      </c>
      <c r="F5041" s="17">
        <v>25537</v>
      </c>
      <c r="G5041" s="17">
        <v>8189.5720000000001</v>
      </c>
      <c r="H5041">
        <v>81.446681277478177</v>
      </c>
    </row>
    <row r="5042" spans="1:8" x14ac:dyDescent="0.3">
      <c r="A5042" t="s">
        <v>1490</v>
      </c>
      <c r="B5042" t="s">
        <v>142</v>
      </c>
      <c r="C5042" t="s">
        <v>31</v>
      </c>
      <c r="D5042" s="155">
        <v>1260.2</v>
      </c>
      <c r="E5042" s="17">
        <v>4184</v>
      </c>
      <c r="F5042" s="17">
        <v>470441</v>
      </c>
      <c r="G5042" s="17">
        <v>243326.9726000001</v>
      </c>
      <c r="H5042">
        <v>66.388359419317851</v>
      </c>
    </row>
    <row r="5043" spans="1:8" x14ac:dyDescent="0.3">
      <c r="A5043" t="s">
        <v>1531</v>
      </c>
      <c r="B5043" t="s">
        <v>143</v>
      </c>
      <c r="C5043" t="s">
        <v>4</v>
      </c>
      <c r="D5043" s="155">
        <v>977.4</v>
      </c>
      <c r="E5043" s="17">
        <v>11613</v>
      </c>
      <c r="F5043" s="17">
        <v>3625993.99</v>
      </c>
      <c r="G5043" s="17">
        <v>1946394.3506999996</v>
      </c>
      <c r="H5043">
        <v>51.924968790745545</v>
      </c>
    </row>
    <row r="5044" spans="1:8" x14ac:dyDescent="0.3">
      <c r="A5044" t="s">
        <v>1532</v>
      </c>
      <c r="B5044" t="s">
        <v>143</v>
      </c>
      <c r="C5044" t="s">
        <v>2</v>
      </c>
      <c r="D5044" s="155">
        <v>977.4</v>
      </c>
      <c r="E5044" s="17">
        <v>12675</v>
      </c>
      <c r="F5044" s="17">
        <v>5508185</v>
      </c>
      <c r="G5044" s="17">
        <v>3061021.0382999992</v>
      </c>
      <c r="H5044">
        <v>54.200389302014507</v>
      </c>
    </row>
    <row r="5045" spans="1:8" x14ac:dyDescent="0.3">
      <c r="A5045" t="s">
        <v>1533</v>
      </c>
      <c r="B5045" t="s">
        <v>143</v>
      </c>
      <c r="C5045" t="s">
        <v>3</v>
      </c>
      <c r="D5045" s="155">
        <v>977.4</v>
      </c>
      <c r="E5045" s="17">
        <v>15576</v>
      </c>
      <c r="F5045" s="17">
        <v>2274143</v>
      </c>
      <c r="G5045" s="17">
        <v>1186459.7468000005</v>
      </c>
      <c r="H5045">
        <v>64.694619981485673</v>
      </c>
    </row>
    <row r="5046" spans="1:8" x14ac:dyDescent="0.3">
      <c r="A5046" t="s">
        <v>1534</v>
      </c>
      <c r="B5046" t="s">
        <v>143</v>
      </c>
      <c r="C5046" t="s">
        <v>7</v>
      </c>
      <c r="D5046" s="155">
        <v>977.4</v>
      </c>
      <c r="E5046" s="17">
        <v>3567</v>
      </c>
      <c r="F5046" s="17">
        <v>1083561</v>
      </c>
      <c r="G5046" s="17">
        <v>611250.07300000009</v>
      </c>
      <c r="H5046">
        <v>54.02036805873</v>
      </c>
    </row>
    <row r="5047" spans="1:8" x14ac:dyDescent="0.3">
      <c r="A5047" t="s">
        <v>1535</v>
      </c>
      <c r="B5047" t="s">
        <v>143</v>
      </c>
      <c r="C5047" t="s">
        <v>5</v>
      </c>
      <c r="D5047" s="155">
        <v>977.4</v>
      </c>
      <c r="E5047" s="17">
        <v>4000</v>
      </c>
      <c r="F5047" s="17">
        <v>800163</v>
      </c>
      <c r="G5047" s="17">
        <v>457680.821</v>
      </c>
      <c r="H5047">
        <v>48.90598899249585</v>
      </c>
    </row>
    <row r="5048" spans="1:8" x14ac:dyDescent="0.3">
      <c r="A5048" t="s">
        <v>1536</v>
      </c>
      <c r="B5048" t="s">
        <v>143</v>
      </c>
      <c r="C5048" t="s">
        <v>6</v>
      </c>
      <c r="D5048" s="155">
        <v>977.4</v>
      </c>
      <c r="E5048" s="17">
        <v>1320</v>
      </c>
      <c r="F5048" s="17">
        <v>442873</v>
      </c>
      <c r="G5048" s="17">
        <v>229305.42960000003</v>
      </c>
      <c r="H5048">
        <v>36.386836412687927</v>
      </c>
    </row>
    <row r="5049" spans="1:8" x14ac:dyDescent="0.3">
      <c r="A5049" t="s">
        <v>1537</v>
      </c>
      <c r="B5049" t="s">
        <v>143</v>
      </c>
      <c r="C5049" t="s">
        <v>8</v>
      </c>
      <c r="D5049" s="155">
        <v>977.4</v>
      </c>
      <c r="E5049" s="17">
        <v>2165</v>
      </c>
      <c r="F5049" s="17">
        <v>579247</v>
      </c>
      <c r="G5049" s="17">
        <v>290115.79349999985</v>
      </c>
      <c r="H5049">
        <v>39.313358821404151</v>
      </c>
    </row>
    <row r="5050" spans="1:8" x14ac:dyDescent="0.3">
      <c r="A5050" t="s">
        <v>1538</v>
      </c>
      <c r="B5050" t="s">
        <v>143</v>
      </c>
      <c r="C5050" t="s">
        <v>21</v>
      </c>
      <c r="D5050" s="155">
        <v>977.4</v>
      </c>
      <c r="E5050" s="17">
        <v>2760</v>
      </c>
      <c r="F5050" s="17">
        <v>354236</v>
      </c>
      <c r="G5050" s="17">
        <v>179894.14100000021</v>
      </c>
      <c r="H5050">
        <v>52.934158077321058</v>
      </c>
    </row>
    <row r="5051" spans="1:8" x14ac:dyDescent="0.3">
      <c r="A5051" t="s">
        <v>1539</v>
      </c>
      <c r="B5051" t="s">
        <v>143</v>
      </c>
      <c r="C5051" t="s">
        <v>22</v>
      </c>
      <c r="D5051" s="155">
        <v>977.4</v>
      </c>
      <c r="E5051" s="17">
        <v>2600</v>
      </c>
      <c r="F5051" s="17">
        <v>566866</v>
      </c>
      <c r="G5051" s="17">
        <v>288824.31599999999</v>
      </c>
      <c r="H5051">
        <v>50.052318740092275</v>
      </c>
    </row>
    <row r="5052" spans="1:8" x14ac:dyDescent="0.3">
      <c r="A5052" t="s">
        <v>1540</v>
      </c>
      <c r="B5052" t="s">
        <v>143</v>
      </c>
      <c r="C5052" t="s">
        <v>23</v>
      </c>
      <c r="D5052" s="155">
        <v>977.4</v>
      </c>
      <c r="E5052" s="17">
        <v>1480</v>
      </c>
      <c r="F5052" s="17">
        <v>494421</v>
      </c>
      <c r="G5052" s="17">
        <v>258666.84800000003</v>
      </c>
      <c r="H5052">
        <v>55.339623788258912</v>
      </c>
    </row>
    <row r="5053" spans="1:8" x14ac:dyDescent="0.3">
      <c r="A5053" t="s">
        <v>1541</v>
      </c>
      <c r="B5053" t="s">
        <v>143</v>
      </c>
      <c r="C5053" t="s">
        <v>24</v>
      </c>
      <c r="D5053" s="155">
        <v>977.4</v>
      </c>
      <c r="E5053" s="17">
        <v>6160</v>
      </c>
      <c r="F5053" s="17">
        <v>682045.99</v>
      </c>
      <c r="G5053" s="17">
        <v>366163.58199999999</v>
      </c>
      <c r="H5053">
        <v>57.11737877881437</v>
      </c>
    </row>
    <row r="5054" spans="1:8" x14ac:dyDescent="0.3">
      <c r="A5054" t="s">
        <v>1542</v>
      </c>
      <c r="B5054" t="s">
        <v>143</v>
      </c>
      <c r="C5054" t="s">
        <v>25</v>
      </c>
      <c r="D5054" s="155">
        <v>977.4</v>
      </c>
      <c r="E5054" s="17">
        <v>2280</v>
      </c>
      <c r="F5054" s="17">
        <v>383866</v>
      </c>
      <c r="G5054" s="17">
        <v>201687.32399999991</v>
      </c>
      <c r="H5054">
        <v>49.858287645037024</v>
      </c>
    </row>
    <row r="5055" spans="1:8" x14ac:dyDescent="0.3">
      <c r="A5055" t="s">
        <v>7958</v>
      </c>
      <c r="B5055" t="s">
        <v>143</v>
      </c>
      <c r="C5055" t="s">
        <v>5061</v>
      </c>
      <c r="D5055" s="155">
        <v>977.4</v>
      </c>
      <c r="E5055" s="17">
        <v>2710</v>
      </c>
      <c r="F5055" s="17">
        <v>343346</v>
      </c>
      <c r="G5055" s="17">
        <v>185153.09900000019</v>
      </c>
      <c r="H5055">
        <v>47.560999246736131</v>
      </c>
    </row>
    <row r="5056" spans="1:8" x14ac:dyDescent="0.3">
      <c r="A5056" t="s">
        <v>1543</v>
      </c>
      <c r="B5056" t="s">
        <v>143</v>
      </c>
      <c r="C5056" t="s">
        <v>14</v>
      </c>
      <c r="D5056" s="155">
        <v>977.4</v>
      </c>
      <c r="E5056" s="17">
        <v>1295</v>
      </c>
      <c r="F5056" s="17">
        <v>562145</v>
      </c>
      <c r="G5056" s="17">
        <v>295215.16999999981</v>
      </c>
      <c r="H5056">
        <v>19.34783185416179</v>
      </c>
    </row>
    <row r="5057" spans="1:8" x14ac:dyDescent="0.3">
      <c r="A5057" t="s">
        <v>1544</v>
      </c>
      <c r="B5057" t="s">
        <v>143</v>
      </c>
      <c r="C5057" t="s">
        <v>15</v>
      </c>
      <c r="D5057" s="155">
        <v>977.4</v>
      </c>
      <c r="E5057" s="17">
        <v>1115</v>
      </c>
      <c r="F5057" s="17">
        <v>505949</v>
      </c>
      <c r="G5057" s="17">
        <v>292832.35480000015</v>
      </c>
      <c r="H5057">
        <v>27.001508180647775</v>
      </c>
    </row>
    <row r="5058" spans="1:8" x14ac:dyDescent="0.3">
      <c r="A5058" t="s">
        <v>7959</v>
      </c>
      <c r="B5058" t="s">
        <v>143</v>
      </c>
      <c r="C5058" t="s">
        <v>5063</v>
      </c>
      <c r="D5058" s="155">
        <v>977.4</v>
      </c>
      <c r="E5058" s="17">
        <v>400</v>
      </c>
      <c r="F5058" s="17">
        <v>14517</v>
      </c>
      <c r="G5058" s="17">
        <v>6311.137999999999</v>
      </c>
      <c r="H5058">
        <v>58.682015088725599</v>
      </c>
    </row>
    <row r="5059" spans="1:8" x14ac:dyDescent="0.3">
      <c r="A5059" t="s">
        <v>7960</v>
      </c>
      <c r="B5059" t="s">
        <v>143</v>
      </c>
      <c r="C5059" t="s">
        <v>5065</v>
      </c>
      <c r="D5059" s="155">
        <v>977.4</v>
      </c>
      <c r="E5059" s="17">
        <v>0</v>
      </c>
      <c r="F5059" s="17">
        <v>354258</v>
      </c>
      <c r="G5059" s="17">
        <v>140215.18100000024</v>
      </c>
      <c r="H5059">
        <v>62.826640464868873</v>
      </c>
    </row>
    <row r="5060" spans="1:8" x14ac:dyDescent="0.3">
      <c r="A5060" t="s">
        <v>7961</v>
      </c>
      <c r="B5060" t="s">
        <v>143</v>
      </c>
      <c r="C5060" t="s">
        <v>5067</v>
      </c>
      <c r="D5060" s="155">
        <v>977.4</v>
      </c>
      <c r="E5060" s="17">
        <v>0</v>
      </c>
      <c r="F5060" s="17">
        <v>355925</v>
      </c>
      <c r="G5060" s="17">
        <v>124618.82539999994</v>
      </c>
      <c r="H5060">
        <v>74.184173690882417</v>
      </c>
    </row>
    <row r="5061" spans="1:8" x14ac:dyDescent="0.3">
      <c r="A5061" t="s">
        <v>7962</v>
      </c>
      <c r="B5061" t="s">
        <v>143</v>
      </c>
      <c r="C5061" t="s">
        <v>5069</v>
      </c>
      <c r="D5061" s="155">
        <v>977.4</v>
      </c>
      <c r="E5061" s="17">
        <v>0</v>
      </c>
      <c r="F5061" s="17">
        <v>82973</v>
      </c>
      <c r="G5061" s="17">
        <v>23334.117600000005</v>
      </c>
      <c r="H5061">
        <v>100.60674234901465</v>
      </c>
    </row>
    <row r="5062" spans="1:8" x14ac:dyDescent="0.3">
      <c r="A5062" t="s">
        <v>7963</v>
      </c>
      <c r="B5062" t="s">
        <v>143</v>
      </c>
      <c r="C5062" t="s">
        <v>5071</v>
      </c>
      <c r="D5062" s="155">
        <v>977.4</v>
      </c>
      <c r="E5062" s="17">
        <v>0</v>
      </c>
      <c r="F5062" s="17">
        <v>10281</v>
      </c>
      <c r="G5062" s="17">
        <v>4946.34</v>
      </c>
      <c r="H5062">
        <v>45.374632141504847</v>
      </c>
    </row>
    <row r="5063" spans="1:8" x14ac:dyDescent="0.3">
      <c r="A5063" t="s">
        <v>7964</v>
      </c>
      <c r="B5063" t="s">
        <v>143</v>
      </c>
      <c r="C5063" t="s">
        <v>5073</v>
      </c>
      <c r="D5063" s="155">
        <v>977.4</v>
      </c>
      <c r="E5063" s="17">
        <v>0</v>
      </c>
      <c r="F5063" s="17">
        <v>28449</v>
      </c>
      <c r="G5063" s="17">
        <v>8867.8598999999886</v>
      </c>
      <c r="H5063">
        <v>29.852692377192117</v>
      </c>
    </row>
    <row r="5064" spans="1:8" x14ac:dyDescent="0.3">
      <c r="A5064" t="s">
        <v>7965</v>
      </c>
      <c r="B5064" t="s">
        <v>143</v>
      </c>
      <c r="C5064" t="s">
        <v>5075</v>
      </c>
      <c r="D5064" s="155">
        <v>977.4</v>
      </c>
      <c r="E5064" s="17">
        <v>0</v>
      </c>
      <c r="F5064" s="17">
        <v>2527</v>
      </c>
      <c r="G5064" s="17">
        <v>1076.75</v>
      </c>
      <c r="H5064">
        <v>34.38280296500605</v>
      </c>
    </row>
    <row r="5065" spans="1:8" x14ac:dyDescent="0.3">
      <c r="A5065" t="s">
        <v>1545</v>
      </c>
      <c r="B5065" t="s">
        <v>143</v>
      </c>
      <c r="C5065" t="s">
        <v>26</v>
      </c>
      <c r="D5065" s="155">
        <v>977.4</v>
      </c>
      <c r="E5065" s="17">
        <v>1140</v>
      </c>
      <c r="F5065" s="17">
        <v>633479</v>
      </c>
      <c r="G5065" s="17">
        <v>338539.20460000006</v>
      </c>
      <c r="H5065">
        <v>54.994192851467524</v>
      </c>
    </row>
    <row r="5066" spans="1:8" x14ac:dyDescent="0.3">
      <c r="A5066" t="s">
        <v>1546</v>
      </c>
      <c r="B5066" t="s">
        <v>143</v>
      </c>
      <c r="C5066" t="s">
        <v>27</v>
      </c>
      <c r="D5066" s="155">
        <v>977.4</v>
      </c>
      <c r="E5066" s="17">
        <v>1140</v>
      </c>
      <c r="F5066" s="17">
        <v>477069</v>
      </c>
      <c r="G5066" s="17">
        <v>255671.02399999977</v>
      </c>
      <c r="H5066">
        <v>66.065064931758883</v>
      </c>
    </row>
    <row r="5067" spans="1:8" x14ac:dyDescent="0.3">
      <c r="A5067" t="s">
        <v>1547</v>
      </c>
      <c r="B5067" t="s">
        <v>143</v>
      </c>
      <c r="C5067" t="s">
        <v>28</v>
      </c>
      <c r="D5067" s="155">
        <v>977.4</v>
      </c>
      <c r="E5067" s="17">
        <v>1100</v>
      </c>
      <c r="F5067" s="17">
        <v>261929</v>
      </c>
      <c r="G5067" s="17">
        <v>108001.21959999989</v>
      </c>
      <c r="H5067">
        <v>49.891339080206713</v>
      </c>
    </row>
    <row r="5068" spans="1:8" x14ac:dyDescent="0.3">
      <c r="A5068" t="s">
        <v>1548</v>
      </c>
      <c r="B5068" t="s">
        <v>143</v>
      </c>
      <c r="C5068" t="s">
        <v>29</v>
      </c>
      <c r="D5068" s="155">
        <v>977.4</v>
      </c>
      <c r="E5068" s="17">
        <v>200</v>
      </c>
      <c r="F5068" s="17">
        <v>122938</v>
      </c>
      <c r="G5068" s="17">
        <v>65401.404400000029</v>
      </c>
      <c r="H5068">
        <v>51.756138058679291</v>
      </c>
    </row>
    <row r="5069" spans="1:8" x14ac:dyDescent="0.3">
      <c r="A5069" t="s">
        <v>1549</v>
      </c>
      <c r="B5069" t="s">
        <v>143</v>
      </c>
      <c r="C5069" t="s">
        <v>30</v>
      </c>
      <c r="D5069" s="155">
        <v>977.4</v>
      </c>
      <c r="E5069" s="17">
        <v>1000</v>
      </c>
      <c r="F5069" s="17">
        <v>291073</v>
      </c>
      <c r="G5069" s="17">
        <v>173221.03419999988</v>
      </c>
      <c r="H5069">
        <v>46.358140860981777</v>
      </c>
    </row>
    <row r="5070" spans="1:8" x14ac:dyDescent="0.3">
      <c r="A5070" t="s">
        <v>7966</v>
      </c>
      <c r="B5070" t="s">
        <v>143</v>
      </c>
      <c r="C5070" t="s">
        <v>5079</v>
      </c>
      <c r="D5070" s="155">
        <v>977.4</v>
      </c>
      <c r="E5070" s="17">
        <v>960</v>
      </c>
      <c r="F5070" s="17">
        <v>36049</v>
      </c>
      <c r="G5070" s="17">
        <v>16836.073999999997</v>
      </c>
      <c r="H5070">
        <v>94.842799483014744</v>
      </c>
    </row>
    <row r="5071" spans="1:8" x14ac:dyDescent="0.3">
      <c r="A5071" t="s">
        <v>7967</v>
      </c>
      <c r="B5071" t="s">
        <v>143</v>
      </c>
      <c r="C5071" t="s">
        <v>5081</v>
      </c>
      <c r="D5071" s="155">
        <v>977.4</v>
      </c>
      <c r="E5071" s="17">
        <v>0</v>
      </c>
      <c r="F5071" s="17">
        <v>161638</v>
      </c>
      <c r="G5071" s="17">
        <v>85869.210400000011</v>
      </c>
      <c r="H5071">
        <v>64.013651131362636</v>
      </c>
    </row>
    <row r="5072" spans="1:8" x14ac:dyDescent="0.3">
      <c r="A5072" t="s">
        <v>7968</v>
      </c>
      <c r="B5072" t="s">
        <v>143</v>
      </c>
      <c r="C5072" t="s">
        <v>5083</v>
      </c>
      <c r="D5072" s="155">
        <v>977.4</v>
      </c>
      <c r="E5072" s="17">
        <v>0</v>
      </c>
      <c r="F5072" s="17">
        <v>200610</v>
      </c>
      <c r="G5072" s="17">
        <v>108795.90649999997</v>
      </c>
      <c r="H5072">
        <v>46.718993799138367</v>
      </c>
    </row>
    <row r="5073" spans="1:8" x14ac:dyDescent="0.3">
      <c r="A5073" t="s">
        <v>7969</v>
      </c>
      <c r="B5073" t="s">
        <v>143</v>
      </c>
      <c r="C5073" t="s">
        <v>5085</v>
      </c>
      <c r="D5073" s="155">
        <v>977.4</v>
      </c>
      <c r="E5073" s="17">
        <v>405</v>
      </c>
      <c r="F5073" s="17">
        <v>60707</v>
      </c>
      <c r="G5073" s="17">
        <v>25767.565600000002</v>
      </c>
      <c r="H5073">
        <v>86.080514131047309</v>
      </c>
    </row>
    <row r="5074" spans="1:8" x14ac:dyDescent="0.3">
      <c r="A5074" t="s">
        <v>1550</v>
      </c>
      <c r="B5074" t="s">
        <v>143</v>
      </c>
      <c r="C5074" t="s">
        <v>31</v>
      </c>
      <c r="D5074" s="155">
        <v>977.4</v>
      </c>
      <c r="E5074" s="17">
        <v>3760</v>
      </c>
      <c r="F5074" s="17">
        <v>453226</v>
      </c>
      <c r="G5074" s="17">
        <v>223770.52790000019</v>
      </c>
      <c r="H5074">
        <v>62.268705366822367</v>
      </c>
    </row>
    <row r="5075" spans="1:8" x14ac:dyDescent="0.3">
      <c r="A5075" t="s">
        <v>1711</v>
      </c>
      <c r="B5075" t="s">
        <v>144</v>
      </c>
      <c r="C5075" t="s">
        <v>4</v>
      </c>
      <c r="D5075" s="155">
        <v>1126.7</v>
      </c>
      <c r="E5075" s="17">
        <v>14084</v>
      </c>
      <c r="F5075" s="17">
        <v>3532004</v>
      </c>
      <c r="G5075" s="17">
        <v>1770437.0170999996</v>
      </c>
      <c r="H5075">
        <v>58.643383342672543</v>
      </c>
    </row>
    <row r="5076" spans="1:8" x14ac:dyDescent="0.3">
      <c r="A5076" t="s">
        <v>1712</v>
      </c>
      <c r="B5076" t="s">
        <v>144</v>
      </c>
      <c r="C5076" t="s">
        <v>2</v>
      </c>
      <c r="D5076" s="155">
        <v>1126.7</v>
      </c>
      <c r="E5076" s="17">
        <v>14506</v>
      </c>
      <c r="F5076" s="17">
        <v>4315732</v>
      </c>
      <c r="G5076" s="17">
        <v>2247074.3170000017</v>
      </c>
      <c r="H5076">
        <v>66.453233541975393</v>
      </c>
    </row>
    <row r="5077" spans="1:8" x14ac:dyDescent="0.3">
      <c r="A5077" t="s">
        <v>1713</v>
      </c>
      <c r="B5077" t="s">
        <v>144</v>
      </c>
      <c r="C5077" t="s">
        <v>3</v>
      </c>
      <c r="D5077" s="155">
        <v>1126.7</v>
      </c>
      <c r="E5077" s="17">
        <v>7832</v>
      </c>
      <c r="F5077" s="17">
        <v>1187385</v>
      </c>
      <c r="G5077" s="17">
        <v>537326.87820000027</v>
      </c>
      <c r="H5077">
        <v>49.893636043022489</v>
      </c>
    </row>
    <row r="5078" spans="1:8" x14ac:dyDescent="0.3">
      <c r="A5078" t="s">
        <v>1714</v>
      </c>
      <c r="B5078" t="s">
        <v>144</v>
      </c>
      <c r="C5078" t="s">
        <v>7</v>
      </c>
      <c r="D5078" s="155">
        <v>1126.7</v>
      </c>
      <c r="E5078" s="17">
        <v>2727</v>
      </c>
      <c r="F5078" s="17">
        <v>687987</v>
      </c>
      <c r="G5078" s="17">
        <v>365469.81400000007</v>
      </c>
      <c r="H5078">
        <v>65.56243890860442</v>
      </c>
    </row>
    <row r="5079" spans="1:8" x14ac:dyDescent="0.3">
      <c r="A5079" t="s">
        <v>1715</v>
      </c>
      <c r="B5079" t="s">
        <v>144</v>
      </c>
      <c r="C5079" t="s">
        <v>5</v>
      </c>
      <c r="D5079" s="155">
        <v>1126.7</v>
      </c>
      <c r="E5079" s="17">
        <v>6800</v>
      </c>
      <c r="F5079" s="17">
        <v>908240</v>
      </c>
      <c r="G5079" s="17">
        <v>503272.23059999978</v>
      </c>
      <c r="H5079">
        <v>68.383629401989623</v>
      </c>
    </row>
    <row r="5080" spans="1:8" x14ac:dyDescent="0.3">
      <c r="A5080" t="s">
        <v>1716</v>
      </c>
      <c r="B5080" t="s">
        <v>144</v>
      </c>
      <c r="C5080" t="s">
        <v>6</v>
      </c>
      <c r="D5080" s="155">
        <v>1126.7</v>
      </c>
      <c r="E5080" s="17">
        <v>1645</v>
      </c>
      <c r="F5080" s="17">
        <v>441512</v>
      </c>
      <c r="G5080" s="17">
        <v>220394.22240000014</v>
      </c>
      <c r="H5080">
        <v>49.180438836863523</v>
      </c>
    </row>
    <row r="5081" spans="1:8" x14ac:dyDescent="0.3">
      <c r="A5081" t="s">
        <v>1717</v>
      </c>
      <c r="B5081" t="s">
        <v>144</v>
      </c>
      <c r="C5081" t="s">
        <v>8</v>
      </c>
      <c r="D5081" s="155">
        <v>1126.7</v>
      </c>
      <c r="E5081" s="17">
        <v>3970</v>
      </c>
      <c r="F5081" s="17">
        <v>626867</v>
      </c>
      <c r="G5081" s="17">
        <v>302038.20910000009</v>
      </c>
      <c r="H5081">
        <v>64.016069119321386</v>
      </c>
    </row>
    <row r="5082" spans="1:8" x14ac:dyDescent="0.3">
      <c r="A5082" t="s">
        <v>1718</v>
      </c>
      <c r="B5082" t="s">
        <v>144</v>
      </c>
      <c r="C5082" t="s">
        <v>21</v>
      </c>
      <c r="D5082" s="155">
        <v>1126.7</v>
      </c>
      <c r="E5082" s="17">
        <v>2520</v>
      </c>
      <c r="F5082" s="17">
        <v>212774</v>
      </c>
      <c r="G5082" s="17">
        <v>91303.182600000073</v>
      </c>
      <c r="H5082">
        <v>71.686999252052559</v>
      </c>
    </row>
    <row r="5083" spans="1:8" x14ac:dyDescent="0.3">
      <c r="A5083" t="s">
        <v>1719</v>
      </c>
      <c r="B5083" t="s">
        <v>144</v>
      </c>
      <c r="C5083" t="s">
        <v>22</v>
      </c>
      <c r="D5083" s="155">
        <v>1126.7</v>
      </c>
      <c r="E5083" s="17">
        <v>2360</v>
      </c>
      <c r="F5083" s="17">
        <v>343940</v>
      </c>
      <c r="G5083" s="17">
        <v>171194.75320000006</v>
      </c>
      <c r="H5083">
        <v>88.496698219426861</v>
      </c>
    </row>
    <row r="5084" spans="1:8" x14ac:dyDescent="0.3">
      <c r="A5084" t="s">
        <v>1720</v>
      </c>
      <c r="B5084" t="s">
        <v>144</v>
      </c>
      <c r="C5084" t="s">
        <v>23</v>
      </c>
      <c r="D5084" s="155">
        <v>1126.7</v>
      </c>
      <c r="E5084" s="17">
        <v>1320</v>
      </c>
      <c r="F5084" s="17">
        <v>310389</v>
      </c>
      <c r="G5084" s="17">
        <v>162808.86599999992</v>
      </c>
      <c r="H5084">
        <v>83.831328190147786</v>
      </c>
    </row>
    <row r="5085" spans="1:8" x14ac:dyDescent="0.3">
      <c r="A5085" t="s">
        <v>1721</v>
      </c>
      <c r="B5085" t="s">
        <v>144</v>
      </c>
      <c r="C5085" t="s">
        <v>24</v>
      </c>
      <c r="D5085" s="155">
        <v>1126.7</v>
      </c>
      <c r="E5085" s="17">
        <v>5600</v>
      </c>
      <c r="F5085" s="17">
        <v>474026</v>
      </c>
      <c r="G5085" s="17">
        <v>258622.81320000012</v>
      </c>
      <c r="H5085">
        <v>74.441509149483096</v>
      </c>
    </row>
    <row r="5086" spans="1:8" x14ac:dyDescent="0.3">
      <c r="A5086" t="s">
        <v>1722</v>
      </c>
      <c r="B5086" t="s">
        <v>144</v>
      </c>
      <c r="C5086" t="s">
        <v>25</v>
      </c>
      <c r="D5086" s="155">
        <v>1126.7</v>
      </c>
      <c r="E5086" s="17">
        <v>2080</v>
      </c>
      <c r="F5086" s="17">
        <v>199377</v>
      </c>
      <c r="G5086" s="17">
        <v>103050.28919999993</v>
      </c>
      <c r="H5086">
        <v>84.416215512468099</v>
      </c>
    </row>
    <row r="5087" spans="1:8" x14ac:dyDescent="0.3">
      <c r="A5087" t="s">
        <v>7970</v>
      </c>
      <c r="B5087" t="s">
        <v>144</v>
      </c>
      <c r="C5087" t="s">
        <v>5061</v>
      </c>
      <c r="D5087" s="155">
        <v>1126.7</v>
      </c>
      <c r="E5087" s="17">
        <v>1815</v>
      </c>
      <c r="F5087" s="17">
        <v>290089</v>
      </c>
      <c r="G5087" s="17">
        <v>146564.6988000001</v>
      </c>
      <c r="H5087">
        <v>71.12958075283774</v>
      </c>
    </row>
    <row r="5088" spans="1:8" x14ac:dyDescent="0.3">
      <c r="A5088" t="s">
        <v>1723</v>
      </c>
      <c r="B5088" t="s">
        <v>144</v>
      </c>
      <c r="C5088" t="s">
        <v>14</v>
      </c>
      <c r="D5088" s="155">
        <v>1126.7</v>
      </c>
      <c r="E5088" s="17">
        <v>980</v>
      </c>
      <c r="F5088" s="17">
        <v>323821</v>
      </c>
      <c r="G5088" s="17">
        <v>164793.73999999985</v>
      </c>
      <c r="H5088">
        <v>27.11744341127428</v>
      </c>
    </row>
    <row r="5089" spans="1:8" x14ac:dyDescent="0.3">
      <c r="A5089" t="s">
        <v>1724</v>
      </c>
      <c r="B5089" t="s">
        <v>144</v>
      </c>
      <c r="C5089" t="s">
        <v>15</v>
      </c>
      <c r="D5089" s="155">
        <v>1126.7</v>
      </c>
      <c r="E5089" s="17">
        <v>825</v>
      </c>
      <c r="F5089" s="17">
        <v>325353</v>
      </c>
      <c r="G5089" s="17">
        <v>188434.21400000021</v>
      </c>
      <c r="H5089">
        <v>36.405450923294033</v>
      </c>
    </row>
    <row r="5090" spans="1:8" x14ac:dyDescent="0.3">
      <c r="A5090" t="s">
        <v>7971</v>
      </c>
      <c r="B5090" t="s">
        <v>144</v>
      </c>
      <c r="C5090" t="s">
        <v>5063</v>
      </c>
      <c r="D5090" s="155">
        <v>1126.7</v>
      </c>
      <c r="E5090" s="17">
        <v>400</v>
      </c>
      <c r="F5090" s="17">
        <v>16728</v>
      </c>
      <c r="G5090" s="17">
        <v>7402.9180000000051</v>
      </c>
      <c r="H5090">
        <v>53.093730886227064</v>
      </c>
    </row>
    <row r="5091" spans="1:8" x14ac:dyDescent="0.3">
      <c r="A5091" t="s">
        <v>7972</v>
      </c>
      <c r="B5091" t="s">
        <v>144</v>
      </c>
      <c r="C5091" t="s">
        <v>5065</v>
      </c>
      <c r="D5091" s="155">
        <v>1126.7</v>
      </c>
      <c r="E5091" s="17">
        <v>0</v>
      </c>
      <c r="F5091" s="17">
        <v>407163</v>
      </c>
      <c r="G5091" s="17">
        <v>154004.69100000037</v>
      </c>
      <c r="H5091">
        <v>65.4294412276234</v>
      </c>
    </row>
    <row r="5092" spans="1:8" x14ac:dyDescent="0.3">
      <c r="A5092" t="s">
        <v>7973</v>
      </c>
      <c r="B5092" t="s">
        <v>144</v>
      </c>
      <c r="C5092" t="s">
        <v>5067</v>
      </c>
      <c r="D5092" s="155">
        <v>1126.7</v>
      </c>
      <c r="E5092" s="17">
        <v>0</v>
      </c>
      <c r="F5092" s="17">
        <v>342502</v>
      </c>
      <c r="G5092" s="17">
        <v>166987.53290000019</v>
      </c>
      <c r="H5092">
        <v>65.570397345894804</v>
      </c>
    </row>
    <row r="5093" spans="1:8" x14ac:dyDescent="0.3">
      <c r="A5093" t="s">
        <v>7974</v>
      </c>
      <c r="B5093" t="s">
        <v>144</v>
      </c>
      <c r="C5093" t="s">
        <v>5069</v>
      </c>
      <c r="D5093" s="155">
        <v>1126.7</v>
      </c>
      <c r="E5093" s="17">
        <v>0</v>
      </c>
      <c r="F5093" s="17">
        <v>27368</v>
      </c>
      <c r="G5093" s="17">
        <v>13428.782899999998</v>
      </c>
      <c r="H5093">
        <v>82.091354104815622</v>
      </c>
    </row>
    <row r="5094" spans="1:8" x14ac:dyDescent="0.3">
      <c r="A5094" t="s">
        <v>7975</v>
      </c>
      <c r="B5094" t="s">
        <v>144</v>
      </c>
      <c r="C5094" t="s">
        <v>5071</v>
      </c>
      <c r="D5094" s="155">
        <v>1126.7</v>
      </c>
      <c r="E5094" s="17">
        <v>0</v>
      </c>
      <c r="F5094" s="17">
        <v>35389</v>
      </c>
      <c r="G5094" s="17">
        <v>15864.099999999999</v>
      </c>
      <c r="H5094">
        <v>77.050736941034273</v>
      </c>
    </row>
    <row r="5095" spans="1:8" x14ac:dyDescent="0.3">
      <c r="A5095" t="s">
        <v>7976</v>
      </c>
      <c r="B5095" t="s">
        <v>144</v>
      </c>
      <c r="C5095" t="s">
        <v>5073</v>
      </c>
      <c r="D5095" s="155">
        <v>1126.7</v>
      </c>
      <c r="E5095" s="17">
        <v>0</v>
      </c>
      <c r="F5095" s="17">
        <v>25378</v>
      </c>
      <c r="G5095" s="17">
        <v>10052.207499999995</v>
      </c>
      <c r="H5095">
        <v>56.374821543486306</v>
      </c>
    </row>
    <row r="5096" spans="1:8" x14ac:dyDescent="0.3">
      <c r="A5096" t="s">
        <v>7977</v>
      </c>
      <c r="B5096" t="s">
        <v>144</v>
      </c>
      <c r="C5096" t="s">
        <v>5075</v>
      </c>
      <c r="D5096" s="155">
        <v>1126.7</v>
      </c>
      <c r="E5096" s="17">
        <v>0</v>
      </c>
      <c r="F5096" s="17">
        <v>1834</v>
      </c>
      <c r="G5096" s="17">
        <v>-388.5</v>
      </c>
      <c r="H5096">
        <v>-3.4551811023622165</v>
      </c>
    </row>
    <row r="5097" spans="1:8" x14ac:dyDescent="0.3">
      <c r="A5097" t="s">
        <v>1725</v>
      </c>
      <c r="B5097" t="s">
        <v>144</v>
      </c>
      <c r="C5097" t="s">
        <v>26</v>
      </c>
      <c r="D5097" s="155">
        <v>1126.7</v>
      </c>
      <c r="E5097" s="17">
        <v>1368</v>
      </c>
      <c r="F5097" s="17">
        <v>460382</v>
      </c>
      <c r="G5097" s="17">
        <v>233928.79100000011</v>
      </c>
      <c r="H5097">
        <v>72.034007380306093</v>
      </c>
    </row>
    <row r="5098" spans="1:8" x14ac:dyDescent="0.3">
      <c r="A5098" t="s">
        <v>1726</v>
      </c>
      <c r="B5098" t="s">
        <v>144</v>
      </c>
      <c r="C5098" t="s">
        <v>27</v>
      </c>
      <c r="D5098" s="155">
        <v>1126.7</v>
      </c>
      <c r="E5098" s="17">
        <v>1596</v>
      </c>
      <c r="F5098" s="17">
        <v>340560</v>
      </c>
      <c r="G5098" s="17">
        <v>164094.12350000007</v>
      </c>
      <c r="H5098">
        <v>104.44913463311988</v>
      </c>
    </row>
    <row r="5099" spans="1:8" x14ac:dyDescent="0.3">
      <c r="A5099" t="s">
        <v>1727</v>
      </c>
      <c r="B5099" t="s">
        <v>144</v>
      </c>
      <c r="C5099" t="s">
        <v>28</v>
      </c>
      <c r="D5099" s="155">
        <v>1126.7</v>
      </c>
      <c r="E5099" s="17">
        <v>1056</v>
      </c>
      <c r="F5099" s="17">
        <v>253550</v>
      </c>
      <c r="G5099" s="17">
        <v>95119.143499999918</v>
      </c>
      <c r="H5099">
        <v>58.3986313991808</v>
      </c>
    </row>
    <row r="5100" spans="1:8" x14ac:dyDescent="0.3">
      <c r="A5100" t="s">
        <v>1728</v>
      </c>
      <c r="B5100" t="s">
        <v>144</v>
      </c>
      <c r="C5100" t="s">
        <v>29</v>
      </c>
      <c r="D5100" s="155">
        <v>1126.7</v>
      </c>
      <c r="E5100" s="17">
        <v>200</v>
      </c>
      <c r="F5100" s="17">
        <v>109105</v>
      </c>
      <c r="G5100" s="17">
        <v>51093.628699999979</v>
      </c>
      <c r="H5100">
        <v>59.930827375563076</v>
      </c>
    </row>
    <row r="5101" spans="1:8" x14ac:dyDescent="0.3">
      <c r="A5101" t="s">
        <v>7978</v>
      </c>
      <c r="B5101" t="s">
        <v>144</v>
      </c>
      <c r="C5101" t="s">
        <v>5077</v>
      </c>
      <c r="D5101" s="155">
        <v>1126.7</v>
      </c>
      <c r="E5101" s="17">
        <v>320</v>
      </c>
      <c r="F5101" s="17">
        <v>12333</v>
      </c>
      <c r="G5101" s="17">
        <v>5411.1239999999998</v>
      </c>
      <c r="H5101">
        <v>33.853345104708588</v>
      </c>
    </row>
    <row r="5102" spans="1:8" x14ac:dyDescent="0.3">
      <c r="A5102" t="s">
        <v>1729</v>
      </c>
      <c r="B5102" t="s">
        <v>144</v>
      </c>
      <c r="C5102" t="s">
        <v>30</v>
      </c>
      <c r="D5102" s="155">
        <v>1126.7</v>
      </c>
      <c r="E5102" s="17">
        <v>1000</v>
      </c>
      <c r="F5102" s="17">
        <v>119139</v>
      </c>
      <c r="G5102" s="17">
        <v>59953.711800000005</v>
      </c>
      <c r="H5102">
        <v>86.413948510602992</v>
      </c>
    </row>
    <row r="5103" spans="1:8" x14ac:dyDescent="0.3">
      <c r="A5103" t="s">
        <v>7979</v>
      </c>
      <c r="B5103" t="s">
        <v>144</v>
      </c>
      <c r="C5103" t="s">
        <v>5079</v>
      </c>
      <c r="D5103" s="155">
        <v>1126.7</v>
      </c>
      <c r="E5103" s="17">
        <v>880</v>
      </c>
      <c r="F5103" s="17">
        <v>18962</v>
      </c>
      <c r="G5103" s="17">
        <v>9082.75</v>
      </c>
      <c r="H5103">
        <v>143.15124861705095</v>
      </c>
    </row>
    <row r="5104" spans="1:8" x14ac:dyDescent="0.3">
      <c r="A5104" t="s">
        <v>7980</v>
      </c>
      <c r="B5104" t="s">
        <v>144</v>
      </c>
      <c r="C5104" t="s">
        <v>5081</v>
      </c>
      <c r="D5104" s="155">
        <v>1126.7</v>
      </c>
      <c r="E5104" s="17">
        <v>0</v>
      </c>
      <c r="F5104" s="17">
        <v>123186</v>
      </c>
      <c r="G5104" s="17">
        <v>50658.917099999977</v>
      </c>
      <c r="H5104">
        <v>56.109386391714267</v>
      </c>
    </row>
    <row r="5105" spans="1:8" x14ac:dyDescent="0.3">
      <c r="A5105" t="s">
        <v>7981</v>
      </c>
      <c r="B5105" t="s">
        <v>144</v>
      </c>
      <c r="C5105" t="s">
        <v>5083</v>
      </c>
      <c r="D5105" s="155">
        <v>1126.7</v>
      </c>
      <c r="E5105" s="17">
        <v>0</v>
      </c>
      <c r="F5105" s="17">
        <v>146081</v>
      </c>
      <c r="G5105" s="17">
        <v>76930.423999999999</v>
      </c>
      <c r="H5105">
        <v>44.633752629913033</v>
      </c>
    </row>
    <row r="5106" spans="1:8" x14ac:dyDescent="0.3">
      <c r="A5106" t="s">
        <v>7982</v>
      </c>
      <c r="B5106" t="s">
        <v>144</v>
      </c>
      <c r="C5106" t="s">
        <v>5085</v>
      </c>
      <c r="D5106" s="155">
        <v>1126.7</v>
      </c>
      <c r="E5106" s="17">
        <v>225</v>
      </c>
      <c r="F5106" s="17">
        <v>23933</v>
      </c>
      <c r="G5106" s="17">
        <v>5521.9159999999974</v>
      </c>
      <c r="H5106">
        <v>47.369371412351349</v>
      </c>
    </row>
    <row r="5107" spans="1:8" x14ac:dyDescent="0.3">
      <c r="A5107" t="s">
        <v>1730</v>
      </c>
      <c r="B5107" t="s">
        <v>144</v>
      </c>
      <c r="C5107" t="s">
        <v>31</v>
      </c>
      <c r="D5107" s="155">
        <v>1126.7</v>
      </c>
      <c r="E5107" s="17">
        <v>2160</v>
      </c>
      <c r="F5107" s="17">
        <v>206535</v>
      </c>
      <c r="G5107" s="17">
        <v>107252.18500000003</v>
      </c>
      <c r="H5107">
        <v>70.584028408138948</v>
      </c>
    </row>
    <row r="5108" spans="1:8" x14ac:dyDescent="0.3">
      <c r="A5108" t="s">
        <v>7983</v>
      </c>
      <c r="B5108" t="s">
        <v>144</v>
      </c>
      <c r="C5108" t="s">
        <v>5087</v>
      </c>
      <c r="D5108" s="155">
        <v>1126.7</v>
      </c>
      <c r="E5108" s="17">
        <v>0</v>
      </c>
      <c r="F5108" s="17">
        <v>18507</v>
      </c>
      <c r="G5108" s="17">
        <v>3199.775999999998</v>
      </c>
      <c r="H5108">
        <v>86.275641749281263</v>
      </c>
    </row>
    <row r="5109" spans="1:8" x14ac:dyDescent="0.3">
      <c r="A5109" t="s">
        <v>2351</v>
      </c>
      <c r="B5109" t="s">
        <v>145</v>
      </c>
      <c r="C5109" t="s">
        <v>4</v>
      </c>
      <c r="D5109" s="155">
        <v>1414.1</v>
      </c>
      <c r="E5109" s="17">
        <v>17931</v>
      </c>
      <c r="F5109" s="17">
        <v>5630028</v>
      </c>
      <c r="G5109" s="17">
        <v>3006765.6545000011</v>
      </c>
      <c r="H5109">
        <v>56.055710836527993</v>
      </c>
    </row>
    <row r="5110" spans="1:8" x14ac:dyDescent="0.3">
      <c r="A5110" t="s">
        <v>2352</v>
      </c>
      <c r="B5110" t="s">
        <v>145</v>
      </c>
      <c r="C5110" t="s">
        <v>2</v>
      </c>
      <c r="D5110" s="155">
        <v>1414.1</v>
      </c>
      <c r="E5110" s="17">
        <v>15945</v>
      </c>
      <c r="F5110" s="17">
        <v>6401055</v>
      </c>
      <c r="G5110" s="17">
        <v>3511906.105500001</v>
      </c>
      <c r="H5110">
        <v>58.957520865285318</v>
      </c>
    </row>
    <row r="5111" spans="1:8" x14ac:dyDescent="0.3">
      <c r="A5111" t="s">
        <v>2353</v>
      </c>
      <c r="B5111" t="s">
        <v>145</v>
      </c>
      <c r="C5111" t="s">
        <v>3</v>
      </c>
      <c r="D5111" s="155">
        <v>1414.1</v>
      </c>
      <c r="E5111" s="17">
        <v>19632</v>
      </c>
      <c r="F5111" s="17">
        <v>3222333</v>
      </c>
      <c r="G5111" s="17">
        <v>1649181.2634000012</v>
      </c>
      <c r="H5111">
        <v>61.762062736231194</v>
      </c>
    </row>
    <row r="5112" spans="1:8" x14ac:dyDescent="0.3">
      <c r="A5112" t="s">
        <v>2354</v>
      </c>
      <c r="B5112" t="s">
        <v>145</v>
      </c>
      <c r="C5112" t="s">
        <v>7</v>
      </c>
      <c r="D5112" s="155">
        <v>1414.1</v>
      </c>
      <c r="E5112" s="17">
        <v>5688</v>
      </c>
      <c r="F5112" s="17">
        <v>1654042</v>
      </c>
      <c r="G5112" s="17">
        <v>871443.85900000075</v>
      </c>
      <c r="H5112">
        <v>59.62857931296837</v>
      </c>
    </row>
    <row r="5113" spans="1:8" x14ac:dyDescent="0.3">
      <c r="A5113" t="s">
        <v>2355</v>
      </c>
      <c r="B5113" t="s">
        <v>145</v>
      </c>
      <c r="C5113" t="s">
        <v>5</v>
      </c>
      <c r="D5113" s="155">
        <v>1414.1</v>
      </c>
      <c r="E5113" s="17">
        <v>3920</v>
      </c>
      <c r="F5113" s="17">
        <v>888592</v>
      </c>
      <c r="G5113" s="17">
        <v>483810.1792000003</v>
      </c>
      <c r="H5113">
        <v>44.706491938137994</v>
      </c>
    </row>
    <row r="5114" spans="1:8" x14ac:dyDescent="0.3">
      <c r="A5114" t="s">
        <v>2356</v>
      </c>
      <c r="B5114" t="s">
        <v>145</v>
      </c>
      <c r="C5114" t="s">
        <v>6</v>
      </c>
      <c r="D5114" s="155">
        <v>1414.1</v>
      </c>
      <c r="E5114" s="17">
        <v>1320</v>
      </c>
      <c r="F5114" s="17">
        <v>611526</v>
      </c>
      <c r="G5114" s="17">
        <v>324492.15569999983</v>
      </c>
      <c r="H5114">
        <v>20.548814147628352</v>
      </c>
    </row>
    <row r="5115" spans="1:8" x14ac:dyDescent="0.3">
      <c r="A5115" t="s">
        <v>2357</v>
      </c>
      <c r="B5115" t="s">
        <v>145</v>
      </c>
      <c r="C5115" t="s">
        <v>8</v>
      </c>
      <c r="D5115" s="155">
        <v>1414.1</v>
      </c>
      <c r="E5115" s="17">
        <v>2600</v>
      </c>
      <c r="F5115" s="17">
        <v>729946</v>
      </c>
      <c r="G5115" s="17">
        <v>370184.89090000017</v>
      </c>
      <c r="H5115">
        <v>36.153792856705415</v>
      </c>
    </row>
    <row r="5116" spans="1:8" x14ac:dyDescent="0.3">
      <c r="A5116" t="s">
        <v>2358</v>
      </c>
      <c r="B5116" t="s">
        <v>145</v>
      </c>
      <c r="C5116" t="s">
        <v>21</v>
      </c>
      <c r="D5116" s="155">
        <v>1414.1</v>
      </c>
      <c r="E5116" s="17">
        <v>2720</v>
      </c>
      <c r="F5116" s="17">
        <v>398197</v>
      </c>
      <c r="G5116" s="17">
        <v>205154.47700000001</v>
      </c>
      <c r="H5116">
        <v>49.752542578921748</v>
      </c>
    </row>
    <row r="5117" spans="1:8" x14ac:dyDescent="0.3">
      <c r="A5117" t="s">
        <v>2359</v>
      </c>
      <c r="B5117" t="s">
        <v>145</v>
      </c>
      <c r="C5117" t="s">
        <v>22</v>
      </c>
      <c r="D5117" s="155">
        <v>1414.1</v>
      </c>
      <c r="E5117" s="17">
        <v>2560</v>
      </c>
      <c r="F5117" s="17">
        <v>702980</v>
      </c>
      <c r="G5117" s="17">
        <v>356140.67599999998</v>
      </c>
      <c r="H5117">
        <v>44.999969863567131</v>
      </c>
    </row>
    <row r="5118" spans="1:8" x14ac:dyDescent="0.3">
      <c r="A5118" t="s">
        <v>2360</v>
      </c>
      <c r="B5118" t="s">
        <v>145</v>
      </c>
      <c r="C5118" t="s">
        <v>23</v>
      </c>
      <c r="D5118" s="155">
        <v>1414.1</v>
      </c>
      <c r="E5118" s="17">
        <v>1440</v>
      </c>
      <c r="F5118" s="17">
        <v>731725</v>
      </c>
      <c r="G5118" s="17">
        <v>391859.88600000012</v>
      </c>
      <c r="H5118">
        <v>38.977867223818713</v>
      </c>
    </row>
    <row r="5119" spans="1:8" x14ac:dyDescent="0.3">
      <c r="A5119" t="s">
        <v>2361</v>
      </c>
      <c r="B5119" t="s">
        <v>145</v>
      </c>
      <c r="C5119" t="s">
        <v>24</v>
      </c>
      <c r="D5119" s="155">
        <v>1414.1</v>
      </c>
      <c r="E5119" s="17">
        <v>6080</v>
      </c>
      <c r="F5119" s="17">
        <v>1000555</v>
      </c>
      <c r="G5119" s="17">
        <v>534860.9040000001</v>
      </c>
      <c r="H5119">
        <v>43.268860647312145</v>
      </c>
    </row>
    <row r="5120" spans="1:8" x14ac:dyDescent="0.3">
      <c r="A5120" t="s">
        <v>2362</v>
      </c>
      <c r="B5120" t="s">
        <v>145</v>
      </c>
      <c r="C5120" t="s">
        <v>25</v>
      </c>
      <c r="D5120" s="155">
        <v>1414.1</v>
      </c>
      <c r="E5120" s="17">
        <v>2240</v>
      </c>
      <c r="F5120" s="17">
        <v>448213</v>
      </c>
      <c r="G5120" s="17">
        <v>239736.97200000015</v>
      </c>
      <c r="H5120">
        <v>48.688028377536064</v>
      </c>
    </row>
    <row r="5121" spans="1:8" x14ac:dyDescent="0.3">
      <c r="A5121" t="s">
        <v>7984</v>
      </c>
      <c r="B5121" t="s">
        <v>145</v>
      </c>
      <c r="C5121" t="s">
        <v>5061</v>
      </c>
      <c r="D5121" s="155">
        <v>1414.1</v>
      </c>
      <c r="E5121" s="17">
        <v>2051</v>
      </c>
      <c r="F5121" s="17">
        <v>469088</v>
      </c>
      <c r="G5121" s="17">
        <v>255550.85800000027</v>
      </c>
      <c r="H5121">
        <v>37.642965258943114</v>
      </c>
    </row>
    <row r="5122" spans="1:8" x14ac:dyDescent="0.3">
      <c r="A5122" t="s">
        <v>2363</v>
      </c>
      <c r="B5122" t="s">
        <v>145</v>
      </c>
      <c r="C5122" t="s">
        <v>14</v>
      </c>
      <c r="D5122" s="155">
        <v>1414.1</v>
      </c>
      <c r="E5122" s="17">
        <v>1168</v>
      </c>
      <c r="F5122" s="17">
        <v>501891</v>
      </c>
      <c r="G5122" s="17">
        <v>263052.53999999986</v>
      </c>
      <c r="H5122">
        <v>20.988770280548604</v>
      </c>
    </row>
    <row r="5123" spans="1:8" x14ac:dyDescent="0.3">
      <c r="A5123" t="s">
        <v>2364</v>
      </c>
      <c r="B5123" t="s">
        <v>145</v>
      </c>
      <c r="C5123" t="s">
        <v>15</v>
      </c>
      <c r="D5123" s="155">
        <v>1414.1</v>
      </c>
      <c r="E5123" s="17">
        <v>1013</v>
      </c>
      <c r="F5123" s="17">
        <v>603116</v>
      </c>
      <c r="G5123" s="17">
        <v>352443.11700000055</v>
      </c>
      <c r="H5123">
        <v>36.489839563938872</v>
      </c>
    </row>
    <row r="5124" spans="1:8" x14ac:dyDescent="0.3">
      <c r="A5124" t="s">
        <v>7985</v>
      </c>
      <c r="B5124" t="s">
        <v>145</v>
      </c>
      <c r="C5124" t="s">
        <v>5063</v>
      </c>
      <c r="D5124" s="155">
        <v>1414.1</v>
      </c>
      <c r="E5124" s="17">
        <v>400</v>
      </c>
      <c r="F5124" s="17">
        <v>28317</v>
      </c>
      <c r="G5124" s="17">
        <v>13068.507000000014</v>
      </c>
      <c r="H5124">
        <v>31.643515657580092</v>
      </c>
    </row>
    <row r="5125" spans="1:8" x14ac:dyDescent="0.3">
      <c r="A5125" t="s">
        <v>7986</v>
      </c>
      <c r="B5125" t="s">
        <v>145</v>
      </c>
      <c r="C5125" t="s">
        <v>5065</v>
      </c>
      <c r="D5125" s="155">
        <v>1414.1</v>
      </c>
      <c r="E5125" s="17">
        <v>0</v>
      </c>
      <c r="F5125" s="17">
        <v>632538</v>
      </c>
      <c r="G5125" s="17">
        <v>238483.31980000035</v>
      </c>
      <c r="H5125">
        <v>55.924445547798513</v>
      </c>
    </row>
    <row r="5126" spans="1:8" x14ac:dyDescent="0.3">
      <c r="A5126" t="s">
        <v>7987</v>
      </c>
      <c r="B5126" t="s">
        <v>145</v>
      </c>
      <c r="C5126" t="s">
        <v>5067</v>
      </c>
      <c r="D5126" s="155">
        <v>1414.1</v>
      </c>
      <c r="E5126" s="17">
        <v>0</v>
      </c>
      <c r="F5126" s="17">
        <v>759105</v>
      </c>
      <c r="G5126" s="17">
        <v>334903.66709999985</v>
      </c>
      <c r="H5126">
        <v>68.682353497621506</v>
      </c>
    </row>
    <row r="5127" spans="1:8" x14ac:dyDescent="0.3">
      <c r="A5127" t="s">
        <v>7988</v>
      </c>
      <c r="B5127" t="s">
        <v>145</v>
      </c>
      <c r="C5127" t="s">
        <v>5069</v>
      </c>
      <c r="D5127" s="155">
        <v>1414.1</v>
      </c>
      <c r="E5127" s="17">
        <v>0</v>
      </c>
      <c r="F5127" s="17">
        <v>275123</v>
      </c>
      <c r="G5127" s="17">
        <v>148453.70000000007</v>
      </c>
      <c r="H5127">
        <v>55.890270365432045</v>
      </c>
    </row>
    <row r="5128" spans="1:8" x14ac:dyDescent="0.3">
      <c r="A5128" t="s">
        <v>7989</v>
      </c>
      <c r="B5128" t="s">
        <v>145</v>
      </c>
      <c r="C5128" t="s">
        <v>5071</v>
      </c>
      <c r="D5128" s="155">
        <v>1414.1</v>
      </c>
      <c r="E5128" s="17">
        <v>0</v>
      </c>
      <c r="F5128" s="17">
        <v>181033</v>
      </c>
      <c r="G5128" s="17">
        <v>70088.522000000012</v>
      </c>
      <c r="H5128">
        <v>41.339464343597214</v>
      </c>
    </row>
    <row r="5129" spans="1:8" x14ac:dyDescent="0.3">
      <c r="A5129" t="s">
        <v>7990</v>
      </c>
      <c r="B5129" t="s">
        <v>145</v>
      </c>
      <c r="C5129" t="s">
        <v>5073</v>
      </c>
      <c r="D5129" s="155">
        <v>1414.1</v>
      </c>
      <c r="E5129" s="17">
        <v>0</v>
      </c>
      <c r="F5129" s="17">
        <v>65614</v>
      </c>
      <c r="G5129" s="17">
        <v>27200.279300000017</v>
      </c>
      <c r="H5129">
        <v>26.946776142411075</v>
      </c>
    </row>
    <row r="5130" spans="1:8" x14ac:dyDescent="0.3">
      <c r="A5130" t="s">
        <v>7991</v>
      </c>
      <c r="B5130" t="s">
        <v>145</v>
      </c>
      <c r="C5130" t="s">
        <v>5075</v>
      </c>
      <c r="D5130" s="155">
        <v>1414.1</v>
      </c>
      <c r="E5130" s="17">
        <v>0</v>
      </c>
      <c r="F5130" s="17">
        <v>17955</v>
      </c>
      <c r="G5130" s="17">
        <v>5906.2900000000045</v>
      </c>
      <c r="H5130">
        <v>24.558585109941216</v>
      </c>
    </row>
    <row r="5131" spans="1:8" x14ac:dyDescent="0.3">
      <c r="A5131" t="s">
        <v>2365</v>
      </c>
      <c r="B5131" t="s">
        <v>145</v>
      </c>
      <c r="C5131" t="s">
        <v>26</v>
      </c>
      <c r="D5131" s="155">
        <v>1414.1</v>
      </c>
      <c r="E5131" s="17">
        <v>1596</v>
      </c>
      <c r="F5131" s="17">
        <v>643823</v>
      </c>
      <c r="G5131" s="17">
        <v>326120.23560000019</v>
      </c>
      <c r="H5131">
        <v>73.506454658346698</v>
      </c>
    </row>
    <row r="5132" spans="1:8" x14ac:dyDescent="0.3">
      <c r="A5132" t="s">
        <v>2366</v>
      </c>
      <c r="B5132" t="s">
        <v>145</v>
      </c>
      <c r="C5132" t="s">
        <v>27</v>
      </c>
      <c r="D5132" s="155">
        <v>1414.1</v>
      </c>
      <c r="E5132" s="17">
        <v>1596</v>
      </c>
      <c r="F5132" s="17">
        <v>512245</v>
      </c>
      <c r="G5132" s="17">
        <v>239640.02840000007</v>
      </c>
      <c r="H5132">
        <v>82.525094609096598</v>
      </c>
    </row>
    <row r="5133" spans="1:8" x14ac:dyDescent="0.3">
      <c r="A5133" t="s">
        <v>2367</v>
      </c>
      <c r="B5133" t="s">
        <v>145</v>
      </c>
      <c r="C5133" t="s">
        <v>28</v>
      </c>
      <c r="D5133" s="155">
        <v>1414.1</v>
      </c>
      <c r="E5133" s="17">
        <v>1584</v>
      </c>
      <c r="F5133" s="17">
        <v>425324</v>
      </c>
      <c r="G5133" s="17">
        <v>187073.08120000007</v>
      </c>
      <c r="H5133">
        <v>50.167886829992035</v>
      </c>
    </row>
    <row r="5134" spans="1:8" x14ac:dyDescent="0.3">
      <c r="A5134" t="s">
        <v>2368</v>
      </c>
      <c r="B5134" t="s">
        <v>145</v>
      </c>
      <c r="C5134" t="s">
        <v>29</v>
      </c>
      <c r="D5134" s="155">
        <v>1414.1</v>
      </c>
      <c r="E5134" s="17">
        <v>600</v>
      </c>
      <c r="F5134" s="17">
        <v>190596</v>
      </c>
      <c r="G5134" s="17">
        <v>89327.222999999984</v>
      </c>
      <c r="H5134">
        <v>57.431715734060866</v>
      </c>
    </row>
    <row r="5135" spans="1:8" x14ac:dyDescent="0.3">
      <c r="A5135" t="s">
        <v>7992</v>
      </c>
      <c r="B5135" t="s">
        <v>145</v>
      </c>
      <c r="C5135" t="s">
        <v>5077</v>
      </c>
      <c r="D5135" s="155">
        <v>1414.1</v>
      </c>
      <c r="E5135" s="17">
        <v>0</v>
      </c>
      <c r="F5135" s="17">
        <v>1959</v>
      </c>
      <c r="G5135" s="17">
        <v>593.5920000000001</v>
      </c>
      <c r="H5135">
        <v>58.352757490801316</v>
      </c>
    </row>
    <row r="5136" spans="1:8" x14ac:dyDescent="0.3">
      <c r="A5136" t="s">
        <v>2369</v>
      </c>
      <c r="B5136" t="s">
        <v>145</v>
      </c>
      <c r="C5136" t="s">
        <v>30</v>
      </c>
      <c r="D5136" s="155">
        <v>1414.1</v>
      </c>
      <c r="E5136" s="17">
        <v>2608</v>
      </c>
      <c r="F5136" s="17">
        <v>600770</v>
      </c>
      <c r="G5136" s="17">
        <v>341861.47420000017</v>
      </c>
      <c r="H5136">
        <v>58.21420551342861</v>
      </c>
    </row>
    <row r="5137" spans="1:8" x14ac:dyDescent="0.3">
      <c r="A5137" t="s">
        <v>7993</v>
      </c>
      <c r="B5137" t="s">
        <v>145</v>
      </c>
      <c r="C5137" t="s">
        <v>5079</v>
      </c>
      <c r="D5137" s="155">
        <v>1414.1</v>
      </c>
      <c r="E5137" s="17">
        <v>960</v>
      </c>
      <c r="F5137" s="17">
        <v>39006</v>
      </c>
      <c r="G5137" s="17">
        <v>20246.483999999993</v>
      </c>
      <c r="H5137">
        <v>64.247163098450969</v>
      </c>
    </row>
    <row r="5138" spans="1:8" x14ac:dyDescent="0.3">
      <c r="A5138" t="s">
        <v>7994</v>
      </c>
      <c r="B5138" t="s">
        <v>145</v>
      </c>
      <c r="C5138" t="s">
        <v>5081</v>
      </c>
      <c r="D5138" s="155">
        <v>1414.1</v>
      </c>
      <c r="E5138" s="17">
        <v>1140</v>
      </c>
      <c r="F5138" s="17">
        <v>793381</v>
      </c>
      <c r="G5138" s="17">
        <v>383031.94999999966</v>
      </c>
      <c r="H5138">
        <v>59.492492848222717</v>
      </c>
    </row>
    <row r="5139" spans="1:8" x14ac:dyDescent="0.3">
      <c r="A5139" t="s">
        <v>7995</v>
      </c>
      <c r="B5139" t="s">
        <v>145</v>
      </c>
      <c r="C5139" t="s">
        <v>5083</v>
      </c>
      <c r="D5139" s="155">
        <v>1414.1</v>
      </c>
      <c r="E5139" s="17">
        <v>1824</v>
      </c>
      <c r="F5139" s="17">
        <v>1397296.99</v>
      </c>
      <c r="G5139" s="17">
        <v>735944.37220000033</v>
      </c>
      <c r="H5139">
        <v>56.088721905713818</v>
      </c>
    </row>
    <row r="5140" spans="1:8" x14ac:dyDescent="0.3">
      <c r="A5140" t="s">
        <v>7996</v>
      </c>
      <c r="B5140" t="s">
        <v>145</v>
      </c>
      <c r="C5140" t="s">
        <v>5085</v>
      </c>
      <c r="D5140" s="155">
        <v>1414.1</v>
      </c>
      <c r="E5140" s="17">
        <v>315</v>
      </c>
      <c r="F5140" s="17">
        <v>75833</v>
      </c>
      <c r="G5140" s="17">
        <v>38991.127200000003</v>
      </c>
      <c r="H5140">
        <v>68.41011013967784</v>
      </c>
    </row>
    <row r="5141" spans="1:8" x14ac:dyDescent="0.3">
      <c r="A5141" t="s">
        <v>2370</v>
      </c>
      <c r="B5141" t="s">
        <v>145</v>
      </c>
      <c r="C5141" t="s">
        <v>31</v>
      </c>
      <c r="D5141" s="155">
        <v>1414.1</v>
      </c>
      <c r="E5141" s="17">
        <v>4320</v>
      </c>
      <c r="F5141" s="17">
        <v>734547</v>
      </c>
      <c r="G5141" s="17">
        <v>355974.84759999998</v>
      </c>
      <c r="H5141">
        <v>43.969364287556573</v>
      </c>
    </row>
    <row r="5142" spans="1:8" x14ac:dyDescent="0.3">
      <c r="A5142" t="s">
        <v>7997</v>
      </c>
      <c r="B5142" t="s">
        <v>145</v>
      </c>
      <c r="C5142" t="s">
        <v>5087</v>
      </c>
      <c r="D5142" s="155">
        <v>1414.1</v>
      </c>
      <c r="E5142" s="17">
        <v>0</v>
      </c>
      <c r="F5142" s="17">
        <v>52490</v>
      </c>
      <c r="G5142" s="17">
        <v>16569.757999999994</v>
      </c>
      <c r="H5142">
        <v>129.84350511057258</v>
      </c>
    </row>
    <row r="5143" spans="1:8" x14ac:dyDescent="0.3">
      <c r="A5143" t="s">
        <v>2171</v>
      </c>
      <c r="B5143" t="s">
        <v>146</v>
      </c>
      <c r="C5143" t="s">
        <v>4</v>
      </c>
      <c r="D5143" s="155">
        <v>943.7</v>
      </c>
      <c r="E5143" s="17">
        <v>9721</v>
      </c>
      <c r="F5143" s="17">
        <v>3954501</v>
      </c>
      <c r="G5143" s="17">
        <v>2193593.035600001</v>
      </c>
      <c r="H5143">
        <v>49.643377452260033</v>
      </c>
    </row>
    <row r="5144" spans="1:8" x14ac:dyDescent="0.3">
      <c r="A5144" t="s">
        <v>2172</v>
      </c>
      <c r="B5144" t="s">
        <v>146</v>
      </c>
      <c r="C5144" t="s">
        <v>2</v>
      </c>
      <c r="D5144" s="155">
        <v>943.7</v>
      </c>
      <c r="E5144" s="17">
        <v>13662</v>
      </c>
      <c r="F5144" s="17">
        <v>4954211</v>
      </c>
      <c r="G5144" s="17">
        <v>2570729.2793000005</v>
      </c>
      <c r="H5144">
        <v>64.704294415946535</v>
      </c>
    </row>
    <row r="5145" spans="1:8" x14ac:dyDescent="0.3">
      <c r="A5145" t="s">
        <v>2173</v>
      </c>
      <c r="B5145" t="s">
        <v>146</v>
      </c>
      <c r="C5145" t="s">
        <v>3</v>
      </c>
      <c r="D5145" s="155">
        <v>943.7</v>
      </c>
      <c r="E5145" s="17">
        <v>10008</v>
      </c>
      <c r="F5145" s="17">
        <v>1518036</v>
      </c>
      <c r="G5145" s="17">
        <v>829464.3470999999</v>
      </c>
      <c r="H5145">
        <v>72.966588331362388</v>
      </c>
    </row>
    <row r="5146" spans="1:8" x14ac:dyDescent="0.3">
      <c r="A5146" t="s">
        <v>2174</v>
      </c>
      <c r="B5146" t="s">
        <v>146</v>
      </c>
      <c r="C5146" t="s">
        <v>7</v>
      </c>
      <c r="D5146" s="155">
        <v>943.7</v>
      </c>
      <c r="E5146" s="17">
        <v>2349</v>
      </c>
      <c r="F5146" s="17">
        <v>778282</v>
      </c>
      <c r="G5146" s="17">
        <v>429363.5259999999</v>
      </c>
      <c r="H5146">
        <v>56.254145954163441</v>
      </c>
    </row>
    <row r="5147" spans="1:8" x14ac:dyDescent="0.3">
      <c r="A5147" t="s">
        <v>2175</v>
      </c>
      <c r="B5147" t="s">
        <v>146</v>
      </c>
      <c r="C5147" t="s">
        <v>5</v>
      </c>
      <c r="D5147" s="155">
        <v>943.7</v>
      </c>
      <c r="E5147" s="17">
        <v>3200</v>
      </c>
      <c r="F5147" s="17">
        <v>644121</v>
      </c>
      <c r="G5147" s="17">
        <v>356655.76139999996</v>
      </c>
      <c r="H5147">
        <v>52.098029414746698</v>
      </c>
    </row>
    <row r="5148" spans="1:8" x14ac:dyDescent="0.3">
      <c r="A5148" t="s">
        <v>2176</v>
      </c>
      <c r="B5148" t="s">
        <v>146</v>
      </c>
      <c r="C5148" t="s">
        <v>6</v>
      </c>
      <c r="D5148" s="155">
        <v>943.7</v>
      </c>
      <c r="E5148" s="17">
        <v>1840</v>
      </c>
      <c r="F5148" s="17">
        <v>770195</v>
      </c>
      <c r="G5148" s="17">
        <v>400115.81799999974</v>
      </c>
      <c r="H5148">
        <v>27.537168554917528</v>
      </c>
    </row>
    <row r="5149" spans="1:8" x14ac:dyDescent="0.3">
      <c r="A5149" t="s">
        <v>2177</v>
      </c>
      <c r="B5149" t="s">
        <v>146</v>
      </c>
      <c r="C5149" t="s">
        <v>8</v>
      </c>
      <c r="D5149" s="155">
        <v>943.7</v>
      </c>
      <c r="E5149" s="17">
        <v>4830</v>
      </c>
      <c r="F5149" s="17">
        <v>1007707</v>
      </c>
      <c r="G5149" s="17">
        <v>486019.30249999987</v>
      </c>
      <c r="H5149">
        <v>49.926393466658112</v>
      </c>
    </row>
    <row r="5150" spans="1:8" x14ac:dyDescent="0.3">
      <c r="A5150" t="s">
        <v>2178</v>
      </c>
      <c r="B5150" t="s">
        <v>146</v>
      </c>
      <c r="C5150" t="s">
        <v>21</v>
      </c>
      <c r="D5150" s="155">
        <v>943.7</v>
      </c>
      <c r="E5150" s="17">
        <v>1800</v>
      </c>
      <c r="F5150" s="17">
        <v>308949</v>
      </c>
      <c r="G5150" s="17">
        <v>158931.18959999993</v>
      </c>
      <c r="H5150">
        <v>43.140715145379772</v>
      </c>
    </row>
    <row r="5151" spans="1:8" x14ac:dyDescent="0.3">
      <c r="A5151" t="s">
        <v>2179</v>
      </c>
      <c r="B5151" t="s">
        <v>146</v>
      </c>
      <c r="C5151" t="s">
        <v>22</v>
      </c>
      <c r="D5151" s="155">
        <v>943.7</v>
      </c>
      <c r="E5151" s="17">
        <v>1720</v>
      </c>
      <c r="F5151" s="17">
        <v>570359</v>
      </c>
      <c r="G5151" s="17">
        <v>292923.55399999995</v>
      </c>
      <c r="H5151">
        <v>40.293889892497774</v>
      </c>
    </row>
    <row r="5152" spans="1:8" x14ac:dyDescent="0.3">
      <c r="A5152" t="s">
        <v>2180</v>
      </c>
      <c r="B5152" t="s">
        <v>146</v>
      </c>
      <c r="C5152" t="s">
        <v>23</v>
      </c>
      <c r="D5152" s="155">
        <v>943.7</v>
      </c>
      <c r="E5152" s="17">
        <v>960</v>
      </c>
      <c r="F5152" s="17">
        <v>606227</v>
      </c>
      <c r="G5152" s="17">
        <v>333133.96600000019</v>
      </c>
      <c r="H5152">
        <v>31.956696922192439</v>
      </c>
    </row>
    <row r="5153" spans="1:8" x14ac:dyDescent="0.3">
      <c r="A5153" t="s">
        <v>2181</v>
      </c>
      <c r="B5153" t="s">
        <v>146</v>
      </c>
      <c r="C5153" t="s">
        <v>24</v>
      </c>
      <c r="D5153" s="155">
        <v>943.7</v>
      </c>
      <c r="E5153" s="17">
        <v>4040</v>
      </c>
      <c r="F5153" s="17">
        <v>738420</v>
      </c>
      <c r="G5153" s="17">
        <v>396901.33380000002</v>
      </c>
      <c r="H5153">
        <v>38.175439505449788</v>
      </c>
    </row>
    <row r="5154" spans="1:8" x14ac:dyDescent="0.3">
      <c r="A5154" t="s">
        <v>2182</v>
      </c>
      <c r="B5154" t="s">
        <v>146</v>
      </c>
      <c r="C5154" t="s">
        <v>25</v>
      </c>
      <c r="D5154" s="155">
        <v>943.7</v>
      </c>
      <c r="E5154" s="17">
        <v>1480</v>
      </c>
      <c r="F5154" s="17">
        <v>360179</v>
      </c>
      <c r="G5154" s="17">
        <v>186762.35599999991</v>
      </c>
      <c r="H5154">
        <v>39.742936042517293</v>
      </c>
    </row>
    <row r="5155" spans="1:8" x14ac:dyDescent="0.3">
      <c r="A5155" t="s">
        <v>7998</v>
      </c>
      <c r="B5155" t="s">
        <v>146</v>
      </c>
      <c r="C5155" t="s">
        <v>5061</v>
      </c>
      <c r="D5155" s="155">
        <v>943.7</v>
      </c>
      <c r="E5155" s="17">
        <v>1905</v>
      </c>
      <c r="F5155" s="17">
        <v>331109</v>
      </c>
      <c r="G5155" s="17">
        <v>178316.72900000002</v>
      </c>
      <c r="H5155">
        <v>48.175762195458141</v>
      </c>
    </row>
    <row r="5156" spans="1:8" x14ac:dyDescent="0.3">
      <c r="A5156" t="s">
        <v>2183</v>
      </c>
      <c r="B5156" t="s">
        <v>146</v>
      </c>
      <c r="C5156" t="s">
        <v>14</v>
      </c>
      <c r="D5156" s="155">
        <v>943.7</v>
      </c>
      <c r="E5156" s="17">
        <v>1080</v>
      </c>
      <c r="F5156" s="17">
        <v>427186</v>
      </c>
      <c r="G5156" s="17">
        <v>227021.78599999982</v>
      </c>
      <c r="H5156">
        <v>27.525776172458031</v>
      </c>
    </row>
    <row r="5157" spans="1:8" x14ac:dyDescent="0.3">
      <c r="A5157" t="s">
        <v>2184</v>
      </c>
      <c r="B5157" t="s">
        <v>146</v>
      </c>
      <c r="C5157" t="s">
        <v>15</v>
      </c>
      <c r="D5157" s="155">
        <v>943.7</v>
      </c>
      <c r="E5157" s="17">
        <v>1065</v>
      </c>
      <c r="F5157" s="17">
        <v>482878</v>
      </c>
      <c r="G5157" s="17">
        <v>281986.95500000031</v>
      </c>
      <c r="H5157">
        <v>34.692698406740917</v>
      </c>
    </row>
    <row r="5158" spans="1:8" x14ac:dyDescent="0.3">
      <c r="A5158" t="s">
        <v>7999</v>
      </c>
      <c r="B5158" t="s">
        <v>146</v>
      </c>
      <c r="C5158" t="s">
        <v>5063</v>
      </c>
      <c r="D5158" s="155">
        <v>943.7</v>
      </c>
      <c r="E5158" s="17">
        <v>400</v>
      </c>
      <c r="F5158" s="17">
        <v>25447</v>
      </c>
      <c r="G5158" s="17">
        <v>11323.234000000004</v>
      </c>
      <c r="H5158">
        <v>35.737736217096796</v>
      </c>
    </row>
    <row r="5159" spans="1:8" x14ac:dyDescent="0.3">
      <c r="A5159" t="s">
        <v>8000</v>
      </c>
      <c r="B5159" t="s">
        <v>146</v>
      </c>
      <c r="C5159" t="s">
        <v>5065</v>
      </c>
      <c r="D5159" s="155">
        <v>943.7</v>
      </c>
      <c r="E5159" s="17">
        <v>1140</v>
      </c>
      <c r="F5159" s="17">
        <v>2088071</v>
      </c>
      <c r="G5159" s="17">
        <v>996115.83089999971</v>
      </c>
      <c r="H5159">
        <v>47.187142173033038</v>
      </c>
    </row>
    <row r="5160" spans="1:8" x14ac:dyDescent="0.3">
      <c r="A5160" t="s">
        <v>8001</v>
      </c>
      <c r="B5160" t="s">
        <v>146</v>
      </c>
      <c r="C5160" t="s">
        <v>5067</v>
      </c>
      <c r="D5160" s="155">
        <v>943.7</v>
      </c>
      <c r="E5160" s="17">
        <v>1824</v>
      </c>
      <c r="F5160" s="17">
        <v>2338265.9900000002</v>
      </c>
      <c r="G5160" s="17">
        <v>1048691.5402000004</v>
      </c>
      <c r="H5160">
        <v>55.40608434416572</v>
      </c>
    </row>
    <row r="5161" spans="1:8" x14ac:dyDescent="0.3">
      <c r="A5161" t="s">
        <v>8002</v>
      </c>
      <c r="B5161" t="s">
        <v>146</v>
      </c>
      <c r="C5161" t="s">
        <v>5069</v>
      </c>
      <c r="D5161" s="155">
        <v>943.7</v>
      </c>
      <c r="E5161" s="17">
        <v>1848</v>
      </c>
      <c r="F5161" s="17">
        <v>362330</v>
      </c>
      <c r="G5161" s="17">
        <v>116019.98859999995</v>
      </c>
      <c r="H5161">
        <v>104.88540106291454</v>
      </c>
    </row>
    <row r="5162" spans="1:8" x14ac:dyDescent="0.3">
      <c r="A5162" t="s">
        <v>8003</v>
      </c>
      <c r="B5162" t="s">
        <v>146</v>
      </c>
      <c r="C5162" t="s">
        <v>5071</v>
      </c>
      <c r="D5162" s="155">
        <v>943.7</v>
      </c>
      <c r="E5162" s="17">
        <v>640</v>
      </c>
      <c r="F5162" s="17">
        <v>377189</v>
      </c>
      <c r="G5162" s="17">
        <v>162406.01709999991</v>
      </c>
      <c r="H5162">
        <v>43.364778176753845</v>
      </c>
    </row>
    <row r="5163" spans="1:8" x14ac:dyDescent="0.3">
      <c r="A5163" t="s">
        <v>8004</v>
      </c>
      <c r="B5163" t="s">
        <v>146</v>
      </c>
      <c r="C5163" t="s">
        <v>5073</v>
      </c>
      <c r="D5163" s="155">
        <v>943.7</v>
      </c>
      <c r="E5163" s="17">
        <v>113</v>
      </c>
      <c r="F5163" s="17">
        <v>142548</v>
      </c>
      <c r="G5163" s="17">
        <v>47279.229900000049</v>
      </c>
      <c r="H5163">
        <v>31.607177179250709</v>
      </c>
    </row>
    <row r="5164" spans="1:8" x14ac:dyDescent="0.3">
      <c r="A5164" t="s">
        <v>8005</v>
      </c>
      <c r="B5164" t="s">
        <v>146</v>
      </c>
      <c r="C5164" t="s">
        <v>5075</v>
      </c>
      <c r="D5164" s="155">
        <v>943.7</v>
      </c>
      <c r="E5164" s="17">
        <v>113</v>
      </c>
      <c r="F5164" s="17">
        <v>83715</v>
      </c>
      <c r="G5164" s="17">
        <v>30132.649999999994</v>
      </c>
      <c r="H5164">
        <v>37.39585553825097</v>
      </c>
    </row>
    <row r="5165" spans="1:8" x14ac:dyDescent="0.3">
      <c r="A5165" t="s">
        <v>2185</v>
      </c>
      <c r="B5165" t="s">
        <v>146</v>
      </c>
      <c r="C5165" t="s">
        <v>26</v>
      </c>
      <c r="D5165" s="155">
        <v>943.7</v>
      </c>
      <c r="E5165" s="17">
        <v>1062</v>
      </c>
      <c r="F5165" s="17">
        <v>477989</v>
      </c>
      <c r="G5165" s="17">
        <v>242551.00060000009</v>
      </c>
      <c r="H5165">
        <v>68.582352874851878</v>
      </c>
    </row>
    <row r="5166" spans="1:8" x14ac:dyDescent="0.3">
      <c r="A5166" t="s">
        <v>2186</v>
      </c>
      <c r="B5166" t="s">
        <v>146</v>
      </c>
      <c r="C5166" t="s">
        <v>27</v>
      </c>
      <c r="D5166" s="155">
        <v>943.7</v>
      </c>
      <c r="E5166" s="17">
        <v>1140</v>
      </c>
      <c r="F5166" s="17">
        <v>373639</v>
      </c>
      <c r="G5166" s="17">
        <v>183288.39689999993</v>
      </c>
      <c r="H5166">
        <v>78.463858161004211</v>
      </c>
    </row>
    <row r="5167" spans="1:8" x14ac:dyDescent="0.3">
      <c r="A5167" t="s">
        <v>2187</v>
      </c>
      <c r="B5167" t="s">
        <v>146</v>
      </c>
      <c r="C5167" t="s">
        <v>28</v>
      </c>
      <c r="D5167" s="155">
        <v>943.7</v>
      </c>
      <c r="E5167" s="17">
        <v>1680</v>
      </c>
      <c r="F5167" s="17">
        <v>414494</v>
      </c>
      <c r="G5167" s="17">
        <v>185495.98209999999</v>
      </c>
      <c r="H5167">
        <v>57.103730358095916</v>
      </c>
    </row>
    <row r="5168" spans="1:8" x14ac:dyDescent="0.3">
      <c r="A5168" t="s">
        <v>2188</v>
      </c>
      <c r="B5168" t="s">
        <v>146</v>
      </c>
      <c r="C5168" t="s">
        <v>29</v>
      </c>
      <c r="D5168" s="155">
        <v>943.7</v>
      </c>
      <c r="E5168" s="17">
        <v>400</v>
      </c>
      <c r="F5168" s="17">
        <v>142124</v>
      </c>
      <c r="G5168" s="17">
        <v>66617.819300000003</v>
      </c>
      <c r="H5168">
        <v>61.815300614192232</v>
      </c>
    </row>
    <row r="5169" spans="1:8" x14ac:dyDescent="0.3">
      <c r="A5169" t="s">
        <v>2189</v>
      </c>
      <c r="B5169" t="s">
        <v>146</v>
      </c>
      <c r="C5169" t="s">
        <v>30</v>
      </c>
      <c r="D5169" s="155">
        <v>943.7</v>
      </c>
      <c r="E5169" s="17">
        <v>1108</v>
      </c>
      <c r="F5169" s="17">
        <v>230158</v>
      </c>
      <c r="G5169" s="17">
        <v>134719.92849999998</v>
      </c>
      <c r="H5169">
        <v>65.29849056411409</v>
      </c>
    </row>
    <row r="5170" spans="1:8" x14ac:dyDescent="0.3">
      <c r="A5170" t="s">
        <v>8006</v>
      </c>
      <c r="B5170" t="s">
        <v>146</v>
      </c>
      <c r="C5170" t="s">
        <v>5079</v>
      </c>
      <c r="D5170" s="155">
        <v>943.7</v>
      </c>
      <c r="E5170" s="17">
        <v>640</v>
      </c>
      <c r="F5170" s="17">
        <v>34384</v>
      </c>
      <c r="G5170" s="17">
        <v>15951.695999999993</v>
      </c>
      <c r="H5170">
        <v>73.134193424761193</v>
      </c>
    </row>
    <row r="5171" spans="1:8" x14ac:dyDescent="0.3">
      <c r="A5171" t="s">
        <v>8007</v>
      </c>
      <c r="B5171" t="s">
        <v>146</v>
      </c>
      <c r="C5171" t="s">
        <v>5081</v>
      </c>
      <c r="D5171" s="155">
        <v>943.7</v>
      </c>
      <c r="E5171" s="17">
        <v>0</v>
      </c>
      <c r="F5171" s="17">
        <v>139975</v>
      </c>
      <c r="G5171" s="17">
        <v>71087.193599999999</v>
      </c>
      <c r="H5171">
        <v>25.558912367980351</v>
      </c>
    </row>
    <row r="5172" spans="1:8" x14ac:dyDescent="0.3">
      <c r="A5172" t="s">
        <v>8008</v>
      </c>
      <c r="B5172" t="s">
        <v>146</v>
      </c>
      <c r="C5172" t="s">
        <v>5083</v>
      </c>
      <c r="D5172" s="155">
        <v>943.7</v>
      </c>
      <c r="E5172" s="17">
        <v>0</v>
      </c>
      <c r="F5172" s="17">
        <v>115226</v>
      </c>
      <c r="G5172" s="17">
        <v>56039.881999999983</v>
      </c>
      <c r="H5172">
        <v>46.619477459224434</v>
      </c>
    </row>
    <row r="5173" spans="1:8" x14ac:dyDescent="0.3">
      <c r="A5173" t="s">
        <v>8009</v>
      </c>
      <c r="B5173" t="s">
        <v>146</v>
      </c>
      <c r="C5173" t="s">
        <v>5085</v>
      </c>
      <c r="D5173" s="155">
        <v>943.7</v>
      </c>
      <c r="E5173" s="17">
        <v>180</v>
      </c>
      <c r="F5173" s="17">
        <v>80803</v>
      </c>
      <c r="G5173" s="17">
        <v>41456.709400000007</v>
      </c>
      <c r="H5173">
        <v>28.728890964374692</v>
      </c>
    </row>
    <row r="5174" spans="1:8" x14ac:dyDescent="0.3">
      <c r="A5174" t="s">
        <v>2190</v>
      </c>
      <c r="B5174" t="s">
        <v>146</v>
      </c>
      <c r="C5174" t="s">
        <v>31</v>
      </c>
      <c r="D5174" s="155">
        <v>943.7</v>
      </c>
      <c r="E5174" s="17">
        <v>2728</v>
      </c>
      <c r="F5174" s="17">
        <v>389791</v>
      </c>
      <c r="G5174" s="17">
        <v>189138.80959999995</v>
      </c>
      <c r="H5174">
        <v>51.874993147844656</v>
      </c>
    </row>
    <row r="5175" spans="1:8" x14ac:dyDescent="0.3">
      <c r="A5175" t="s">
        <v>8010</v>
      </c>
      <c r="B5175" t="s">
        <v>146</v>
      </c>
      <c r="C5175" t="s">
        <v>5087</v>
      </c>
      <c r="D5175" s="155">
        <v>943.7</v>
      </c>
      <c r="E5175" s="17">
        <v>78</v>
      </c>
      <c r="F5175" s="17">
        <v>190058</v>
      </c>
      <c r="G5175" s="17">
        <v>60940.855999999956</v>
      </c>
      <c r="H5175">
        <v>30.681746801183856</v>
      </c>
    </row>
    <row r="5176" spans="1:8" x14ac:dyDescent="0.3">
      <c r="A5176" t="s">
        <v>432</v>
      </c>
      <c r="B5176" t="s">
        <v>147</v>
      </c>
      <c r="C5176" t="s">
        <v>4</v>
      </c>
      <c r="D5176" s="155">
        <v>1274</v>
      </c>
      <c r="E5176" s="17">
        <v>18234</v>
      </c>
      <c r="F5176" s="17">
        <v>5330019</v>
      </c>
      <c r="G5176" s="17">
        <v>2904921.5862999987</v>
      </c>
      <c r="H5176">
        <v>59.459375539846803</v>
      </c>
    </row>
    <row r="5177" spans="1:8" x14ac:dyDescent="0.3">
      <c r="A5177" t="s">
        <v>433</v>
      </c>
      <c r="B5177" t="s">
        <v>147</v>
      </c>
      <c r="C5177" t="s">
        <v>2</v>
      </c>
      <c r="D5177" s="155">
        <v>1274</v>
      </c>
      <c r="E5177" s="17">
        <v>18144</v>
      </c>
      <c r="F5177" s="17">
        <v>6976120</v>
      </c>
      <c r="G5177" s="17">
        <v>3736292.2840999956</v>
      </c>
      <c r="H5177">
        <v>58.520465465501331</v>
      </c>
    </row>
    <row r="5178" spans="1:8" x14ac:dyDescent="0.3">
      <c r="A5178" t="s">
        <v>434</v>
      </c>
      <c r="B5178" t="s">
        <v>147</v>
      </c>
      <c r="C5178" t="s">
        <v>3</v>
      </c>
      <c r="D5178" s="155">
        <v>1274</v>
      </c>
      <c r="E5178" s="17">
        <v>17184</v>
      </c>
      <c r="F5178" s="17">
        <v>2903517</v>
      </c>
      <c r="G5178" s="17">
        <v>1423147.6339000023</v>
      </c>
      <c r="H5178">
        <v>62.778271981428155</v>
      </c>
    </row>
    <row r="5179" spans="1:8" x14ac:dyDescent="0.3">
      <c r="A5179" t="s">
        <v>435</v>
      </c>
      <c r="B5179" t="s">
        <v>147</v>
      </c>
      <c r="C5179" t="s">
        <v>7</v>
      </c>
      <c r="D5179" s="155">
        <v>1274</v>
      </c>
      <c r="E5179" s="17">
        <v>5829</v>
      </c>
      <c r="F5179" s="17">
        <v>1416120</v>
      </c>
      <c r="G5179" s="17">
        <v>755536.02200000011</v>
      </c>
      <c r="H5179">
        <v>68.662753100257603</v>
      </c>
    </row>
    <row r="5180" spans="1:8" x14ac:dyDescent="0.3">
      <c r="A5180" t="s">
        <v>436</v>
      </c>
      <c r="B5180" t="s">
        <v>147</v>
      </c>
      <c r="C5180" t="s">
        <v>5</v>
      </c>
      <c r="D5180" s="155">
        <v>1274</v>
      </c>
      <c r="E5180" s="17">
        <v>7200</v>
      </c>
      <c r="F5180" s="17">
        <v>1003179</v>
      </c>
      <c r="G5180" s="17">
        <v>537625.17440000025</v>
      </c>
      <c r="H5180">
        <v>65.580573659665902</v>
      </c>
    </row>
    <row r="5181" spans="1:8" x14ac:dyDescent="0.3">
      <c r="A5181" t="s">
        <v>437</v>
      </c>
      <c r="B5181" t="s">
        <v>147</v>
      </c>
      <c r="C5181" t="s">
        <v>6</v>
      </c>
      <c r="D5181" s="155">
        <v>1274</v>
      </c>
      <c r="E5181" s="17">
        <v>1320</v>
      </c>
      <c r="F5181" s="17">
        <v>496027</v>
      </c>
      <c r="G5181" s="17">
        <v>260966.85120000018</v>
      </c>
      <c r="H5181">
        <v>28.509821946900793</v>
      </c>
    </row>
    <row r="5182" spans="1:8" x14ac:dyDescent="0.3">
      <c r="A5182" t="s">
        <v>438</v>
      </c>
      <c r="B5182" t="s">
        <v>147</v>
      </c>
      <c r="C5182" t="s">
        <v>8</v>
      </c>
      <c r="D5182" s="155">
        <v>1274</v>
      </c>
      <c r="E5182" s="17">
        <v>4290</v>
      </c>
      <c r="F5182" s="17">
        <v>948634</v>
      </c>
      <c r="G5182" s="17">
        <v>459665.08030000009</v>
      </c>
      <c r="H5182">
        <v>45.679356700634074</v>
      </c>
    </row>
    <row r="5183" spans="1:8" x14ac:dyDescent="0.3">
      <c r="A5183" t="s">
        <v>439</v>
      </c>
      <c r="B5183" t="s">
        <v>147</v>
      </c>
      <c r="C5183" t="s">
        <v>21</v>
      </c>
      <c r="D5183" s="155">
        <v>1274</v>
      </c>
      <c r="E5183" s="17">
        <v>3720</v>
      </c>
      <c r="F5183" s="17">
        <v>528995.99</v>
      </c>
      <c r="G5183" s="17">
        <v>264648.75500000006</v>
      </c>
      <c r="H5183">
        <v>55.585893108358079</v>
      </c>
    </row>
    <row r="5184" spans="1:8" x14ac:dyDescent="0.3">
      <c r="A5184" t="s">
        <v>440</v>
      </c>
      <c r="B5184" t="s">
        <v>147</v>
      </c>
      <c r="C5184" t="s">
        <v>22</v>
      </c>
      <c r="D5184" s="155">
        <v>1274</v>
      </c>
      <c r="E5184" s="17">
        <v>3480</v>
      </c>
      <c r="F5184" s="17">
        <v>767972</v>
      </c>
      <c r="G5184" s="17">
        <v>379638.93799999979</v>
      </c>
      <c r="H5184">
        <v>55.0281588467993</v>
      </c>
    </row>
    <row r="5185" spans="1:8" x14ac:dyDescent="0.3">
      <c r="A5185" t="s">
        <v>441</v>
      </c>
      <c r="B5185" t="s">
        <v>147</v>
      </c>
      <c r="C5185" t="s">
        <v>23</v>
      </c>
      <c r="D5185" s="155">
        <v>1274</v>
      </c>
      <c r="E5185" s="17">
        <v>1960</v>
      </c>
      <c r="F5185" s="17">
        <v>794994</v>
      </c>
      <c r="G5185" s="17">
        <v>413449.43759999977</v>
      </c>
      <c r="H5185">
        <v>49.271202881385896</v>
      </c>
    </row>
    <row r="5186" spans="1:8" x14ac:dyDescent="0.3">
      <c r="A5186" t="s">
        <v>442</v>
      </c>
      <c r="B5186" t="s">
        <v>147</v>
      </c>
      <c r="C5186" t="s">
        <v>24</v>
      </c>
      <c r="D5186" s="155">
        <v>1274</v>
      </c>
      <c r="E5186" s="17">
        <v>8280</v>
      </c>
      <c r="F5186" s="17">
        <v>1080762</v>
      </c>
      <c r="G5186" s="17">
        <v>567034.07899999991</v>
      </c>
      <c r="H5186">
        <v>56.121320454567908</v>
      </c>
    </row>
    <row r="5187" spans="1:8" x14ac:dyDescent="0.3">
      <c r="A5187" t="s">
        <v>443</v>
      </c>
      <c r="B5187" t="s">
        <v>147</v>
      </c>
      <c r="C5187" t="s">
        <v>25</v>
      </c>
      <c r="D5187" s="155">
        <v>1274</v>
      </c>
      <c r="E5187" s="17">
        <v>3040</v>
      </c>
      <c r="F5187" s="17">
        <v>540181</v>
      </c>
      <c r="G5187" s="17">
        <v>275959.7099999999</v>
      </c>
      <c r="H5187">
        <v>49.027687844155274</v>
      </c>
    </row>
    <row r="5188" spans="1:8" x14ac:dyDescent="0.3">
      <c r="A5188" t="s">
        <v>8011</v>
      </c>
      <c r="B5188" t="s">
        <v>147</v>
      </c>
      <c r="C5188" t="s">
        <v>5061</v>
      </c>
      <c r="D5188" s="155">
        <v>1274</v>
      </c>
      <c r="E5188" s="17">
        <v>3591</v>
      </c>
      <c r="F5188" s="17">
        <v>492817</v>
      </c>
      <c r="G5188" s="17">
        <v>253227.47939999984</v>
      </c>
      <c r="H5188">
        <v>58.196697467326473</v>
      </c>
    </row>
    <row r="5189" spans="1:8" x14ac:dyDescent="0.3">
      <c r="A5189" t="s">
        <v>444</v>
      </c>
      <c r="B5189" t="s">
        <v>147</v>
      </c>
      <c r="C5189" t="s">
        <v>14</v>
      </c>
      <c r="D5189" s="155">
        <v>1274</v>
      </c>
      <c r="E5189" s="17">
        <v>1339</v>
      </c>
      <c r="F5189" s="17">
        <v>522976</v>
      </c>
      <c r="G5189" s="17">
        <v>268920.93699999992</v>
      </c>
      <c r="H5189">
        <v>21.57547109856262</v>
      </c>
    </row>
    <row r="5190" spans="1:8" x14ac:dyDescent="0.3">
      <c r="A5190" t="s">
        <v>445</v>
      </c>
      <c r="B5190" t="s">
        <v>147</v>
      </c>
      <c r="C5190" t="s">
        <v>15</v>
      </c>
      <c r="D5190" s="155">
        <v>1274</v>
      </c>
      <c r="E5190" s="17">
        <v>1299</v>
      </c>
      <c r="F5190" s="17">
        <v>622316</v>
      </c>
      <c r="G5190" s="17">
        <v>364427.94900000002</v>
      </c>
      <c r="H5190">
        <v>28.599586510504864</v>
      </c>
    </row>
    <row r="5191" spans="1:8" x14ac:dyDescent="0.3">
      <c r="A5191" t="s">
        <v>8012</v>
      </c>
      <c r="B5191" t="s">
        <v>147</v>
      </c>
      <c r="C5191" t="s">
        <v>5063</v>
      </c>
      <c r="D5191" s="155">
        <v>1274</v>
      </c>
      <c r="E5191" s="17">
        <v>400</v>
      </c>
      <c r="F5191" s="17">
        <v>20017</v>
      </c>
      <c r="G5191" s="17">
        <v>7601.7790000000077</v>
      </c>
      <c r="H5191">
        <v>39.971658933820031</v>
      </c>
    </row>
    <row r="5192" spans="1:8" x14ac:dyDescent="0.3">
      <c r="A5192" t="s">
        <v>8013</v>
      </c>
      <c r="B5192" t="s">
        <v>147</v>
      </c>
      <c r="C5192" t="s">
        <v>5065</v>
      </c>
      <c r="D5192" s="155">
        <v>1274</v>
      </c>
      <c r="E5192" s="17">
        <v>0</v>
      </c>
      <c r="F5192" s="17">
        <v>616837</v>
      </c>
      <c r="G5192" s="17">
        <v>252939.52320000017</v>
      </c>
      <c r="H5192">
        <v>54.674650835336777</v>
      </c>
    </row>
    <row r="5193" spans="1:8" x14ac:dyDescent="0.3">
      <c r="A5193" t="s">
        <v>8014</v>
      </c>
      <c r="B5193" t="s">
        <v>147</v>
      </c>
      <c r="C5193" t="s">
        <v>5067</v>
      </c>
      <c r="D5193" s="155">
        <v>1274</v>
      </c>
      <c r="E5193" s="17">
        <v>0</v>
      </c>
      <c r="F5193" s="17">
        <v>846961</v>
      </c>
      <c r="G5193" s="17">
        <v>392254.91800000001</v>
      </c>
      <c r="H5193">
        <v>55.049640737376379</v>
      </c>
    </row>
    <row r="5194" spans="1:8" x14ac:dyDescent="0.3">
      <c r="A5194" t="s">
        <v>8015</v>
      </c>
      <c r="B5194" t="s">
        <v>147</v>
      </c>
      <c r="C5194" t="s">
        <v>5069</v>
      </c>
      <c r="D5194" s="155">
        <v>1274</v>
      </c>
      <c r="E5194" s="17">
        <v>0</v>
      </c>
      <c r="F5194" s="17">
        <v>135909</v>
      </c>
      <c r="G5194" s="17">
        <v>56849.274500000014</v>
      </c>
      <c r="H5194">
        <v>62.009723140260704</v>
      </c>
    </row>
    <row r="5195" spans="1:8" x14ac:dyDescent="0.3">
      <c r="A5195" t="s">
        <v>8016</v>
      </c>
      <c r="B5195" t="s">
        <v>147</v>
      </c>
      <c r="C5195" t="s">
        <v>5071</v>
      </c>
      <c r="D5195" s="155">
        <v>1274</v>
      </c>
      <c r="E5195" s="17">
        <v>0</v>
      </c>
      <c r="F5195" s="17">
        <v>169109</v>
      </c>
      <c r="G5195" s="17">
        <v>80786.983399999968</v>
      </c>
      <c r="H5195">
        <v>56.481863437207871</v>
      </c>
    </row>
    <row r="5196" spans="1:8" x14ac:dyDescent="0.3">
      <c r="A5196" t="s">
        <v>8017</v>
      </c>
      <c r="B5196" t="s">
        <v>147</v>
      </c>
      <c r="C5196" t="s">
        <v>5073</v>
      </c>
      <c r="D5196" s="155">
        <v>1274</v>
      </c>
      <c r="E5196" s="17">
        <v>0</v>
      </c>
      <c r="F5196" s="17">
        <v>93179</v>
      </c>
      <c r="G5196" s="17">
        <v>40817.770800000035</v>
      </c>
      <c r="H5196">
        <v>20.663800136685907</v>
      </c>
    </row>
    <row r="5197" spans="1:8" x14ac:dyDescent="0.3">
      <c r="A5197" t="s">
        <v>8018</v>
      </c>
      <c r="B5197" t="s">
        <v>147</v>
      </c>
      <c r="C5197" t="s">
        <v>5075</v>
      </c>
      <c r="D5197" s="155">
        <v>1274</v>
      </c>
      <c r="E5197" s="17">
        <v>0</v>
      </c>
      <c r="F5197" s="17">
        <v>17140</v>
      </c>
      <c r="G5197" s="17">
        <v>5239.3499999999985</v>
      </c>
      <c r="H5197">
        <v>55.987115829807585</v>
      </c>
    </row>
    <row r="5198" spans="1:8" x14ac:dyDescent="0.3">
      <c r="A5198" t="s">
        <v>446</v>
      </c>
      <c r="B5198" t="s">
        <v>147</v>
      </c>
      <c r="C5198" t="s">
        <v>26</v>
      </c>
      <c r="D5198" s="155">
        <v>1274</v>
      </c>
      <c r="E5198" s="17">
        <v>1368</v>
      </c>
      <c r="F5198" s="17">
        <v>734773</v>
      </c>
      <c r="G5198" s="17">
        <v>379612.37810000044</v>
      </c>
      <c r="H5198">
        <v>57.968217788786262</v>
      </c>
    </row>
    <row r="5199" spans="1:8" x14ac:dyDescent="0.3">
      <c r="A5199" t="s">
        <v>447</v>
      </c>
      <c r="B5199" t="s">
        <v>147</v>
      </c>
      <c r="C5199" t="s">
        <v>27</v>
      </c>
      <c r="D5199" s="155">
        <v>1274</v>
      </c>
      <c r="E5199" s="17">
        <v>1596</v>
      </c>
      <c r="F5199" s="17">
        <v>483797</v>
      </c>
      <c r="G5199" s="17">
        <v>240176.46270000003</v>
      </c>
      <c r="H5199">
        <v>81.535216931811647</v>
      </c>
    </row>
    <row r="5200" spans="1:8" x14ac:dyDescent="0.3">
      <c r="A5200" t="s">
        <v>448</v>
      </c>
      <c r="B5200" t="s">
        <v>147</v>
      </c>
      <c r="C5200" t="s">
        <v>28</v>
      </c>
      <c r="D5200" s="155">
        <v>1274</v>
      </c>
      <c r="E5200" s="17">
        <v>1056</v>
      </c>
      <c r="F5200" s="17">
        <v>260733</v>
      </c>
      <c r="G5200" s="17">
        <v>111163.90199999991</v>
      </c>
      <c r="H5200">
        <v>59.683242848733329</v>
      </c>
    </row>
    <row r="5201" spans="1:8" x14ac:dyDescent="0.3">
      <c r="A5201" t="s">
        <v>449</v>
      </c>
      <c r="B5201" t="s">
        <v>147</v>
      </c>
      <c r="C5201" t="s">
        <v>29</v>
      </c>
      <c r="D5201" s="155">
        <v>1274</v>
      </c>
      <c r="E5201" s="17">
        <v>200</v>
      </c>
      <c r="F5201" s="17">
        <v>115495</v>
      </c>
      <c r="G5201" s="17">
        <v>61609.147100000009</v>
      </c>
      <c r="H5201">
        <v>63.128837480087348</v>
      </c>
    </row>
    <row r="5202" spans="1:8" x14ac:dyDescent="0.3">
      <c r="A5202" t="s">
        <v>8019</v>
      </c>
      <c r="B5202" t="s">
        <v>147</v>
      </c>
      <c r="C5202" t="s">
        <v>5077</v>
      </c>
      <c r="D5202" s="155">
        <v>1274</v>
      </c>
      <c r="E5202" s="17">
        <v>640</v>
      </c>
      <c r="F5202" s="17">
        <v>11895</v>
      </c>
      <c r="G5202" s="17">
        <v>4501.9680000000008</v>
      </c>
      <c r="H5202">
        <v>39.487451603077112</v>
      </c>
    </row>
    <row r="5203" spans="1:8" x14ac:dyDescent="0.3">
      <c r="A5203" t="s">
        <v>450</v>
      </c>
      <c r="B5203" t="s">
        <v>147</v>
      </c>
      <c r="C5203" t="s">
        <v>30</v>
      </c>
      <c r="D5203" s="155">
        <v>1274</v>
      </c>
      <c r="E5203" s="17">
        <v>1908</v>
      </c>
      <c r="F5203" s="17">
        <v>461126</v>
      </c>
      <c r="G5203" s="17">
        <v>262195.82609999983</v>
      </c>
      <c r="H5203">
        <v>58.707142792077036</v>
      </c>
    </row>
    <row r="5204" spans="1:8" x14ac:dyDescent="0.3">
      <c r="A5204" t="s">
        <v>8020</v>
      </c>
      <c r="B5204" t="s">
        <v>147</v>
      </c>
      <c r="C5204" t="s">
        <v>5079</v>
      </c>
      <c r="D5204" s="155">
        <v>1274</v>
      </c>
      <c r="E5204" s="17">
        <v>1320</v>
      </c>
      <c r="F5204" s="17">
        <v>42163</v>
      </c>
      <c r="G5204" s="17">
        <v>23108.583999999999</v>
      </c>
      <c r="H5204">
        <v>91.861521827801027</v>
      </c>
    </row>
    <row r="5205" spans="1:8" x14ac:dyDescent="0.3">
      <c r="A5205" t="s">
        <v>8021</v>
      </c>
      <c r="B5205" t="s">
        <v>147</v>
      </c>
      <c r="C5205" t="s">
        <v>5081</v>
      </c>
      <c r="D5205" s="155">
        <v>1274</v>
      </c>
      <c r="E5205" s="17">
        <v>0</v>
      </c>
      <c r="F5205" s="17">
        <v>260223</v>
      </c>
      <c r="G5205" s="17">
        <v>139324.21550000002</v>
      </c>
      <c r="H5205">
        <v>62.476542795184194</v>
      </c>
    </row>
    <row r="5206" spans="1:8" x14ac:dyDescent="0.3">
      <c r="A5206" t="s">
        <v>8022</v>
      </c>
      <c r="B5206" t="s">
        <v>147</v>
      </c>
      <c r="C5206" t="s">
        <v>5083</v>
      </c>
      <c r="D5206" s="155">
        <v>1274</v>
      </c>
      <c r="E5206" s="17">
        <v>0</v>
      </c>
      <c r="F5206" s="17">
        <v>347762</v>
      </c>
      <c r="G5206" s="17">
        <v>181168.94</v>
      </c>
      <c r="H5206">
        <v>45.120574442296771</v>
      </c>
    </row>
    <row r="5207" spans="1:8" x14ac:dyDescent="0.3">
      <c r="A5207" t="s">
        <v>8023</v>
      </c>
      <c r="B5207" t="s">
        <v>147</v>
      </c>
      <c r="C5207" t="s">
        <v>5085</v>
      </c>
      <c r="D5207" s="155">
        <v>1274</v>
      </c>
      <c r="E5207" s="17">
        <v>405</v>
      </c>
      <c r="F5207" s="17">
        <v>100751</v>
      </c>
      <c r="G5207" s="17">
        <v>46122.789599999989</v>
      </c>
      <c r="H5207">
        <v>27.682298373442588</v>
      </c>
    </row>
    <row r="5208" spans="1:8" x14ac:dyDescent="0.3">
      <c r="A5208" t="s">
        <v>451</v>
      </c>
      <c r="B5208" t="s">
        <v>147</v>
      </c>
      <c r="C5208" t="s">
        <v>31</v>
      </c>
      <c r="D5208" s="155">
        <v>1274</v>
      </c>
      <c r="E5208" s="17">
        <v>4240</v>
      </c>
      <c r="F5208" s="17">
        <v>717384</v>
      </c>
      <c r="G5208" s="17">
        <v>361327.21979999996</v>
      </c>
      <c r="H5208">
        <v>43.437415469556655</v>
      </c>
    </row>
    <row r="5209" spans="1:8" x14ac:dyDescent="0.3">
      <c r="A5209" t="s">
        <v>8024</v>
      </c>
      <c r="B5209" t="s">
        <v>147</v>
      </c>
      <c r="C5209" t="s">
        <v>5087</v>
      </c>
      <c r="D5209" s="155">
        <v>1274</v>
      </c>
      <c r="E5209" s="17">
        <v>0</v>
      </c>
      <c r="F5209" s="17">
        <v>68735</v>
      </c>
      <c r="G5209" s="17">
        <v>5130.9979999999996</v>
      </c>
      <c r="H5209">
        <v>73.01631188081528</v>
      </c>
    </row>
    <row r="5210" spans="1:8" x14ac:dyDescent="0.3">
      <c r="A5210" t="s">
        <v>2451</v>
      </c>
      <c r="B5210" t="s">
        <v>159</v>
      </c>
      <c r="C5210" t="s">
        <v>4</v>
      </c>
      <c r="D5210" s="155">
        <v>1668.4</v>
      </c>
      <c r="E5210" s="17">
        <v>17316</v>
      </c>
      <c r="F5210" s="17">
        <v>3897883</v>
      </c>
      <c r="G5210" s="17">
        <v>1974744.4178000004</v>
      </c>
      <c r="H5210">
        <v>73.088405077238548</v>
      </c>
    </row>
    <row r="5211" spans="1:8" x14ac:dyDescent="0.3">
      <c r="A5211" t="s">
        <v>2452</v>
      </c>
      <c r="B5211" t="s">
        <v>159</v>
      </c>
      <c r="C5211" t="s">
        <v>2</v>
      </c>
      <c r="D5211" s="155">
        <v>1668.4</v>
      </c>
      <c r="E5211" s="17">
        <v>17739</v>
      </c>
      <c r="F5211" s="17">
        <v>4661777</v>
      </c>
      <c r="G5211" s="17">
        <v>2309039.5931000006</v>
      </c>
      <c r="H5211">
        <v>81.21131518109155</v>
      </c>
    </row>
    <row r="5212" spans="1:8" x14ac:dyDescent="0.3">
      <c r="A5212" t="s">
        <v>2453</v>
      </c>
      <c r="B5212" t="s">
        <v>159</v>
      </c>
      <c r="C5212" t="s">
        <v>3</v>
      </c>
      <c r="D5212" s="155">
        <v>1668.4</v>
      </c>
      <c r="E5212" s="17">
        <v>21792</v>
      </c>
      <c r="F5212" s="17">
        <v>2058330</v>
      </c>
      <c r="G5212" s="17">
        <v>902661.08940000017</v>
      </c>
      <c r="H5212">
        <v>88.695839380141095</v>
      </c>
    </row>
    <row r="5213" spans="1:8" x14ac:dyDescent="0.3">
      <c r="A5213" t="s">
        <v>2454</v>
      </c>
      <c r="B5213" t="s">
        <v>159</v>
      </c>
      <c r="C5213" t="s">
        <v>7</v>
      </c>
      <c r="D5213" s="155">
        <v>1668.4</v>
      </c>
      <c r="E5213" s="17">
        <v>4323</v>
      </c>
      <c r="F5213" s="17">
        <v>1084684</v>
      </c>
      <c r="G5213" s="17">
        <v>588508.58400000015</v>
      </c>
      <c r="H5213">
        <v>63.749689080524682</v>
      </c>
    </row>
    <row r="5214" spans="1:8" x14ac:dyDescent="0.3">
      <c r="A5214" t="s">
        <v>2455</v>
      </c>
      <c r="B5214" t="s">
        <v>159</v>
      </c>
      <c r="C5214" t="s">
        <v>5</v>
      </c>
      <c r="D5214" s="155">
        <v>1668.4</v>
      </c>
      <c r="E5214" s="17">
        <v>5600</v>
      </c>
      <c r="F5214" s="17">
        <v>799097.99</v>
      </c>
      <c r="G5214" s="17">
        <v>434646.13600000017</v>
      </c>
      <c r="H5214">
        <v>64.322443365043185</v>
      </c>
    </row>
    <row r="5215" spans="1:8" x14ac:dyDescent="0.3">
      <c r="A5215" t="s">
        <v>2456</v>
      </c>
      <c r="B5215" t="s">
        <v>159</v>
      </c>
      <c r="C5215" t="s">
        <v>6</v>
      </c>
      <c r="D5215" s="155">
        <v>1668.4</v>
      </c>
      <c r="E5215" s="17">
        <v>1840</v>
      </c>
      <c r="F5215" s="17">
        <v>542714</v>
      </c>
      <c r="G5215" s="17">
        <v>280908.77279999974</v>
      </c>
      <c r="H5215">
        <v>36.236912435108188</v>
      </c>
    </row>
    <row r="5216" spans="1:8" x14ac:dyDescent="0.3">
      <c r="A5216" t="s">
        <v>2457</v>
      </c>
      <c r="B5216" t="s">
        <v>159</v>
      </c>
      <c r="C5216" t="s">
        <v>8</v>
      </c>
      <c r="D5216" s="155">
        <v>1668.4</v>
      </c>
      <c r="E5216" s="17">
        <v>4660</v>
      </c>
      <c r="F5216" s="17">
        <v>726163</v>
      </c>
      <c r="G5216" s="17">
        <v>327034.94100000063</v>
      </c>
      <c r="H5216">
        <v>62.360473894921043</v>
      </c>
    </row>
    <row r="5217" spans="1:8" x14ac:dyDescent="0.3">
      <c r="A5217" t="s">
        <v>2458</v>
      </c>
      <c r="B5217" t="s">
        <v>159</v>
      </c>
      <c r="C5217" t="s">
        <v>21</v>
      </c>
      <c r="D5217" s="155">
        <v>1668.4</v>
      </c>
      <c r="E5217" s="17">
        <v>4640</v>
      </c>
      <c r="F5217" s="17">
        <v>483012</v>
      </c>
      <c r="G5217" s="17">
        <v>221416.90119999991</v>
      </c>
      <c r="H5217">
        <v>62.587260402449097</v>
      </c>
    </row>
    <row r="5218" spans="1:8" x14ac:dyDescent="0.3">
      <c r="A5218" t="s">
        <v>2459</v>
      </c>
      <c r="B5218" t="s">
        <v>159</v>
      </c>
      <c r="C5218" t="s">
        <v>22</v>
      </c>
      <c r="D5218" s="155">
        <v>1668.4</v>
      </c>
      <c r="E5218" s="17">
        <v>4360</v>
      </c>
      <c r="F5218" s="17">
        <v>655956</v>
      </c>
      <c r="G5218" s="17">
        <v>313011.43599999981</v>
      </c>
      <c r="H5218">
        <v>76.527142578647158</v>
      </c>
    </row>
    <row r="5219" spans="1:8" x14ac:dyDescent="0.3">
      <c r="A5219" t="s">
        <v>2460</v>
      </c>
      <c r="B5219" t="s">
        <v>159</v>
      </c>
      <c r="C5219" t="s">
        <v>23</v>
      </c>
      <c r="D5219" s="155">
        <v>1668.4</v>
      </c>
      <c r="E5219" s="17">
        <v>2440</v>
      </c>
      <c r="F5219" s="17">
        <v>616422</v>
      </c>
      <c r="G5219" s="17">
        <v>320743.59039999993</v>
      </c>
      <c r="H5219">
        <v>80.102990607062409</v>
      </c>
    </row>
    <row r="5220" spans="1:8" x14ac:dyDescent="0.3">
      <c r="A5220" t="s">
        <v>2461</v>
      </c>
      <c r="B5220" t="s">
        <v>159</v>
      </c>
      <c r="C5220" t="s">
        <v>24</v>
      </c>
      <c r="D5220" s="155">
        <v>1668.4</v>
      </c>
      <c r="E5220" s="17">
        <v>10360</v>
      </c>
      <c r="F5220" s="17">
        <v>926185</v>
      </c>
      <c r="G5220" s="17">
        <v>481797.54199999955</v>
      </c>
      <c r="H5220">
        <v>79.439017158985379</v>
      </c>
    </row>
    <row r="5221" spans="1:8" x14ac:dyDescent="0.3">
      <c r="A5221" t="s">
        <v>2462</v>
      </c>
      <c r="B5221" t="s">
        <v>159</v>
      </c>
      <c r="C5221" t="s">
        <v>25</v>
      </c>
      <c r="D5221" s="155">
        <v>1668.4</v>
      </c>
      <c r="E5221" s="17">
        <v>3800</v>
      </c>
      <c r="F5221" s="17">
        <v>438576</v>
      </c>
      <c r="G5221" s="17">
        <v>227387.97600000008</v>
      </c>
      <c r="H5221">
        <v>77.670058051681821</v>
      </c>
    </row>
    <row r="5222" spans="1:8" x14ac:dyDescent="0.3">
      <c r="A5222" t="s">
        <v>8025</v>
      </c>
      <c r="B5222" t="s">
        <v>159</v>
      </c>
      <c r="C5222" t="s">
        <v>5061</v>
      </c>
      <c r="D5222" s="155">
        <v>1668.4</v>
      </c>
      <c r="E5222" s="17">
        <v>2960</v>
      </c>
      <c r="F5222" s="17">
        <v>427718</v>
      </c>
      <c r="G5222" s="17">
        <v>220808.23600000015</v>
      </c>
      <c r="H5222">
        <v>52.544876668555915</v>
      </c>
    </row>
    <row r="5223" spans="1:8" x14ac:dyDescent="0.3">
      <c r="A5223" t="s">
        <v>2463</v>
      </c>
      <c r="B5223" t="s">
        <v>159</v>
      </c>
      <c r="C5223" t="s">
        <v>14</v>
      </c>
      <c r="D5223" s="155">
        <v>1668.4</v>
      </c>
      <c r="E5223" s="17">
        <v>1420</v>
      </c>
      <c r="F5223" s="17">
        <v>521524</v>
      </c>
      <c r="G5223" s="17">
        <v>269458.45700000005</v>
      </c>
      <c r="H5223">
        <v>25.294421819090157</v>
      </c>
    </row>
    <row r="5224" spans="1:8" x14ac:dyDescent="0.3">
      <c r="A5224" t="s">
        <v>2464</v>
      </c>
      <c r="B5224" t="s">
        <v>159</v>
      </c>
      <c r="C5224" t="s">
        <v>15</v>
      </c>
      <c r="D5224" s="155">
        <v>1668.4</v>
      </c>
      <c r="E5224" s="17">
        <v>1265</v>
      </c>
      <c r="F5224" s="17">
        <v>589717</v>
      </c>
      <c r="G5224" s="17">
        <v>347883.804</v>
      </c>
      <c r="H5224">
        <v>35.725535376458396</v>
      </c>
    </row>
    <row r="5225" spans="1:8" x14ac:dyDescent="0.3">
      <c r="A5225" t="s">
        <v>8026</v>
      </c>
      <c r="B5225" t="s">
        <v>159</v>
      </c>
      <c r="C5225" t="s">
        <v>5063</v>
      </c>
      <c r="D5225" s="155">
        <v>1668.4</v>
      </c>
      <c r="E5225" s="17">
        <v>400</v>
      </c>
      <c r="F5225" s="17">
        <v>26826</v>
      </c>
      <c r="G5225" s="17">
        <v>11859.007000000011</v>
      </c>
      <c r="H5225">
        <v>32.197222013800634</v>
      </c>
    </row>
    <row r="5226" spans="1:8" x14ac:dyDescent="0.3">
      <c r="A5226" t="s">
        <v>8027</v>
      </c>
      <c r="B5226" t="s">
        <v>159</v>
      </c>
      <c r="C5226" t="s">
        <v>5065</v>
      </c>
      <c r="D5226" s="155">
        <v>1668.4</v>
      </c>
      <c r="E5226" s="17">
        <v>1368</v>
      </c>
      <c r="F5226" s="17">
        <v>1804995</v>
      </c>
      <c r="G5226" s="17">
        <v>810164.23349999904</v>
      </c>
      <c r="H5226">
        <v>63.25576882065603</v>
      </c>
    </row>
    <row r="5227" spans="1:8" x14ac:dyDescent="0.3">
      <c r="A5227" t="s">
        <v>8028</v>
      </c>
      <c r="B5227" t="s">
        <v>159</v>
      </c>
      <c r="C5227" t="s">
        <v>5067</v>
      </c>
      <c r="D5227" s="155">
        <v>1668.4</v>
      </c>
      <c r="E5227" s="17">
        <v>1368</v>
      </c>
      <c r="F5227" s="17">
        <v>1702986</v>
      </c>
      <c r="G5227" s="17">
        <v>749100.95050000015</v>
      </c>
      <c r="H5227">
        <v>60.566225259094971</v>
      </c>
    </row>
    <row r="5228" spans="1:8" x14ac:dyDescent="0.3">
      <c r="A5228" t="s">
        <v>8029</v>
      </c>
      <c r="B5228" t="s">
        <v>159</v>
      </c>
      <c r="C5228" t="s">
        <v>5069</v>
      </c>
      <c r="D5228" s="155">
        <v>1668.4</v>
      </c>
      <c r="E5228" s="17">
        <v>1056</v>
      </c>
      <c r="F5228" s="17">
        <v>401895</v>
      </c>
      <c r="G5228" s="17">
        <v>34385.44379999995</v>
      </c>
      <c r="H5228">
        <v>84.706700279267807</v>
      </c>
    </row>
    <row r="5229" spans="1:8" x14ac:dyDescent="0.3">
      <c r="A5229" t="s">
        <v>8030</v>
      </c>
      <c r="B5229" t="s">
        <v>159</v>
      </c>
      <c r="C5229" t="s">
        <v>5071</v>
      </c>
      <c r="D5229" s="155">
        <v>1668.4</v>
      </c>
      <c r="E5229" s="17">
        <v>1200</v>
      </c>
      <c r="F5229" s="17">
        <v>559818</v>
      </c>
      <c r="G5229" s="17">
        <v>233863.03350000002</v>
      </c>
      <c r="H5229">
        <v>78.615955747371459</v>
      </c>
    </row>
    <row r="5230" spans="1:8" x14ac:dyDescent="0.3">
      <c r="A5230" t="s">
        <v>8031</v>
      </c>
      <c r="B5230" t="s">
        <v>159</v>
      </c>
      <c r="C5230" t="s">
        <v>5073</v>
      </c>
      <c r="D5230" s="155">
        <v>1668.4</v>
      </c>
      <c r="E5230" s="17">
        <v>0</v>
      </c>
      <c r="F5230" s="17">
        <v>47298</v>
      </c>
      <c r="G5230" s="17">
        <v>18329.508500000007</v>
      </c>
      <c r="H5230">
        <v>20.24972518503424</v>
      </c>
    </row>
    <row r="5231" spans="1:8" x14ac:dyDescent="0.3">
      <c r="A5231" t="s">
        <v>8032</v>
      </c>
      <c r="B5231" t="s">
        <v>159</v>
      </c>
      <c r="C5231" t="s">
        <v>5075</v>
      </c>
      <c r="D5231" s="155">
        <v>1668.4</v>
      </c>
      <c r="E5231" s="17">
        <v>0</v>
      </c>
      <c r="F5231" s="17">
        <v>14813</v>
      </c>
      <c r="G5231" s="17">
        <v>4501.2300000000014</v>
      </c>
      <c r="H5231">
        <v>66.902668504049288</v>
      </c>
    </row>
    <row r="5232" spans="1:8" x14ac:dyDescent="0.3">
      <c r="A5232" t="s">
        <v>2465</v>
      </c>
      <c r="B5232" t="s">
        <v>159</v>
      </c>
      <c r="C5232" t="s">
        <v>26</v>
      </c>
      <c r="D5232" s="155">
        <v>1668.4</v>
      </c>
      <c r="E5232" s="17">
        <v>1137</v>
      </c>
      <c r="F5232" s="17">
        <v>392886</v>
      </c>
      <c r="G5232" s="17">
        <v>206181.73080000014</v>
      </c>
      <c r="H5232">
        <v>81.186851356690767</v>
      </c>
    </row>
    <row r="5233" spans="1:8" x14ac:dyDescent="0.3">
      <c r="A5233" t="s">
        <v>2466</v>
      </c>
      <c r="B5233" t="s">
        <v>159</v>
      </c>
      <c r="C5233" t="s">
        <v>27</v>
      </c>
      <c r="D5233" s="155">
        <v>1668.4</v>
      </c>
      <c r="E5233" s="17">
        <v>1287</v>
      </c>
      <c r="F5233" s="17">
        <v>236564</v>
      </c>
      <c r="G5233" s="17">
        <v>117394.58460000009</v>
      </c>
      <c r="H5233">
        <v>130.72149691857933</v>
      </c>
    </row>
    <row r="5234" spans="1:8" x14ac:dyDescent="0.3">
      <c r="A5234" t="s">
        <v>2467</v>
      </c>
      <c r="B5234" t="s">
        <v>159</v>
      </c>
      <c r="C5234" t="s">
        <v>28</v>
      </c>
      <c r="D5234" s="155">
        <v>1668.4</v>
      </c>
      <c r="E5234" s="17">
        <v>1584</v>
      </c>
      <c r="F5234" s="17">
        <v>264229</v>
      </c>
      <c r="G5234" s="17">
        <v>110600.43179999999</v>
      </c>
      <c r="H5234">
        <v>93.95884794231921</v>
      </c>
    </row>
    <row r="5235" spans="1:8" x14ac:dyDescent="0.3">
      <c r="A5235" t="s">
        <v>2468</v>
      </c>
      <c r="B5235" t="s">
        <v>159</v>
      </c>
      <c r="C5235" t="s">
        <v>29</v>
      </c>
      <c r="D5235" s="155">
        <v>1668.4</v>
      </c>
      <c r="E5235" s="17">
        <v>400</v>
      </c>
      <c r="F5235" s="17">
        <v>128344</v>
      </c>
      <c r="G5235" s="17">
        <v>60085.717200000043</v>
      </c>
      <c r="H5235">
        <v>71.958427853974598</v>
      </c>
    </row>
    <row r="5236" spans="1:8" x14ac:dyDescent="0.3">
      <c r="A5236" t="s">
        <v>8033</v>
      </c>
      <c r="B5236" t="s">
        <v>159</v>
      </c>
      <c r="C5236" t="s">
        <v>5077</v>
      </c>
      <c r="D5236" s="155">
        <v>1668.4</v>
      </c>
      <c r="E5236" s="17">
        <v>640</v>
      </c>
      <c r="F5236" s="17">
        <v>16933</v>
      </c>
      <c r="G5236" s="17">
        <v>6599.9439999999995</v>
      </c>
      <c r="H5236">
        <v>30.284856522600865</v>
      </c>
    </row>
    <row r="5237" spans="1:8" x14ac:dyDescent="0.3">
      <c r="A5237" t="s">
        <v>2469</v>
      </c>
      <c r="B5237" t="s">
        <v>159</v>
      </c>
      <c r="C5237" t="s">
        <v>30</v>
      </c>
      <c r="D5237" s="155">
        <v>1668.4</v>
      </c>
      <c r="E5237" s="17">
        <v>2608</v>
      </c>
      <c r="F5237" s="17">
        <v>364235</v>
      </c>
      <c r="G5237" s="17">
        <v>196548.67099999986</v>
      </c>
      <c r="H5237">
        <v>91.270078579273857</v>
      </c>
    </row>
    <row r="5238" spans="1:8" x14ac:dyDescent="0.3">
      <c r="A5238" t="s">
        <v>8034</v>
      </c>
      <c r="B5238" t="s">
        <v>159</v>
      </c>
      <c r="C5238" t="s">
        <v>5079</v>
      </c>
      <c r="D5238" s="155">
        <v>1668.4</v>
      </c>
      <c r="E5238" s="17">
        <v>1640</v>
      </c>
      <c r="F5238" s="17">
        <v>46398</v>
      </c>
      <c r="G5238" s="17">
        <v>25141.524000000009</v>
      </c>
      <c r="H5238">
        <v>135.10677587856037</v>
      </c>
    </row>
    <row r="5239" spans="1:8" x14ac:dyDescent="0.3">
      <c r="A5239" t="s">
        <v>8035</v>
      </c>
      <c r="B5239" t="s">
        <v>159</v>
      </c>
      <c r="C5239" t="s">
        <v>5081</v>
      </c>
      <c r="D5239" s="155">
        <v>1668.4</v>
      </c>
      <c r="E5239" s="17">
        <v>0</v>
      </c>
      <c r="F5239" s="17">
        <v>228653</v>
      </c>
      <c r="G5239" s="17">
        <v>115144.46020000003</v>
      </c>
      <c r="H5239">
        <v>78.308657224044367</v>
      </c>
    </row>
    <row r="5240" spans="1:8" x14ac:dyDescent="0.3">
      <c r="A5240" t="s">
        <v>8036</v>
      </c>
      <c r="B5240" t="s">
        <v>159</v>
      </c>
      <c r="C5240" t="s">
        <v>5083</v>
      </c>
      <c r="D5240" s="155">
        <v>1668.4</v>
      </c>
      <c r="E5240" s="17">
        <v>0</v>
      </c>
      <c r="F5240" s="17">
        <v>159268</v>
      </c>
      <c r="G5240" s="17">
        <v>84817.785999999993</v>
      </c>
      <c r="H5240">
        <v>49.906475174134471</v>
      </c>
    </row>
    <row r="5241" spans="1:8" x14ac:dyDescent="0.3">
      <c r="A5241" t="s">
        <v>8037</v>
      </c>
      <c r="B5241" t="s">
        <v>159</v>
      </c>
      <c r="C5241" t="s">
        <v>5085</v>
      </c>
      <c r="D5241" s="155">
        <v>1668.4</v>
      </c>
      <c r="E5241" s="17">
        <v>720</v>
      </c>
      <c r="F5241" s="17">
        <v>114800</v>
      </c>
      <c r="G5241" s="17">
        <v>44285.345600000001</v>
      </c>
      <c r="H5241">
        <v>52.711486606959767</v>
      </c>
    </row>
    <row r="5242" spans="1:8" x14ac:dyDescent="0.3">
      <c r="A5242" t="s">
        <v>2470</v>
      </c>
      <c r="B5242" t="s">
        <v>159</v>
      </c>
      <c r="C5242" t="s">
        <v>31</v>
      </c>
      <c r="D5242" s="155">
        <v>1668.4</v>
      </c>
      <c r="E5242" s="17">
        <v>2600</v>
      </c>
      <c r="F5242" s="17">
        <v>305609</v>
      </c>
      <c r="G5242" s="17">
        <v>135172.32959999994</v>
      </c>
      <c r="H5242">
        <v>51.888759135252329</v>
      </c>
    </row>
    <row r="5243" spans="1:8" x14ac:dyDescent="0.3">
      <c r="A5243" t="s">
        <v>8038</v>
      </c>
      <c r="B5243" t="s">
        <v>159</v>
      </c>
      <c r="C5243" t="s">
        <v>5087</v>
      </c>
      <c r="D5243" s="155">
        <v>1668.4</v>
      </c>
      <c r="E5243" s="17">
        <v>0</v>
      </c>
      <c r="F5243" s="17">
        <v>57483</v>
      </c>
      <c r="G5243" s="17">
        <v>13657.548000000003</v>
      </c>
      <c r="H5243">
        <v>88.527794643167582</v>
      </c>
    </row>
    <row r="5244" spans="1:8" x14ac:dyDescent="0.3">
      <c r="A5244" t="s">
        <v>2411</v>
      </c>
      <c r="B5244" t="s">
        <v>148</v>
      </c>
      <c r="C5244" t="s">
        <v>4</v>
      </c>
      <c r="D5244" s="155">
        <v>1303.5999999999999</v>
      </c>
      <c r="E5244" s="17">
        <v>10076</v>
      </c>
      <c r="F5244" s="17">
        <v>4445853</v>
      </c>
      <c r="G5244" s="17">
        <v>2462419.5269999998</v>
      </c>
      <c r="H5244">
        <v>43.386725126928397</v>
      </c>
    </row>
    <row r="5245" spans="1:8" x14ac:dyDescent="0.3">
      <c r="A5245" t="s">
        <v>2412</v>
      </c>
      <c r="B5245" t="s">
        <v>148</v>
      </c>
      <c r="C5245" t="s">
        <v>2</v>
      </c>
      <c r="D5245" s="155">
        <v>1303.5999999999999</v>
      </c>
      <c r="E5245" s="17">
        <v>16581</v>
      </c>
      <c r="F5245" s="17">
        <v>7624680</v>
      </c>
      <c r="G5245" s="17">
        <v>4055586.6510999999</v>
      </c>
      <c r="H5245">
        <v>60.651415188234438</v>
      </c>
    </row>
    <row r="5246" spans="1:8" x14ac:dyDescent="0.3">
      <c r="A5246" t="s">
        <v>2413</v>
      </c>
      <c r="B5246" t="s">
        <v>148</v>
      </c>
      <c r="C5246" t="s">
        <v>3</v>
      </c>
      <c r="D5246" s="155">
        <v>1303.5999999999999</v>
      </c>
      <c r="E5246" s="17">
        <v>14952</v>
      </c>
      <c r="F5246" s="17">
        <v>2933135</v>
      </c>
      <c r="G5246" s="17">
        <v>1566878.1452999993</v>
      </c>
      <c r="H5246">
        <v>58.474914310488252</v>
      </c>
    </row>
    <row r="5247" spans="1:8" x14ac:dyDescent="0.3">
      <c r="A5247" t="s">
        <v>2414</v>
      </c>
      <c r="B5247" t="s">
        <v>148</v>
      </c>
      <c r="C5247" t="s">
        <v>7</v>
      </c>
      <c r="D5247" s="155">
        <v>1303.5999999999999</v>
      </c>
      <c r="E5247" s="17">
        <v>3480</v>
      </c>
      <c r="F5247" s="17">
        <v>999646</v>
      </c>
      <c r="G5247" s="17">
        <v>560116.24999999977</v>
      </c>
      <c r="H5247">
        <v>52.12117081995013</v>
      </c>
    </row>
    <row r="5248" spans="1:8" x14ac:dyDescent="0.3">
      <c r="A5248" t="s">
        <v>2415</v>
      </c>
      <c r="B5248" t="s">
        <v>148</v>
      </c>
      <c r="C5248" t="s">
        <v>5</v>
      </c>
      <c r="D5248" s="155">
        <v>1303.5999999999999</v>
      </c>
      <c r="E5248" s="17">
        <v>4000</v>
      </c>
      <c r="F5248" s="17">
        <v>788188</v>
      </c>
      <c r="G5248" s="17">
        <v>436359.07739999978</v>
      </c>
      <c r="H5248">
        <v>49.163343671336975</v>
      </c>
    </row>
    <row r="5249" spans="1:8" x14ac:dyDescent="0.3">
      <c r="A5249" t="s">
        <v>2416</v>
      </c>
      <c r="B5249" t="s">
        <v>148</v>
      </c>
      <c r="C5249" t="s">
        <v>6</v>
      </c>
      <c r="D5249" s="155">
        <v>1303.5999999999999</v>
      </c>
      <c r="E5249" s="17">
        <v>780</v>
      </c>
      <c r="F5249" s="17">
        <v>539305</v>
      </c>
      <c r="G5249" s="17">
        <v>284905.55109999987</v>
      </c>
      <c r="H5249">
        <v>27.47491633383013</v>
      </c>
    </row>
    <row r="5250" spans="1:8" x14ac:dyDescent="0.3">
      <c r="A5250" t="s">
        <v>2417</v>
      </c>
      <c r="B5250" t="s">
        <v>148</v>
      </c>
      <c r="C5250" t="s">
        <v>8</v>
      </c>
      <c r="D5250" s="155">
        <v>1303.5999999999999</v>
      </c>
      <c r="E5250" s="17">
        <v>1950</v>
      </c>
      <c r="F5250" s="17">
        <v>636922</v>
      </c>
      <c r="G5250" s="17">
        <v>314496.56209999986</v>
      </c>
      <c r="H5250">
        <v>41.267993382478757</v>
      </c>
    </row>
    <row r="5251" spans="1:8" x14ac:dyDescent="0.3">
      <c r="A5251" t="s">
        <v>2418</v>
      </c>
      <c r="B5251" t="s">
        <v>148</v>
      </c>
      <c r="C5251" t="s">
        <v>21</v>
      </c>
      <c r="D5251" s="155">
        <v>1303.5999999999999</v>
      </c>
      <c r="E5251" s="17">
        <v>2960</v>
      </c>
      <c r="F5251" s="17">
        <v>299363</v>
      </c>
      <c r="G5251" s="17">
        <v>140204.80999999994</v>
      </c>
      <c r="H5251">
        <v>56.485639585371075</v>
      </c>
    </row>
    <row r="5252" spans="1:8" x14ac:dyDescent="0.3">
      <c r="A5252" t="s">
        <v>2419</v>
      </c>
      <c r="B5252" t="s">
        <v>148</v>
      </c>
      <c r="C5252" t="s">
        <v>22</v>
      </c>
      <c r="D5252" s="155">
        <v>1303.5999999999999</v>
      </c>
      <c r="E5252" s="17">
        <v>2800</v>
      </c>
      <c r="F5252" s="17">
        <v>514443</v>
      </c>
      <c r="G5252" s="17">
        <v>253908.51599999983</v>
      </c>
      <c r="H5252">
        <v>58.524712894052037</v>
      </c>
    </row>
    <row r="5253" spans="1:8" x14ac:dyDescent="0.3">
      <c r="A5253" t="s">
        <v>2420</v>
      </c>
      <c r="B5253" t="s">
        <v>148</v>
      </c>
      <c r="C5253" t="s">
        <v>23</v>
      </c>
      <c r="D5253" s="155">
        <v>1303.5999999999999</v>
      </c>
      <c r="E5253" s="17">
        <v>1560</v>
      </c>
      <c r="F5253" s="17">
        <v>517654</v>
      </c>
      <c r="G5253" s="17">
        <v>276510.21200000012</v>
      </c>
      <c r="H5253">
        <v>51.040155976980927</v>
      </c>
    </row>
    <row r="5254" spans="1:8" x14ac:dyDescent="0.3">
      <c r="A5254" t="s">
        <v>2421</v>
      </c>
      <c r="B5254" t="s">
        <v>148</v>
      </c>
      <c r="C5254" t="s">
        <v>24</v>
      </c>
      <c r="D5254" s="155">
        <v>1303.5999999999999</v>
      </c>
      <c r="E5254" s="17">
        <v>6640</v>
      </c>
      <c r="F5254" s="17">
        <v>614904</v>
      </c>
      <c r="G5254" s="17">
        <v>319395.25579999993</v>
      </c>
      <c r="H5254">
        <v>58.165253292020765</v>
      </c>
    </row>
    <row r="5255" spans="1:8" x14ac:dyDescent="0.3">
      <c r="A5255" t="s">
        <v>2422</v>
      </c>
      <c r="B5255" t="s">
        <v>148</v>
      </c>
      <c r="C5255" t="s">
        <v>25</v>
      </c>
      <c r="D5255" s="155">
        <v>1303.5999999999999</v>
      </c>
      <c r="E5255" s="17">
        <v>2440</v>
      </c>
      <c r="F5255" s="17">
        <v>346484</v>
      </c>
      <c r="G5255" s="17">
        <v>178937.79520000014</v>
      </c>
      <c r="H5255">
        <v>50.75889710215629</v>
      </c>
    </row>
    <row r="5256" spans="1:8" x14ac:dyDescent="0.3">
      <c r="A5256" t="s">
        <v>8039</v>
      </c>
      <c r="B5256" t="s">
        <v>148</v>
      </c>
      <c r="C5256" t="s">
        <v>5061</v>
      </c>
      <c r="D5256" s="155">
        <v>1303.5999999999999</v>
      </c>
      <c r="E5256" s="17">
        <v>4920</v>
      </c>
      <c r="F5256" s="17">
        <v>405587</v>
      </c>
      <c r="G5256" s="17">
        <v>213373.05399999986</v>
      </c>
      <c r="H5256">
        <v>59.305701933302906</v>
      </c>
    </row>
    <row r="5257" spans="1:8" x14ac:dyDescent="0.3">
      <c r="A5257" t="s">
        <v>2423</v>
      </c>
      <c r="B5257" t="s">
        <v>148</v>
      </c>
      <c r="C5257" t="s">
        <v>14</v>
      </c>
      <c r="D5257" s="155">
        <v>1303.5999999999999</v>
      </c>
      <c r="E5257" s="17">
        <v>1817</v>
      </c>
      <c r="F5257" s="17">
        <v>572606</v>
      </c>
      <c r="G5257" s="17">
        <v>300129.29899999988</v>
      </c>
      <c r="H5257">
        <v>32.594892479999565</v>
      </c>
    </row>
    <row r="5258" spans="1:8" x14ac:dyDescent="0.3">
      <c r="A5258" t="s">
        <v>2424</v>
      </c>
      <c r="B5258" t="s">
        <v>148</v>
      </c>
      <c r="C5258" t="s">
        <v>15</v>
      </c>
      <c r="D5258" s="155">
        <v>1303.5999999999999</v>
      </c>
      <c r="E5258" s="17">
        <v>1478</v>
      </c>
      <c r="F5258" s="17">
        <v>569021</v>
      </c>
      <c r="G5258" s="17">
        <v>333258.85800000001</v>
      </c>
      <c r="H5258">
        <v>45.630417400517075</v>
      </c>
    </row>
    <row r="5259" spans="1:8" x14ac:dyDescent="0.3">
      <c r="A5259" t="s">
        <v>8040</v>
      </c>
      <c r="B5259" t="s">
        <v>148</v>
      </c>
      <c r="C5259" t="s">
        <v>5063</v>
      </c>
      <c r="D5259" s="155">
        <v>1303.5999999999999</v>
      </c>
      <c r="E5259" s="17">
        <v>400</v>
      </c>
      <c r="F5259" s="17">
        <v>47786</v>
      </c>
      <c r="G5259" s="17">
        <v>21636.240999999984</v>
      </c>
      <c r="H5259">
        <v>22.251337341196905</v>
      </c>
    </row>
    <row r="5260" spans="1:8" x14ac:dyDescent="0.3">
      <c r="A5260" t="s">
        <v>8041</v>
      </c>
      <c r="B5260" t="s">
        <v>148</v>
      </c>
      <c r="C5260" t="s">
        <v>5065</v>
      </c>
      <c r="D5260" s="155">
        <v>1303.5999999999999</v>
      </c>
      <c r="E5260" s="17">
        <v>1140</v>
      </c>
      <c r="F5260" s="17">
        <v>2951748</v>
      </c>
      <c r="G5260" s="17">
        <v>1362468.8565999989</v>
      </c>
      <c r="H5260">
        <v>48.39365623364408</v>
      </c>
    </row>
    <row r="5261" spans="1:8" x14ac:dyDescent="0.3">
      <c r="A5261" t="s">
        <v>8042</v>
      </c>
      <c r="B5261" t="s">
        <v>148</v>
      </c>
      <c r="C5261" t="s">
        <v>5067</v>
      </c>
      <c r="D5261" s="155">
        <v>1303.5999999999999</v>
      </c>
      <c r="E5261" s="17">
        <v>1140</v>
      </c>
      <c r="F5261" s="17">
        <v>2127782</v>
      </c>
      <c r="G5261" s="17">
        <v>909733.69489999954</v>
      </c>
      <c r="H5261">
        <v>52.70230439722156</v>
      </c>
    </row>
    <row r="5262" spans="1:8" x14ac:dyDescent="0.3">
      <c r="A5262" t="s">
        <v>8043</v>
      </c>
      <c r="B5262" t="s">
        <v>148</v>
      </c>
      <c r="C5262" t="s">
        <v>5069</v>
      </c>
      <c r="D5262" s="155">
        <v>1303.5999999999999</v>
      </c>
      <c r="E5262" s="17">
        <v>792</v>
      </c>
      <c r="F5262" s="17">
        <v>358643</v>
      </c>
      <c r="G5262" s="17">
        <v>99404.155400000076</v>
      </c>
      <c r="H5262">
        <v>76.795026795533261</v>
      </c>
    </row>
    <row r="5263" spans="1:8" x14ac:dyDescent="0.3">
      <c r="A5263" t="s">
        <v>8044</v>
      </c>
      <c r="B5263" t="s">
        <v>148</v>
      </c>
      <c r="C5263" t="s">
        <v>5071</v>
      </c>
      <c r="D5263" s="155">
        <v>1303.5999999999999</v>
      </c>
      <c r="E5263" s="17">
        <v>400</v>
      </c>
      <c r="F5263" s="17">
        <v>229757</v>
      </c>
      <c r="G5263" s="17">
        <v>87499.15320000003</v>
      </c>
      <c r="H5263">
        <v>73.413641822392748</v>
      </c>
    </row>
    <row r="5264" spans="1:8" x14ac:dyDescent="0.3">
      <c r="A5264" t="s">
        <v>8045</v>
      </c>
      <c r="B5264" t="s">
        <v>148</v>
      </c>
      <c r="C5264" t="s">
        <v>5073</v>
      </c>
      <c r="D5264" s="155">
        <v>1303.5999999999999</v>
      </c>
      <c r="E5264" s="17">
        <v>113</v>
      </c>
      <c r="F5264" s="17">
        <v>131548</v>
      </c>
      <c r="G5264" s="17">
        <v>44994.843999999997</v>
      </c>
      <c r="H5264">
        <v>28.856198208416551</v>
      </c>
    </row>
    <row r="5265" spans="1:8" x14ac:dyDescent="0.3">
      <c r="A5265" t="s">
        <v>8046</v>
      </c>
      <c r="B5265" t="s">
        <v>148</v>
      </c>
      <c r="C5265" t="s">
        <v>5075</v>
      </c>
      <c r="D5265" s="155">
        <v>1303.5999999999999</v>
      </c>
      <c r="E5265" s="17">
        <v>113</v>
      </c>
      <c r="F5265" s="17">
        <v>96968</v>
      </c>
      <c r="G5265" s="17">
        <v>33945.380000000012</v>
      </c>
      <c r="H5265">
        <v>32.350941931642936</v>
      </c>
    </row>
    <row r="5266" spans="1:8" x14ac:dyDescent="0.3">
      <c r="A5266" t="s">
        <v>2425</v>
      </c>
      <c r="B5266" t="s">
        <v>148</v>
      </c>
      <c r="C5266" t="s">
        <v>26</v>
      </c>
      <c r="D5266" s="155">
        <v>1303.5999999999999</v>
      </c>
      <c r="E5266" s="17">
        <v>1140</v>
      </c>
      <c r="F5266" s="17">
        <v>702970</v>
      </c>
      <c r="G5266" s="17">
        <v>375749.49860000017</v>
      </c>
      <c r="H5266">
        <v>47.43811448270084</v>
      </c>
    </row>
    <row r="5267" spans="1:8" x14ac:dyDescent="0.3">
      <c r="A5267" t="s">
        <v>2426</v>
      </c>
      <c r="B5267" t="s">
        <v>148</v>
      </c>
      <c r="C5267" t="s">
        <v>27</v>
      </c>
      <c r="D5267" s="155">
        <v>1303.5999999999999</v>
      </c>
      <c r="E5267" s="17">
        <v>1140</v>
      </c>
      <c r="F5267" s="17">
        <v>366368</v>
      </c>
      <c r="G5267" s="17">
        <v>174683.91729999994</v>
      </c>
      <c r="H5267">
        <v>86.574624536103954</v>
      </c>
    </row>
    <row r="5268" spans="1:8" x14ac:dyDescent="0.3">
      <c r="A5268" t="s">
        <v>2427</v>
      </c>
      <c r="B5268" t="s">
        <v>148</v>
      </c>
      <c r="C5268" t="s">
        <v>28</v>
      </c>
      <c r="D5268" s="155">
        <v>1303.5999999999999</v>
      </c>
      <c r="E5268" s="17">
        <v>1200</v>
      </c>
      <c r="F5268" s="17">
        <v>360660</v>
      </c>
      <c r="G5268" s="17">
        <v>167024.66599999994</v>
      </c>
      <c r="H5268">
        <v>47.582873879309631</v>
      </c>
    </row>
    <row r="5269" spans="1:8" x14ac:dyDescent="0.3">
      <c r="A5269" t="s">
        <v>2428</v>
      </c>
      <c r="B5269" t="s">
        <v>148</v>
      </c>
      <c r="C5269" t="s">
        <v>29</v>
      </c>
      <c r="D5269" s="155">
        <v>1303.5999999999999</v>
      </c>
      <c r="E5269" s="17">
        <v>400</v>
      </c>
      <c r="F5269" s="17">
        <v>156882</v>
      </c>
      <c r="G5269" s="17">
        <v>81390.447600000014</v>
      </c>
      <c r="H5269">
        <v>65.004151832755198</v>
      </c>
    </row>
    <row r="5270" spans="1:8" x14ac:dyDescent="0.3">
      <c r="A5270" t="s">
        <v>8047</v>
      </c>
      <c r="B5270" t="s">
        <v>148</v>
      </c>
      <c r="C5270" t="s">
        <v>5077</v>
      </c>
      <c r="D5270" s="155">
        <v>1303.5999999999999</v>
      </c>
      <c r="E5270" s="17">
        <v>1280</v>
      </c>
      <c r="F5270" s="17">
        <v>3078</v>
      </c>
      <c r="G5270" s="17">
        <v>1216.4879999999998</v>
      </c>
      <c r="H5270">
        <v>326.57690350639695</v>
      </c>
    </row>
    <row r="5271" spans="1:8" x14ac:dyDescent="0.3">
      <c r="A5271" t="s">
        <v>2429</v>
      </c>
      <c r="B5271" t="s">
        <v>148</v>
      </c>
      <c r="C5271" t="s">
        <v>30</v>
      </c>
      <c r="D5271" s="155">
        <v>1303.5999999999999</v>
      </c>
      <c r="E5271" s="17">
        <v>1908</v>
      </c>
      <c r="F5271" s="17">
        <v>273538</v>
      </c>
      <c r="G5271" s="17">
        <v>150159.75679999997</v>
      </c>
      <c r="H5271">
        <v>89.179428473982355</v>
      </c>
    </row>
    <row r="5272" spans="1:8" x14ac:dyDescent="0.3">
      <c r="A5272" t="s">
        <v>8048</v>
      </c>
      <c r="B5272" t="s">
        <v>148</v>
      </c>
      <c r="C5272" t="s">
        <v>5079</v>
      </c>
      <c r="D5272" s="155">
        <v>1303.5999999999999</v>
      </c>
      <c r="E5272" s="17">
        <v>880</v>
      </c>
      <c r="F5272" s="17">
        <v>31014</v>
      </c>
      <c r="G5272" s="17">
        <v>16332.232000000005</v>
      </c>
      <c r="H5272">
        <v>68.711042321333508</v>
      </c>
    </row>
    <row r="5273" spans="1:8" x14ac:dyDescent="0.3">
      <c r="A5273" t="s">
        <v>8049</v>
      </c>
      <c r="B5273" t="s">
        <v>148</v>
      </c>
      <c r="C5273" t="s">
        <v>5081</v>
      </c>
      <c r="D5273" s="155">
        <v>1303.5999999999999</v>
      </c>
      <c r="E5273" s="17">
        <v>0</v>
      </c>
      <c r="F5273" s="17">
        <v>264616</v>
      </c>
      <c r="G5273" s="17">
        <v>132834.30649999995</v>
      </c>
      <c r="H5273">
        <v>38.539410600304635</v>
      </c>
    </row>
    <row r="5274" spans="1:8" x14ac:dyDescent="0.3">
      <c r="A5274" t="s">
        <v>8050</v>
      </c>
      <c r="B5274" t="s">
        <v>148</v>
      </c>
      <c r="C5274" t="s">
        <v>5083</v>
      </c>
      <c r="D5274" s="155">
        <v>1303.5999999999999</v>
      </c>
      <c r="E5274" s="17">
        <v>0</v>
      </c>
      <c r="F5274" s="17">
        <v>290413</v>
      </c>
      <c r="G5274" s="17">
        <v>157908.212</v>
      </c>
      <c r="H5274">
        <v>43.715280055389364</v>
      </c>
    </row>
    <row r="5275" spans="1:8" x14ac:dyDescent="0.3">
      <c r="A5275" t="s">
        <v>8051</v>
      </c>
      <c r="B5275" t="s">
        <v>148</v>
      </c>
      <c r="C5275" t="s">
        <v>5085</v>
      </c>
      <c r="D5275" s="155">
        <v>1303.5999999999999</v>
      </c>
      <c r="E5275" s="17">
        <v>270</v>
      </c>
      <c r="F5275" s="17">
        <v>80367</v>
      </c>
      <c r="G5275" s="17">
        <v>37400.487200000003</v>
      </c>
      <c r="H5275">
        <v>30.138100867706441</v>
      </c>
    </row>
    <row r="5276" spans="1:8" x14ac:dyDescent="0.3">
      <c r="A5276" t="s">
        <v>2430</v>
      </c>
      <c r="B5276" t="s">
        <v>148</v>
      </c>
      <c r="C5276" t="s">
        <v>31</v>
      </c>
      <c r="D5276" s="155">
        <v>1303.5999999999999</v>
      </c>
      <c r="E5276" s="17">
        <v>4600</v>
      </c>
      <c r="F5276" s="17">
        <v>725788</v>
      </c>
      <c r="G5276" s="17">
        <v>368369.13499999966</v>
      </c>
      <c r="H5276">
        <v>37.470736120210027</v>
      </c>
    </row>
    <row r="5277" spans="1:8" x14ac:dyDescent="0.3">
      <c r="A5277" t="s">
        <v>8052</v>
      </c>
      <c r="B5277" t="s">
        <v>148</v>
      </c>
      <c r="C5277" t="s">
        <v>5087</v>
      </c>
      <c r="D5277" s="155">
        <v>1303.5999999999999</v>
      </c>
      <c r="E5277" s="17">
        <v>0</v>
      </c>
      <c r="F5277" s="17">
        <v>99415</v>
      </c>
      <c r="G5277" s="17">
        <v>-5129.8580000000075</v>
      </c>
      <c r="H5277">
        <v>37.593407364903612</v>
      </c>
    </row>
    <row r="5278" spans="1:8" x14ac:dyDescent="0.3">
      <c r="A5278" t="s">
        <v>2809</v>
      </c>
      <c r="B5278" t="s">
        <v>149</v>
      </c>
      <c r="C5278" t="s">
        <v>4</v>
      </c>
      <c r="D5278" s="155">
        <v>1493</v>
      </c>
      <c r="E5278" s="17">
        <v>20130</v>
      </c>
      <c r="F5278" s="17">
        <v>5995390</v>
      </c>
      <c r="G5278" s="17">
        <v>3289046.1559999986</v>
      </c>
      <c r="H5278">
        <v>57.158599284585144</v>
      </c>
    </row>
    <row r="5279" spans="1:8" x14ac:dyDescent="0.3">
      <c r="A5279" t="s">
        <v>2810</v>
      </c>
      <c r="B5279" t="s">
        <v>149</v>
      </c>
      <c r="C5279" t="s">
        <v>2</v>
      </c>
      <c r="D5279" s="155">
        <v>1493</v>
      </c>
      <c r="E5279" s="17">
        <v>26760</v>
      </c>
      <c r="F5279" s="17">
        <v>8966151</v>
      </c>
      <c r="G5279" s="17">
        <v>4729973.7360000024</v>
      </c>
      <c r="H5279">
        <v>64.294519994477753</v>
      </c>
    </row>
    <row r="5280" spans="1:8" x14ac:dyDescent="0.3">
      <c r="A5280" t="s">
        <v>2811</v>
      </c>
      <c r="B5280" t="s">
        <v>149</v>
      </c>
      <c r="C5280" t="s">
        <v>3</v>
      </c>
      <c r="D5280" s="155">
        <v>1493</v>
      </c>
      <c r="E5280" s="17">
        <v>13560</v>
      </c>
      <c r="F5280" s="17">
        <v>1801432</v>
      </c>
      <c r="G5280" s="17">
        <v>911332.78169999982</v>
      </c>
      <c r="H5280">
        <v>73.328212720103181</v>
      </c>
    </row>
    <row r="5281" spans="1:8" x14ac:dyDescent="0.3">
      <c r="A5281" t="s">
        <v>2812</v>
      </c>
      <c r="B5281" t="s">
        <v>149</v>
      </c>
      <c r="C5281" t="s">
        <v>7</v>
      </c>
      <c r="D5281" s="155">
        <v>1493</v>
      </c>
      <c r="E5281" s="17">
        <v>5313</v>
      </c>
      <c r="F5281" s="17">
        <v>1371380</v>
      </c>
      <c r="G5281" s="17">
        <v>728745.46600000001</v>
      </c>
      <c r="H5281">
        <v>62.832495807017793</v>
      </c>
    </row>
    <row r="5282" spans="1:8" x14ac:dyDescent="0.3">
      <c r="A5282" t="s">
        <v>2813</v>
      </c>
      <c r="B5282" t="s">
        <v>149</v>
      </c>
      <c r="C5282" t="s">
        <v>5</v>
      </c>
      <c r="D5282" s="155">
        <v>1493</v>
      </c>
      <c r="E5282" s="17">
        <v>6400</v>
      </c>
      <c r="F5282" s="17">
        <v>877585</v>
      </c>
      <c r="G5282" s="17">
        <v>472823.08289999963</v>
      </c>
      <c r="H5282">
        <v>70.58454632218168</v>
      </c>
    </row>
    <row r="5283" spans="1:8" x14ac:dyDescent="0.3">
      <c r="A5283" t="s">
        <v>2814</v>
      </c>
      <c r="B5283" t="s">
        <v>149</v>
      </c>
      <c r="C5283" t="s">
        <v>6</v>
      </c>
      <c r="D5283" s="155">
        <v>1493</v>
      </c>
      <c r="E5283" s="17">
        <v>1385</v>
      </c>
      <c r="F5283" s="17">
        <v>573200</v>
      </c>
      <c r="G5283" s="17">
        <v>302941.31529999973</v>
      </c>
      <c r="H5283">
        <v>29.561504186880939</v>
      </c>
    </row>
    <row r="5284" spans="1:8" x14ac:dyDescent="0.3">
      <c r="A5284" t="s">
        <v>2815</v>
      </c>
      <c r="B5284" t="s">
        <v>149</v>
      </c>
      <c r="C5284" t="s">
        <v>8</v>
      </c>
      <c r="D5284" s="155">
        <v>1493</v>
      </c>
      <c r="E5284" s="17">
        <v>3660</v>
      </c>
      <c r="F5284" s="17">
        <v>905618</v>
      </c>
      <c r="G5284" s="17">
        <v>457227.31449999945</v>
      </c>
      <c r="H5284">
        <v>42.745023097719937</v>
      </c>
    </row>
    <row r="5285" spans="1:8" x14ac:dyDescent="0.3">
      <c r="A5285" t="s">
        <v>2816</v>
      </c>
      <c r="B5285" t="s">
        <v>149</v>
      </c>
      <c r="C5285" t="s">
        <v>21</v>
      </c>
      <c r="D5285" s="155">
        <v>1493</v>
      </c>
      <c r="E5285" s="17">
        <v>3240</v>
      </c>
      <c r="F5285" s="17">
        <v>462723</v>
      </c>
      <c r="G5285" s="17">
        <v>236886.07299999995</v>
      </c>
      <c r="H5285">
        <v>50.859695722391805</v>
      </c>
    </row>
    <row r="5286" spans="1:8" x14ac:dyDescent="0.3">
      <c r="A5286" t="s">
        <v>2817</v>
      </c>
      <c r="B5286" t="s">
        <v>149</v>
      </c>
      <c r="C5286" t="s">
        <v>22</v>
      </c>
      <c r="D5286" s="155">
        <v>1493</v>
      </c>
      <c r="E5286" s="17">
        <v>3040</v>
      </c>
      <c r="F5286" s="17">
        <v>767645</v>
      </c>
      <c r="G5286" s="17">
        <v>385846.77800000022</v>
      </c>
      <c r="H5286">
        <v>48.540282219281764</v>
      </c>
    </row>
    <row r="5287" spans="1:8" x14ac:dyDescent="0.3">
      <c r="A5287" t="s">
        <v>2818</v>
      </c>
      <c r="B5287" t="s">
        <v>149</v>
      </c>
      <c r="C5287" t="s">
        <v>23</v>
      </c>
      <c r="D5287" s="155">
        <v>1493</v>
      </c>
      <c r="E5287" s="17">
        <v>1720</v>
      </c>
      <c r="F5287" s="17">
        <v>721417.99</v>
      </c>
      <c r="G5287" s="17">
        <v>385064.84399999987</v>
      </c>
      <c r="H5287">
        <v>50.650818033674632</v>
      </c>
    </row>
    <row r="5288" spans="1:8" x14ac:dyDescent="0.3">
      <c r="A5288" t="s">
        <v>2819</v>
      </c>
      <c r="B5288" t="s">
        <v>149</v>
      </c>
      <c r="C5288" t="s">
        <v>24</v>
      </c>
      <c r="D5288" s="155">
        <v>1493</v>
      </c>
      <c r="E5288" s="17">
        <v>7200</v>
      </c>
      <c r="F5288" s="17">
        <v>988324</v>
      </c>
      <c r="G5288" s="17">
        <v>534541.12399999984</v>
      </c>
      <c r="H5288">
        <v>46.882611347150089</v>
      </c>
    </row>
    <row r="5289" spans="1:8" x14ac:dyDescent="0.3">
      <c r="A5289" t="s">
        <v>2820</v>
      </c>
      <c r="B5289" t="s">
        <v>149</v>
      </c>
      <c r="C5289" t="s">
        <v>25</v>
      </c>
      <c r="D5289" s="155">
        <v>1493</v>
      </c>
      <c r="E5289" s="17">
        <v>2640</v>
      </c>
      <c r="F5289" s="17">
        <v>467995</v>
      </c>
      <c r="G5289" s="17">
        <v>239036.71200000012</v>
      </c>
      <c r="H5289">
        <v>52.402366555955368</v>
      </c>
    </row>
    <row r="5290" spans="1:8" x14ac:dyDescent="0.3">
      <c r="A5290" t="s">
        <v>8053</v>
      </c>
      <c r="B5290" t="s">
        <v>149</v>
      </c>
      <c r="C5290" t="s">
        <v>5061</v>
      </c>
      <c r="D5290" s="155">
        <v>1493</v>
      </c>
      <c r="E5290" s="17">
        <v>3139</v>
      </c>
      <c r="F5290" s="17">
        <v>435473</v>
      </c>
      <c r="G5290" s="17">
        <v>226182.88299999989</v>
      </c>
      <c r="H5290">
        <v>65.861723223653115</v>
      </c>
    </row>
    <row r="5291" spans="1:8" x14ac:dyDescent="0.3">
      <c r="A5291" t="s">
        <v>2821</v>
      </c>
      <c r="B5291" t="s">
        <v>149</v>
      </c>
      <c r="C5291" t="s">
        <v>14</v>
      </c>
      <c r="D5291" s="155">
        <v>1493</v>
      </c>
      <c r="E5291" s="17">
        <v>4517</v>
      </c>
      <c r="F5291" s="17">
        <v>846280</v>
      </c>
      <c r="G5291" s="17">
        <v>443666.36400000018</v>
      </c>
      <c r="H5291">
        <v>42.644988786966955</v>
      </c>
    </row>
    <row r="5292" spans="1:8" x14ac:dyDescent="0.3">
      <c r="A5292" t="s">
        <v>2822</v>
      </c>
      <c r="B5292" t="s">
        <v>149</v>
      </c>
      <c r="C5292" t="s">
        <v>15</v>
      </c>
      <c r="D5292" s="155">
        <v>1493</v>
      </c>
      <c r="E5292" s="17">
        <v>3284</v>
      </c>
      <c r="F5292" s="17">
        <v>798893</v>
      </c>
      <c r="G5292" s="17">
        <v>466386.11499999999</v>
      </c>
      <c r="H5292">
        <v>42.513991479905798</v>
      </c>
    </row>
    <row r="5293" spans="1:8" x14ac:dyDescent="0.3">
      <c r="A5293" t="s">
        <v>8054</v>
      </c>
      <c r="B5293" t="s">
        <v>149</v>
      </c>
      <c r="C5293" t="s">
        <v>5063</v>
      </c>
      <c r="D5293" s="155">
        <v>1493</v>
      </c>
      <c r="E5293" s="17">
        <v>400</v>
      </c>
      <c r="F5293" s="17">
        <v>13410</v>
      </c>
      <c r="G5293" s="17">
        <v>5937.0379999999959</v>
      </c>
      <c r="H5293">
        <v>61.9204735551981</v>
      </c>
    </row>
    <row r="5294" spans="1:8" x14ac:dyDescent="0.3">
      <c r="A5294" t="s">
        <v>8055</v>
      </c>
      <c r="B5294" t="s">
        <v>149</v>
      </c>
      <c r="C5294" t="s">
        <v>5065</v>
      </c>
      <c r="D5294" s="155">
        <v>1493</v>
      </c>
      <c r="E5294" s="17">
        <v>0</v>
      </c>
      <c r="F5294" s="17">
        <v>590221</v>
      </c>
      <c r="G5294" s="17">
        <v>232832.85720000014</v>
      </c>
      <c r="H5294">
        <v>67.537544199129911</v>
      </c>
    </row>
    <row r="5295" spans="1:8" x14ac:dyDescent="0.3">
      <c r="A5295" t="s">
        <v>8056</v>
      </c>
      <c r="B5295" t="s">
        <v>149</v>
      </c>
      <c r="C5295" t="s">
        <v>5067</v>
      </c>
      <c r="D5295" s="155">
        <v>1493</v>
      </c>
      <c r="E5295" s="17">
        <v>0</v>
      </c>
      <c r="F5295" s="17">
        <v>790605</v>
      </c>
      <c r="G5295" s="17">
        <v>349616.1042999996</v>
      </c>
      <c r="H5295">
        <v>72.337435476155903</v>
      </c>
    </row>
    <row r="5296" spans="1:8" x14ac:dyDescent="0.3">
      <c r="A5296" t="s">
        <v>8057</v>
      </c>
      <c r="B5296" t="s">
        <v>149</v>
      </c>
      <c r="C5296" t="s">
        <v>5069</v>
      </c>
      <c r="D5296" s="155">
        <v>1493</v>
      </c>
      <c r="E5296" s="17">
        <v>0</v>
      </c>
      <c r="F5296" s="17">
        <v>4900</v>
      </c>
      <c r="G5296" s="17">
        <v>8516.1589000000004</v>
      </c>
      <c r="H5296">
        <v>-303.29353925791332</v>
      </c>
    </row>
    <row r="5297" spans="1:8" x14ac:dyDescent="0.3">
      <c r="A5297" t="s">
        <v>8058</v>
      </c>
      <c r="B5297" t="s">
        <v>149</v>
      </c>
      <c r="C5297" t="s">
        <v>5071</v>
      </c>
      <c r="D5297" s="155">
        <v>1493</v>
      </c>
      <c r="E5297" s="17">
        <v>0</v>
      </c>
      <c r="F5297" s="17">
        <v>58837</v>
      </c>
      <c r="G5297" s="17">
        <v>26285.807700000012</v>
      </c>
      <c r="H5297">
        <v>87.210811614418617</v>
      </c>
    </row>
    <row r="5298" spans="1:8" x14ac:dyDescent="0.3">
      <c r="A5298" t="s">
        <v>8059</v>
      </c>
      <c r="B5298" t="s">
        <v>149</v>
      </c>
      <c r="C5298" t="s">
        <v>5073</v>
      </c>
      <c r="D5298" s="155">
        <v>1493</v>
      </c>
      <c r="E5298" s="17">
        <v>0</v>
      </c>
      <c r="F5298" s="17">
        <v>93007</v>
      </c>
      <c r="G5298" s="17">
        <v>42887.480900000053</v>
      </c>
      <c r="H5298">
        <v>21.489707390269068</v>
      </c>
    </row>
    <row r="5299" spans="1:8" x14ac:dyDescent="0.3">
      <c r="A5299" t="s">
        <v>8060</v>
      </c>
      <c r="B5299" t="s">
        <v>149</v>
      </c>
      <c r="C5299" t="s">
        <v>5075</v>
      </c>
      <c r="D5299" s="155">
        <v>1493</v>
      </c>
      <c r="E5299" s="17">
        <v>0</v>
      </c>
      <c r="F5299" s="17">
        <v>1340</v>
      </c>
      <c r="G5299" s="17">
        <v>-437.03999999999996</v>
      </c>
      <c r="H5299">
        <v>41.635872011884942</v>
      </c>
    </row>
    <row r="5300" spans="1:8" x14ac:dyDescent="0.3">
      <c r="A5300" t="s">
        <v>2823</v>
      </c>
      <c r="B5300" t="s">
        <v>149</v>
      </c>
      <c r="C5300" t="s">
        <v>26</v>
      </c>
      <c r="D5300" s="155">
        <v>1493</v>
      </c>
      <c r="E5300" s="17">
        <v>1596</v>
      </c>
      <c r="F5300" s="17">
        <v>692940</v>
      </c>
      <c r="G5300" s="17">
        <v>360753.37130000029</v>
      </c>
      <c r="H5300">
        <v>66.804435286410396</v>
      </c>
    </row>
    <row r="5301" spans="1:8" x14ac:dyDescent="0.3">
      <c r="A5301" t="s">
        <v>2824</v>
      </c>
      <c r="B5301" t="s">
        <v>149</v>
      </c>
      <c r="C5301" t="s">
        <v>27</v>
      </c>
      <c r="D5301" s="155">
        <v>1493</v>
      </c>
      <c r="E5301" s="17">
        <v>1824</v>
      </c>
      <c r="F5301" s="17">
        <v>623433</v>
      </c>
      <c r="G5301" s="17">
        <v>299013.22859999991</v>
      </c>
      <c r="H5301">
        <v>70.465277970416594</v>
      </c>
    </row>
    <row r="5302" spans="1:8" x14ac:dyDescent="0.3">
      <c r="A5302" t="s">
        <v>2825</v>
      </c>
      <c r="B5302" t="s">
        <v>149</v>
      </c>
      <c r="C5302" t="s">
        <v>28</v>
      </c>
      <c r="D5302" s="155">
        <v>1493</v>
      </c>
      <c r="E5302" s="17">
        <v>1584</v>
      </c>
      <c r="F5302" s="17">
        <v>246850</v>
      </c>
      <c r="G5302" s="17">
        <v>110676.65819999992</v>
      </c>
      <c r="H5302">
        <v>103.90478072632573</v>
      </c>
    </row>
    <row r="5303" spans="1:8" x14ac:dyDescent="0.3">
      <c r="A5303" t="s">
        <v>2826</v>
      </c>
      <c r="B5303" t="s">
        <v>149</v>
      </c>
      <c r="C5303" t="s">
        <v>29</v>
      </c>
      <c r="D5303" s="155">
        <v>1493</v>
      </c>
      <c r="E5303" s="17">
        <v>200</v>
      </c>
      <c r="F5303" s="17">
        <v>98838</v>
      </c>
      <c r="G5303" s="17">
        <v>50160.195000000043</v>
      </c>
      <c r="H5303">
        <v>67.369823922832907</v>
      </c>
    </row>
    <row r="5304" spans="1:8" x14ac:dyDescent="0.3">
      <c r="A5304" t="s">
        <v>8061</v>
      </c>
      <c r="B5304" t="s">
        <v>149</v>
      </c>
      <c r="C5304" t="s">
        <v>5077</v>
      </c>
      <c r="D5304" s="155">
        <v>1493</v>
      </c>
      <c r="E5304" s="17">
        <v>1440</v>
      </c>
      <c r="F5304" s="17">
        <v>30285</v>
      </c>
      <c r="G5304" s="17">
        <v>12477.600000000002</v>
      </c>
      <c r="H5304">
        <v>43.736693790222063</v>
      </c>
    </row>
    <row r="5305" spans="1:8" x14ac:dyDescent="0.3">
      <c r="A5305" t="s">
        <v>2827</v>
      </c>
      <c r="B5305" t="s">
        <v>149</v>
      </c>
      <c r="C5305" t="s">
        <v>30</v>
      </c>
      <c r="D5305" s="155">
        <v>1493</v>
      </c>
      <c r="E5305" s="17">
        <v>2608</v>
      </c>
      <c r="F5305" s="17">
        <v>515565</v>
      </c>
      <c r="G5305" s="17">
        <v>301694.06550000008</v>
      </c>
      <c r="H5305">
        <v>66.229403922111743</v>
      </c>
    </row>
    <row r="5306" spans="1:8" x14ac:dyDescent="0.3">
      <c r="A5306" t="s">
        <v>8062</v>
      </c>
      <c r="B5306" t="s">
        <v>149</v>
      </c>
      <c r="C5306" t="s">
        <v>5079</v>
      </c>
      <c r="D5306" s="155">
        <v>1493</v>
      </c>
      <c r="E5306" s="17">
        <v>1120</v>
      </c>
      <c r="F5306" s="17">
        <v>33265</v>
      </c>
      <c r="G5306" s="17">
        <v>17181.948</v>
      </c>
      <c r="H5306">
        <v>125.95223797075326</v>
      </c>
    </row>
    <row r="5307" spans="1:8" x14ac:dyDescent="0.3">
      <c r="A5307" t="s">
        <v>8063</v>
      </c>
      <c r="B5307" t="s">
        <v>149</v>
      </c>
      <c r="C5307" t="s">
        <v>5081</v>
      </c>
      <c r="D5307" s="155">
        <v>1493</v>
      </c>
      <c r="E5307" s="17">
        <v>0</v>
      </c>
      <c r="F5307" s="17">
        <v>278767</v>
      </c>
      <c r="G5307" s="17">
        <v>151961.93329999992</v>
      </c>
      <c r="H5307">
        <v>67.054211659509349</v>
      </c>
    </row>
    <row r="5308" spans="1:8" x14ac:dyDescent="0.3">
      <c r="A5308" t="s">
        <v>8064</v>
      </c>
      <c r="B5308" t="s">
        <v>149</v>
      </c>
      <c r="C5308" t="s">
        <v>5083</v>
      </c>
      <c r="D5308" s="155">
        <v>1493</v>
      </c>
      <c r="E5308" s="17">
        <v>0</v>
      </c>
      <c r="F5308" s="17">
        <v>359411</v>
      </c>
      <c r="G5308" s="17">
        <v>199050.64019999999</v>
      </c>
      <c r="H5308">
        <v>28.040632456849789</v>
      </c>
    </row>
    <row r="5309" spans="1:8" x14ac:dyDescent="0.3">
      <c r="A5309" t="s">
        <v>8065</v>
      </c>
      <c r="B5309" t="s">
        <v>149</v>
      </c>
      <c r="C5309" t="s">
        <v>5085</v>
      </c>
      <c r="D5309" s="155">
        <v>1493</v>
      </c>
      <c r="E5309" s="17">
        <v>270</v>
      </c>
      <c r="F5309" s="17">
        <v>95982</v>
      </c>
      <c r="G5309" s="17">
        <v>48997.735200000003</v>
      </c>
      <c r="H5309">
        <v>32.130208130871921</v>
      </c>
    </row>
    <row r="5310" spans="1:8" x14ac:dyDescent="0.3">
      <c r="A5310" t="s">
        <v>2828</v>
      </c>
      <c r="B5310" t="s">
        <v>149</v>
      </c>
      <c r="C5310" t="s">
        <v>31</v>
      </c>
      <c r="D5310" s="155">
        <v>1493</v>
      </c>
      <c r="E5310" s="17">
        <v>3480</v>
      </c>
      <c r="F5310" s="17">
        <v>517605</v>
      </c>
      <c r="G5310" s="17">
        <v>256395.28149999987</v>
      </c>
      <c r="H5310">
        <v>50.403381884123874</v>
      </c>
    </row>
    <row r="5311" spans="1:8" x14ac:dyDescent="0.3">
      <c r="A5311" t="s">
        <v>8066</v>
      </c>
      <c r="B5311" t="s">
        <v>149</v>
      </c>
      <c r="C5311" t="s">
        <v>5087</v>
      </c>
      <c r="D5311" s="155">
        <v>1493</v>
      </c>
      <c r="E5311" s="17">
        <v>0</v>
      </c>
      <c r="F5311" s="17">
        <v>87602</v>
      </c>
      <c r="G5311" s="17">
        <v>16050.211999999985</v>
      </c>
      <c r="H5311">
        <v>85.673216667905024</v>
      </c>
    </row>
    <row r="5312" spans="1:8" x14ac:dyDescent="0.3">
      <c r="A5312" t="s">
        <v>472</v>
      </c>
      <c r="B5312" t="s">
        <v>84</v>
      </c>
      <c r="C5312" t="s">
        <v>4</v>
      </c>
      <c r="D5312" s="155">
        <v>1247.9000000000001</v>
      </c>
      <c r="E5312" s="17">
        <v>16381</v>
      </c>
      <c r="F5312" s="17">
        <v>5653641</v>
      </c>
      <c r="G5312" s="17">
        <v>3147473.4703000039</v>
      </c>
      <c r="H5312">
        <v>52.918427032919098</v>
      </c>
    </row>
    <row r="5313" spans="1:8" x14ac:dyDescent="0.3">
      <c r="A5313" t="s">
        <v>473</v>
      </c>
      <c r="B5313" t="s">
        <v>84</v>
      </c>
      <c r="C5313" t="s">
        <v>2</v>
      </c>
      <c r="D5313" s="155">
        <v>1247.9000000000001</v>
      </c>
      <c r="E5313" s="17">
        <v>15856</v>
      </c>
      <c r="F5313" s="17">
        <v>6567225.0499999998</v>
      </c>
      <c r="G5313" s="17">
        <v>3561455.7568999976</v>
      </c>
      <c r="H5313">
        <v>55.287794551360129</v>
      </c>
    </row>
    <row r="5314" spans="1:8" x14ac:dyDescent="0.3">
      <c r="A5314" t="s">
        <v>474</v>
      </c>
      <c r="B5314" t="s">
        <v>84</v>
      </c>
      <c r="C5314" t="s">
        <v>3</v>
      </c>
      <c r="D5314" s="155">
        <v>1247.9000000000001</v>
      </c>
      <c r="E5314" s="17">
        <v>21904</v>
      </c>
      <c r="F5314" s="17">
        <v>3229446.35</v>
      </c>
      <c r="G5314" s="17">
        <v>1611741.1851999993</v>
      </c>
      <c r="H5314">
        <v>70.401609638354685</v>
      </c>
    </row>
    <row r="5315" spans="1:8" x14ac:dyDescent="0.3">
      <c r="A5315" t="s">
        <v>475</v>
      </c>
      <c r="B5315" t="s">
        <v>84</v>
      </c>
      <c r="C5315" t="s">
        <v>7</v>
      </c>
      <c r="D5315" s="155">
        <v>1247.9000000000001</v>
      </c>
      <c r="E5315" s="17">
        <v>4173</v>
      </c>
      <c r="F5315" s="17">
        <v>1624988</v>
      </c>
      <c r="G5315" s="17">
        <v>888613.54899999988</v>
      </c>
      <c r="H5315">
        <v>47.664836385394757</v>
      </c>
    </row>
    <row r="5316" spans="1:8" x14ac:dyDescent="0.3">
      <c r="A5316" t="s">
        <v>476</v>
      </c>
      <c r="B5316" t="s">
        <v>84</v>
      </c>
      <c r="C5316" t="s">
        <v>5</v>
      </c>
      <c r="D5316" s="155">
        <v>1247.9000000000001</v>
      </c>
      <c r="E5316" s="17">
        <v>5600</v>
      </c>
      <c r="F5316" s="17">
        <v>1196308.05</v>
      </c>
      <c r="G5316" s="17">
        <v>668259.09280000068</v>
      </c>
      <c r="H5316">
        <v>46.99772520107539</v>
      </c>
    </row>
    <row r="5317" spans="1:8" x14ac:dyDescent="0.3">
      <c r="A5317" t="s">
        <v>477</v>
      </c>
      <c r="B5317" t="s">
        <v>84</v>
      </c>
      <c r="C5317" t="s">
        <v>6</v>
      </c>
      <c r="D5317" s="155">
        <v>1247.9000000000001</v>
      </c>
      <c r="E5317" s="17">
        <v>1060</v>
      </c>
      <c r="F5317" s="17">
        <v>629258</v>
      </c>
      <c r="G5317" s="17">
        <v>337289.94050000043</v>
      </c>
      <c r="H5317">
        <v>17.173867598691963</v>
      </c>
    </row>
    <row r="5318" spans="1:8" x14ac:dyDescent="0.3">
      <c r="A5318" t="s">
        <v>478</v>
      </c>
      <c r="B5318" t="s">
        <v>84</v>
      </c>
      <c r="C5318" t="s">
        <v>8</v>
      </c>
      <c r="D5318" s="155">
        <v>1247.9000000000001</v>
      </c>
      <c r="E5318" s="17">
        <v>1515</v>
      </c>
      <c r="F5318" s="17">
        <v>581980</v>
      </c>
      <c r="G5318" s="17">
        <v>300726.10159999982</v>
      </c>
      <c r="H5318">
        <v>29.370874953177175</v>
      </c>
    </row>
    <row r="5319" spans="1:8" x14ac:dyDescent="0.3">
      <c r="A5319" t="s">
        <v>479</v>
      </c>
      <c r="B5319" t="s">
        <v>84</v>
      </c>
      <c r="C5319" t="s">
        <v>21</v>
      </c>
      <c r="D5319" s="155">
        <v>1247.9000000000001</v>
      </c>
      <c r="E5319" s="17">
        <v>2440</v>
      </c>
      <c r="F5319" s="17">
        <v>577036</v>
      </c>
      <c r="G5319" s="17">
        <v>304218.97520000022</v>
      </c>
      <c r="H5319">
        <v>36.580987914578266</v>
      </c>
    </row>
    <row r="5320" spans="1:8" x14ac:dyDescent="0.3">
      <c r="A5320" t="s">
        <v>480</v>
      </c>
      <c r="B5320" t="s">
        <v>84</v>
      </c>
      <c r="C5320" t="s">
        <v>22</v>
      </c>
      <c r="D5320" s="155">
        <v>1247.9000000000001</v>
      </c>
      <c r="E5320" s="17">
        <v>2320</v>
      </c>
      <c r="F5320" s="17">
        <v>857221</v>
      </c>
      <c r="G5320" s="17">
        <v>448039.68420000019</v>
      </c>
      <c r="H5320">
        <v>34.078173739280935</v>
      </c>
    </row>
    <row r="5321" spans="1:8" x14ac:dyDescent="0.3">
      <c r="A5321" t="s">
        <v>481</v>
      </c>
      <c r="B5321" t="s">
        <v>84</v>
      </c>
      <c r="C5321" t="s">
        <v>23</v>
      </c>
      <c r="D5321" s="155">
        <v>1247.9000000000001</v>
      </c>
      <c r="E5321" s="17">
        <v>1280</v>
      </c>
      <c r="F5321" s="17">
        <v>827642</v>
      </c>
      <c r="G5321" s="17">
        <v>439794.23200000019</v>
      </c>
      <c r="H5321">
        <v>35.21842850775414</v>
      </c>
    </row>
    <row r="5322" spans="1:8" x14ac:dyDescent="0.3">
      <c r="A5322" t="s">
        <v>482</v>
      </c>
      <c r="B5322" t="s">
        <v>84</v>
      </c>
      <c r="C5322" t="s">
        <v>24</v>
      </c>
      <c r="D5322" s="155">
        <v>1247.9000000000001</v>
      </c>
      <c r="E5322" s="17">
        <v>5480</v>
      </c>
      <c r="F5322" s="17">
        <v>1309652.07</v>
      </c>
      <c r="G5322" s="17">
        <v>708601.01900000032</v>
      </c>
      <c r="H5322">
        <v>32.434686761241544</v>
      </c>
    </row>
    <row r="5323" spans="1:8" x14ac:dyDescent="0.3">
      <c r="A5323" t="s">
        <v>483</v>
      </c>
      <c r="B5323" t="s">
        <v>84</v>
      </c>
      <c r="C5323" t="s">
        <v>25</v>
      </c>
      <c r="D5323" s="155">
        <v>1247.9000000000001</v>
      </c>
      <c r="E5323" s="17">
        <v>2040</v>
      </c>
      <c r="F5323" s="17">
        <v>570308</v>
      </c>
      <c r="G5323" s="17">
        <v>296744.57800000004</v>
      </c>
      <c r="H5323">
        <v>33.87374925365566</v>
      </c>
    </row>
    <row r="5324" spans="1:8" x14ac:dyDescent="0.3">
      <c r="A5324" t="s">
        <v>8067</v>
      </c>
      <c r="B5324" t="s">
        <v>84</v>
      </c>
      <c r="C5324" t="s">
        <v>5061</v>
      </c>
      <c r="D5324" s="155">
        <v>1247.9000000000001</v>
      </c>
      <c r="E5324" s="17">
        <v>1955</v>
      </c>
      <c r="F5324" s="17">
        <v>505984</v>
      </c>
      <c r="G5324" s="17">
        <v>279948.7226000001</v>
      </c>
      <c r="H5324">
        <v>33.624576932963265</v>
      </c>
    </row>
    <row r="5325" spans="1:8" x14ac:dyDescent="0.3">
      <c r="A5325" t="s">
        <v>484</v>
      </c>
      <c r="B5325" t="s">
        <v>84</v>
      </c>
      <c r="C5325" t="s">
        <v>14</v>
      </c>
      <c r="D5325" s="155">
        <v>1247.9000000000001</v>
      </c>
      <c r="E5325" s="17">
        <v>1270</v>
      </c>
      <c r="F5325" s="17">
        <v>549151.64</v>
      </c>
      <c r="G5325" s="17">
        <v>286475.84399999969</v>
      </c>
      <c r="H5325">
        <v>20.022154874520712</v>
      </c>
    </row>
    <row r="5326" spans="1:8" x14ac:dyDescent="0.3">
      <c r="A5326" t="s">
        <v>485</v>
      </c>
      <c r="B5326" t="s">
        <v>84</v>
      </c>
      <c r="C5326" t="s">
        <v>15</v>
      </c>
      <c r="D5326" s="155">
        <v>1247.9000000000001</v>
      </c>
      <c r="E5326" s="17">
        <v>1055</v>
      </c>
      <c r="F5326" s="17">
        <v>745061.29</v>
      </c>
      <c r="G5326" s="17">
        <v>438950.50159999961</v>
      </c>
      <c r="H5326">
        <v>21.904405499874933</v>
      </c>
    </row>
    <row r="5327" spans="1:8" x14ac:dyDescent="0.3">
      <c r="A5327" t="s">
        <v>8068</v>
      </c>
      <c r="B5327" t="s">
        <v>84</v>
      </c>
      <c r="C5327" t="s">
        <v>5063</v>
      </c>
      <c r="D5327" s="155">
        <v>1247.9000000000001</v>
      </c>
      <c r="E5327" s="17">
        <v>400</v>
      </c>
      <c r="F5327" s="17">
        <v>27506</v>
      </c>
      <c r="G5327" s="17">
        <v>12427.866000000004</v>
      </c>
      <c r="H5327">
        <v>28.141496049842786</v>
      </c>
    </row>
    <row r="5328" spans="1:8" x14ac:dyDescent="0.3">
      <c r="A5328" t="s">
        <v>8069</v>
      </c>
      <c r="B5328" t="s">
        <v>84</v>
      </c>
      <c r="C5328" t="s">
        <v>5065</v>
      </c>
      <c r="D5328" s="155">
        <v>1247.9000000000001</v>
      </c>
      <c r="E5328" s="17">
        <v>0</v>
      </c>
      <c r="F5328" s="17">
        <v>652828</v>
      </c>
      <c r="G5328" s="17">
        <v>270581.39400000049</v>
      </c>
      <c r="H5328">
        <v>57.400149997669331</v>
      </c>
    </row>
    <row r="5329" spans="1:8" x14ac:dyDescent="0.3">
      <c r="A5329" t="s">
        <v>8070</v>
      </c>
      <c r="B5329" t="s">
        <v>84</v>
      </c>
      <c r="C5329" t="s">
        <v>5067</v>
      </c>
      <c r="D5329" s="155">
        <v>1247.9000000000001</v>
      </c>
      <c r="E5329" s="17">
        <v>0</v>
      </c>
      <c r="F5329" s="17">
        <v>784044</v>
      </c>
      <c r="G5329" s="17">
        <v>347939.83839999972</v>
      </c>
      <c r="H5329">
        <v>61.551878412526335</v>
      </c>
    </row>
    <row r="5330" spans="1:8" x14ac:dyDescent="0.3">
      <c r="A5330" t="s">
        <v>8071</v>
      </c>
      <c r="B5330" t="s">
        <v>84</v>
      </c>
      <c r="C5330" t="s">
        <v>5069</v>
      </c>
      <c r="D5330" s="155">
        <v>1247.9000000000001</v>
      </c>
      <c r="E5330" s="17">
        <v>0</v>
      </c>
      <c r="F5330" s="17">
        <v>97727</v>
      </c>
      <c r="G5330" s="17">
        <v>41879.9064</v>
      </c>
      <c r="H5330">
        <v>70.331555280792543</v>
      </c>
    </row>
    <row r="5331" spans="1:8" x14ac:dyDescent="0.3">
      <c r="A5331" t="s">
        <v>8072</v>
      </c>
      <c r="B5331" t="s">
        <v>84</v>
      </c>
      <c r="C5331" t="s">
        <v>5071</v>
      </c>
      <c r="D5331" s="155">
        <v>1247.9000000000001</v>
      </c>
      <c r="E5331" s="17">
        <v>0</v>
      </c>
      <c r="F5331" s="17">
        <v>146331</v>
      </c>
      <c r="G5331" s="17">
        <v>57961.605100000001</v>
      </c>
      <c r="H5331">
        <v>49.565125382566151</v>
      </c>
    </row>
    <row r="5332" spans="1:8" x14ac:dyDescent="0.3">
      <c r="A5332" t="s">
        <v>8073</v>
      </c>
      <c r="B5332" t="s">
        <v>84</v>
      </c>
      <c r="C5332" t="s">
        <v>5073</v>
      </c>
      <c r="D5332" s="155">
        <v>1247.9000000000001</v>
      </c>
      <c r="E5332" s="17">
        <v>0</v>
      </c>
      <c r="F5332" s="17">
        <v>162438</v>
      </c>
      <c r="G5332" s="17">
        <v>73814.159099999975</v>
      </c>
      <c r="H5332">
        <v>24.605492075891373</v>
      </c>
    </row>
    <row r="5333" spans="1:8" x14ac:dyDescent="0.3">
      <c r="A5333" t="s">
        <v>8074</v>
      </c>
      <c r="B5333" t="s">
        <v>84</v>
      </c>
      <c r="C5333" t="s">
        <v>5075</v>
      </c>
      <c r="D5333" s="155">
        <v>1247.9000000000001</v>
      </c>
      <c r="E5333" s="17">
        <v>0</v>
      </c>
      <c r="F5333" s="17">
        <v>34379</v>
      </c>
      <c r="G5333" s="17">
        <v>12990.750000000004</v>
      </c>
      <c r="H5333">
        <v>25.291041109020121</v>
      </c>
    </row>
    <row r="5334" spans="1:8" x14ac:dyDescent="0.3">
      <c r="A5334" t="s">
        <v>486</v>
      </c>
      <c r="B5334" t="s">
        <v>84</v>
      </c>
      <c r="C5334" t="s">
        <v>26</v>
      </c>
      <c r="D5334" s="155">
        <v>1247.9000000000001</v>
      </c>
      <c r="E5334" s="17">
        <v>1596</v>
      </c>
      <c r="F5334" s="17">
        <v>803879</v>
      </c>
      <c r="G5334" s="17">
        <v>421203.04560000025</v>
      </c>
      <c r="H5334">
        <v>59.996065761167735</v>
      </c>
    </row>
    <row r="5335" spans="1:8" x14ac:dyDescent="0.3">
      <c r="A5335" t="s">
        <v>487</v>
      </c>
      <c r="B5335" t="s">
        <v>84</v>
      </c>
      <c r="C5335" t="s">
        <v>27</v>
      </c>
      <c r="D5335" s="155">
        <v>1247.9000000000001</v>
      </c>
      <c r="E5335" s="17">
        <v>1596</v>
      </c>
      <c r="F5335" s="17">
        <v>554693</v>
      </c>
      <c r="G5335" s="17">
        <v>264993.50589999993</v>
      </c>
      <c r="H5335">
        <v>74.595748039312696</v>
      </c>
    </row>
    <row r="5336" spans="1:8" x14ac:dyDescent="0.3">
      <c r="A5336" t="s">
        <v>488</v>
      </c>
      <c r="B5336" t="s">
        <v>84</v>
      </c>
      <c r="C5336" t="s">
        <v>28</v>
      </c>
      <c r="D5336" s="155">
        <v>1247.9000000000001</v>
      </c>
      <c r="E5336" s="17">
        <v>792</v>
      </c>
      <c r="F5336" s="17">
        <v>193980</v>
      </c>
      <c r="G5336" s="17">
        <v>82477.087999999989</v>
      </c>
      <c r="H5336">
        <v>72.87911031955835</v>
      </c>
    </row>
    <row r="5337" spans="1:8" x14ac:dyDescent="0.3">
      <c r="A5337" t="s">
        <v>489</v>
      </c>
      <c r="B5337" t="s">
        <v>84</v>
      </c>
      <c r="C5337" t="s">
        <v>29</v>
      </c>
      <c r="D5337" s="155">
        <v>1247.9000000000001</v>
      </c>
      <c r="E5337" s="17">
        <v>400</v>
      </c>
      <c r="F5337" s="17">
        <v>201029</v>
      </c>
      <c r="G5337" s="17">
        <v>103734.92819999994</v>
      </c>
      <c r="H5337">
        <v>47.839227650661464</v>
      </c>
    </row>
    <row r="5338" spans="1:8" x14ac:dyDescent="0.3">
      <c r="A5338" t="s">
        <v>8075</v>
      </c>
      <c r="B5338" t="s">
        <v>84</v>
      </c>
      <c r="C5338" t="s">
        <v>5077</v>
      </c>
      <c r="D5338" s="155">
        <v>1247.9000000000001</v>
      </c>
      <c r="E5338" s="17">
        <v>960</v>
      </c>
      <c r="F5338" s="17">
        <v>17731</v>
      </c>
      <c r="G5338" s="17">
        <v>7250.8599999999988</v>
      </c>
      <c r="H5338">
        <v>60.054895125446826</v>
      </c>
    </row>
    <row r="5339" spans="1:8" x14ac:dyDescent="0.3">
      <c r="A5339" t="s">
        <v>490</v>
      </c>
      <c r="B5339" t="s">
        <v>84</v>
      </c>
      <c r="C5339" t="s">
        <v>30</v>
      </c>
      <c r="D5339" s="155">
        <v>1247.9000000000001</v>
      </c>
      <c r="E5339" s="17">
        <v>2608</v>
      </c>
      <c r="F5339" s="17">
        <v>551509</v>
      </c>
      <c r="G5339" s="17">
        <v>306068.14339999994</v>
      </c>
      <c r="H5339">
        <v>59.426610826129171</v>
      </c>
    </row>
    <row r="5340" spans="1:8" x14ac:dyDescent="0.3">
      <c r="A5340" t="s">
        <v>8076</v>
      </c>
      <c r="B5340" t="s">
        <v>84</v>
      </c>
      <c r="C5340" t="s">
        <v>5079</v>
      </c>
      <c r="D5340" s="155">
        <v>1247.9000000000001</v>
      </c>
      <c r="E5340" s="17">
        <v>880</v>
      </c>
      <c r="F5340" s="17">
        <v>35699</v>
      </c>
      <c r="G5340" s="17">
        <v>19769.919999999998</v>
      </c>
      <c r="H5340">
        <v>74.324453797708486</v>
      </c>
    </row>
    <row r="5341" spans="1:8" x14ac:dyDescent="0.3">
      <c r="A5341" t="s">
        <v>8077</v>
      </c>
      <c r="B5341" t="s">
        <v>84</v>
      </c>
      <c r="C5341" t="s">
        <v>5081</v>
      </c>
      <c r="D5341" s="155">
        <v>1247.9000000000001</v>
      </c>
      <c r="E5341" s="17">
        <v>1140</v>
      </c>
      <c r="F5341" s="17">
        <v>926677</v>
      </c>
      <c r="G5341" s="17">
        <v>475958.42650000012</v>
      </c>
      <c r="H5341">
        <v>52.236390095869901</v>
      </c>
    </row>
    <row r="5342" spans="1:8" x14ac:dyDescent="0.3">
      <c r="A5342" t="s">
        <v>8078</v>
      </c>
      <c r="B5342" t="s">
        <v>84</v>
      </c>
      <c r="C5342" t="s">
        <v>5083</v>
      </c>
      <c r="D5342" s="155">
        <v>1247.9000000000001</v>
      </c>
      <c r="E5342" s="17">
        <v>2052</v>
      </c>
      <c r="F5342" s="17">
        <v>1564167</v>
      </c>
      <c r="G5342" s="17">
        <v>820176.5619000002</v>
      </c>
      <c r="H5342">
        <v>53.565950594305029</v>
      </c>
    </row>
    <row r="5343" spans="1:8" x14ac:dyDescent="0.3">
      <c r="A5343" t="s">
        <v>8079</v>
      </c>
      <c r="B5343" t="s">
        <v>84</v>
      </c>
      <c r="C5343" t="s">
        <v>5085</v>
      </c>
      <c r="D5343" s="155">
        <v>1247.9000000000001</v>
      </c>
      <c r="E5343" s="17">
        <v>360</v>
      </c>
      <c r="F5343" s="17">
        <v>124229</v>
      </c>
      <c r="G5343" s="17">
        <v>59189.667000000009</v>
      </c>
      <c r="H5343">
        <v>27.870554939424153</v>
      </c>
    </row>
    <row r="5344" spans="1:8" x14ac:dyDescent="0.3">
      <c r="A5344" t="s">
        <v>491</v>
      </c>
      <c r="B5344" t="s">
        <v>84</v>
      </c>
      <c r="C5344" t="s">
        <v>31</v>
      </c>
      <c r="D5344" s="155">
        <v>1247.9000000000001</v>
      </c>
      <c r="E5344" s="17">
        <v>2360</v>
      </c>
      <c r="F5344" s="17">
        <v>358776</v>
      </c>
      <c r="G5344" s="17">
        <v>176576.23149999999</v>
      </c>
      <c r="H5344">
        <v>45.69001727957734</v>
      </c>
    </row>
    <row r="5345" spans="1:8" x14ac:dyDescent="0.3">
      <c r="A5345" t="s">
        <v>8080</v>
      </c>
      <c r="B5345" t="s">
        <v>84</v>
      </c>
      <c r="C5345" t="s">
        <v>5087</v>
      </c>
      <c r="D5345" s="155">
        <v>1247.9000000000001</v>
      </c>
      <c r="E5345" s="17">
        <v>0</v>
      </c>
      <c r="F5345" s="17">
        <v>54335</v>
      </c>
      <c r="G5345" s="17">
        <v>-6098.4159999999974</v>
      </c>
      <c r="H5345">
        <v>70.444421397592393</v>
      </c>
    </row>
    <row r="5346" spans="1:8" x14ac:dyDescent="0.3">
      <c r="A5346" t="s">
        <v>3189</v>
      </c>
      <c r="B5346" t="s">
        <v>150</v>
      </c>
      <c r="C5346" t="s">
        <v>4</v>
      </c>
      <c r="D5346" s="155">
        <v>650</v>
      </c>
      <c r="E5346" s="17">
        <v>6566</v>
      </c>
      <c r="F5346" s="17">
        <v>2672072.9900000002</v>
      </c>
      <c r="G5346" s="17">
        <v>1509558.4015000011</v>
      </c>
      <c r="H5346">
        <v>49.955574581505644</v>
      </c>
    </row>
    <row r="5347" spans="1:8" x14ac:dyDescent="0.3">
      <c r="A5347" t="s">
        <v>3190</v>
      </c>
      <c r="B5347" t="s">
        <v>150</v>
      </c>
      <c r="C5347" t="s">
        <v>2</v>
      </c>
      <c r="D5347" s="155">
        <v>650</v>
      </c>
      <c r="E5347" s="17">
        <v>11214</v>
      </c>
      <c r="F5347" s="17">
        <v>3319324</v>
      </c>
      <c r="G5347" s="17">
        <v>1651097.5928000004</v>
      </c>
      <c r="H5347">
        <v>73.992094335131597</v>
      </c>
    </row>
    <row r="5348" spans="1:8" x14ac:dyDescent="0.3">
      <c r="A5348" t="s">
        <v>3191</v>
      </c>
      <c r="B5348" t="s">
        <v>150</v>
      </c>
      <c r="C5348" t="s">
        <v>3</v>
      </c>
      <c r="D5348" s="155">
        <v>650</v>
      </c>
      <c r="E5348" s="17">
        <v>8232</v>
      </c>
      <c r="F5348" s="17">
        <v>1083043</v>
      </c>
      <c r="G5348" s="17">
        <v>532390.06039999996</v>
      </c>
      <c r="H5348">
        <v>72.934255625464772</v>
      </c>
    </row>
    <row r="5349" spans="1:8" x14ac:dyDescent="0.3">
      <c r="A5349" t="s">
        <v>3192</v>
      </c>
      <c r="B5349" t="s">
        <v>150</v>
      </c>
      <c r="C5349" t="s">
        <v>7</v>
      </c>
      <c r="D5349" s="155">
        <v>650</v>
      </c>
      <c r="E5349" s="17">
        <v>3033</v>
      </c>
      <c r="F5349" s="17">
        <v>743808</v>
      </c>
      <c r="G5349" s="17">
        <v>390291.20900000021</v>
      </c>
      <c r="H5349">
        <v>66.531634862288556</v>
      </c>
    </row>
    <row r="5350" spans="1:8" x14ac:dyDescent="0.3">
      <c r="A5350" t="s">
        <v>3193</v>
      </c>
      <c r="B5350" t="s">
        <v>150</v>
      </c>
      <c r="C5350" t="s">
        <v>5</v>
      </c>
      <c r="D5350" s="155">
        <v>650</v>
      </c>
      <c r="E5350" s="17">
        <v>2200</v>
      </c>
      <c r="F5350" s="17">
        <v>297359</v>
      </c>
      <c r="G5350" s="17">
        <v>158168.35550000001</v>
      </c>
      <c r="H5350">
        <v>70.455690962045864</v>
      </c>
    </row>
    <row r="5351" spans="1:8" x14ac:dyDescent="0.3">
      <c r="A5351" t="s">
        <v>3194</v>
      </c>
      <c r="B5351" t="s">
        <v>150</v>
      </c>
      <c r="C5351" t="s">
        <v>6</v>
      </c>
      <c r="D5351" s="155">
        <v>650</v>
      </c>
      <c r="E5351" s="17">
        <v>1125</v>
      </c>
      <c r="F5351" s="17">
        <v>465429</v>
      </c>
      <c r="G5351" s="17">
        <v>245406.58689999994</v>
      </c>
      <c r="H5351">
        <v>26.916764866169913</v>
      </c>
    </row>
    <row r="5352" spans="1:8" x14ac:dyDescent="0.3">
      <c r="A5352" t="s">
        <v>3195</v>
      </c>
      <c r="B5352" t="s">
        <v>150</v>
      </c>
      <c r="C5352" t="s">
        <v>8</v>
      </c>
      <c r="D5352" s="155">
        <v>650</v>
      </c>
      <c r="E5352" s="17">
        <v>3270</v>
      </c>
      <c r="F5352" s="17">
        <v>670955.99</v>
      </c>
      <c r="G5352" s="17">
        <v>314152.16410000029</v>
      </c>
      <c r="H5352">
        <v>48.686492587578577</v>
      </c>
    </row>
    <row r="5353" spans="1:8" x14ac:dyDescent="0.3">
      <c r="A5353" t="s">
        <v>3196</v>
      </c>
      <c r="B5353" t="s">
        <v>150</v>
      </c>
      <c r="C5353" t="s">
        <v>21</v>
      </c>
      <c r="D5353" s="155">
        <v>650</v>
      </c>
      <c r="E5353" s="17">
        <v>870</v>
      </c>
      <c r="F5353" s="17">
        <v>102269</v>
      </c>
      <c r="G5353" s="17">
        <v>45420.142000000014</v>
      </c>
      <c r="H5353">
        <v>57.36715500248048</v>
      </c>
    </row>
    <row r="5354" spans="1:8" x14ac:dyDescent="0.3">
      <c r="A5354" t="s">
        <v>3197</v>
      </c>
      <c r="B5354" t="s">
        <v>150</v>
      </c>
      <c r="C5354" t="s">
        <v>24</v>
      </c>
      <c r="D5354" s="155">
        <v>650</v>
      </c>
      <c r="E5354" s="17">
        <v>0</v>
      </c>
      <c r="F5354" s="17">
        <v>70</v>
      </c>
      <c r="G5354" s="17">
        <v>1.6860000000000355</v>
      </c>
      <c r="H5354">
        <v>682.98124103404928</v>
      </c>
    </row>
    <row r="5355" spans="1:8" x14ac:dyDescent="0.3">
      <c r="A5355" t="s">
        <v>3198</v>
      </c>
      <c r="B5355" t="s">
        <v>150</v>
      </c>
      <c r="C5355" t="s">
        <v>25</v>
      </c>
      <c r="D5355" s="155">
        <v>650</v>
      </c>
      <c r="E5355" s="17">
        <v>120</v>
      </c>
      <c r="F5355" s="17">
        <v>149</v>
      </c>
      <c r="G5355" s="17">
        <v>89.55</v>
      </c>
      <c r="H5355">
        <v>104.05787047939444</v>
      </c>
    </row>
    <row r="5356" spans="1:8" x14ac:dyDescent="0.3">
      <c r="A5356" t="s">
        <v>8081</v>
      </c>
      <c r="B5356" t="s">
        <v>150</v>
      </c>
      <c r="C5356" t="s">
        <v>5061</v>
      </c>
      <c r="D5356" s="155">
        <v>650</v>
      </c>
      <c r="E5356" s="17">
        <v>2760</v>
      </c>
      <c r="F5356" s="17">
        <v>254769</v>
      </c>
      <c r="G5356" s="17">
        <v>118759.57200000007</v>
      </c>
      <c r="H5356">
        <v>51.386190648489347</v>
      </c>
    </row>
    <row r="5357" spans="1:8" x14ac:dyDescent="0.3">
      <c r="A5357" t="s">
        <v>3199</v>
      </c>
      <c r="B5357" t="s">
        <v>150</v>
      </c>
      <c r="C5357" t="s">
        <v>14</v>
      </c>
      <c r="D5357" s="155">
        <v>650</v>
      </c>
      <c r="E5357" s="17">
        <v>1399</v>
      </c>
      <c r="F5357" s="17">
        <v>452823</v>
      </c>
      <c r="G5357" s="17">
        <v>233931.43200000015</v>
      </c>
      <c r="H5357">
        <v>30.952262251600274</v>
      </c>
    </row>
    <row r="5358" spans="1:8" x14ac:dyDescent="0.3">
      <c r="A5358" t="s">
        <v>3200</v>
      </c>
      <c r="B5358" t="s">
        <v>150</v>
      </c>
      <c r="C5358" t="s">
        <v>15</v>
      </c>
      <c r="D5358" s="155">
        <v>650</v>
      </c>
      <c r="E5358" s="17">
        <v>1366</v>
      </c>
      <c r="F5358" s="17">
        <v>364467</v>
      </c>
      <c r="G5358" s="17">
        <v>204023.55560000008</v>
      </c>
      <c r="H5358">
        <v>52.825696197157974</v>
      </c>
    </row>
    <row r="5359" spans="1:8" x14ac:dyDescent="0.3">
      <c r="A5359" t="s">
        <v>8082</v>
      </c>
      <c r="B5359" t="s">
        <v>150</v>
      </c>
      <c r="C5359" t="s">
        <v>5063</v>
      </c>
      <c r="D5359" s="155">
        <v>650</v>
      </c>
      <c r="E5359" s="17">
        <v>400</v>
      </c>
      <c r="F5359" s="17">
        <v>31625</v>
      </c>
      <c r="G5359" s="17">
        <v>14315.887999999992</v>
      </c>
      <c r="H5359">
        <v>26.959469180163605</v>
      </c>
    </row>
    <row r="5360" spans="1:8" x14ac:dyDescent="0.3">
      <c r="A5360" t="s">
        <v>8083</v>
      </c>
      <c r="B5360" t="s">
        <v>150</v>
      </c>
      <c r="C5360" t="s">
        <v>5065</v>
      </c>
      <c r="D5360" s="155">
        <v>650</v>
      </c>
      <c r="E5360" s="17">
        <v>912</v>
      </c>
      <c r="F5360" s="17">
        <v>1924410</v>
      </c>
      <c r="G5360" s="17">
        <v>914997.7350000001</v>
      </c>
      <c r="H5360">
        <v>41.767748773688588</v>
      </c>
    </row>
    <row r="5361" spans="1:8" x14ac:dyDescent="0.3">
      <c r="A5361" t="s">
        <v>8084</v>
      </c>
      <c r="B5361" t="s">
        <v>150</v>
      </c>
      <c r="C5361" t="s">
        <v>5067</v>
      </c>
      <c r="D5361" s="155">
        <v>650</v>
      </c>
      <c r="E5361" s="17">
        <v>1359</v>
      </c>
      <c r="F5361" s="17">
        <v>1945915</v>
      </c>
      <c r="G5361" s="17">
        <v>837187.44219999947</v>
      </c>
      <c r="H5361">
        <v>51.416299096340559</v>
      </c>
    </row>
    <row r="5362" spans="1:8" x14ac:dyDescent="0.3">
      <c r="A5362" t="s">
        <v>8085</v>
      </c>
      <c r="B5362" t="s">
        <v>150</v>
      </c>
      <c r="C5362" t="s">
        <v>5069</v>
      </c>
      <c r="D5362" s="155">
        <v>650</v>
      </c>
      <c r="E5362" s="17">
        <v>1056</v>
      </c>
      <c r="F5362" s="17">
        <v>269277</v>
      </c>
      <c r="G5362" s="17">
        <v>60091.684799999901</v>
      </c>
      <c r="H5362">
        <v>99.78983089201104</v>
      </c>
    </row>
    <row r="5363" spans="1:8" x14ac:dyDescent="0.3">
      <c r="A5363" t="s">
        <v>8086</v>
      </c>
      <c r="B5363" t="s">
        <v>150</v>
      </c>
      <c r="C5363" t="s">
        <v>5071</v>
      </c>
      <c r="D5363" s="155">
        <v>650</v>
      </c>
      <c r="E5363" s="17">
        <v>200</v>
      </c>
      <c r="F5363" s="17">
        <v>98265</v>
      </c>
      <c r="G5363" s="17">
        <v>45368.689700000024</v>
      </c>
      <c r="H5363">
        <v>112.30617774109675</v>
      </c>
    </row>
    <row r="5364" spans="1:8" x14ac:dyDescent="0.3">
      <c r="A5364" t="s">
        <v>8087</v>
      </c>
      <c r="B5364" t="s">
        <v>150</v>
      </c>
      <c r="C5364" t="s">
        <v>5073</v>
      </c>
      <c r="D5364" s="155">
        <v>650</v>
      </c>
      <c r="E5364" s="17">
        <v>0</v>
      </c>
      <c r="F5364" s="17">
        <v>79866</v>
      </c>
      <c r="G5364" s="17">
        <v>35945.016499999998</v>
      </c>
      <c r="H5364">
        <v>15.641712852354489</v>
      </c>
    </row>
    <row r="5365" spans="1:8" x14ac:dyDescent="0.3">
      <c r="A5365" t="s">
        <v>8088</v>
      </c>
      <c r="B5365" t="s">
        <v>150</v>
      </c>
      <c r="C5365" t="s">
        <v>5075</v>
      </c>
      <c r="D5365" s="155">
        <v>650</v>
      </c>
      <c r="E5365" s="17">
        <v>0</v>
      </c>
      <c r="F5365" s="17">
        <v>13353</v>
      </c>
      <c r="G5365" s="17">
        <v>5304.9100000000008</v>
      </c>
      <c r="H5365">
        <v>63.479897714861494</v>
      </c>
    </row>
    <row r="5366" spans="1:8" x14ac:dyDescent="0.3">
      <c r="A5366" t="s">
        <v>3201</v>
      </c>
      <c r="B5366" t="s">
        <v>150</v>
      </c>
      <c r="C5366" t="s">
        <v>26</v>
      </c>
      <c r="D5366" s="155">
        <v>650</v>
      </c>
      <c r="E5366" s="17">
        <v>684</v>
      </c>
      <c r="F5366" s="17">
        <v>443035</v>
      </c>
      <c r="G5366" s="17">
        <v>238630.34000000003</v>
      </c>
      <c r="H5366">
        <v>50.614667823130816</v>
      </c>
    </row>
    <row r="5367" spans="1:8" x14ac:dyDescent="0.3">
      <c r="A5367" t="s">
        <v>3202</v>
      </c>
      <c r="B5367" t="s">
        <v>150</v>
      </c>
      <c r="C5367" t="s">
        <v>27</v>
      </c>
      <c r="D5367" s="155">
        <v>650</v>
      </c>
      <c r="E5367" s="17">
        <v>912</v>
      </c>
      <c r="F5367" s="17">
        <v>237446</v>
      </c>
      <c r="G5367" s="17">
        <v>103424.82130000004</v>
      </c>
      <c r="H5367">
        <v>96.577866540581326</v>
      </c>
    </row>
    <row r="5368" spans="1:8" x14ac:dyDescent="0.3">
      <c r="A5368" t="s">
        <v>3203</v>
      </c>
      <c r="B5368" t="s">
        <v>150</v>
      </c>
      <c r="C5368" t="s">
        <v>28</v>
      </c>
      <c r="D5368" s="155">
        <v>650</v>
      </c>
      <c r="E5368" s="17">
        <v>792</v>
      </c>
      <c r="F5368" s="17">
        <v>187099</v>
      </c>
      <c r="G5368" s="17">
        <v>91943.902199999997</v>
      </c>
      <c r="H5368">
        <v>70.409352355265895</v>
      </c>
    </row>
    <row r="5369" spans="1:8" x14ac:dyDescent="0.3">
      <c r="A5369" t="s">
        <v>3204</v>
      </c>
      <c r="B5369" t="s">
        <v>150</v>
      </c>
      <c r="C5369" t="s">
        <v>29</v>
      </c>
      <c r="D5369" s="155">
        <v>650</v>
      </c>
      <c r="E5369" s="17">
        <v>200</v>
      </c>
      <c r="F5369" s="17">
        <v>103485</v>
      </c>
      <c r="G5369" s="17">
        <v>51398.049800000023</v>
      </c>
      <c r="H5369">
        <v>46.777903082142878</v>
      </c>
    </row>
    <row r="5370" spans="1:8" x14ac:dyDescent="0.3">
      <c r="A5370" t="s">
        <v>3205</v>
      </c>
      <c r="B5370" t="s">
        <v>150</v>
      </c>
      <c r="C5370" t="s">
        <v>30</v>
      </c>
      <c r="D5370" s="155">
        <v>650</v>
      </c>
      <c r="E5370" s="17">
        <v>1108</v>
      </c>
      <c r="F5370" s="17">
        <v>298053</v>
      </c>
      <c r="G5370" s="17">
        <v>175142.41940000001</v>
      </c>
      <c r="H5370">
        <v>49.487798306763516</v>
      </c>
    </row>
    <row r="5371" spans="1:8" x14ac:dyDescent="0.3">
      <c r="A5371" t="s">
        <v>8089</v>
      </c>
      <c r="B5371" t="s">
        <v>150</v>
      </c>
      <c r="C5371" t="s">
        <v>5081</v>
      </c>
      <c r="D5371" s="155">
        <v>650</v>
      </c>
      <c r="E5371" s="17">
        <v>0</v>
      </c>
      <c r="F5371" s="17">
        <v>147329</v>
      </c>
      <c r="G5371" s="17">
        <v>67639.8802</v>
      </c>
      <c r="H5371">
        <v>45.124738806564189</v>
      </c>
    </row>
    <row r="5372" spans="1:8" x14ac:dyDescent="0.3">
      <c r="A5372" t="s">
        <v>8090</v>
      </c>
      <c r="B5372" t="s">
        <v>150</v>
      </c>
      <c r="C5372" t="s">
        <v>5083</v>
      </c>
      <c r="D5372" s="155">
        <v>650</v>
      </c>
      <c r="E5372" s="17">
        <v>0</v>
      </c>
      <c r="F5372" s="17">
        <v>112635</v>
      </c>
      <c r="G5372" s="17">
        <v>46216.612000000008</v>
      </c>
      <c r="H5372">
        <v>78.62122645764903</v>
      </c>
    </row>
    <row r="5373" spans="1:8" x14ac:dyDescent="0.3">
      <c r="A5373" t="s">
        <v>8091</v>
      </c>
      <c r="B5373" t="s">
        <v>150</v>
      </c>
      <c r="C5373" t="s">
        <v>5085</v>
      </c>
      <c r="D5373" s="155">
        <v>650</v>
      </c>
      <c r="E5373" s="17">
        <v>225</v>
      </c>
      <c r="F5373" s="17">
        <v>46333</v>
      </c>
      <c r="G5373" s="17">
        <v>22052.233</v>
      </c>
      <c r="H5373">
        <v>71.067930238777038</v>
      </c>
    </row>
    <row r="5374" spans="1:8" x14ac:dyDescent="0.3">
      <c r="A5374" t="s">
        <v>3206</v>
      </c>
      <c r="B5374" t="s">
        <v>150</v>
      </c>
      <c r="C5374" t="s">
        <v>31</v>
      </c>
      <c r="D5374" s="155">
        <v>650</v>
      </c>
      <c r="E5374" s="17">
        <v>2680</v>
      </c>
      <c r="F5374" s="17">
        <v>464862</v>
      </c>
      <c r="G5374" s="17">
        <v>238392.21090000006</v>
      </c>
      <c r="H5374">
        <v>47.861713265047626</v>
      </c>
    </row>
    <row r="5375" spans="1:8" x14ac:dyDescent="0.3">
      <c r="A5375" t="s">
        <v>8092</v>
      </c>
      <c r="B5375" t="s">
        <v>150</v>
      </c>
      <c r="C5375" t="s">
        <v>5087</v>
      </c>
      <c r="D5375" s="155">
        <v>650</v>
      </c>
      <c r="E5375" s="17">
        <v>78</v>
      </c>
      <c r="F5375" s="17">
        <v>23770</v>
      </c>
      <c r="G5375" s="17">
        <v>2336.6500000000015</v>
      </c>
      <c r="H5375">
        <v>80.619180907324292</v>
      </c>
    </row>
    <row r="5376" spans="1:8" x14ac:dyDescent="0.3">
      <c r="A5376" t="s">
        <v>3227</v>
      </c>
      <c r="B5376" t="s">
        <v>163</v>
      </c>
      <c r="C5376" t="s">
        <v>4</v>
      </c>
      <c r="D5376" s="155">
        <v>1182.3</v>
      </c>
      <c r="E5376" s="17">
        <v>9189</v>
      </c>
      <c r="F5376" s="17">
        <v>2388572</v>
      </c>
      <c r="G5376" s="17">
        <v>1259072.0919000001</v>
      </c>
      <c r="H5376">
        <v>65.022586447698728</v>
      </c>
    </row>
    <row r="5377" spans="1:8" x14ac:dyDescent="0.3">
      <c r="A5377" t="s">
        <v>3228</v>
      </c>
      <c r="B5377" t="s">
        <v>163</v>
      </c>
      <c r="C5377" t="s">
        <v>2</v>
      </c>
      <c r="D5377" s="155">
        <v>1182.3</v>
      </c>
      <c r="E5377" s="17">
        <v>11982</v>
      </c>
      <c r="F5377" s="17">
        <v>3143222</v>
      </c>
      <c r="G5377" s="17">
        <v>1563247.9792999998</v>
      </c>
      <c r="H5377">
        <v>79.100326084684468</v>
      </c>
    </row>
    <row r="5378" spans="1:8" x14ac:dyDescent="0.3">
      <c r="A5378" t="s">
        <v>3229</v>
      </c>
      <c r="B5378" t="s">
        <v>163</v>
      </c>
      <c r="C5378" t="s">
        <v>3</v>
      </c>
      <c r="D5378" s="155">
        <v>1182.3</v>
      </c>
      <c r="E5378" s="17">
        <v>15096</v>
      </c>
      <c r="F5378" s="17">
        <v>1422695</v>
      </c>
      <c r="G5378" s="17">
        <v>645210.65990000044</v>
      </c>
      <c r="H5378">
        <v>87.679080572262166</v>
      </c>
    </row>
    <row r="5379" spans="1:8" x14ac:dyDescent="0.3">
      <c r="A5379" t="s">
        <v>3230</v>
      </c>
      <c r="B5379" t="s">
        <v>163</v>
      </c>
      <c r="C5379" t="s">
        <v>7</v>
      </c>
      <c r="D5379" s="155">
        <v>1182.3</v>
      </c>
      <c r="E5379" s="17">
        <v>3942</v>
      </c>
      <c r="F5379" s="17">
        <v>771411</v>
      </c>
      <c r="G5379" s="17">
        <v>395041.1370000001</v>
      </c>
      <c r="H5379">
        <v>78.248059063910929</v>
      </c>
    </row>
    <row r="5380" spans="1:8" x14ac:dyDescent="0.3">
      <c r="A5380" t="s">
        <v>3231</v>
      </c>
      <c r="B5380" t="s">
        <v>163</v>
      </c>
      <c r="C5380" t="s">
        <v>5</v>
      </c>
      <c r="D5380" s="155">
        <v>1182.3</v>
      </c>
      <c r="E5380" s="17">
        <v>3600</v>
      </c>
      <c r="F5380" s="17">
        <v>500587</v>
      </c>
      <c r="G5380" s="17">
        <v>271671.54499999981</v>
      </c>
      <c r="H5380">
        <v>65.123040014925934</v>
      </c>
    </row>
    <row r="5381" spans="1:8" x14ac:dyDescent="0.3">
      <c r="A5381" t="s">
        <v>3232</v>
      </c>
      <c r="B5381" t="s">
        <v>163</v>
      </c>
      <c r="C5381" t="s">
        <v>6</v>
      </c>
      <c r="D5381" s="155">
        <v>1182.3</v>
      </c>
      <c r="E5381" s="17">
        <v>1590</v>
      </c>
      <c r="F5381" s="17">
        <v>397000</v>
      </c>
      <c r="G5381" s="17">
        <v>194211.24829999998</v>
      </c>
      <c r="H5381">
        <v>41.106836948392768</v>
      </c>
    </row>
    <row r="5382" spans="1:8" x14ac:dyDescent="0.3">
      <c r="A5382" t="s">
        <v>3233</v>
      </c>
      <c r="B5382" t="s">
        <v>163</v>
      </c>
      <c r="C5382" t="s">
        <v>8</v>
      </c>
      <c r="D5382" s="155">
        <v>1182.3</v>
      </c>
      <c r="E5382" s="17">
        <v>3150</v>
      </c>
      <c r="F5382" s="17">
        <v>412680</v>
      </c>
      <c r="G5382" s="17">
        <v>180533.79579999993</v>
      </c>
      <c r="H5382">
        <v>72.150453217274801</v>
      </c>
    </row>
    <row r="5383" spans="1:8" x14ac:dyDescent="0.3">
      <c r="A5383" t="s">
        <v>3234</v>
      </c>
      <c r="B5383" t="s">
        <v>163</v>
      </c>
      <c r="C5383" t="s">
        <v>21</v>
      </c>
      <c r="D5383" s="155">
        <v>1182.3</v>
      </c>
      <c r="E5383" s="17">
        <v>3590</v>
      </c>
      <c r="F5383" s="17">
        <v>321159</v>
      </c>
      <c r="G5383" s="17">
        <v>127457.70039999989</v>
      </c>
      <c r="H5383">
        <v>66.507122110191531</v>
      </c>
    </row>
    <row r="5384" spans="1:8" x14ac:dyDescent="0.3">
      <c r="A5384" t="s">
        <v>3235</v>
      </c>
      <c r="B5384" t="s">
        <v>163</v>
      </c>
      <c r="C5384" t="s">
        <v>22</v>
      </c>
      <c r="D5384" s="155">
        <v>1182.3</v>
      </c>
      <c r="E5384" s="17">
        <v>3120</v>
      </c>
      <c r="F5384" s="17">
        <v>454953</v>
      </c>
      <c r="G5384" s="17">
        <v>207581.86659999992</v>
      </c>
      <c r="H5384">
        <v>81.787593139596297</v>
      </c>
    </row>
    <row r="5385" spans="1:8" x14ac:dyDescent="0.3">
      <c r="A5385" t="s">
        <v>3236</v>
      </c>
      <c r="B5385" t="s">
        <v>163</v>
      </c>
      <c r="C5385" t="s">
        <v>23</v>
      </c>
      <c r="D5385" s="155">
        <v>1182.3</v>
      </c>
      <c r="E5385" s="17">
        <v>1760</v>
      </c>
      <c r="F5385" s="17">
        <v>425956</v>
      </c>
      <c r="G5385" s="17">
        <v>207192.93800000014</v>
      </c>
      <c r="H5385">
        <v>74.425943200136672</v>
      </c>
    </row>
    <row r="5386" spans="1:8" x14ac:dyDescent="0.3">
      <c r="A5386" t="s">
        <v>3237</v>
      </c>
      <c r="B5386" t="s">
        <v>163</v>
      </c>
      <c r="C5386" t="s">
        <v>24</v>
      </c>
      <c r="D5386" s="155">
        <v>1182.3</v>
      </c>
      <c r="E5386" s="17">
        <v>7400</v>
      </c>
      <c r="F5386" s="17">
        <v>523093</v>
      </c>
      <c r="G5386" s="17">
        <v>250449.87500000006</v>
      </c>
      <c r="H5386">
        <v>83.112917316730432</v>
      </c>
    </row>
    <row r="5387" spans="1:8" x14ac:dyDescent="0.3">
      <c r="A5387" t="s">
        <v>3238</v>
      </c>
      <c r="B5387" t="s">
        <v>163</v>
      </c>
      <c r="C5387" t="s">
        <v>25</v>
      </c>
      <c r="D5387" s="155">
        <v>1182.3</v>
      </c>
      <c r="E5387" s="17">
        <v>2720</v>
      </c>
      <c r="F5387" s="17">
        <v>269931</v>
      </c>
      <c r="G5387" s="17">
        <v>130726.00000000012</v>
      </c>
      <c r="H5387">
        <v>79.711949608132102</v>
      </c>
    </row>
    <row r="5388" spans="1:8" x14ac:dyDescent="0.3">
      <c r="A5388" t="s">
        <v>8093</v>
      </c>
      <c r="B5388" t="s">
        <v>163</v>
      </c>
      <c r="C5388" t="s">
        <v>5061</v>
      </c>
      <c r="D5388" s="155">
        <v>1182.3</v>
      </c>
      <c r="E5388" s="17">
        <v>3728</v>
      </c>
      <c r="F5388" s="17">
        <v>297706</v>
      </c>
      <c r="G5388" s="17">
        <v>146103.12260000009</v>
      </c>
      <c r="H5388">
        <v>66.12720147948842</v>
      </c>
    </row>
    <row r="5389" spans="1:8" x14ac:dyDescent="0.3">
      <c r="A5389" t="s">
        <v>3239</v>
      </c>
      <c r="B5389" t="s">
        <v>163</v>
      </c>
      <c r="C5389" t="s">
        <v>14</v>
      </c>
      <c r="D5389" s="155">
        <v>1182.3</v>
      </c>
      <c r="E5389" s="17">
        <v>1376</v>
      </c>
      <c r="F5389" s="17">
        <v>382158</v>
      </c>
      <c r="G5389" s="17">
        <v>200173.80299999978</v>
      </c>
      <c r="H5389">
        <v>41.891726800871574</v>
      </c>
    </row>
    <row r="5390" spans="1:8" x14ac:dyDescent="0.3">
      <c r="A5390" t="s">
        <v>3240</v>
      </c>
      <c r="B5390" t="s">
        <v>163</v>
      </c>
      <c r="C5390" t="s">
        <v>15</v>
      </c>
      <c r="D5390" s="155">
        <v>1182.3</v>
      </c>
      <c r="E5390" s="17">
        <v>1153</v>
      </c>
      <c r="F5390" s="17">
        <v>313263</v>
      </c>
      <c r="G5390" s="17">
        <v>182250.05800000008</v>
      </c>
      <c r="H5390">
        <v>56.836804745595295</v>
      </c>
    </row>
    <row r="5391" spans="1:8" x14ac:dyDescent="0.3">
      <c r="A5391" t="s">
        <v>8094</v>
      </c>
      <c r="B5391" t="s">
        <v>163</v>
      </c>
      <c r="C5391" t="s">
        <v>5063</v>
      </c>
      <c r="D5391" s="155">
        <v>1182.3</v>
      </c>
      <c r="E5391" s="17">
        <v>400</v>
      </c>
      <c r="F5391" s="17">
        <v>18549</v>
      </c>
      <c r="G5391" s="17">
        <v>8319.6119999999937</v>
      </c>
      <c r="H5391">
        <v>44.255392825064398</v>
      </c>
    </row>
    <row r="5392" spans="1:8" x14ac:dyDescent="0.3">
      <c r="A5392" t="s">
        <v>8095</v>
      </c>
      <c r="B5392" t="s">
        <v>163</v>
      </c>
      <c r="C5392" t="s">
        <v>5065</v>
      </c>
      <c r="D5392" s="155">
        <v>1182.3</v>
      </c>
      <c r="E5392" s="17">
        <v>0</v>
      </c>
      <c r="F5392" s="17">
        <v>146821</v>
      </c>
      <c r="G5392" s="17">
        <v>53791.105700000029</v>
      </c>
      <c r="H5392">
        <v>59.165767537585936</v>
      </c>
    </row>
    <row r="5393" spans="1:8" x14ac:dyDescent="0.3">
      <c r="A5393" t="s">
        <v>8096</v>
      </c>
      <c r="B5393" t="s">
        <v>163</v>
      </c>
      <c r="C5393" t="s">
        <v>5067</v>
      </c>
      <c r="D5393" s="155">
        <v>1182.3</v>
      </c>
      <c r="E5393" s="17">
        <v>0</v>
      </c>
      <c r="F5393" s="17">
        <v>95639</v>
      </c>
      <c r="G5393" s="17">
        <v>38760.055599999985</v>
      </c>
      <c r="H5393">
        <v>96.638060797063318</v>
      </c>
    </row>
    <row r="5394" spans="1:8" x14ac:dyDescent="0.3">
      <c r="A5394" t="s">
        <v>8097</v>
      </c>
      <c r="B5394" t="s">
        <v>163</v>
      </c>
      <c r="C5394" t="s">
        <v>5069</v>
      </c>
      <c r="D5394" s="155">
        <v>1182.3</v>
      </c>
      <c r="E5394" s="17">
        <v>0</v>
      </c>
      <c r="F5394" s="17">
        <v>-419</v>
      </c>
      <c r="G5394" s="17">
        <v>938.05889999999999</v>
      </c>
      <c r="H5394">
        <v>-837.13005235071262</v>
      </c>
    </row>
    <row r="5395" spans="1:8" x14ac:dyDescent="0.3">
      <c r="A5395" t="s">
        <v>8098</v>
      </c>
      <c r="B5395" t="s">
        <v>163</v>
      </c>
      <c r="C5395" t="s">
        <v>5071</v>
      </c>
      <c r="D5395" s="155">
        <v>1182.3</v>
      </c>
      <c r="E5395" s="17">
        <v>0</v>
      </c>
      <c r="F5395" s="17">
        <v>2765</v>
      </c>
      <c r="G5395" s="17">
        <v>-746.63869999999906</v>
      </c>
      <c r="H5395">
        <v>181.26168159042086</v>
      </c>
    </row>
    <row r="5396" spans="1:8" x14ac:dyDescent="0.3">
      <c r="A5396" t="s">
        <v>8099</v>
      </c>
      <c r="B5396" t="s">
        <v>163</v>
      </c>
      <c r="C5396" t="s">
        <v>5073</v>
      </c>
      <c r="D5396" s="155">
        <v>1182.3</v>
      </c>
      <c r="E5396" s="17">
        <v>0</v>
      </c>
      <c r="F5396" s="17">
        <v>39016</v>
      </c>
      <c r="G5396" s="17">
        <v>12314.787100000001</v>
      </c>
      <c r="H5396">
        <v>31.849988170387579</v>
      </c>
    </row>
    <row r="5397" spans="1:8" x14ac:dyDescent="0.3">
      <c r="A5397" t="s">
        <v>3241</v>
      </c>
      <c r="B5397" t="s">
        <v>163</v>
      </c>
      <c r="C5397" t="s">
        <v>26</v>
      </c>
      <c r="D5397" s="155">
        <v>1182.3</v>
      </c>
      <c r="E5397" s="17">
        <v>1140</v>
      </c>
      <c r="F5397" s="17">
        <v>238464</v>
      </c>
      <c r="G5397" s="17">
        <v>116658.63540000003</v>
      </c>
      <c r="H5397">
        <v>121.15170320667457</v>
      </c>
    </row>
    <row r="5398" spans="1:8" x14ac:dyDescent="0.3">
      <c r="A5398" t="s">
        <v>3242</v>
      </c>
      <c r="B5398" t="s">
        <v>163</v>
      </c>
      <c r="C5398" t="s">
        <v>27</v>
      </c>
      <c r="D5398" s="155">
        <v>1182.3</v>
      </c>
      <c r="E5398" s="17">
        <v>1140</v>
      </c>
      <c r="F5398" s="17">
        <v>204377</v>
      </c>
      <c r="G5398" s="17">
        <v>95507.737500000076</v>
      </c>
      <c r="H5398">
        <v>127.9107245252072</v>
      </c>
    </row>
    <row r="5399" spans="1:8" x14ac:dyDescent="0.3">
      <c r="A5399" t="s">
        <v>3243</v>
      </c>
      <c r="B5399" t="s">
        <v>163</v>
      </c>
      <c r="C5399" t="s">
        <v>28</v>
      </c>
      <c r="D5399" s="155">
        <v>1182.3</v>
      </c>
      <c r="E5399" s="17">
        <v>1056</v>
      </c>
      <c r="F5399" s="17">
        <v>173741</v>
      </c>
      <c r="G5399" s="17">
        <v>77712.063700000028</v>
      </c>
      <c r="H5399">
        <v>83.917487149131347</v>
      </c>
    </row>
    <row r="5400" spans="1:8" x14ac:dyDescent="0.3">
      <c r="A5400" t="s">
        <v>3244</v>
      </c>
      <c r="B5400" t="s">
        <v>163</v>
      </c>
      <c r="C5400" t="s">
        <v>29</v>
      </c>
      <c r="D5400" s="155">
        <v>1182.3</v>
      </c>
      <c r="E5400" s="17">
        <v>200</v>
      </c>
      <c r="F5400" s="17">
        <v>90982</v>
      </c>
      <c r="G5400" s="17">
        <v>46648.684500000003</v>
      </c>
      <c r="H5400">
        <v>71.327512994149998</v>
      </c>
    </row>
    <row r="5401" spans="1:8" x14ac:dyDescent="0.3">
      <c r="A5401" t="s">
        <v>8100</v>
      </c>
      <c r="B5401" t="s">
        <v>163</v>
      </c>
      <c r="C5401" t="s">
        <v>5077</v>
      </c>
      <c r="D5401" s="155">
        <v>1182.3</v>
      </c>
      <c r="E5401" s="17">
        <v>800</v>
      </c>
      <c r="F5401" s="17">
        <v>6772</v>
      </c>
      <c r="G5401" s="17">
        <v>1485.2920000000004</v>
      </c>
      <c r="H5401">
        <v>122.01253258171242</v>
      </c>
    </row>
    <row r="5402" spans="1:8" x14ac:dyDescent="0.3">
      <c r="A5402" t="s">
        <v>3245</v>
      </c>
      <c r="B5402" t="s">
        <v>163</v>
      </c>
      <c r="C5402" t="s">
        <v>30</v>
      </c>
      <c r="D5402" s="155">
        <v>1182.3</v>
      </c>
      <c r="E5402" s="17">
        <v>1108</v>
      </c>
      <c r="F5402" s="17">
        <v>168733</v>
      </c>
      <c r="G5402" s="17">
        <v>92497.891500000042</v>
      </c>
      <c r="H5402">
        <v>77.487340717827081</v>
      </c>
    </row>
    <row r="5403" spans="1:8" x14ac:dyDescent="0.3">
      <c r="A5403" t="s">
        <v>8101</v>
      </c>
      <c r="B5403" t="s">
        <v>163</v>
      </c>
      <c r="C5403" t="s">
        <v>5079</v>
      </c>
      <c r="D5403" s="155">
        <v>1182.3</v>
      </c>
      <c r="E5403" s="17">
        <v>1160</v>
      </c>
      <c r="F5403" s="17">
        <v>23295</v>
      </c>
      <c r="G5403" s="17">
        <v>10470.696</v>
      </c>
      <c r="H5403">
        <v>141.05638693530665</v>
      </c>
    </row>
    <row r="5404" spans="1:8" x14ac:dyDescent="0.3">
      <c r="A5404" t="s">
        <v>8102</v>
      </c>
      <c r="B5404" t="s">
        <v>163</v>
      </c>
      <c r="C5404" t="s">
        <v>5081</v>
      </c>
      <c r="D5404" s="155">
        <v>1182.3</v>
      </c>
      <c r="E5404" s="17">
        <v>0</v>
      </c>
      <c r="F5404" s="17">
        <v>90792</v>
      </c>
      <c r="G5404" s="17">
        <v>43200.850000000013</v>
      </c>
      <c r="H5404">
        <v>79.441800698238978</v>
      </c>
    </row>
    <row r="5405" spans="1:8" x14ac:dyDescent="0.3">
      <c r="A5405" t="s">
        <v>8103</v>
      </c>
      <c r="B5405" t="s">
        <v>163</v>
      </c>
      <c r="C5405" t="s">
        <v>5083</v>
      </c>
      <c r="D5405" s="155">
        <v>1182.3</v>
      </c>
      <c r="E5405" s="17">
        <v>0</v>
      </c>
      <c r="F5405" s="17">
        <v>100579</v>
      </c>
      <c r="G5405" s="17">
        <v>52682.397999999994</v>
      </c>
      <c r="H5405">
        <v>77.090803495830443</v>
      </c>
    </row>
    <row r="5406" spans="1:8" x14ac:dyDescent="0.3">
      <c r="A5406" t="s">
        <v>8104</v>
      </c>
      <c r="B5406" t="s">
        <v>163</v>
      </c>
      <c r="C5406" t="s">
        <v>5085</v>
      </c>
      <c r="D5406" s="155">
        <v>1182.3</v>
      </c>
      <c r="E5406" s="17">
        <v>360</v>
      </c>
      <c r="F5406" s="17">
        <v>53137</v>
      </c>
      <c r="G5406" s="17">
        <v>28060.600000000002</v>
      </c>
      <c r="H5406">
        <v>77.814473636566689</v>
      </c>
    </row>
    <row r="5407" spans="1:8" x14ac:dyDescent="0.3">
      <c r="A5407" t="s">
        <v>3246</v>
      </c>
      <c r="B5407" t="s">
        <v>163</v>
      </c>
      <c r="C5407" t="s">
        <v>31</v>
      </c>
      <c r="D5407" s="155">
        <v>1182.3</v>
      </c>
      <c r="E5407" s="17">
        <v>3160</v>
      </c>
      <c r="F5407" s="17">
        <v>301093</v>
      </c>
      <c r="G5407" s="17">
        <v>122107.36129999996</v>
      </c>
      <c r="H5407">
        <v>64.088317372917729</v>
      </c>
    </row>
    <row r="5408" spans="1:8" x14ac:dyDescent="0.3">
      <c r="A5408" t="s">
        <v>8105</v>
      </c>
      <c r="B5408" t="s">
        <v>163</v>
      </c>
      <c r="C5408" t="s">
        <v>5087</v>
      </c>
      <c r="D5408" s="155">
        <v>1182.3</v>
      </c>
      <c r="E5408" s="17">
        <v>0</v>
      </c>
      <c r="F5408" s="17">
        <v>52709</v>
      </c>
      <c r="G5408" s="17">
        <v>-15081.453999999998</v>
      </c>
      <c r="H5408">
        <v>73.084380907081695</v>
      </c>
    </row>
    <row r="5409" spans="1:8" x14ac:dyDescent="0.3">
      <c r="A5409" t="s">
        <v>532</v>
      </c>
      <c r="B5409" t="s">
        <v>151</v>
      </c>
      <c r="C5409" t="s">
        <v>4</v>
      </c>
      <c r="D5409" s="155">
        <v>1623.3</v>
      </c>
      <c r="E5409" s="17">
        <v>17166</v>
      </c>
      <c r="F5409" s="17">
        <v>6190458</v>
      </c>
      <c r="G5409" s="17">
        <v>3378434.2413999978</v>
      </c>
      <c r="H5409">
        <v>54.750056410529652</v>
      </c>
    </row>
    <row r="5410" spans="1:8" x14ac:dyDescent="0.3">
      <c r="A5410" t="s">
        <v>533</v>
      </c>
      <c r="B5410" t="s">
        <v>151</v>
      </c>
      <c r="C5410" t="s">
        <v>2</v>
      </c>
      <c r="D5410" s="155">
        <v>1623.3</v>
      </c>
      <c r="E5410" s="17">
        <v>25536</v>
      </c>
      <c r="F5410" s="17">
        <v>9513246</v>
      </c>
      <c r="G5410" s="17">
        <v>5105406.685200003</v>
      </c>
      <c r="H5410">
        <v>64.011662809651142</v>
      </c>
    </row>
    <row r="5411" spans="1:8" x14ac:dyDescent="0.3">
      <c r="A5411" t="s">
        <v>534</v>
      </c>
      <c r="B5411" t="s">
        <v>151</v>
      </c>
      <c r="C5411" t="s">
        <v>3</v>
      </c>
      <c r="D5411" s="155">
        <v>1623.3</v>
      </c>
      <c r="E5411" s="17">
        <v>16464</v>
      </c>
      <c r="F5411" s="17">
        <v>2305857</v>
      </c>
      <c r="G5411" s="17">
        <v>1192261.8223999992</v>
      </c>
      <c r="H5411">
        <v>77.374600654430793</v>
      </c>
    </row>
    <row r="5412" spans="1:8" x14ac:dyDescent="0.3">
      <c r="A5412" t="s">
        <v>535</v>
      </c>
      <c r="B5412" t="s">
        <v>151</v>
      </c>
      <c r="C5412" t="s">
        <v>7</v>
      </c>
      <c r="D5412" s="155">
        <v>1623.3</v>
      </c>
      <c r="E5412" s="17">
        <v>6597</v>
      </c>
      <c r="F5412" s="17">
        <v>1543816</v>
      </c>
      <c r="G5412" s="17">
        <v>797851.04300000099</v>
      </c>
      <c r="H5412">
        <v>71.576247699662432</v>
      </c>
    </row>
    <row r="5413" spans="1:8" x14ac:dyDescent="0.3">
      <c r="A5413" t="s">
        <v>536</v>
      </c>
      <c r="B5413" t="s">
        <v>151</v>
      </c>
      <c r="C5413" t="s">
        <v>5</v>
      </c>
      <c r="D5413" s="155">
        <v>1623.3</v>
      </c>
      <c r="E5413" s="17">
        <v>7440</v>
      </c>
      <c r="F5413" s="17">
        <v>1108671</v>
      </c>
      <c r="G5413" s="17">
        <v>606933.1902999999</v>
      </c>
      <c r="H5413">
        <v>62.44842482737053</v>
      </c>
    </row>
    <row r="5414" spans="1:8" x14ac:dyDescent="0.3">
      <c r="A5414" t="s">
        <v>537</v>
      </c>
      <c r="B5414" t="s">
        <v>151</v>
      </c>
      <c r="C5414" t="s">
        <v>6</v>
      </c>
      <c r="D5414" s="155">
        <v>1623.3</v>
      </c>
      <c r="E5414" s="17">
        <v>2360</v>
      </c>
      <c r="F5414" s="17">
        <v>914458</v>
      </c>
      <c r="G5414" s="17">
        <v>483794.36459999956</v>
      </c>
      <c r="H5414">
        <v>30.055470794458525</v>
      </c>
    </row>
    <row r="5415" spans="1:8" x14ac:dyDescent="0.3">
      <c r="A5415" t="s">
        <v>538</v>
      </c>
      <c r="B5415" t="s">
        <v>151</v>
      </c>
      <c r="C5415" t="s">
        <v>8</v>
      </c>
      <c r="D5415" s="155">
        <v>1623.3</v>
      </c>
      <c r="E5415" s="17">
        <v>4050</v>
      </c>
      <c r="F5415" s="17">
        <v>999932</v>
      </c>
      <c r="G5415" s="17">
        <v>500099.24190000078</v>
      </c>
      <c r="H5415">
        <v>41.561052451556023</v>
      </c>
    </row>
    <row r="5416" spans="1:8" x14ac:dyDescent="0.3">
      <c r="A5416" t="s">
        <v>539</v>
      </c>
      <c r="B5416" t="s">
        <v>151</v>
      </c>
      <c r="C5416" t="s">
        <v>21</v>
      </c>
      <c r="D5416" s="155">
        <v>1623.3</v>
      </c>
      <c r="E5416" s="17">
        <v>2640</v>
      </c>
      <c r="F5416" s="17">
        <v>350742</v>
      </c>
      <c r="G5416" s="17">
        <v>152857.49300000013</v>
      </c>
      <c r="H5416">
        <v>50.220039174668742</v>
      </c>
    </row>
    <row r="5417" spans="1:8" x14ac:dyDescent="0.3">
      <c r="A5417" t="s">
        <v>540</v>
      </c>
      <c r="B5417" t="s">
        <v>151</v>
      </c>
      <c r="C5417" t="s">
        <v>22</v>
      </c>
      <c r="D5417" s="155">
        <v>1623.3</v>
      </c>
      <c r="E5417" s="17">
        <v>2520</v>
      </c>
      <c r="F5417" s="17">
        <v>595300</v>
      </c>
      <c r="G5417" s="17">
        <v>294726.05320000002</v>
      </c>
      <c r="H5417">
        <v>49.976342795589183</v>
      </c>
    </row>
    <row r="5418" spans="1:8" x14ac:dyDescent="0.3">
      <c r="A5418" t="s">
        <v>541</v>
      </c>
      <c r="B5418" t="s">
        <v>151</v>
      </c>
      <c r="C5418" t="s">
        <v>23</v>
      </c>
      <c r="D5418" s="155">
        <v>1623.3</v>
      </c>
      <c r="E5418" s="17">
        <v>1400</v>
      </c>
      <c r="F5418" s="17">
        <v>636788</v>
      </c>
      <c r="G5418" s="17">
        <v>335417.24400000024</v>
      </c>
      <c r="H5418">
        <v>43.448128882485115</v>
      </c>
    </row>
    <row r="5419" spans="1:8" x14ac:dyDescent="0.3">
      <c r="A5419" t="s">
        <v>542</v>
      </c>
      <c r="B5419" t="s">
        <v>151</v>
      </c>
      <c r="C5419" t="s">
        <v>24</v>
      </c>
      <c r="D5419" s="155">
        <v>1623.3</v>
      </c>
      <c r="E5419" s="17">
        <v>5960</v>
      </c>
      <c r="F5419" s="17">
        <v>890106</v>
      </c>
      <c r="G5419" s="17">
        <v>468113.3053999992</v>
      </c>
      <c r="H5419">
        <v>48.370457714553758</v>
      </c>
    </row>
    <row r="5420" spans="1:8" x14ac:dyDescent="0.3">
      <c r="A5420" t="s">
        <v>543</v>
      </c>
      <c r="B5420" t="s">
        <v>151</v>
      </c>
      <c r="C5420" t="s">
        <v>25</v>
      </c>
      <c r="D5420" s="155">
        <v>1623.3</v>
      </c>
      <c r="E5420" s="17">
        <v>2200</v>
      </c>
      <c r="F5420" s="17">
        <v>363961</v>
      </c>
      <c r="G5420" s="17">
        <v>186512.31979999994</v>
      </c>
      <c r="H5420">
        <v>48.394581963760366</v>
      </c>
    </row>
    <row r="5421" spans="1:8" x14ac:dyDescent="0.3">
      <c r="A5421" t="s">
        <v>8106</v>
      </c>
      <c r="B5421" t="s">
        <v>151</v>
      </c>
      <c r="C5421" t="s">
        <v>5061</v>
      </c>
      <c r="D5421" s="155">
        <v>1623.3</v>
      </c>
      <c r="E5421" s="17">
        <v>3218</v>
      </c>
      <c r="F5421" s="17">
        <v>476351</v>
      </c>
      <c r="G5421" s="17">
        <v>260014.4032000002</v>
      </c>
      <c r="H5421">
        <v>63.148052254559623</v>
      </c>
    </row>
    <row r="5422" spans="1:8" x14ac:dyDescent="0.3">
      <c r="A5422" t="s">
        <v>544</v>
      </c>
      <c r="B5422" t="s">
        <v>151</v>
      </c>
      <c r="C5422" t="s">
        <v>14</v>
      </c>
      <c r="D5422" s="155">
        <v>1623.3</v>
      </c>
      <c r="E5422" s="17">
        <v>2005</v>
      </c>
      <c r="F5422" s="17">
        <v>707604</v>
      </c>
      <c r="G5422" s="17">
        <v>365718.39600000036</v>
      </c>
      <c r="H5422">
        <v>20.040540511322639</v>
      </c>
    </row>
    <row r="5423" spans="1:8" x14ac:dyDescent="0.3">
      <c r="A5423" t="s">
        <v>545</v>
      </c>
      <c r="B5423" t="s">
        <v>151</v>
      </c>
      <c r="C5423" t="s">
        <v>15</v>
      </c>
      <c r="D5423" s="155">
        <v>1623.3</v>
      </c>
      <c r="E5423" s="17">
        <v>1547</v>
      </c>
      <c r="F5423" s="17">
        <v>678331</v>
      </c>
      <c r="G5423" s="17">
        <v>381185.49639999983</v>
      </c>
      <c r="H5423">
        <v>58.283577277727986</v>
      </c>
    </row>
    <row r="5424" spans="1:8" x14ac:dyDescent="0.3">
      <c r="A5424" t="s">
        <v>8107</v>
      </c>
      <c r="B5424" t="s">
        <v>151</v>
      </c>
      <c r="C5424" t="s">
        <v>5063</v>
      </c>
      <c r="D5424" s="155">
        <v>1623.3</v>
      </c>
      <c r="E5424" s="17">
        <v>400</v>
      </c>
      <c r="F5424" s="17">
        <v>12582</v>
      </c>
      <c r="G5424" s="17">
        <v>5092.3849999999957</v>
      </c>
      <c r="H5424">
        <v>72.393271656820801</v>
      </c>
    </row>
    <row r="5425" spans="1:8" x14ac:dyDescent="0.3">
      <c r="A5425" t="s">
        <v>8108</v>
      </c>
      <c r="B5425" t="s">
        <v>151</v>
      </c>
      <c r="C5425" t="s">
        <v>5065</v>
      </c>
      <c r="D5425" s="155">
        <v>1623.3</v>
      </c>
      <c r="E5425" s="17">
        <v>2115</v>
      </c>
      <c r="F5425" s="17">
        <v>3102205</v>
      </c>
      <c r="G5425" s="17">
        <v>1446434.227500001</v>
      </c>
      <c r="H5425">
        <v>61.91119696292408</v>
      </c>
    </row>
    <row r="5426" spans="1:8" x14ac:dyDescent="0.3">
      <c r="A5426" t="s">
        <v>8109</v>
      </c>
      <c r="B5426" t="s">
        <v>151</v>
      </c>
      <c r="C5426" t="s">
        <v>5067</v>
      </c>
      <c r="D5426" s="155">
        <v>1623.3</v>
      </c>
      <c r="E5426" s="17">
        <v>2043</v>
      </c>
      <c r="F5426" s="17">
        <v>2591207</v>
      </c>
      <c r="G5426" s="17">
        <v>1102514.1590000002</v>
      </c>
      <c r="H5426">
        <v>61.294485500518405</v>
      </c>
    </row>
    <row r="5427" spans="1:8" x14ac:dyDescent="0.3">
      <c r="A5427" t="s">
        <v>8110</v>
      </c>
      <c r="B5427" t="s">
        <v>151</v>
      </c>
      <c r="C5427" t="s">
        <v>5069</v>
      </c>
      <c r="D5427" s="155">
        <v>1623.3</v>
      </c>
      <c r="E5427" s="17">
        <v>1584</v>
      </c>
      <c r="F5427" s="17">
        <v>432108</v>
      </c>
      <c r="G5427" s="17">
        <v>119381.36349999986</v>
      </c>
      <c r="H5427">
        <v>108.60751213112627</v>
      </c>
    </row>
    <row r="5428" spans="1:8" x14ac:dyDescent="0.3">
      <c r="A5428" t="s">
        <v>8111</v>
      </c>
      <c r="B5428" t="s">
        <v>151</v>
      </c>
      <c r="C5428" t="s">
        <v>5071</v>
      </c>
      <c r="D5428" s="155">
        <v>1623.3</v>
      </c>
      <c r="E5428" s="17">
        <v>400</v>
      </c>
      <c r="F5428" s="17">
        <v>181537</v>
      </c>
      <c r="G5428" s="17">
        <v>77989.989799999967</v>
      </c>
      <c r="H5428">
        <v>93.241398357632278</v>
      </c>
    </row>
    <row r="5429" spans="1:8" x14ac:dyDescent="0.3">
      <c r="A5429" t="s">
        <v>8112</v>
      </c>
      <c r="B5429" t="s">
        <v>151</v>
      </c>
      <c r="C5429" t="s">
        <v>5073</v>
      </c>
      <c r="D5429" s="155">
        <v>1623.3</v>
      </c>
      <c r="E5429" s="17">
        <v>113</v>
      </c>
      <c r="F5429" s="17">
        <v>151747</v>
      </c>
      <c r="G5429" s="17">
        <v>51425.850700000083</v>
      </c>
      <c r="H5429">
        <v>27.768301144253471</v>
      </c>
    </row>
    <row r="5430" spans="1:8" x14ac:dyDescent="0.3">
      <c r="A5430" t="s">
        <v>8113</v>
      </c>
      <c r="B5430" t="s">
        <v>151</v>
      </c>
      <c r="C5430" t="s">
        <v>5075</v>
      </c>
      <c r="D5430" s="155">
        <v>1623.3</v>
      </c>
      <c r="E5430" s="17">
        <v>113</v>
      </c>
      <c r="F5430" s="17">
        <v>67486</v>
      </c>
      <c r="G5430" s="17">
        <v>20371.920000000006</v>
      </c>
      <c r="H5430">
        <v>57.134806839059465</v>
      </c>
    </row>
    <row r="5431" spans="1:8" x14ac:dyDescent="0.3">
      <c r="A5431" t="s">
        <v>546</v>
      </c>
      <c r="B5431" t="s">
        <v>151</v>
      </c>
      <c r="C5431" t="s">
        <v>26</v>
      </c>
      <c r="D5431" s="155">
        <v>1623.3</v>
      </c>
      <c r="E5431" s="17">
        <v>1368</v>
      </c>
      <c r="F5431" s="17">
        <v>452035</v>
      </c>
      <c r="G5431" s="17">
        <v>230299.96749999994</v>
      </c>
      <c r="H5431">
        <v>93.812867695139445</v>
      </c>
    </row>
    <row r="5432" spans="1:8" x14ac:dyDescent="0.3">
      <c r="A5432" t="s">
        <v>547</v>
      </c>
      <c r="B5432" t="s">
        <v>151</v>
      </c>
      <c r="C5432" t="s">
        <v>27</v>
      </c>
      <c r="D5432" s="155">
        <v>1623.3</v>
      </c>
      <c r="E5432" s="17">
        <v>1368</v>
      </c>
      <c r="F5432" s="17">
        <v>397982</v>
      </c>
      <c r="G5432" s="17">
        <v>200820.51919999995</v>
      </c>
      <c r="H5432">
        <v>89.150677514590868</v>
      </c>
    </row>
    <row r="5433" spans="1:8" x14ac:dyDescent="0.3">
      <c r="A5433" t="s">
        <v>548</v>
      </c>
      <c r="B5433" t="s">
        <v>151</v>
      </c>
      <c r="C5433" t="s">
        <v>28</v>
      </c>
      <c r="D5433" s="155">
        <v>1623.3</v>
      </c>
      <c r="E5433" s="17">
        <v>1056</v>
      </c>
      <c r="F5433" s="17">
        <v>239594</v>
      </c>
      <c r="G5433" s="17">
        <v>97407.53959999996</v>
      </c>
      <c r="H5433">
        <v>98.719718654730627</v>
      </c>
    </row>
    <row r="5434" spans="1:8" x14ac:dyDescent="0.3">
      <c r="A5434" t="s">
        <v>549</v>
      </c>
      <c r="B5434" t="s">
        <v>151</v>
      </c>
      <c r="C5434" t="s">
        <v>29</v>
      </c>
      <c r="D5434" s="155">
        <v>1623.3</v>
      </c>
      <c r="E5434" s="17">
        <v>200</v>
      </c>
      <c r="F5434" s="17">
        <v>121144</v>
      </c>
      <c r="G5434" s="17">
        <v>64871.060300000019</v>
      </c>
      <c r="H5434">
        <v>61.175474785085619</v>
      </c>
    </row>
    <row r="5435" spans="1:8" x14ac:dyDescent="0.3">
      <c r="A5435" t="s">
        <v>8114</v>
      </c>
      <c r="B5435" t="s">
        <v>151</v>
      </c>
      <c r="C5435" t="s">
        <v>5077</v>
      </c>
      <c r="D5435" s="155">
        <v>1623.3</v>
      </c>
      <c r="E5435" s="17">
        <v>1920</v>
      </c>
      <c r="F5435" s="17">
        <v>23553</v>
      </c>
      <c r="G5435" s="17">
        <v>8740.6260000000002</v>
      </c>
      <c r="H5435">
        <v>140.63793281887163</v>
      </c>
    </row>
    <row r="5436" spans="1:8" x14ac:dyDescent="0.3">
      <c r="A5436" t="s">
        <v>550</v>
      </c>
      <c r="B5436" t="s">
        <v>151</v>
      </c>
      <c r="C5436" t="s">
        <v>30</v>
      </c>
      <c r="D5436" s="155">
        <v>1623.3</v>
      </c>
      <c r="E5436" s="17">
        <v>2408</v>
      </c>
      <c r="F5436" s="17">
        <v>458511</v>
      </c>
      <c r="G5436" s="17">
        <v>254454.46949999995</v>
      </c>
      <c r="H5436">
        <v>67.210683911927077</v>
      </c>
    </row>
    <row r="5437" spans="1:8" x14ac:dyDescent="0.3">
      <c r="A5437" t="s">
        <v>8115</v>
      </c>
      <c r="B5437" t="s">
        <v>151</v>
      </c>
      <c r="C5437" t="s">
        <v>5079</v>
      </c>
      <c r="D5437" s="155">
        <v>1623.3</v>
      </c>
      <c r="E5437" s="17">
        <v>920</v>
      </c>
      <c r="F5437" s="17">
        <v>35511</v>
      </c>
      <c r="G5437" s="17">
        <v>19164.600000000006</v>
      </c>
      <c r="H5437">
        <v>109.27880841041461</v>
      </c>
    </row>
    <row r="5438" spans="1:8" x14ac:dyDescent="0.3">
      <c r="A5438" t="s">
        <v>8116</v>
      </c>
      <c r="B5438" t="s">
        <v>151</v>
      </c>
      <c r="C5438" t="s">
        <v>5081</v>
      </c>
      <c r="D5438" s="155">
        <v>1623.3</v>
      </c>
      <c r="E5438" s="17">
        <v>0</v>
      </c>
      <c r="F5438" s="17">
        <v>233842</v>
      </c>
      <c r="G5438" s="17">
        <v>118765.67009999996</v>
      </c>
      <c r="H5438">
        <v>50.288548090896406</v>
      </c>
    </row>
    <row r="5439" spans="1:8" x14ac:dyDescent="0.3">
      <c r="A5439" t="s">
        <v>8117</v>
      </c>
      <c r="B5439" t="s">
        <v>151</v>
      </c>
      <c r="C5439" t="s">
        <v>5083</v>
      </c>
      <c r="D5439" s="155">
        <v>1623.3</v>
      </c>
      <c r="E5439" s="17">
        <v>0</v>
      </c>
      <c r="F5439" s="17">
        <v>360297</v>
      </c>
      <c r="G5439" s="17">
        <v>197272.5205000001</v>
      </c>
      <c r="H5439">
        <v>39.161473078035577</v>
      </c>
    </row>
    <row r="5440" spans="1:8" x14ac:dyDescent="0.3">
      <c r="A5440" t="s">
        <v>8118</v>
      </c>
      <c r="B5440" t="s">
        <v>151</v>
      </c>
      <c r="C5440" t="s">
        <v>5085</v>
      </c>
      <c r="D5440" s="155">
        <v>1623.3</v>
      </c>
      <c r="E5440" s="17">
        <v>240</v>
      </c>
      <c r="F5440" s="17">
        <v>85951</v>
      </c>
      <c r="G5440" s="17">
        <v>41132.884800000007</v>
      </c>
      <c r="H5440">
        <v>52.071280447331276</v>
      </c>
    </row>
    <row r="5441" spans="1:8" x14ac:dyDescent="0.3">
      <c r="A5441" t="s">
        <v>551</v>
      </c>
      <c r="B5441" t="s">
        <v>151</v>
      </c>
      <c r="C5441" t="s">
        <v>31</v>
      </c>
      <c r="D5441" s="155">
        <v>1623.3</v>
      </c>
      <c r="E5441" s="17">
        <v>6400</v>
      </c>
      <c r="F5441" s="17">
        <v>812624</v>
      </c>
      <c r="G5441" s="17">
        <v>383768.52780000021</v>
      </c>
      <c r="H5441">
        <v>59.352798596515356</v>
      </c>
    </row>
    <row r="5442" spans="1:8" x14ac:dyDescent="0.3">
      <c r="A5442" t="s">
        <v>8119</v>
      </c>
      <c r="B5442" t="s">
        <v>151</v>
      </c>
      <c r="C5442" t="s">
        <v>5087</v>
      </c>
      <c r="D5442" s="155">
        <v>1623.3</v>
      </c>
      <c r="E5442" s="17">
        <v>78</v>
      </c>
      <c r="F5442" s="17">
        <v>38586</v>
      </c>
      <c r="G5442" s="17">
        <v>15267.275999999994</v>
      </c>
      <c r="H5442">
        <v>185.19754035426612</v>
      </c>
    </row>
    <row r="5443" spans="1:8" x14ac:dyDescent="0.3">
      <c r="A5443" t="s">
        <v>3405</v>
      </c>
      <c r="B5443" t="s">
        <v>152</v>
      </c>
      <c r="C5443" t="s">
        <v>4</v>
      </c>
      <c r="D5443" s="155">
        <v>1494.7</v>
      </c>
      <c r="E5443" s="17">
        <v>12696</v>
      </c>
      <c r="F5443" s="17">
        <v>4907829</v>
      </c>
      <c r="G5443" s="17">
        <v>2535169.6313000014</v>
      </c>
      <c r="H5443">
        <v>47.726494093521914</v>
      </c>
    </row>
    <row r="5444" spans="1:8" x14ac:dyDescent="0.3">
      <c r="A5444" t="s">
        <v>3406</v>
      </c>
      <c r="B5444" t="s">
        <v>152</v>
      </c>
      <c r="C5444" t="s">
        <v>2</v>
      </c>
      <c r="D5444" s="155">
        <v>1494.7</v>
      </c>
      <c r="E5444" s="17">
        <v>11628</v>
      </c>
      <c r="F5444" s="17">
        <v>5234268</v>
      </c>
      <c r="G5444" s="17">
        <v>2762364.1118000001</v>
      </c>
      <c r="H5444">
        <v>58.87083790691711</v>
      </c>
    </row>
    <row r="5445" spans="1:8" x14ac:dyDescent="0.3">
      <c r="A5445" t="s">
        <v>3407</v>
      </c>
      <c r="B5445" t="s">
        <v>152</v>
      </c>
      <c r="C5445" t="s">
        <v>3</v>
      </c>
      <c r="D5445" s="155">
        <v>1494.7</v>
      </c>
      <c r="E5445" s="17">
        <v>14352</v>
      </c>
      <c r="F5445" s="17">
        <v>2298093</v>
      </c>
      <c r="G5445" s="17">
        <v>1156378.8472</v>
      </c>
      <c r="H5445">
        <v>67.522390757561666</v>
      </c>
    </row>
    <row r="5446" spans="1:8" x14ac:dyDescent="0.3">
      <c r="A5446" t="s">
        <v>3408</v>
      </c>
      <c r="B5446" t="s">
        <v>152</v>
      </c>
      <c r="C5446" t="s">
        <v>7</v>
      </c>
      <c r="D5446" s="155">
        <v>1494.7</v>
      </c>
      <c r="E5446" s="17">
        <v>4011</v>
      </c>
      <c r="F5446" s="17">
        <v>1202726</v>
      </c>
      <c r="G5446" s="17">
        <v>648036.85200000054</v>
      </c>
      <c r="H5446">
        <v>55.147501381260071</v>
      </c>
    </row>
    <row r="5447" spans="1:8" x14ac:dyDescent="0.3">
      <c r="A5447" t="s">
        <v>3409</v>
      </c>
      <c r="B5447" t="s">
        <v>152</v>
      </c>
      <c r="C5447" t="s">
        <v>5</v>
      </c>
      <c r="D5447" s="155">
        <v>1494.7</v>
      </c>
      <c r="E5447" s="17">
        <v>4000</v>
      </c>
      <c r="F5447" s="17">
        <v>865559</v>
      </c>
      <c r="G5447" s="17">
        <v>469793.59420000011</v>
      </c>
      <c r="H5447">
        <v>46.29175654341639</v>
      </c>
    </row>
    <row r="5448" spans="1:8" x14ac:dyDescent="0.3">
      <c r="A5448" t="s">
        <v>3410</v>
      </c>
      <c r="B5448" t="s">
        <v>152</v>
      </c>
      <c r="C5448" t="s">
        <v>6</v>
      </c>
      <c r="D5448" s="155">
        <v>1494.7</v>
      </c>
      <c r="E5448" s="17">
        <v>1320</v>
      </c>
      <c r="F5448" s="17">
        <v>597175.98</v>
      </c>
      <c r="G5448" s="17">
        <v>307416.09120000002</v>
      </c>
      <c r="H5448">
        <v>24.716165678622399</v>
      </c>
    </row>
    <row r="5449" spans="1:8" x14ac:dyDescent="0.3">
      <c r="A5449" t="s">
        <v>3411</v>
      </c>
      <c r="B5449" t="s">
        <v>152</v>
      </c>
      <c r="C5449" t="s">
        <v>8</v>
      </c>
      <c r="D5449" s="155">
        <v>1494.7</v>
      </c>
      <c r="E5449" s="17">
        <v>3660</v>
      </c>
      <c r="F5449" s="17">
        <v>981010</v>
      </c>
      <c r="G5449" s="17">
        <v>440860.41099999996</v>
      </c>
      <c r="H5449">
        <v>36.22984637650071</v>
      </c>
    </row>
    <row r="5450" spans="1:8" x14ac:dyDescent="0.3">
      <c r="A5450" t="s">
        <v>3412</v>
      </c>
      <c r="B5450" t="s">
        <v>152</v>
      </c>
      <c r="C5450" t="s">
        <v>21</v>
      </c>
      <c r="D5450" s="155">
        <v>1494.7</v>
      </c>
      <c r="E5450" s="17">
        <v>3320</v>
      </c>
      <c r="F5450" s="17">
        <v>438749.99</v>
      </c>
      <c r="G5450" s="17">
        <v>178171.27219999989</v>
      </c>
      <c r="H5450">
        <v>49.142340417180407</v>
      </c>
    </row>
    <row r="5451" spans="1:8" x14ac:dyDescent="0.3">
      <c r="A5451" t="s">
        <v>3413</v>
      </c>
      <c r="B5451" t="s">
        <v>152</v>
      </c>
      <c r="C5451" t="s">
        <v>22</v>
      </c>
      <c r="D5451" s="155">
        <v>1494.7</v>
      </c>
      <c r="E5451" s="17">
        <v>3120</v>
      </c>
      <c r="F5451" s="17">
        <v>687422</v>
      </c>
      <c r="G5451" s="17">
        <v>323531.03159999923</v>
      </c>
      <c r="H5451">
        <v>55.648753513553665</v>
      </c>
    </row>
    <row r="5452" spans="1:8" x14ac:dyDescent="0.3">
      <c r="A5452" t="s">
        <v>3414</v>
      </c>
      <c r="B5452" t="s">
        <v>152</v>
      </c>
      <c r="C5452" t="s">
        <v>23</v>
      </c>
      <c r="D5452" s="155">
        <v>1494.7</v>
      </c>
      <c r="E5452" s="17">
        <v>1760</v>
      </c>
      <c r="F5452" s="17">
        <v>656189</v>
      </c>
      <c r="G5452" s="17">
        <v>333083.54800000001</v>
      </c>
      <c r="H5452">
        <v>51.213510106601262</v>
      </c>
    </row>
    <row r="5453" spans="1:8" x14ac:dyDescent="0.3">
      <c r="A5453" t="s">
        <v>3415</v>
      </c>
      <c r="B5453" t="s">
        <v>152</v>
      </c>
      <c r="C5453" t="s">
        <v>24</v>
      </c>
      <c r="D5453" s="155">
        <v>1494.7</v>
      </c>
      <c r="E5453" s="17">
        <v>7440</v>
      </c>
      <c r="F5453" s="17">
        <v>863622</v>
      </c>
      <c r="G5453" s="17">
        <v>428314.40580000001</v>
      </c>
      <c r="H5453">
        <v>52.873540991167054</v>
      </c>
    </row>
    <row r="5454" spans="1:8" x14ac:dyDescent="0.3">
      <c r="A5454" t="s">
        <v>3416</v>
      </c>
      <c r="B5454" t="s">
        <v>152</v>
      </c>
      <c r="C5454" t="s">
        <v>25</v>
      </c>
      <c r="D5454" s="155">
        <v>1494.7</v>
      </c>
      <c r="E5454" s="17">
        <v>2720</v>
      </c>
      <c r="F5454" s="17">
        <v>399966</v>
      </c>
      <c r="G5454" s="17">
        <v>194893.38199999984</v>
      </c>
      <c r="H5454">
        <v>50.241956700918365</v>
      </c>
    </row>
    <row r="5455" spans="1:8" x14ac:dyDescent="0.3">
      <c r="A5455" t="s">
        <v>8120</v>
      </c>
      <c r="B5455" t="s">
        <v>152</v>
      </c>
      <c r="C5455" t="s">
        <v>5061</v>
      </c>
      <c r="D5455" s="155">
        <v>1494.7</v>
      </c>
      <c r="E5455" s="17">
        <v>2525</v>
      </c>
      <c r="F5455" s="17">
        <v>487977</v>
      </c>
      <c r="G5455" s="17">
        <v>234681.82739999978</v>
      </c>
      <c r="H5455">
        <v>43.531150342973277</v>
      </c>
    </row>
    <row r="5456" spans="1:8" x14ac:dyDescent="0.3">
      <c r="A5456" t="s">
        <v>3417</v>
      </c>
      <c r="B5456" t="s">
        <v>152</v>
      </c>
      <c r="C5456" t="s">
        <v>14</v>
      </c>
      <c r="D5456" s="155">
        <v>1494.7</v>
      </c>
      <c r="E5456" s="17">
        <v>3801</v>
      </c>
      <c r="F5456" s="17">
        <v>989354</v>
      </c>
      <c r="G5456" s="17">
        <v>515253.74299999973</v>
      </c>
      <c r="H5456">
        <v>30.028453527710294</v>
      </c>
    </row>
    <row r="5457" spans="1:8" x14ac:dyDescent="0.3">
      <c r="A5457" t="s">
        <v>3418</v>
      </c>
      <c r="B5457" t="s">
        <v>152</v>
      </c>
      <c r="C5457" t="s">
        <v>15</v>
      </c>
      <c r="D5457" s="155">
        <v>1494.7</v>
      </c>
      <c r="E5457" s="17">
        <v>2500</v>
      </c>
      <c r="F5457" s="17">
        <v>742945</v>
      </c>
      <c r="G5457" s="17">
        <v>425113.68900000013</v>
      </c>
      <c r="H5457">
        <v>56.619422044293195</v>
      </c>
    </row>
    <row r="5458" spans="1:8" x14ac:dyDescent="0.3">
      <c r="A5458" t="s">
        <v>8121</v>
      </c>
      <c r="B5458" t="s">
        <v>152</v>
      </c>
      <c r="C5458" t="s">
        <v>5063</v>
      </c>
      <c r="D5458" s="155">
        <v>1494.7</v>
      </c>
      <c r="E5458" s="17">
        <v>400</v>
      </c>
      <c r="F5458" s="17">
        <v>72074</v>
      </c>
      <c r="G5458" s="17">
        <v>33086.645000000019</v>
      </c>
      <c r="H5458">
        <v>11.876412254691294</v>
      </c>
    </row>
    <row r="5459" spans="1:8" x14ac:dyDescent="0.3">
      <c r="A5459" t="s">
        <v>8122</v>
      </c>
      <c r="B5459" t="s">
        <v>152</v>
      </c>
      <c r="C5459" t="s">
        <v>5065</v>
      </c>
      <c r="D5459" s="155">
        <v>1494.7</v>
      </c>
      <c r="E5459" s="17">
        <v>1824</v>
      </c>
      <c r="F5459" s="17">
        <v>2568982</v>
      </c>
      <c r="G5459" s="17">
        <v>1149169.412100001</v>
      </c>
      <c r="H5459">
        <v>51.676571977165715</v>
      </c>
    </row>
    <row r="5460" spans="1:8" x14ac:dyDescent="0.3">
      <c r="A5460" t="s">
        <v>8123</v>
      </c>
      <c r="B5460" t="s">
        <v>152</v>
      </c>
      <c r="C5460" t="s">
        <v>5067</v>
      </c>
      <c r="D5460" s="155">
        <v>1494.7</v>
      </c>
      <c r="E5460" s="17">
        <v>2280</v>
      </c>
      <c r="F5460" s="17">
        <v>2579978.9900000002</v>
      </c>
      <c r="G5460" s="17">
        <v>1085467.0243999986</v>
      </c>
      <c r="H5460">
        <v>55.823394686308859</v>
      </c>
    </row>
    <row r="5461" spans="1:8" x14ac:dyDescent="0.3">
      <c r="A5461" t="s">
        <v>8124</v>
      </c>
      <c r="B5461" t="s">
        <v>152</v>
      </c>
      <c r="C5461" t="s">
        <v>5069</v>
      </c>
      <c r="D5461" s="155">
        <v>1494.7</v>
      </c>
      <c r="E5461" s="17">
        <v>2112</v>
      </c>
      <c r="F5461" s="17">
        <v>410475</v>
      </c>
      <c r="G5461" s="17">
        <v>90582.835099999909</v>
      </c>
      <c r="H5461">
        <v>114.74867256181443</v>
      </c>
    </row>
    <row r="5462" spans="1:8" x14ac:dyDescent="0.3">
      <c r="A5462" t="s">
        <v>8125</v>
      </c>
      <c r="B5462" t="s">
        <v>152</v>
      </c>
      <c r="C5462" t="s">
        <v>5071</v>
      </c>
      <c r="D5462" s="155">
        <v>1494.7</v>
      </c>
      <c r="E5462" s="17">
        <v>240</v>
      </c>
      <c r="F5462" s="17">
        <v>185497</v>
      </c>
      <c r="G5462" s="17">
        <v>77225.414999999964</v>
      </c>
      <c r="H5462">
        <v>52.315083221511948</v>
      </c>
    </row>
    <row r="5463" spans="1:8" x14ac:dyDescent="0.3">
      <c r="A5463" t="s">
        <v>8126</v>
      </c>
      <c r="B5463" t="s">
        <v>152</v>
      </c>
      <c r="C5463" t="s">
        <v>5073</v>
      </c>
      <c r="D5463" s="155">
        <v>1494.7</v>
      </c>
      <c r="E5463" s="17">
        <v>113</v>
      </c>
      <c r="F5463" s="17">
        <v>136903</v>
      </c>
      <c r="G5463" s="17">
        <v>47989.048500000019</v>
      </c>
      <c r="H5463">
        <v>22.17293048886712</v>
      </c>
    </row>
    <row r="5464" spans="1:8" x14ac:dyDescent="0.3">
      <c r="A5464" t="s">
        <v>8127</v>
      </c>
      <c r="B5464" t="s">
        <v>152</v>
      </c>
      <c r="C5464" t="s">
        <v>5075</v>
      </c>
      <c r="D5464" s="155">
        <v>1494.7</v>
      </c>
      <c r="E5464" s="17">
        <v>113</v>
      </c>
      <c r="F5464" s="17">
        <v>77896</v>
      </c>
      <c r="G5464" s="17">
        <v>25166.309999999976</v>
      </c>
      <c r="H5464">
        <v>34.9269197296627</v>
      </c>
    </row>
    <row r="5465" spans="1:8" x14ac:dyDescent="0.3">
      <c r="A5465" t="s">
        <v>3419</v>
      </c>
      <c r="B5465" t="s">
        <v>152</v>
      </c>
      <c r="C5465" t="s">
        <v>26</v>
      </c>
      <c r="D5465" s="155">
        <v>1494.7</v>
      </c>
      <c r="E5465" s="17">
        <v>1140</v>
      </c>
      <c r="F5465" s="17">
        <v>547264</v>
      </c>
      <c r="G5465" s="17">
        <v>280538.25070000015</v>
      </c>
      <c r="H5465">
        <v>58.907237527441829</v>
      </c>
    </row>
    <row r="5466" spans="1:8" x14ac:dyDescent="0.3">
      <c r="A5466" t="s">
        <v>3420</v>
      </c>
      <c r="B5466" t="s">
        <v>152</v>
      </c>
      <c r="C5466" t="s">
        <v>27</v>
      </c>
      <c r="D5466" s="155">
        <v>1494.7</v>
      </c>
      <c r="E5466" s="17">
        <v>1140</v>
      </c>
      <c r="F5466" s="17">
        <v>350129</v>
      </c>
      <c r="G5466" s="17">
        <v>165072.18290000019</v>
      </c>
      <c r="H5466">
        <v>76.495171953327599</v>
      </c>
    </row>
    <row r="5467" spans="1:8" x14ac:dyDescent="0.3">
      <c r="A5467" t="s">
        <v>3421</v>
      </c>
      <c r="B5467" t="s">
        <v>152</v>
      </c>
      <c r="C5467" t="s">
        <v>28</v>
      </c>
      <c r="D5467" s="155">
        <v>1494.7</v>
      </c>
      <c r="E5467" s="17">
        <v>1920</v>
      </c>
      <c r="F5467" s="17">
        <v>427057</v>
      </c>
      <c r="G5467" s="17">
        <v>164328.38809999992</v>
      </c>
      <c r="H5467">
        <v>57.734990201118606</v>
      </c>
    </row>
    <row r="5468" spans="1:8" x14ac:dyDescent="0.3">
      <c r="A5468" t="s">
        <v>3422</v>
      </c>
      <c r="B5468" t="s">
        <v>152</v>
      </c>
      <c r="C5468" t="s">
        <v>29</v>
      </c>
      <c r="D5468" s="155">
        <v>1494.7</v>
      </c>
      <c r="E5468" s="17">
        <v>400</v>
      </c>
      <c r="F5468" s="17">
        <v>156911</v>
      </c>
      <c r="G5468" s="17">
        <v>70241.142099999983</v>
      </c>
      <c r="H5468">
        <v>53.68398206523414</v>
      </c>
    </row>
    <row r="5469" spans="1:8" x14ac:dyDescent="0.3">
      <c r="A5469" t="s">
        <v>8128</v>
      </c>
      <c r="B5469" t="s">
        <v>152</v>
      </c>
      <c r="C5469" t="s">
        <v>5077</v>
      </c>
      <c r="D5469" s="155">
        <v>1494.7</v>
      </c>
      <c r="E5469" s="17">
        <v>1280</v>
      </c>
      <c r="F5469" s="17">
        <v>29678</v>
      </c>
      <c r="G5469" s="17">
        <v>9855.7960000000021</v>
      </c>
      <c r="H5469">
        <v>35.148545070971949</v>
      </c>
    </row>
    <row r="5470" spans="1:8" x14ac:dyDescent="0.3">
      <c r="A5470" t="s">
        <v>3423</v>
      </c>
      <c r="B5470" t="s">
        <v>152</v>
      </c>
      <c r="C5470" t="s">
        <v>30</v>
      </c>
      <c r="D5470" s="155">
        <v>1494.7</v>
      </c>
      <c r="E5470" s="17">
        <v>2608</v>
      </c>
      <c r="F5470" s="17">
        <v>480519</v>
      </c>
      <c r="G5470" s="17">
        <v>264040.8870000001</v>
      </c>
      <c r="H5470">
        <v>67.880479997994129</v>
      </c>
    </row>
    <row r="5471" spans="1:8" x14ac:dyDescent="0.3">
      <c r="A5471" t="s">
        <v>8129</v>
      </c>
      <c r="B5471" t="s">
        <v>152</v>
      </c>
      <c r="C5471" t="s">
        <v>5079</v>
      </c>
      <c r="D5471" s="155">
        <v>1494.7</v>
      </c>
      <c r="E5471" s="17">
        <v>1160</v>
      </c>
      <c r="F5471" s="17">
        <v>30748</v>
      </c>
      <c r="G5471" s="17">
        <v>14392.298000000008</v>
      </c>
      <c r="H5471">
        <v>101.65886155788372</v>
      </c>
    </row>
    <row r="5472" spans="1:8" x14ac:dyDescent="0.3">
      <c r="A5472" t="s">
        <v>8130</v>
      </c>
      <c r="B5472" t="s">
        <v>152</v>
      </c>
      <c r="C5472" t="s">
        <v>5081</v>
      </c>
      <c r="D5472" s="155">
        <v>1494.7</v>
      </c>
      <c r="E5472" s="17">
        <v>1140</v>
      </c>
      <c r="F5472" s="17">
        <v>635063</v>
      </c>
      <c r="G5472" s="17">
        <v>291501.16190000012</v>
      </c>
      <c r="H5472">
        <v>61.975748738142656</v>
      </c>
    </row>
    <row r="5473" spans="1:8" x14ac:dyDescent="0.3">
      <c r="A5473" t="s">
        <v>8131</v>
      </c>
      <c r="B5473" t="s">
        <v>152</v>
      </c>
      <c r="C5473" t="s">
        <v>5083</v>
      </c>
      <c r="D5473" s="155">
        <v>1494.7</v>
      </c>
      <c r="E5473" s="17">
        <v>1824</v>
      </c>
      <c r="F5473" s="17">
        <v>922346</v>
      </c>
      <c r="G5473" s="17">
        <v>465626.37510000053</v>
      </c>
      <c r="H5473">
        <v>71.939634982827727</v>
      </c>
    </row>
    <row r="5474" spans="1:8" x14ac:dyDescent="0.3">
      <c r="A5474" t="s">
        <v>8132</v>
      </c>
      <c r="B5474" t="s">
        <v>152</v>
      </c>
      <c r="C5474" t="s">
        <v>5085</v>
      </c>
      <c r="D5474" s="155">
        <v>1494.7</v>
      </c>
      <c r="E5474" s="17">
        <v>225</v>
      </c>
      <c r="F5474" s="17">
        <v>36191</v>
      </c>
      <c r="G5474" s="17">
        <v>15093.067999999999</v>
      </c>
      <c r="H5474">
        <v>50.85121668796733</v>
      </c>
    </row>
    <row r="5475" spans="1:8" x14ac:dyDescent="0.3">
      <c r="A5475" t="s">
        <v>3424</v>
      </c>
      <c r="B5475" t="s">
        <v>152</v>
      </c>
      <c r="C5475" t="s">
        <v>31</v>
      </c>
      <c r="D5475" s="155">
        <v>1494.7</v>
      </c>
      <c r="E5475" s="17">
        <v>3406</v>
      </c>
      <c r="F5475" s="17">
        <v>702651</v>
      </c>
      <c r="G5475" s="17">
        <v>362318.48519999976</v>
      </c>
      <c r="H5475">
        <v>37.865023472920299</v>
      </c>
    </row>
    <row r="5476" spans="1:8" x14ac:dyDescent="0.3">
      <c r="A5476" t="s">
        <v>8133</v>
      </c>
      <c r="B5476" t="s">
        <v>152</v>
      </c>
      <c r="C5476" t="s">
        <v>5087</v>
      </c>
      <c r="D5476" s="155">
        <v>1494.7</v>
      </c>
      <c r="E5476" s="17">
        <v>78</v>
      </c>
      <c r="F5476" s="17">
        <v>258231</v>
      </c>
      <c r="G5476" s="17">
        <v>89204.448000000033</v>
      </c>
      <c r="H5476">
        <v>46.216777850381746</v>
      </c>
    </row>
    <row r="5477" spans="1:8" x14ac:dyDescent="0.3">
      <c r="A5477" t="s">
        <v>3785</v>
      </c>
      <c r="B5477" t="s">
        <v>166</v>
      </c>
      <c r="C5477" t="s">
        <v>4</v>
      </c>
      <c r="D5477" s="155">
        <v>1020.4</v>
      </c>
      <c r="E5477" s="17">
        <v>11640</v>
      </c>
      <c r="F5477" s="17">
        <v>3412993</v>
      </c>
      <c r="G5477" s="17">
        <v>1860828.6665000003</v>
      </c>
      <c r="H5477">
        <v>58.324415261085484</v>
      </c>
    </row>
    <row r="5478" spans="1:8" x14ac:dyDescent="0.3">
      <c r="A5478" t="s">
        <v>3786</v>
      </c>
      <c r="B5478" t="s">
        <v>166</v>
      </c>
      <c r="C5478" t="s">
        <v>2</v>
      </c>
      <c r="D5478" s="155">
        <v>1020.4</v>
      </c>
      <c r="E5478" s="17">
        <v>15726</v>
      </c>
      <c r="F5478" s="17">
        <v>6145634</v>
      </c>
      <c r="G5478" s="17">
        <v>3295499.5291000013</v>
      </c>
      <c r="H5478">
        <v>59.38954612227446</v>
      </c>
    </row>
    <row r="5479" spans="1:8" x14ac:dyDescent="0.3">
      <c r="A5479" t="s">
        <v>3787</v>
      </c>
      <c r="B5479" t="s">
        <v>166</v>
      </c>
      <c r="C5479" t="s">
        <v>3</v>
      </c>
      <c r="D5479" s="155">
        <v>1020.4</v>
      </c>
      <c r="E5479" s="17">
        <v>16176</v>
      </c>
      <c r="F5479" s="17">
        <v>2330986</v>
      </c>
      <c r="G5479" s="17">
        <v>1156234.153900001</v>
      </c>
      <c r="H5479">
        <v>69.213359677903071</v>
      </c>
    </row>
    <row r="5480" spans="1:8" x14ac:dyDescent="0.3">
      <c r="A5480" t="s">
        <v>3788</v>
      </c>
      <c r="B5480" t="s">
        <v>166</v>
      </c>
      <c r="C5480" t="s">
        <v>7</v>
      </c>
      <c r="D5480" s="155">
        <v>1020.4</v>
      </c>
      <c r="E5480" s="17">
        <v>3411</v>
      </c>
      <c r="F5480" s="17">
        <v>1302063</v>
      </c>
      <c r="G5480" s="17">
        <v>722256.01799999946</v>
      </c>
      <c r="H5480">
        <v>45.721647099620412</v>
      </c>
    </row>
    <row r="5481" spans="1:8" x14ac:dyDescent="0.3">
      <c r="A5481" t="s">
        <v>3789</v>
      </c>
      <c r="B5481" t="s">
        <v>166</v>
      </c>
      <c r="C5481" t="s">
        <v>5</v>
      </c>
      <c r="D5481" s="155">
        <v>1020.4</v>
      </c>
      <c r="E5481" s="17">
        <v>4400</v>
      </c>
      <c r="F5481" s="17">
        <v>1031422</v>
      </c>
      <c r="G5481" s="17">
        <v>588403.23989999958</v>
      </c>
      <c r="H5481">
        <v>46.971563409420433</v>
      </c>
    </row>
    <row r="5482" spans="1:8" x14ac:dyDescent="0.3">
      <c r="A5482" t="s">
        <v>3790</v>
      </c>
      <c r="B5482" t="s">
        <v>166</v>
      </c>
      <c r="C5482" t="s">
        <v>6</v>
      </c>
      <c r="D5482" s="155">
        <v>1020.4</v>
      </c>
      <c r="E5482" s="17">
        <v>2360</v>
      </c>
      <c r="F5482" s="17">
        <v>756849</v>
      </c>
      <c r="G5482" s="17">
        <v>383715.48110000009</v>
      </c>
      <c r="H5482">
        <v>32.911603941674272</v>
      </c>
    </row>
    <row r="5483" spans="1:8" x14ac:dyDescent="0.3">
      <c r="A5483" t="s">
        <v>3791</v>
      </c>
      <c r="B5483" t="s">
        <v>166</v>
      </c>
      <c r="C5483" t="s">
        <v>8</v>
      </c>
      <c r="D5483" s="155">
        <v>1020.4</v>
      </c>
      <c r="E5483" s="17">
        <v>3270</v>
      </c>
      <c r="F5483" s="17">
        <v>899618</v>
      </c>
      <c r="G5483" s="17">
        <v>456894.49889999995</v>
      </c>
      <c r="H5483">
        <v>39.499158958697528</v>
      </c>
    </row>
    <row r="5484" spans="1:8" x14ac:dyDescent="0.3">
      <c r="A5484" t="s">
        <v>3792</v>
      </c>
      <c r="B5484" t="s">
        <v>166</v>
      </c>
      <c r="C5484" t="s">
        <v>21</v>
      </c>
      <c r="D5484" s="155">
        <v>1020.4</v>
      </c>
      <c r="E5484" s="17">
        <v>1880</v>
      </c>
      <c r="F5484" s="17">
        <v>319888</v>
      </c>
      <c r="G5484" s="17">
        <v>165169.53699999998</v>
      </c>
      <c r="H5484">
        <v>50.885143767877217</v>
      </c>
    </row>
    <row r="5485" spans="1:8" x14ac:dyDescent="0.3">
      <c r="A5485" t="s">
        <v>3793</v>
      </c>
      <c r="B5485" t="s">
        <v>166</v>
      </c>
      <c r="C5485" t="s">
        <v>22</v>
      </c>
      <c r="D5485" s="155">
        <v>1020.4</v>
      </c>
      <c r="E5485" s="17">
        <v>1760</v>
      </c>
      <c r="F5485" s="17">
        <v>588622</v>
      </c>
      <c r="G5485" s="17">
        <v>306639.41000000003</v>
      </c>
      <c r="H5485">
        <v>39.233669941821617</v>
      </c>
    </row>
    <row r="5486" spans="1:8" x14ac:dyDescent="0.3">
      <c r="A5486" t="s">
        <v>3794</v>
      </c>
      <c r="B5486" t="s">
        <v>166</v>
      </c>
      <c r="C5486" t="s">
        <v>23</v>
      </c>
      <c r="D5486" s="155">
        <v>1020.4</v>
      </c>
      <c r="E5486" s="17">
        <v>1000</v>
      </c>
      <c r="F5486" s="17">
        <v>583704</v>
      </c>
      <c r="G5486" s="17">
        <v>317123.17600000004</v>
      </c>
      <c r="H5486">
        <v>35.441554904189175</v>
      </c>
    </row>
    <row r="5487" spans="1:8" x14ac:dyDescent="0.3">
      <c r="A5487" t="s">
        <v>3795</v>
      </c>
      <c r="B5487" t="s">
        <v>166</v>
      </c>
      <c r="C5487" t="s">
        <v>24</v>
      </c>
      <c r="D5487" s="155">
        <v>1020.4</v>
      </c>
      <c r="E5487" s="17">
        <v>4160</v>
      </c>
      <c r="F5487" s="17">
        <v>695453</v>
      </c>
      <c r="G5487" s="17">
        <v>377569.61799999996</v>
      </c>
      <c r="H5487">
        <v>39.951876748310184</v>
      </c>
    </row>
    <row r="5488" spans="1:8" x14ac:dyDescent="0.3">
      <c r="A5488" t="s">
        <v>3796</v>
      </c>
      <c r="B5488" t="s">
        <v>166</v>
      </c>
      <c r="C5488" t="s">
        <v>25</v>
      </c>
      <c r="D5488" s="155">
        <v>1020.4</v>
      </c>
      <c r="E5488" s="17">
        <v>1520</v>
      </c>
      <c r="F5488" s="17">
        <v>348212</v>
      </c>
      <c r="G5488" s="17">
        <v>185913.93199999988</v>
      </c>
      <c r="H5488">
        <v>37.571083550421505</v>
      </c>
    </row>
    <row r="5489" spans="1:8" x14ac:dyDescent="0.3">
      <c r="A5489" t="s">
        <v>8134</v>
      </c>
      <c r="B5489" t="s">
        <v>166</v>
      </c>
      <c r="C5489" t="s">
        <v>5061</v>
      </c>
      <c r="D5489" s="155">
        <v>1020.4</v>
      </c>
      <c r="E5489" s="17">
        <v>2470</v>
      </c>
      <c r="F5489" s="17">
        <v>398195</v>
      </c>
      <c r="G5489" s="17">
        <v>217154.39899999992</v>
      </c>
      <c r="H5489">
        <v>36.215465538583793</v>
      </c>
    </row>
    <row r="5490" spans="1:8" x14ac:dyDescent="0.3">
      <c r="A5490" t="s">
        <v>3797</v>
      </c>
      <c r="B5490" t="s">
        <v>166</v>
      </c>
      <c r="C5490" t="s">
        <v>14</v>
      </c>
      <c r="D5490" s="155">
        <v>1020.4</v>
      </c>
      <c r="E5490" s="17">
        <v>1330</v>
      </c>
      <c r="F5490" s="17">
        <v>546997</v>
      </c>
      <c r="G5490" s="17">
        <v>287394.96599999984</v>
      </c>
      <c r="H5490">
        <v>23.567976576793679</v>
      </c>
    </row>
    <row r="5491" spans="1:8" x14ac:dyDescent="0.3">
      <c r="A5491" t="s">
        <v>3798</v>
      </c>
      <c r="B5491" t="s">
        <v>166</v>
      </c>
      <c r="C5491" t="s">
        <v>15</v>
      </c>
      <c r="D5491" s="155">
        <v>1020.4</v>
      </c>
      <c r="E5491" s="17">
        <v>1100</v>
      </c>
      <c r="F5491" s="17">
        <v>554817</v>
      </c>
      <c r="G5491" s="17">
        <v>325703.14200000011</v>
      </c>
      <c r="H5491">
        <v>25.636754200612359</v>
      </c>
    </row>
    <row r="5492" spans="1:8" x14ac:dyDescent="0.3">
      <c r="A5492" t="s">
        <v>8135</v>
      </c>
      <c r="B5492" t="s">
        <v>166</v>
      </c>
      <c r="C5492" t="s">
        <v>5063</v>
      </c>
      <c r="D5492" s="155">
        <v>1020.4</v>
      </c>
      <c r="E5492" s="17">
        <v>400</v>
      </c>
      <c r="F5492" s="17">
        <v>24928</v>
      </c>
      <c r="G5492" s="17">
        <v>10389.49700000001</v>
      </c>
      <c r="H5492">
        <v>36.096411088541949</v>
      </c>
    </row>
    <row r="5493" spans="1:8" x14ac:dyDescent="0.3">
      <c r="A5493" t="s">
        <v>8136</v>
      </c>
      <c r="B5493" t="s">
        <v>166</v>
      </c>
      <c r="C5493" t="s">
        <v>5065</v>
      </c>
      <c r="D5493" s="155">
        <v>1020.4</v>
      </c>
      <c r="E5493" s="17">
        <v>0</v>
      </c>
      <c r="F5493" s="17">
        <v>849175</v>
      </c>
      <c r="G5493" s="17">
        <v>401220.29650000023</v>
      </c>
      <c r="H5493">
        <v>53.291190674371492</v>
      </c>
    </row>
    <row r="5494" spans="1:8" x14ac:dyDescent="0.3">
      <c r="A5494" t="s">
        <v>8137</v>
      </c>
      <c r="B5494" t="s">
        <v>166</v>
      </c>
      <c r="C5494" t="s">
        <v>5067</v>
      </c>
      <c r="D5494" s="155">
        <v>1020.4</v>
      </c>
      <c r="E5494" s="17">
        <v>0</v>
      </c>
      <c r="F5494" s="17">
        <v>490520</v>
      </c>
      <c r="G5494" s="17">
        <v>238540.74599999998</v>
      </c>
      <c r="H5494">
        <v>52.690494965906858</v>
      </c>
    </row>
    <row r="5495" spans="1:8" x14ac:dyDescent="0.3">
      <c r="A5495" t="s">
        <v>8138</v>
      </c>
      <c r="B5495" t="s">
        <v>166</v>
      </c>
      <c r="C5495" t="s">
        <v>5069</v>
      </c>
      <c r="D5495" s="155">
        <v>1020.4</v>
      </c>
      <c r="E5495" s="17">
        <v>0</v>
      </c>
      <c r="F5495" s="17">
        <v>42350</v>
      </c>
      <c r="G5495" s="17">
        <v>13805.415099999998</v>
      </c>
      <c r="H5495">
        <v>65.108033019600811</v>
      </c>
    </row>
    <row r="5496" spans="1:8" x14ac:dyDescent="0.3">
      <c r="A5496" t="s">
        <v>8139</v>
      </c>
      <c r="B5496" t="s">
        <v>166</v>
      </c>
      <c r="C5496" t="s">
        <v>5071</v>
      </c>
      <c r="D5496" s="155">
        <v>1020.4</v>
      </c>
      <c r="E5496" s="17">
        <v>0</v>
      </c>
      <c r="F5496" s="17">
        <v>47446</v>
      </c>
      <c r="G5496" s="17">
        <v>17575.023700000016</v>
      </c>
      <c r="H5496">
        <v>30.534571928270072</v>
      </c>
    </row>
    <row r="5497" spans="1:8" x14ac:dyDescent="0.3">
      <c r="A5497" t="s">
        <v>8140</v>
      </c>
      <c r="B5497" t="s">
        <v>166</v>
      </c>
      <c r="C5497" t="s">
        <v>5073</v>
      </c>
      <c r="D5497" s="155">
        <v>1020.4</v>
      </c>
      <c r="E5497" s="17">
        <v>0</v>
      </c>
      <c r="F5497" s="17">
        <v>70479</v>
      </c>
      <c r="G5497" s="17">
        <v>24200.052500000027</v>
      </c>
      <c r="H5497">
        <v>36.767289876244568</v>
      </c>
    </row>
    <row r="5498" spans="1:8" x14ac:dyDescent="0.3">
      <c r="A5498" t="s">
        <v>8141</v>
      </c>
      <c r="B5498" t="s">
        <v>166</v>
      </c>
      <c r="C5498" t="s">
        <v>5075</v>
      </c>
      <c r="D5498" s="155">
        <v>1020.4</v>
      </c>
      <c r="E5498" s="17">
        <v>0</v>
      </c>
      <c r="F5498" s="17">
        <v>2054</v>
      </c>
      <c r="G5498" s="17">
        <v>1024.07</v>
      </c>
      <c r="H5498">
        <v>144.5682619207131</v>
      </c>
    </row>
    <row r="5499" spans="1:8" x14ac:dyDescent="0.3">
      <c r="A5499" t="s">
        <v>3799</v>
      </c>
      <c r="B5499" t="s">
        <v>166</v>
      </c>
      <c r="C5499" t="s">
        <v>26</v>
      </c>
      <c r="D5499" s="155">
        <v>1020.4</v>
      </c>
      <c r="E5499" s="17">
        <v>912</v>
      </c>
      <c r="F5499" s="17">
        <v>406214</v>
      </c>
      <c r="G5499" s="17">
        <v>213622.80049999998</v>
      </c>
      <c r="H5499">
        <v>66.615820149663563</v>
      </c>
    </row>
    <row r="5500" spans="1:8" x14ac:dyDescent="0.3">
      <c r="A5500" t="s">
        <v>3800</v>
      </c>
      <c r="B5500" t="s">
        <v>166</v>
      </c>
      <c r="C5500" t="s">
        <v>27</v>
      </c>
      <c r="D5500" s="155">
        <v>1020.4</v>
      </c>
      <c r="E5500" s="17">
        <v>912</v>
      </c>
      <c r="F5500" s="17">
        <v>265035</v>
      </c>
      <c r="G5500" s="17">
        <v>129052.80410000004</v>
      </c>
      <c r="H5500">
        <v>86.150306487291886</v>
      </c>
    </row>
    <row r="5501" spans="1:8" x14ac:dyDescent="0.3">
      <c r="A5501" t="s">
        <v>3801</v>
      </c>
      <c r="B5501" t="s">
        <v>166</v>
      </c>
      <c r="C5501" t="s">
        <v>28</v>
      </c>
      <c r="D5501" s="155">
        <v>1020.4</v>
      </c>
      <c r="E5501" s="17">
        <v>1056</v>
      </c>
      <c r="F5501" s="17">
        <v>179774</v>
      </c>
      <c r="G5501" s="17">
        <v>75547.58739999996</v>
      </c>
      <c r="H5501">
        <v>81.889128512516862</v>
      </c>
    </row>
    <row r="5502" spans="1:8" x14ac:dyDescent="0.3">
      <c r="A5502" t="s">
        <v>3802</v>
      </c>
      <c r="B5502" t="s">
        <v>166</v>
      </c>
      <c r="C5502" t="s">
        <v>29</v>
      </c>
      <c r="D5502" s="155">
        <v>1020.4</v>
      </c>
      <c r="E5502" s="17">
        <v>400</v>
      </c>
      <c r="F5502" s="17">
        <v>183351</v>
      </c>
      <c r="G5502" s="17">
        <v>93890.194000000003</v>
      </c>
      <c r="H5502">
        <v>54.416861904865733</v>
      </c>
    </row>
    <row r="5503" spans="1:8" x14ac:dyDescent="0.3">
      <c r="A5503" t="s">
        <v>8142</v>
      </c>
      <c r="B5503" t="s">
        <v>166</v>
      </c>
      <c r="C5503" t="s">
        <v>5077</v>
      </c>
      <c r="D5503" s="155">
        <v>1020.4</v>
      </c>
      <c r="E5503" s="17">
        <v>640</v>
      </c>
      <c r="F5503" s="17">
        <v>8112</v>
      </c>
      <c r="G5503" s="17">
        <v>3853.92</v>
      </c>
      <c r="H5503">
        <v>84.633429620861975</v>
      </c>
    </row>
    <row r="5504" spans="1:8" x14ac:dyDescent="0.3">
      <c r="A5504" t="s">
        <v>3803</v>
      </c>
      <c r="B5504" t="s">
        <v>166</v>
      </c>
      <c r="C5504" t="s">
        <v>30</v>
      </c>
      <c r="D5504" s="155">
        <v>1020.4</v>
      </c>
      <c r="E5504" s="17">
        <v>1108</v>
      </c>
      <c r="F5504" s="17">
        <v>263843.99</v>
      </c>
      <c r="G5504" s="17">
        <v>149889.33609999984</v>
      </c>
      <c r="H5504">
        <v>55.595713132168839</v>
      </c>
    </row>
    <row r="5505" spans="1:8" x14ac:dyDescent="0.3">
      <c r="A5505" t="s">
        <v>8143</v>
      </c>
      <c r="B5505" t="s">
        <v>166</v>
      </c>
      <c r="C5505" t="s">
        <v>5079</v>
      </c>
      <c r="D5505" s="155">
        <v>1020.4</v>
      </c>
      <c r="E5505" s="17">
        <v>640</v>
      </c>
      <c r="F5505" s="17">
        <v>33265</v>
      </c>
      <c r="G5505" s="17">
        <v>15786.861999999997</v>
      </c>
      <c r="H5505">
        <v>70.222786597748538</v>
      </c>
    </row>
    <row r="5506" spans="1:8" x14ac:dyDescent="0.3">
      <c r="A5506" t="s">
        <v>8144</v>
      </c>
      <c r="B5506" t="s">
        <v>166</v>
      </c>
      <c r="C5506" t="s">
        <v>5081</v>
      </c>
      <c r="D5506" s="155">
        <v>1020.4</v>
      </c>
      <c r="E5506" s="17">
        <v>0</v>
      </c>
      <c r="F5506" s="17">
        <v>138730</v>
      </c>
      <c r="G5506" s="17">
        <v>67703.671399999992</v>
      </c>
      <c r="H5506">
        <v>55.866113953973823</v>
      </c>
    </row>
    <row r="5507" spans="1:8" x14ac:dyDescent="0.3">
      <c r="A5507" t="s">
        <v>8145</v>
      </c>
      <c r="B5507" t="s">
        <v>166</v>
      </c>
      <c r="C5507" t="s">
        <v>5083</v>
      </c>
      <c r="D5507" s="155">
        <v>1020.4</v>
      </c>
      <c r="E5507" s="17">
        <v>0</v>
      </c>
      <c r="F5507" s="17">
        <v>236636</v>
      </c>
      <c r="G5507" s="17">
        <v>128942.79820000005</v>
      </c>
      <c r="H5507">
        <v>36.385080810179801</v>
      </c>
    </row>
    <row r="5508" spans="1:8" x14ac:dyDescent="0.3">
      <c r="A5508" t="s">
        <v>8146</v>
      </c>
      <c r="B5508" t="s">
        <v>166</v>
      </c>
      <c r="C5508" t="s">
        <v>5085</v>
      </c>
      <c r="D5508" s="155">
        <v>1020.4</v>
      </c>
      <c r="E5508" s="17">
        <v>315</v>
      </c>
      <c r="F5508" s="17">
        <v>68289</v>
      </c>
      <c r="G5508" s="17">
        <v>28597.623</v>
      </c>
      <c r="H5508">
        <v>54.441574627153919</v>
      </c>
    </row>
    <row r="5509" spans="1:8" x14ac:dyDescent="0.3">
      <c r="A5509" t="s">
        <v>3804</v>
      </c>
      <c r="B5509" t="s">
        <v>166</v>
      </c>
      <c r="C5509" t="s">
        <v>31</v>
      </c>
      <c r="D5509" s="155">
        <v>1020.4</v>
      </c>
      <c r="E5509" s="17">
        <v>2720</v>
      </c>
      <c r="F5509" s="17">
        <v>355680</v>
      </c>
      <c r="G5509" s="17">
        <v>178878.69589999999</v>
      </c>
      <c r="H5509">
        <v>52.404774241142007</v>
      </c>
    </row>
    <row r="5510" spans="1:8" x14ac:dyDescent="0.3">
      <c r="A5510" t="s">
        <v>8147</v>
      </c>
      <c r="B5510" t="s">
        <v>166</v>
      </c>
      <c r="C5510" t="s">
        <v>5087</v>
      </c>
      <c r="D5510" s="155">
        <v>1020.4</v>
      </c>
      <c r="E5510" s="17">
        <v>0</v>
      </c>
      <c r="F5510" s="17">
        <v>40312</v>
      </c>
      <c r="G5510" s="17">
        <v>-10974.463999999993</v>
      </c>
      <c r="H5510">
        <v>53.76041248817625</v>
      </c>
    </row>
    <row r="5511" spans="1:8" x14ac:dyDescent="0.3">
      <c r="A5511" t="s">
        <v>4541</v>
      </c>
      <c r="B5511" t="s">
        <v>173</v>
      </c>
      <c r="C5511" t="s">
        <v>4</v>
      </c>
      <c r="D5511" s="155">
        <v>1135.2</v>
      </c>
      <c r="E5511" s="17">
        <v>14122</v>
      </c>
      <c r="F5511" s="17">
        <v>3735338</v>
      </c>
      <c r="G5511" s="17">
        <v>1973769.4384999992</v>
      </c>
      <c r="H5511">
        <v>63.716796788894136</v>
      </c>
    </row>
    <row r="5512" spans="1:8" x14ac:dyDescent="0.3">
      <c r="A5512" t="s">
        <v>4542</v>
      </c>
      <c r="B5512" t="s">
        <v>173</v>
      </c>
      <c r="C5512" t="s">
        <v>2</v>
      </c>
      <c r="D5512" s="155">
        <v>1135.2</v>
      </c>
      <c r="E5512" s="17">
        <v>14647</v>
      </c>
      <c r="F5512" s="17">
        <v>4005564</v>
      </c>
      <c r="G5512" s="17">
        <v>2041668.5345999999</v>
      </c>
      <c r="H5512">
        <v>78.341542900535003</v>
      </c>
    </row>
    <row r="5513" spans="1:8" x14ac:dyDescent="0.3">
      <c r="A5513" t="s">
        <v>4543</v>
      </c>
      <c r="B5513" t="s">
        <v>173</v>
      </c>
      <c r="C5513" t="s">
        <v>3</v>
      </c>
      <c r="D5513" s="155">
        <v>1135.2</v>
      </c>
      <c r="E5513" s="17">
        <v>20592</v>
      </c>
      <c r="F5513" s="17">
        <v>1780435</v>
      </c>
      <c r="G5513" s="17">
        <v>715496.90380000044</v>
      </c>
      <c r="H5513">
        <v>89.829069761848743</v>
      </c>
    </row>
    <row r="5514" spans="1:8" x14ac:dyDescent="0.3">
      <c r="A5514" t="s">
        <v>4544</v>
      </c>
      <c r="B5514" t="s">
        <v>173</v>
      </c>
      <c r="C5514" t="s">
        <v>7</v>
      </c>
      <c r="D5514" s="155">
        <v>1135.2</v>
      </c>
      <c r="E5514" s="17">
        <v>2649</v>
      </c>
      <c r="F5514" s="17">
        <v>556224</v>
      </c>
      <c r="G5514" s="17">
        <v>297481.76000000013</v>
      </c>
      <c r="H5514">
        <v>76.204224544859812</v>
      </c>
    </row>
    <row r="5515" spans="1:8" x14ac:dyDescent="0.3">
      <c r="A5515" t="s">
        <v>4545</v>
      </c>
      <c r="B5515" t="s">
        <v>173</v>
      </c>
      <c r="C5515" t="s">
        <v>5</v>
      </c>
      <c r="D5515" s="155">
        <v>1135.2</v>
      </c>
      <c r="E5515" s="17">
        <v>2800</v>
      </c>
      <c r="F5515" s="17">
        <v>411827</v>
      </c>
      <c r="G5515" s="17">
        <v>211851.19719999979</v>
      </c>
      <c r="H5515">
        <v>69.254427180126768</v>
      </c>
    </row>
    <row r="5516" spans="1:8" x14ac:dyDescent="0.3">
      <c r="A5516" t="s">
        <v>4546</v>
      </c>
      <c r="B5516" t="s">
        <v>173</v>
      </c>
      <c r="C5516" t="s">
        <v>6</v>
      </c>
      <c r="D5516" s="155">
        <v>1135.2</v>
      </c>
      <c r="E5516" s="17">
        <v>1840</v>
      </c>
      <c r="F5516" s="17">
        <v>500652</v>
      </c>
      <c r="G5516" s="17">
        <v>246779.89939999982</v>
      </c>
      <c r="H5516">
        <v>38.728165267325927</v>
      </c>
    </row>
    <row r="5517" spans="1:8" x14ac:dyDescent="0.3">
      <c r="A5517" t="s">
        <v>4547</v>
      </c>
      <c r="B5517" t="s">
        <v>173</v>
      </c>
      <c r="C5517" t="s">
        <v>8</v>
      </c>
      <c r="D5517" s="155">
        <v>1135.2</v>
      </c>
      <c r="E5517" s="17">
        <v>2490</v>
      </c>
      <c r="F5517" s="17">
        <v>498819</v>
      </c>
      <c r="G5517" s="17">
        <v>230371.38160000008</v>
      </c>
      <c r="H5517">
        <v>52.126649547880639</v>
      </c>
    </row>
    <row r="5518" spans="1:8" x14ac:dyDescent="0.3">
      <c r="A5518" t="s">
        <v>4548</v>
      </c>
      <c r="B5518" t="s">
        <v>173</v>
      </c>
      <c r="C5518" t="s">
        <v>21</v>
      </c>
      <c r="D5518" s="155">
        <v>1135.2</v>
      </c>
      <c r="E5518" s="17">
        <v>2750</v>
      </c>
      <c r="F5518" s="17">
        <v>276845</v>
      </c>
      <c r="G5518" s="17">
        <v>119526.22219999996</v>
      </c>
      <c r="H5518">
        <v>60.951749381058313</v>
      </c>
    </row>
    <row r="5519" spans="1:8" x14ac:dyDescent="0.3">
      <c r="A5519" t="s">
        <v>4549</v>
      </c>
      <c r="B5519" t="s">
        <v>173</v>
      </c>
      <c r="C5519" t="s">
        <v>22</v>
      </c>
      <c r="D5519" s="155">
        <v>1135.2</v>
      </c>
      <c r="E5519" s="17">
        <v>2360</v>
      </c>
      <c r="F5519" s="17">
        <v>384153</v>
      </c>
      <c r="G5519" s="17">
        <v>179928.36320000002</v>
      </c>
      <c r="H5519">
        <v>74.217368594678902</v>
      </c>
    </row>
    <row r="5520" spans="1:8" x14ac:dyDescent="0.3">
      <c r="A5520" t="s">
        <v>4550</v>
      </c>
      <c r="B5520" t="s">
        <v>173</v>
      </c>
      <c r="C5520" t="s">
        <v>23</v>
      </c>
      <c r="D5520" s="155">
        <v>1135.2</v>
      </c>
      <c r="E5520" s="17">
        <v>1320</v>
      </c>
      <c r="F5520" s="17">
        <v>381717</v>
      </c>
      <c r="G5520" s="17">
        <v>193750.37399999995</v>
      </c>
      <c r="H5520">
        <v>65.407038746335729</v>
      </c>
    </row>
    <row r="5521" spans="1:8" x14ac:dyDescent="0.3">
      <c r="A5521" t="s">
        <v>4551</v>
      </c>
      <c r="B5521" t="s">
        <v>173</v>
      </c>
      <c r="C5521" t="s">
        <v>24</v>
      </c>
      <c r="D5521" s="155">
        <v>1135.2</v>
      </c>
      <c r="E5521" s="17">
        <v>5560</v>
      </c>
      <c r="F5521" s="17">
        <v>408021</v>
      </c>
      <c r="G5521" s="17">
        <v>212824.33339999983</v>
      </c>
      <c r="H5521">
        <v>77.26708035494687</v>
      </c>
    </row>
    <row r="5522" spans="1:8" x14ac:dyDescent="0.3">
      <c r="A5522" t="s">
        <v>4552</v>
      </c>
      <c r="B5522" t="s">
        <v>173</v>
      </c>
      <c r="C5522" t="s">
        <v>25</v>
      </c>
      <c r="D5522" s="155">
        <v>1135.2</v>
      </c>
      <c r="E5522" s="17">
        <v>2040</v>
      </c>
      <c r="F5522" s="17">
        <v>260949.99</v>
      </c>
      <c r="G5522" s="17">
        <v>134319.76200000005</v>
      </c>
      <c r="H5522">
        <v>66.503031816384393</v>
      </c>
    </row>
    <row r="5523" spans="1:8" x14ac:dyDescent="0.3">
      <c r="A5523" t="s">
        <v>8148</v>
      </c>
      <c r="B5523" t="s">
        <v>173</v>
      </c>
      <c r="C5523" t="s">
        <v>5061</v>
      </c>
      <c r="D5523" s="155">
        <v>1135.2</v>
      </c>
      <c r="E5523" s="17">
        <v>3210</v>
      </c>
      <c r="F5523" s="17">
        <v>304489</v>
      </c>
      <c r="G5523" s="17">
        <v>155347.43599999993</v>
      </c>
      <c r="H5523">
        <v>57.910438545488184</v>
      </c>
    </row>
    <row r="5524" spans="1:8" x14ac:dyDescent="0.3">
      <c r="A5524" t="s">
        <v>4553</v>
      </c>
      <c r="B5524" t="s">
        <v>173</v>
      </c>
      <c r="C5524" t="s">
        <v>14</v>
      </c>
      <c r="D5524" s="155">
        <v>1135.2</v>
      </c>
      <c r="E5524" s="17">
        <v>1545</v>
      </c>
      <c r="F5524" s="17">
        <v>323135.28999999998</v>
      </c>
      <c r="G5524" s="17">
        <v>156998.739</v>
      </c>
      <c r="H5524">
        <v>52.400834791616774</v>
      </c>
    </row>
    <row r="5525" spans="1:8" x14ac:dyDescent="0.3">
      <c r="A5525" t="s">
        <v>4554</v>
      </c>
      <c r="B5525" t="s">
        <v>173</v>
      </c>
      <c r="C5525" t="s">
        <v>15</v>
      </c>
      <c r="D5525" s="155">
        <v>1135.2</v>
      </c>
      <c r="E5525" s="17">
        <v>1315</v>
      </c>
      <c r="F5525" s="17">
        <v>347501</v>
      </c>
      <c r="G5525" s="17">
        <v>198721.24620000014</v>
      </c>
      <c r="H5525">
        <v>52.919199578619057</v>
      </c>
    </row>
    <row r="5526" spans="1:8" x14ac:dyDescent="0.3">
      <c r="A5526" t="s">
        <v>8149</v>
      </c>
      <c r="B5526" t="s">
        <v>173</v>
      </c>
      <c r="C5526" t="s">
        <v>5063</v>
      </c>
      <c r="D5526" s="155">
        <v>1135.2</v>
      </c>
      <c r="E5526" s="17">
        <v>400</v>
      </c>
      <c r="F5526" s="17">
        <v>24817.71</v>
      </c>
      <c r="G5526" s="17">
        <v>11639.558000000005</v>
      </c>
      <c r="H5526">
        <v>38.221928529887954</v>
      </c>
    </row>
    <row r="5527" spans="1:8" x14ac:dyDescent="0.3">
      <c r="A5527" t="s">
        <v>8150</v>
      </c>
      <c r="B5527" t="s">
        <v>173</v>
      </c>
      <c r="C5527" t="s">
        <v>5065</v>
      </c>
      <c r="D5527" s="155">
        <v>1135.2</v>
      </c>
      <c r="E5527" s="17">
        <v>0</v>
      </c>
      <c r="F5527" s="17">
        <v>356785</v>
      </c>
      <c r="G5527" s="17">
        <v>138155.79120000033</v>
      </c>
      <c r="H5527">
        <v>55.734992594457047</v>
      </c>
    </row>
    <row r="5528" spans="1:8" x14ac:dyDescent="0.3">
      <c r="A5528" t="s">
        <v>8151</v>
      </c>
      <c r="B5528" t="s">
        <v>173</v>
      </c>
      <c r="C5528" t="s">
        <v>5067</v>
      </c>
      <c r="D5528" s="155">
        <v>1135.2</v>
      </c>
      <c r="E5528" s="17">
        <v>0</v>
      </c>
      <c r="F5528" s="17">
        <v>234923</v>
      </c>
      <c r="G5528" s="17">
        <v>86574.205099999992</v>
      </c>
      <c r="H5528">
        <v>77.914064811860328</v>
      </c>
    </row>
    <row r="5529" spans="1:8" x14ac:dyDescent="0.3">
      <c r="A5529" t="s">
        <v>8152</v>
      </c>
      <c r="B5529" t="s">
        <v>173</v>
      </c>
      <c r="C5529" t="s">
        <v>5069</v>
      </c>
      <c r="D5529" s="155">
        <v>1135.2</v>
      </c>
      <c r="E5529" s="17">
        <v>0</v>
      </c>
      <c r="F5529" s="17">
        <v>36023</v>
      </c>
      <c r="G5529" s="17">
        <v>10493.545999999998</v>
      </c>
      <c r="H5529">
        <v>82.895834082468085</v>
      </c>
    </row>
    <row r="5530" spans="1:8" x14ac:dyDescent="0.3">
      <c r="A5530" t="s">
        <v>8153</v>
      </c>
      <c r="B5530" t="s">
        <v>173</v>
      </c>
      <c r="C5530" t="s">
        <v>5071</v>
      </c>
      <c r="D5530" s="155">
        <v>1135.2</v>
      </c>
      <c r="E5530" s="17">
        <v>0</v>
      </c>
      <c r="F5530" s="17">
        <v>24523</v>
      </c>
      <c r="G5530" s="17">
        <v>12137.989200000002</v>
      </c>
      <c r="H5530">
        <v>49.026317498245554</v>
      </c>
    </row>
    <row r="5531" spans="1:8" x14ac:dyDescent="0.3">
      <c r="A5531" t="s">
        <v>8154</v>
      </c>
      <c r="B5531" t="s">
        <v>173</v>
      </c>
      <c r="C5531" t="s">
        <v>5073</v>
      </c>
      <c r="D5531" s="155">
        <v>1135.2</v>
      </c>
      <c r="E5531" s="17">
        <v>0</v>
      </c>
      <c r="F5531" s="17">
        <v>54409</v>
      </c>
      <c r="G5531" s="17">
        <v>20144.535300000003</v>
      </c>
      <c r="H5531">
        <v>25.287928934141494</v>
      </c>
    </row>
    <row r="5532" spans="1:8" x14ac:dyDescent="0.3">
      <c r="A5532" t="s">
        <v>8155</v>
      </c>
      <c r="B5532" t="s">
        <v>173</v>
      </c>
      <c r="C5532" t="s">
        <v>5075</v>
      </c>
      <c r="D5532" s="155">
        <v>1135.2</v>
      </c>
      <c r="E5532" s="17">
        <v>0</v>
      </c>
      <c r="F5532" s="17">
        <v>399</v>
      </c>
      <c r="G5532" s="17">
        <v>270.02999999999997</v>
      </c>
      <c r="H5532">
        <v>31</v>
      </c>
    </row>
    <row r="5533" spans="1:8" x14ac:dyDescent="0.3">
      <c r="A5533" t="s">
        <v>4555</v>
      </c>
      <c r="B5533" t="s">
        <v>173</v>
      </c>
      <c r="C5533" t="s">
        <v>26</v>
      </c>
      <c r="D5533" s="155">
        <v>1135.2</v>
      </c>
      <c r="E5533" s="17">
        <v>1140</v>
      </c>
      <c r="F5533" s="17">
        <v>346035</v>
      </c>
      <c r="G5533" s="17">
        <v>178790.54250000001</v>
      </c>
      <c r="H5533">
        <v>93.9770474952808</v>
      </c>
    </row>
    <row r="5534" spans="1:8" x14ac:dyDescent="0.3">
      <c r="A5534" t="s">
        <v>4556</v>
      </c>
      <c r="B5534" t="s">
        <v>173</v>
      </c>
      <c r="C5534" t="s">
        <v>27</v>
      </c>
      <c r="D5534" s="155">
        <v>1135.2</v>
      </c>
      <c r="E5534" s="17">
        <v>1140</v>
      </c>
      <c r="F5534" s="17">
        <v>242111</v>
      </c>
      <c r="G5534" s="17">
        <v>115632.75530000009</v>
      </c>
      <c r="H5534">
        <v>121.91875862663669</v>
      </c>
    </row>
    <row r="5535" spans="1:8" x14ac:dyDescent="0.3">
      <c r="A5535" t="s">
        <v>4557</v>
      </c>
      <c r="B5535" t="s">
        <v>173</v>
      </c>
      <c r="C5535" t="s">
        <v>28</v>
      </c>
      <c r="D5535" s="155">
        <v>1135.2</v>
      </c>
      <c r="E5535" s="17">
        <v>1320</v>
      </c>
      <c r="F5535" s="17">
        <v>193888</v>
      </c>
      <c r="G5535" s="17">
        <v>76681.025000000023</v>
      </c>
      <c r="H5535">
        <v>93.130395075890505</v>
      </c>
    </row>
    <row r="5536" spans="1:8" x14ac:dyDescent="0.3">
      <c r="A5536" t="s">
        <v>4558</v>
      </c>
      <c r="B5536" t="s">
        <v>173</v>
      </c>
      <c r="C5536" t="s">
        <v>29</v>
      </c>
      <c r="D5536" s="155">
        <v>1135.2</v>
      </c>
      <c r="E5536" s="17">
        <v>400</v>
      </c>
      <c r="F5536" s="17">
        <v>118604</v>
      </c>
      <c r="G5536" s="17">
        <v>58224.578700000035</v>
      </c>
      <c r="H5536">
        <v>74.549440332247741</v>
      </c>
    </row>
    <row r="5537" spans="1:8" x14ac:dyDescent="0.3">
      <c r="A5537" t="s">
        <v>8156</v>
      </c>
      <c r="B5537" t="s">
        <v>173</v>
      </c>
      <c r="C5537" t="s">
        <v>5077</v>
      </c>
      <c r="D5537" s="155">
        <v>1135.2</v>
      </c>
      <c r="E5537" s="17">
        <v>640</v>
      </c>
      <c r="F5537" s="17">
        <v>11752</v>
      </c>
      <c r="G5537" s="17">
        <v>5046.9279999999999</v>
      </c>
      <c r="H5537">
        <v>60.348827007375881</v>
      </c>
    </row>
    <row r="5538" spans="1:8" x14ac:dyDescent="0.3">
      <c r="A5538" t="s">
        <v>4559</v>
      </c>
      <c r="B5538" t="s">
        <v>173</v>
      </c>
      <c r="C5538" t="s">
        <v>30</v>
      </c>
      <c r="D5538" s="155">
        <v>1135.2</v>
      </c>
      <c r="E5538" s="17">
        <v>1108</v>
      </c>
      <c r="F5538" s="17">
        <v>175094</v>
      </c>
      <c r="G5538" s="17">
        <v>98858.366899999979</v>
      </c>
      <c r="H5538">
        <v>80.653180882418653</v>
      </c>
    </row>
    <row r="5539" spans="1:8" x14ac:dyDescent="0.3">
      <c r="A5539" t="s">
        <v>8157</v>
      </c>
      <c r="B5539" t="s">
        <v>173</v>
      </c>
      <c r="C5539" t="s">
        <v>5079</v>
      </c>
      <c r="D5539" s="155">
        <v>1135.2</v>
      </c>
      <c r="E5539" s="17">
        <v>880</v>
      </c>
      <c r="F5539" s="17">
        <v>29934</v>
      </c>
      <c r="G5539" s="17">
        <v>12518.556000000004</v>
      </c>
      <c r="H5539">
        <v>77.786148461101533</v>
      </c>
    </row>
    <row r="5540" spans="1:8" x14ac:dyDescent="0.3">
      <c r="A5540" t="s">
        <v>8158</v>
      </c>
      <c r="B5540" t="s">
        <v>173</v>
      </c>
      <c r="C5540" t="s">
        <v>5081</v>
      </c>
      <c r="D5540" s="155">
        <v>1135.2</v>
      </c>
      <c r="E5540" s="17">
        <v>0</v>
      </c>
      <c r="F5540" s="17">
        <v>143758</v>
      </c>
      <c r="G5540" s="17">
        <v>79127.742599999969</v>
      </c>
      <c r="H5540">
        <v>55.867865199001869</v>
      </c>
    </row>
    <row r="5541" spans="1:8" x14ac:dyDescent="0.3">
      <c r="A5541" t="s">
        <v>8159</v>
      </c>
      <c r="B5541" t="s">
        <v>173</v>
      </c>
      <c r="C5541" t="s">
        <v>5083</v>
      </c>
      <c r="D5541" s="155">
        <v>1135.2</v>
      </c>
      <c r="E5541" s="17">
        <v>0</v>
      </c>
      <c r="F5541" s="17">
        <v>121638</v>
      </c>
      <c r="G5541" s="17">
        <v>66574.867499999993</v>
      </c>
      <c r="H5541">
        <v>49.579726175222632</v>
      </c>
    </row>
    <row r="5542" spans="1:8" x14ac:dyDescent="0.3">
      <c r="A5542" t="s">
        <v>8160</v>
      </c>
      <c r="B5542" t="s">
        <v>173</v>
      </c>
      <c r="C5542" t="s">
        <v>5085</v>
      </c>
      <c r="D5542" s="155">
        <v>1135.2</v>
      </c>
      <c r="E5542" s="17">
        <v>180</v>
      </c>
      <c r="F5542" s="17">
        <v>24910</v>
      </c>
      <c r="G5542" s="17">
        <v>8160.16</v>
      </c>
      <c r="H5542">
        <v>36.788828096268375</v>
      </c>
    </row>
    <row r="5543" spans="1:8" x14ac:dyDescent="0.3">
      <c r="A5543" t="s">
        <v>4560</v>
      </c>
      <c r="B5543" t="s">
        <v>173</v>
      </c>
      <c r="C5543" t="s">
        <v>31</v>
      </c>
      <c r="D5543" s="155">
        <v>1135.2</v>
      </c>
      <c r="E5543" s="17">
        <v>2400</v>
      </c>
      <c r="F5543" s="17">
        <v>212986</v>
      </c>
      <c r="G5543" s="17">
        <v>96726.39850000001</v>
      </c>
      <c r="H5543">
        <v>74.960822192393266</v>
      </c>
    </row>
    <row r="5544" spans="1:8" x14ac:dyDescent="0.3">
      <c r="A5544" t="s">
        <v>8161</v>
      </c>
      <c r="B5544" t="s">
        <v>173</v>
      </c>
      <c r="C5544" t="s">
        <v>5087</v>
      </c>
      <c r="D5544" s="155">
        <v>1135.2</v>
      </c>
      <c r="E5544" s="17">
        <v>0</v>
      </c>
      <c r="F5544" s="17">
        <v>64321</v>
      </c>
      <c r="G5544" s="17">
        <v>22340.956000000006</v>
      </c>
      <c r="H5544">
        <v>87.488851540984513</v>
      </c>
    </row>
    <row r="5545" spans="1:8" x14ac:dyDescent="0.3">
      <c r="A5545" t="s">
        <v>4441</v>
      </c>
      <c r="B5545" t="s">
        <v>249</v>
      </c>
      <c r="C5545" t="s">
        <v>4</v>
      </c>
      <c r="D5545" s="155">
        <v>1073.5999999999999</v>
      </c>
      <c r="E5545" s="17">
        <v>12582</v>
      </c>
      <c r="F5545" s="17">
        <v>4138978</v>
      </c>
      <c r="G5545" s="17">
        <v>2240961.1408999986</v>
      </c>
      <c r="H5545">
        <v>53.916517471886344</v>
      </c>
    </row>
    <row r="5546" spans="1:8" x14ac:dyDescent="0.3">
      <c r="A5546" t="s">
        <v>4442</v>
      </c>
      <c r="B5546" t="s">
        <v>249</v>
      </c>
      <c r="C5546" t="s">
        <v>2</v>
      </c>
      <c r="D5546" s="155">
        <v>1073.5999999999999</v>
      </c>
      <c r="E5546" s="17">
        <v>18534</v>
      </c>
      <c r="F5546" s="17">
        <v>6857292</v>
      </c>
      <c r="G5546" s="17">
        <v>3643059.4213</v>
      </c>
      <c r="H5546">
        <v>61.604484158855037</v>
      </c>
    </row>
    <row r="5547" spans="1:8" x14ac:dyDescent="0.3">
      <c r="A5547" t="s">
        <v>4443</v>
      </c>
      <c r="B5547" t="s">
        <v>249</v>
      </c>
      <c r="C5547" t="s">
        <v>3</v>
      </c>
      <c r="D5547" s="155">
        <v>1073.5999999999999</v>
      </c>
      <c r="E5547" s="17">
        <v>14880</v>
      </c>
      <c r="F5547" s="17">
        <v>1753346</v>
      </c>
      <c r="G5547" s="17">
        <v>836203.06540000113</v>
      </c>
      <c r="H5547">
        <v>78.214147778160438</v>
      </c>
    </row>
    <row r="5548" spans="1:8" x14ac:dyDescent="0.3">
      <c r="A5548" t="s">
        <v>4444</v>
      </c>
      <c r="B5548" t="s">
        <v>249</v>
      </c>
      <c r="C5548" t="s">
        <v>7</v>
      </c>
      <c r="D5548" s="155">
        <v>1073.5999999999999</v>
      </c>
      <c r="E5548" s="17">
        <v>3867</v>
      </c>
      <c r="F5548" s="17">
        <v>1395669</v>
      </c>
      <c r="G5548" s="17">
        <v>774902.81599999918</v>
      </c>
      <c r="H5548">
        <v>47.875036489100928</v>
      </c>
    </row>
    <row r="5549" spans="1:8" x14ac:dyDescent="0.3">
      <c r="A5549" t="s">
        <v>4445</v>
      </c>
      <c r="B5549" t="s">
        <v>249</v>
      </c>
      <c r="C5549" t="s">
        <v>5</v>
      </c>
      <c r="D5549" s="155">
        <v>1073.5999999999999</v>
      </c>
      <c r="E5549" s="17">
        <v>6000</v>
      </c>
      <c r="F5549" s="17">
        <v>1136605</v>
      </c>
      <c r="G5549" s="17">
        <v>624432.53300000029</v>
      </c>
      <c r="H5549">
        <v>55.025724872672626</v>
      </c>
    </row>
    <row r="5550" spans="1:8" x14ac:dyDescent="0.3">
      <c r="A5550" t="s">
        <v>4446</v>
      </c>
      <c r="B5550" t="s">
        <v>249</v>
      </c>
      <c r="C5550" t="s">
        <v>6</v>
      </c>
      <c r="D5550" s="155">
        <v>1073.5999999999999</v>
      </c>
      <c r="E5550" s="17">
        <v>1320</v>
      </c>
      <c r="F5550" s="17">
        <v>613583</v>
      </c>
      <c r="G5550" s="17">
        <v>318019.55680000008</v>
      </c>
      <c r="H5550">
        <v>26.817649424379177</v>
      </c>
    </row>
    <row r="5551" spans="1:8" x14ac:dyDescent="0.3">
      <c r="A5551" t="s">
        <v>4447</v>
      </c>
      <c r="B5551" t="s">
        <v>249</v>
      </c>
      <c r="C5551" t="s">
        <v>8</v>
      </c>
      <c r="D5551" s="155">
        <v>1073.5999999999999</v>
      </c>
      <c r="E5551" s="17">
        <v>3880</v>
      </c>
      <c r="F5551" s="17">
        <v>1061739</v>
      </c>
      <c r="G5551" s="17">
        <v>534097.74489999982</v>
      </c>
      <c r="H5551">
        <v>38.556892986778145</v>
      </c>
    </row>
    <row r="5552" spans="1:8" x14ac:dyDescent="0.3">
      <c r="A5552" t="s">
        <v>4448</v>
      </c>
      <c r="B5552" t="s">
        <v>249</v>
      </c>
      <c r="C5552" t="s">
        <v>21</v>
      </c>
      <c r="D5552" s="155">
        <v>1073.5999999999999</v>
      </c>
      <c r="E5552" s="17">
        <v>1910</v>
      </c>
      <c r="F5552" s="17">
        <v>392270</v>
      </c>
      <c r="G5552" s="17">
        <v>203858.61000000002</v>
      </c>
      <c r="H5552">
        <v>37.935635157725883</v>
      </c>
    </row>
    <row r="5553" spans="1:8" x14ac:dyDescent="0.3">
      <c r="A5553" t="s">
        <v>4449</v>
      </c>
      <c r="B5553" t="s">
        <v>249</v>
      </c>
      <c r="C5553" t="s">
        <v>22</v>
      </c>
      <c r="D5553" s="155">
        <v>1073.5999999999999</v>
      </c>
      <c r="E5553" s="17">
        <v>1560</v>
      </c>
      <c r="F5553" s="17">
        <v>648321</v>
      </c>
      <c r="G5553" s="17">
        <v>334453.98200000008</v>
      </c>
      <c r="H5553">
        <v>33.940226389126337</v>
      </c>
    </row>
    <row r="5554" spans="1:8" x14ac:dyDescent="0.3">
      <c r="A5554" t="s">
        <v>4450</v>
      </c>
      <c r="B5554" t="s">
        <v>249</v>
      </c>
      <c r="C5554" t="s">
        <v>23</v>
      </c>
      <c r="D5554" s="155">
        <v>1073.5999999999999</v>
      </c>
      <c r="E5554" s="17">
        <v>880</v>
      </c>
      <c r="F5554" s="17">
        <v>614648</v>
      </c>
      <c r="G5554" s="17">
        <v>336709.09000000008</v>
      </c>
      <c r="H5554">
        <v>33.180171312825536</v>
      </c>
    </row>
    <row r="5555" spans="1:8" x14ac:dyDescent="0.3">
      <c r="A5555" t="s">
        <v>4451</v>
      </c>
      <c r="B5555" t="s">
        <v>249</v>
      </c>
      <c r="C5555" t="s">
        <v>24</v>
      </c>
      <c r="D5555" s="155">
        <v>1073.5999999999999</v>
      </c>
      <c r="E5555" s="17">
        <v>3680</v>
      </c>
      <c r="F5555" s="17">
        <v>793128</v>
      </c>
      <c r="G5555" s="17">
        <v>435810.33040000015</v>
      </c>
      <c r="H5555">
        <v>36.595241247201983</v>
      </c>
    </row>
    <row r="5556" spans="1:8" x14ac:dyDescent="0.3">
      <c r="A5556" t="s">
        <v>4452</v>
      </c>
      <c r="B5556" t="s">
        <v>249</v>
      </c>
      <c r="C5556" t="s">
        <v>25</v>
      </c>
      <c r="D5556" s="155">
        <v>1073.5999999999999</v>
      </c>
      <c r="E5556" s="17">
        <v>1360</v>
      </c>
      <c r="F5556" s="17">
        <v>381681</v>
      </c>
      <c r="G5556" s="17">
        <v>201243.76800000007</v>
      </c>
      <c r="H5556">
        <v>33.359874169428643</v>
      </c>
    </row>
    <row r="5557" spans="1:8" x14ac:dyDescent="0.3">
      <c r="A5557" t="s">
        <v>8162</v>
      </c>
      <c r="B5557" t="s">
        <v>249</v>
      </c>
      <c r="C5557" t="s">
        <v>5061</v>
      </c>
      <c r="D5557" s="155">
        <v>1073.5999999999999</v>
      </c>
      <c r="E5557" s="17">
        <v>4500</v>
      </c>
      <c r="F5557" s="17">
        <v>471936</v>
      </c>
      <c r="G5557" s="17">
        <v>247374.72199999998</v>
      </c>
      <c r="H5557">
        <v>40.810274499773712</v>
      </c>
    </row>
    <row r="5558" spans="1:8" x14ac:dyDescent="0.3">
      <c r="A5558" t="s">
        <v>4453</v>
      </c>
      <c r="B5558" t="s">
        <v>249</v>
      </c>
      <c r="C5558" t="s">
        <v>14</v>
      </c>
      <c r="D5558" s="155">
        <v>1073.5999999999999</v>
      </c>
      <c r="E5558" s="17">
        <v>1552</v>
      </c>
      <c r="F5558" s="17">
        <v>601038</v>
      </c>
      <c r="G5558" s="17">
        <v>313325.30600000004</v>
      </c>
      <c r="H5558">
        <v>21.555710466845117</v>
      </c>
    </row>
    <row r="5559" spans="1:8" x14ac:dyDescent="0.3">
      <c r="A5559" t="s">
        <v>4454</v>
      </c>
      <c r="B5559" t="s">
        <v>249</v>
      </c>
      <c r="C5559" t="s">
        <v>15</v>
      </c>
      <c r="D5559" s="155">
        <v>1073.5999999999999</v>
      </c>
      <c r="E5559" s="17">
        <v>1437</v>
      </c>
      <c r="F5559" s="17">
        <v>575233</v>
      </c>
      <c r="G5559" s="17">
        <v>333804.52259999985</v>
      </c>
      <c r="H5559">
        <v>30.750223000412252</v>
      </c>
    </row>
    <row r="5560" spans="1:8" x14ac:dyDescent="0.3">
      <c r="A5560" t="s">
        <v>8163</v>
      </c>
      <c r="B5560" t="s">
        <v>249</v>
      </c>
      <c r="C5560" t="s">
        <v>5063</v>
      </c>
      <c r="D5560" s="155">
        <v>1073.5999999999999</v>
      </c>
      <c r="E5560" s="17">
        <v>400</v>
      </c>
      <c r="F5560" s="17">
        <v>24251</v>
      </c>
      <c r="G5560" s="17">
        <v>10859.472000000014</v>
      </c>
      <c r="H5560">
        <v>41.62794350278778</v>
      </c>
    </row>
    <row r="5561" spans="1:8" x14ac:dyDescent="0.3">
      <c r="A5561" t="s">
        <v>8164</v>
      </c>
      <c r="B5561" t="s">
        <v>249</v>
      </c>
      <c r="C5561" t="s">
        <v>5065</v>
      </c>
      <c r="D5561" s="155">
        <v>1073.5999999999999</v>
      </c>
      <c r="E5561" s="17">
        <v>0</v>
      </c>
      <c r="F5561" s="17">
        <v>435091</v>
      </c>
      <c r="G5561" s="17">
        <v>182015.03970000023</v>
      </c>
      <c r="H5561">
        <v>43.5174428469807</v>
      </c>
    </row>
    <row r="5562" spans="1:8" x14ac:dyDescent="0.3">
      <c r="A5562" t="s">
        <v>8165</v>
      </c>
      <c r="B5562" t="s">
        <v>249</v>
      </c>
      <c r="C5562" t="s">
        <v>5067</v>
      </c>
      <c r="D5562" s="155">
        <v>1073.5999999999999</v>
      </c>
      <c r="E5562" s="17">
        <v>0</v>
      </c>
      <c r="F5562" s="17">
        <v>612127</v>
      </c>
      <c r="G5562" s="17">
        <v>312114.26070000004</v>
      </c>
      <c r="H5562">
        <v>59.698269801771687</v>
      </c>
    </row>
    <row r="5563" spans="1:8" x14ac:dyDescent="0.3">
      <c r="A5563" t="s">
        <v>8166</v>
      </c>
      <c r="B5563" t="s">
        <v>249</v>
      </c>
      <c r="C5563" t="s">
        <v>5069</v>
      </c>
      <c r="D5563" s="155">
        <v>1073.5999999999999</v>
      </c>
      <c r="E5563" s="17">
        <v>0</v>
      </c>
      <c r="F5563" s="17">
        <v>25800</v>
      </c>
      <c r="G5563" s="17">
        <v>16336.33</v>
      </c>
      <c r="H5563">
        <v>59.815667124910306</v>
      </c>
    </row>
    <row r="5564" spans="1:8" x14ac:dyDescent="0.3">
      <c r="A5564" t="s">
        <v>8167</v>
      </c>
      <c r="B5564" t="s">
        <v>249</v>
      </c>
      <c r="C5564" t="s">
        <v>5071</v>
      </c>
      <c r="D5564" s="155">
        <v>1073.5999999999999</v>
      </c>
      <c r="E5564" s="17">
        <v>0</v>
      </c>
      <c r="F5564" s="17">
        <v>56580</v>
      </c>
      <c r="G5564" s="17">
        <v>27693.149000000001</v>
      </c>
      <c r="H5564">
        <v>21.552838473117067</v>
      </c>
    </row>
    <row r="5565" spans="1:8" x14ac:dyDescent="0.3">
      <c r="A5565" t="s">
        <v>8168</v>
      </c>
      <c r="B5565" t="s">
        <v>249</v>
      </c>
      <c r="C5565" t="s">
        <v>5073</v>
      </c>
      <c r="D5565" s="155">
        <v>1073.5999999999999</v>
      </c>
      <c r="E5565" s="17">
        <v>0</v>
      </c>
      <c r="F5565" s="17">
        <v>51817</v>
      </c>
      <c r="G5565" s="17">
        <v>20727.961399999997</v>
      </c>
      <c r="H5565">
        <v>14.339337309066874</v>
      </c>
    </row>
    <row r="5566" spans="1:8" x14ac:dyDescent="0.3">
      <c r="A5566" t="s">
        <v>8169</v>
      </c>
      <c r="B5566" t="s">
        <v>249</v>
      </c>
      <c r="C5566" t="s">
        <v>5075</v>
      </c>
      <c r="D5566" s="155">
        <v>1073.5999999999999</v>
      </c>
      <c r="E5566" s="17">
        <v>0</v>
      </c>
      <c r="F5566" s="17">
        <v>4959</v>
      </c>
      <c r="G5566" s="17">
        <v>2593.7099999999991</v>
      </c>
      <c r="H5566">
        <v>12.326623796659179</v>
      </c>
    </row>
    <row r="5567" spans="1:8" x14ac:dyDescent="0.3">
      <c r="A5567" t="s">
        <v>4455</v>
      </c>
      <c r="B5567" t="s">
        <v>249</v>
      </c>
      <c r="C5567" t="s">
        <v>26</v>
      </c>
      <c r="D5567" s="155">
        <v>1073.5999999999999</v>
      </c>
      <c r="E5567" s="17">
        <v>912</v>
      </c>
      <c r="F5567" s="17">
        <v>418908</v>
      </c>
      <c r="G5567" s="17">
        <v>220916.46830000015</v>
      </c>
      <c r="H5567">
        <v>65.738786070515445</v>
      </c>
    </row>
    <row r="5568" spans="1:8" x14ac:dyDescent="0.3">
      <c r="A5568" t="s">
        <v>4456</v>
      </c>
      <c r="B5568" t="s">
        <v>249</v>
      </c>
      <c r="C5568" t="s">
        <v>27</v>
      </c>
      <c r="D5568" s="155">
        <v>1073.5999999999999</v>
      </c>
      <c r="E5568" s="17">
        <v>912</v>
      </c>
      <c r="F5568" s="17">
        <v>336103</v>
      </c>
      <c r="G5568" s="17">
        <v>177610.6025000001</v>
      </c>
      <c r="H5568">
        <v>76.157364732904526</v>
      </c>
    </row>
    <row r="5569" spans="1:8" x14ac:dyDescent="0.3">
      <c r="A5569" t="s">
        <v>4457</v>
      </c>
      <c r="B5569" t="s">
        <v>249</v>
      </c>
      <c r="C5569" t="s">
        <v>28</v>
      </c>
      <c r="D5569" s="155">
        <v>1073.5999999999999</v>
      </c>
      <c r="E5569" s="17">
        <v>1320</v>
      </c>
      <c r="F5569" s="17">
        <v>202677</v>
      </c>
      <c r="G5569" s="17">
        <v>87697.624899999995</v>
      </c>
      <c r="H5569">
        <v>84.000192267526202</v>
      </c>
    </row>
    <row r="5570" spans="1:8" x14ac:dyDescent="0.3">
      <c r="A5570" t="s">
        <v>4458</v>
      </c>
      <c r="B5570" t="s">
        <v>249</v>
      </c>
      <c r="C5570" t="s">
        <v>29</v>
      </c>
      <c r="D5570" s="155">
        <v>1073.5999999999999</v>
      </c>
      <c r="E5570" s="17">
        <v>200</v>
      </c>
      <c r="F5570" s="17">
        <v>142861</v>
      </c>
      <c r="G5570" s="17">
        <v>75796.77720000004</v>
      </c>
      <c r="H5570">
        <v>49.206176909575674</v>
      </c>
    </row>
    <row r="5571" spans="1:8" x14ac:dyDescent="0.3">
      <c r="A5571" t="s">
        <v>4459</v>
      </c>
      <c r="B5571" t="s">
        <v>249</v>
      </c>
      <c r="C5571" t="s">
        <v>30</v>
      </c>
      <c r="D5571" s="155">
        <v>1073.5999999999999</v>
      </c>
      <c r="E5571" s="17">
        <v>1108</v>
      </c>
      <c r="F5571" s="17">
        <v>327498</v>
      </c>
      <c r="G5571" s="17">
        <v>190312.52349999984</v>
      </c>
      <c r="H5571">
        <v>46.696999326309829</v>
      </c>
    </row>
    <row r="5572" spans="1:8" x14ac:dyDescent="0.3">
      <c r="A5572" t="s">
        <v>8170</v>
      </c>
      <c r="B5572" t="s">
        <v>249</v>
      </c>
      <c r="C5572" t="s">
        <v>5079</v>
      </c>
      <c r="D5572" s="155">
        <v>1073.5999999999999</v>
      </c>
      <c r="E5572" s="17">
        <v>560</v>
      </c>
      <c r="F5572" s="17">
        <v>28524</v>
      </c>
      <c r="G5572" s="17">
        <v>15646.890000000003</v>
      </c>
      <c r="H5572">
        <v>75.698531052386755</v>
      </c>
    </row>
    <row r="5573" spans="1:8" x14ac:dyDescent="0.3">
      <c r="A5573" t="s">
        <v>8171</v>
      </c>
      <c r="B5573" t="s">
        <v>249</v>
      </c>
      <c r="C5573" t="s">
        <v>5081</v>
      </c>
      <c r="D5573" s="155">
        <v>1073.5999999999999</v>
      </c>
      <c r="E5573" s="17">
        <v>0</v>
      </c>
      <c r="F5573" s="17">
        <v>226853</v>
      </c>
      <c r="G5573" s="17">
        <v>125274.48559999997</v>
      </c>
      <c r="H5573">
        <v>34.296865661780124</v>
      </c>
    </row>
    <row r="5574" spans="1:8" x14ac:dyDescent="0.3">
      <c r="A5574" t="s">
        <v>8172</v>
      </c>
      <c r="B5574" t="s">
        <v>249</v>
      </c>
      <c r="C5574" t="s">
        <v>5083</v>
      </c>
      <c r="D5574" s="155">
        <v>1073.5999999999999</v>
      </c>
      <c r="E5574" s="17">
        <v>0</v>
      </c>
      <c r="F5574" s="17">
        <v>257454</v>
      </c>
      <c r="G5574" s="17">
        <v>143821.32800000004</v>
      </c>
      <c r="H5574">
        <v>40.784724083580578</v>
      </c>
    </row>
    <row r="5575" spans="1:8" x14ac:dyDescent="0.3">
      <c r="A5575" t="s">
        <v>8173</v>
      </c>
      <c r="B5575" t="s">
        <v>249</v>
      </c>
      <c r="C5575" t="s">
        <v>5085</v>
      </c>
      <c r="D5575" s="155">
        <v>1073.5999999999999</v>
      </c>
      <c r="E5575" s="17">
        <v>180</v>
      </c>
      <c r="F5575" s="17">
        <v>62525</v>
      </c>
      <c r="G5575" s="17">
        <v>32043.939200000001</v>
      </c>
      <c r="H5575">
        <v>46.528798062697319</v>
      </c>
    </row>
    <row r="5576" spans="1:8" x14ac:dyDescent="0.3">
      <c r="A5576" t="s">
        <v>4460</v>
      </c>
      <c r="B5576" t="s">
        <v>249</v>
      </c>
      <c r="C5576" t="s">
        <v>31</v>
      </c>
      <c r="D5576" s="155">
        <v>1073.5999999999999</v>
      </c>
      <c r="E5576" s="17">
        <v>3200</v>
      </c>
      <c r="F5576" s="17">
        <v>558031</v>
      </c>
      <c r="G5576" s="17">
        <v>279326.13670000009</v>
      </c>
      <c r="H5576">
        <v>43.724781781732212</v>
      </c>
    </row>
    <row r="5577" spans="1:8" x14ac:dyDescent="0.3">
      <c r="A5577" t="s">
        <v>8174</v>
      </c>
      <c r="B5577" t="s">
        <v>249</v>
      </c>
      <c r="C5577" t="s">
        <v>5087</v>
      </c>
      <c r="D5577" s="155">
        <v>1073.5999999999999</v>
      </c>
      <c r="E5577" s="17">
        <v>0</v>
      </c>
      <c r="F5577" s="17">
        <v>16272</v>
      </c>
      <c r="G5577" s="17">
        <v>5303.4480000000003</v>
      </c>
      <c r="H5577">
        <v>92.268295778695332</v>
      </c>
    </row>
    <row r="5578" spans="1:8" x14ac:dyDescent="0.3">
      <c r="A5578" t="s">
        <v>4801</v>
      </c>
      <c r="B5578" t="s">
        <v>153</v>
      </c>
      <c r="C5578" t="s">
        <v>4</v>
      </c>
      <c r="D5578" s="155">
        <v>1330</v>
      </c>
      <c r="E5578" s="17">
        <v>14421</v>
      </c>
      <c r="F5578" s="17">
        <v>4554343</v>
      </c>
      <c r="G5578" s="17">
        <v>2403553.4995999993</v>
      </c>
      <c r="H5578">
        <v>53.705564889645323</v>
      </c>
    </row>
    <row r="5579" spans="1:8" x14ac:dyDescent="0.3">
      <c r="A5579" t="s">
        <v>4802</v>
      </c>
      <c r="B5579" t="s">
        <v>153</v>
      </c>
      <c r="C5579" t="s">
        <v>2</v>
      </c>
      <c r="D5579" s="155">
        <v>1330</v>
      </c>
      <c r="E5579" s="17">
        <v>19404</v>
      </c>
      <c r="F5579" s="17">
        <v>6395334</v>
      </c>
      <c r="G5579" s="17">
        <v>3116229.3557999949</v>
      </c>
      <c r="H5579">
        <v>69.590790629944351</v>
      </c>
    </row>
    <row r="5580" spans="1:8" x14ac:dyDescent="0.3">
      <c r="A5580" t="s">
        <v>4803</v>
      </c>
      <c r="B5580" t="s">
        <v>153</v>
      </c>
      <c r="C5580" t="s">
        <v>3</v>
      </c>
      <c r="D5580" s="155">
        <v>1330</v>
      </c>
      <c r="E5580" s="17">
        <v>15088</v>
      </c>
      <c r="F5580" s="17">
        <v>1596821</v>
      </c>
      <c r="G5580" s="17">
        <v>739458.40920000046</v>
      </c>
      <c r="H5580">
        <v>91.661652373438443</v>
      </c>
    </row>
    <row r="5581" spans="1:8" x14ac:dyDescent="0.3">
      <c r="A5581" t="s">
        <v>4804</v>
      </c>
      <c r="B5581" t="s">
        <v>153</v>
      </c>
      <c r="C5581" t="s">
        <v>7</v>
      </c>
      <c r="D5581" s="155">
        <v>1330</v>
      </c>
      <c r="E5581" s="17">
        <v>4629</v>
      </c>
      <c r="F5581" s="17">
        <v>964596</v>
      </c>
      <c r="G5581" s="17">
        <v>485416.30899999989</v>
      </c>
      <c r="H5581">
        <v>73.341249937906809</v>
      </c>
    </row>
    <row r="5582" spans="1:8" x14ac:dyDescent="0.3">
      <c r="A5582" t="s">
        <v>4805</v>
      </c>
      <c r="B5582" t="s">
        <v>153</v>
      </c>
      <c r="C5582" t="s">
        <v>5</v>
      </c>
      <c r="D5582" s="155">
        <v>1330</v>
      </c>
      <c r="E5582" s="17">
        <v>4000</v>
      </c>
      <c r="F5582" s="17">
        <v>695778</v>
      </c>
      <c r="G5582" s="17">
        <v>373447.80579999997</v>
      </c>
      <c r="H5582">
        <v>56.334741408783614</v>
      </c>
    </row>
    <row r="5583" spans="1:8" x14ac:dyDescent="0.3">
      <c r="A5583" t="s">
        <v>4806</v>
      </c>
      <c r="B5583" t="s">
        <v>153</v>
      </c>
      <c r="C5583" t="s">
        <v>6</v>
      </c>
      <c r="D5583" s="155">
        <v>1330</v>
      </c>
      <c r="E5583" s="17">
        <v>2360</v>
      </c>
      <c r="F5583" s="17">
        <v>626797</v>
      </c>
      <c r="G5583" s="17">
        <v>315279.22159999993</v>
      </c>
      <c r="H5583">
        <v>40.581925051376174</v>
      </c>
    </row>
    <row r="5584" spans="1:8" x14ac:dyDescent="0.3">
      <c r="A5584" t="s">
        <v>4807</v>
      </c>
      <c r="B5584" t="s">
        <v>153</v>
      </c>
      <c r="C5584" t="s">
        <v>8</v>
      </c>
      <c r="D5584" s="155">
        <v>1330</v>
      </c>
      <c r="E5584" s="17">
        <v>2880</v>
      </c>
      <c r="F5584" s="17">
        <v>614820</v>
      </c>
      <c r="G5584" s="17">
        <v>287865.77929999999</v>
      </c>
      <c r="H5584">
        <v>45.862151361424523</v>
      </c>
    </row>
    <row r="5585" spans="1:8" x14ac:dyDescent="0.3">
      <c r="A5585" t="s">
        <v>4808</v>
      </c>
      <c r="B5585" t="s">
        <v>153</v>
      </c>
      <c r="C5585" t="s">
        <v>21</v>
      </c>
      <c r="D5585" s="155">
        <v>1330</v>
      </c>
      <c r="E5585" s="17">
        <v>3390</v>
      </c>
      <c r="F5585" s="17">
        <v>416500</v>
      </c>
      <c r="G5585" s="17">
        <v>199989.95480000004</v>
      </c>
      <c r="H5585">
        <v>54.843167266587457</v>
      </c>
    </row>
    <row r="5586" spans="1:8" x14ac:dyDescent="0.3">
      <c r="A5586" t="s">
        <v>4809</v>
      </c>
      <c r="B5586" t="s">
        <v>153</v>
      </c>
      <c r="C5586" t="s">
        <v>22</v>
      </c>
      <c r="D5586" s="155">
        <v>1330</v>
      </c>
      <c r="E5586" s="17">
        <v>2920</v>
      </c>
      <c r="F5586" s="17">
        <v>649930</v>
      </c>
      <c r="G5586" s="17">
        <v>320259.40199999959</v>
      </c>
      <c r="H5586">
        <v>50.432040987167404</v>
      </c>
    </row>
    <row r="5587" spans="1:8" x14ac:dyDescent="0.3">
      <c r="A5587" t="s">
        <v>4810</v>
      </c>
      <c r="B5587" t="s">
        <v>153</v>
      </c>
      <c r="C5587" t="s">
        <v>23</v>
      </c>
      <c r="D5587" s="155">
        <v>1330</v>
      </c>
      <c r="E5587" s="17">
        <v>1640</v>
      </c>
      <c r="F5587" s="17">
        <v>642786</v>
      </c>
      <c r="G5587" s="17">
        <v>332221.67999999964</v>
      </c>
      <c r="H5587">
        <v>52.973421240083169</v>
      </c>
    </row>
    <row r="5588" spans="1:8" x14ac:dyDescent="0.3">
      <c r="A5588" t="s">
        <v>4811</v>
      </c>
      <c r="B5588" t="s">
        <v>153</v>
      </c>
      <c r="C5588" t="s">
        <v>24</v>
      </c>
      <c r="D5588" s="155">
        <v>1330</v>
      </c>
      <c r="E5588" s="17">
        <v>6960</v>
      </c>
      <c r="F5588" s="17">
        <v>706931</v>
      </c>
      <c r="G5588" s="17">
        <v>368323.94</v>
      </c>
      <c r="H5588">
        <v>61.413370695519383</v>
      </c>
    </row>
    <row r="5589" spans="1:8" x14ac:dyDescent="0.3">
      <c r="A5589" t="s">
        <v>4812</v>
      </c>
      <c r="B5589" t="s">
        <v>153</v>
      </c>
      <c r="C5589" t="s">
        <v>25</v>
      </c>
      <c r="D5589" s="155">
        <v>1330</v>
      </c>
      <c r="E5589" s="17">
        <v>2560</v>
      </c>
      <c r="F5589" s="17">
        <v>374956</v>
      </c>
      <c r="G5589" s="17">
        <v>190937.514</v>
      </c>
      <c r="H5589">
        <v>58.993530526058166</v>
      </c>
    </row>
    <row r="5590" spans="1:8" x14ac:dyDescent="0.3">
      <c r="A5590" t="s">
        <v>8175</v>
      </c>
      <c r="B5590" t="s">
        <v>153</v>
      </c>
      <c r="C5590" t="s">
        <v>5061</v>
      </c>
      <c r="D5590" s="155">
        <v>1330</v>
      </c>
      <c r="E5590" s="17">
        <v>4155</v>
      </c>
      <c r="F5590" s="17">
        <v>420600</v>
      </c>
      <c r="G5590" s="17">
        <v>222885.73899999988</v>
      </c>
      <c r="H5590">
        <v>46.156093574858446</v>
      </c>
    </row>
    <row r="5591" spans="1:8" x14ac:dyDescent="0.3">
      <c r="A5591" t="s">
        <v>4813</v>
      </c>
      <c r="B5591" t="s">
        <v>153</v>
      </c>
      <c r="C5591" t="s">
        <v>14</v>
      </c>
      <c r="D5591" s="155">
        <v>1330</v>
      </c>
      <c r="E5591" s="17">
        <v>2055</v>
      </c>
      <c r="F5591" s="17">
        <v>690806</v>
      </c>
      <c r="G5591" s="17">
        <v>364784.16800000006</v>
      </c>
      <c r="H5591">
        <v>25.137823839662392</v>
      </c>
    </row>
    <row r="5592" spans="1:8" x14ac:dyDescent="0.3">
      <c r="A5592" t="s">
        <v>4814</v>
      </c>
      <c r="B5592" t="s">
        <v>153</v>
      </c>
      <c r="C5592" t="s">
        <v>15</v>
      </c>
      <c r="D5592" s="155">
        <v>1330</v>
      </c>
      <c r="E5592" s="17">
        <v>1885</v>
      </c>
      <c r="F5592" s="17">
        <v>539276</v>
      </c>
      <c r="G5592" s="17">
        <v>315871.20000000019</v>
      </c>
      <c r="H5592">
        <v>39.829512415579316</v>
      </c>
    </row>
    <row r="5593" spans="1:8" x14ac:dyDescent="0.3">
      <c r="A5593" t="s">
        <v>8176</v>
      </c>
      <c r="B5593" t="s">
        <v>153</v>
      </c>
      <c r="C5593" t="s">
        <v>5063</v>
      </c>
      <c r="D5593" s="155">
        <v>1330</v>
      </c>
      <c r="E5593" s="17">
        <v>400</v>
      </c>
      <c r="F5593" s="17">
        <v>34713</v>
      </c>
      <c r="G5593" s="17">
        <v>16214.985999999997</v>
      </c>
      <c r="H5593">
        <v>17.265332456770775</v>
      </c>
    </row>
    <row r="5594" spans="1:8" x14ac:dyDescent="0.3">
      <c r="A5594" t="s">
        <v>8177</v>
      </c>
      <c r="B5594" t="s">
        <v>153</v>
      </c>
      <c r="C5594" t="s">
        <v>5065</v>
      </c>
      <c r="D5594" s="155">
        <v>1330</v>
      </c>
      <c r="E5594" s="17">
        <v>0</v>
      </c>
      <c r="F5594" s="17">
        <v>651183</v>
      </c>
      <c r="G5594" s="17">
        <v>307517.92020000011</v>
      </c>
      <c r="H5594">
        <v>58.918645454416605</v>
      </c>
    </row>
    <row r="5595" spans="1:8" x14ac:dyDescent="0.3">
      <c r="A5595" t="s">
        <v>8178</v>
      </c>
      <c r="B5595" t="s">
        <v>153</v>
      </c>
      <c r="C5595" t="s">
        <v>5067</v>
      </c>
      <c r="D5595" s="155">
        <v>1330</v>
      </c>
      <c r="E5595" s="17">
        <v>0</v>
      </c>
      <c r="F5595" s="17">
        <v>359245</v>
      </c>
      <c r="G5595" s="17">
        <v>121911.14870000022</v>
      </c>
      <c r="H5595">
        <v>94.029976070253127</v>
      </c>
    </row>
    <row r="5596" spans="1:8" x14ac:dyDescent="0.3">
      <c r="A5596" t="s">
        <v>8179</v>
      </c>
      <c r="B5596" t="s">
        <v>153</v>
      </c>
      <c r="C5596" t="s">
        <v>5069</v>
      </c>
      <c r="D5596" s="155">
        <v>1330</v>
      </c>
      <c r="E5596" s="17">
        <v>0</v>
      </c>
      <c r="F5596" s="17">
        <v>54356</v>
      </c>
      <c r="G5596" s="17">
        <v>8304.991099999992</v>
      </c>
      <c r="H5596">
        <v>114.24019937595779</v>
      </c>
    </row>
    <row r="5597" spans="1:8" x14ac:dyDescent="0.3">
      <c r="A5597" t="s">
        <v>8180</v>
      </c>
      <c r="B5597" t="s">
        <v>153</v>
      </c>
      <c r="C5597" t="s">
        <v>5071</v>
      </c>
      <c r="D5597" s="155">
        <v>1330</v>
      </c>
      <c r="E5597" s="17">
        <v>0</v>
      </c>
      <c r="F5597" s="17">
        <v>52973</v>
      </c>
      <c r="G5597" s="17">
        <v>15845.617999999988</v>
      </c>
      <c r="H5597">
        <v>57.831123304088642</v>
      </c>
    </row>
    <row r="5598" spans="1:8" x14ac:dyDescent="0.3">
      <c r="A5598" t="s">
        <v>8181</v>
      </c>
      <c r="B5598" t="s">
        <v>153</v>
      </c>
      <c r="C5598" t="s">
        <v>5073</v>
      </c>
      <c r="D5598" s="155">
        <v>1330</v>
      </c>
      <c r="E5598" s="17">
        <v>0</v>
      </c>
      <c r="F5598" s="17">
        <v>67952</v>
      </c>
      <c r="G5598" s="17">
        <v>21189.286700000026</v>
      </c>
      <c r="H5598">
        <v>34.684892715581647</v>
      </c>
    </row>
    <row r="5599" spans="1:8" x14ac:dyDescent="0.3">
      <c r="A5599" t="s">
        <v>8182</v>
      </c>
      <c r="B5599" t="s">
        <v>153</v>
      </c>
      <c r="C5599" t="s">
        <v>5075</v>
      </c>
      <c r="D5599" s="155">
        <v>1330</v>
      </c>
      <c r="E5599" s="17">
        <v>0</v>
      </c>
      <c r="F5599" s="17">
        <v>-1195</v>
      </c>
      <c r="G5599" s="17">
        <v>-434.29999999999995</v>
      </c>
      <c r="H5599">
        <v>-25.612278164848171</v>
      </c>
    </row>
    <row r="5600" spans="1:8" x14ac:dyDescent="0.3">
      <c r="A5600" t="s">
        <v>4815</v>
      </c>
      <c r="B5600" t="s">
        <v>153</v>
      </c>
      <c r="C5600" t="s">
        <v>26</v>
      </c>
      <c r="D5600" s="155">
        <v>1330</v>
      </c>
      <c r="E5600" s="17">
        <v>1368</v>
      </c>
      <c r="F5600" s="17">
        <v>653621</v>
      </c>
      <c r="G5600" s="17">
        <v>337593.08370000031</v>
      </c>
      <c r="H5600">
        <v>61.518582860396577</v>
      </c>
    </row>
    <row r="5601" spans="1:8" x14ac:dyDescent="0.3">
      <c r="A5601" t="s">
        <v>4816</v>
      </c>
      <c r="B5601" t="s">
        <v>153</v>
      </c>
      <c r="C5601" t="s">
        <v>27</v>
      </c>
      <c r="D5601" s="155">
        <v>1330</v>
      </c>
      <c r="E5601" s="17">
        <v>1596</v>
      </c>
      <c r="F5601" s="17">
        <v>453045</v>
      </c>
      <c r="G5601" s="17">
        <v>222750.25490000009</v>
      </c>
      <c r="H5601">
        <v>89.504936076372459</v>
      </c>
    </row>
    <row r="5602" spans="1:8" x14ac:dyDescent="0.3">
      <c r="A5602" t="s">
        <v>4817</v>
      </c>
      <c r="B5602" t="s">
        <v>153</v>
      </c>
      <c r="C5602" t="s">
        <v>28</v>
      </c>
      <c r="D5602" s="155">
        <v>1330</v>
      </c>
      <c r="E5602" s="17">
        <v>1056</v>
      </c>
      <c r="F5602" s="17">
        <v>161161</v>
      </c>
      <c r="G5602" s="17">
        <v>62245.381999999983</v>
      </c>
      <c r="H5602">
        <v>96.660536640432255</v>
      </c>
    </row>
    <row r="5603" spans="1:8" x14ac:dyDescent="0.3">
      <c r="A5603" t="s">
        <v>4818</v>
      </c>
      <c r="B5603" t="s">
        <v>153</v>
      </c>
      <c r="C5603" t="s">
        <v>29</v>
      </c>
      <c r="D5603" s="155">
        <v>1330</v>
      </c>
      <c r="E5603" s="17">
        <v>200</v>
      </c>
      <c r="F5603" s="17">
        <v>119591</v>
      </c>
      <c r="G5603" s="17">
        <v>64921.334800000026</v>
      </c>
      <c r="H5603">
        <v>60.160977751881184</v>
      </c>
    </row>
    <row r="5604" spans="1:8" x14ac:dyDescent="0.3">
      <c r="A5604" t="s">
        <v>8183</v>
      </c>
      <c r="B5604" t="s">
        <v>153</v>
      </c>
      <c r="C5604" t="s">
        <v>5077</v>
      </c>
      <c r="D5604" s="155">
        <v>1330</v>
      </c>
      <c r="E5604" s="17">
        <v>0</v>
      </c>
      <c r="F5604" s="17">
        <v>8406</v>
      </c>
      <c r="G5604" s="17">
        <v>4178.0039999999999</v>
      </c>
      <c r="H5604">
        <v>48.300772659198344</v>
      </c>
    </row>
    <row r="5605" spans="1:8" x14ac:dyDescent="0.3">
      <c r="A5605" t="s">
        <v>4819</v>
      </c>
      <c r="B5605" t="s">
        <v>153</v>
      </c>
      <c r="C5605" t="s">
        <v>30</v>
      </c>
      <c r="D5605" s="155">
        <v>1330</v>
      </c>
      <c r="E5605" s="17">
        <v>1908</v>
      </c>
      <c r="F5605" s="17">
        <v>368613</v>
      </c>
      <c r="G5605" s="17">
        <v>201149.28729999991</v>
      </c>
      <c r="H5605">
        <v>66.310265229178825</v>
      </c>
    </row>
    <row r="5606" spans="1:8" x14ac:dyDescent="0.3">
      <c r="A5606" t="s">
        <v>8184</v>
      </c>
      <c r="B5606" t="s">
        <v>153</v>
      </c>
      <c r="C5606" t="s">
        <v>5079</v>
      </c>
      <c r="D5606" s="155">
        <v>1330</v>
      </c>
      <c r="E5606" s="17">
        <v>1080</v>
      </c>
      <c r="F5606" s="17">
        <v>27101</v>
      </c>
      <c r="G5606" s="17">
        <v>14139.998000000003</v>
      </c>
      <c r="H5606">
        <v>136.46817536175075</v>
      </c>
    </row>
    <row r="5607" spans="1:8" x14ac:dyDescent="0.3">
      <c r="A5607" t="s">
        <v>8185</v>
      </c>
      <c r="B5607" t="s">
        <v>153</v>
      </c>
      <c r="C5607" t="s">
        <v>5081</v>
      </c>
      <c r="D5607" s="155">
        <v>1330</v>
      </c>
      <c r="E5607" s="17">
        <v>0</v>
      </c>
      <c r="F5607" s="17">
        <v>275861</v>
      </c>
      <c r="G5607" s="17">
        <v>142251.26369999998</v>
      </c>
      <c r="H5607">
        <v>49.289712252803845</v>
      </c>
    </row>
    <row r="5608" spans="1:8" x14ac:dyDescent="0.3">
      <c r="A5608" t="s">
        <v>8186</v>
      </c>
      <c r="B5608" t="s">
        <v>153</v>
      </c>
      <c r="C5608" t="s">
        <v>5083</v>
      </c>
      <c r="D5608" s="155">
        <v>1330</v>
      </c>
      <c r="E5608" s="17">
        <v>0</v>
      </c>
      <c r="F5608" s="17">
        <v>235300</v>
      </c>
      <c r="G5608" s="17">
        <v>128724.14050000004</v>
      </c>
      <c r="H5608">
        <v>34.603043254837651</v>
      </c>
    </row>
    <row r="5609" spans="1:8" x14ac:dyDescent="0.3">
      <c r="A5609" t="s">
        <v>8187</v>
      </c>
      <c r="B5609" t="s">
        <v>153</v>
      </c>
      <c r="C5609" t="s">
        <v>5085</v>
      </c>
      <c r="D5609" s="155">
        <v>1330</v>
      </c>
      <c r="E5609" s="17">
        <v>225</v>
      </c>
      <c r="F5609" s="17">
        <v>43205</v>
      </c>
      <c r="G5609" s="17">
        <v>16093.725600000002</v>
      </c>
      <c r="H5609">
        <v>41.161574226846398</v>
      </c>
    </row>
    <row r="5610" spans="1:8" x14ac:dyDescent="0.3">
      <c r="A5610" t="s">
        <v>4820</v>
      </c>
      <c r="B5610" t="s">
        <v>153</v>
      </c>
      <c r="C5610" t="s">
        <v>31</v>
      </c>
      <c r="D5610" s="155">
        <v>1330</v>
      </c>
      <c r="E5610" s="17">
        <v>3760</v>
      </c>
      <c r="F5610" s="17">
        <v>500285</v>
      </c>
      <c r="G5610" s="17">
        <v>240670.60279999991</v>
      </c>
      <c r="H5610">
        <v>56.945506440888508</v>
      </c>
    </row>
    <row r="5611" spans="1:8" x14ac:dyDescent="0.3">
      <c r="A5611" t="s">
        <v>8188</v>
      </c>
      <c r="B5611" t="s">
        <v>153</v>
      </c>
      <c r="C5611" t="s">
        <v>5087</v>
      </c>
      <c r="D5611" s="155">
        <v>1330</v>
      </c>
      <c r="E5611" s="17">
        <v>0</v>
      </c>
      <c r="F5611" s="17">
        <v>28837</v>
      </c>
      <c r="G5611" s="17">
        <v>7035.2320000000036</v>
      </c>
      <c r="H5611">
        <v>148.1312852654886</v>
      </c>
    </row>
    <row r="5612" spans="1:8" x14ac:dyDescent="0.3">
      <c r="A5612" t="s">
        <v>8189</v>
      </c>
      <c r="B5612" t="s">
        <v>8190</v>
      </c>
      <c r="C5612" t="s">
        <v>4</v>
      </c>
      <c r="D5612" s="155">
        <v>766.2</v>
      </c>
      <c r="E5612" s="17">
        <v>8244</v>
      </c>
      <c r="F5612" s="17">
        <v>2121930</v>
      </c>
      <c r="G5612" s="17">
        <v>1129788.6398999989</v>
      </c>
      <c r="H5612">
        <v>67.808836171711434</v>
      </c>
    </row>
    <row r="5613" spans="1:8" x14ac:dyDescent="0.3">
      <c r="A5613" t="s">
        <v>8191</v>
      </c>
      <c r="B5613" t="s">
        <v>8190</v>
      </c>
      <c r="C5613" t="s">
        <v>2</v>
      </c>
      <c r="D5613" s="155">
        <v>766.2</v>
      </c>
      <c r="E5613" s="17">
        <v>11700</v>
      </c>
      <c r="F5613" s="17">
        <v>3524497</v>
      </c>
      <c r="G5613" s="17">
        <v>1778057.8422999997</v>
      </c>
      <c r="H5613">
        <v>73.632324059748171</v>
      </c>
    </row>
    <row r="5614" spans="1:8" x14ac:dyDescent="0.3">
      <c r="A5614" t="s">
        <v>8192</v>
      </c>
      <c r="B5614" t="s">
        <v>8190</v>
      </c>
      <c r="C5614" t="s">
        <v>3</v>
      </c>
      <c r="D5614" s="155">
        <v>766.2</v>
      </c>
      <c r="E5614" s="17">
        <v>12480</v>
      </c>
      <c r="F5614" s="17">
        <v>1343325</v>
      </c>
      <c r="G5614" s="17">
        <v>620439.71139999956</v>
      </c>
      <c r="H5614">
        <v>82.684625067219855</v>
      </c>
    </row>
    <row r="5615" spans="1:8" x14ac:dyDescent="0.3">
      <c r="A5615" t="s">
        <v>8193</v>
      </c>
      <c r="B5615" t="s">
        <v>8190</v>
      </c>
      <c r="C5615" t="s">
        <v>7</v>
      </c>
      <c r="D5615" s="155">
        <v>766.2</v>
      </c>
      <c r="E5615" s="17">
        <v>2805</v>
      </c>
      <c r="F5615" s="17">
        <v>554764</v>
      </c>
      <c r="G5615" s="17">
        <v>285509.29699999996</v>
      </c>
      <c r="H5615">
        <v>76.428545083945878</v>
      </c>
    </row>
    <row r="5616" spans="1:8" x14ac:dyDescent="0.3">
      <c r="A5616" t="s">
        <v>8194</v>
      </c>
      <c r="B5616" t="s">
        <v>8190</v>
      </c>
      <c r="C5616" t="s">
        <v>5</v>
      </c>
      <c r="D5616" s="155">
        <v>766.2</v>
      </c>
      <c r="E5616" s="17">
        <v>3600</v>
      </c>
      <c r="F5616" s="17">
        <v>450925</v>
      </c>
      <c r="G5616" s="17">
        <v>239195.83290000015</v>
      </c>
      <c r="H5616">
        <v>77.179268364013822</v>
      </c>
    </row>
    <row r="5617" spans="1:8" x14ac:dyDescent="0.3">
      <c r="A5617" t="s">
        <v>8195</v>
      </c>
      <c r="B5617" t="s">
        <v>8190</v>
      </c>
      <c r="C5617" t="s">
        <v>6</v>
      </c>
      <c r="D5617" s="155">
        <v>766.2</v>
      </c>
      <c r="E5617" s="17">
        <v>1580</v>
      </c>
      <c r="F5617" s="17">
        <v>417875</v>
      </c>
      <c r="G5617" s="17">
        <v>203260.932</v>
      </c>
      <c r="H5617">
        <v>43.922225248998984</v>
      </c>
    </row>
    <row r="5618" spans="1:8" x14ac:dyDescent="0.3">
      <c r="A5618" t="s">
        <v>8196</v>
      </c>
      <c r="B5618" t="s">
        <v>8190</v>
      </c>
      <c r="C5618" t="s">
        <v>8</v>
      </c>
      <c r="D5618" s="155">
        <v>766.2</v>
      </c>
      <c r="E5618" s="17">
        <v>2100</v>
      </c>
      <c r="F5618" s="17">
        <v>508610</v>
      </c>
      <c r="G5618" s="17">
        <v>243732.1099000001</v>
      </c>
      <c r="H5618">
        <v>44.899905855147097</v>
      </c>
    </row>
    <row r="5619" spans="1:8" x14ac:dyDescent="0.3">
      <c r="A5619" t="s">
        <v>8197</v>
      </c>
      <c r="B5619" t="s">
        <v>8190</v>
      </c>
      <c r="C5619" t="s">
        <v>21</v>
      </c>
      <c r="D5619" s="155">
        <v>766.2</v>
      </c>
      <c r="E5619" s="17">
        <v>1200</v>
      </c>
      <c r="F5619" s="17">
        <v>189741</v>
      </c>
      <c r="G5619" s="17">
        <v>93329.982399999994</v>
      </c>
      <c r="H5619">
        <v>53.441957468769687</v>
      </c>
    </row>
    <row r="5620" spans="1:8" x14ac:dyDescent="0.3">
      <c r="A5620" t="s">
        <v>8198</v>
      </c>
      <c r="B5620" t="s">
        <v>8190</v>
      </c>
      <c r="C5620" t="s">
        <v>22</v>
      </c>
      <c r="D5620" s="155">
        <v>766.2</v>
      </c>
      <c r="E5620" s="17">
        <v>1120</v>
      </c>
      <c r="F5620" s="17">
        <v>328765</v>
      </c>
      <c r="G5620" s="17">
        <v>160187.85000000006</v>
      </c>
      <c r="H5620">
        <v>48.44152386370272</v>
      </c>
    </row>
    <row r="5621" spans="1:8" x14ac:dyDescent="0.3">
      <c r="A5621" t="s">
        <v>8199</v>
      </c>
      <c r="B5621" t="s">
        <v>8190</v>
      </c>
      <c r="C5621" t="s">
        <v>23</v>
      </c>
      <c r="D5621" s="155">
        <v>766.2</v>
      </c>
      <c r="E5621" s="17">
        <v>640</v>
      </c>
      <c r="F5621" s="17">
        <v>204768</v>
      </c>
      <c r="G5621" s="17">
        <v>106535.81999999999</v>
      </c>
      <c r="H5621">
        <v>56.854195480544192</v>
      </c>
    </row>
    <row r="5622" spans="1:8" x14ac:dyDescent="0.3">
      <c r="A5622" t="s">
        <v>8200</v>
      </c>
      <c r="B5622" t="s">
        <v>8190</v>
      </c>
      <c r="C5622" t="s">
        <v>24</v>
      </c>
      <c r="D5622" s="155">
        <v>766.2</v>
      </c>
      <c r="E5622" s="17">
        <v>2680</v>
      </c>
      <c r="F5622" s="17">
        <v>279376</v>
      </c>
      <c r="G5622" s="17">
        <v>147302.11619999993</v>
      </c>
      <c r="H5622">
        <v>58.64578870739625</v>
      </c>
    </row>
    <row r="5623" spans="1:8" x14ac:dyDescent="0.3">
      <c r="A5623" t="s">
        <v>8201</v>
      </c>
      <c r="B5623" t="s">
        <v>8190</v>
      </c>
      <c r="C5623" t="s">
        <v>25</v>
      </c>
      <c r="D5623" s="155">
        <v>766.2</v>
      </c>
      <c r="E5623" s="17">
        <v>1000</v>
      </c>
      <c r="F5623" s="17">
        <v>129754</v>
      </c>
      <c r="G5623" s="17">
        <v>65416.700000000004</v>
      </c>
      <c r="H5623">
        <v>67.527426920308983</v>
      </c>
    </row>
    <row r="5624" spans="1:8" x14ac:dyDescent="0.3">
      <c r="A5624" t="s">
        <v>8202</v>
      </c>
      <c r="B5624" t="s">
        <v>8190</v>
      </c>
      <c r="C5624" t="s">
        <v>5061</v>
      </c>
      <c r="D5624" s="155">
        <v>766.2</v>
      </c>
      <c r="E5624" s="17">
        <v>4485</v>
      </c>
      <c r="F5624" s="17">
        <v>281469</v>
      </c>
      <c r="G5624" s="17">
        <v>139445.01400000005</v>
      </c>
      <c r="H5624">
        <v>58.385143806624342</v>
      </c>
    </row>
    <row r="5625" spans="1:8" x14ac:dyDescent="0.3">
      <c r="A5625" t="s">
        <v>8203</v>
      </c>
      <c r="B5625" t="s">
        <v>8190</v>
      </c>
      <c r="C5625" t="s">
        <v>15</v>
      </c>
      <c r="D5625" s="155">
        <v>766.2</v>
      </c>
      <c r="E5625" s="17">
        <v>1570</v>
      </c>
      <c r="F5625" s="17">
        <v>373570</v>
      </c>
      <c r="G5625" s="17">
        <v>217539.4550000001</v>
      </c>
      <c r="H5625">
        <v>36.462991166248926</v>
      </c>
    </row>
    <row r="5626" spans="1:8" x14ac:dyDescent="0.3">
      <c r="A5626" t="s">
        <v>8204</v>
      </c>
      <c r="B5626" t="s">
        <v>8190</v>
      </c>
      <c r="C5626" t="s">
        <v>5065</v>
      </c>
      <c r="D5626" s="155">
        <v>766.2</v>
      </c>
      <c r="E5626" s="17">
        <v>0</v>
      </c>
      <c r="F5626" s="17">
        <v>144791</v>
      </c>
      <c r="G5626" s="17">
        <v>53153.836200000005</v>
      </c>
      <c r="H5626">
        <v>61.759027065174109</v>
      </c>
    </row>
    <row r="5627" spans="1:8" x14ac:dyDescent="0.3">
      <c r="A5627" t="s">
        <v>8205</v>
      </c>
      <c r="B5627" t="s">
        <v>8190</v>
      </c>
      <c r="C5627" t="s">
        <v>5067</v>
      </c>
      <c r="D5627" s="155">
        <v>766.2</v>
      </c>
      <c r="E5627" s="17">
        <v>0</v>
      </c>
      <c r="F5627" s="17">
        <v>94073</v>
      </c>
      <c r="G5627" s="17">
        <v>31004.421400000028</v>
      </c>
      <c r="H5627">
        <v>116.2967830687721</v>
      </c>
    </row>
    <row r="5628" spans="1:8" x14ac:dyDescent="0.3">
      <c r="A5628" t="s">
        <v>8206</v>
      </c>
      <c r="B5628" t="s">
        <v>8190</v>
      </c>
      <c r="C5628" t="s">
        <v>5069</v>
      </c>
      <c r="D5628" s="155">
        <v>766.2</v>
      </c>
      <c r="E5628" s="17">
        <v>0</v>
      </c>
      <c r="F5628" s="17">
        <v>11455</v>
      </c>
      <c r="G5628" s="17">
        <v>7153.05</v>
      </c>
      <c r="H5628">
        <v>117.53410662606488</v>
      </c>
    </row>
    <row r="5629" spans="1:8" x14ac:dyDescent="0.3">
      <c r="A5629" t="s">
        <v>8207</v>
      </c>
      <c r="B5629" t="s">
        <v>8190</v>
      </c>
      <c r="C5629" t="s">
        <v>5071</v>
      </c>
      <c r="D5629" s="155">
        <v>766.2</v>
      </c>
      <c r="E5629" s="17">
        <v>0</v>
      </c>
      <c r="F5629" s="17">
        <v>22777</v>
      </c>
      <c r="G5629" s="17">
        <v>10747.100799999997</v>
      </c>
      <c r="H5629">
        <v>47.346435014185296</v>
      </c>
    </row>
    <row r="5630" spans="1:8" x14ac:dyDescent="0.3">
      <c r="A5630" t="s">
        <v>8208</v>
      </c>
      <c r="B5630" t="s">
        <v>8190</v>
      </c>
      <c r="C5630" t="s">
        <v>5073</v>
      </c>
      <c r="D5630" s="155">
        <v>766.2</v>
      </c>
      <c r="E5630" s="17">
        <v>0</v>
      </c>
      <c r="F5630" s="17">
        <v>67363</v>
      </c>
      <c r="G5630" s="17">
        <v>27476.404900000016</v>
      </c>
      <c r="H5630">
        <v>39.915481098560932</v>
      </c>
    </row>
    <row r="5631" spans="1:8" x14ac:dyDescent="0.3">
      <c r="A5631" t="s">
        <v>8209</v>
      </c>
      <c r="B5631" t="s">
        <v>8190</v>
      </c>
      <c r="C5631" t="s">
        <v>5075</v>
      </c>
      <c r="D5631" s="155">
        <v>766.2</v>
      </c>
      <c r="E5631" s="17">
        <v>0</v>
      </c>
      <c r="F5631" s="17">
        <v>2693</v>
      </c>
      <c r="G5631" s="17">
        <v>1388.48</v>
      </c>
      <c r="H5631">
        <v>21.857142857142854</v>
      </c>
    </row>
    <row r="5632" spans="1:8" x14ac:dyDescent="0.3">
      <c r="A5632" t="s">
        <v>8210</v>
      </c>
      <c r="B5632" t="s">
        <v>8190</v>
      </c>
      <c r="C5632" t="s">
        <v>26</v>
      </c>
      <c r="D5632" s="155">
        <v>766.2</v>
      </c>
      <c r="E5632" s="17">
        <v>684</v>
      </c>
      <c r="F5632" s="17">
        <v>238546</v>
      </c>
      <c r="G5632" s="17">
        <v>125009.14130000008</v>
      </c>
      <c r="H5632">
        <v>82.51262687435964</v>
      </c>
    </row>
    <row r="5633" spans="1:8" x14ac:dyDescent="0.3">
      <c r="A5633" t="s">
        <v>8211</v>
      </c>
      <c r="B5633" t="s">
        <v>8190</v>
      </c>
      <c r="C5633" t="s">
        <v>27</v>
      </c>
      <c r="D5633" s="155">
        <v>766.2</v>
      </c>
      <c r="E5633" s="17">
        <v>684</v>
      </c>
      <c r="F5633" s="17">
        <v>169537</v>
      </c>
      <c r="G5633" s="17">
        <v>81772.532700000054</v>
      </c>
      <c r="H5633">
        <v>100.03441339978339</v>
      </c>
    </row>
    <row r="5634" spans="1:8" x14ac:dyDescent="0.3">
      <c r="A5634" t="s">
        <v>8212</v>
      </c>
      <c r="B5634" t="s">
        <v>8190</v>
      </c>
      <c r="C5634" t="s">
        <v>28</v>
      </c>
      <c r="D5634" s="155">
        <v>766.2</v>
      </c>
      <c r="E5634" s="17">
        <v>792</v>
      </c>
      <c r="F5634" s="17">
        <v>132544</v>
      </c>
      <c r="G5634" s="17">
        <v>50289.100000000006</v>
      </c>
      <c r="H5634">
        <v>80.353350904323023</v>
      </c>
    </row>
    <row r="5635" spans="1:8" x14ac:dyDescent="0.3">
      <c r="A5635" t="s">
        <v>8213</v>
      </c>
      <c r="B5635" t="s">
        <v>8190</v>
      </c>
      <c r="C5635" t="s">
        <v>29</v>
      </c>
      <c r="D5635" s="155">
        <v>766.2</v>
      </c>
      <c r="E5635" s="17">
        <v>200</v>
      </c>
      <c r="F5635" s="17">
        <v>112787</v>
      </c>
      <c r="G5635" s="17">
        <v>57121.712300000028</v>
      </c>
      <c r="H5635">
        <v>68.719126463797878</v>
      </c>
    </row>
    <row r="5636" spans="1:8" x14ac:dyDescent="0.3">
      <c r="A5636" t="s">
        <v>8214</v>
      </c>
      <c r="B5636" t="s">
        <v>8190</v>
      </c>
      <c r="C5636" t="s">
        <v>5077</v>
      </c>
      <c r="D5636" s="155">
        <v>766.2</v>
      </c>
      <c r="E5636" s="17">
        <v>640</v>
      </c>
      <c r="F5636" s="17">
        <v>8522</v>
      </c>
      <c r="G5636" s="17">
        <v>2328.0320000000002</v>
      </c>
      <c r="H5636">
        <v>124.31237058376803</v>
      </c>
    </row>
    <row r="5637" spans="1:8" x14ac:dyDescent="0.3">
      <c r="A5637" t="s">
        <v>8215</v>
      </c>
      <c r="B5637" t="s">
        <v>8190</v>
      </c>
      <c r="C5637" t="s">
        <v>30</v>
      </c>
      <c r="D5637" s="155">
        <v>766.2</v>
      </c>
      <c r="E5637" s="17">
        <v>1108</v>
      </c>
      <c r="F5637" s="17">
        <v>278299</v>
      </c>
      <c r="G5637" s="17">
        <v>166193.02509999994</v>
      </c>
      <c r="H5637">
        <v>53.826350325953818</v>
      </c>
    </row>
    <row r="5638" spans="1:8" x14ac:dyDescent="0.3">
      <c r="A5638" t="s">
        <v>8216</v>
      </c>
      <c r="B5638" t="s">
        <v>8190</v>
      </c>
      <c r="C5638" t="s">
        <v>5079</v>
      </c>
      <c r="D5638" s="155">
        <v>766.2</v>
      </c>
      <c r="E5638" s="17">
        <v>440</v>
      </c>
      <c r="F5638" s="17">
        <v>11720</v>
      </c>
      <c r="G5638" s="17">
        <v>6273.7440000000006</v>
      </c>
      <c r="H5638">
        <v>190.30878531967656</v>
      </c>
    </row>
    <row r="5639" spans="1:8" x14ac:dyDescent="0.3">
      <c r="A5639" t="s">
        <v>8217</v>
      </c>
      <c r="B5639" t="s">
        <v>8190</v>
      </c>
      <c r="C5639" t="s">
        <v>5081</v>
      </c>
      <c r="D5639" s="155">
        <v>766.2</v>
      </c>
      <c r="E5639" s="17">
        <v>0</v>
      </c>
      <c r="F5639" s="17">
        <v>104542</v>
      </c>
      <c r="G5639" s="17">
        <v>53848.431199999992</v>
      </c>
      <c r="H5639">
        <v>86.636729142652101</v>
      </c>
    </row>
    <row r="5640" spans="1:8" x14ac:dyDescent="0.3">
      <c r="A5640" t="s">
        <v>8218</v>
      </c>
      <c r="B5640" t="s">
        <v>8190</v>
      </c>
      <c r="C5640" t="s">
        <v>5083</v>
      </c>
      <c r="D5640" s="155">
        <v>766.2</v>
      </c>
      <c r="E5640" s="17">
        <v>0</v>
      </c>
      <c r="F5640" s="17">
        <v>111136</v>
      </c>
      <c r="G5640" s="17">
        <v>53872.836500000005</v>
      </c>
      <c r="H5640">
        <v>62.513780710002109</v>
      </c>
    </row>
    <row r="5641" spans="1:8" x14ac:dyDescent="0.3">
      <c r="A5641" t="s">
        <v>8219</v>
      </c>
      <c r="B5641" t="s">
        <v>8190</v>
      </c>
      <c r="C5641" t="s">
        <v>5085</v>
      </c>
      <c r="D5641" s="155">
        <v>766.2</v>
      </c>
      <c r="E5641" s="17">
        <v>135</v>
      </c>
      <c r="F5641" s="17">
        <v>28970</v>
      </c>
      <c r="G5641" s="17">
        <v>8997.5119999999988</v>
      </c>
      <c r="H5641">
        <v>27.153484713571988</v>
      </c>
    </row>
    <row r="5642" spans="1:8" x14ac:dyDescent="0.3">
      <c r="A5642" t="s">
        <v>8220</v>
      </c>
      <c r="B5642" t="s">
        <v>8190</v>
      </c>
      <c r="C5642" t="s">
        <v>31</v>
      </c>
      <c r="D5642" s="155">
        <v>766.2</v>
      </c>
      <c r="E5642" s="17">
        <v>1160</v>
      </c>
      <c r="F5642" s="17">
        <v>108342</v>
      </c>
      <c r="G5642" s="17">
        <v>40714.713900000002</v>
      </c>
      <c r="H5642">
        <v>61.964379996020519</v>
      </c>
    </row>
    <row r="5643" spans="1:8" x14ac:dyDescent="0.3">
      <c r="A5643" t="s">
        <v>8221</v>
      </c>
      <c r="B5643" t="s">
        <v>8190</v>
      </c>
      <c r="C5643" t="s">
        <v>5087</v>
      </c>
      <c r="D5643" s="155">
        <v>766.2</v>
      </c>
      <c r="E5643" s="17">
        <v>0</v>
      </c>
      <c r="F5643" s="17">
        <v>36660</v>
      </c>
      <c r="G5643" s="17">
        <v>10399.223999999998</v>
      </c>
      <c r="H5643">
        <v>87.176186575750847</v>
      </c>
    </row>
    <row r="5644" spans="1:8" x14ac:dyDescent="0.3">
      <c r="A5644" t="s">
        <v>8222</v>
      </c>
      <c r="B5644" t="s">
        <v>8223</v>
      </c>
      <c r="C5644" t="s">
        <v>4</v>
      </c>
      <c r="D5644" s="155">
        <v>1143</v>
      </c>
      <c r="E5644" s="17">
        <v>11022</v>
      </c>
      <c r="F5644" s="17">
        <v>2969920</v>
      </c>
      <c r="G5644" s="17">
        <v>1533290.8523000027</v>
      </c>
      <c r="H5644">
        <v>64.363592742174575</v>
      </c>
    </row>
    <row r="5645" spans="1:8" x14ac:dyDescent="0.3">
      <c r="A5645" t="s">
        <v>8224</v>
      </c>
      <c r="B5645" t="s">
        <v>8223</v>
      </c>
      <c r="C5645" t="s">
        <v>2</v>
      </c>
      <c r="D5645" s="155">
        <v>1143</v>
      </c>
      <c r="E5645" s="17">
        <v>10762</v>
      </c>
      <c r="F5645" s="17">
        <v>4023090</v>
      </c>
      <c r="G5645" s="17">
        <v>2151386.0209000008</v>
      </c>
      <c r="H5645">
        <v>61.296182041973722</v>
      </c>
    </row>
    <row r="5646" spans="1:8" x14ac:dyDescent="0.3">
      <c r="A5646" t="s">
        <v>8225</v>
      </c>
      <c r="B5646" t="s">
        <v>8223</v>
      </c>
      <c r="C5646" t="s">
        <v>3</v>
      </c>
      <c r="D5646" s="155">
        <v>1143</v>
      </c>
      <c r="E5646" s="17">
        <v>22944</v>
      </c>
      <c r="F5646" s="17">
        <v>2338788</v>
      </c>
      <c r="G5646" s="17">
        <v>1065172.2253999994</v>
      </c>
      <c r="H5646">
        <v>89.900889386016146</v>
      </c>
    </row>
    <row r="5647" spans="1:8" x14ac:dyDescent="0.3">
      <c r="A5647" t="s">
        <v>8226</v>
      </c>
      <c r="B5647" t="s">
        <v>8223</v>
      </c>
      <c r="C5647" t="s">
        <v>7</v>
      </c>
      <c r="D5647" s="155">
        <v>1143</v>
      </c>
      <c r="E5647" s="17">
        <v>3261</v>
      </c>
      <c r="F5647" s="17">
        <v>736992</v>
      </c>
      <c r="G5647" s="17">
        <v>385486.20399999974</v>
      </c>
      <c r="H5647">
        <v>69.220043550576094</v>
      </c>
    </row>
    <row r="5648" spans="1:8" x14ac:dyDescent="0.3">
      <c r="A5648" t="s">
        <v>8227</v>
      </c>
      <c r="B5648" t="s">
        <v>8223</v>
      </c>
      <c r="C5648" t="s">
        <v>5</v>
      </c>
      <c r="D5648" s="155">
        <v>1143</v>
      </c>
      <c r="E5648" s="17">
        <v>4400</v>
      </c>
      <c r="F5648" s="17">
        <v>626144</v>
      </c>
      <c r="G5648" s="17">
        <v>341475.75560000009</v>
      </c>
      <c r="H5648">
        <v>67.292427708525977</v>
      </c>
    </row>
    <row r="5649" spans="1:8" x14ac:dyDescent="0.3">
      <c r="A5649" t="s">
        <v>8228</v>
      </c>
      <c r="B5649" t="s">
        <v>8223</v>
      </c>
      <c r="C5649" t="s">
        <v>6</v>
      </c>
      <c r="D5649" s="155">
        <v>1143</v>
      </c>
      <c r="E5649" s="17">
        <v>2100</v>
      </c>
      <c r="F5649" s="17">
        <v>530498</v>
      </c>
      <c r="G5649" s="17">
        <v>255131.29039999994</v>
      </c>
      <c r="H5649">
        <v>41.984266871233999</v>
      </c>
    </row>
    <row r="5650" spans="1:8" x14ac:dyDescent="0.3">
      <c r="A5650" t="s">
        <v>8229</v>
      </c>
      <c r="B5650" t="s">
        <v>8223</v>
      </c>
      <c r="C5650" t="s">
        <v>8</v>
      </c>
      <c r="D5650" s="155">
        <v>1143</v>
      </c>
      <c r="E5650" s="17">
        <v>3270</v>
      </c>
      <c r="F5650" s="17">
        <v>774881</v>
      </c>
      <c r="G5650" s="17">
        <v>371250.67799999996</v>
      </c>
      <c r="H5650">
        <v>45.299826722879352</v>
      </c>
    </row>
    <row r="5651" spans="1:8" x14ac:dyDescent="0.3">
      <c r="A5651" t="s">
        <v>8230</v>
      </c>
      <c r="B5651" t="s">
        <v>8223</v>
      </c>
      <c r="C5651" t="s">
        <v>21</v>
      </c>
      <c r="D5651" s="155">
        <v>1143</v>
      </c>
      <c r="E5651" s="17">
        <v>2640</v>
      </c>
      <c r="F5651" s="17">
        <v>300104</v>
      </c>
      <c r="G5651" s="17">
        <v>147979.86299999998</v>
      </c>
      <c r="H5651">
        <v>60.44203589269997</v>
      </c>
    </row>
    <row r="5652" spans="1:8" x14ac:dyDescent="0.3">
      <c r="A5652" t="s">
        <v>8231</v>
      </c>
      <c r="B5652" t="s">
        <v>8223</v>
      </c>
      <c r="C5652" t="s">
        <v>22</v>
      </c>
      <c r="D5652" s="155">
        <v>1143</v>
      </c>
      <c r="E5652" s="17">
        <v>2520</v>
      </c>
      <c r="F5652" s="17">
        <v>558221</v>
      </c>
      <c r="G5652" s="17">
        <v>275609.60400000005</v>
      </c>
      <c r="H5652">
        <v>56.486187417226454</v>
      </c>
    </row>
    <row r="5653" spans="1:8" x14ac:dyDescent="0.3">
      <c r="A5653" t="s">
        <v>8232</v>
      </c>
      <c r="B5653" t="s">
        <v>8223</v>
      </c>
      <c r="C5653" t="s">
        <v>23</v>
      </c>
      <c r="D5653" s="155">
        <v>1143</v>
      </c>
      <c r="E5653" s="17">
        <v>1400</v>
      </c>
      <c r="F5653" s="17">
        <v>436035</v>
      </c>
      <c r="G5653" s="17">
        <v>232798.17000000025</v>
      </c>
      <c r="H5653">
        <v>62.820088342255723</v>
      </c>
    </row>
    <row r="5654" spans="1:8" x14ac:dyDescent="0.3">
      <c r="A5654" t="s">
        <v>8233</v>
      </c>
      <c r="B5654" t="s">
        <v>8223</v>
      </c>
      <c r="C5654" t="s">
        <v>24</v>
      </c>
      <c r="D5654" s="155">
        <v>1143</v>
      </c>
      <c r="E5654" s="17">
        <v>5960</v>
      </c>
      <c r="F5654" s="17">
        <v>639036</v>
      </c>
      <c r="G5654" s="17">
        <v>336400.80000000034</v>
      </c>
      <c r="H5654">
        <v>60.693580291056726</v>
      </c>
    </row>
    <row r="5655" spans="1:8" x14ac:dyDescent="0.3">
      <c r="A5655" t="s">
        <v>8234</v>
      </c>
      <c r="B5655" t="s">
        <v>8223</v>
      </c>
      <c r="C5655" t="s">
        <v>25</v>
      </c>
      <c r="D5655" s="155">
        <v>1143</v>
      </c>
      <c r="E5655" s="17">
        <v>2200</v>
      </c>
      <c r="F5655" s="17">
        <v>307447</v>
      </c>
      <c r="G5655" s="17">
        <v>156248.51200000016</v>
      </c>
      <c r="H5655">
        <v>60.739345351786937</v>
      </c>
    </row>
    <row r="5656" spans="1:8" x14ac:dyDescent="0.3">
      <c r="A5656" t="s">
        <v>8235</v>
      </c>
      <c r="B5656" t="s">
        <v>8223</v>
      </c>
      <c r="C5656" t="s">
        <v>5061</v>
      </c>
      <c r="D5656" s="155">
        <v>1143</v>
      </c>
      <c r="E5656" s="17">
        <v>3260</v>
      </c>
      <c r="F5656" s="17">
        <v>369463</v>
      </c>
      <c r="G5656" s="17">
        <v>192856.04760000008</v>
      </c>
      <c r="H5656">
        <v>52.035448103910511</v>
      </c>
    </row>
    <row r="5657" spans="1:8" x14ac:dyDescent="0.3">
      <c r="A5657" t="s">
        <v>8236</v>
      </c>
      <c r="B5657" t="s">
        <v>8223</v>
      </c>
      <c r="C5657" t="s">
        <v>14</v>
      </c>
      <c r="D5657" s="155">
        <v>1143</v>
      </c>
      <c r="E5657" s="17">
        <v>1780</v>
      </c>
      <c r="F5657" s="17">
        <v>476915</v>
      </c>
      <c r="G5657" s="17">
        <v>245948.45300000004</v>
      </c>
      <c r="H5657">
        <v>38.625453855445116</v>
      </c>
    </row>
    <row r="5658" spans="1:8" x14ac:dyDescent="0.3">
      <c r="A5658" t="s">
        <v>8237</v>
      </c>
      <c r="B5658" t="s">
        <v>8223</v>
      </c>
      <c r="C5658" t="s">
        <v>15</v>
      </c>
      <c r="D5658" s="155">
        <v>1143</v>
      </c>
      <c r="E5658" s="17">
        <v>1525</v>
      </c>
      <c r="F5658" s="17">
        <v>485677.99</v>
      </c>
      <c r="G5658" s="17">
        <v>282284.2703999998</v>
      </c>
      <c r="H5658">
        <v>35.256318277194154</v>
      </c>
    </row>
    <row r="5659" spans="1:8" x14ac:dyDescent="0.3">
      <c r="A5659" t="s">
        <v>8238</v>
      </c>
      <c r="B5659" t="s">
        <v>8223</v>
      </c>
      <c r="C5659" t="s">
        <v>5063</v>
      </c>
      <c r="D5659" s="155">
        <v>1143</v>
      </c>
      <c r="E5659" s="17">
        <v>400</v>
      </c>
      <c r="F5659" s="17">
        <v>15200</v>
      </c>
      <c r="G5659" s="17">
        <v>6570.4849999999988</v>
      </c>
      <c r="H5659">
        <v>60.139295139993351</v>
      </c>
    </row>
    <row r="5660" spans="1:8" x14ac:dyDescent="0.3">
      <c r="A5660" t="s">
        <v>8239</v>
      </c>
      <c r="B5660" t="s">
        <v>8223</v>
      </c>
      <c r="C5660" t="s">
        <v>5065</v>
      </c>
      <c r="D5660" s="155">
        <v>1143</v>
      </c>
      <c r="E5660" s="17">
        <v>0</v>
      </c>
      <c r="F5660" s="17">
        <v>211547</v>
      </c>
      <c r="G5660" s="17">
        <v>83752.471700000082</v>
      </c>
      <c r="H5660">
        <v>43.384401661428598</v>
      </c>
    </row>
    <row r="5661" spans="1:8" x14ac:dyDescent="0.3">
      <c r="A5661" t="s">
        <v>8240</v>
      </c>
      <c r="B5661" t="s">
        <v>8223</v>
      </c>
      <c r="C5661" t="s">
        <v>5067</v>
      </c>
      <c r="D5661" s="155">
        <v>1143</v>
      </c>
      <c r="E5661" s="17">
        <v>0</v>
      </c>
      <c r="F5661" s="17">
        <v>181785</v>
      </c>
      <c r="G5661" s="17">
        <v>82598.421199999968</v>
      </c>
      <c r="H5661">
        <v>86.953161254716051</v>
      </c>
    </row>
    <row r="5662" spans="1:8" x14ac:dyDescent="0.3">
      <c r="A5662" t="s">
        <v>8241</v>
      </c>
      <c r="B5662" t="s">
        <v>8223</v>
      </c>
      <c r="C5662" t="s">
        <v>5069</v>
      </c>
      <c r="D5662" s="155">
        <v>1143</v>
      </c>
      <c r="E5662" s="17">
        <v>0</v>
      </c>
      <c r="F5662" s="17">
        <v>56460</v>
      </c>
      <c r="G5662" s="17">
        <v>25171.784000000003</v>
      </c>
      <c r="H5662">
        <v>94.924153380940567</v>
      </c>
    </row>
    <row r="5663" spans="1:8" x14ac:dyDescent="0.3">
      <c r="A5663" t="s">
        <v>8242</v>
      </c>
      <c r="B5663" t="s">
        <v>8223</v>
      </c>
      <c r="C5663" t="s">
        <v>5071</v>
      </c>
      <c r="D5663" s="155">
        <v>1143</v>
      </c>
      <c r="E5663" s="17">
        <v>0</v>
      </c>
      <c r="F5663" s="17">
        <v>44565</v>
      </c>
      <c r="G5663" s="17">
        <v>18779.789999999994</v>
      </c>
      <c r="H5663">
        <v>46.684537539155201</v>
      </c>
    </row>
    <row r="5664" spans="1:8" x14ac:dyDescent="0.3">
      <c r="A5664" t="s">
        <v>8243</v>
      </c>
      <c r="B5664" t="s">
        <v>8223</v>
      </c>
      <c r="C5664" t="s">
        <v>5073</v>
      </c>
      <c r="D5664" s="155">
        <v>1143</v>
      </c>
      <c r="E5664" s="17">
        <v>0</v>
      </c>
      <c r="F5664" s="17">
        <v>65719</v>
      </c>
      <c r="G5664" s="17">
        <v>25910.428600000021</v>
      </c>
      <c r="H5664">
        <v>32.694080021670921</v>
      </c>
    </row>
    <row r="5665" spans="1:8" x14ac:dyDescent="0.3">
      <c r="A5665" t="s">
        <v>8244</v>
      </c>
      <c r="B5665" t="s">
        <v>8223</v>
      </c>
      <c r="C5665" t="s">
        <v>5075</v>
      </c>
      <c r="D5665" s="155">
        <v>1143</v>
      </c>
      <c r="E5665" s="17">
        <v>0</v>
      </c>
      <c r="F5665" s="17">
        <v>2438</v>
      </c>
      <c r="G5665" s="17">
        <v>1087.48</v>
      </c>
      <c r="H5665">
        <v>16.710926161774719</v>
      </c>
    </row>
    <row r="5666" spans="1:8" x14ac:dyDescent="0.3">
      <c r="A5666" t="s">
        <v>8245</v>
      </c>
      <c r="B5666" t="s">
        <v>8223</v>
      </c>
      <c r="C5666" t="s">
        <v>26</v>
      </c>
      <c r="D5666" s="155">
        <v>1143</v>
      </c>
      <c r="E5666" s="17">
        <v>1368</v>
      </c>
      <c r="F5666" s="17">
        <v>475967</v>
      </c>
      <c r="G5666" s="17">
        <v>244781.41329999981</v>
      </c>
      <c r="H5666">
        <v>81.294914175979528</v>
      </c>
    </row>
    <row r="5667" spans="1:8" x14ac:dyDescent="0.3">
      <c r="A5667" t="s">
        <v>8246</v>
      </c>
      <c r="B5667" t="s">
        <v>8223</v>
      </c>
      <c r="C5667" t="s">
        <v>27</v>
      </c>
      <c r="D5667" s="155">
        <v>1143</v>
      </c>
      <c r="E5667" s="17">
        <v>1368</v>
      </c>
      <c r="F5667" s="17">
        <v>304293</v>
      </c>
      <c r="G5667" s="17">
        <v>132380.58309999999</v>
      </c>
      <c r="H5667">
        <v>94.424190525123251</v>
      </c>
    </row>
    <row r="5668" spans="1:8" x14ac:dyDescent="0.3">
      <c r="A5668" t="s">
        <v>8247</v>
      </c>
      <c r="B5668" t="s">
        <v>8223</v>
      </c>
      <c r="C5668" t="s">
        <v>28</v>
      </c>
      <c r="D5668" s="155">
        <v>1143</v>
      </c>
      <c r="E5668" s="17">
        <v>1320</v>
      </c>
      <c r="F5668" s="17">
        <v>238987</v>
      </c>
      <c r="G5668" s="17">
        <v>99001.0533</v>
      </c>
      <c r="H5668">
        <v>71.273354187345703</v>
      </c>
    </row>
    <row r="5669" spans="1:8" x14ac:dyDescent="0.3">
      <c r="A5669" t="s">
        <v>8248</v>
      </c>
      <c r="B5669" t="s">
        <v>8223</v>
      </c>
      <c r="C5669" t="s">
        <v>29</v>
      </c>
      <c r="D5669" s="155">
        <v>1143</v>
      </c>
      <c r="E5669" s="17">
        <v>600</v>
      </c>
      <c r="F5669" s="17">
        <v>172130</v>
      </c>
      <c r="G5669" s="17">
        <v>84693.538099999976</v>
      </c>
      <c r="H5669">
        <v>73.82810846558273</v>
      </c>
    </row>
    <row r="5670" spans="1:8" x14ac:dyDescent="0.3">
      <c r="A5670" t="s">
        <v>8249</v>
      </c>
      <c r="B5670" t="s">
        <v>8223</v>
      </c>
      <c r="C5670" t="s">
        <v>30</v>
      </c>
      <c r="D5670" s="155">
        <v>1143</v>
      </c>
      <c r="E5670" s="17">
        <v>1608</v>
      </c>
      <c r="F5670" s="17">
        <v>361289</v>
      </c>
      <c r="G5670" s="17">
        <v>201575.80500000011</v>
      </c>
      <c r="H5670">
        <v>54.309180102495667</v>
      </c>
    </row>
    <row r="5671" spans="1:8" x14ac:dyDescent="0.3">
      <c r="A5671" t="s">
        <v>8250</v>
      </c>
      <c r="B5671" t="s">
        <v>8223</v>
      </c>
      <c r="C5671" t="s">
        <v>5081</v>
      </c>
      <c r="D5671" s="155">
        <v>1143</v>
      </c>
      <c r="E5671" s="17">
        <v>0</v>
      </c>
      <c r="F5671" s="17">
        <v>111066</v>
      </c>
      <c r="G5671" s="17">
        <v>53396.450799999991</v>
      </c>
      <c r="H5671">
        <v>71.426696276307894</v>
      </c>
    </row>
    <row r="5672" spans="1:8" x14ac:dyDescent="0.3">
      <c r="A5672" t="s">
        <v>8251</v>
      </c>
      <c r="B5672" t="s">
        <v>8223</v>
      </c>
      <c r="C5672" t="s">
        <v>5083</v>
      </c>
      <c r="D5672" s="155">
        <v>1143</v>
      </c>
      <c r="E5672" s="17">
        <v>0</v>
      </c>
      <c r="F5672" s="17">
        <v>152376</v>
      </c>
      <c r="G5672" s="17">
        <v>77606.680000000008</v>
      </c>
      <c r="H5672">
        <v>40.721361110412651</v>
      </c>
    </row>
    <row r="5673" spans="1:8" x14ac:dyDescent="0.3">
      <c r="A5673" t="s">
        <v>8252</v>
      </c>
      <c r="B5673" t="s">
        <v>8223</v>
      </c>
      <c r="C5673" t="s">
        <v>5085</v>
      </c>
      <c r="D5673" s="155">
        <v>1143</v>
      </c>
      <c r="E5673" s="17">
        <v>270</v>
      </c>
      <c r="F5673" s="17">
        <v>66457</v>
      </c>
      <c r="G5673" s="17">
        <v>28397.992399999996</v>
      </c>
      <c r="H5673">
        <v>32.852421848224964</v>
      </c>
    </row>
    <row r="5674" spans="1:8" x14ac:dyDescent="0.3">
      <c r="A5674" t="s">
        <v>8253</v>
      </c>
      <c r="B5674" t="s">
        <v>8223</v>
      </c>
      <c r="C5674" t="s">
        <v>31</v>
      </c>
      <c r="D5674" s="155">
        <v>1143</v>
      </c>
      <c r="E5674" s="17">
        <v>4480</v>
      </c>
      <c r="F5674" s="17">
        <v>531622</v>
      </c>
      <c r="G5674" s="17">
        <v>243090.67390000005</v>
      </c>
      <c r="H5674">
        <v>61.987262509587126</v>
      </c>
    </row>
    <row r="5675" spans="1:8" x14ac:dyDescent="0.3">
      <c r="A5675" t="s">
        <v>8254</v>
      </c>
      <c r="B5675" t="s">
        <v>8223</v>
      </c>
      <c r="C5675" t="s">
        <v>5087</v>
      </c>
      <c r="D5675" s="155">
        <v>1143</v>
      </c>
      <c r="E5675" s="17">
        <v>0</v>
      </c>
      <c r="F5675" s="17">
        <v>48404</v>
      </c>
      <c r="G5675" s="17">
        <v>16128.728000000006</v>
      </c>
      <c r="H5675">
        <v>78.228180682722055</v>
      </c>
    </row>
    <row r="5676" spans="1:8" x14ac:dyDescent="0.3">
      <c r="A5676" t="s">
        <v>8255</v>
      </c>
      <c r="B5676" t="s">
        <v>8256</v>
      </c>
      <c r="C5676" t="s">
        <v>4</v>
      </c>
      <c r="D5676" s="155">
        <v>752</v>
      </c>
      <c r="E5676" s="17">
        <v>7710</v>
      </c>
      <c r="F5676" s="17">
        <v>2829995</v>
      </c>
      <c r="G5676" s="17">
        <v>1549360.2048000006</v>
      </c>
      <c r="H5676">
        <v>47.838769057365987</v>
      </c>
    </row>
    <row r="5677" spans="1:8" x14ac:dyDescent="0.3">
      <c r="A5677" t="s">
        <v>8257</v>
      </c>
      <c r="B5677" t="s">
        <v>8256</v>
      </c>
      <c r="C5677" t="s">
        <v>2</v>
      </c>
      <c r="D5677" s="155">
        <v>752</v>
      </c>
      <c r="E5677" s="17">
        <v>7068</v>
      </c>
      <c r="F5677" s="17">
        <v>3642764</v>
      </c>
      <c r="G5677" s="17">
        <v>2089925.8696000006</v>
      </c>
      <c r="H5677">
        <v>43.386822839316231</v>
      </c>
    </row>
    <row r="5678" spans="1:8" x14ac:dyDescent="0.3">
      <c r="A5678" t="s">
        <v>8258</v>
      </c>
      <c r="B5678" t="s">
        <v>8256</v>
      </c>
      <c r="C5678" t="s">
        <v>3</v>
      </c>
      <c r="D5678" s="155">
        <v>752</v>
      </c>
      <c r="E5678" s="17">
        <v>8880</v>
      </c>
      <c r="F5678" s="17">
        <v>1635516</v>
      </c>
      <c r="G5678" s="17">
        <v>841597.16310000035</v>
      </c>
      <c r="H5678">
        <v>64.791461131031369</v>
      </c>
    </row>
    <row r="5679" spans="1:8" x14ac:dyDescent="0.3">
      <c r="A5679" t="s">
        <v>8259</v>
      </c>
      <c r="B5679" t="s">
        <v>8256</v>
      </c>
      <c r="C5679" t="s">
        <v>7</v>
      </c>
      <c r="D5679" s="155">
        <v>752</v>
      </c>
      <c r="E5679" s="17">
        <v>2805</v>
      </c>
      <c r="F5679" s="17">
        <v>774610</v>
      </c>
      <c r="G5679" s="17">
        <v>413823.32100000005</v>
      </c>
      <c r="H5679">
        <v>55.939146258501353</v>
      </c>
    </row>
    <row r="5680" spans="1:8" x14ac:dyDescent="0.3">
      <c r="A5680" t="s">
        <v>8260</v>
      </c>
      <c r="B5680" t="s">
        <v>8256</v>
      </c>
      <c r="C5680" t="s">
        <v>5</v>
      </c>
      <c r="D5680" s="155">
        <v>752</v>
      </c>
      <c r="E5680" s="17">
        <v>4400</v>
      </c>
      <c r="F5680" s="17">
        <v>738250</v>
      </c>
      <c r="G5680" s="17">
        <v>393323.54990000033</v>
      </c>
      <c r="H5680">
        <v>62.378297111637004</v>
      </c>
    </row>
    <row r="5681" spans="1:8" x14ac:dyDescent="0.3">
      <c r="A5681" t="s">
        <v>8261</v>
      </c>
      <c r="B5681" t="s">
        <v>8256</v>
      </c>
      <c r="C5681" t="s">
        <v>6</v>
      </c>
      <c r="D5681" s="155">
        <v>752</v>
      </c>
      <c r="E5681" s="17">
        <v>1580</v>
      </c>
      <c r="F5681" s="17">
        <v>506803</v>
      </c>
      <c r="G5681" s="17">
        <v>260023.15209999972</v>
      </c>
      <c r="H5681">
        <v>33.892981819120436</v>
      </c>
    </row>
    <row r="5682" spans="1:8" x14ac:dyDescent="0.3">
      <c r="A5682" t="s">
        <v>8262</v>
      </c>
      <c r="B5682" t="s">
        <v>8256</v>
      </c>
      <c r="C5682" t="s">
        <v>8</v>
      </c>
      <c r="D5682" s="155">
        <v>752</v>
      </c>
      <c r="E5682" s="17">
        <v>1710</v>
      </c>
      <c r="F5682" s="17">
        <v>529409</v>
      </c>
      <c r="G5682" s="17">
        <v>272691.15910000034</v>
      </c>
      <c r="H5682">
        <v>39.219503462254387</v>
      </c>
    </row>
    <row r="5683" spans="1:8" x14ac:dyDescent="0.3">
      <c r="A5683" t="s">
        <v>8263</v>
      </c>
      <c r="B5683" t="s">
        <v>8256</v>
      </c>
      <c r="C5683" t="s">
        <v>21</v>
      </c>
      <c r="D5683" s="155">
        <v>752</v>
      </c>
      <c r="E5683" s="17">
        <v>1600</v>
      </c>
      <c r="F5683" s="17">
        <v>273769</v>
      </c>
      <c r="G5683" s="17">
        <v>140396.25499999992</v>
      </c>
      <c r="H5683">
        <v>48.965505528884478</v>
      </c>
    </row>
    <row r="5684" spans="1:8" x14ac:dyDescent="0.3">
      <c r="A5684" t="s">
        <v>8264</v>
      </c>
      <c r="B5684" t="s">
        <v>8256</v>
      </c>
      <c r="C5684" t="s">
        <v>22</v>
      </c>
      <c r="D5684" s="155">
        <v>752</v>
      </c>
      <c r="E5684" s="17">
        <v>1520</v>
      </c>
      <c r="F5684" s="17">
        <v>455033</v>
      </c>
      <c r="G5684" s="17">
        <v>225135.34400000027</v>
      </c>
      <c r="H5684">
        <v>43.71102500062031</v>
      </c>
    </row>
    <row r="5685" spans="1:8" x14ac:dyDescent="0.3">
      <c r="A5685" t="s">
        <v>8265</v>
      </c>
      <c r="B5685" t="s">
        <v>8256</v>
      </c>
      <c r="C5685" t="s">
        <v>23</v>
      </c>
      <c r="D5685" s="155">
        <v>752</v>
      </c>
      <c r="E5685" s="17">
        <v>840</v>
      </c>
      <c r="F5685" s="17">
        <v>339226</v>
      </c>
      <c r="G5685" s="17">
        <v>177678.62439999994</v>
      </c>
      <c r="H5685">
        <v>52.429739301812511</v>
      </c>
    </row>
    <row r="5686" spans="1:8" x14ac:dyDescent="0.3">
      <c r="A5686" t="s">
        <v>8266</v>
      </c>
      <c r="B5686" t="s">
        <v>8256</v>
      </c>
      <c r="C5686" t="s">
        <v>24</v>
      </c>
      <c r="D5686" s="155">
        <v>752</v>
      </c>
      <c r="E5686" s="17">
        <v>3560</v>
      </c>
      <c r="F5686" s="17">
        <v>486856</v>
      </c>
      <c r="G5686" s="17">
        <v>262179.25599999999</v>
      </c>
      <c r="H5686">
        <v>45.351050322769503</v>
      </c>
    </row>
    <row r="5687" spans="1:8" x14ac:dyDescent="0.3">
      <c r="A5687" t="s">
        <v>8267</v>
      </c>
      <c r="B5687" t="s">
        <v>8256</v>
      </c>
      <c r="C5687" t="s">
        <v>25</v>
      </c>
      <c r="D5687" s="155">
        <v>752</v>
      </c>
      <c r="E5687" s="17">
        <v>1320</v>
      </c>
      <c r="F5687" s="17">
        <v>228942</v>
      </c>
      <c r="G5687" s="17">
        <v>116754.39199999995</v>
      </c>
      <c r="H5687">
        <v>46.123325518269318</v>
      </c>
    </row>
    <row r="5688" spans="1:8" x14ac:dyDescent="0.3">
      <c r="A5688" t="s">
        <v>8268</v>
      </c>
      <c r="B5688" t="s">
        <v>8256</v>
      </c>
      <c r="C5688" t="s">
        <v>5061</v>
      </c>
      <c r="D5688" s="155">
        <v>752</v>
      </c>
      <c r="E5688" s="17">
        <v>5572</v>
      </c>
      <c r="F5688" s="17">
        <v>424803</v>
      </c>
      <c r="G5688" s="17">
        <v>230407.7969999999</v>
      </c>
      <c r="H5688">
        <v>51.318570410402558</v>
      </c>
    </row>
    <row r="5689" spans="1:8" x14ac:dyDescent="0.3">
      <c r="A5689" t="s">
        <v>8269</v>
      </c>
      <c r="B5689" t="s">
        <v>8256</v>
      </c>
      <c r="C5689" t="s">
        <v>14</v>
      </c>
      <c r="D5689" s="155">
        <v>752</v>
      </c>
      <c r="E5689" s="17">
        <v>2049</v>
      </c>
      <c r="F5689" s="17">
        <v>616938</v>
      </c>
      <c r="G5689" s="17">
        <v>319283.20000000001</v>
      </c>
      <c r="H5689">
        <v>31.900308576915297</v>
      </c>
    </row>
    <row r="5690" spans="1:8" x14ac:dyDescent="0.3">
      <c r="A5690" t="s">
        <v>8270</v>
      </c>
      <c r="B5690" t="s">
        <v>8256</v>
      </c>
      <c r="C5690" t="s">
        <v>15</v>
      </c>
      <c r="D5690" s="155">
        <v>752</v>
      </c>
      <c r="E5690" s="17">
        <v>1655</v>
      </c>
      <c r="F5690" s="17">
        <v>451025</v>
      </c>
      <c r="G5690" s="17">
        <v>259371.823</v>
      </c>
      <c r="H5690">
        <v>48.706121646498978</v>
      </c>
    </row>
    <row r="5691" spans="1:8" x14ac:dyDescent="0.3">
      <c r="A5691" t="s">
        <v>8271</v>
      </c>
      <c r="B5691" t="s">
        <v>8256</v>
      </c>
      <c r="C5691" t="s">
        <v>5063</v>
      </c>
      <c r="D5691" s="155">
        <v>752</v>
      </c>
      <c r="E5691" s="17">
        <v>400</v>
      </c>
      <c r="F5691" s="17">
        <v>18347</v>
      </c>
      <c r="G5691" s="17">
        <v>7226.3440000000028</v>
      </c>
      <c r="H5691">
        <v>41.902174691852736</v>
      </c>
    </row>
    <row r="5692" spans="1:8" x14ac:dyDescent="0.3">
      <c r="A5692" t="s">
        <v>8272</v>
      </c>
      <c r="B5692" t="s">
        <v>8256</v>
      </c>
      <c r="C5692" t="s">
        <v>5065</v>
      </c>
      <c r="D5692" s="155">
        <v>752</v>
      </c>
      <c r="E5692" s="17">
        <v>0</v>
      </c>
      <c r="F5692" s="17">
        <v>293994</v>
      </c>
      <c r="G5692" s="17">
        <v>132538.47769999987</v>
      </c>
      <c r="H5692">
        <v>60.535571559078193</v>
      </c>
    </row>
    <row r="5693" spans="1:8" x14ac:dyDescent="0.3">
      <c r="A5693" t="s">
        <v>8273</v>
      </c>
      <c r="B5693" t="s">
        <v>8256</v>
      </c>
      <c r="C5693" t="s">
        <v>5067</v>
      </c>
      <c r="D5693" s="155">
        <v>752</v>
      </c>
      <c r="E5693" s="17">
        <v>0</v>
      </c>
      <c r="F5693" s="17">
        <v>560722</v>
      </c>
      <c r="G5693" s="17">
        <v>189548.46319999994</v>
      </c>
      <c r="H5693">
        <v>53.35127286100203</v>
      </c>
    </row>
    <row r="5694" spans="1:8" x14ac:dyDescent="0.3">
      <c r="A5694" t="s">
        <v>8274</v>
      </c>
      <c r="B5694" t="s">
        <v>8256</v>
      </c>
      <c r="C5694" t="s">
        <v>5069</v>
      </c>
      <c r="D5694" s="155">
        <v>752</v>
      </c>
      <c r="E5694" s="17">
        <v>0</v>
      </c>
      <c r="F5694" s="17">
        <v>25787</v>
      </c>
      <c r="G5694" s="17">
        <v>8511.142200000002</v>
      </c>
      <c r="H5694">
        <v>128.94710080329548</v>
      </c>
    </row>
    <row r="5695" spans="1:8" x14ac:dyDescent="0.3">
      <c r="A5695" t="s">
        <v>8275</v>
      </c>
      <c r="B5695" t="s">
        <v>8256</v>
      </c>
      <c r="C5695" t="s">
        <v>5071</v>
      </c>
      <c r="D5695" s="155">
        <v>752</v>
      </c>
      <c r="E5695" s="17">
        <v>0</v>
      </c>
      <c r="F5695" s="17">
        <v>47192</v>
      </c>
      <c r="G5695" s="17">
        <v>8358.6082000000242</v>
      </c>
      <c r="H5695">
        <v>48.137281091166521</v>
      </c>
    </row>
    <row r="5696" spans="1:8" x14ac:dyDescent="0.3">
      <c r="A5696" t="s">
        <v>8276</v>
      </c>
      <c r="B5696" t="s">
        <v>8256</v>
      </c>
      <c r="C5696" t="s">
        <v>5073</v>
      </c>
      <c r="D5696" s="155">
        <v>752</v>
      </c>
      <c r="E5696" s="17">
        <v>0</v>
      </c>
      <c r="F5696" s="17">
        <v>52341</v>
      </c>
      <c r="G5696" s="17">
        <v>19879.228999999999</v>
      </c>
      <c r="H5696">
        <v>25.669970637153465</v>
      </c>
    </row>
    <row r="5697" spans="1:8" x14ac:dyDescent="0.3">
      <c r="A5697" t="s">
        <v>8277</v>
      </c>
      <c r="B5697" t="s">
        <v>8256</v>
      </c>
      <c r="C5697" t="s">
        <v>5075</v>
      </c>
      <c r="D5697" s="155">
        <v>752</v>
      </c>
      <c r="E5697" s="17">
        <v>0</v>
      </c>
      <c r="F5697" s="17">
        <v>2783</v>
      </c>
      <c r="G5697" s="17">
        <v>318.90000000000055</v>
      </c>
      <c r="H5697">
        <v>24.446613367963948</v>
      </c>
    </row>
    <row r="5698" spans="1:8" x14ac:dyDescent="0.3">
      <c r="A5698" t="s">
        <v>8278</v>
      </c>
      <c r="B5698" t="s">
        <v>8256</v>
      </c>
      <c r="C5698" t="s">
        <v>26</v>
      </c>
      <c r="D5698" s="155">
        <v>752</v>
      </c>
      <c r="E5698" s="17">
        <v>684</v>
      </c>
      <c r="F5698" s="17">
        <v>297157</v>
      </c>
      <c r="G5698" s="17">
        <v>155495.29380000007</v>
      </c>
      <c r="H5698">
        <v>73.013006392125391</v>
      </c>
    </row>
    <row r="5699" spans="1:8" x14ac:dyDescent="0.3">
      <c r="A5699" t="s">
        <v>8279</v>
      </c>
      <c r="B5699" t="s">
        <v>8256</v>
      </c>
      <c r="C5699" t="s">
        <v>27</v>
      </c>
      <c r="D5699" s="155">
        <v>752</v>
      </c>
      <c r="E5699" s="17">
        <v>684</v>
      </c>
      <c r="F5699" s="17">
        <v>216769</v>
      </c>
      <c r="G5699" s="17">
        <v>111232.6007000001</v>
      </c>
      <c r="H5699">
        <v>75.339336597965513</v>
      </c>
    </row>
    <row r="5700" spans="1:8" x14ac:dyDescent="0.3">
      <c r="A5700" t="s">
        <v>8280</v>
      </c>
      <c r="B5700" t="s">
        <v>8256</v>
      </c>
      <c r="C5700" t="s">
        <v>28</v>
      </c>
      <c r="D5700" s="155">
        <v>752</v>
      </c>
      <c r="E5700" s="17">
        <v>1920</v>
      </c>
      <c r="F5700" s="17">
        <v>353544</v>
      </c>
      <c r="G5700" s="17">
        <v>149660.65729999985</v>
      </c>
      <c r="H5700">
        <v>76.572328813892852</v>
      </c>
    </row>
    <row r="5701" spans="1:8" x14ac:dyDescent="0.3">
      <c r="A5701" t="s">
        <v>8281</v>
      </c>
      <c r="B5701" t="s">
        <v>8256</v>
      </c>
      <c r="C5701" t="s">
        <v>29</v>
      </c>
      <c r="D5701" s="155">
        <v>752</v>
      </c>
      <c r="E5701" s="17">
        <v>200</v>
      </c>
      <c r="F5701" s="17">
        <v>122771</v>
      </c>
      <c r="G5701" s="17">
        <v>65268.27470000006</v>
      </c>
      <c r="H5701">
        <v>58.986662816483921</v>
      </c>
    </row>
    <row r="5702" spans="1:8" x14ac:dyDescent="0.3">
      <c r="A5702" t="s">
        <v>8282</v>
      </c>
      <c r="B5702" t="s">
        <v>8256</v>
      </c>
      <c r="C5702" t="s">
        <v>5077</v>
      </c>
      <c r="D5702" s="155">
        <v>752</v>
      </c>
      <c r="E5702" s="17">
        <v>320</v>
      </c>
      <c r="F5702" s="17">
        <v>10636</v>
      </c>
      <c r="G5702" s="17">
        <v>3487.5159999999996</v>
      </c>
      <c r="H5702">
        <v>70.295843398404472</v>
      </c>
    </row>
    <row r="5703" spans="1:8" x14ac:dyDescent="0.3">
      <c r="A5703" t="s">
        <v>8283</v>
      </c>
      <c r="B5703" t="s">
        <v>8256</v>
      </c>
      <c r="C5703" t="s">
        <v>30</v>
      </c>
      <c r="D5703" s="155">
        <v>752</v>
      </c>
      <c r="E5703" s="17">
        <v>1308</v>
      </c>
      <c r="F5703" s="17">
        <v>344187</v>
      </c>
      <c r="G5703" s="17">
        <v>197238.6256</v>
      </c>
      <c r="H5703">
        <v>51.750654853790572</v>
      </c>
    </row>
    <row r="5704" spans="1:8" x14ac:dyDescent="0.3">
      <c r="A5704" t="s">
        <v>8284</v>
      </c>
      <c r="B5704" t="s">
        <v>8256</v>
      </c>
      <c r="C5704" t="s">
        <v>5079</v>
      </c>
      <c r="D5704" s="155">
        <v>752</v>
      </c>
      <c r="E5704" s="17">
        <v>560</v>
      </c>
      <c r="F5704" s="17">
        <v>18374</v>
      </c>
      <c r="G5704" s="17">
        <v>8216.6760000000031</v>
      </c>
      <c r="H5704">
        <v>108.29233591445936</v>
      </c>
    </row>
    <row r="5705" spans="1:8" x14ac:dyDescent="0.3">
      <c r="A5705" t="s">
        <v>8285</v>
      </c>
      <c r="B5705" t="s">
        <v>8256</v>
      </c>
      <c r="C5705" t="s">
        <v>5081</v>
      </c>
      <c r="D5705" s="155">
        <v>752</v>
      </c>
      <c r="E5705" s="17">
        <v>0</v>
      </c>
      <c r="F5705" s="17">
        <v>146369</v>
      </c>
      <c r="G5705" s="17">
        <v>71352.424499999979</v>
      </c>
      <c r="H5705">
        <v>48.760766233590488</v>
      </c>
    </row>
    <row r="5706" spans="1:8" x14ac:dyDescent="0.3">
      <c r="A5706" t="s">
        <v>8286</v>
      </c>
      <c r="B5706" t="s">
        <v>8256</v>
      </c>
      <c r="C5706" t="s">
        <v>5083</v>
      </c>
      <c r="D5706" s="155">
        <v>752</v>
      </c>
      <c r="E5706" s="17">
        <v>0</v>
      </c>
      <c r="F5706" s="17">
        <v>202696</v>
      </c>
      <c r="G5706" s="17">
        <v>105118.9178</v>
      </c>
      <c r="H5706">
        <v>30.179862748550196</v>
      </c>
    </row>
    <row r="5707" spans="1:8" x14ac:dyDescent="0.3">
      <c r="A5707" t="s">
        <v>8287</v>
      </c>
      <c r="B5707" t="s">
        <v>8256</v>
      </c>
      <c r="C5707" t="s">
        <v>5085</v>
      </c>
      <c r="D5707" s="155">
        <v>752</v>
      </c>
      <c r="E5707" s="17">
        <v>225</v>
      </c>
      <c r="F5707" s="17">
        <v>50045</v>
      </c>
      <c r="G5707" s="17">
        <v>19128.340399999994</v>
      </c>
      <c r="H5707">
        <v>27.114536584670354</v>
      </c>
    </row>
    <row r="5708" spans="1:8" x14ac:dyDescent="0.3">
      <c r="A5708" t="s">
        <v>8288</v>
      </c>
      <c r="B5708" t="s">
        <v>8256</v>
      </c>
      <c r="C5708" t="s">
        <v>31</v>
      </c>
      <c r="D5708" s="155">
        <v>752</v>
      </c>
      <c r="E5708" s="17">
        <v>3840</v>
      </c>
      <c r="F5708" s="17">
        <v>487400</v>
      </c>
      <c r="G5708" s="17">
        <v>226787.62109999984</v>
      </c>
      <c r="H5708">
        <v>56.887917182893283</v>
      </c>
    </row>
    <row r="5709" spans="1:8" x14ac:dyDescent="0.3">
      <c r="A5709" t="s">
        <v>8289</v>
      </c>
      <c r="B5709" t="s">
        <v>8256</v>
      </c>
      <c r="C5709" t="s">
        <v>5087</v>
      </c>
      <c r="D5709" s="155">
        <v>752</v>
      </c>
      <c r="E5709" s="17">
        <v>0</v>
      </c>
      <c r="F5709" s="17">
        <v>59486</v>
      </c>
      <c r="G5709" s="17">
        <v>-8058.2020000000048</v>
      </c>
      <c r="H5709">
        <v>54.914413567281485</v>
      </c>
    </row>
    <row r="5710" spans="1:8" x14ac:dyDescent="0.3">
      <c r="A5710" t="s">
        <v>8290</v>
      </c>
      <c r="B5710" t="s">
        <v>8291</v>
      </c>
      <c r="C5710" t="s">
        <v>4</v>
      </c>
      <c r="D5710" s="155">
        <v>1042.8</v>
      </c>
      <c r="E5710" s="17">
        <v>12086</v>
      </c>
      <c r="F5710" s="17">
        <v>5369262.9900000002</v>
      </c>
      <c r="G5710" s="17">
        <v>2949252.885499998</v>
      </c>
      <c r="H5710">
        <v>39.036694553561865</v>
      </c>
    </row>
    <row r="5711" spans="1:8" x14ac:dyDescent="0.3">
      <c r="A5711" t="s">
        <v>8292</v>
      </c>
      <c r="B5711" t="s">
        <v>8291</v>
      </c>
      <c r="C5711" t="s">
        <v>2</v>
      </c>
      <c r="D5711" s="155">
        <v>1042.8</v>
      </c>
      <c r="E5711" s="17">
        <v>17361</v>
      </c>
      <c r="F5711" s="17">
        <v>7252903</v>
      </c>
      <c r="G5711" s="17">
        <v>3928518.3012999971</v>
      </c>
      <c r="H5711">
        <v>58.195999416088682</v>
      </c>
    </row>
    <row r="5712" spans="1:8" x14ac:dyDescent="0.3">
      <c r="A5712" t="s">
        <v>8293</v>
      </c>
      <c r="B5712" t="s">
        <v>8291</v>
      </c>
      <c r="C5712" t="s">
        <v>3</v>
      </c>
      <c r="D5712" s="155">
        <v>1042.8</v>
      </c>
      <c r="E5712" s="17">
        <v>13248</v>
      </c>
      <c r="F5712" s="17">
        <v>1950153</v>
      </c>
      <c r="G5712" s="17">
        <v>966741.79490000021</v>
      </c>
      <c r="H5712">
        <v>67.799890131941339</v>
      </c>
    </row>
    <row r="5713" spans="1:8" x14ac:dyDescent="0.3">
      <c r="A5713" t="s">
        <v>8294</v>
      </c>
      <c r="B5713" t="s">
        <v>8291</v>
      </c>
      <c r="C5713" t="s">
        <v>7</v>
      </c>
      <c r="D5713" s="155">
        <v>1042.8</v>
      </c>
      <c r="E5713" s="17">
        <v>3108</v>
      </c>
      <c r="F5713" s="17">
        <v>794624</v>
      </c>
      <c r="G5713" s="17">
        <v>423449.55799999979</v>
      </c>
      <c r="H5713">
        <v>61.256937630150638</v>
      </c>
    </row>
    <row r="5714" spans="1:8" x14ac:dyDescent="0.3">
      <c r="A5714" t="s">
        <v>8295</v>
      </c>
      <c r="B5714" t="s">
        <v>8291</v>
      </c>
      <c r="C5714" t="s">
        <v>5</v>
      </c>
      <c r="D5714" s="155">
        <v>1042.8</v>
      </c>
      <c r="E5714" s="17">
        <v>2400</v>
      </c>
      <c r="F5714" s="17">
        <v>606156</v>
      </c>
      <c r="G5714" s="17">
        <v>336667.85800000018</v>
      </c>
      <c r="H5714">
        <v>45.260571644373144</v>
      </c>
    </row>
    <row r="5715" spans="1:8" x14ac:dyDescent="0.3">
      <c r="A5715" t="s">
        <v>8296</v>
      </c>
      <c r="B5715" t="s">
        <v>8291</v>
      </c>
      <c r="C5715" t="s">
        <v>6</v>
      </c>
      <c r="D5715" s="155">
        <v>1042.8</v>
      </c>
      <c r="E5715" s="17">
        <v>1740</v>
      </c>
      <c r="F5715" s="17">
        <v>607809</v>
      </c>
      <c r="G5715" s="17">
        <v>318326.78639999992</v>
      </c>
      <c r="H5715">
        <v>31.118384049485513</v>
      </c>
    </row>
    <row r="5716" spans="1:8" x14ac:dyDescent="0.3">
      <c r="A5716" t="s">
        <v>8297</v>
      </c>
      <c r="B5716" t="s">
        <v>8291</v>
      </c>
      <c r="C5716" t="s">
        <v>8</v>
      </c>
      <c r="D5716" s="155">
        <v>1042.8</v>
      </c>
      <c r="E5716" s="17">
        <v>3300</v>
      </c>
      <c r="F5716" s="17">
        <v>784940</v>
      </c>
      <c r="G5716" s="17">
        <v>382630.91829999973</v>
      </c>
      <c r="H5716">
        <v>46.337958951921941</v>
      </c>
    </row>
    <row r="5717" spans="1:8" x14ac:dyDescent="0.3">
      <c r="A5717" t="s">
        <v>8298</v>
      </c>
      <c r="B5717" t="s">
        <v>8291</v>
      </c>
      <c r="C5717" t="s">
        <v>21</v>
      </c>
      <c r="D5717" s="155">
        <v>1042.8</v>
      </c>
      <c r="E5717" s="17">
        <v>1880</v>
      </c>
      <c r="F5717" s="17">
        <v>380182</v>
      </c>
      <c r="G5717" s="17">
        <v>187579.93600000034</v>
      </c>
      <c r="H5717">
        <v>41.32781480420698</v>
      </c>
    </row>
    <row r="5718" spans="1:8" x14ac:dyDescent="0.3">
      <c r="A5718" t="s">
        <v>8299</v>
      </c>
      <c r="B5718" t="s">
        <v>8291</v>
      </c>
      <c r="C5718" t="s">
        <v>22</v>
      </c>
      <c r="D5718" s="155">
        <v>1042.8</v>
      </c>
      <c r="E5718" s="17">
        <v>1720</v>
      </c>
      <c r="F5718" s="17">
        <v>661331</v>
      </c>
      <c r="G5718" s="17">
        <v>326527.73400000035</v>
      </c>
      <c r="H5718">
        <v>33.613329434187882</v>
      </c>
    </row>
    <row r="5719" spans="1:8" x14ac:dyDescent="0.3">
      <c r="A5719" t="s">
        <v>8300</v>
      </c>
      <c r="B5719" t="s">
        <v>8291</v>
      </c>
      <c r="C5719" t="s">
        <v>23</v>
      </c>
      <c r="D5719" s="155">
        <v>1042.8</v>
      </c>
      <c r="E5719" s="17">
        <v>1000</v>
      </c>
      <c r="F5719" s="17">
        <v>428506</v>
      </c>
      <c r="G5719" s="17">
        <v>230921.79800000004</v>
      </c>
      <c r="H5719">
        <v>49.953741970727023</v>
      </c>
    </row>
    <row r="5720" spans="1:8" x14ac:dyDescent="0.3">
      <c r="A5720" t="s">
        <v>8301</v>
      </c>
      <c r="B5720" t="s">
        <v>8291</v>
      </c>
      <c r="C5720" t="s">
        <v>24</v>
      </c>
      <c r="D5720" s="155">
        <v>1042.8</v>
      </c>
      <c r="E5720" s="17">
        <v>4160</v>
      </c>
      <c r="F5720" s="17">
        <v>988611</v>
      </c>
      <c r="G5720" s="17">
        <v>462944.67400000023</v>
      </c>
      <c r="H5720">
        <v>62.924960403683912</v>
      </c>
    </row>
    <row r="5721" spans="1:8" x14ac:dyDescent="0.3">
      <c r="A5721" t="s">
        <v>8302</v>
      </c>
      <c r="B5721" t="s">
        <v>8291</v>
      </c>
      <c r="C5721" t="s">
        <v>25</v>
      </c>
      <c r="D5721" s="155">
        <v>1042.8</v>
      </c>
      <c r="E5721" s="17">
        <v>1560</v>
      </c>
      <c r="F5721" s="17">
        <v>265420</v>
      </c>
      <c r="G5721" s="17">
        <v>139012.23599999998</v>
      </c>
      <c r="H5721">
        <v>44.712558730965263</v>
      </c>
    </row>
    <row r="5722" spans="1:8" x14ac:dyDescent="0.3">
      <c r="A5722" t="s">
        <v>8303</v>
      </c>
      <c r="B5722" t="s">
        <v>8291</v>
      </c>
      <c r="C5722" t="s">
        <v>5061</v>
      </c>
      <c r="D5722" s="155">
        <v>1042.8</v>
      </c>
      <c r="E5722" s="17">
        <v>3888</v>
      </c>
      <c r="F5722" s="17">
        <v>430649</v>
      </c>
      <c r="G5722" s="17">
        <v>232521.4720000001</v>
      </c>
      <c r="H5722">
        <v>46.697136356539026</v>
      </c>
    </row>
    <row r="5723" spans="1:8" x14ac:dyDescent="0.3">
      <c r="A5723" t="s">
        <v>8304</v>
      </c>
      <c r="B5723" t="s">
        <v>8291</v>
      </c>
      <c r="C5723" t="s">
        <v>14</v>
      </c>
      <c r="D5723" s="155">
        <v>1042.8</v>
      </c>
      <c r="E5723" s="17">
        <v>1551</v>
      </c>
      <c r="F5723" s="17">
        <v>542466</v>
      </c>
      <c r="G5723" s="17">
        <v>281519.68000000005</v>
      </c>
      <c r="H5723">
        <v>27.418651121426048</v>
      </c>
    </row>
    <row r="5724" spans="1:8" x14ac:dyDescent="0.3">
      <c r="A5724" t="s">
        <v>8305</v>
      </c>
      <c r="B5724" t="s">
        <v>8291</v>
      </c>
      <c r="C5724" t="s">
        <v>15</v>
      </c>
      <c r="D5724" s="155">
        <v>1042.8</v>
      </c>
      <c r="E5724" s="17">
        <v>1272</v>
      </c>
      <c r="F5724" s="17">
        <v>623166.96</v>
      </c>
      <c r="G5724" s="17">
        <v>364554.15300000011</v>
      </c>
      <c r="H5724">
        <v>47.809726744894036</v>
      </c>
    </row>
    <row r="5725" spans="1:8" x14ac:dyDescent="0.3">
      <c r="A5725" t="s">
        <v>8306</v>
      </c>
      <c r="B5725" t="s">
        <v>8291</v>
      </c>
      <c r="C5725" t="s">
        <v>5063</v>
      </c>
      <c r="D5725" s="155">
        <v>1042.8</v>
      </c>
      <c r="E5725" s="17">
        <v>400</v>
      </c>
      <c r="F5725" s="17">
        <v>34552</v>
      </c>
      <c r="G5725" s="17">
        <v>15683.039999999997</v>
      </c>
      <c r="H5725">
        <v>25.860208840338839</v>
      </c>
    </row>
    <row r="5726" spans="1:8" x14ac:dyDescent="0.3">
      <c r="A5726" t="s">
        <v>8307</v>
      </c>
      <c r="B5726" t="s">
        <v>8291</v>
      </c>
      <c r="C5726" t="s">
        <v>5065</v>
      </c>
      <c r="D5726" s="155">
        <v>1042.8</v>
      </c>
      <c r="E5726" s="17">
        <v>0</v>
      </c>
      <c r="F5726" s="17">
        <v>1140047</v>
      </c>
      <c r="G5726" s="17">
        <v>580546.80170000042</v>
      </c>
      <c r="H5726">
        <v>46.671300867705206</v>
      </c>
    </row>
    <row r="5727" spans="1:8" x14ac:dyDescent="0.3">
      <c r="A5727" t="s">
        <v>8308</v>
      </c>
      <c r="B5727" t="s">
        <v>8291</v>
      </c>
      <c r="C5727" t="s">
        <v>5067</v>
      </c>
      <c r="D5727" s="155">
        <v>1042.8</v>
      </c>
      <c r="E5727" s="17">
        <v>0</v>
      </c>
      <c r="F5727" s="17">
        <v>605328</v>
      </c>
      <c r="G5727" s="17">
        <v>300931.07209999993</v>
      </c>
      <c r="H5727">
        <v>53.965362074864672</v>
      </c>
    </row>
    <row r="5728" spans="1:8" x14ac:dyDescent="0.3">
      <c r="A5728" t="s">
        <v>8309</v>
      </c>
      <c r="B5728" t="s">
        <v>8291</v>
      </c>
      <c r="C5728" t="s">
        <v>5069</v>
      </c>
      <c r="D5728" s="155">
        <v>1042.8</v>
      </c>
      <c r="E5728" s="17">
        <v>0</v>
      </c>
      <c r="F5728" s="17">
        <v>17206</v>
      </c>
      <c r="G5728" s="17">
        <v>1755.7059999999983</v>
      </c>
      <c r="H5728">
        <v>100.70379967526831</v>
      </c>
    </row>
    <row r="5729" spans="1:8" x14ac:dyDescent="0.3">
      <c r="A5729" t="s">
        <v>8310</v>
      </c>
      <c r="B5729" t="s">
        <v>8291</v>
      </c>
      <c r="C5729" t="s">
        <v>5071</v>
      </c>
      <c r="D5729" s="155">
        <v>1042.8</v>
      </c>
      <c r="E5729" s="17">
        <v>0</v>
      </c>
      <c r="F5729" s="17">
        <v>37678</v>
      </c>
      <c r="G5729" s="17">
        <v>17318.8177</v>
      </c>
      <c r="H5729">
        <v>74.942085419609356</v>
      </c>
    </row>
    <row r="5730" spans="1:8" x14ac:dyDescent="0.3">
      <c r="A5730" t="s">
        <v>8311</v>
      </c>
      <c r="B5730" t="s">
        <v>8291</v>
      </c>
      <c r="C5730" t="s">
        <v>5073</v>
      </c>
      <c r="D5730" s="155">
        <v>1042.8</v>
      </c>
      <c r="E5730" s="17">
        <v>0</v>
      </c>
      <c r="F5730" s="17">
        <v>65342</v>
      </c>
      <c r="G5730" s="17">
        <v>28510.945300000021</v>
      </c>
      <c r="H5730">
        <v>30.487968757516974</v>
      </c>
    </row>
    <row r="5731" spans="1:8" x14ac:dyDescent="0.3">
      <c r="A5731" t="s">
        <v>8312</v>
      </c>
      <c r="B5731" t="s">
        <v>8291</v>
      </c>
      <c r="C5731" t="s">
        <v>5075</v>
      </c>
      <c r="D5731" s="155">
        <v>1042.8</v>
      </c>
      <c r="E5731" s="17">
        <v>0</v>
      </c>
      <c r="F5731" s="17">
        <v>1596</v>
      </c>
      <c r="G5731" s="17">
        <v>850.56</v>
      </c>
      <c r="H5731">
        <v>37.055416934964562</v>
      </c>
    </row>
    <row r="5732" spans="1:8" x14ac:dyDescent="0.3">
      <c r="A5732" t="s">
        <v>8313</v>
      </c>
      <c r="B5732" t="s">
        <v>8291</v>
      </c>
      <c r="C5732" t="s">
        <v>26</v>
      </c>
      <c r="D5732" s="155">
        <v>1042.8</v>
      </c>
      <c r="E5732" s="17">
        <v>912</v>
      </c>
      <c r="F5732" s="17">
        <v>416954</v>
      </c>
      <c r="G5732" s="17">
        <v>208909.33790000019</v>
      </c>
      <c r="H5732">
        <v>77.290037648122933</v>
      </c>
    </row>
    <row r="5733" spans="1:8" x14ac:dyDescent="0.3">
      <c r="A5733" t="s">
        <v>8314</v>
      </c>
      <c r="B5733" t="s">
        <v>8291</v>
      </c>
      <c r="C5733" t="s">
        <v>27</v>
      </c>
      <c r="D5733" s="155">
        <v>1042.8</v>
      </c>
      <c r="E5733" s="17">
        <v>684</v>
      </c>
      <c r="F5733" s="17">
        <v>202817</v>
      </c>
      <c r="G5733" s="17">
        <v>99055.893700000001</v>
      </c>
      <c r="H5733">
        <v>95.944829350764252</v>
      </c>
    </row>
    <row r="5734" spans="1:8" x14ac:dyDescent="0.3">
      <c r="A5734" t="s">
        <v>8315</v>
      </c>
      <c r="B5734" t="s">
        <v>8291</v>
      </c>
      <c r="C5734" t="s">
        <v>28</v>
      </c>
      <c r="D5734" s="155">
        <v>1042.8</v>
      </c>
      <c r="E5734" s="17">
        <v>1320</v>
      </c>
      <c r="F5734" s="17">
        <v>237844</v>
      </c>
      <c r="G5734" s="17">
        <v>93874.140699999989</v>
      </c>
      <c r="H5734">
        <v>71.67296407644676</v>
      </c>
    </row>
    <row r="5735" spans="1:8" x14ac:dyDescent="0.3">
      <c r="A5735" t="s">
        <v>8316</v>
      </c>
      <c r="B5735" t="s">
        <v>8291</v>
      </c>
      <c r="C5735" t="s">
        <v>29</v>
      </c>
      <c r="D5735" s="155">
        <v>1042.8</v>
      </c>
      <c r="E5735" s="17">
        <v>600</v>
      </c>
      <c r="F5735" s="17">
        <v>220011</v>
      </c>
      <c r="G5735" s="17">
        <v>116110.89379999995</v>
      </c>
      <c r="H5735">
        <v>59.76748918472218</v>
      </c>
    </row>
    <row r="5736" spans="1:8" x14ac:dyDescent="0.3">
      <c r="A5736" t="s">
        <v>8317</v>
      </c>
      <c r="B5736" t="s">
        <v>8291</v>
      </c>
      <c r="C5736" t="s">
        <v>5077</v>
      </c>
      <c r="D5736" s="155">
        <v>1042.8</v>
      </c>
      <c r="E5736" s="17">
        <v>640</v>
      </c>
      <c r="F5736" s="17">
        <v>14004</v>
      </c>
      <c r="G5736" s="17">
        <v>4346.9879999999994</v>
      </c>
      <c r="H5736">
        <v>85.461537751014461</v>
      </c>
    </row>
    <row r="5737" spans="1:8" x14ac:dyDescent="0.3">
      <c r="A5737" t="s">
        <v>8318</v>
      </c>
      <c r="B5737" t="s">
        <v>8291</v>
      </c>
      <c r="C5737" t="s">
        <v>30</v>
      </c>
      <c r="D5737" s="155">
        <v>1042.8</v>
      </c>
      <c r="E5737" s="17">
        <v>1400</v>
      </c>
      <c r="F5737" s="17">
        <v>451088</v>
      </c>
      <c r="G5737" s="17">
        <v>250658.30639999986</v>
      </c>
      <c r="H5737">
        <v>44.727673480313079</v>
      </c>
    </row>
    <row r="5738" spans="1:8" x14ac:dyDescent="0.3">
      <c r="A5738" t="s">
        <v>8319</v>
      </c>
      <c r="B5738" t="s">
        <v>8291</v>
      </c>
      <c r="C5738" t="s">
        <v>5079</v>
      </c>
      <c r="D5738" s="155">
        <v>1042.8</v>
      </c>
      <c r="E5738" s="17">
        <v>520</v>
      </c>
      <c r="F5738" s="17">
        <v>29603</v>
      </c>
      <c r="G5738" s="17">
        <v>16369.668000000003</v>
      </c>
      <c r="H5738">
        <v>127.41247995591739</v>
      </c>
    </row>
    <row r="5739" spans="1:8" x14ac:dyDescent="0.3">
      <c r="A5739" t="s">
        <v>8320</v>
      </c>
      <c r="B5739" t="s">
        <v>8291</v>
      </c>
      <c r="C5739" t="s">
        <v>5081</v>
      </c>
      <c r="D5739" s="155">
        <v>1042.8</v>
      </c>
      <c r="E5739" s="17">
        <v>0</v>
      </c>
      <c r="F5739" s="17">
        <v>324670</v>
      </c>
      <c r="G5739" s="17">
        <v>183223.37260000003</v>
      </c>
      <c r="H5739">
        <v>53.422510570230912</v>
      </c>
    </row>
    <row r="5740" spans="1:8" x14ac:dyDescent="0.3">
      <c r="A5740" t="s">
        <v>8321</v>
      </c>
      <c r="B5740" t="s">
        <v>8291</v>
      </c>
      <c r="C5740" t="s">
        <v>5083</v>
      </c>
      <c r="D5740" s="155">
        <v>1042.8</v>
      </c>
      <c r="E5740" s="17">
        <v>0</v>
      </c>
      <c r="F5740" s="17">
        <v>248357</v>
      </c>
      <c r="G5740" s="17">
        <v>137196.98000000004</v>
      </c>
      <c r="H5740">
        <v>35.36846314979077</v>
      </c>
    </row>
    <row r="5741" spans="1:8" x14ac:dyDescent="0.3">
      <c r="A5741" t="s">
        <v>8322</v>
      </c>
      <c r="B5741" t="s">
        <v>8291</v>
      </c>
      <c r="C5741" t="s">
        <v>5085</v>
      </c>
      <c r="D5741" s="155">
        <v>1042.8</v>
      </c>
      <c r="E5741" s="17">
        <v>270</v>
      </c>
      <c r="F5741" s="17">
        <v>90656</v>
      </c>
      <c r="G5741" s="17">
        <v>39873.022000000004</v>
      </c>
      <c r="H5741">
        <v>16.359863474331892</v>
      </c>
    </row>
    <row r="5742" spans="1:8" x14ac:dyDescent="0.3">
      <c r="A5742" t="s">
        <v>8323</v>
      </c>
      <c r="B5742" t="s">
        <v>8291</v>
      </c>
      <c r="C5742" t="s">
        <v>31</v>
      </c>
      <c r="D5742" s="155">
        <v>1042.8</v>
      </c>
      <c r="E5742" s="17">
        <v>2520</v>
      </c>
      <c r="F5742" s="17">
        <v>346603</v>
      </c>
      <c r="G5742" s="17">
        <v>178600.06280000004</v>
      </c>
      <c r="H5742">
        <v>53.275657251425734</v>
      </c>
    </row>
    <row r="5743" spans="1:8" x14ac:dyDescent="0.3">
      <c r="A5743" t="s">
        <v>8324</v>
      </c>
      <c r="B5743" t="s">
        <v>8291</v>
      </c>
      <c r="C5743" t="s">
        <v>5087</v>
      </c>
      <c r="D5743" s="155">
        <v>1042.8</v>
      </c>
      <c r="E5743" s="17">
        <v>0</v>
      </c>
      <c r="F5743" s="17">
        <v>50135</v>
      </c>
      <c r="G5743" s="17">
        <v>15453.595999999998</v>
      </c>
      <c r="H5743">
        <v>62.559972964185668</v>
      </c>
    </row>
    <row r="5744" spans="1:8" x14ac:dyDescent="0.3">
      <c r="A5744" t="s">
        <v>8325</v>
      </c>
      <c r="B5744" t="s">
        <v>8326</v>
      </c>
      <c r="C5744" t="s">
        <v>4</v>
      </c>
      <c r="D5744" s="155">
        <v>1400</v>
      </c>
      <c r="E5744" s="17">
        <v>13993</v>
      </c>
      <c r="F5744" s="17">
        <v>5008459</v>
      </c>
      <c r="G5744" s="17">
        <v>2532742.0160999997</v>
      </c>
      <c r="H5744">
        <v>46.533769234162676</v>
      </c>
    </row>
    <row r="5745" spans="1:8" x14ac:dyDescent="0.3">
      <c r="A5745" t="s">
        <v>8327</v>
      </c>
      <c r="B5745" t="s">
        <v>8326</v>
      </c>
      <c r="C5745" t="s">
        <v>2</v>
      </c>
      <c r="D5745" s="155">
        <v>1400</v>
      </c>
      <c r="E5745" s="17">
        <v>18739</v>
      </c>
      <c r="F5745" s="17">
        <v>7139043.9700000007</v>
      </c>
      <c r="G5745" s="17">
        <v>3826469.152199998</v>
      </c>
      <c r="H5745">
        <v>60.288675347636534</v>
      </c>
    </row>
    <row r="5746" spans="1:8" x14ac:dyDescent="0.3">
      <c r="A5746" t="s">
        <v>8328</v>
      </c>
      <c r="B5746" t="s">
        <v>8326</v>
      </c>
      <c r="C5746" t="s">
        <v>3</v>
      </c>
      <c r="D5746" s="155">
        <v>1400</v>
      </c>
      <c r="E5746" s="17">
        <v>17664</v>
      </c>
      <c r="F5746" s="17">
        <v>2171116</v>
      </c>
      <c r="G5746" s="17">
        <v>992049.34630000172</v>
      </c>
      <c r="H5746">
        <v>76.060966297091426</v>
      </c>
    </row>
    <row r="5747" spans="1:8" x14ac:dyDescent="0.3">
      <c r="A5747" t="s">
        <v>8329</v>
      </c>
      <c r="B5747" t="s">
        <v>8326</v>
      </c>
      <c r="C5747" t="s">
        <v>7</v>
      </c>
      <c r="D5747" s="155">
        <v>1400</v>
      </c>
      <c r="E5747" s="17">
        <v>4911</v>
      </c>
      <c r="F5747" s="17">
        <v>1272253</v>
      </c>
      <c r="G5747" s="17">
        <v>682175.01899999985</v>
      </c>
      <c r="H5747">
        <v>67.240331584750336</v>
      </c>
    </row>
    <row r="5748" spans="1:8" x14ac:dyDescent="0.3">
      <c r="A5748" t="s">
        <v>8330</v>
      </c>
      <c r="B5748" t="s">
        <v>8326</v>
      </c>
      <c r="C5748" t="s">
        <v>5</v>
      </c>
      <c r="D5748" s="155">
        <v>1400</v>
      </c>
      <c r="E5748" s="17">
        <v>4400</v>
      </c>
      <c r="F5748" s="17">
        <v>696886</v>
      </c>
      <c r="G5748" s="17">
        <v>385534.48660000012</v>
      </c>
      <c r="H5748">
        <v>58.028032263934357</v>
      </c>
    </row>
    <row r="5749" spans="1:8" x14ac:dyDescent="0.3">
      <c r="A5749" t="s">
        <v>8331</v>
      </c>
      <c r="B5749" t="s">
        <v>8326</v>
      </c>
      <c r="C5749" t="s">
        <v>6</v>
      </c>
      <c r="D5749" s="155">
        <v>1400</v>
      </c>
      <c r="E5749" s="17">
        <v>1140</v>
      </c>
      <c r="F5749" s="17">
        <v>329711</v>
      </c>
      <c r="G5749" s="17">
        <v>163463.02449999991</v>
      </c>
      <c r="H5749">
        <v>39.870424173075115</v>
      </c>
    </row>
    <row r="5750" spans="1:8" x14ac:dyDescent="0.3">
      <c r="A5750" t="s">
        <v>8332</v>
      </c>
      <c r="B5750" t="s">
        <v>8326</v>
      </c>
      <c r="C5750" t="s">
        <v>8</v>
      </c>
      <c r="D5750" s="155">
        <v>1400</v>
      </c>
      <c r="E5750" s="17">
        <v>3900</v>
      </c>
      <c r="F5750" s="17">
        <v>722434</v>
      </c>
      <c r="G5750" s="17">
        <v>326793.19000000035</v>
      </c>
      <c r="H5750">
        <v>53.477152346847149</v>
      </c>
    </row>
    <row r="5751" spans="1:8" x14ac:dyDescent="0.3">
      <c r="A5751" t="s">
        <v>8333</v>
      </c>
      <c r="B5751" t="s">
        <v>8326</v>
      </c>
      <c r="C5751" t="s">
        <v>21</v>
      </c>
      <c r="D5751" s="155">
        <v>1400</v>
      </c>
      <c r="E5751" s="17">
        <v>2960</v>
      </c>
      <c r="F5751" s="17">
        <v>366434</v>
      </c>
      <c r="G5751" s="17">
        <v>167415.28800000009</v>
      </c>
      <c r="H5751">
        <v>58.207268965744355</v>
      </c>
    </row>
    <row r="5752" spans="1:8" x14ac:dyDescent="0.3">
      <c r="A5752" t="s">
        <v>8334</v>
      </c>
      <c r="B5752" t="s">
        <v>8326</v>
      </c>
      <c r="C5752" t="s">
        <v>22</v>
      </c>
      <c r="D5752" s="155">
        <v>1400</v>
      </c>
      <c r="E5752" s="17">
        <v>2720</v>
      </c>
      <c r="F5752" s="17">
        <v>679569</v>
      </c>
      <c r="G5752" s="17">
        <v>316623.23199999979</v>
      </c>
      <c r="H5752">
        <v>45.163193859309565</v>
      </c>
    </row>
    <row r="5753" spans="1:8" x14ac:dyDescent="0.3">
      <c r="A5753" t="s">
        <v>8335</v>
      </c>
      <c r="B5753" t="s">
        <v>8326</v>
      </c>
      <c r="C5753" t="s">
        <v>23</v>
      </c>
      <c r="D5753" s="155">
        <v>1400</v>
      </c>
      <c r="E5753" s="17">
        <v>1480</v>
      </c>
      <c r="F5753" s="17">
        <v>541638</v>
      </c>
      <c r="G5753" s="17">
        <v>291458.48399999994</v>
      </c>
      <c r="H5753">
        <v>52.008795633372273</v>
      </c>
    </row>
    <row r="5754" spans="1:8" x14ac:dyDescent="0.3">
      <c r="A5754" t="s">
        <v>8336</v>
      </c>
      <c r="B5754" t="s">
        <v>8326</v>
      </c>
      <c r="C5754" t="s">
        <v>24</v>
      </c>
      <c r="D5754" s="155">
        <v>1400</v>
      </c>
      <c r="E5754" s="17">
        <v>6400</v>
      </c>
      <c r="F5754" s="17">
        <v>787211</v>
      </c>
      <c r="G5754" s="17">
        <v>403251.24499999988</v>
      </c>
      <c r="H5754">
        <v>77.829283557595772</v>
      </c>
    </row>
    <row r="5755" spans="1:8" x14ac:dyDescent="0.3">
      <c r="A5755" t="s">
        <v>8337</v>
      </c>
      <c r="B5755" t="s">
        <v>8326</v>
      </c>
      <c r="C5755" t="s">
        <v>25</v>
      </c>
      <c r="D5755" s="155">
        <v>1400</v>
      </c>
      <c r="E5755" s="17">
        <v>2400</v>
      </c>
      <c r="F5755" s="17">
        <v>338305</v>
      </c>
      <c r="G5755" s="17">
        <v>169421.68800000005</v>
      </c>
      <c r="H5755">
        <v>58.412415320230096</v>
      </c>
    </row>
    <row r="5756" spans="1:8" x14ac:dyDescent="0.3">
      <c r="A5756" t="s">
        <v>8338</v>
      </c>
      <c r="B5756" t="s">
        <v>8326</v>
      </c>
      <c r="C5756" t="s">
        <v>5061</v>
      </c>
      <c r="D5756" s="155">
        <v>1400</v>
      </c>
      <c r="E5756" s="17">
        <v>3888</v>
      </c>
      <c r="F5756" s="17">
        <v>444527</v>
      </c>
      <c r="G5756" s="17">
        <v>229613.11400000047</v>
      </c>
      <c r="H5756">
        <v>55.116040490748041</v>
      </c>
    </row>
    <row r="5757" spans="1:8" x14ac:dyDescent="0.3">
      <c r="A5757" t="s">
        <v>8339</v>
      </c>
      <c r="B5757" t="s">
        <v>8326</v>
      </c>
      <c r="C5757" t="s">
        <v>14</v>
      </c>
      <c r="D5757" s="155">
        <v>1400</v>
      </c>
      <c r="E5757" s="17">
        <v>1551</v>
      </c>
      <c r="F5757" s="17">
        <v>434107</v>
      </c>
      <c r="G5757" s="17">
        <v>225674.75699999998</v>
      </c>
      <c r="H5757">
        <v>36.672777713666839</v>
      </c>
    </row>
    <row r="5758" spans="1:8" x14ac:dyDescent="0.3">
      <c r="A5758" t="s">
        <v>8340</v>
      </c>
      <c r="B5758" t="s">
        <v>8326</v>
      </c>
      <c r="C5758" t="s">
        <v>15</v>
      </c>
      <c r="D5758" s="155">
        <v>1400</v>
      </c>
      <c r="E5758" s="17">
        <v>1272</v>
      </c>
      <c r="F5758" s="17">
        <v>510966</v>
      </c>
      <c r="G5758" s="17">
        <v>299422.17499999999</v>
      </c>
      <c r="H5758">
        <v>63.378745809290379</v>
      </c>
    </row>
    <row r="5759" spans="1:8" x14ac:dyDescent="0.3">
      <c r="A5759" t="s">
        <v>8341</v>
      </c>
      <c r="B5759" t="s">
        <v>8326</v>
      </c>
      <c r="C5759" t="s">
        <v>5063</v>
      </c>
      <c r="D5759" s="155">
        <v>1400</v>
      </c>
      <c r="E5759" s="17">
        <v>400</v>
      </c>
      <c r="F5759" s="17">
        <v>16556</v>
      </c>
      <c r="G5759" s="17">
        <v>6699.8849999999966</v>
      </c>
      <c r="H5759">
        <v>26.623996919678785</v>
      </c>
    </row>
    <row r="5760" spans="1:8" x14ac:dyDescent="0.3">
      <c r="A5760" t="s">
        <v>8342</v>
      </c>
      <c r="B5760" t="s">
        <v>8326</v>
      </c>
      <c r="C5760" t="s">
        <v>5065</v>
      </c>
      <c r="D5760" s="155">
        <v>1400</v>
      </c>
      <c r="E5760" s="17">
        <v>0</v>
      </c>
      <c r="F5760" s="17">
        <v>507846</v>
      </c>
      <c r="G5760" s="17">
        <v>201103.22480000061</v>
      </c>
      <c r="H5760">
        <v>45.62200626754975</v>
      </c>
    </row>
    <row r="5761" spans="1:8" x14ac:dyDescent="0.3">
      <c r="A5761" t="s">
        <v>8343</v>
      </c>
      <c r="B5761" t="s">
        <v>8326</v>
      </c>
      <c r="C5761" t="s">
        <v>5067</v>
      </c>
      <c r="D5761" s="155">
        <v>1400</v>
      </c>
      <c r="E5761" s="17">
        <v>0</v>
      </c>
      <c r="F5761" s="17">
        <v>387477</v>
      </c>
      <c r="G5761" s="17">
        <v>180379.3453999999</v>
      </c>
      <c r="H5761">
        <v>73.248270277127304</v>
      </c>
    </row>
    <row r="5762" spans="1:8" x14ac:dyDescent="0.3">
      <c r="A5762" t="s">
        <v>8344</v>
      </c>
      <c r="B5762" t="s">
        <v>8326</v>
      </c>
      <c r="C5762" t="s">
        <v>5069</v>
      </c>
      <c r="D5762" s="155">
        <v>1400</v>
      </c>
      <c r="E5762" s="17">
        <v>0</v>
      </c>
      <c r="F5762" s="17">
        <v>34609</v>
      </c>
      <c r="G5762" s="17">
        <v>20016.29</v>
      </c>
      <c r="H5762">
        <v>149.8561102290119</v>
      </c>
    </row>
    <row r="5763" spans="1:8" x14ac:dyDescent="0.3">
      <c r="A5763" t="s">
        <v>8345</v>
      </c>
      <c r="B5763" t="s">
        <v>8326</v>
      </c>
      <c r="C5763" t="s">
        <v>5071</v>
      </c>
      <c r="D5763" s="155">
        <v>1400</v>
      </c>
      <c r="E5763" s="17">
        <v>0</v>
      </c>
      <c r="F5763" s="17">
        <v>15588</v>
      </c>
      <c r="G5763" s="17">
        <v>6928.2055</v>
      </c>
      <c r="H5763">
        <v>117.83026810855613</v>
      </c>
    </row>
    <row r="5764" spans="1:8" x14ac:dyDescent="0.3">
      <c r="A5764" t="s">
        <v>8346</v>
      </c>
      <c r="B5764" t="s">
        <v>8326</v>
      </c>
      <c r="C5764" t="s">
        <v>5073</v>
      </c>
      <c r="D5764" s="155">
        <v>1400</v>
      </c>
      <c r="E5764" s="17">
        <v>0</v>
      </c>
      <c r="F5764" s="17">
        <v>36453</v>
      </c>
      <c r="G5764" s="17">
        <v>12444.5658</v>
      </c>
      <c r="H5764">
        <v>22.238080486731622</v>
      </c>
    </row>
    <row r="5765" spans="1:8" x14ac:dyDescent="0.3">
      <c r="A5765" t="s">
        <v>8347</v>
      </c>
      <c r="B5765" t="s">
        <v>8326</v>
      </c>
      <c r="C5765" t="s">
        <v>5075</v>
      </c>
      <c r="D5765" s="155">
        <v>1400</v>
      </c>
      <c r="E5765" s="17">
        <v>0</v>
      </c>
      <c r="F5765" s="17">
        <v>0</v>
      </c>
      <c r="G5765" s="17">
        <v>0</v>
      </c>
      <c r="H5765">
        <v>55.116040490748041</v>
      </c>
    </row>
    <row r="5766" spans="1:8" x14ac:dyDescent="0.3">
      <c r="A5766" t="s">
        <v>8348</v>
      </c>
      <c r="B5766" t="s">
        <v>8326</v>
      </c>
      <c r="C5766" t="s">
        <v>26</v>
      </c>
      <c r="D5766" s="155">
        <v>1400</v>
      </c>
      <c r="E5766" s="17">
        <v>912</v>
      </c>
      <c r="F5766" s="17">
        <v>300689</v>
      </c>
      <c r="G5766" s="17">
        <v>150058.43700000006</v>
      </c>
      <c r="H5766">
        <v>88.919481612772088</v>
      </c>
    </row>
    <row r="5767" spans="1:8" x14ac:dyDescent="0.3">
      <c r="A5767" t="s">
        <v>8349</v>
      </c>
      <c r="B5767" t="s">
        <v>8326</v>
      </c>
      <c r="C5767" t="s">
        <v>27</v>
      </c>
      <c r="D5767" s="155">
        <v>1400</v>
      </c>
      <c r="E5767" s="17">
        <v>912</v>
      </c>
      <c r="F5767" s="17">
        <v>280826</v>
      </c>
      <c r="G5767" s="17">
        <v>129685.43690000009</v>
      </c>
      <c r="H5767">
        <v>78.935076415630988</v>
      </c>
    </row>
    <row r="5768" spans="1:8" x14ac:dyDescent="0.3">
      <c r="A5768" t="s">
        <v>8350</v>
      </c>
      <c r="B5768" t="s">
        <v>8326</v>
      </c>
      <c r="C5768" t="s">
        <v>28</v>
      </c>
      <c r="D5768" s="155">
        <v>1400</v>
      </c>
      <c r="E5768" s="17">
        <v>1848</v>
      </c>
      <c r="F5768" s="17">
        <v>254853</v>
      </c>
      <c r="G5768" s="17">
        <v>106413.13619999998</v>
      </c>
      <c r="H5768">
        <v>116.13471372438707</v>
      </c>
    </row>
    <row r="5769" spans="1:8" x14ac:dyDescent="0.3">
      <c r="A5769" t="s">
        <v>8351</v>
      </c>
      <c r="B5769" t="s">
        <v>8326</v>
      </c>
      <c r="C5769" t="s">
        <v>29</v>
      </c>
      <c r="D5769" s="155">
        <v>1400</v>
      </c>
      <c r="E5769" s="17">
        <v>400</v>
      </c>
      <c r="F5769" s="17">
        <v>154473</v>
      </c>
      <c r="G5769" s="17">
        <v>84026.113199999978</v>
      </c>
      <c r="H5769">
        <v>63.076438693668344</v>
      </c>
    </row>
    <row r="5770" spans="1:8" x14ac:dyDescent="0.3">
      <c r="A5770" t="s">
        <v>8352</v>
      </c>
      <c r="B5770" t="s">
        <v>8326</v>
      </c>
      <c r="C5770" t="s">
        <v>5077</v>
      </c>
      <c r="D5770" s="155">
        <v>1400</v>
      </c>
      <c r="E5770" s="17">
        <v>800</v>
      </c>
      <c r="F5770" s="17">
        <v>9758</v>
      </c>
      <c r="G5770" s="17">
        <v>1831.9279999999999</v>
      </c>
      <c r="H5770">
        <v>124.19525350009435</v>
      </c>
    </row>
    <row r="5771" spans="1:8" x14ac:dyDescent="0.3">
      <c r="A5771" t="s">
        <v>8353</v>
      </c>
      <c r="B5771" t="s">
        <v>8326</v>
      </c>
      <c r="C5771" t="s">
        <v>30</v>
      </c>
      <c r="D5771" s="155">
        <v>1400</v>
      </c>
      <c r="E5771" s="17">
        <v>1800</v>
      </c>
      <c r="F5771" s="17">
        <v>369152</v>
      </c>
      <c r="G5771" s="17">
        <v>201472.6322000002</v>
      </c>
      <c r="H5771">
        <v>62.360024218793782</v>
      </c>
    </row>
    <row r="5772" spans="1:8" x14ac:dyDescent="0.3">
      <c r="A5772" t="s">
        <v>8354</v>
      </c>
      <c r="B5772" t="s">
        <v>8326</v>
      </c>
      <c r="C5772" t="s">
        <v>5079</v>
      </c>
      <c r="D5772" s="155">
        <v>1400</v>
      </c>
      <c r="E5772" s="17">
        <v>1040</v>
      </c>
      <c r="F5772" s="17">
        <v>47900</v>
      </c>
      <c r="G5772" s="17">
        <v>23631.975999999999</v>
      </c>
      <c r="H5772">
        <v>107.38289686873563</v>
      </c>
    </row>
    <row r="5773" spans="1:8" x14ac:dyDescent="0.3">
      <c r="A5773" t="s">
        <v>8355</v>
      </c>
      <c r="B5773" t="s">
        <v>8326</v>
      </c>
      <c r="C5773" t="s">
        <v>5081</v>
      </c>
      <c r="D5773" s="155">
        <v>1400</v>
      </c>
      <c r="E5773" s="17">
        <v>0</v>
      </c>
      <c r="F5773" s="17">
        <v>132397</v>
      </c>
      <c r="G5773" s="17">
        <v>61100.709699999992</v>
      </c>
      <c r="H5773">
        <v>60.970426834395838</v>
      </c>
    </row>
    <row r="5774" spans="1:8" x14ac:dyDescent="0.3">
      <c r="A5774" t="s">
        <v>8356</v>
      </c>
      <c r="B5774" t="s">
        <v>8326</v>
      </c>
      <c r="C5774" t="s">
        <v>5083</v>
      </c>
      <c r="D5774" s="155">
        <v>1400</v>
      </c>
      <c r="E5774" s="17">
        <v>0</v>
      </c>
      <c r="F5774" s="17">
        <v>215666</v>
      </c>
      <c r="G5774" s="17">
        <v>118112.31600000002</v>
      </c>
      <c r="H5774">
        <v>29.19078369505759</v>
      </c>
    </row>
    <row r="5775" spans="1:8" x14ac:dyDescent="0.3">
      <c r="A5775" t="s">
        <v>8357</v>
      </c>
      <c r="B5775" t="s">
        <v>8326</v>
      </c>
      <c r="C5775" t="s">
        <v>5085</v>
      </c>
      <c r="D5775" s="155">
        <v>1400</v>
      </c>
      <c r="E5775" s="17">
        <v>360</v>
      </c>
      <c r="F5775" s="17">
        <v>72420</v>
      </c>
      <c r="G5775" s="17">
        <v>31204.45199999999</v>
      </c>
      <c r="H5775">
        <v>18.84993263464554</v>
      </c>
    </row>
    <row r="5776" spans="1:8" x14ac:dyDescent="0.3">
      <c r="A5776" t="s">
        <v>8358</v>
      </c>
      <c r="B5776" t="s">
        <v>8326</v>
      </c>
      <c r="C5776" t="s">
        <v>31</v>
      </c>
      <c r="D5776" s="155">
        <v>1400</v>
      </c>
      <c r="E5776" s="17">
        <v>2600</v>
      </c>
      <c r="F5776" s="17">
        <v>336189</v>
      </c>
      <c r="G5776" s="17">
        <v>162147.29470000006</v>
      </c>
      <c r="H5776">
        <v>59.033187274222875</v>
      </c>
    </row>
    <row r="5777" spans="1:8" x14ac:dyDescent="0.3">
      <c r="A5777" t="s">
        <v>8359</v>
      </c>
      <c r="B5777" t="s">
        <v>8326</v>
      </c>
      <c r="C5777" t="s">
        <v>5087</v>
      </c>
      <c r="D5777" s="155">
        <v>1400</v>
      </c>
      <c r="E5777" s="17">
        <v>0</v>
      </c>
      <c r="F5777" s="17">
        <v>56862</v>
      </c>
      <c r="G5777" s="17">
        <v>1670.9640000000072</v>
      </c>
      <c r="H5777">
        <v>91.610048807563615</v>
      </c>
    </row>
    <row r="5778" spans="1:8" x14ac:dyDescent="0.3">
      <c r="A5778" t="s">
        <v>772</v>
      </c>
      <c r="B5778" t="s">
        <v>178</v>
      </c>
      <c r="C5778" t="s">
        <v>4</v>
      </c>
      <c r="D5778" s="155">
        <v>896.6</v>
      </c>
      <c r="E5778" s="17">
        <v>8661</v>
      </c>
      <c r="F5778" s="17">
        <v>2528548</v>
      </c>
      <c r="G5778" s="17">
        <v>1382450.9027000002</v>
      </c>
      <c r="H5778">
        <v>57.287464994088374</v>
      </c>
    </row>
    <row r="5779" spans="1:8" x14ac:dyDescent="0.3">
      <c r="A5779" t="s">
        <v>773</v>
      </c>
      <c r="B5779" t="s">
        <v>178</v>
      </c>
      <c r="C5779" t="s">
        <v>2</v>
      </c>
      <c r="D5779" s="155">
        <v>896.6</v>
      </c>
      <c r="E5779" s="17">
        <v>11823</v>
      </c>
      <c r="F5779" s="17">
        <v>4417865</v>
      </c>
      <c r="G5779" s="17">
        <v>2331982.5722999997</v>
      </c>
      <c r="H5779">
        <v>61.334170946523081</v>
      </c>
    </row>
    <row r="5780" spans="1:8" x14ac:dyDescent="0.3">
      <c r="A5780" t="s">
        <v>774</v>
      </c>
      <c r="B5780" t="s">
        <v>178</v>
      </c>
      <c r="C5780" t="s">
        <v>3</v>
      </c>
      <c r="D5780" s="155">
        <v>896.6</v>
      </c>
      <c r="E5780" s="17">
        <v>12288</v>
      </c>
      <c r="F5780" s="17">
        <v>1562071</v>
      </c>
      <c r="G5780" s="17">
        <v>780393.69509999943</v>
      </c>
      <c r="H5780">
        <v>78.42615248953976</v>
      </c>
    </row>
    <row r="5781" spans="1:8" x14ac:dyDescent="0.3">
      <c r="A5781" t="s">
        <v>775</v>
      </c>
      <c r="B5781" t="s">
        <v>178</v>
      </c>
      <c r="C5781" t="s">
        <v>7</v>
      </c>
      <c r="D5781" s="155">
        <v>896.6</v>
      </c>
      <c r="E5781" s="17">
        <v>2118</v>
      </c>
      <c r="F5781" s="17">
        <v>518945</v>
      </c>
      <c r="G5781" s="17">
        <v>287777.17599999992</v>
      </c>
      <c r="H5781">
        <v>70.939233906099332</v>
      </c>
    </row>
    <row r="5782" spans="1:8" x14ac:dyDescent="0.3">
      <c r="A5782" t="s">
        <v>776</v>
      </c>
      <c r="B5782" t="s">
        <v>178</v>
      </c>
      <c r="C5782" t="s">
        <v>5</v>
      </c>
      <c r="D5782" s="155">
        <v>896.6</v>
      </c>
      <c r="E5782" s="17">
        <v>4400</v>
      </c>
      <c r="F5782" s="17">
        <v>729221</v>
      </c>
      <c r="G5782" s="17">
        <v>412805.31039999978</v>
      </c>
      <c r="H5782">
        <v>58.947891078280897</v>
      </c>
    </row>
    <row r="5783" spans="1:8" x14ac:dyDescent="0.3">
      <c r="A5783" t="s">
        <v>777</v>
      </c>
      <c r="B5783" t="s">
        <v>178</v>
      </c>
      <c r="C5783" t="s">
        <v>6</v>
      </c>
      <c r="D5783" s="155">
        <v>896.6</v>
      </c>
      <c r="E5783" s="17">
        <v>2100</v>
      </c>
      <c r="F5783" s="17">
        <v>599213</v>
      </c>
      <c r="G5783" s="17">
        <v>307506.90940000018</v>
      </c>
      <c r="H5783">
        <v>39.915072538427133</v>
      </c>
    </row>
    <row r="5784" spans="1:8" x14ac:dyDescent="0.3">
      <c r="A5784" t="s">
        <v>778</v>
      </c>
      <c r="B5784" t="s">
        <v>178</v>
      </c>
      <c r="C5784" t="s">
        <v>8</v>
      </c>
      <c r="D5784" s="155">
        <v>896.6</v>
      </c>
      <c r="E5784" s="17">
        <v>2880</v>
      </c>
      <c r="F5784" s="17">
        <v>638761</v>
      </c>
      <c r="G5784" s="17">
        <v>309218.14750000031</v>
      </c>
      <c r="H5784">
        <v>47.839131511735694</v>
      </c>
    </row>
    <row r="5785" spans="1:8" x14ac:dyDescent="0.3">
      <c r="A5785" t="s">
        <v>779</v>
      </c>
      <c r="B5785" t="s">
        <v>178</v>
      </c>
      <c r="C5785" t="s">
        <v>21</v>
      </c>
      <c r="D5785" s="155">
        <v>896.6</v>
      </c>
      <c r="E5785" s="17">
        <v>2150</v>
      </c>
      <c r="F5785" s="17">
        <v>326339</v>
      </c>
      <c r="G5785" s="17">
        <v>167482.49799999999</v>
      </c>
      <c r="H5785">
        <v>49.477496915423714</v>
      </c>
    </row>
    <row r="5786" spans="1:8" x14ac:dyDescent="0.3">
      <c r="A5786" t="s">
        <v>780</v>
      </c>
      <c r="B5786" t="s">
        <v>178</v>
      </c>
      <c r="C5786" t="s">
        <v>22</v>
      </c>
      <c r="D5786" s="155">
        <v>896.6</v>
      </c>
      <c r="E5786" s="17">
        <v>1760</v>
      </c>
      <c r="F5786" s="17">
        <v>488749</v>
      </c>
      <c r="G5786" s="17">
        <v>247707.87799999994</v>
      </c>
      <c r="H5786">
        <v>47.077491025784369</v>
      </c>
    </row>
    <row r="5787" spans="1:8" x14ac:dyDescent="0.3">
      <c r="A5787" t="s">
        <v>781</v>
      </c>
      <c r="B5787" t="s">
        <v>178</v>
      </c>
      <c r="C5787" t="s">
        <v>23</v>
      </c>
      <c r="D5787" s="155">
        <v>896.6</v>
      </c>
      <c r="E5787" s="17">
        <v>1000</v>
      </c>
      <c r="F5787" s="17">
        <v>412027</v>
      </c>
      <c r="G5787" s="17">
        <v>216793.2239999999</v>
      </c>
      <c r="H5787">
        <v>48.385560711585136</v>
      </c>
    </row>
    <row r="5788" spans="1:8" x14ac:dyDescent="0.3">
      <c r="A5788" t="s">
        <v>782</v>
      </c>
      <c r="B5788" t="s">
        <v>178</v>
      </c>
      <c r="C5788" t="s">
        <v>24</v>
      </c>
      <c r="D5788" s="155">
        <v>896.6</v>
      </c>
      <c r="E5788" s="17">
        <v>4200</v>
      </c>
      <c r="F5788" s="17">
        <v>534585</v>
      </c>
      <c r="G5788" s="17">
        <v>289705.0560000001</v>
      </c>
      <c r="H5788">
        <v>50.932255052704519</v>
      </c>
    </row>
    <row r="5789" spans="1:8" x14ac:dyDescent="0.3">
      <c r="A5789" t="s">
        <v>783</v>
      </c>
      <c r="B5789" t="s">
        <v>178</v>
      </c>
      <c r="C5789" t="s">
        <v>25</v>
      </c>
      <c r="D5789" s="155">
        <v>896.6</v>
      </c>
      <c r="E5789" s="17">
        <v>1560</v>
      </c>
      <c r="F5789" s="17">
        <v>315745</v>
      </c>
      <c r="G5789" s="17">
        <v>165494.26999999999</v>
      </c>
      <c r="H5789">
        <v>42.114952447152788</v>
      </c>
    </row>
    <row r="5790" spans="1:8" x14ac:dyDescent="0.3">
      <c r="A5790" t="s">
        <v>8360</v>
      </c>
      <c r="B5790" t="s">
        <v>178</v>
      </c>
      <c r="C5790" t="s">
        <v>5061</v>
      </c>
      <c r="D5790" s="155">
        <v>896.6</v>
      </c>
      <c r="E5790" s="17">
        <v>2385</v>
      </c>
      <c r="F5790" s="17">
        <v>280531</v>
      </c>
      <c r="G5790" s="17">
        <v>150826.70600000006</v>
      </c>
      <c r="H5790">
        <v>66.477710799613149</v>
      </c>
    </row>
    <row r="5791" spans="1:8" x14ac:dyDescent="0.3">
      <c r="A5791" t="s">
        <v>784</v>
      </c>
      <c r="B5791" t="s">
        <v>178</v>
      </c>
      <c r="C5791" t="s">
        <v>14</v>
      </c>
      <c r="D5791" s="155">
        <v>896.6</v>
      </c>
      <c r="E5791" s="17">
        <v>1270</v>
      </c>
      <c r="F5791" s="17">
        <v>415085</v>
      </c>
      <c r="G5791" s="17">
        <v>211831.72999999975</v>
      </c>
      <c r="H5791">
        <v>28.515356525875291</v>
      </c>
    </row>
    <row r="5792" spans="1:8" x14ac:dyDescent="0.3">
      <c r="A5792" t="s">
        <v>785</v>
      </c>
      <c r="B5792" t="s">
        <v>178</v>
      </c>
      <c r="C5792" t="s">
        <v>15</v>
      </c>
      <c r="D5792" s="155">
        <v>896.6</v>
      </c>
      <c r="E5792" s="17">
        <v>1115</v>
      </c>
      <c r="F5792" s="17">
        <v>345474</v>
      </c>
      <c r="G5792" s="17">
        <v>202090.67300000001</v>
      </c>
      <c r="H5792">
        <v>42.909489073300612</v>
      </c>
    </row>
    <row r="5793" spans="1:8" x14ac:dyDescent="0.3">
      <c r="A5793" t="s">
        <v>8361</v>
      </c>
      <c r="B5793" t="s">
        <v>178</v>
      </c>
      <c r="C5793" t="s">
        <v>5063</v>
      </c>
      <c r="D5793" s="155">
        <v>896.6</v>
      </c>
      <c r="E5793" s="17">
        <v>400</v>
      </c>
      <c r="F5793" s="17">
        <v>23042</v>
      </c>
      <c r="G5793" s="17">
        <v>10656.925000000001</v>
      </c>
      <c r="H5793">
        <v>42.869303738572448</v>
      </c>
    </row>
    <row r="5794" spans="1:8" x14ac:dyDescent="0.3">
      <c r="A5794" t="s">
        <v>8362</v>
      </c>
      <c r="B5794" t="s">
        <v>178</v>
      </c>
      <c r="C5794" t="s">
        <v>5065</v>
      </c>
      <c r="D5794" s="155">
        <v>896.6</v>
      </c>
      <c r="E5794" s="17">
        <v>0</v>
      </c>
      <c r="F5794" s="17">
        <v>346185</v>
      </c>
      <c r="G5794" s="17">
        <v>131574.51400000008</v>
      </c>
      <c r="H5794">
        <v>94.442731113335029</v>
      </c>
    </row>
    <row r="5795" spans="1:8" x14ac:dyDescent="0.3">
      <c r="A5795" t="s">
        <v>8363</v>
      </c>
      <c r="B5795" t="s">
        <v>178</v>
      </c>
      <c r="C5795" t="s">
        <v>5067</v>
      </c>
      <c r="D5795" s="155">
        <v>896.6</v>
      </c>
      <c r="E5795" s="17">
        <v>0</v>
      </c>
      <c r="F5795" s="17">
        <v>190931</v>
      </c>
      <c r="G5795" s="17">
        <v>79597.589000000051</v>
      </c>
      <c r="H5795">
        <v>80.315443923657227</v>
      </c>
    </row>
    <row r="5796" spans="1:8" x14ac:dyDescent="0.3">
      <c r="A5796" t="s">
        <v>8364</v>
      </c>
      <c r="B5796" t="s">
        <v>178</v>
      </c>
      <c r="C5796" t="s">
        <v>5069</v>
      </c>
      <c r="D5796" s="155">
        <v>896.6</v>
      </c>
      <c r="E5796" s="17">
        <v>0</v>
      </c>
      <c r="F5796" s="17">
        <v>12639</v>
      </c>
      <c r="G5796" s="17">
        <v>5218.3999999999996</v>
      </c>
      <c r="H5796">
        <v>142.74373809395468</v>
      </c>
    </row>
    <row r="5797" spans="1:8" x14ac:dyDescent="0.3">
      <c r="A5797" t="s">
        <v>8365</v>
      </c>
      <c r="B5797" t="s">
        <v>178</v>
      </c>
      <c r="C5797" t="s">
        <v>5071</v>
      </c>
      <c r="D5797" s="155">
        <v>896.6</v>
      </c>
      <c r="E5797" s="17">
        <v>0</v>
      </c>
      <c r="F5797" s="17">
        <v>35650</v>
      </c>
      <c r="G5797" s="17">
        <v>14998.513300000002</v>
      </c>
      <c r="H5797">
        <v>55.296739052690093</v>
      </c>
    </row>
    <row r="5798" spans="1:8" x14ac:dyDescent="0.3">
      <c r="A5798" t="s">
        <v>8366</v>
      </c>
      <c r="B5798" t="s">
        <v>178</v>
      </c>
      <c r="C5798" t="s">
        <v>5073</v>
      </c>
      <c r="D5798" s="155">
        <v>896.6</v>
      </c>
      <c r="E5798" s="17">
        <v>0</v>
      </c>
      <c r="F5798" s="17">
        <v>47857</v>
      </c>
      <c r="G5798" s="17">
        <v>20059.156200000001</v>
      </c>
      <c r="H5798">
        <v>42.817186899942328</v>
      </c>
    </row>
    <row r="5799" spans="1:8" x14ac:dyDescent="0.3">
      <c r="A5799" t="s">
        <v>8367</v>
      </c>
      <c r="B5799" t="s">
        <v>178</v>
      </c>
      <c r="C5799" t="s">
        <v>5075</v>
      </c>
      <c r="D5799" s="155">
        <v>896.6</v>
      </c>
      <c r="E5799" s="17">
        <v>0</v>
      </c>
      <c r="F5799" s="17">
        <v>1556</v>
      </c>
      <c r="G5799" s="17">
        <v>810.56</v>
      </c>
      <c r="H5799">
        <v>119.17788151963934</v>
      </c>
    </row>
    <row r="5800" spans="1:8" x14ac:dyDescent="0.3">
      <c r="A5800" t="s">
        <v>786</v>
      </c>
      <c r="B5800" t="s">
        <v>178</v>
      </c>
      <c r="C5800" t="s">
        <v>26</v>
      </c>
      <c r="D5800" s="155">
        <v>896.6</v>
      </c>
      <c r="E5800" s="17">
        <v>684</v>
      </c>
      <c r="F5800" s="17">
        <v>290676</v>
      </c>
      <c r="G5800" s="17">
        <v>156017.34410000002</v>
      </c>
      <c r="H5800">
        <v>63.924126181627592</v>
      </c>
    </row>
    <row r="5801" spans="1:8" x14ac:dyDescent="0.3">
      <c r="A5801" t="s">
        <v>787</v>
      </c>
      <c r="B5801" t="s">
        <v>178</v>
      </c>
      <c r="C5801" t="s">
        <v>27</v>
      </c>
      <c r="D5801" s="155">
        <v>896.6</v>
      </c>
      <c r="E5801" s="17">
        <v>912</v>
      </c>
      <c r="F5801" s="17">
        <v>248229</v>
      </c>
      <c r="G5801" s="17">
        <v>119198.17250000012</v>
      </c>
      <c r="H5801">
        <v>94.207484168075851</v>
      </c>
    </row>
    <row r="5802" spans="1:8" x14ac:dyDescent="0.3">
      <c r="A5802" t="s">
        <v>788</v>
      </c>
      <c r="B5802" t="s">
        <v>178</v>
      </c>
      <c r="C5802" t="s">
        <v>28</v>
      </c>
      <c r="D5802" s="155">
        <v>896.6</v>
      </c>
      <c r="E5802" s="17">
        <v>960</v>
      </c>
      <c r="F5802" s="17">
        <v>182882</v>
      </c>
      <c r="G5802" s="17">
        <v>74611.256199999902</v>
      </c>
      <c r="H5802">
        <v>71.195608410514978</v>
      </c>
    </row>
    <row r="5803" spans="1:8" x14ac:dyDescent="0.3">
      <c r="A5803" t="s">
        <v>789</v>
      </c>
      <c r="B5803" t="s">
        <v>178</v>
      </c>
      <c r="C5803" t="s">
        <v>29</v>
      </c>
      <c r="D5803" s="155">
        <v>896.6</v>
      </c>
      <c r="E5803" s="17">
        <v>600</v>
      </c>
      <c r="F5803" s="17">
        <v>165439</v>
      </c>
      <c r="G5803" s="17">
        <v>78249.939800000007</v>
      </c>
      <c r="H5803">
        <v>67.888432754319339</v>
      </c>
    </row>
    <row r="5804" spans="1:8" x14ac:dyDescent="0.3">
      <c r="A5804" t="s">
        <v>790</v>
      </c>
      <c r="B5804" t="s">
        <v>178</v>
      </c>
      <c r="C5804" t="s">
        <v>30</v>
      </c>
      <c r="D5804" s="155">
        <v>896.6</v>
      </c>
      <c r="E5804" s="17">
        <v>1108</v>
      </c>
      <c r="F5804" s="17">
        <v>267117</v>
      </c>
      <c r="G5804" s="17">
        <v>155800.24160000001</v>
      </c>
      <c r="H5804">
        <v>52.325190507883221</v>
      </c>
    </row>
    <row r="5805" spans="1:8" x14ac:dyDescent="0.3">
      <c r="A5805" t="s">
        <v>8368</v>
      </c>
      <c r="B5805" t="s">
        <v>178</v>
      </c>
      <c r="C5805" t="s">
        <v>5079</v>
      </c>
      <c r="D5805" s="155">
        <v>896.6</v>
      </c>
      <c r="E5805" s="17">
        <v>680</v>
      </c>
      <c r="F5805" s="17">
        <v>20918</v>
      </c>
      <c r="G5805" s="17">
        <v>11065.446000000004</v>
      </c>
      <c r="H5805">
        <v>98.564937253832909</v>
      </c>
    </row>
    <row r="5806" spans="1:8" x14ac:dyDescent="0.3">
      <c r="A5806" t="s">
        <v>8369</v>
      </c>
      <c r="B5806" t="s">
        <v>178</v>
      </c>
      <c r="C5806" t="s">
        <v>5081</v>
      </c>
      <c r="D5806" s="155">
        <v>896.6</v>
      </c>
      <c r="E5806" s="17">
        <v>0</v>
      </c>
      <c r="F5806" s="17">
        <v>94270</v>
      </c>
      <c r="G5806" s="17">
        <v>46777.496200000001</v>
      </c>
      <c r="H5806">
        <v>54.624542321982268</v>
      </c>
    </row>
    <row r="5807" spans="1:8" x14ac:dyDescent="0.3">
      <c r="A5807" t="s">
        <v>8370</v>
      </c>
      <c r="B5807" t="s">
        <v>178</v>
      </c>
      <c r="C5807" t="s">
        <v>5083</v>
      </c>
      <c r="D5807" s="155">
        <v>896.6</v>
      </c>
      <c r="E5807" s="17">
        <v>0</v>
      </c>
      <c r="F5807" s="17">
        <v>150147</v>
      </c>
      <c r="G5807" s="17">
        <v>79970.263999999981</v>
      </c>
      <c r="H5807">
        <v>39.987383065236848</v>
      </c>
    </row>
    <row r="5808" spans="1:8" x14ac:dyDescent="0.3">
      <c r="A5808" t="s">
        <v>8371</v>
      </c>
      <c r="B5808" t="s">
        <v>178</v>
      </c>
      <c r="C5808" t="s">
        <v>5085</v>
      </c>
      <c r="D5808" s="155">
        <v>896.6</v>
      </c>
      <c r="E5808" s="17">
        <v>225</v>
      </c>
      <c r="F5808" s="17">
        <v>38213</v>
      </c>
      <c r="G5808" s="17">
        <v>13924.749600000003</v>
      </c>
      <c r="H5808">
        <v>51.364527343641086</v>
      </c>
    </row>
    <row r="5809" spans="1:8" x14ac:dyDescent="0.3">
      <c r="A5809" t="s">
        <v>791</v>
      </c>
      <c r="B5809" t="s">
        <v>178</v>
      </c>
      <c r="C5809" t="s">
        <v>31</v>
      </c>
      <c r="D5809" s="155">
        <v>896.6</v>
      </c>
      <c r="E5809" s="17">
        <v>3792</v>
      </c>
      <c r="F5809" s="17">
        <v>403656</v>
      </c>
      <c r="G5809" s="17">
        <v>169502.20459999994</v>
      </c>
      <c r="H5809">
        <v>57.763968770159735</v>
      </c>
    </row>
    <row r="5810" spans="1:8" x14ac:dyDescent="0.3">
      <c r="A5810" t="s">
        <v>8372</v>
      </c>
      <c r="B5810" t="s">
        <v>178</v>
      </c>
      <c r="C5810" t="s">
        <v>5087</v>
      </c>
      <c r="D5810" s="155">
        <v>896.6</v>
      </c>
      <c r="E5810" s="17">
        <v>0</v>
      </c>
      <c r="F5810" s="17">
        <v>75068</v>
      </c>
      <c r="G5810" s="17">
        <v>24898.723999999987</v>
      </c>
      <c r="H5810">
        <v>66.681104475177094</v>
      </c>
    </row>
    <row r="5811" spans="1:8" x14ac:dyDescent="0.3">
      <c r="A5811" t="s">
        <v>912</v>
      </c>
      <c r="B5811" t="s">
        <v>254</v>
      </c>
      <c r="C5811" t="s">
        <v>4</v>
      </c>
      <c r="D5811" s="155">
        <v>1001.8</v>
      </c>
      <c r="E5811" s="17">
        <v>11664</v>
      </c>
      <c r="F5811" s="17">
        <v>3668967</v>
      </c>
      <c r="G5811" s="17">
        <v>1978079.0153999995</v>
      </c>
      <c r="H5811">
        <v>57.031334074097394</v>
      </c>
    </row>
    <row r="5812" spans="1:8" x14ac:dyDescent="0.3">
      <c r="A5812" t="s">
        <v>913</v>
      </c>
      <c r="B5812" t="s">
        <v>254</v>
      </c>
      <c r="C5812" t="s">
        <v>2</v>
      </c>
      <c r="D5812" s="155">
        <v>1001.8</v>
      </c>
      <c r="E5812" s="17">
        <v>14508</v>
      </c>
      <c r="F5812" s="17">
        <v>5052091</v>
      </c>
      <c r="G5812" s="17">
        <v>2690165.0340000005</v>
      </c>
      <c r="H5812">
        <v>65.276751488661944</v>
      </c>
    </row>
    <row r="5813" spans="1:8" x14ac:dyDescent="0.3">
      <c r="A5813" t="s">
        <v>914</v>
      </c>
      <c r="B5813" t="s">
        <v>254</v>
      </c>
      <c r="C5813" t="s">
        <v>3</v>
      </c>
      <c r="D5813" s="155">
        <v>1001.8</v>
      </c>
      <c r="E5813" s="17">
        <v>18408</v>
      </c>
      <c r="F5813" s="17">
        <v>2029723</v>
      </c>
      <c r="G5813" s="17">
        <v>989456.17939999967</v>
      </c>
      <c r="H5813">
        <v>82.158622287409827</v>
      </c>
    </row>
    <row r="5814" spans="1:8" x14ac:dyDescent="0.3">
      <c r="A5814" t="s">
        <v>915</v>
      </c>
      <c r="B5814" t="s">
        <v>254</v>
      </c>
      <c r="C5814" t="s">
        <v>7</v>
      </c>
      <c r="D5814" s="155">
        <v>1001.8</v>
      </c>
      <c r="E5814" s="17">
        <v>3639</v>
      </c>
      <c r="F5814" s="17">
        <v>961597</v>
      </c>
      <c r="G5814" s="17">
        <v>518756.81600000034</v>
      </c>
      <c r="H5814">
        <v>65.184443097422204</v>
      </c>
    </row>
    <row r="5815" spans="1:8" x14ac:dyDescent="0.3">
      <c r="A5815" t="s">
        <v>916</v>
      </c>
      <c r="B5815" t="s">
        <v>254</v>
      </c>
      <c r="C5815" t="s">
        <v>5</v>
      </c>
      <c r="D5815" s="155">
        <v>1001.8</v>
      </c>
      <c r="E5815" s="17">
        <v>2480</v>
      </c>
      <c r="F5815" s="17">
        <v>460773</v>
      </c>
      <c r="G5815" s="17">
        <v>248491.00699999984</v>
      </c>
      <c r="H5815">
        <v>62.14931456527254</v>
      </c>
    </row>
    <row r="5816" spans="1:8" x14ac:dyDescent="0.3">
      <c r="A5816" t="s">
        <v>917</v>
      </c>
      <c r="B5816" t="s">
        <v>254</v>
      </c>
      <c r="C5816" t="s">
        <v>6</v>
      </c>
      <c r="D5816" s="155">
        <v>1001.8</v>
      </c>
      <c r="E5816" s="17">
        <v>1320</v>
      </c>
      <c r="F5816" s="17">
        <v>471058</v>
      </c>
      <c r="G5816" s="17">
        <v>245263.47080000013</v>
      </c>
      <c r="H5816">
        <v>31.350749838273796</v>
      </c>
    </row>
    <row r="5817" spans="1:8" x14ac:dyDescent="0.3">
      <c r="A5817" t="s">
        <v>918</v>
      </c>
      <c r="B5817" t="s">
        <v>254</v>
      </c>
      <c r="C5817" t="s">
        <v>8</v>
      </c>
      <c r="D5817" s="155">
        <v>1001.8</v>
      </c>
      <c r="E5817" s="17">
        <v>2165</v>
      </c>
      <c r="F5817" s="17">
        <v>558680</v>
      </c>
      <c r="G5817" s="17">
        <v>278627.98089999979</v>
      </c>
      <c r="H5817">
        <v>42.191393483511391</v>
      </c>
    </row>
    <row r="5818" spans="1:8" x14ac:dyDescent="0.3">
      <c r="A5818" t="s">
        <v>919</v>
      </c>
      <c r="B5818" t="s">
        <v>254</v>
      </c>
      <c r="C5818" t="s">
        <v>21</v>
      </c>
      <c r="D5818" s="155">
        <v>1001.8</v>
      </c>
      <c r="E5818" s="17">
        <v>3390</v>
      </c>
      <c r="F5818" s="17">
        <v>404932</v>
      </c>
      <c r="G5818" s="17">
        <v>196896.06200000006</v>
      </c>
      <c r="H5818">
        <v>61.138911124576971</v>
      </c>
    </row>
    <row r="5819" spans="1:8" x14ac:dyDescent="0.3">
      <c r="A5819" t="s">
        <v>920</v>
      </c>
      <c r="B5819" t="s">
        <v>254</v>
      </c>
      <c r="C5819" t="s">
        <v>22</v>
      </c>
      <c r="D5819" s="155">
        <v>1001.8</v>
      </c>
      <c r="E5819" s="17">
        <v>2920</v>
      </c>
      <c r="F5819" s="17">
        <v>637357</v>
      </c>
      <c r="G5819" s="17">
        <v>309789.17740000028</v>
      </c>
      <c r="H5819">
        <v>56.117561011928331</v>
      </c>
    </row>
    <row r="5820" spans="1:8" x14ac:dyDescent="0.3">
      <c r="A5820" t="s">
        <v>921</v>
      </c>
      <c r="B5820" t="s">
        <v>254</v>
      </c>
      <c r="C5820" t="s">
        <v>23</v>
      </c>
      <c r="D5820" s="155">
        <v>1001.8</v>
      </c>
      <c r="E5820" s="17">
        <v>1640</v>
      </c>
      <c r="F5820" s="17">
        <v>652342</v>
      </c>
      <c r="G5820" s="17">
        <v>347586.3483999999</v>
      </c>
      <c r="H5820">
        <v>52.432534282491254</v>
      </c>
    </row>
    <row r="5821" spans="1:8" x14ac:dyDescent="0.3">
      <c r="A5821" t="s">
        <v>922</v>
      </c>
      <c r="B5821" t="s">
        <v>254</v>
      </c>
      <c r="C5821" t="s">
        <v>24</v>
      </c>
      <c r="D5821" s="155">
        <v>1001.8</v>
      </c>
      <c r="E5821" s="17">
        <v>6960</v>
      </c>
      <c r="F5821" s="17">
        <v>863438</v>
      </c>
      <c r="G5821" s="17">
        <v>456497.5309999999</v>
      </c>
      <c r="H5821">
        <v>59.848056230308202</v>
      </c>
    </row>
    <row r="5822" spans="1:8" x14ac:dyDescent="0.3">
      <c r="A5822" t="s">
        <v>923</v>
      </c>
      <c r="B5822" t="s">
        <v>254</v>
      </c>
      <c r="C5822" t="s">
        <v>25</v>
      </c>
      <c r="D5822" s="155">
        <v>1001.8</v>
      </c>
      <c r="E5822" s="17">
        <v>2560</v>
      </c>
      <c r="F5822" s="17">
        <v>451356</v>
      </c>
      <c r="G5822" s="17">
        <v>235445.07200000001</v>
      </c>
      <c r="H5822">
        <v>50.692965741409836</v>
      </c>
    </row>
    <row r="5823" spans="1:8" x14ac:dyDescent="0.3">
      <c r="A5823" t="s">
        <v>8373</v>
      </c>
      <c r="B5823" t="s">
        <v>254</v>
      </c>
      <c r="C5823" t="s">
        <v>5061</v>
      </c>
      <c r="D5823" s="155">
        <v>1001.8</v>
      </c>
      <c r="E5823" s="17">
        <v>2830</v>
      </c>
      <c r="F5823" s="17">
        <v>372619</v>
      </c>
      <c r="G5823" s="17">
        <v>193827.43620000003</v>
      </c>
      <c r="H5823">
        <v>47.311708914646239</v>
      </c>
    </row>
    <row r="5824" spans="1:8" x14ac:dyDescent="0.3">
      <c r="A5824" t="s">
        <v>924</v>
      </c>
      <c r="B5824" t="s">
        <v>254</v>
      </c>
      <c r="C5824" t="s">
        <v>14</v>
      </c>
      <c r="D5824" s="155">
        <v>1001.8</v>
      </c>
      <c r="E5824" s="17">
        <v>1300</v>
      </c>
      <c r="F5824" s="17">
        <v>484199</v>
      </c>
      <c r="G5824" s="17">
        <v>252472.26700000014</v>
      </c>
      <c r="H5824">
        <v>27.746149243816458</v>
      </c>
    </row>
    <row r="5825" spans="1:8" x14ac:dyDescent="0.3">
      <c r="A5825" t="s">
        <v>925</v>
      </c>
      <c r="B5825" t="s">
        <v>254</v>
      </c>
      <c r="C5825" t="s">
        <v>15</v>
      </c>
      <c r="D5825" s="155">
        <v>1001.8</v>
      </c>
      <c r="E5825" s="17">
        <v>1130</v>
      </c>
      <c r="F5825" s="17">
        <v>445318</v>
      </c>
      <c r="G5825" s="17">
        <v>258963.39500000008</v>
      </c>
      <c r="H5825">
        <v>32.590335004063775</v>
      </c>
    </row>
    <row r="5826" spans="1:8" x14ac:dyDescent="0.3">
      <c r="A5826" t="s">
        <v>8374</v>
      </c>
      <c r="B5826" t="s">
        <v>254</v>
      </c>
      <c r="C5826" t="s">
        <v>5063</v>
      </c>
      <c r="D5826" s="155">
        <v>1001.8</v>
      </c>
      <c r="E5826" s="17">
        <v>400</v>
      </c>
      <c r="F5826" s="17">
        <v>13895</v>
      </c>
      <c r="G5826" s="17">
        <v>5635.0279999999948</v>
      </c>
      <c r="H5826">
        <v>65.041304159384467</v>
      </c>
    </row>
    <row r="5827" spans="1:8" x14ac:dyDescent="0.3">
      <c r="A5827" t="s">
        <v>8375</v>
      </c>
      <c r="B5827" t="s">
        <v>254</v>
      </c>
      <c r="C5827" t="s">
        <v>5065</v>
      </c>
      <c r="D5827" s="155">
        <v>1001.8</v>
      </c>
      <c r="E5827" s="17">
        <v>0</v>
      </c>
      <c r="F5827" s="17">
        <v>301165</v>
      </c>
      <c r="G5827" s="17">
        <v>101533.61250000019</v>
      </c>
      <c r="H5827">
        <v>48.139287904313051</v>
      </c>
    </row>
    <row r="5828" spans="1:8" x14ac:dyDescent="0.3">
      <c r="A5828" t="s">
        <v>8376</v>
      </c>
      <c r="B5828" t="s">
        <v>254</v>
      </c>
      <c r="C5828" t="s">
        <v>5067</v>
      </c>
      <c r="D5828" s="155">
        <v>1001.8</v>
      </c>
      <c r="E5828" s="17">
        <v>0</v>
      </c>
      <c r="F5828" s="17">
        <v>231054</v>
      </c>
      <c r="G5828" s="17">
        <v>97590.318199999921</v>
      </c>
      <c r="H5828">
        <v>79.048005739940479</v>
      </c>
    </row>
    <row r="5829" spans="1:8" x14ac:dyDescent="0.3">
      <c r="A5829" t="s">
        <v>8377</v>
      </c>
      <c r="B5829" t="s">
        <v>254</v>
      </c>
      <c r="C5829" t="s">
        <v>5069</v>
      </c>
      <c r="D5829" s="155">
        <v>1001.8</v>
      </c>
      <c r="E5829" s="17">
        <v>0</v>
      </c>
      <c r="F5829" s="17">
        <v>28301</v>
      </c>
      <c r="G5829" s="17">
        <v>7637.7839999999997</v>
      </c>
      <c r="H5829">
        <v>150.95520538526031</v>
      </c>
    </row>
    <row r="5830" spans="1:8" x14ac:dyDescent="0.3">
      <c r="A5830" t="s">
        <v>8378</v>
      </c>
      <c r="B5830" t="s">
        <v>254</v>
      </c>
      <c r="C5830" t="s">
        <v>5071</v>
      </c>
      <c r="D5830" s="155">
        <v>1001.8</v>
      </c>
      <c r="E5830" s="17">
        <v>0</v>
      </c>
      <c r="F5830" s="17">
        <v>34958</v>
      </c>
      <c r="G5830" s="17">
        <v>17016.601299999998</v>
      </c>
      <c r="H5830">
        <v>44.165974612670531</v>
      </c>
    </row>
    <row r="5831" spans="1:8" x14ac:dyDescent="0.3">
      <c r="A5831" t="s">
        <v>8379</v>
      </c>
      <c r="B5831" t="s">
        <v>254</v>
      </c>
      <c r="C5831" t="s">
        <v>5073</v>
      </c>
      <c r="D5831" s="155">
        <v>1001.8</v>
      </c>
      <c r="E5831" s="17">
        <v>0</v>
      </c>
      <c r="F5831" s="17">
        <v>42416</v>
      </c>
      <c r="G5831" s="17">
        <v>15903.427299999985</v>
      </c>
      <c r="H5831">
        <v>20.594738740688086</v>
      </c>
    </row>
    <row r="5832" spans="1:8" x14ac:dyDescent="0.3">
      <c r="A5832" t="s">
        <v>8380</v>
      </c>
      <c r="B5832" t="s">
        <v>254</v>
      </c>
      <c r="C5832" t="s">
        <v>5075</v>
      </c>
      <c r="D5832" s="155">
        <v>1001.8</v>
      </c>
      <c r="E5832" s="17">
        <v>0</v>
      </c>
      <c r="F5832" s="17">
        <v>1520</v>
      </c>
      <c r="G5832" s="17">
        <v>946.73</v>
      </c>
      <c r="H5832">
        <v>10.149615364487934</v>
      </c>
    </row>
    <row r="5833" spans="1:8" x14ac:dyDescent="0.3">
      <c r="A5833" t="s">
        <v>926</v>
      </c>
      <c r="B5833" t="s">
        <v>254</v>
      </c>
      <c r="C5833" t="s">
        <v>26</v>
      </c>
      <c r="D5833" s="155">
        <v>1001.8</v>
      </c>
      <c r="E5833" s="17">
        <v>684</v>
      </c>
      <c r="F5833" s="17">
        <v>311071</v>
      </c>
      <c r="G5833" s="17">
        <v>164339.31790000005</v>
      </c>
      <c r="H5833">
        <v>68.092789891760958</v>
      </c>
    </row>
    <row r="5834" spans="1:8" x14ac:dyDescent="0.3">
      <c r="A5834" t="s">
        <v>927</v>
      </c>
      <c r="B5834" t="s">
        <v>254</v>
      </c>
      <c r="C5834" t="s">
        <v>27</v>
      </c>
      <c r="D5834" s="155">
        <v>1001.8</v>
      </c>
      <c r="E5834" s="17">
        <v>684</v>
      </c>
      <c r="F5834" s="17">
        <v>206653</v>
      </c>
      <c r="G5834" s="17">
        <v>107518.91100000002</v>
      </c>
      <c r="H5834">
        <v>80.850439199577366</v>
      </c>
    </row>
    <row r="5835" spans="1:8" x14ac:dyDescent="0.3">
      <c r="A5835" t="s">
        <v>928</v>
      </c>
      <c r="B5835" t="s">
        <v>254</v>
      </c>
      <c r="C5835" t="s">
        <v>28</v>
      </c>
      <c r="D5835" s="155">
        <v>1001.8</v>
      </c>
      <c r="E5835" s="17">
        <v>1056</v>
      </c>
      <c r="F5835" s="17">
        <v>205306</v>
      </c>
      <c r="G5835" s="17">
        <v>81763.454799999992</v>
      </c>
      <c r="H5835">
        <v>69.316617044247224</v>
      </c>
    </row>
    <row r="5836" spans="1:8" x14ac:dyDescent="0.3">
      <c r="A5836" t="s">
        <v>929</v>
      </c>
      <c r="B5836" t="s">
        <v>254</v>
      </c>
      <c r="C5836" t="s">
        <v>29</v>
      </c>
      <c r="D5836" s="155">
        <v>1001.8</v>
      </c>
      <c r="E5836" s="17">
        <v>400</v>
      </c>
      <c r="F5836" s="17">
        <v>137336</v>
      </c>
      <c r="G5836" s="17">
        <v>64211.284700000062</v>
      </c>
      <c r="H5836">
        <v>65.926589791454603</v>
      </c>
    </row>
    <row r="5837" spans="1:8" x14ac:dyDescent="0.3">
      <c r="A5837" t="s">
        <v>8381</v>
      </c>
      <c r="B5837" t="s">
        <v>254</v>
      </c>
      <c r="C5837" t="s">
        <v>5077</v>
      </c>
      <c r="D5837" s="155">
        <v>1001.8</v>
      </c>
      <c r="E5837" s="17">
        <v>1280</v>
      </c>
      <c r="F5837" s="17">
        <v>22789</v>
      </c>
      <c r="G5837" s="17">
        <v>10782.135999999999</v>
      </c>
      <c r="H5837">
        <v>50.274813781517025</v>
      </c>
    </row>
    <row r="5838" spans="1:8" x14ac:dyDescent="0.3">
      <c r="A5838" t="s">
        <v>930</v>
      </c>
      <c r="B5838" t="s">
        <v>254</v>
      </c>
      <c r="C5838" t="s">
        <v>30</v>
      </c>
      <c r="D5838" s="155">
        <v>1001.8</v>
      </c>
      <c r="E5838" s="17">
        <v>1108</v>
      </c>
      <c r="F5838" s="17">
        <v>259033</v>
      </c>
      <c r="G5838" s="17">
        <v>147339.63449999993</v>
      </c>
      <c r="H5838">
        <v>54.939119157439926</v>
      </c>
    </row>
    <row r="5839" spans="1:8" x14ac:dyDescent="0.3">
      <c r="A5839" t="s">
        <v>8382</v>
      </c>
      <c r="B5839" t="s">
        <v>254</v>
      </c>
      <c r="C5839" t="s">
        <v>5079</v>
      </c>
      <c r="D5839" s="155">
        <v>1001.8</v>
      </c>
      <c r="E5839" s="17">
        <v>1120</v>
      </c>
      <c r="F5839" s="17">
        <v>35330</v>
      </c>
      <c r="G5839" s="17">
        <v>18779.221999999998</v>
      </c>
      <c r="H5839">
        <v>99.311038901011131</v>
      </c>
    </row>
    <row r="5840" spans="1:8" x14ac:dyDescent="0.3">
      <c r="A5840" t="s">
        <v>8383</v>
      </c>
      <c r="B5840" t="s">
        <v>254</v>
      </c>
      <c r="C5840" t="s">
        <v>5081</v>
      </c>
      <c r="D5840" s="155">
        <v>1001.8</v>
      </c>
      <c r="E5840" s="17">
        <v>0</v>
      </c>
      <c r="F5840" s="17">
        <v>178144</v>
      </c>
      <c r="G5840" s="17">
        <v>90499.222899999993</v>
      </c>
      <c r="H5840">
        <v>35.850098416189617</v>
      </c>
    </row>
    <row r="5841" spans="1:8" x14ac:dyDescent="0.3">
      <c r="A5841" t="s">
        <v>8384</v>
      </c>
      <c r="B5841" t="s">
        <v>254</v>
      </c>
      <c r="C5841" t="s">
        <v>5083</v>
      </c>
      <c r="D5841" s="155">
        <v>1001.8</v>
      </c>
      <c r="E5841" s="17">
        <v>0</v>
      </c>
      <c r="F5841" s="17">
        <v>150466</v>
      </c>
      <c r="G5841" s="17">
        <v>75017.958000000013</v>
      </c>
      <c r="H5841">
        <v>47.117105553249445</v>
      </c>
    </row>
    <row r="5842" spans="1:8" x14ac:dyDescent="0.3">
      <c r="A5842" t="s">
        <v>8385</v>
      </c>
      <c r="B5842" t="s">
        <v>254</v>
      </c>
      <c r="C5842" t="s">
        <v>5085</v>
      </c>
      <c r="D5842" s="155">
        <v>1001.8</v>
      </c>
      <c r="E5842" s="17">
        <v>405</v>
      </c>
      <c r="F5842" s="17">
        <v>73974</v>
      </c>
      <c r="G5842" s="17">
        <v>30854.277599999994</v>
      </c>
      <c r="H5842">
        <v>58.42604608465664</v>
      </c>
    </row>
    <row r="5843" spans="1:8" x14ac:dyDescent="0.3">
      <c r="A5843" t="s">
        <v>931</v>
      </c>
      <c r="B5843" t="s">
        <v>254</v>
      </c>
      <c r="C5843" t="s">
        <v>31</v>
      </c>
      <c r="D5843" s="155">
        <v>1001.8</v>
      </c>
      <c r="E5843" s="17">
        <v>4360</v>
      </c>
      <c r="F5843" s="17">
        <v>400178</v>
      </c>
      <c r="G5843" s="17">
        <v>171873.34630000003</v>
      </c>
      <c r="H5843">
        <v>79.788997134226946</v>
      </c>
    </row>
    <row r="5844" spans="1:8" x14ac:dyDescent="0.3">
      <c r="A5844" t="s">
        <v>8386</v>
      </c>
      <c r="B5844" t="s">
        <v>254</v>
      </c>
      <c r="C5844" t="s">
        <v>5087</v>
      </c>
      <c r="D5844" s="155">
        <v>1001.8</v>
      </c>
      <c r="E5844" s="17">
        <v>0</v>
      </c>
      <c r="F5844" s="17">
        <v>15210</v>
      </c>
      <c r="G5844" s="17">
        <v>5616.7919999999976</v>
      </c>
      <c r="H5844">
        <v>55.077398290540536</v>
      </c>
    </row>
    <row r="5845" spans="1:8" x14ac:dyDescent="0.3">
      <c r="A5845" t="s">
        <v>1052</v>
      </c>
      <c r="B5845" t="s">
        <v>257</v>
      </c>
      <c r="C5845" t="s">
        <v>4</v>
      </c>
      <c r="D5845" s="155">
        <v>961.4</v>
      </c>
      <c r="E5845" s="17">
        <v>11511</v>
      </c>
      <c r="F5845" s="17">
        <v>3995412</v>
      </c>
      <c r="G5845" s="17">
        <v>2189769.6323999991</v>
      </c>
      <c r="H5845">
        <v>51.338283921977244</v>
      </c>
    </row>
    <row r="5846" spans="1:8" x14ac:dyDescent="0.3">
      <c r="A5846" t="s">
        <v>1053</v>
      </c>
      <c r="B5846" t="s">
        <v>257</v>
      </c>
      <c r="C5846" t="s">
        <v>2</v>
      </c>
      <c r="D5846" s="155">
        <v>961.4</v>
      </c>
      <c r="E5846" s="17">
        <v>11823</v>
      </c>
      <c r="F5846" s="17">
        <v>5091550</v>
      </c>
      <c r="G5846" s="17">
        <v>2726515.7030999991</v>
      </c>
      <c r="H5846">
        <v>54.230389712789332</v>
      </c>
    </row>
    <row r="5847" spans="1:8" x14ac:dyDescent="0.3">
      <c r="A5847" t="s">
        <v>1054</v>
      </c>
      <c r="B5847" t="s">
        <v>257</v>
      </c>
      <c r="C5847" t="s">
        <v>3</v>
      </c>
      <c r="D5847" s="155">
        <v>961.4</v>
      </c>
      <c r="E5847" s="17">
        <v>11664</v>
      </c>
      <c r="F5847" s="17">
        <v>1755726</v>
      </c>
      <c r="G5847" s="17">
        <v>898252.44800000102</v>
      </c>
      <c r="H5847">
        <v>62.373665043957068</v>
      </c>
    </row>
    <row r="5848" spans="1:8" x14ac:dyDescent="0.3">
      <c r="A5848" t="s">
        <v>1055</v>
      </c>
      <c r="B5848" t="s">
        <v>257</v>
      </c>
      <c r="C5848" t="s">
        <v>7</v>
      </c>
      <c r="D5848" s="155">
        <v>961.4</v>
      </c>
      <c r="E5848" s="17">
        <v>2577</v>
      </c>
      <c r="F5848" s="17">
        <v>731738</v>
      </c>
      <c r="G5848" s="17">
        <v>404179.48399999965</v>
      </c>
      <c r="H5848">
        <v>58.906772635396749</v>
      </c>
    </row>
    <row r="5849" spans="1:8" x14ac:dyDescent="0.3">
      <c r="A5849" t="s">
        <v>1056</v>
      </c>
      <c r="B5849" t="s">
        <v>257</v>
      </c>
      <c r="C5849" t="s">
        <v>5</v>
      </c>
      <c r="D5849" s="155">
        <v>961.4</v>
      </c>
      <c r="E5849" s="17">
        <v>4400</v>
      </c>
      <c r="F5849" s="17">
        <v>740552</v>
      </c>
      <c r="G5849" s="17">
        <v>407180.59449999977</v>
      </c>
      <c r="H5849">
        <v>51.049433899032984</v>
      </c>
    </row>
    <row r="5850" spans="1:8" x14ac:dyDescent="0.3">
      <c r="A5850" t="s">
        <v>1057</v>
      </c>
      <c r="B5850" t="s">
        <v>257</v>
      </c>
      <c r="C5850" t="s">
        <v>6</v>
      </c>
      <c r="D5850" s="155">
        <v>961.4</v>
      </c>
      <c r="E5850" s="17">
        <v>1840</v>
      </c>
      <c r="F5850" s="17">
        <v>603070</v>
      </c>
      <c r="G5850" s="17">
        <v>311714.43359999993</v>
      </c>
      <c r="H5850">
        <v>33.083908772713933</v>
      </c>
    </row>
    <row r="5851" spans="1:8" x14ac:dyDescent="0.3">
      <c r="A5851" t="s">
        <v>1058</v>
      </c>
      <c r="B5851" t="s">
        <v>257</v>
      </c>
      <c r="C5851" t="s">
        <v>8</v>
      </c>
      <c r="D5851" s="155">
        <v>961.4</v>
      </c>
      <c r="E5851" s="17">
        <v>1710</v>
      </c>
      <c r="F5851" s="17">
        <v>549040</v>
      </c>
      <c r="G5851" s="17">
        <v>283633.97639999969</v>
      </c>
      <c r="H5851">
        <v>33.997339819230852</v>
      </c>
    </row>
    <row r="5852" spans="1:8" x14ac:dyDescent="0.3">
      <c r="A5852" t="s">
        <v>1059</v>
      </c>
      <c r="B5852" t="s">
        <v>257</v>
      </c>
      <c r="C5852" t="s">
        <v>21</v>
      </c>
      <c r="D5852" s="155">
        <v>961.4</v>
      </c>
      <c r="E5852" s="17">
        <v>2280</v>
      </c>
      <c r="F5852" s="17">
        <v>392336</v>
      </c>
      <c r="G5852" s="17">
        <v>201520.27239999999</v>
      </c>
      <c r="H5852">
        <v>43.214091538018465</v>
      </c>
    </row>
    <row r="5853" spans="1:8" x14ac:dyDescent="0.3">
      <c r="A5853" t="s">
        <v>1060</v>
      </c>
      <c r="B5853" t="s">
        <v>257</v>
      </c>
      <c r="C5853" t="s">
        <v>22</v>
      </c>
      <c r="D5853" s="155">
        <v>961.4</v>
      </c>
      <c r="E5853" s="17">
        <v>2160</v>
      </c>
      <c r="F5853" s="17">
        <v>686064</v>
      </c>
      <c r="G5853" s="17">
        <v>336964.10459999955</v>
      </c>
      <c r="H5853">
        <v>37.611306722551319</v>
      </c>
    </row>
    <row r="5854" spans="1:8" x14ac:dyDescent="0.3">
      <c r="A5854" t="s">
        <v>1061</v>
      </c>
      <c r="B5854" t="s">
        <v>257</v>
      </c>
      <c r="C5854" t="s">
        <v>23</v>
      </c>
      <c r="D5854" s="155">
        <v>961.4</v>
      </c>
      <c r="E5854" s="17">
        <v>1200</v>
      </c>
      <c r="F5854" s="17">
        <v>688749</v>
      </c>
      <c r="G5854" s="17">
        <v>372874.53800000035</v>
      </c>
      <c r="H5854">
        <v>35.311531918335419</v>
      </c>
    </row>
    <row r="5855" spans="1:8" x14ac:dyDescent="0.3">
      <c r="A5855" t="s">
        <v>1062</v>
      </c>
      <c r="B5855" t="s">
        <v>257</v>
      </c>
      <c r="C5855" t="s">
        <v>24</v>
      </c>
      <c r="D5855" s="155">
        <v>961.4</v>
      </c>
      <c r="E5855" s="17">
        <v>5120</v>
      </c>
      <c r="F5855" s="17">
        <v>672048</v>
      </c>
      <c r="G5855" s="17">
        <v>356455.39800000016</v>
      </c>
      <c r="H5855">
        <v>47.737962044496868</v>
      </c>
    </row>
    <row r="5856" spans="1:8" x14ac:dyDescent="0.3">
      <c r="A5856" t="s">
        <v>1063</v>
      </c>
      <c r="B5856" t="s">
        <v>257</v>
      </c>
      <c r="C5856" t="s">
        <v>25</v>
      </c>
      <c r="D5856" s="155">
        <v>961.4</v>
      </c>
      <c r="E5856" s="17">
        <v>1880</v>
      </c>
      <c r="F5856" s="17">
        <v>398570</v>
      </c>
      <c r="G5856" s="17">
        <v>208684.87600000011</v>
      </c>
      <c r="H5856">
        <v>46.510127233031781</v>
      </c>
    </row>
    <row r="5857" spans="1:8" x14ac:dyDescent="0.3">
      <c r="A5857" t="s">
        <v>8387</v>
      </c>
      <c r="B5857" t="s">
        <v>257</v>
      </c>
      <c r="C5857" t="s">
        <v>5061</v>
      </c>
      <c r="D5857" s="155">
        <v>961.4</v>
      </c>
      <c r="E5857" s="17">
        <v>1855</v>
      </c>
      <c r="F5857" s="17">
        <v>302554</v>
      </c>
      <c r="G5857" s="17">
        <v>166734.87420000002</v>
      </c>
      <c r="H5857">
        <v>49.096665347554342</v>
      </c>
    </row>
    <row r="5858" spans="1:8" x14ac:dyDescent="0.3">
      <c r="A5858" t="s">
        <v>1064</v>
      </c>
      <c r="B5858" t="s">
        <v>257</v>
      </c>
      <c r="C5858" t="s">
        <v>14</v>
      </c>
      <c r="D5858" s="155">
        <v>961.4</v>
      </c>
      <c r="E5858" s="17">
        <v>1095</v>
      </c>
      <c r="F5858" s="17">
        <v>440677</v>
      </c>
      <c r="G5858" s="17">
        <v>227973.43699999989</v>
      </c>
      <c r="H5858">
        <v>24.050963792270796</v>
      </c>
    </row>
    <row r="5859" spans="1:8" x14ac:dyDescent="0.3">
      <c r="A5859" t="s">
        <v>1065</v>
      </c>
      <c r="B5859" t="s">
        <v>257</v>
      </c>
      <c r="C5859" t="s">
        <v>15</v>
      </c>
      <c r="D5859" s="155">
        <v>961.4</v>
      </c>
      <c r="E5859" s="17">
        <v>940</v>
      </c>
      <c r="F5859" s="17">
        <v>497566</v>
      </c>
      <c r="G5859" s="17">
        <v>291129.44200000027</v>
      </c>
      <c r="H5859">
        <v>21.027480871871568</v>
      </c>
    </row>
    <row r="5860" spans="1:8" x14ac:dyDescent="0.3">
      <c r="A5860" t="s">
        <v>8388</v>
      </c>
      <c r="B5860" t="s">
        <v>257</v>
      </c>
      <c r="C5860" t="s">
        <v>5063</v>
      </c>
      <c r="D5860" s="155">
        <v>961.4</v>
      </c>
      <c r="E5860" s="17">
        <v>400</v>
      </c>
      <c r="F5860" s="17">
        <v>21826</v>
      </c>
      <c r="G5860" s="17">
        <v>10173.072000000004</v>
      </c>
      <c r="H5860">
        <v>38.509656045244604</v>
      </c>
    </row>
    <row r="5861" spans="1:8" x14ac:dyDescent="0.3">
      <c r="A5861" t="s">
        <v>8389</v>
      </c>
      <c r="B5861" t="s">
        <v>257</v>
      </c>
      <c r="C5861" t="s">
        <v>5065</v>
      </c>
      <c r="D5861" s="155">
        <v>961.4</v>
      </c>
      <c r="E5861" s="17">
        <v>0</v>
      </c>
      <c r="F5861" s="17">
        <v>275459</v>
      </c>
      <c r="G5861" s="17">
        <v>79112.038400000049</v>
      </c>
      <c r="H5861">
        <v>50.819252499194477</v>
      </c>
    </row>
    <row r="5862" spans="1:8" x14ac:dyDescent="0.3">
      <c r="A5862" t="s">
        <v>8390</v>
      </c>
      <c r="B5862" t="s">
        <v>257</v>
      </c>
      <c r="C5862" t="s">
        <v>5067</v>
      </c>
      <c r="D5862" s="155">
        <v>961.4</v>
      </c>
      <c r="E5862" s="17">
        <v>0</v>
      </c>
      <c r="F5862" s="17">
        <v>290934</v>
      </c>
      <c r="G5862" s="17">
        <v>62718.548300000024</v>
      </c>
      <c r="H5862">
        <v>45.043296289652652</v>
      </c>
    </row>
    <row r="5863" spans="1:8" x14ac:dyDescent="0.3">
      <c r="A5863" t="s">
        <v>8391</v>
      </c>
      <c r="B5863" t="s">
        <v>257</v>
      </c>
      <c r="C5863" t="s">
        <v>5069</v>
      </c>
      <c r="D5863" s="155">
        <v>961.4</v>
      </c>
      <c r="E5863" s="17">
        <v>0</v>
      </c>
      <c r="F5863" s="17">
        <v>19743</v>
      </c>
      <c r="G5863" s="17">
        <v>9166.268</v>
      </c>
      <c r="H5863">
        <v>157.79057880071093</v>
      </c>
    </row>
    <row r="5864" spans="1:8" x14ac:dyDescent="0.3">
      <c r="A5864" t="s">
        <v>8392</v>
      </c>
      <c r="B5864" t="s">
        <v>257</v>
      </c>
      <c r="C5864" t="s">
        <v>5071</v>
      </c>
      <c r="D5864" s="155">
        <v>961.4</v>
      </c>
      <c r="E5864" s="17">
        <v>0</v>
      </c>
      <c r="F5864" s="17">
        <v>38143</v>
      </c>
      <c r="G5864" s="17">
        <v>16093.305699999994</v>
      </c>
      <c r="H5864">
        <v>26.630427846793268</v>
      </c>
    </row>
    <row r="5865" spans="1:8" x14ac:dyDescent="0.3">
      <c r="A5865" t="s">
        <v>8393</v>
      </c>
      <c r="B5865" t="s">
        <v>257</v>
      </c>
      <c r="C5865" t="s">
        <v>5073</v>
      </c>
      <c r="D5865" s="155">
        <v>961.4</v>
      </c>
      <c r="E5865" s="17">
        <v>0</v>
      </c>
      <c r="F5865" s="17">
        <v>69951</v>
      </c>
      <c r="G5865" s="17">
        <v>31311.7762</v>
      </c>
      <c r="H5865">
        <v>28.097001656125425</v>
      </c>
    </row>
    <row r="5866" spans="1:8" x14ac:dyDescent="0.3">
      <c r="A5866" t="s">
        <v>8394</v>
      </c>
      <c r="B5866" t="s">
        <v>257</v>
      </c>
      <c r="C5866" t="s">
        <v>5075</v>
      </c>
      <c r="D5866" s="155">
        <v>961.4</v>
      </c>
      <c r="E5866" s="17">
        <v>0</v>
      </c>
      <c r="F5866" s="17">
        <v>4042</v>
      </c>
      <c r="G5866" s="17">
        <v>921.52999999999929</v>
      </c>
      <c r="H5866">
        <v>27.804641608475659</v>
      </c>
    </row>
    <row r="5867" spans="1:8" x14ac:dyDescent="0.3">
      <c r="A5867" t="s">
        <v>1066</v>
      </c>
      <c r="B5867" t="s">
        <v>257</v>
      </c>
      <c r="C5867" t="s">
        <v>26</v>
      </c>
      <c r="D5867" s="155">
        <v>961.4</v>
      </c>
      <c r="E5867" s="17">
        <v>228</v>
      </c>
      <c r="F5867" s="17">
        <v>159925</v>
      </c>
      <c r="G5867" s="17">
        <v>86539.907599999991</v>
      </c>
      <c r="H5867">
        <v>42.884702028391963</v>
      </c>
    </row>
    <row r="5868" spans="1:8" x14ac:dyDescent="0.3">
      <c r="A5868" t="s">
        <v>1067</v>
      </c>
      <c r="B5868" t="s">
        <v>257</v>
      </c>
      <c r="C5868" t="s">
        <v>27</v>
      </c>
      <c r="D5868" s="155">
        <v>961.4</v>
      </c>
      <c r="E5868" s="17">
        <v>228</v>
      </c>
      <c r="F5868" s="17">
        <v>87918</v>
      </c>
      <c r="G5868" s="17">
        <v>46953.299599999984</v>
      </c>
      <c r="H5868">
        <v>69.906431274668861</v>
      </c>
    </row>
    <row r="5869" spans="1:8" x14ac:dyDescent="0.3">
      <c r="A5869" t="s">
        <v>1068</v>
      </c>
      <c r="B5869" t="s">
        <v>257</v>
      </c>
      <c r="C5869" t="s">
        <v>28</v>
      </c>
      <c r="D5869" s="155">
        <v>961.4</v>
      </c>
      <c r="E5869" s="17">
        <v>1440</v>
      </c>
      <c r="F5869" s="17">
        <v>387479</v>
      </c>
      <c r="G5869" s="17">
        <v>181930.29189999998</v>
      </c>
      <c r="H5869">
        <v>49.908604590738392</v>
      </c>
    </row>
    <row r="5870" spans="1:8" x14ac:dyDescent="0.3">
      <c r="A5870" t="s">
        <v>1069</v>
      </c>
      <c r="B5870" t="s">
        <v>257</v>
      </c>
      <c r="C5870" t="s">
        <v>29</v>
      </c>
      <c r="D5870" s="155">
        <v>961.4</v>
      </c>
      <c r="E5870" s="17">
        <v>200</v>
      </c>
      <c r="F5870" s="17">
        <v>121999</v>
      </c>
      <c r="G5870" s="17">
        <v>58461.248899999984</v>
      </c>
      <c r="H5870">
        <v>53.089303418861455</v>
      </c>
    </row>
    <row r="5871" spans="1:8" x14ac:dyDescent="0.3">
      <c r="A5871" t="s">
        <v>8395</v>
      </c>
      <c r="B5871" t="s">
        <v>257</v>
      </c>
      <c r="C5871" t="s">
        <v>5077</v>
      </c>
      <c r="D5871" s="155">
        <v>961.4</v>
      </c>
      <c r="E5871" s="17">
        <v>640</v>
      </c>
      <c r="F5871" s="17">
        <v>22835</v>
      </c>
      <c r="G5871" s="17">
        <v>10023.404</v>
      </c>
      <c r="H5871">
        <v>28.26104260546462</v>
      </c>
    </row>
    <row r="5872" spans="1:8" x14ac:dyDescent="0.3">
      <c r="A5872" t="s">
        <v>1070</v>
      </c>
      <c r="B5872" t="s">
        <v>257</v>
      </c>
      <c r="C5872" t="s">
        <v>30</v>
      </c>
      <c r="D5872" s="155">
        <v>961.4</v>
      </c>
      <c r="E5872" s="17">
        <v>1500</v>
      </c>
      <c r="F5872" s="17">
        <v>350418</v>
      </c>
      <c r="G5872" s="17">
        <v>205420.51750000007</v>
      </c>
      <c r="H5872">
        <v>56.90438974000822</v>
      </c>
    </row>
    <row r="5873" spans="1:8" x14ac:dyDescent="0.3">
      <c r="A5873" t="s">
        <v>8396</v>
      </c>
      <c r="B5873" t="s">
        <v>257</v>
      </c>
      <c r="C5873" t="s">
        <v>5079</v>
      </c>
      <c r="D5873" s="155">
        <v>961.4</v>
      </c>
      <c r="E5873" s="17">
        <v>800</v>
      </c>
      <c r="F5873" s="17">
        <v>20199</v>
      </c>
      <c r="G5873" s="17">
        <v>10956.668</v>
      </c>
      <c r="H5873">
        <v>117.19343481710023</v>
      </c>
    </row>
    <row r="5874" spans="1:8" x14ac:dyDescent="0.3">
      <c r="A5874" t="s">
        <v>8397</v>
      </c>
      <c r="B5874" t="s">
        <v>257</v>
      </c>
      <c r="C5874" t="s">
        <v>5081</v>
      </c>
      <c r="D5874" s="155">
        <v>961.4</v>
      </c>
      <c r="E5874" s="17">
        <v>684</v>
      </c>
      <c r="F5874" s="17">
        <v>563805.99</v>
      </c>
      <c r="G5874" s="17">
        <v>281071.88970000017</v>
      </c>
      <c r="H5874">
        <v>48.281339895738284</v>
      </c>
    </row>
    <row r="5875" spans="1:8" x14ac:dyDescent="0.3">
      <c r="A5875" t="s">
        <v>8398</v>
      </c>
      <c r="B5875" t="s">
        <v>257</v>
      </c>
      <c r="C5875" t="s">
        <v>5083</v>
      </c>
      <c r="D5875" s="155">
        <v>961.4</v>
      </c>
      <c r="E5875" s="17">
        <v>1140</v>
      </c>
      <c r="F5875" s="17">
        <v>843763</v>
      </c>
      <c r="G5875" s="17">
        <v>430874.70000000007</v>
      </c>
      <c r="H5875">
        <v>56.75001556764866</v>
      </c>
    </row>
    <row r="5876" spans="1:8" x14ac:dyDescent="0.3">
      <c r="A5876" t="s">
        <v>8399</v>
      </c>
      <c r="B5876" t="s">
        <v>257</v>
      </c>
      <c r="C5876" t="s">
        <v>5085</v>
      </c>
      <c r="D5876" s="155">
        <v>961.4</v>
      </c>
      <c r="E5876" s="17">
        <v>180</v>
      </c>
      <c r="F5876" s="17">
        <v>61372</v>
      </c>
      <c r="G5876" s="17">
        <v>31130.621600000002</v>
      </c>
      <c r="H5876">
        <v>22.801298137918216</v>
      </c>
    </row>
    <row r="5877" spans="1:8" x14ac:dyDescent="0.3">
      <c r="A5877" t="s">
        <v>1071</v>
      </c>
      <c r="B5877" t="s">
        <v>257</v>
      </c>
      <c r="C5877" t="s">
        <v>31</v>
      </c>
      <c r="D5877" s="155">
        <v>961.4</v>
      </c>
      <c r="E5877" s="17">
        <v>1520</v>
      </c>
      <c r="F5877" s="17">
        <v>202873</v>
      </c>
      <c r="G5877" s="17">
        <v>103215.56610000003</v>
      </c>
      <c r="H5877">
        <v>46.894436062737334</v>
      </c>
    </row>
    <row r="5878" spans="1:8" x14ac:dyDescent="0.3">
      <c r="A5878" t="s">
        <v>8400</v>
      </c>
      <c r="B5878" t="s">
        <v>257</v>
      </c>
      <c r="C5878" t="s">
        <v>5087</v>
      </c>
      <c r="D5878" s="155">
        <v>961.4</v>
      </c>
      <c r="E5878" s="17">
        <v>0</v>
      </c>
      <c r="F5878" s="17">
        <v>26964</v>
      </c>
      <c r="G5878" s="17">
        <v>10284.996000000003</v>
      </c>
      <c r="H5878">
        <v>60.255724814263502</v>
      </c>
    </row>
    <row r="5879" spans="1:8" x14ac:dyDescent="0.3">
      <c r="A5879" t="s">
        <v>1491</v>
      </c>
      <c r="B5879" t="s">
        <v>262</v>
      </c>
      <c r="C5879" t="s">
        <v>4</v>
      </c>
      <c r="D5879" s="155">
        <v>736.8</v>
      </c>
      <c r="E5879" s="17">
        <v>12189</v>
      </c>
      <c r="F5879" s="17">
        <v>3238415</v>
      </c>
      <c r="G5879" s="17">
        <v>1708496.2816999985</v>
      </c>
      <c r="H5879">
        <v>63.019876650854933</v>
      </c>
    </row>
    <row r="5880" spans="1:8" x14ac:dyDescent="0.3">
      <c r="A5880" t="s">
        <v>1492</v>
      </c>
      <c r="B5880" t="s">
        <v>262</v>
      </c>
      <c r="C5880" t="s">
        <v>2</v>
      </c>
      <c r="D5880" s="155">
        <v>736.8</v>
      </c>
      <c r="E5880" s="17">
        <v>13773</v>
      </c>
      <c r="F5880" s="17">
        <v>5712614</v>
      </c>
      <c r="G5880" s="17">
        <v>3074117.3546999977</v>
      </c>
      <c r="H5880">
        <v>55.453732030371178</v>
      </c>
    </row>
    <row r="5881" spans="1:8" x14ac:dyDescent="0.3">
      <c r="A5881" t="s">
        <v>1493</v>
      </c>
      <c r="B5881" t="s">
        <v>262</v>
      </c>
      <c r="C5881" t="s">
        <v>3</v>
      </c>
      <c r="D5881" s="155">
        <v>736.8</v>
      </c>
      <c r="E5881" s="17">
        <v>11976</v>
      </c>
      <c r="F5881" s="17">
        <v>1697860</v>
      </c>
      <c r="G5881" s="17">
        <v>845590.94140000001</v>
      </c>
      <c r="H5881">
        <v>67.840851016200432</v>
      </c>
    </row>
    <row r="5882" spans="1:8" x14ac:dyDescent="0.3">
      <c r="A5882" t="s">
        <v>1494</v>
      </c>
      <c r="B5882" t="s">
        <v>262</v>
      </c>
      <c r="C5882" t="s">
        <v>7</v>
      </c>
      <c r="D5882" s="155">
        <v>736.8</v>
      </c>
      <c r="E5882" s="17">
        <v>2655</v>
      </c>
      <c r="F5882" s="17">
        <v>745987.99</v>
      </c>
      <c r="G5882" s="17">
        <v>409529.90600000013</v>
      </c>
      <c r="H5882">
        <v>62.408655936767509</v>
      </c>
    </row>
    <row r="5883" spans="1:8" x14ac:dyDescent="0.3">
      <c r="A5883" t="s">
        <v>1495</v>
      </c>
      <c r="B5883" t="s">
        <v>262</v>
      </c>
      <c r="C5883" t="s">
        <v>5</v>
      </c>
      <c r="D5883" s="155">
        <v>736.8</v>
      </c>
      <c r="E5883" s="17">
        <v>4000</v>
      </c>
      <c r="F5883" s="17">
        <v>710234</v>
      </c>
      <c r="G5883" s="17">
        <v>389304.14380000031</v>
      </c>
      <c r="H5883">
        <v>55.600817230852684</v>
      </c>
    </row>
    <row r="5884" spans="1:8" x14ac:dyDescent="0.3">
      <c r="A5884" t="s">
        <v>1496</v>
      </c>
      <c r="B5884" t="s">
        <v>262</v>
      </c>
      <c r="C5884" t="s">
        <v>6</v>
      </c>
      <c r="D5884" s="155">
        <v>736.8</v>
      </c>
      <c r="E5884" s="17">
        <v>1840</v>
      </c>
      <c r="F5884" s="17">
        <v>576883</v>
      </c>
      <c r="G5884" s="17">
        <v>295849.1859000001</v>
      </c>
      <c r="H5884">
        <v>34.389083826621359</v>
      </c>
    </row>
    <row r="5885" spans="1:8" x14ac:dyDescent="0.3">
      <c r="A5885" t="s">
        <v>1497</v>
      </c>
      <c r="B5885" t="s">
        <v>262</v>
      </c>
      <c r="C5885" t="s">
        <v>8</v>
      </c>
      <c r="D5885" s="155">
        <v>736.8</v>
      </c>
      <c r="E5885" s="17">
        <v>2880</v>
      </c>
      <c r="F5885" s="17">
        <v>779210</v>
      </c>
      <c r="G5885" s="17">
        <v>393860.20720000053</v>
      </c>
      <c r="H5885">
        <v>39.838222748098573</v>
      </c>
    </row>
    <row r="5886" spans="1:8" x14ac:dyDescent="0.3">
      <c r="A5886" t="s">
        <v>1498</v>
      </c>
      <c r="B5886" t="s">
        <v>262</v>
      </c>
      <c r="C5886" t="s">
        <v>21</v>
      </c>
      <c r="D5886" s="155">
        <v>736.8</v>
      </c>
      <c r="E5886" s="17">
        <v>1400</v>
      </c>
      <c r="F5886" s="17">
        <v>236919</v>
      </c>
      <c r="G5886" s="17">
        <v>122694.18959999997</v>
      </c>
      <c r="H5886">
        <v>45.676540698377131</v>
      </c>
    </row>
    <row r="5887" spans="1:8" x14ac:dyDescent="0.3">
      <c r="A5887" t="s">
        <v>1499</v>
      </c>
      <c r="B5887" t="s">
        <v>262</v>
      </c>
      <c r="C5887" t="s">
        <v>22</v>
      </c>
      <c r="D5887" s="155">
        <v>736.8</v>
      </c>
      <c r="E5887" s="17">
        <v>1320</v>
      </c>
      <c r="F5887" s="17">
        <v>529801</v>
      </c>
      <c r="G5887" s="17">
        <v>271959.39000000013</v>
      </c>
      <c r="H5887">
        <v>35.556902431690496</v>
      </c>
    </row>
    <row r="5888" spans="1:8" x14ac:dyDescent="0.3">
      <c r="A5888" t="s">
        <v>1500</v>
      </c>
      <c r="B5888" t="s">
        <v>262</v>
      </c>
      <c r="C5888" t="s">
        <v>23</v>
      </c>
      <c r="D5888" s="155">
        <v>736.8</v>
      </c>
      <c r="E5888" s="17">
        <v>720</v>
      </c>
      <c r="F5888" s="17">
        <v>447377</v>
      </c>
      <c r="G5888" s="17">
        <v>238458.10599999988</v>
      </c>
      <c r="H5888">
        <v>35.644223938405482</v>
      </c>
    </row>
    <row r="5889" spans="1:8" x14ac:dyDescent="0.3">
      <c r="A5889" t="s">
        <v>1501</v>
      </c>
      <c r="B5889" t="s">
        <v>262</v>
      </c>
      <c r="C5889" t="s">
        <v>24</v>
      </c>
      <c r="D5889" s="155">
        <v>736.8</v>
      </c>
      <c r="E5889" s="17">
        <v>3120</v>
      </c>
      <c r="F5889" s="17">
        <v>492514</v>
      </c>
      <c r="G5889" s="17">
        <v>268660.42599999986</v>
      </c>
      <c r="H5889">
        <v>46.710163916346545</v>
      </c>
    </row>
    <row r="5890" spans="1:8" x14ac:dyDescent="0.3">
      <c r="A5890" t="s">
        <v>1502</v>
      </c>
      <c r="B5890" t="s">
        <v>262</v>
      </c>
      <c r="C5890" t="s">
        <v>25</v>
      </c>
      <c r="D5890" s="155">
        <v>736.8</v>
      </c>
      <c r="E5890" s="17">
        <v>1160</v>
      </c>
      <c r="F5890" s="17">
        <v>280549</v>
      </c>
      <c r="G5890" s="17">
        <v>148648.39999999997</v>
      </c>
      <c r="H5890">
        <v>40.304788264041299</v>
      </c>
    </row>
    <row r="5891" spans="1:8" x14ac:dyDescent="0.3">
      <c r="A5891" t="s">
        <v>8401</v>
      </c>
      <c r="B5891" t="s">
        <v>262</v>
      </c>
      <c r="C5891" t="s">
        <v>5061</v>
      </c>
      <c r="D5891" s="155">
        <v>736.8</v>
      </c>
      <c r="E5891" s="17">
        <v>3110</v>
      </c>
      <c r="F5891" s="17">
        <v>352515</v>
      </c>
      <c r="G5891" s="17">
        <v>189756.745</v>
      </c>
      <c r="H5891">
        <v>56.100634018225357</v>
      </c>
    </row>
    <row r="5892" spans="1:8" x14ac:dyDescent="0.3">
      <c r="A5892" t="s">
        <v>1503</v>
      </c>
      <c r="B5892" t="s">
        <v>262</v>
      </c>
      <c r="C5892" t="s">
        <v>14</v>
      </c>
      <c r="D5892" s="155">
        <v>736.8</v>
      </c>
      <c r="E5892" s="17">
        <v>1480</v>
      </c>
      <c r="F5892" s="17">
        <v>600270</v>
      </c>
      <c r="G5892" s="17">
        <v>314848.57799999998</v>
      </c>
      <c r="H5892">
        <v>20.993387301882326</v>
      </c>
    </row>
    <row r="5893" spans="1:8" x14ac:dyDescent="0.3">
      <c r="A5893" t="s">
        <v>1504</v>
      </c>
      <c r="B5893" t="s">
        <v>262</v>
      </c>
      <c r="C5893" t="s">
        <v>15</v>
      </c>
      <c r="D5893" s="155">
        <v>736.8</v>
      </c>
      <c r="E5893" s="17">
        <v>1310</v>
      </c>
      <c r="F5893" s="17">
        <v>486631</v>
      </c>
      <c r="G5893" s="17">
        <v>283018.97100000014</v>
      </c>
      <c r="H5893">
        <v>29.931017792666903</v>
      </c>
    </row>
    <row r="5894" spans="1:8" x14ac:dyDescent="0.3">
      <c r="A5894" t="s">
        <v>8402</v>
      </c>
      <c r="B5894" t="s">
        <v>262</v>
      </c>
      <c r="C5894" t="s">
        <v>5063</v>
      </c>
      <c r="D5894" s="155">
        <v>736.8</v>
      </c>
      <c r="E5894" s="17">
        <v>400</v>
      </c>
      <c r="F5894" s="17">
        <v>15975</v>
      </c>
      <c r="G5894" s="17">
        <v>7100.1660000000029</v>
      </c>
      <c r="H5894">
        <v>53.742091547853192</v>
      </c>
    </row>
    <row r="5895" spans="1:8" x14ac:dyDescent="0.3">
      <c r="A5895" t="s">
        <v>8403</v>
      </c>
      <c r="B5895" t="s">
        <v>262</v>
      </c>
      <c r="C5895" t="s">
        <v>5065</v>
      </c>
      <c r="D5895" s="155">
        <v>736.8</v>
      </c>
      <c r="E5895" s="17">
        <v>0</v>
      </c>
      <c r="F5895" s="17">
        <v>843168</v>
      </c>
      <c r="G5895" s="17">
        <v>394159.0132999997</v>
      </c>
      <c r="H5895">
        <v>44.223282691370656</v>
      </c>
    </row>
    <row r="5896" spans="1:8" x14ac:dyDescent="0.3">
      <c r="A5896" t="s">
        <v>8404</v>
      </c>
      <c r="B5896" t="s">
        <v>262</v>
      </c>
      <c r="C5896" t="s">
        <v>5067</v>
      </c>
      <c r="D5896" s="155">
        <v>736.8</v>
      </c>
      <c r="E5896" s="17">
        <v>0</v>
      </c>
      <c r="F5896" s="17">
        <v>306580</v>
      </c>
      <c r="G5896" s="17">
        <v>123498.69740000012</v>
      </c>
      <c r="H5896">
        <v>50.583186514317497</v>
      </c>
    </row>
    <row r="5897" spans="1:8" x14ac:dyDescent="0.3">
      <c r="A5897" t="s">
        <v>8405</v>
      </c>
      <c r="B5897" t="s">
        <v>262</v>
      </c>
      <c r="C5897" t="s">
        <v>5069</v>
      </c>
      <c r="D5897" s="155">
        <v>736.8</v>
      </c>
      <c r="E5897" s="17">
        <v>0</v>
      </c>
      <c r="F5897" s="17">
        <v>19004</v>
      </c>
      <c r="G5897" s="17">
        <v>-793.51599999999962</v>
      </c>
      <c r="H5897">
        <v>29.383580344119935</v>
      </c>
    </row>
    <row r="5898" spans="1:8" x14ac:dyDescent="0.3">
      <c r="A5898" t="s">
        <v>8406</v>
      </c>
      <c r="B5898" t="s">
        <v>262</v>
      </c>
      <c r="C5898" t="s">
        <v>5071</v>
      </c>
      <c r="D5898" s="155">
        <v>736.8</v>
      </c>
      <c r="E5898" s="17">
        <v>0</v>
      </c>
      <c r="F5898" s="17">
        <v>66119</v>
      </c>
      <c r="G5898" s="17">
        <v>26708.871699999989</v>
      </c>
      <c r="H5898">
        <v>32.367478354542676</v>
      </c>
    </row>
    <row r="5899" spans="1:8" x14ac:dyDescent="0.3">
      <c r="A5899" t="s">
        <v>8407</v>
      </c>
      <c r="B5899" t="s">
        <v>262</v>
      </c>
      <c r="C5899" t="s">
        <v>5073</v>
      </c>
      <c r="D5899" s="155">
        <v>736.8</v>
      </c>
      <c r="E5899" s="17">
        <v>0</v>
      </c>
      <c r="F5899" s="17">
        <v>58895</v>
      </c>
      <c r="G5899" s="17">
        <v>23953.391099999993</v>
      </c>
      <c r="H5899">
        <v>25.444138506741727</v>
      </c>
    </row>
    <row r="5900" spans="1:8" x14ac:dyDescent="0.3">
      <c r="A5900" t="s">
        <v>8408</v>
      </c>
      <c r="B5900" t="s">
        <v>262</v>
      </c>
      <c r="C5900" t="s">
        <v>5075</v>
      </c>
      <c r="D5900" s="155">
        <v>736.8</v>
      </c>
      <c r="E5900" s="17">
        <v>0</v>
      </c>
      <c r="F5900" s="17">
        <v>8057</v>
      </c>
      <c r="G5900" s="17">
        <v>3447.17</v>
      </c>
      <c r="H5900">
        <v>94.820576897629209</v>
      </c>
    </row>
    <row r="5901" spans="1:8" x14ac:dyDescent="0.3">
      <c r="A5901" t="s">
        <v>1505</v>
      </c>
      <c r="B5901" t="s">
        <v>262</v>
      </c>
      <c r="C5901" t="s">
        <v>26</v>
      </c>
      <c r="D5901" s="155">
        <v>736.8</v>
      </c>
      <c r="E5901" s="17">
        <v>912</v>
      </c>
      <c r="F5901" s="17">
        <v>437764</v>
      </c>
      <c r="G5901" s="17">
        <v>231936.26650000014</v>
      </c>
      <c r="H5901">
        <v>70.761963182187003</v>
      </c>
    </row>
    <row r="5902" spans="1:8" x14ac:dyDescent="0.3">
      <c r="A5902" t="s">
        <v>1506</v>
      </c>
      <c r="B5902" t="s">
        <v>262</v>
      </c>
      <c r="C5902" t="s">
        <v>27</v>
      </c>
      <c r="D5902" s="155">
        <v>736.8</v>
      </c>
      <c r="E5902" s="17">
        <v>912</v>
      </c>
      <c r="F5902" s="17">
        <v>280413</v>
      </c>
      <c r="G5902" s="17">
        <v>138500.45340000003</v>
      </c>
      <c r="H5902">
        <v>88.784990711314407</v>
      </c>
    </row>
    <row r="5903" spans="1:8" x14ac:dyDescent="0.3">
      <c r="A5903" t="s">
        <v>1507</v>
      </c>
      <c r="B5903" t="s">
        <v>262</v>
      </c>
      <c r="C5903" t="s">
        <v>28</v>
      </c>
      <c r="D5903" s="155">
        <v>736.8</v>
      </c>
      <c r="E5903" s="17">
        <v>1056</v>
      </c>
      <c r="F5903" s="17">
        <v>272381</v>
      </c>
      <c r="G5903" s="17">
        <v>116603.277</v>
      </c>
      <c r="H5903">
        <v>49.649770796174671</v>
      </c>
    </row>
    <row r="5904" spans="1:8" x14ac:dyDescent="0.3">
      <c r="A5904" t="s">
        <v>1508</v>
      </c>
      <c r="B5904" t="s">
        <v>262</v>
      </c>
      <c r="C5904" t="s">
        <v>29</v>
      </c>
      <c r="D5904" s="155">
        <v>736.8</v>
      </c>
      <c r="E5904" s="17">
        <v>200</v>
      </c>
      <c r="F5904" s="17">
        <v>89140</v>
      </c>
      <c r="G5904" s="17">
        <v>45904.128100000016</v>
      </c>
      <c r="H5904">
        <v>69.858146667790365</v>
      </c>
    </row>
    <row r="5905" spans="1:8" x14ac:dyDescent="0.3">
      <c r="A5905" t="s">
        <v>1509</v>
      </c>
      <c r="B5905" t="s">
        <v>262</v>
      </c>
      <c r="C5905" t="s">
        <v>30</v>
      </c>
      <c r="D5905" s="155">
        <v>736.8</v>
      </c>
      <c r="E5905" s="17">
        <v>1108</v>
      </c>
      <c r="F5905" s="17">
        <v>231599</v>
      </c>
      <c r="G5905" s="17">
        <v>134070.48639999999</v>
      </c>
      <c r="H5905">
        <v>66.953653144776311</v>
      </c>
    </row>
    <row r="5906" spans="1:8" x14ac:dyDescent="0.3">
      <c r="A5906" t="s">
        <v>8409</v>
      </c>
      <c r="B5906" t="s">
        <v>262</v>
      </c>
      <c r="C5906" t="s">
        <v>5079</v>
      </c>
      <c r="D5906" s="155">
        <v>736.8</v>
      </c>
      <c r="E5906" s="17">
        <v>480</v>
      </c>
      <c r="F5906" s="17">
        <v>17177</v>
      </c>
      <c r="G5906" s="17">
        <v>8706.1560000000009</v>
      </c>
      <c r="H5906">
        <v>88.275507009691196</v>
      </c>
    </row>
    <row r="5907" spans="1:8" x14ac:dyDescent="0.3">
      <c r="A5907" t="s">
        <v>8410</v>
      </c>
      <c r="B5907" t="s">
        <v>262</v>
      </c>
      <c r="C5907" t="s">
        <v>5081</v>
      </c>
      <c r="D5907" s="155">
        <v>736.8</v>
      </c>
      <c r="E5907" s="17">
        <v>0</v>
      </c>
      <c r="F5907" s="17">
        <v>200178</v>
      </c>
      <c r="G5907" s="17">
        <v>109646.12349999999</v>
      </c>
      <c r="H5907">
        <v>51.684182424960532</v>
      </c>
    </row>
    <row r="5908" spans="1:8" x14ac:dyDescent="0.3">
      <c r="A5908" t="s">
        <v>8411</v>
      </c>
      <c r="B5908" t="s">
        <v>262</v>
      </c>
      <c r="C5908" t="s">
        <v>5083</v>
      </c>
      <c r="D5908" s="155">
        <v>736.8</v>
      </c>
      <c r="E5908" s="17">
        <v>0</v>
      </c>
      <c r="F5908" s="17">
        <v>145711</v>
      </c>
      <c r="G5908" s="17">
        <v>73862.231999999989</v>
      </c>
      <c r="H5908">
        <v>43.370100102481885</v>
      </c>
    </row>
    <row r="5909" spans="1:8" x14ac:dyDescent="0.3">
      <c r="A5909" t="s">
        <v>8412</v>
      </c>
      <c r="B5909" t="s">
        <v>262</v>
      </c>
      <c r="C5909" t="s">
        <v>5085</v>
      </c>
      <c r="D5909" s="155">
        <v>736.8</v>
      </c>
      <c r="E5909" s="17">
        <v>270</v>
      </c>
      <c r="F5909" s="17">
        <v>39910</v>
      </c>
      <c r="G5909" s="17">
        <v>20253.306800000002</v>
      </c>
      <c r="H5909">
        <v>125.72009287910136</v>
      </c>
    </row>
    <row r="5910" spans="1:8" x14ac:dyDescent="0.3">
      <c r="A5910" t="s">
        <v>1510</v>
      </c>
      <c r="B5910" t="s">
        <v>262</v>
      </c>
      <c r="C5910" t="s">
        <v>31</v>
      </c>
      <c r="D5910" s="155">
        <v>736.8</v>
      </c>
      <c r="E5910" s="17">
        <v>2888</v>
      </c>
      <c r="F5910" s="17">
        <v>318092</v>
      </c>
      <c r="G5910" s="17">
        <v>161622.81159999999</v>
      </c>
      <c r="H5910">
        <v>66.541608974690533</v>
      </c>
    </row>
    <row r="5911" spans="1:8" x14ac:dyDescent="0.3">
      <c r="A5911" t="s">
        <v>8413</v>
      </c>
      <c r="B5911" t="s">
        <v>262</v>
      </c>
      <c r="C5911" t="s">
        <v>5087</v>
      </c>
      <c r="D5911" s="155">
        <v>736.8</v>
      </c>
      <c r="E5911" s="17">
        <v>0</v>
      </c>
      <c r="F5911" s="17">
        <v>33373</v>
      </c>
      <c r="G5911" s="17">
        <v>6583.4259999999958</v>
      </c>
      <c r="H5911">
        <v>94.141541873715283</v>
      </c>
    </row>
    <row r="5912" spans="1:8" x14ac:dyDescent="0.3">
      <c r="A5912" t="s">
        <v>492</v>
      </c>
      <c r="B5912" t="s">
        <v>154</v>
      </c>
      <c r="C5912" t="s">
        <v>4</v>
      </c>
      <c r="D5912" s="155">
        <v>1179</v>
      </c>
      <c r="E5912" s="17">
        <v>15798</v>
      </c>
      <c r="F5912" s="17">
        <v>6567817</v>
      </c>
      <c r="G5912" s="17">
        <v>3581592.2582000019</v>
      </c>
      <c r="H5912">
        <v>40.365338511642712</v>
      </c>
    </row>
    <row r="5913" spans="1:8" x14ac:dyDescent="0.3">
      <c r="A5913" t="s">
        <v>493</v>
      </c>
      <c r="B5913" t="s">
        <v>154</v>
      </c>
      <c r="C5913" t="s">
        <v>2</v>
      </c>
      <c r="D5913" s="155">
        <v>1179</v>
      </c>
      <c r="E5913" s="17">
        <v>20274</v>
      </c>
      <c r="F5913" s="17">
        <v>8714414.0500000007</v>
      </c>
      <c r="G5913" s="17">
        <v>4948709.9711000025</v>
      </c>
      <c r="H5913">
        <v>52.697324740707458</v>
      </c>
    </row>
    <row r="5914" spans="1:8" x14ac:dyDescent="0.3">
      <c r="A5914" t="s">
        <v>494</v>
      </c>
      <c r="B5914" t="s">
        <v>154</v>
      </c>
      <c r="C5914" t="s">
        <v>3</v>
      </c>
      <c r="D5914" s="155">
        <v>1179</v>
      </c>
      <c r="E5914" s="17">
        <v>19512</v>
      </c>
      <c r="F5914" s="17">
        <v>3228317</v>
      </c>
      <c r="G5914" s="17">
        <v>1653763.1029000001</v>
      </c>
      <c r="H5914">
        <v>62.856402845582913</v>
      </c>
    </row>
    <row r="5915" spans="1:8" x14ac:dyDescent="0.3">
      <c r="A5915" t="s">
        <v>495</v>
      </c>
      <c r="B5915" t="s">
        <v>154</v>
      </c>
      <c r="C5915" t="s">
        <v>7</v>
      </c>
      <c r="D5915" s="155">
        <v>1179</v>
      </c>
      <c r="E5915" s="17">
        <v>3945</v>
      </c>
      <c r="F5915" s="17">
        <v>1385879</v>
      </c>
      <c r="G5915" s="17">
        <v>735198.54600000032</v>
      </c>
      <c r="H5915">
        <v>57.273819498810333</v>
      </c>
    </row>
    <row r="5916" spans="1:8" x14ac:dyDescent="0.3">
      <c r="A5916" t="s">
        <v>496</v>
      </c>
      <c r="B5916" t="s">
        <v>154</v>
      </c>
      <c r="C5916" t="s">
        <v>5</v>
      </c>
      <c r="D5916" s="155">
        <v>1179</v>
      </c>
      <c r="E5916" s="17">
        <v>4400</v>
      </c>
      <c r="F5916" s="17">
        <v>1015910.99</v>
      </c>
      <c r="G5916" s="17">
        <v>559829.18059999985</v>
      </c>
      <c r="H5916">
        <v>44.325206182406376</v>
      </c>
    </row>
    <row r="5917" spans="1:8" x14ac:dyDescent="0.3">
      <c r="A5917" t="s">
        <v>497</v>
      </c>
      <c r="B5917" t="s">
        <v>154</v>
      </c>
      <c r="C5917" t="s">
        <v>6</v>
      </c>
      <c r="D5917" s="155">
        <v>1179</v>
      </c>
      <c r="E5917" s="17">
        <v>1320</v>
      </c>
      <c r="F5917" s="17">
        <v>536984</v>
      </c>
      <c r="G5917" s="17">
        <v>287264.69830000005</v>
      </c>
      <c r="H5917">
        <v>26.024074974417534</v>
      </c>
    </row>
    <row r="5918" spans="1:8" x14ac:dyDescent="0.3">
      <c r="A5918" t="s">
        <v>498</v>
      </c>
      <c r="B5918" t="s">
        <v>154</v>
      </c>
      <c r="C5918" t="s">
        <v>8</v>
      </c>
      <c r="D5918" s="155">
        <v>1179</v>
      </c>
      <c r="E5918" s="17">
        <v>2880</v>
      </c>
      <c r="F5918" s="17">
        <v>824935</v>
      </c>
      <c r="G5918" s="17">
        <v>418407.6323</v>
      </c>
      <c r="H5918">
        <v>37.624070143260901</v>
      </c>
    </row>
    <row r="5919" spans="1:8" x14ac:dyDescent="0.3">
      <c r="A5919" t="s">
        <v>499</v>
      </c>
      <c r="B5919" t="s">
        <v>154</v>
      </c>
      <c r="C5919" t="s">
        <v>21</v>
      </c>
      <c r="D5919" s="155">
        <v>1179</v>
      </c>
      <c r="E5919" s="17">
        <v>3200</v>
      </c>
      <c r="F5919" s="17">
        <v>489105</v>
      </c>
      <c r="G5919" s="17">
        <v>254397.0689999999</v>
      </c>
      <c r="H5919">
        <v>45.036630284555507</v>
      </c>
    </row>
    <row r="5920" spans="1:8" x14ac:dyDescent="0.3">
      <c r="A5920" t="s">
        <v>500</v>
      </c>
      <c r="B5920" t="s">
        <v>154</v>
      </c>
      <c r="C5920" t="s">
        <v>22</v>
      </c>
      <c r="D5920" s="155">
        <v>1179</v>
      </c>
      <c r="E5920" s="17">
        <v>3000</v>
      </c>
      <c r="F5920" s="17">
        <v>791598.06</v>
      </c>
      <c r="G5920" s="17">
        <v>404293.30600000004</v>
      </c>
      <c r="H5920">
        <v>44.518071706137611</v>
      </c>
    </row>
    <row r="5921" spans="1:8" x14ac:dyDescent="0.3">
      <c r="A5921" t="s">
        <v>501</v>
      </c>
      <c r="B5921" t="s">
        <v>154</v>
      </c>
      <c r="C5921" t="s">
        <v>23</v>
      </c>
      <c r="D5921" s="155">
        <v>1179</v>
      </c>
      <c r="E5921" s="17">
        <v>1680</v>
      </c>
      <c r="F5921" s="17">
        <v>724903.94</v>
      </c>
      <c r="G5921" s="17">
        <v>391466.39799999987</v>
      </c>
      <c r="H5921">
        <v>46.192699547011358</v>
      </c>
    </row>
    <row r="5922" spans="1:8" x14ac:dyDescent="0.3">
      <c r="A5922" t="s">
        <v>502</v>
      </c>
      <c r="B5922" t="s">
        <v>154</v>
      </c>
      <c r="C5922" t="s">
        <v>24</v>
      </c>
      <c r="D5922" s="155">
        <v>1179</v>
      </c>
      <c r="E5922" s="17">
        <v>7160</v>
      </c>
      <c r="F5922" s="17">
        <v>789985</v>
      </c>
      <c r="G5922" s="17">
        <v>411710.06499999994</v>
      </c>
      <c r="H5922">
        <v>64.511263787805618</v>
      </c>
    </row>
    <row r="5923" spans="1:8" x14ac:dyDescent="0.3">
      <c r="A5923" t="s">
        <v>503</v>
      </c>
      <c r="B5923" t="s">
        <v>154</v>
      </c>
      <c r="C5923" t="s">
        <v>25</v>
      </c>
      <c r="D5923" s="155">
        <v>1179</v>
      </c>
      <c r="E5923" s="17">
        <v>2640</v>
      </c>
      <c r="F5923" s="17">
        <v>494070</v>
      </c>
      <c r="G5923" s="17">
        <v>252081.66999999984</v>
      </c>
      <c r="H5923">
        <v>45.760453519390715</v>
      </c>
    </row>
    <row r="5924" spans="1:8" x14ac:dyDescent="0.3">
      <c r="A5924" t="s">
        <v>8414</v>
      </c>
      <c r="B5924" t="s">
        <v>154</v>
      </c>
      <c r="C5924" t="s">
        <v>5061</v>
      </c>
      <c r="D5924" s="155">
        <v>1179</v>
      </c>
      <c r="E5924" s="17">
        <v>1851</v>
      </c>
      <c r="F5924" s="17">
        <v>515772</v>
      </c>
      <c r="G5924" s="17">
        <v>278634.7640000002</v>
      </c>
      <c r="H5924">
        <v>40.992262269599863</v>
      </c>
    </row>
    <row r="5925" spans="1:8" x14ac:dyDescent="0.3">
      <c r="A5925" t="s">
        <v>504</v>
      </c>
      <c r="B5925" t="s">
        <v>154</v>
      </c>
      <c r="C5925" t="s">
        <v>14</v>
      </c>
      <c r="D5925" s="155">
        <v>1179</v>
      </c>
      <c r="E5925" s="17">
        <v>1178</v>
      </c>
      <c r="F5925" s="17">
        <v>472180</v>
      </c>
      <c r="G5925" s="17">
        <v>250431.12999999989</v>
      </c>
      <c r="H5925">
        <v>24.142481740267769</v>
      </c>
    </row>
    <row r="5926" spans="1:8" x14ac:dyDescent="0.3">
      <c r="A5926" t="s">
        <v>505</v>
      </c>
      <c r="B5926" t="s">
        <v>154</v>
      </c>
      <c r="C5926" t="s">
        <v>15</v>
      </c>
      <c r="D5926" s="155">
        <v>1179</v>
      </c>
      <c r="E5926" s="17">
        <v>1023</v>
      </c>
      <c r="F5926" s="17">
        <v>522515.93999999994</v>
      </c>
      <c r="G5926" s="17">
        <v>302648.77399999998</v>
      </c>
      <c r="H5926">
        <v>61.085165400276267</v>
      </c>
    </row>
    <row r="5927" spans="1:8" x14ac:dyDescent="0.3">
      <c r="A5927" t="s">
        <v>8415</v>
      </c>
      <c r="B5927" t="s">
        <v>154</v>
      </c>
      <c r="C5927" t="s">
        <v>5063</v>
      </c>
      <c r="D5927" s="155">
        <v>1179</v>
      </c>
      <c r="E5927" s="17">
        <v>400</v>
      </c>
      <c r="F5927" s="17">
        <v>18881</v>
      </c>
      <c r="G5927" s="17">
        <v>8358.5270000000019</v>
      </c>
      <c r="H5927">
        <v>41.177136106692828</v>
      </c>
    </row>
    <row r="5928" spans="1:8" x14ac:dyDescent="0.3">
      <c r="A5928" t="s">
        <v>8416</v>
      </c>
      <c r="B5928" t="s">
        <v>154</v>
      </c>
      <c r="C5928" t="s">
        <v>5065</v>
      </c>
      <c r="D5928" s="155">
        <v>1179</v>
      </c>
      <c r="E5928" s="17">
        <v>0</v>
      </c>
      <c r="F5928" s="17">
        <v>1021380</v>
      </c>
      <c r="G5928" s="17">
        <v>438834.31829999993</v>
      </c>
      <c r="H5928">
        <v>36.896693702330261</v>
      </c>
    </row>
    <row r="5929" spans="1:8" x14ac:dyDescent="0.3">
      <c r="A5929" t="s">
        <v>8417</v>
      </c>
      <c r="B5929" t="s">
        <v>154</v>
      </c>
      <c r="C5929" t="s">
        <v>5067</v>
      </c>
      <c r="D5929" s="155">
        <v>1179</v>
      </c>
      <c r="E5929" s="17">
        <v>0</v>
      </c>
      <c r="F5929" s="17">
        <v>1475187</v>
      </c>
      <c r="G5929" s="17">
        <v>747027.04049999837</v>
      </c>
      <c r="H5929">
        <v>44.895103467028676</v>
      </c>
    </row>
    <row r="5930" spans="1:8" x14ac:dyDescent="0.3">
      <c r="A5930" t="s">
        <v>8418</v>
      </c>
      <c r="B5930" t="s">
        <v>154</v>
      </c>
      <c r="C5930" t="s">
        <v>5069</v>
      </c>
      <c r="D5930" s="155">
        <v>1179</v>
      </c>
      <c r="E5930" s="17">
        <v>0</v>
      </c>
      <c r="F5930" s="17">
        <v>124376</v>
      </c>
      <c r="G5930" s="17">
        <v>63075.886000000006</v>
      </c>
      <c r="H5930">
        <v>61.429060707782874</v>
      </c>
    </row>
    <row r="5931" spans="1:8" x14ac:dyDescent="0.3">
      <c r="A5931" t="s">
        <v>8419</v>
      </c>
      <c r="B5931" t="s">
        <v>154</v>
      </c>
      <c r="C5931" t="s">
        <v>5071</v>
      </c>
      <c r="D5931" s="155">
        <v>1179</v>
      </c>
      <c r="E5931" s="17">
        <v>0</v>
      </c>
      <c r="F5931" s="17">
        <v>128751</v>
      </c>
      <c r="G5931" s="17">
        <v>59761.226700000014</v>
      </c>
      <c r="H5931">
        <v>38.393714199956726</v>
      </c>
    </row>
    <row r="5932" spans="1:8" x14ac:dyDescent="0.3">
      <c r="A5932" t="s">
        <v>8420</v>
      </c>
      <c r="B5932" t="s">
        <v>154</v>
      </c>
      <c r="C5932" t="s">
        <v>5073</v>
      </c>
      <c r="D5932" s="155">
        <v>1179</v>
      </c>
      <c r="E5932" s="17">
        <v>0</v>
      </c>
      <c r="F5932" s="17">
        <v>47167</v>
      </c>
      <c r="G5932" s="17">
        <v>21047.871099999993</v>
      </c>
      <c r="H5932">
        <v>22.171046822315784</v>
      </c>
    </row>
    <row r="5933" spans="1:8" x14ac:dyDescent="0.3">
      <c r="A5933" t="s">
        <v>8421</v>
      </c>
      <c r="B5933" t="s">
        <v>154</v>
      </c>
      <c r="C5933" t="s">
        <v>5075</v>
      </c>
      <c r="D5933" s="155">
        <v>1179</v>
      </c>
      <c r="E5933" s="17">
        <v>0</v>
      </c>
      <c r="F5933" s="17">
        <v>16673.05</v>
      </c>
      <c r="G5933" s="17">
        <v>6040.25</v>
      </c>
      <c r="H5933">
        <v>37.023013693476749</v>
      </c>
    </row>
    <row r="5934" spans="1:8" x14ac:dyDescent="0.3">
      <c r="A5934" t="s">
        <v>506</v>
      </c>
      <c r="B5934" t="s">
        <v>154</v>
      </c>
      <c r="C5934" t="s">
        <v>26</v>
      </c>
      <c r="D5934" s="155">
        <v>1179</v>
      </c>
      <c r="E5934" s="17">
        <v>912</v>
      </c>
      <c r="F5934" s="17">
        <v>483132</v>
      </c>
      <c r="G5934" s="17">
        <v>256127.94180000009</v>
      </c>
      <c r="H5934">
        <v>57.474508347798242</v>
      </c>
    </row>
    <row r="5935" spans="1:8" x14ac:dyDescent="0.3">
      <c r="A5935" t="s">
        <v>507</v>
      </c>
      <c r="B5935" t="s">
        <v>154</v>
      </c>
      <c r="C5935" t="s">
        <v>27</v>
      </c>
      <c r="D5935" s="155">
        <v>1179</v>
      </c>
      <c r="E5935" s="17">
        <v>1137</v>
      </c>
      <c r="F5935" s="17">
        <v>316126</v>
      </c>
      <c r="G5935" s="17">
        <v>157824.5549000001</v>
      </c>
      <c r="H5935">
        <v>87.162590729248947</v>
      </c>
    </row>
    <row r="5936" spans="1:8" x14ac:dyDescent="0.3">
      <c r="A5936" t="s">
        <v>508</v>
      </c>
      <c r="B5936" t="s">
        <v>154</v>
      </c>
      <c r="C5936" t="s">
        <v>28</v>
      </c>
      <c r="D5936" s="155">
        <v>1179</v>
      </c>
      <c r="E5936" s="17">
        <v>2880</v>
      </c>
      <c r="F5936" s="17">
        <v>689950</v>
      </c>
      <c r="G5936" s="17">
        <v>302280.15570000018</v>
      </c>
      <c r="H5936">
        <v>65.902238729534446</v>
      </c>
    </row>
    <row r="5937" spans="1:8" x14ac:dyDescent="0.3">
      <c r="A5937" t="s">
        <v>509</v>
      </c>
      <c r="B5937" t="s">
        <v>154</v>
      </c>
      <c r="C5937" t="s">
        <v>29</v>
      </c>
      <c r="D5937" s="155">
        <v>1179</v>
      </c>
      <c r="E5937" s="17">
        <v>400</v>
      </c>
      <c r="F5937" s="17">
        <v>168853</v>
      </c>
      <c r="G5937" s="17">
        <v>84814.450900000025</v>
      </c>
      <c r="H5937">
        <v>57.506937474007316</v>
      </c>
    </row>
    <row r="5938" spans="1:8" x14ac:dyDescent="0.3">
      <c r="A5938" t="s">
        <v>8422</v>
      </c>
      <c r="B5938" t="s">
        <v>154</v>
      </c>
      <c r="C5938" t="s">
        <v>5077</v>
      </c>
      <c r="D5938" s="155">
        <v>1179</v>
      </c>
      <c r="E5938" s="17">
        <v>640</v>
      </c>
      <c r="F5938" s="17">
        <v>7785</v>
      </c>
      <c r="G5938" s="17">
        <v>3488.3040000000001</v>
      </c>
      <c r="H5938">
        <v>114.55470929290772</v>
      </c>
    </row>
    <row r="5939" spans="1:8" x14ac:dyDescent="0.3">
      <c r="A5939" t="s">
        <v>510</v>
      </c>
      <c r="B5939" t="s">
        <v>154</v>
      </c>
      <c r="C5939" t="s">
        <v>30</v>
      </c>
      <c r="D5939" s="155">
        <v>1179</v>
      </c>
      <c r="E5939" s="17">
        <v>1108</v>
      </c>
      <c r="F5939" s="17">
        <v>325230.05</v>
      </c>
      <c r="G5939" s="17">
        <v>181954.92520000011</v>
      </c>
      <c r="H5939">
        <v>49.146953697157052</v>
      </c>
    </row>
    <row r="5940" spans="1:8" x14ac:dyDescent="0.3">
      <c r="A5940" t="s">
        <v>8423</v>
      </c>
      <c r="B5940" t="s">
        <v>154</v>
      </c>
      <c r="C5940" t="s">
        <v>5079</v>
      </c>
      <c r="D5940" s="155">
        <v>1179</v>
      </c>
      <c r="E5940" s="17">
        <v>1120</v>
      </c>
      <c r="F5940" s="17">
        <v>43158</v>
      </c>
      <c r="G5940" s="17">
        <v>22184.739999999991</v>
      </c>
      <c r="H5940">
        <v>78.404123808125235</v>
      </c>
    </row>
    <row r="5941" spans="1:8" x14ac:dyDescent="0.3">
      <c r="A5941" t="s">
        <v>8424</v>
      </c>
      <c r="B5941" t="s">
        <v>154</v>
      </c>
      <c r="C5941" t="s">
        <v>5081</v>
      </c>
      <c r="D5941" s="155">
        <v>1179</v>
      </c>
      <c r="E5941" s="17">
        <v>0</v>
      </c>
      <c r="F5941" s="17">
        <v>315490</v>
      </c>
      <c r="G5941" s="17">
        <v>170031.66659999994</v>
      </c>
      <c r="H5941">
        <v>64.944819075591013</v>
      </c>
    </row>
    <row r="5942" spans="1:8" x14ac:dyDescent="0.3">
      <c r="A5942" t="s">
        <v>8425</v>
      </c>
      <c r="B5942" t="s">
        <v>154</v>
      </c>
      <c r="C5942" t="s">
        <v>5083</v>
      </c>
      <c r="D5942" s="155">
        <v>1179</v>
      </c>
      <c r="E5942" s="17">
        <v>0</v>
      </c>
      <c r="F5942" s="17">
        <v>354017</v>
      </c>
      <c r="G5942" s="17">
        <v>185460.99800000008</v>
      </c>
      <c r="H5942">
        <v>29.189642028291516</v>
      </c>
    </row>
    <row r="5943" spans="1:8" x14ac:dyDescent="0.3">
      <c r="A5943" t="s">
        <v>8426</v>
      </c>
      <c r="B5943" t="s">
        <v>154</v>
      </c>
      <c r="C5943" t="s">
        <v>5085</v>
      </c>
      <c r="D5943" s="155">
        <v>1179</v>
      </c>
      <c r="E5943" s="17">
        <v>495</v>
      </c>
      <c r="F5943" s="17">
        <v>98608</v>
      </c>
      <c r="G5943" s="17">
        <v>41269.0628</v>
      </c>
      <c r="H5943">
        <v>33.56806425599391</v>
      </c>
    </row>
    <row r="5944" spans="1:8" x14ac:dyDescent="0.3">
      <c r="A5944" t="s">
        <v>511</v>
      </c>
      <c r="B5944" t="s">
        <v>154</v>
      </c>
      <c r="C5944" t="s">
        <v>31</v>
      </c>
      <c r="D5944" s="155">
        <v>1179</v>
      </c>
      <c r="E5944" s="17">
        <v>2760</v>
      </c>
      <c r="F5944" s="17">
        <v>419292</v>
      </c>
      <c r="G5944" s="17">
        <v>213827.05600000007</v>
      </c>
      <c r="H5944">
        <v>46.129529657380296</v>
      </c>
    </row>
    <row r="5945" spans="1:8" x14ac:dyDescent="0.3">
      <c r="A5945" t="s">
        <v>1751</v>
      </c>
      <c r="B5945" t="s">
        <v>155</v>
      </c>
      <c r="C5945" t="s">
        <v>4</v>
      </c>
      <c r="D5945" s="155">
        <v>1187.3</v>
      </c>
      <c r="E5945" s="17">
        <v>13509</v>
      </c>
      <c r="F5945" s="17">
        <v>5645496</v>
      </c>
      <c r="G5945" s="17">
        <v>3177370.9783999999</v>
      </c>
      <c r="H5945">
        <v>38.323752997196969</v>
      </c>
    </row>
    <row r="5946" spans="1:8" x14ac:dyDescent="0.3">
      <c r="A5946" t="s">
        <v>1752</v>
      </c>
      <c r="B5946" t="s">
        <v>155</v>
      </c>
      <c r="C5946" t="s">
        <v>2</v>
      </c>
      <c r="D5946" s="155">
        <v>1187.3</v>
      </c>
      <c r="E5946" s="17">
        <v>16812</v>
      </c>
      <c r="F5946" s="17">
        <v>8009663</v>
      </c>
      <c r="G5946" s="17">
        <v>4485828.7496999986</v>
      </c>
      <c r="H5946">
        <v>50.124310320601275</v>
      </c>
    </row>
    <row r="5947" spans="1:8" x14ac:dyDescent="0.3">
      <c r="A5947" t="s">
        <v>1753</v>
      </c>
      <c r="B5947" t="s">
        <v>155</v>
      </c>
      <c r="C5947" t="s">
        <v>3</v>
      </c>
      <c r="D5947" s="155">
        <v>1187.3</v>
      </c>
      <c r="E5947" s="17">
        <v>12456</v>
      </c>
      <c r="F5947" s="17">
        <v>2661151</v>
      </c>
      <c r="G5947" s="17">
        <v>1458615.5652999999</v>
      </c>
      <c r="H5947">
        <v>48.95654542968785</v>
      </c>
    </row>
    <row r="5948" spans="1:8" x14ac:dyDescent="0.3">
      <c r="A5948" t="s">
        <v>1754</v>
      </c>
      <c r="B5948" t="s">
        <v>155</v>
      </c>
      <c r="C5948" t="s">
        <v>7</v>
      </c>
      <c r="D5948" s="155">
        <v>1187.3</v>
      </c>
      <c r="E5948" s="17">
        <v>2805</v>
      </c>
      <c r="F5948" s="17">
        <v>1049008</v>
      </c>
      <c r="G5948" s="17">
        <v>596278.65399999951</v>
      </c>
      <c r="H5948">
        <v>43.097168329794954</v>
      </c>
    </row>
    <row r="5949" spans="1:8" x14ac:dyDescent="0.3">
      <c r="A5949" t="s">
        <v>1755</v>
      </c>
      <c r="B5949" t="s">
        <v>155</v>
      </c>
      <c r="C5949" t="s">
        <v>5</v>
      </c>
      <c r="D5949" s="155">
        <v>1187.3</v>
      </c>
      <c r="E5949" s="17">
        <v>3840</v>
      </c>
      <c r="F5949" s="17">
        <v>937716</v>
      </c>
      <c r="G5949" s="17">
        <v>532778.92100000044</v>
      </c>
      <c r="H5949">
        <v>41.116929395344442</v>
      </c>
    </row>
    <row r="5950" spans="1:8" x14ac:dyDescent="0.3">
      <c r="A5950" t="s">
        <v>1756</v>
      </c>
      <c r="B5950" t="s">
        <v>155</v>
      </c>
      <c r="C5950" t="s">
        <v>6</v>
      </c>
      <c r="D5950" s="155">
        <v>1187.3</v>
      </c>
      <c r="E5950" s="17">
        <v>1060</v>
      </c>
      <c r="F5950" s="17">
        <v>462921</v>
      </c>
      <c r="G5950" s="17">
        <v>246404.5209</v>
      </c>
      <c r="H5950">
        <v>23.120160526848327</v>
      </c>
    </row>
    <row r="5951" spans="1:8" x14ac:dyDescent="0.3">
      <c r="A5951" t="s">
        <v>1757</v>
      </c>
      <c r="B5951" t="s">
        <v>155</v>
      </c>
      <c r="C5951" t="s">
        <v>8</v>
      </c>
      <c r="D5951" s="155">
        <v>1187.3</v>
      </c>
      <c r="E5951" s="17">
        <v>2425</v>
      </c>
      <c r="F5951" s="17">
        <v>839870</v>
      </c>
      <c r="G5951" s="17">
        <v>426309.74410000007</v>
      </c>
      <c r="H5951">
        <v>31.622013464374572</v>
      </c>
    </row>
    <row r="5952" spans="1:8" x14ac:dyDescent="0.3">
      <c r="A5952" t="s">
        <v>1758</v>
      </c>
      <c r="B5952" t="s">
        <v>155</v>
      </c>
      <c r="C5952" t="s">
        <v>21</v>
      </c>
      <c r="D5952" s="155">
        <v>1187.3</v>
      </c>
      <c r="E5952" s="17">
        <v>3510</v>
      </c>
      <c r="F5952" s="17">
        <v>520242</v>
      </c>
      <c r="G5952" s="17">
        <v>259805.19899999982</v>
      </c>
      <c r="H5952">
        <v>47.719222560639558</v>
      </c>
    </row>
    <row r="5953" spans="1:8" x14ac:dyDescent="0.3">
      <c r="A5953" t="s">
        <v>1759</v>
      </c>
      <c r="B5953" t="s">
        <v>155</v>
      </c>
      <c r="C5953" t="s">
        <v>22</v>
      </c>
      <c r="D5953" s="155">
        <v>1187.3</v>
      </c>
      <c r="E5953" s="17">
        <v>3040</v>
      </c>
      <c r="F5953" s="17">
        <v>761920</v>
      </c>
      <c r="G5953" s="17">
        <v>378161.53200000036</v>
      </c>
      <c r="H5953">
        <v>41.621858171478792</v>
      </c>
    </row>
    <row r="5954" spans="1:8" x14ac:dyDescent="0.3">
      <c r="A5954" t="s">
        <v>1760</v>
      </c>
      <c r="B5954" t="s">
        <v>155</v>
      </c>
      <c r="C5954" t="s">
        <v>23</v>
      </c>
      <c r="D5954" s="155">
        <v>1187.3</v>
      </c>
      <c r="E5954" s="17">
        <v>1720</v>
      </c>
      <c r="F5954" s="17">
        <v>551625</v>
      </c>
      <c r="G5954" s="17">
        <v>290838.67200000008</v>
      </c>
      <c r="H5954">
        <v>57.377003343135421</v>
      </c>
    </row>
    <row r="5955" spans="1:8" x14ac:dyDescent="0.3">
      <c r="A5955" t="s">
        <v>1761</v>
      </c>
      <c r="B5955" t="s">
        <v>155</v>
      </c>
      <c r="C5955" t="s">
        <v>24</v>
      </c>
      <c r="D5955" s="155">
        <v>1187.3</v>
      </c>
      <c r="E5955" s="17">
        <v>7240</v>
      </c>
      <c r="F5955" s="17">
        <v>564819</v>
      </c>
      <c r="G5955" s="17">
        <v>283385.85359999991</v>
      </c>
      <c r="H5955">
        <v>74.989498543658257</v>
      </c>
    </row>
    <row r="5956" spans="1:8" x14ac:dyDescent="0.3">
      <c r="A5956" t="s">
        <v>1762</v>
      </c>
      <c r="B5956" t="s">
        <v>155</v>
      </c>
      <c r="C5956" t="s">
        <v>25</v>
      </c>
      <c r="D5956" s="155">
        <v>1187.3</v>
      </c>
      <c r="E5956" s="17">
        <v>2680</v>
      </c>
      <c r="F5956" s="17">
        <v>407163</v>
      </c>
      <c r="G5956" s="17">
        <v>210108.67399999991</v>
      </c>
      <c r="H5956">
        <v>52.064185919978165</v>
      </c>
    </row>
    <row r="5957" spans="1:8" x14ac:dyDescent="0.3">
      <c r="A5957" t="s">
        <v>8427</v>
      </c>
      <c r="B5957" t="s">
        <v>155</v>
      </c>
      <c r="C5957" t="s">
        <v>5061</v>
      </c>
      <c r="D5957" s="155">
        <v>1187.3</v>
      </c>
      <c r="E5957" s="17">
        <v>2670</v>
      </c>
      <c r="F5957" s="17">
        <v>448509</v>
      </c>
      <c r="G5957" s="17">
        <v>244587.89499999984</v>
      </c>
      <c r="H5957">
        <v>34.488464490715607</v>
      </c>
    </row>
    <row r="5958" spans="1:8" x14ac:dyDescent="0.3">
      <c r="A5958" t="s">
        <v>1763</v>
      </c>
      <c r="B5958" t="s">
        <v>155</v>
      </c>
      <c r="C5958" t="s">
        <v>14</v>
      </c>
      <c r="D5958" s="155">
        <v>1187.3</v>
      </c>
      <c r="E5958" s="17">
        <v>1455</v>
      </c>
      <c r="F5958" s="17">
        <v>651502</v>
      </c>
      <c r="G5958" s="17">
        <v>348407.68499999953</v>
      </c>
      <c r="H5958">
        <v>17.899228395623279</v>
      </c>
    </row>
    <row r="5959" spans="1:8" x14ac:dyDescent="0.3">
      <c r="A5959" t="s">
        <v>1764</v>
      </c>
      <c r="B5959" t="s">
        <v>155</v>
      </c>
      <c r="C5959" t="s">
        <v>15</v>
      </c>
      <c r="D5959" s="155">
        <v>1187.3</v>
      </c>
      <c r="E5959" s="17">
        <v>1225</v>
      </c>
      <c r="F5959" s="17">
        <v>693368</v>
      </c>
      <c r="G5959" s="17">
        <v>407458.44200000033</v>
      </c>
      <c r="H5959">
        <v>22.136630117836084</v>
      </c>
    </row>
    <row r="5960" spans="1:8" x14ac:dyDescent="0.3">
      <c r="A5960" t="s">
        <v>8428</v>
      </c>
      <c r="B5960" t="s">
        <v>155</v>
      </c>
      <c r="C5960" t="s">
        <v>5063</v>
      </c>
      <c r="D5960" s="155">
        <v>1187.3</v>
      </c>
      <c r="E5960" s="17">
        <v>400</v>
      </c>
      <c r="F5960" s="17">
        <v>20568</v>
      </c>
      <c r="G5960" s="17">
        <v>8896.18</v>
      </c>
      <c r="H5960">
        <v>36.711674348987572</v>
      </c>
    </row>
    <row r="5961" spans="1:8" x14ac:dyDescent="0.3">
      <c r="A5961" t="s">
        <v>8429</v>
      </c>
      <c r="B5961" t="s">
        <v>155</v>
      </c>
      <c r="C5961" t="s">
        <v>5065</v>
      </c>
      <c r="D5961" s="155">
        <v>1187.3</v>
      </c>
      <c r="E5961" s="17">
        <v>0</v>
      </c>
      <c r="F5961" s="17">
        <v>1076183</v>
      </c>
      <c r="G5961" s="17">
        <v>497248.90720000071</v>
      </c>
      <c r="H5961">
        <v>51.618409476057181</v>
      </c>
    </row>
    <row r="5962" spans="1:8" x14ac:dyDescent="0.3">
      <c r="A5962" t="s">
        <v>8430</v>
      </c>
      <c r="B5962" t="s">
        <v>155</v>
      </c>
      <c r="C5962" t="s">
        <v>5067</v>
      </c>
      <c r="D5962" s="155">
        <v>1187.3</v>
      </c>
      <c r="E5962" s="17">
        <v>0</v>
      </c>
      <c r="F5962" s="17">
        <v>861701</v>
      </c>
      <c r="G5962" s="17">
        <v>407345.3112</v>
      </c>
      <c r="H5962">
        <v>52.08540638085212</v>
      </c>
    </row>
    <row r="5963" spans="1:8" x14ac:dyDescent="0.3">
      <c r="A5963" t="s">
        <v>8431</v>
      </c>
      <c r="B5963" t="s">
        <v>155</v>
      </c>
      <c r="C5963" t="s">
        <v>5069</v>
      </c>
      <c r="D5963" s="155">
        <v>1187.3</v>
      </c>
      <c r="E5963" s="17">
        <v>0</v>
      </c>
      <c r="F5963" s="17">
        <v>19750</v>
      </c>
      <c r="G5963" s="17">
        <v>12618.842000000001</v>
      </c>
      <c r="H5963">
        <v>157.0204963485595</v>
      </c>
    </row>
    <row r="5964" spans="1:8" x14ac:dyDescent="0.3">
      <c r="A5964" t="s">
        <v>8432</v>
      </c>
      <c r="B5964" t="s">
        <v>155</v>
      </c>
      <c r="C5964" t="s">
        <v>5071</v>
      </c>
      <c r="D5964" s="155">
        <v>1187.3</v>
      </c>
      <c r="E5964" s="17">
        <v>0</v>
      </c>
      <c r="F5964" s="17">
        <v>103649</v>
      </c>
      <c r="G5964" s="17">
        <v>48325.073700000008</v>
      </c>
      <c r="H5964">
        <v>29.65507758801273</v>
      </c>
    </row>
    <row r="5965" spans="1:8" x14ac:dyDescent="0.3">
      <c r="A5965" t="s">
        <v>8433</v>
      </c>
      <c r="B5965" t="s">
        <v>155</v>
      </c>
      <c r="C5965" t="s">
        <v>5073</v>
      </c>
      <c r="D5965" s="155">
        <v>1187.3</v>
      </c>
      <c r="E5965" s="17">
        <v>0</v>
      </c>
      <c r="F5965" s="17">
        <v>107802</v>
      </c>
      <c r="G5965" s="17">
        <v>46063.034100000012</v>
      </c>
      <c r="H5965">
        <v>16.246299761881851</v>
      </c>
    </row>
    <row r="5966" spans="1:8" x14ac:dyDescent="0.3">
      <c r="A5966" t="s">
        <v>8434</v>
      </c>
      <c r="B5966" t="s">
        <v>155</v>
      </c>
      <c r="C5966" t="s">
        <v>5075</v>
      </c>
      <c r="D5966" s="155">
        <v>1187.3</v>
      </c>
      <c r="E5966" s="17">
        <v>0</v>
      </c>
      <c r="F5966" s="17">
        <v>14271</v>
      </c>
      <c r="G5966" s="17">
        <v>6416.2400000000016</v>
      </c>
      <c r="H5966">
        <v>17.395700186893034</v>
      </c>
    </row>
    <row r="5967" spans="1:8" x14ac:dyDescent="0.3">
      <c r="A5967" t="s">
        <v>1765</v>
      </c>
      <c r="B5967" t="s">
        <v>155</v>
      </c>
      <c r="C5967" t="s">
        <v>26</v>
      </c>
      <c r="D5967" s="155">
        <v>1187.3</v>
      </c>
      <c r="E5967" s="17">
        <v>1140</v>
      </c>
      <c r="F5967" s="17">
        <v>694017</v>
      </c>
      <c r="G5967" s="17">
        <v>359526.30320000008</v>
      </c>
      <c r="H5967">
        <v>43.588549034945736</v>
      </c>
    </row>
    <row r="5968" spans="1:8" x14ac:dyDescent="0.3">
      <c r="A5968" t="s">
        <v>1766</v>
      </c>
      <c r="B5968" t="s">
        <v>155</v>
      </c>
      <c r="C5968" t="s">
        <v>27</v>
      </c>
      <c r="D5968" s="155">
        <v>1187.3</v>
      </c>
      <c r="E5968" s="17">
        <v>1140</v>
      </c>
      <c r="F5968" s="17">
        <v>448031</v>
      </c>
      <c r="G5968" s="17">
        <v>241261.52210000015</v>
      </c>
      <c r="H5968">
        <v>53.404165908086313</v>
      </c>
    </row>
    <row r="5969" spans="1:8" x14ac:dyDescent="0.3">
      <c r="A5969" t="s">
        <v>1767</v>
      </c>
      <c r="B5969" t="s">
        <v>155</v>
      </c>
      <c r="C5969" t="s">
        <v>28</v>
      </c>
      <c r="D5969" s="155">
        <v>1187.3</v>
      </c>
      <c r="E5969" s="17">
        <v>1584</v>
      </c>
      <c r="F5969" s="17">
        <v>326023</v>
      </c>
      <c r="G5969" s="17">
        <v>140672.96489999988</v>
      </c>
      <c r="H5969">
        <v>58.167954249284293</v>
      </c>
    </row>
    <row r="5970" spans="1:8" x14ac:dyDescent="0.3">
      <c r="A5970" t="s">
        <v>1768</v>
      </c>
      <c r="B5970" t="s">
        <v>155</v>
      </c>
      <c r="C5970" t="s">
        <v>29</v>
      </c>
      <c r="D5970" s="155">
        <v>1187.3</v>
      </c>
      <c r="E5970" s="17">
        <v>400</v>
      </c>
      <c r="F5970" s="17">
        <v>205177</v>
      </c>
      <c r="G5970" s="17">
        <v>109106.50899999992</v>
      </c>
      <c r="H5970">
        <v>46.004481113768719</v>
      </c>
    </row>
    <row r="5971" spans="1:8" x14ac:dyDescent="0.3">
      <c r="A5971" t="s">
        <v>8435</v>
      </c>
      <c r="B5971" t="s">
        <v>155</v>
      </c>
      <c r="C5971" t="s">
        <v>5077</v>
      </c>
      <c r="D5971" s="155">
        <v>1187.3</v>
      </c>
      <c r="E5971" s="17">
        <v>1600</v>
      </c>
      <c r="F5971" s="17">
        <v>18855</v>
      </c>
      <c r="G5971" s="17">
        <v>8651.7360000000008</v>
      </c>
      <c r="H5971">
        <v>93.403849748472638</v>
      </c>
    </row>
    <row r="5972" spans="1:8" x14ac:dyDescent="0.3">
      <c r="A5972" t="s">
        <v>1769</v>
      </c>
      <c r="B5972" t="s">
        <v>155</v>
      </c>
      <c r="C5972" t="s">
        <v>30</v>
      </c>
      <c r="D5972" s="155">
        <v>1187.3</v>
      </c>
      <c r="E5972" s="17">
        <v>1108</v>
      </c>
      <c r="F5972" s="17">
        <v>500148</v>
      </c>
      <c r="G5972" s="17">
        <v>292293.66319999978</v>
      </c>
      <c r="H5972">
        <v>32.345057300242971</v>
      </c>
    </row>
    <row r="5973" spans="1:8" x14ac:dyDescent="0.3">
      <c r="A5973" t="s">
        <v>8436</v>
      </c>
      <c r="B5973" t="s">
        <v>155</v>
      </c>
      <c r="C5973" t="s">
        <v>5079</v>
      </c>
      <c r="D5973" s="155">
        <v>1187.3</v>
      </c>
      <c r="E5973" s="17">
        <v>1160</v>
      </c>
      <c r="F5973" s="17">
        <v>58981</v>
      </c>
      <c r="G5973" s="17">
        <v>28708.515999999996</v>
      </c>
      <c r="H5973">
        <v>50.72817077382873</v>
      </c>
    </row>
    <row r="5974" spans="1:8" x14ac:dyDescent="0.3">
      <c r="A5974" t="s">
        <v>8437</v>
      </c>
      <c r="B5974" t="s">
        <v>155</v>
      </c>
      <c r="C5974" t="s">
        <v>5081</v>
      </c>
      <c r="D5974" s="155">
        <v>1187.3</v>
      </c>
      <c r="E5974" s="17">
        <v>0</v>
      </c>
      <c r="F5974" s="17">
        <v>241050</v>
      </c>
      <c r="G5974" s="17">
        <v>125955.21149999996</v>
      </c>
      <c r="H5974">
        <v>77.657130513776679</v>
      </c>
    </row>
    <row r="5975" spans="1:8" x14ac:dyDescent="0.3">
      <c r="A5975" t="s">
        <v>8438</v>
      </c>
      <c r="B5975" t="s">
        <v>155</v>
      </c>
      <c r="C5975" t="s">
        <v>5083</v>
      </c>
      <c r="D5975" s="155">
        <v>1187.3</v>
      </c>
      <c r="E5975" s="17">
        <v>0</v>
      </c>
      <c r="F5975" s="17">
        <v>338741</v>
      </c>
      <c r="G5975" s="17">
        <v>179923.92199999996</v>
      </c>
      <c r="H5975">
        <v>32.713009074502708</v>
      </c>
    </row>
    <row r="5976" spans="1:8" x14ac:dyDescent="0.3">
      <c r="A5976" t="s">
        <v>8439</v>
      </c>
      <c r="B5976" t="s">
        <v>155</v>
      </c>
      <c r="C5976" t="s">
        <v>5085</v>
      </c>
      <c r="D5976" s="155">
        <v>1187.3</v>
      </c>
      <c r="E5976" s="17">
        <v>225</v>
      </c>
      <c r="F5976" s="17">
        <v>53444</v>
      </c>
      <c r="G5976" s="17">
        <v>23844.662800000002</v>
      </c>
      <c r="H5976">
        <v>33.411593645414484</v>
      </c>
    </row>
    <row r="5977" spans="1:8" x14ac:dyDescent="0.3">
      <c r="A5977" t="s">
        <v>1770</v>
      </c>
      <c r="B5977" t="s">
        <v>155</v>
      </c>
      <c r="C5977" t="s">
        <v>31</v>
      </c>
      <c r="D5977" s="155">
        <v>1187.3</v>
      </c>
      <c r="E5977" s="17">
        <v>4244</v>
      </c>
      <c r="F5977" s="17">
        <v>593510</v>
      </c>
      <c r="G5977" s="17">
        <v>286024.64470000018</v>
      </c>
      <c r="H5977">
        <v>50.348921595616524</v>
      </c>
    </row>
    <row r="5978" spans="1:8" x14ac:dyDescent="0.3">
      <c r="A5978" t="s">
        <v>8440</v>
      </c>
      <c r="B5978" t="s">
        <v>155</v>
      </c>
      <c r="C5978" t="s">
        <v>5087</v>
      </c>
      <c r="D5978" s="155">
        <v>1187.3</v>
      </c>
      <c r="E5978" s="17">
        <v>0</v>
      </c>
      <c r="F5978" s="17">
        <v>139419</v>
      </c>
      <c r="G5978" s="17">
        <v>49942.967999999964</v>
      </c>
      <c r="H5978">
        <v>17.7093698198418</v>
      </c>
    </row>
    <row r="5979" spans="1:8" x14ac:dyDescent="0.3">
      <c r="A5979" t="s">
        <v>1991</v>
      </c>
      <c r="B5979" t="s">
        <v>156</v>
      </c>
      <c r="C5979" t="s">
        <v>4</v>
      </c>
      <c r="D5979" s="155">
        <v>1050.0999999999999</v>
      </c>
      <c r="E5979" s="17">
        <v>12510</v>
      </c>
      <c r="F5979" s="17">
        <v>3295881</v>
      </c>
      <c r="G5979" s="17">
        <v>1718004.1689999991</v>
      </c>
      <c r="H5979">
        <v>63.417281989737262</v>
      </c>
    </row>
    <row r="5980" spans="1:8" x14ac:dyDescent="0.3">
      <c r="A5980" t="s">
        <v>1992</v>
      </c>
      <c r="B5980" t="s">
        <v>156</v>
      </c>
      <c r="C5980" t="s">
        <v>2</v>
      </c>
      <c r="D5980" s="155">
        <v>1050.0999999999999</v>
      </c>
      <c r="E5980" s="17">
        <v>16071</v>
      </c>
      <c r="F5980" s="17">
        <v>5492669</v>
      </c>
      <c r="G5980" s="17">
        <v>2873416.408700001</v>
      </c>
      <c r="H5980">
        <v>65.050185223081257</v>
      </c>
    </row>
    <row r="5981" spans="1:8" x14ac:dyDescent="0.3">
      <c r="A5981" t="s">
        <v>1993</v>
      </c>
      <c r="B5981" t="s">
        <v>156</v>
      </c>
      <c r="C5981" t="s">
        <v>3</v>
      </c>
      <c r="D5981" s="155">
        <v>1050.0999999999999</v>
      </c>
      <c r="E5981" s="17">
        <v>14388</v>
      </c>
      <c r="F5981" s="17">
        <v>1952711</v>
      </c>
      <c r="G5981" s="17">
        <v>953040.44550000154</v>
      </c>
      <c r="H5981">
        <v>68.903444633869114</v>
      </c>
    </row>
    <row r="5982" spans="1:8" x14ac:dyDescent="0.3">
      <c r="A5982" t="s">
        <v>1994</v>
      </c>
      <c r="B5982" t="s">
        <v>156</v>
      </c>
      <c r="C5982" t="s">
        <v>7</v>
      </c>
      <c r="D5982" s="155">
        <v>1050.0999999999999</v>
      </c>
      <c r="E5982" s="17">
        <v>2961</v>
      </c>
      <c r="F5982" s="17">
        <v>839879</v>
      </c>
      <c r="G5982" s="17">
        <v>454851.6169999995</v>
      </c>
      <c r="H5982">
        <v>57.426831820686225</v>
      </c>
    </row>
    <row r="5983" spans="1:8" x14ac:dyDescent="0.3">
      <c r="A5983" t="s">
        <v>1995</v>
      </c>
      <c r="B5983" t="s">
        <v>156</v>
      </c>
      <c r="C5983" t="s">
        <v>5</v>
      </c>
      <c r="D5983" s="155">
        <v>1050.0999999999999</v>
      </c>
      <c r="E5983" s="17">
        <v>3200</v>
      </c>
      <c r="F5983" s="17">
        <v>677684</v>
      </c>
      <c r="G5983" s="17">
        <v>385029.03219999972</v>
      </c>
      <c r="H5983">
        <v>51.573417807534554</v>
      </c>
    </row>
    <row r="5984" spans="1:8" x14ac:dyDescent="0.3">
      <c r="A5984" t="s">
        <v>1996</v>
      </c>
      <c r="B5984" t="s">
        <v>156</v>
      </c>
      <c r="C5984" t="s">
        <v>6</v>
      </c>
      <c r="D5984" s="155">
        <v>1050.0999999999999</v>
      </c>
      <c r="E5984" s="17">
        <v>1840</v>
      </c>
      <c r="F5984" s="17">
        <v>540967</v>
      </c>
      <c r="G5984" s="17">
        <v>277390.27679999988</v>
      </c>
      <c r="H5984">
        <v>36.619330814641593</v>
      </c>
    </row>
    <row r="5985" spans="1:8" x14ac:dyDescent="0.3">
      <c r="A5985" t="s">
        <v>1997</v>
      </c>
      <c r="B5985" t="s">
        <v>156</v>
      </c>
      <c r="C5985" t="s">
        <v>8</v>
      </c>
      <c r="D5985" s="155">
        <v>1050.0999999999999</v>
      </c>
      <c r="E5985" s="17">
        <v>1840</v>
      </c>
      <c r="F5985" s="17">
        <v>512438</v>
      </c>
      <c r="G5985" s="17">
        <v>257055.33469999995</v>
      </c>
      <c r="H5985">
        <v>39.984822255670927</v>
      </c>
    </row>
    <row r="5986" spans="1:8" x14ac:dyDescent="0.3">
      <c r="A5986" t="s">
        <v>1998</v>
      </c>
      <c r="B5986" t="s">
        <v>156</v>
      </c>
      <c r="C5986" t="s">
        <v>21</v>
      </c>
      <c r="D5986" s="155">
        <v>1050.0999999999999</v>
      </c>
      <c r="E5986" s="17">
        <v>2440</v>
      </c>
      <c r="F5986" s="17">
        <v>342034</v>
      </c>
      <c r="G5986" s="17">
        <v>171583.46820000015</v>
      </c>
      <c r="H5986">
        <v>49.679760858921682</v>
      </c>
    </row>
    <row r="5987" spans="1:8" x14ac:dyDescent="0.3">
      <c r="A5987" t="s">
        <v>1999</v>
      </c>
      <c r="B5987" t="s">
        <v>156</v>
      </c>
      <c r="C5987" t="s">
        <v>22</v>
      </c>
      <c r="D5987" s="155">
        <v>1050.0999999999999</v>
      </c>
      <c r="E5987" s="17">
        <v>2320</v>
      </c>
      <c r="F5987" s="17">
        <v>450149</v>
      </c>
      <c r="G5987" s="17">
        <v>226230.59000000003</v>
      </c>
      <c r="H5987">
        <v>61.477843971828889</v>
      </c>
    </row>
    <row r="5988" spans="1:8" x14ac:dyDescent="0.3">
      <c r="A5988" t="s">
        <v>2000</v>
      </c>
      <c r="B5988" t="s">
        <v>156</v>
      </c>
      <c r="C5988" t="s">
        <v>23</v>
      </c>
      <c r="D5988" s="155">
        <v>1050.0999999999999</v>
      </c>
      <c r="E5988" s="17">
        <v>1280</v>
      </c>
      <c r="F5988" s="17">
        <v>426050</v>
      </c>
      <c r="G5988" s="17">
        <v>222030.57599999988</v>
      </c>
      <c r="H5988">
        <v>58.238660817903245</v>
      </c>
    </row>
    <row r="5989" spans="1:8" x14ac:dyDescent="0.3">
      <c r="A5989" t="s">
        <v>2001</v>
      </c>
      <c r="B5989" t="s">
        <v>156</v>
      </c>
      <c r="C5989" t="s">
        <v>24</v>
      </c>
      <c r="D5989" s="155">
        <v>1050.0999999999999</v>
      </c>
      <c r="E5989" s="17">
        <v>5480</v>
      </c>
      <c r="F5989" s="17">
        <v>592598</v>
      </c>
      <c r="G5989" s="17">
        <v>311910.04099999968</v>
      </c>
      <c r="H5989">
        <v>62.917039200103289</v>
      </c>
    </row>
    <row r="5990" spans="1:8" x14ac:dyDescent="0.3">
      <c r="A5990" t="s">
        <v>2002</v>
      </c>
      <c r="B5990" t="s">
        <v>156</v>
      </c>
      <c r="C5990" t="s">
        <v>25</v>
      </c>
      <c r="D5990" s="155">
        <v>1050.0999999999999</v>
      </c>
      <c r="E5990" s="17">
        <v>2040</v>
      </c>
      <c r="F5990" s="17">
        <v>350315</v>
      </c>
      <c r="G5990" s="17">
        <v>182748.47399999996</v>
      </c>
      <c r="H5990">
        <v>51.693310922373563</v>
      </c>
    </row>
    <row r="5991" spans="1:8" x14ac:dyDescent="0.3">
      <c r="A5991" t="s">
        <v>8441</v>
      </c>
      <c r="B5991" t="s">
        <v>156</v>
      </c>
      <c r="C5991" t="s">
        <v>5061</v>
      </c>
      <c r="D5991" s="155">
        <v>1050.0999999999999</v>
      </c>
      <c r="E5991" s="17">
        <v>1695</v>
      </c>
      <c r="F5991" s="17">
        <v>366514</v>
      </c>
      <c r="G5991" s="17">
        <v>199029.92600000001</v>
      </c>
      <c r="H5991">
        <v>44.428007169207028</v>
      </c>
    </row>
    <row r="5992" spans="1:8" x14ac:dyDescent="0.3">
      <c r="A5992" t="s">
        <v>2003</v>
      </c>
      <c r="B5992" t="s">
        <v>156</v>
      </c>
      <c r="C5992" t="s">
        <v>14</v>
      </c>
      <c r="D5992" s="155">
        <v>1050.0999999999999</v>
      </c>
      <c r="E5992" s="17">
        <v>1305</v>
      </c>
      <c r="F5992" s="17">
        <v>405261</v>
      </c>
      <c r="G5992" s="17">
        <v>211987.79500000019</v>
      </c>
      <c r="H5992">
        <v>35.534695873129472</v>
      </c>
    </row>
    <row r="5993" spans="1:8" x14ac:dyDescent="0.3">
      <c r="A5993" t="s">
        <v>2004</v>
      </c>
      <c r="B5993" t="s">
        <v>156</v>
      </c>
      <c r="C5993" t="s">
        <v>15</v>
      </c>
      <c r="D5993" s="155">
        <v>1050.0999999999999</v>
      </c>
      <c r="E5993" s="17">
        <v>1290</v>
      </c>
      <c r="F5993" s="17">
        <v>523579</v>
      </c>
      <c r="G5993" s="17">
        <v>302719.73700000008</v>
      </c>
      <c r="H5993">
        <v>30.846315721428468</v>
      </c>
    </row>
    <row r="5994" spans="1:8" x14ac:dyDescent="0.3">
      <c r="A5994" t="s">
        <v>8442</v>
      </c>
      <c r="B5994" t="s">
        <v>156</v>
      </c>
      <c r="C5994" t="s">
        <v>5063</v>
      </c>
      <c r="D5994" s="155">
        <v>1050.0999999999999</v>
      </c>
      <c r="E5994" s="17">
        <v>400</v>
      </c>
      <c r="F5994" s="17">
        <v>20853</v>
      </c>
      <c r="G5994" s="17">
        <v>9216.0840000000135</v>
      </c>
      <c r="H5994">
        <v>41.853574435013606</v>
      </c>
    </row>
    <row r="5995" spans="1:8" x14ac:dyDescent="0.3">
      <c r="A5995" t="s">
        <v>8443</v>
      </c>
      <c r="B5995" t="s">
        <v>156</v>
      </c>
      <c r="C5995" t="s">
        <v>5065</v>
      </c>
      <c r="D5995" s="155">
        <v>1050.0999999999999</v>
      </c>
      <c r="E5995" s="17">
        <v>0</v>
      </c>
      <c r="F5995" s="17">
        <v>298686</v>
      </c>
      <c r="G5995" s="17">
        <v>111901.57070000019</v>
      </c>
      <c r="H5995">
        <v>50.591132198833755</v>
      </c>
    </row>
    <row r="5996" spans="1:8" x14ac:dyDescent="0.3">
      <c r="A5996" t="s">
        <v>8444</v>
      </c>
      <c r="B5996" t="s">
        <v>156</v>
      </c>
      <c r="C5996" t="s">
        <v>5067</v>
      </c>
      <c r="D5996" s="155">
        <v>1050.0999999999999</v>
      </c>
      <c r="E5996" s="17">
        <v>0</v>
      </c>
      <c r="F5996" s="17">
        <v>258681</v>
      </c>
      <c r="G5996" s="17">
        <v>100087.69360000006</v>
      </c>
      <c r="H5996">
        <v>78.61132126885262</v>
      </c>
    </row>
    <row r="5997" spans="1:8" x14ac:dyDescent="0.3">
      <c r="A5997" t="s">
        <v>8445</v>
      </c>
      <c r="B5997" t="s">
        <v>156</v>
      </c>
      <c r="C5997" t="s">
        <v>5069</v>
      </c>
      <c r="D5997" s="155">
        <v>1050.0999999999999</v>
      </c>
      <c r="E5997" s="17">
        <v>0</v>
      </c>
      <c r="F5997" s="17">
        <v>14199</v>
      </c>
      <c r="G5997" s="17">
        <v>9444</v>
      </c>
      <c r="H5997">
        <v>208.86156466876972</v>
      </c>
    </row>
    <row r="5998" spans="1:8" x14ac:dyDescent="0.3">
      <c r="A5998" t="s">
        <v>8446</v>
      </c>
      <c r="B5998" t="s">
        <v>156</v>
      </c>
      <c r="C5998" t="s">
        <v>5071</v>
      </c>
      <c r="D5998" s="155">
        <v>1050.0999999999999</v>
      </c>
      <c r="E5998" s="17">
        <v>0</v>
      </c>
      <c r="F5998" s="17">
        <v>19346</v>
      </c>
      <c r="G5998" s="17">
        <v>9410.9300000000021</v>
      </c>
      <c r="H5998">
        <v>69.799816860877698</v>
      </c>
    </row>
    <row r="5999" spans="1:8" x14ac:dyDescent="0.3">
      <c r="A5999" t="s">
        <v>8447</v>
      </c>
      <c r="B5999" t="s">
        <v>156</v>
      </c>
      <c r="C5999" t="s">
        <v>5073</v>
      </c>
      <c r="D5999" s="155">
        <v>1050.0999999999999</v>
      </c>
      <c r="E5999" s="17">
        <v>0</v>
      </c>
      <c r="F5999" s="17">
        <v>49031</v>
      </c>
      <c r="G5999" s="17">
        <v>17831.017</v>
      </c>
      <c r="H5999">
        <v>27.457060194552056</v>
      </c>
    </row>
    <row r="6000" spans="1:8" x14ac:dyDescent="0.3">
      <c r="A6000" t="s">
        <v>8448</v>
      </c>
      <c r="B6000" t="s">
        <v>156</v>
      </c>
      <c r="C6000" t="s">
        <v>5075</v>
      </c>
      <c r="D6000" s="155">
        <v>1050.0999999999999</v>
      </c>
      <c r="E6000" s="17">
        <v>0</v>
      </c>
      <c r="F6000" s="17">
        <v>79</v>
      </c>
      <c r="G6000" s="17">
        <v>-249.44</v>
      </c>
      <c r="H6000">
        <v>23.999999999999986</v>
      </c>
    </row>
    <row r="6001" spans="1:8" x14ac:dyDescent="0.3">
      <c r="A6001" t="s">
        <v>2005</v>
      </c>
      <c r="B6001" t="s">
        <v>156</v>
      </c>
      <c r="C6001" t="s">
        <v>26</v>
      </c>
      <c r="D6001" s="155">
        <v>1050.0999999999999</v>
      </c>
      <c r="E6001" s="17">
        <v>1140</v>
      </c>
      <c r="F6001" s="17">
        <v>397336</v>
      </c>
      <c r="G6001" s="17">
        <v>209556.45060000016</v>
      </c>
      <c r="H6001">
        <v>85.784706644950546</v>
      </c>
    </row>
    <row r="6002" spans="1:8" x14ac:dyDescent="0.3">
      <c r="A6002" t="s">
        <v>2006</v>
      </c>
      <c r="B6002" t="s">
        <v>156</v>
      </c>
      <c r="C6002" t="s">
        <v>27</v>
      </c>
      <c r="D6002" s="155">
        <v>1050.0999999999999</v>
      </c>
      <c r="E6002" s="17">
        <v>1140</v>
      </c>
      <c r="F6002" s="17">
        <v>290760</v>
      </c>
      <c r="G6002" s="17">
        <v>143978.28240000014</v>
      </c>
      <c r="H6002">
        <v>99.814262144183886</v>
      </c>
    </row>
    <row r="6003" spans="1:8" x14ac:dyDescent="0.3">
      <c r="A6003" t="s">
        <v>2007</v>
      </c>
      <c r="B6003" t="s">
        <v>156</v>
      </c>
      <c r="C6003" t="s">
        <v>28</v>
      </c>
      <c r="D6003" s="155">
        <v>1050.0999999999999</v>
      </c>
      <c r="E6003" s="17">
        <v>1584</v>
      </c>
      <c r="F6003" s="17">
        <v>297361</v>
      </c>
      <c r="G6003" s="17">
        <v>133360.72939999995</v>
      </c>
      <c r="H6003">
        <v>69.558804697484518</v>
      </c>
    </row>
    <row r="6004" spans="1:8" x14ac:dyDescent="0.3">
      <c r="A6004" t="s">
        <v>2008</v>
      </c>
      <c r="B6004" t="s">
        <v>156</v>
      </c>
      <c r="C6004" t="s">
        <v>29</v>
      </c>
      <c r="D6004" s="155">
        <v>1050.0999999999999</v>
      </c>
      <c r="E6004" s="17">
        <v>600</v>
      </c>
      <c r="F6004" s="17">
        <v>149517</v>
      </c>
      <c r="G6004" s="17">
        <v>63006.922299999991</v>
      </c>
      <c r="H6004">
        <v>66.338102382723761</v>
      </c>
    </row>
    <row r="6005" spans="1:8" x14ac:dyDescent="0.3">
      <c r="A6005" t="s">
        <v>8449</v>
      </c>
      <c r="B6005" t="s">
        <v>156</v>
      </c>
      <c r="C6005" t="s">
        <v>5077</v>
      </c>
      <c r="D6005" s="155">
        <v>1050.0999999999999</v>
      </c>
      <c r="E6005" s="17">
        <v>960</v>
      </c>
      <c r="F6005" s="17">
        <v>17703</v>
      </c>
      <c r="G6005" s="17">
        <v>5891.8320000000003</v>
      </c>
      <c r="H6005">
        <v>54.374223074297092</v>
      </c>
    </row>
    <row r="6006" spans="1:8" x14ac:dyDescent="0.3">
      <c r="A6006" t="s">
        <v>2009</v>
      </c>
      <c r="B6006" t="s">
        <v>156</v>
      </c>
      <c r="C6006" t="s">
        <v>30</v>
      </c>
      <c r="D6006" s="155">
        <v>1050.0999999999999</v>
      </c>
      <c r="E6006" s="17">
        <v>1308</v>
      </c>
      <c r="F6006" s="17">
        <v>228446</v>
      </c>
      <c r="G6006" s="17">
        <v>129816.51829999998</v>
      </c>
      <c r="H6006">
        <v>69.164404108391423</v>
      </c>
    </row>
    <row r="6007" spans="1:8" x14ac:dyDescent="0.3">
      <c r="A6007" t="s">
        <v>8450</v>
      </c>
      <c r="B6007" t="s">
        <v>156</v>
      </c>
      <c r="C6007" t="s">
        <v>5079</v>
      </c>
      <c r="D6007" s="155">
        <v>1050.0999999999999</v>
      </c>
      <c r="E6007" s="17">
        <v>880</v>
      </c>
      <c r="F6007" s="17">
        <v>34574</v>
      </c>
      <c r="G6007" s="17">
        <v>17714.652000000002</v>
      </c>
      <c r="H6007">
        <v>79.90459028427442</v>
      </c>
    </row>
    <row r="6008" spans="1:8" x14ac:dyDescent="0.3">
      <c r="A6008" t="s">
        <v>8451</v>
      </c>
      <c r="B6008" t="s">
        <v>156</v>
      </c>
      <c r="C6008" t="s">
        <v>5081</v>
      </c>
      <c r="D6008" s="155">
        <v>1050.0999999999999</v>
      </c>
      <c r="E6008" s="17">
        <v>0</v>
      </c>
      <c r="F6008" s="17">
        <v>152151</v>
      </c>
      <c r="G6008" s="17">
        <v>74594.471099999966</v>
      </c>
      <c r="H6008">
        <v>101.8855522362088</v>
      </c>
    </row>
    <row r="6009" spans="1:8" x14ac:dyDescent="0.3">
      <c r="A6009" t="s">
        <v>8452</v>
      </c>
      <c r="B6009" t="s">
        <v>156</v>
      </c>
      <c r="C6009" t="s">
        <v>5083</v>
      </c>
      <c r="D6009" s="155">
        <v>1050.0999999999999</v>
      </c>
      <c r="E6009" s="17">
        <v>0</v>
      </c>
      <c r="F6009" s="17">
        <v>182159</v>
      </c>
      <c r="G6009" s="17">
        <v>93124.371999999945</v>
      </c>
      <c r="H6009">
        <v>35.264564371516208</v>
      </c>
    </row>
    <row r="6010" spans="1:8" x14ac:dyDescent="0.3">
      <c r="A6010" t="s">
        <v>8453</v>
      </c>
      <c r="B6010" t="s">
        <v>156</v>
      </c>
      <c r="C6010" t="s">
        <v>5085</v>
      </c>
      <c r="D6010" s="155">
        <v>1050.0999999999999</v>
      </c>
      <c r="E6010" s="17">
        <v>270</v>
      </c>
      <c r="F6010" s="17">
        <v>63742</v>
      </c>
      <c r="G6010" s="17">
        <v>28240.508399999992</v>
      </c>
      <c r="H6010">
        <v>28.759967291064459</v>
      </c>
    </row>
    <row r="6011" spans="1:8" x14ac:dyDescent="0.3">
      <c r="A6011" t="s">
        <v>2010</v>
      </c>
      <c r="B6011" t="s">
        <v>156</v>
      </c>
      <c r="C6011" t="s">
        <v>31</v>
      </c>
      <c r="D6011" s="155">
        <v>1050.0999999999999</v>
      </c>
      <c r="E6011" s="17">
        <v>2160</v>
      </c>
      <c r="F6011" s="17">
        <v>306802</v>
      </c>
      <c r="G6011" s="17">
        <v>155512.13090000002</v>
      </c>
      <c r="H6011">
        <v>46.952448578065393</v>
      </c>
    </row>
    <row r="6012" spans="1:8" x14ac:dyDescent="0.3">
      <c r="A6012" t="s">
        <v>412</v>
      </c>
      <c r="B6012" t="s">
        <v>157</v>
      </c>
      <c r="C6012" t="s">
        <v>4</v>
      </c>
      <c r="D6012" s="155">
        <v>1667</v>
      </c>
      <c r="E6012" s="17">
        <v>12762</v>
      </c>
      <c r="F6012" s="17">
        <v>5017588</v>
      </c>
      <c r="G6012" s="17">
        <v>2750725.9770999989</v>
      </c>
      <c r="H6012">
        <v>47.335543399913973</v>
      </c>
    </row>
    <row r="6013" spans="1:8" x14ac:dyDescent="0.3">
      <c r="A6013" t="s">
        <v>413</v>
      </c>
      <c r="B6013" t="s">
        <v>157</v>
      </c>
      <c r="C6013" t="s">
        <v>2</v>
      </c>
      <c r="D6013" s="155">
        <v>1667</v>
      </c>
      <c r="E6013" s="17">
        <v>15948</v>
      </c>
      <c r="F6013" s="17">
        <v>7624723</v>
      </c>
      <c r="G6013" s="17">
        <v>4164010.3260000008</v>
      </c>
      <c r="H6013">
        <v>52.033462579910342</v>
      </c>
    </row>
    <row r="6014" spans="1:8" x14ac:dyDescent="0.3">
      <c r="A6014" t="s">
        <v>414</v>
      </c>
      <c r="B6014" t="s">
        <v>157</v>
      </c>
      <c r="C6014" t="s">
        <v>3</v>
      </c>
      <c r="D6014" s="155">
        <v>1667</v>
      </c>
      <c r="E6014" s="17">
        <v>19824</v>
      </c>
      <c r="F6014" s="17">
        <v>3054919</v>
      </c>
      <c r="G6014" s="17">
        <v>1568096.2372000003</v>
      </c>
      <c r="H6014">
        <v>68.182918591377813</v>
      </c>
    </row>
    <row r="6015" spans="1:8" x14ac:dyDescent="0.3">
      <c r="A6015" t="s">
        <v>415</v>
      </c>
      <c r="B6015" t="s">
        <v>157</v>
      </c>
      <c r="C6015" t="s">
        <v>7</v>
      </c>
      <c r="D6015" s="155">
        <v>1667</v>
      </c>
      <c r="E6015" s="17">
        <v>3111</v>
      </c>
      <c r="F6015" s="17">
        <v>1088829</v>
      </c>
      <c r="G6015" s="17">
        <v>603630.4870000002</v>
      </c>
      <c r="H6015">
        <v>47.955103064176022</v>
      </c>
    </row>
    <row r="6016" spans="1:8" x14ac:dyDescent="0.3">
      <c r="A6016" t="s">
        <v>416</v>
      </c>
      <c r="B6016" t="s">
        <v>157</v>
      </c>
      <c r="C6016" t="s">
        <v>5</v>
      </c>
      <c r="D6016" s="155">
        <v>1667</v>
      </c>
      <c r="E6016" s="17">
        <v>3600</v>
      </c>
      <c r="F6016" s="17">
        <v>899218</v>
      </c>
      <c r="G6016" s="17">
        <v>502196.984</v>
      </c>
      <c r="H6016">
        <v>38.058603731193891</v>
      </c>
    </row>
    <row r="6017" spans="1:8" x14ac:dyDescent="0.3">
      <c r="A6017" t="s">
        <v>417</v>
      </c>
      <c r="B6017" t="s">
        <v>157</v>
      </c>
      <c r="C6017" t="s">
        <v>6</v>
      </c>
      <c r="D6017" s="155">
        <v>1667</v>
      </c>
      <c r="E6017" s="17">
        <v>2620</v>
      </c>
      <c r="F6017" s="17">
        <v>936038</v>
      </c>
      <c r="G6017" s="17">
        <v>482822.21270000027</v>
      </c>
      <c r="H6017">
        <v>29.516897411486116</v>
      </c>
    </row>
    <row r="6018" spans="1:8" x14ac:dyDescent="0.3">
      <c r="A6018" t="s">
        <v>418</v>
      </c>
      <c r="B6018" t="s">
        <v>157</v>
      </c>
      <c r="C6018" t="s">
        <v>8</v>
      </c>
      <c r="D6018" s="155">
        <v>1667</v>
      </c>
      <c r="E6018" s="17">
        <v>2490</v>
      </c>
      <c r="F6018" s="17">
        <v>770063</v>
      </c>
      <c r="G6018" s="17">
        <v>388614.07639999985</v>
      </c>
      <c r="H6018">
        <v>33.433461789954833</v>
      </c>
    </row>
    <row r="6019" spans="1:8" x14ac:dyDescent="0.3">
      <c r="A6019" t="s">
        <v>419</v>
      </c>
      <c r="B6019" t="s">
        <v>157</v>
      </c>
      <c r="C6019" t="s">
        <v>21</v>
      </c>
      <c r="D6019" s="155">
        <v>1667</v>
      </c>
      <c r="E6019" s="17">
        <v>3230</v>
      </c>
      <c r="F6019" s="17">
        <v>575502</v>
      </c>
      <c r="G6019" s="17">
        <v>295218.0062</v>
      </c>
      <c r="H6019">
        <v>40.328354731400282</v>
      </c>
    </row>
    <row r="6020" spans="1:8" x14ac:dyDescent="0.3">
      <c r="A6020" t="s">
        <v>420</v>
      </c>
      <c r="B6020" t="s">
        <v>157</v>
      </c>
      <c r="C6020" t="s">
        <v>22</v>
      </c>
      <c r="D6020" s="155">
        <v>1667</v>
      </c>
      <c r="E6020" s="17">
        <v>2760</v>
      </c>
      <c r="F6020" s="17">
        <v>851152</v>
      </c>
      <c r="G6020" s="17">
        <v>424846.80600000004</v>
      </c>
      <c r="H6020">
        <v>34.288107115814334</v>
      </c>
    </row>
    <row r="6021" spans="1:8" x14ac:dyDescent="0.3">
      <c r="A6021" t="s">
        <v>421</v>
      </c>
      <c r="B6021" t="s">
        <v>157</v>
      </c>
      <c r="C6021" t="s">
        <v>23</v>
      </c>
      <c r="D6021" s="155">
        <v>1667</v>
      </c>
      <c r="E6021" s="17">
        <v>1560</v>
      </c>
      <c r="F6021" s="17">
        <v>864054</v>
      </c>
      <c r="G6021" s="17">
        <v>459272.10199999984</v>
      </c>
      <c r="H6021">
        <v>33.326310232381054</v>
      </c>
    </row>
    <row r="6022" spans="1:8" x14ac:dyDescent="0.3">
      <c r="A6022" t="s">
        <v>422</v>
      </c>
      <c r="B6022" t="s">
        <v>157</v>
      </c>
      <c r="C6022" t="s">
        <v>24</v>
      </c>
      <c r="D6022" s="155">
        <v>1667</v>
      </c>
      <c r="E6022" s="17">
        <v>6600</v>
      </c>
      <c r="F6022" s="17">
        <v>1065522</v>
      </c>
      <c r="G6022" s="17">
        <v>566503.36500000011</v>
      </c>
      <c r="H6022">
        <v>37.660462636430452</v>
      </c>
    </row>
    <row r="6023" spans="1:8" x14ac:dyDescent="0.3">
      <c r="A6023" t="s">
        <v>423</v>
      </c>
      <c r="B6023" t="s">
        <v>157</v>
      </c>
      <c r="C6023" t="s">
        <v>25</v>
      </c>
      <c r="D6023" s="155">
        <v>1667</v>
      </c>
      <c r="E6023" s="17">
        <v>2440</v>
      </c>
      <c r="F6023" s="17">
        <v>579158</v>
      </c>
      <c r="G6023" s="17">
        <v>299041.29180000024</v>
      </c>
      <c r="H6023">
        <v>35.726045932807374</v>
      </c>
    </row>
    <row r="6024" spans="1:8" x14ac:dyDescent="0.3">
      <c r="A6024" t="s">
        <v>8454</v>
      </c>
      <c r="B6024" t="s">
        <v>157</v>
      </c>
      <c r="C6024" t="s">
        <v>5061</v>
      </c>
      <c r="D6024" s="155">
        <v>1667</v>
      </c>
      <c r="E6024" s="17">
        <v>2223</v>
      </c>
      <c r="F6024" s="17">
        <v>480426</v>
      </c>
      <c r="G6024" s="17">
        <v>256053.92200000005</v>
      </c>
      <c r="H6024">
        <v>37.400478211464346</v>
      </c>
    </row>
    <row r="6025" spans="1:8" x14ac:dyDescent="0.3">
      <c r="A6025" t="s">
        <v>424</v>
      </c>
      <c r="B6025" t="s">
        <v>157</v>
      </c>
      <c r="C6025" t="s">
        <v>14</v>
      </c>
      <c r="D6025" s="155">
        <v>1667</v>
      </c>
      <c r="E6025" s="17">
        <v>1427</v>
      </c>
      <c r="F6025" s="17">
        <v>597480</v>
      </c>
      <c r="G6025" s="17">
        <v>315694.95500000031</v>
      </c>
      <c r="H6025">
        <v>16.872542628726116</v>
      </c>
    </row>
    <row r="6026" spans="1:8" x14ac:dyDescent="0.3">
      <c r="A6026" t="s">
        <v>425</v>
      </c>
      <c r="B6026" t="s">
        <v>157</v>
      </c>
      <c r="C6026" t="s">
        <v>15</v>
      </c>
      <c r="D6026" s="155">
        <v>1667</v>
      </c>
      <c r="E6026" s="17">
        <v>1366</v>
      </c>
      <c r="F6026" s="17">
        <v>698066</v>
      </c>
      <c r="G6026" s="17">
        <v>407856.11480000016</v>
      </c>
      <c r="H6026">
        <v>32.502381373741024</v>
      </c>
    </row>
    <row r="6027" spans="1:8" x14ac:dyDescent="0.3">
      <c r="A6027" t="s">
        <v>8455</v>
      </c>
      <c r="B6027" t="s">
        <v>157</v>
      </c>
      <c r="C6027" t="s">
        <v>5063</v>
      </c>
      <c r="D6027" s="155">
        <v>1667</v>
      </c>
      <c r="E6027" s="17">
        <v>720</v>
      </c>
      <c r="F6027" s="17">
        <v>39839</v>
      </c>
      <c r="G6027" s="17">
        <v>17382.354999999989</v>
      </c>
      <c r="H6027">
        <v>41.484108227208445</v>
      </c>
    </row>
    <row r="6028" spans="1:8" x14ac:dyDescent="0.3">
      <c r="A6028" t="s">
        <v>8456</v>
      </c>
      <c r="B6028" t="s">
        <v>157</v>
      </c>
      <c r="C6028" t="s">
        <v>5065</v>
      </c>
      <c r="D6028" s="155">
        <v>1667</v>
      </c>
      <c r="E6028" s="17">
        <v>1368</v>
      </c>
      <c r="F6028" s="17">
        <v>2655945</v>
      </c>
      <c r="G6028" s="17">
        <v>1249349.0081999989</v>
      </c>
      <c r="H6028">
        <v>42.052825528249095</v>
      </c>
    </row>
    <row r="6029" spans="1:8" x14ac:dyDescent="0.3">
      <c r="A6029" t="s">
        <v>8457</v>
      </c>
      <c r="B6029" t="s">
        <v>157</v>
      </c>
      <c r="C6029" t="s">
        <v>5067</v>
      </c>
      <c r="D6029" s="155">
        <v>1667</v>
      </c>
      <c r="E6029" s="17">
        <v>1140</v>
      </c>
      <c r="F6029" s="17">
        <v>2126126</v>
      </c>
      <c r="G6029" s="17">
        <v>985926.17149999901</v>
      </c>
      <c r="H6029">
        <v>42.318060727896423</v>
      </c>
    </row>
    <row r="6030" spans="1:8" x14ac:dyDescent="0.3">
      <c r="A6030" t="s">
        <v>8458</v>
      </c>
      <c r="B6030" t="s">
        <v>157</v>
      </c>
      <c r="C6030" t="s">
        <v>5069</v>
      </c>
      <c r="D6030" s="155">
        <v>1667</v>
      </c>
      <c r="E6030" s="17">
        <v>1584</v>
      </c>
      <c r="F6030" s="17">
        <v>577929</v>
      </c>
      <c r="G6030" s="17">
        <v>162081.46089999971</v>
      </c>
      <c r="H6030">
        <v>64.425873316175768</v>
      </c>
    </row>
    <row r="6031" spans="1:8" x14ac:dyDescent="0.3">
      <c r="A6031" t="s">
        <v>8459</v>
      </c>
      <c r="B6031" t="s">
        <v>157</v>
      </c>
      <c r="C6031" t="s">
        <v>5071</v>
      </c>
      <c r="D6031" s="155">
        <v>1667</v>
      </c>
      <c r="E6031" s="17">
        <v>600</v>
      </c>
      <c r="F6031" s="17">
        <v>317131</v>
      </c>
      <c r="G6031" s="17">
        <v>135308.57449999996</v>
      </c>
      <c r="H6031">
        <v>61.938519257625991</v>
      </c>
    </row>
    <row r="6032" spans="1:8" x14ac:dyDescent="0.3">
      <c r="A6032" t="s">
        <v>8460</v>
      </c>
      <c r="B6032" t="s">
        <v>157</v>
      </c>
      <c r="C6032" t="s">
        <v>5073</v>
      </c>
      <c r="D6032" s="155">
        <v>1667</v>
      </c>
      <c r="E6032" s="17">
        <v>113</v>
      </c>
      <c r="F6032" s="17">
        <v>184716</v>
      </c>
      <c r="G6032" s="17">
        <v>66929.522000000026</v>
      </c>
      <c r="H6032">
        <v>20.981482483074181</v>
      </c>
    </row>
    <row r="6033" spans="1:8" x14ac:dyDescent="0.3">
      <c r="A6033" t="s">
        <v>8461</v>
      </c>
      <c r="B6033" t="s">
        <v>157</v>
      </c>
      <c r="C6033" t="s">
        <v>5075</v>
      </c>
      <c r="D6033" s="155">
        <v>1667</v>
      </c>
      <c r="E6033" s="17">
        <v>113</v>
      </c>
      <c r="F6033" s="17">
        <v>88534</v>
      </c>
      <c r="G6033" s="17">
        <v>28705.609999999986</v>
      </c>
      <c r="H6033">
        <v>29.319661117406021</v>
      </c>
    </row>
    <row r="6034" spans="1:8" x14ac:dyDescent="0.3">
      <c r="A6034" t="s">
        <v>426</v>
      </c>
      <c r="B6034" t="s">
        <v>157</v>
      </c>
      <c r="C6034" t="s">
        <v>26</v>
      </c>
      <c r="D6034" s="155">
        <v>1667</v>
      </c>
      <c r="E6034" s="17">
        <v>1368</v>
      </c>
      <c r="F6034" s="17">
        <v>636450</v>
      </c>
      <c r="G6034" s="17">
        <v>328692.37540000043</v>
      </c>
      <c r="H6034">
        <v>60.138718069635104</v>
      </c>
    </row>
    <row r="6035" spans="1:8" x14ac:dyDescent="0.3">
      <c r="A6035" t="s">
        <v>427</v>
      </c>
      <c r="B6035" t="s">
        <v>157</v>
      </c>
      <c r="C6035" t="s">
        <v>27</v>
      </c>
      <c r="D6035" s="155">
        <v>1667</v>
      </c>
      <c r="E6035" s="17">
        <v>1368</v>
      </c>
      <c r="F6035" s="17">
        <v>404256</v>
      </c>
      <c r="G6035" s="17">
        <v>188870.15449999998</v>
      </c>
      <c r="H6035">
        <v>79.113257409944282</v>
      </c>
    </row>
    <row r="6036" spans="1:8" x14ac:dyDescent="0.3">
      <c r="A6036" t="s">
        <v>428</v>
      </c>
      <c r="B6036" t="s">
        <v>157</v>
      </c>
      <c r="C6036" t="s">
        <v>28</v>
      </c>
      <c r="D6036" s="155">
        <v>1667</v>
      </c>
      <c r="E6036" s="17">
        <v>1320</v>
      </c>
      <c r="F6036" s="17">
        <v>296305</v>
      </c>
      <c r="G6036" s="17">
        <v>125266.92639999994</v>
      </c>
      <c r="H6036">
        <v>79.901805985962469</v>
      </c>
    </row>
    <row r="6037" spans="1:8" x14ac:dyDescent="0.3">
      <c r="A6037" t="s">
        <v>429</v>
      </c>
      <c r="B6037" t="s">
        <v>157</v>
      </c>
      <c r="C6037" t="s">
        <v>29</v>
      </c>
      <c r="D6037" s="155">
        <v>1667</v>
      </c>
      <c r="E6037" s="17">
        <v>400</v>
      </c>
      <c r="F6037" s="17">
        <v>181459</v>
      </c>
      <c r="G6037" s="17">
        <v>91969.385000000038</v>
      </c>
      <c r="H6037">
        <v>53.392491467306129</v>
      </c>
    </row>
    <row r="6038" spans="1:8" x14ac:dyDescent="0.3">
      <c r="A6038" t="s">
        <v>8462</v>
      </c>
      <c r="B6038" t="s">
        <v>157</v>
      </c>
      <c r="C6038" t="s">
        <v>5077</v>
      </c>
      <c r="D6038" s="155">
        <v>1667</v>
      </c>
      <c r="E6038" s="17">
        <v>1280</v>
      </c>
      <c r="F6038" s="17">
        <v>37148</v>
      </c>
      <c r="G6038" s="17">
        <v>17127.523999999998</v>
      </c>
      <c r="H6038">
        <v>22.651484819841439</v>
      </c>
    </row>
    <row r="6039" spans="1:8" x14ac:dyDescent="0.3">
      <c r="A6039" t="s">
        <v>430</v>
      </c>
      <c r="B6039" t="s">
        <v>157</v>
      </c>
      <c r="C6039" t="s">
        <v>30</v>
      </c>
      <c r="D6039" s="155">
        <v>1667</v>
      </c>
      <c r="E6039" s="17">
        <v>1808</v>
      </c>
      <c r="F6039" s="17">
        <v>501212</v>
      </c>
      <c r="G6039" s="17">
        <v>271518.67129999981</v>
      </c>
      <c r="H6039">
        <v>45.002215541926653</v>
      </c>
    </row>
    <row r="6040" spans="1:8" x14ac:dyDescent="0.3">
      <c r="A6040" t="s">
        <v>8463</v>
      </c>
      <c r="B6040" t="s">
        <v>157</v>
      </c>
      <c r="C6040" t="s">
        <v>5079</v>
      </c>
      <c r="D6040" s="155">
        <v>1667</v>
      </c>
      <c r="E6040" s="17">
        <v>1040</v>
      </c>
      <c r="F6040" s="17">
        <v>38341</v>
      </c>
      <c r="G6040" s="17">
        <v>21046.420000000006</v>
      </c>
      <c r="H6040">
        <v>74.555883461755101</v>
      </c>
    </row>
    <row r="6041" spans="1:8" x14ac:dyDescent="0.3">
      <c r="A6041" t="s">
        <v>8464</v>
      </c>
      <c r="B6041" t="s">
        <v>157</v>
      </c>
      <c r="C6041" t="s">
        <v>5081</v>
      </c>
      <c r="D6041" s="155">
        <v>1667</v>
      </c>
      <c r="E6041" s="17">
        <v>912</v>
      </c>
      <c r="F6041" s="17">
        <v>648851</v>
      </c>
      <c r="G6041" s="17">
        <v>326069.20219999994</v>
      </c>
      <c r="H6041">
        <v>50.425376433974485</v>
      </c>
    </row>
    <row r="6042" spans="1:8" x14ac:dyDescent="0.3">
      <c r="A6042" t="s">
        <v>8465</v>
      </c>
      <c r="B6042" t="s">
        <v>157</v>
      </c>
      <c r="C6042" t="s">
        <v>5083</v>
      </c>
      <c r="D6042" s="155">
        <v>1667</v>
      </c>
      <c r="E6042" s="17">
        <v>1368</v>
      </c>
      <c r="F6042" s="17">
        <v>1168931</v>
      </c>
      <c r="G6042" s="17">
        <v>619110.83380000037</v>
      </c>
      <c r="H6042">
        <v>48.650858609412708</v>
      </c>
    </row>
    <row r="6043" spans="1:8" x14ac:dyDescent="0.3">
      <c r="A6043" t="s">
        <v>8466</v>
      </c>
      <c r="B6043" t="s">
        <v>157</v>
      </c>
      <c r="C6043" t="s">
        <v>5085</v>
      </c>
      <c r="D6043" s="155">
        <v>1667</v>
      </c>
      <c r="E6043" s="17">
        <v>360</v>
      </c>
      <c r="F6043" s="17">
        <v>126366</v>
      </c>
      <c r="G6043" s="17">
        <v>55733.465299999996</v>
      </c>
      <c r="H6043">
        <v>21.15484242985832</v>
      </c>
    </row>
    <row r="6044" spans="1:8" x14ac:dyDescent="0.3">
      <c r="A6044" t="s">
        <v>431</v>
      </c>
      <c r="B6044" t="s">
        <v>157</v>
      </c>
      <c r="C6044" t="s">
        <v>31</v>
      </c>
      <c r="D6044" s="155">
        <v>1667</v>
      </c>
      <c r="E6044" s="17">
        <v>4408</v>
      </c>
      <c r="F6044" s="17">
        <v>725343</v>
      </c>
      <c r="G6044" s="17">
        <v>356654.67240000004</v>
      </c>
      <c r="H6044">
        <v>48.518757003361088</v>
      </c>
    </row>
    <row r="6045" spans="1:8" x14ac:dyDescent="0.3">
      <c r="A6045" t="s">
        <v>8467</v>
      </c>
      <c r="B6045" t="s">
        <v>157</v>
      </c>
      <c r="C6045" t="s">
        <v>5087</v>
      </c>
      <c r="D6045" s="155">
        <v>1667</v>
      </c>
      <c r="E6045" s="17">
        <v>0</v>
      </c>
      <c r="F6045" s="17">
        <v>35407</v>
      </c>
      <c r="G6045" s="17">
        <v>12615.748000000003</v>
      </c>
      <c r="H6045">
        <v>109.75115212626319</v>
      </c>
    </row>
    <row r="6046" spans="1:8" x14ac:dyDescent="0.3">
      <c r="A6046" t="s">
        <v>2291</v>
      </c>
      <c r="B6046" t="s">
        <v>158</v>
      </c>
      <c r="C6046" t="s">
        <v>4</v>
      </c>
      <c r="D6046" s="155">
        <v>903</v>
      </c>
      <c r="E6046" s="17">
        <v>9588</v>
      </c>
      <c r="F6046" s="17">
        <v>2376756</v>
      </c>
      <c r="G6046" s="17">
        <v>1200400.5932999996</v>
      </c>
      <c r="H6046">
        <v>65.766021464318953</v>
      </c>
    </row>
    <row r="6047" spans="1:8" x14ac:dyDescent="0.3">
      <c r="A6047" t="s">
        <v>2292</v>
      </c>
      <c r="B6047" t="s">
        <v>158</v>
      </c>
      <c r="C6047" t="s">
        <v>2</v>
      </c>
      <c r="D6047" s="155">
        <v>903</v>
      </c>
      <c r="E6047" s="17">
        <v>13443</v>
      </c>
      <c r="F6047" s="17">
        <v>4242065.5600000005</v>
      </c>
      <c r="G6047" s="17">
        <v>2159811.5255999966</v>
      </c>
      <c r="H6047">
        <v>68.215542041838034</v>
      </c>
    </row>
    <row r="6048" spans="1:8" x14ac:dyDescent="0.3">
      <c r="A6048" t="s">
        <v>2293</v>
      </c>
      <c r="B6048" t="s">
        <v>158</v>
      </c>
      <c r="C6048" t="s">
        <v>3</v>
      </c>
      <c r="D6048" s="155">
        <v>903</v>
      </c>
      <c r="E6048" s="17">
        <v>10104</v>
      </c>
      <c r="F6048" s="17">
        <v>1028867</v>
      </c>
      <c r="G6048" s="17">
        <v>499033.90419999999</v>
      </c>
      <c r="H6048">
        <v>80.326765394937567</v>
      </c>
    </row>
    <row r="6049" spans="1:8" x14ac:dyDescent="0.3">
      <c r="A6049" t="s">
        <v>2294</v>
      </c>
      <c r="B6049" t="s">
        <v>158</v>
      </c>
      <c r="C6049" t="s">
        <v>7</v>
      </c>
      <c r="D6049" s="155">
        <v>903</v>
      </c>
      <c r="E6049" s="17">
        <v>3942</v>
      </c>
      <c r="F6049" s="17">
        <v>914374</v>
      </c>
      <c r="G6049" s="17">
        <v>490794.12300000043</v>
      </c>
      <c r="H6049">
        <v>74.082311803022762</v>
      </c>
    </row>
    <row r="6050" spans="1:8" x14ac:dyDescent="0.3">
      <c r="A6050" t="s">
        <v>2295</v>
      </c>
      <c r="B6050" t="s">
        <v>158</v>
      </c>
      <c r="C6050" t="s">
        <v>5</v>
      </c>
      <c r="D6050" s="155">
        <v>903</v>
      </c>
      <c r="E6050" s="17">
        <v>4400</v>
      </c>
      <c r="F6050" s="17">
        <v>834136</v>
      </c>
      <c r="G6050" s="17">
        <v>465627.75030000019</v>
      </c>
      <c r="H6050">
        <v>53.502189480020313</v>
      </c>
    </row>
    <row r="6051" spans="1:8" x14ac:dyDescent="0.3">
      <c r="A6051" t="s">
        <v>2296</v>
      </c>
      <c r="B6051" t="s">
        <v>158</v>
      </c>
      <c r="C6051" t="s">
        <v>6</v>
      </c>
      <c r="D6051" s="155">
        <v>903</v>
      </c>
      <c r="E6051" s="17">
        <v>2100</v>
      </c>
      <c r="F6051" s="17">
        <v>625322</v>
      </c>
      <c r="G6051" s="17">
        <v>310233.71129999991</v>
      </c>
      <c r="H6051">
        <v>37.392501690590422</v>
      </c>
    </row>
    <row r="6052" spans="1:8" x14ac:dyDescent="0.3">
      <c r="A6052" t="s">
        <v>2297</v>
      </c>
      <c r="B6052" t="s">
        <v>158</v>
      </c>
      <c r="C6052" t="s">
        <v>8</v>
      </c>
      <c r="D6052" s="155">
        <v>903</v>
      </c>
      <c r="E6052" s="17">
        <v>1840</v>
      </c>
      <c r="F6052" s="17">
        <v>478638</v>
      </c>
      <c r="G6052" s="17">
        <v>235465.66300000029</v>
      </c>
      <c r="H6052">
        <v>43.504310367342462</v>
      </c>
    </row>
    <row r="6053" spans="1:8" x14ac:dyDescent="0.3">
      <c r="A6053" t="s">
        <v>2298</v>
      </c>
      <c r="B6053" t="s">
        <v>158</v>
      </c>
      <c r="C6053" t="s">
        <v>21</v>
      </c>
      <c r="D6053" s="155">
        <v>903</v>
      </c>
      <c r="E6053" s="17">
        <v>2190</v>
      </c>
      <c r="F6053" s="17">
        <v>315239</v>
      </c>
      <c r="G6053" s="17">
        <v>163405.15599999999</v>
      </c>
      <c r="H6053">
        <v>49.744576618899309</v>
      </c>
    </row>
    <row r="6054" spans="1:8" x14ac:dyDescent="0.3">
      <c r="A6054" t="s">
        <v>2299</v>
      </c>
      <c r="B6054" t="s">
        <v>158</v>
      </c>
      <c r="C6054" t="s">
        <v>22</v>
      </c>
      <c r="D6054" s="155">
        <v>903</v>
      </c>
      <c r="E6054" s="17">
        <v>1800</v>
      </c>
      <c r="F6054" s="17">
        <v>412762</v>
      </c>
      <c r="G6054" s="17">
        <v>202638.16799999992</v>
      </c>
      <c r="H6054">
        <v>56.029782292377</v>
      </c>
    </row>
    <row r="6055" spans="1:8" x14ac:dyDescent="0.3">
      <c r="A6055" t="s">
        <v>2300</v>
      </c>
      <c r="B6055" t="s">
        <v>158</v>
      </c>
      <c r="C6055" t="s">
        <v>23</v>
      </c>
      <c r="D6055" s="155">
        <v>903</v>
      </c>
      <c r="E6055" s="17">
        <v>1000</v>
      </c>
      <c r="F6055" s="17">
        <v>451672</v>
      </c>
      <c r="G6055" s="17">
        <v>236401.15399999998</v>
      </c>
      <c r="H6055">
        <v>42.480353674087404</v>
      </c>
    </row>
    <row r="6056" spans="1:8" x14ac:dyDescent="0.3">
      <c r="A6056" t="s">
        <v>2301</v>
      </c>
      <c r="B6056" t="s">
        <v>158</v>
      </c>
      <c r="C6056" t="s">
        <v>24</v>
      </c>
      <c r="D6056" s="155">
        <v>903</v>
      </c>
      <c r="E6056" s="17">
        <v>4280</v>
      </c>
      <c r="F6056" s="17">
        <v>509138</v>
      </c>
      <c r="G6056" s="17">
        <v>277288.33400000026</v>
      </c>
      <c r="H6056">
        <v>57.039810873827243</v>
      </c>
    </row>
    <row r="6057" spans="1:8" x14ac:dyDescent="0.3">
      <c r="A6057" t="s">
        <v>2302</v>
      </c>
      <c r="B6057" t="s">
        <v>158</v>
      </c>
      <c r="C6057" t="s">
        <v>25</v>
      </c>
      <c r="D6057" s="155">
        <v>903</v>
      </c>
      <c r="E6057" s="17">
        <v>1560</v>
      </c>
      <c r="F6057" s="17">
        <v>274569</v>
      </c>
      <c r="G6057" s="17">
        <v>144014.36200000008</v>
      </c>
      <c r="H6057">
        <v>60.079216677847938</v>
      </c>
    </row>
    <row r="6058" spans="1:8" x14ac:dyDescent="0.3">
      <c r="A6058" t="s">
        <v>8468</v>
      </c>
      <c r="B6058" t="s">
        <v>158</v>
      </c>
      <c r="C6058" t="s">
        <v>5061</v>
      </c>
      <c r="D6058" s="155">
        <v>903</v>
      </c>
      <c r="E6058" s="17">
        <v>1335</v>
      </c>
      <c r="F6058" s="17">
        <v>285276</v>
      </c>
      <c r="G6058" s="17">
        <v>152058.13800000006</v>
      </c>
      <c r="H6058">
        <v>39.688924180452688</v>
      </c>
    </row>
    <row r="6059" spans="1:8" x14ac:dyDescent="0.3">
      <c r="A6059" t="s">
        <v>2303</v>
      </c>
      <c r="B6059" t="s">
        <v>158</v>
      </c>
      <c r="C6059" t="s">
        <v>14</v>
      </c>
      <c r="D6059" s="155">
        <v>903</v>
      </c>
      <c r="E6059" s="17">
        <v>795</v>
      </c>
      <c r="F6059" s="17">
        <v>356979</v>
      </c>
      <c r="G6059" s="17">
        <v>183829.5639999999</v>
      </c>
      <c r="H6059">
        <v>25.568170087484376</v>
      </c>
    </row>
    <row r="6060" spans="1:8" x14ac:dyDescent="0.3">
      <c r="A6060" t="s">
        <v>2304</v>
      </c>
      <c r="B6060" t="s">
        <v>158</v>
      </c>
      <c r="C6060" t="s">
        <v>15</v>
      </c>
      <c r="D6060" s="155">
        <v>903</v>
      </c>
      <c r="E6060" s="17">
        <v>605</v>
      </c>
      <c r="F6060" s="17">
        <v>342214</v>
      </c>
      <c r="G6060" s="17">
        <v>198789.32059999995</v>
      </c>
      <c r="H6060">
        <v>27.730797668424142</v>
      </c>
    </row>
    <row r="6061" spans="1:8" x14ac:dyDescent="0.3">
      <c r="A6061" t="s">
        <v>8469</v>
      </c>
      <c r="B6061" t="s">
        <v>158</v>
      </c>
      <c r="C6061" t="s">
        <v>5063</v>
      </c>
      <c r="D6061" s="155">
        <v>903</v>
      </c>
      <c r="E6061" s="17">
        <v>400</v>
      </c>
      <c r="F6061" s="17">
        <v>17642</v>
      </c>
      <c r="G6061" s="17">
        <v>7571.1580000000031</v>
      </c>
      <c r="H6061">
        <v>43.372561370737444</v>
      </c>
    </row>
    <row r="6062" spans="1:8" x14ac:dyDescent="0.3">
      <c r="A6062" t="s">
        <v>8470</v>
      </c>
      <c r="B6062" t="s">
        <v>158</v>
      </c>
      <c r="C6062" t="s">
        <v>5065</v>
      </c>
      <c r="D6062" s="155">
        <v>903</v>
      </c>
      <c r="E6062" s="17">
        <v>0</v>
      </c>
      <c r="F6062" s="17">
        <v>171577</v>
      </c>
      <c r="G6062" s="17">
        <v>57011.823600000062</v>
      </c>
      <c r="H6062">
        <v>69.317721759297058</v>
      </c>
    </row>
    <row r="6063" spans="1:8" x14ac:dyDescent="0.3">
      <c r="A6063" t="s">
        <v>8471</v>
      </c>
      <c r="B6063" t="s">
        <v>158</v>
      </c>
      <c r="C6063" t="s">
        <v>5067</v>
      </c>
      <c r="D6063" s="155">
        <v>903</v>
      </c>
      <c r="E6063" s="17">
        <v>0</v>
      </c>
      <c r="F6063" s="17">
        <v>185757</v>
      </c>
      <c r="G6063" s="17">
        <v>76649.676799999987</v>
      </c>
      <c r="H6063">
        <v>76.610325093192188</v>
      </c>
    </row>
    <row r="6064" spans="1:8" x14ac:dyDescent="0.3">
      <c r="A6064" t="s">
        <v>8472</v>
      </c>
      <c r="B6064" t="s">
        <v>158</v>
      </c>
      <c r="C6064" t="s">
        <v>5069</v>
      </c>
      <c r="D6064" s="155">
        <v>903</v>
      </c>
      <c r="E6064" s="17">
        <v>0</v>
      </c>
      <c r="F6064" s="17">
        <v>6083</v>
      </c>
      <c r="G6064" s="17">
        <v>1989.6099999999997</v>
      </c>
      <c r="H6064">
        <v>198.73708244266984</v>
      </c>
    </row>
    <row r="6065" spans="1:8" x14ac:dyDescent="0.3">
      <c r="A6065" t="s">
        <v>8473</v>
      </c>
      <c r="B6065" t="s">
        <v>158</v>
      </c>
      <c r="C6065" t="s">
        <v>5071</v>
      </c>
      <c r="D6065" s="155">
        <v>903</v>
      </c>
      <c r="E6065" s="17">
        <v>0</v>
      </c>
      <c r="F6065" s="17">
        <v>50488</v>
      </c>
      <c r="G6065" s="17">
        <v>23462.320000000003</v>
      </c>
      <c r="H6065">
        <v>39.353078764345611</v>
      </c>
    </row>
    <row r="6066" spans="1:8" x14ac:dyDescent="0.3">
      <c r="A6066" t="s">
        <v>8474</v>
      </c>
      <c r="B6066" t="s">
        <v>158</v>
      </c>
      <c r="C6066" t="s">
        <v>5073</v>
      </c>
      <c r="D6066" s="155">
        <v>903</v>
      </c>
      <c r="E6066" s="17">
        <v>0</v>
      </c>
      <c r="F6066" s="17">
        <v>63467</v>
      </c>
      <c r="G6066" s="17">
        <v>24502.879499999995</v>
      </c>
      <c r="H6066">
        <v>26.26325700845733</v>
      </c>
    </row>
    <row r="6067" spans="1:8" x14ac:dyDescent="0.3">
      <c r="A6067" t="s">
        <v>8475</v>
      </c>
      <c r="B6067" t="s">
        <v>158</v>
      </c>
      <c r="C6067" t="s">
        <v>5075</v>
      </c>
      <c r="D6067" s="155">
        <v>903</v>
      </c>
      <c r="E6067" s="17">
        <v>0</v>
      </c>
      <c r="F6067" s="17">
        <v>379</v>
      </c>
      <c r="G6067" s="17">
        <v>250.03</v>
      </c>
      <c r="H6067">
        <v>23.000000000000004</v>
      </c>
    </row>
    <row r="6068" spans="1:8" x14ac:dyDescent="0.3">
      <c r="A6068" t="s">
        <v>2305</v>
      </c>
      <c r="B6068" t="s">
        <v>158</v>
      </c>
      <c r="C6068" t="s">
        <v>26</v>
      </c>
      <c r="D6068" s="155">
        <v>903</v>
      </c>
      <c r="E6068" s="17">
        <v>1368</v>
      </c>
      <c r="F6068" s="17">
        <v>357843</v>
      </c>
      <c r="G6068" s="17">
        <v>180471.0757000001</v>
      </c>
      <c r="H6068">
        <v>102.5957116675425</v>
      </c>
    </row>
    <row r="6069" spans="1:8" x14ac:dyDescent="0.3">
      <c r="A6069" t="s">
        <v>2306</v>
      </c>
      <c r="B6069" t="s">
        <v>158</v>
      </c>
      <c r="C6069" t="s">
        <v>27</v>
      </c>
      <c r="D6069" s="155">
        <v>903</v>
      </c>
      <c r="E6069" s="17">
        <v>1368</v>
      </c>
      <c r="F6069" s="17">
        <v>262689</v>
      </c>
      <c r="G6069" s="17">
        <v>119762.84910000014</v>
      </c>
      <c r="H6069">
        <v>112.64671672761052</v>
      </c>
    </row>
    <row r="6070" spans="1:8" x14ac:dyDescent="0.3">
      <c r="A6070" t="s">
        <v>2307</v>
      </c>
      <c r="B6070" t="s">
        <v>158</v>
      </c>
      <c r="C6070" t="s">
        <v>28</v>
      </c>
      <c r="D6070" s="155">
        <v>903</v>
      </c>
      <c r="E6070" s="17">
        <v>960</v>
      </c>
      <c r="F6070" s="17">
        <v>134337</v>
      </c>
      <c r="G6070" s="17">
        <v>56811.387699999992</v>
      </c>
      <c r="H6070">
        <v>84.497040656072244</v>
      </c>
    </row>
    <row r="6071" spans="1:8" x14ac:dyDescent="0.3">
      <c r="A6071" t="s">
        <v>2308</v>
      </c>
      <c r="B6071" t="s">
        <v>158</v>
      </c>
      <c r="C6071" t="s">
        <v>29</v>
      </c>
      <c r="D6071" s="155">
        <v>903</v>
      </c>
      <c r="E6071" s="17">
        <v>200</v>
      </c>
      <c r="F6071" s="17">
        <v>89374</v>
      </c>
      <c r="G6071" s="17">
        <v>45569.130100000046</v>
      </c>
      <c r="H6071">
        <v>70.614611372239224</v>
      </c>
    </row>
    <row r="6072" spans="1:8" x14ac:dyDescent="0.3">
      <c r="A6072" t="s">
        <v>8476</v>
      </c>
      <c r="B6072" t="s">
        <v>158</v>
      </c>
      <c r="C6072" t="s">
        <v>5077</v>
      </c>
      <c r="D6072" s="155">
        <v>903</v>
      </c>
      <c r="E6072" s="17">
        <v>640</v>
      </c>
      <c r="F6072" s="17">
        <v>13745</v>
      </c>
      <c r="G6072" s="17">
        <v>5957.9120000000003</v>
      </c>
      <c r="H6072">
        <v>29.082081774342335</v>
      </c>
    </row>
    <row r="6073" spans="1:8" x14ac:dyDescent="0.3">
      <c r="A6073" t="s">
        <v>2309</v>
      </c>
      <c r="B6073" t="s">
        <v>158</v>
      </c>
      <c r="C6073" t="s">
        <v>30</v>
      </c>
      <c r="D6073" s="155">
        <v>903</v>
      </c>
      <c r="E6073" s="17">
        <v>1108</v>
      </c>
      <c r="F6073" s="17">
        <v>243534</v>
      </c>
      <c r="G6073" s="17">
        <v>141423.0100999999</v>
      </c>
      <c r="H6073">
        <v>58.833532830142623</v>
      </c>
    </row>
    <row r="6074" spans="1:8" x14ac:dyDescent="0.3">
      <c r="A6074" t="s">
        <v>8477</v>
      </c>
      <c r="B6074" t="s">
        <v>158</v>
      </c>
      <c r="C6074" t="s">
        <v>5079</v>
      </c>
      <c r="D6074" s="155">
        <v>903</v>
      </c>
      <c r="E6074" s="17">
        <v>680</v>
      </c>
      <c r="F6074" s="17">
        <v>28367</v>
      </c>
      <c r="G6074" s="17">
        <v>14827.906000000003</v>
      </c>
      <c r="H6074">
        <v>83.079820547815089</v>
      </c>
    </row>
    <row r="6075" spans="1:8" x14ac:dyDescent="0.3">
      <c r="A6075" t="s">
        <v>8478</v>
      </c>
      <c r="B6075" t="s">
        <v>158</v>
      </c>
      <c r="C6075" t="s">
        <v>5081</v>
      </c>
      <c r="D6075" s="155">
        <v>903</v>
      </c>
      <c r="E6075" s="17">
        <v>0</v>
      </c>
      <c r="F6075" s="17">
        <v>133296</v>
      </c>
      <c r="G6075" s="17">
        <v>65811.998499999987</v>
      </c>
      <c r="H6075">
        <v>57.22484518941863</v>
      </c>
    </row>
    <row r="6076" spans="1:8" x14ac:dyDescent="0.3">
      <c r="A6076" t="s">
        <v>8479</v>
      </c>
      <c r="B6076" t="s">
        <v>158</v>
      </c>
      <c r="C6076" t="s">
        <v>5083</v>
      </c>
      <c r="D6076" s="155">
        <v>903</v>
      </c>
      <c r="E6076" s="17">
        <v>0</v>
      </c>
      <c r="F6076" s="17">
        <v>112524</v>
      </c>
      <c r="G6076" s="17">
        <v>58079.829999999994</v>
      </c>
      <c r="H6076">
        <v>43.793462769291914</v>
      </c>
    </row>
    <row r="6077" spans="1:8" x14ac:dyDescent="0.3">
      <c r="A6077" t="s">
        <v>8480</v>
      </c>
      <c r="B6077" t="s">
        <v>158</v>
      </c>
      <c r="C6077" t="s">
        <v>5085</v>
      </c>
      <c r="D6077" s="155">
        <v>903</v>
      </c>
      <c r="E6077" s="17">
        <v>270</v>
      </c>
      <c r="F6077" s="17">
        <v>46734</v>
      </c>
      <c r="G6077" s="17">
        <v>20165.518800000002</v>
      </c>
      <c r="H6077">
        <v>33.101893603914405</v>
      </c>
    </row>
    <row r="6078" spans="1:8" x14ac:dyDescent="0.3">
      <c r="A6078" t="s">
        <v>2310</v>
      </c>
      <c r="B6078" t="s">
        <v>158</v>
      </c>
      <c r="C6078" t="s">
        <v>31</v>
      </c>
      <c r="D6078" s="155">
        <v>903</v>
      </c>
      <c r="E6078" s="17">
        <v>3042</v>
      </c>
      <c r="F6078" s="17">
        <v>297696</v>
      </c>
      <c r="G6078" s="17">
        <v>135602.29830000002</v>
      </c>
      <c r="H6078">
        <v>64.975031507963877</v>
      </c>
    </row>
    <row r="6079" spans="1:8" x14ac:dyDescent="0.3">
      <c r="A6079" t="s">
        <v>8481</v>
      </c>
      <c r="B6079" t="s">
        <v>158</v>
      </c>
      <c r="C6079" t="s">
        <v>5087</v>
      </c>
      <c r="D6079" s="155">
        <v>903</v>
      </c>
      <c r="E6079" s="17">
        <v>0</v>
      </c>
      <c r="F6079" s="17">
        <v>26859</v>
      </c>
      <c r="G6079" s="17">
        <v>-2207.8439999999973</v>
      </c>
      <c r="H6079">
        <v>52.865096090239504</v>
      </c>
    </row>
    <row r="6080" spans="1:8" x14ac:dyDescent="0.3">
      <c r="A6080" t="s">
        <v>2491</v>
      </c>
      <c r="B6080" t="s">
        <v>160</v>
      </c>
      <c r="C6080" t="s">
        <v>4</v>
      </c>
      <c r="D6080" s="155">
        <v>1215.4000000000001</v>
      </c>
      <c r="E6080" s="17">
        <v>14400</v>
      </c>
      <c r="F6080" s="17">
        <v>5692558</v>
      </c>
      <c r="G6080" s="17">
        <v>2369334.3534000036</v>
      </c>
      <c r="H6080">
        <v>39.86776176043724</v>
      </c>
    </row>
    <row r="6081" spans="1:8" x14ac:dyDescent="0.3">
      <c r="A6081" t="s">
        <v>2492</v>
      </c>
      <c r="B6081" t="s">
        <v>160</v>
      </c>
      <c r="C6081" t="s">
        <v>2</v>
      </c>
      <c r="D6081" s="155">
        <v>1215.4000000000001</v>
      </c>
      <c r="E6081" s="17">
        <v>19632</v>
      </c>
      <c r="F6081" s="17">
        <v>8567158</v>
      </c>
      <c r="G6081" s="17">
        <v>3800239.8419999955</v>
      </c>
      <c r="H6081">
        <v>46.583513852620449</v>
      </c>
    </row>
    <row r="6082" spans="1:8" x14ac:dyDescent="0.3">
      <c r="A6082" t="s">
        <v>2493</v>
      </c>
      <c r="B6082" t="s">
        <v>160</v>
      </c>
      <c r="C6082" t="s">
        <v>3</v>
      </c>
      <c r="D6082" s="155">
        <v>1215.4000000000001</v>
      </c>
      <c r="E6082" s="17">
        <v>14424</v>
      </c>
      <c r="F6082" s="17">
        <v>2553239</v>
      </c>
      <c r="G6082" s="17">
        <v>1087317.6526000004</v>
      </c>
      <c r="H6082">
        <v>48.935294963834018</v>
      </c>
    </row>
    <row r="6083" spans="1:8" x14ac:dyDescent="0.3">
      <c r="A6083" t="s">
        <v>2494</v>
      </c>
      <c r="B6083" t="s">
        <v>160</v>
      </c>
      <c r="C6083" t="s">
        <v>7</v>
      </c>
      <c r="D6083" s="155">
        <v>1215.4000000000001</v>
      </c>
      <c r="E6083" s="17">
        <v>2805</v>
      </c>
      <c r="F6083" s="17">
        <v>827123</v>
      </c>
      <c r="G6083" s="17">
        <v>364653.40899999964</v>
      </c>
      <c r="H6083">
        <v>42.242354765331946</v>
      </c>
    </row>
    <row r="6084" spans="1:8" x14ac:dyDescent="0.3">
      <c r="A6084" t="s">
        <v>2495</v>
      </c>
      <c r="B6084" t="s">
        <v>160</v>
      </c>
      <c r="C6084" t="s">
        <v>5</v>
      </c>
      <c r="D6084" s="155">
        <v>1215.4000000000001</v>
      </c>
      <c r="E6084" s="17">
        <v>3600</v>
      </c>
      <c r="F6084" s="17">
        <v>554447</v>
      </c>
      <c r="G6084" s="17">
        <v>246067.79399999965</v>
      </c>
      <c r="H6084">
        <v>45.385917824822378</v>
      </c>
    </row>
    <row r="6085" spans="1:8" x14ac:dyDescent="0.3">
      <c r="A6085" t="s">
        <v>2496</v>
      </c>
      <c r="B6085" t="s">
        <v>160</v>
      </c>
      <c r="C6085" t="s">
        <v>6</v>
      </c>
      <c r="D6085" s="155">
        <v>1215.4000000000001</v>
      </c>
      <c r="E6085" s="17">
        <v>1320</v>
      </c>
      <c r="F6085" s="17">
        <v>437237</v>
      </c>
      <c r="G6085" s="17">
        <v>181176.09909999996</v>
      </c>
      <c r="H6085">
        <v>29.317572397871722</v>
      </c>
    </row>
    <row r="6086" spans="1:8" x14ac:dyDescent="0.3">
      <c r="A6086" t="s">
        <v>2497</v>
      </c>
      <c r="B6086" t="s">
        <v>160</v>
      </c>
      <c r="C6086" t="s">
        <v>8</v>
      </c>
      <c r="D6086" s="155">
        <v>1215.4000000000001</v>
      </c>
      <c r="E6086" s="17">
        <v>2815</v>
      </c>
      <c r="F6086" s="17">
        <v>552332</v>
      </c>
      <c r="G6086" s="17">
        <v>177286.5243000004</v>
      </c>
      <c r="H6086">
        <v>41.043955054968336</v>
      </c>
    </row>
    <row r="6087" spans="1:8" x14ac:dyDescent="0.3">
      <c r="A6087" t="s">
        <v>2498</v>
      </c>
      <c r="B6087" t="s">
        <v>160</v>
      </c>
      <c r="C6087" t="s">
        <v>21</v>
      </c>
      <c r="D6087" s="155">
        <v>1215.4000000000001</v>
      </c>
      <c r="E6087" s="17">
        <v>2400</v>
      </c>
      <c r="F6087" s="17">
        <v>344806</v>
      </c>
      <c r="G6087" s="17">
        <v>110915.92880000017</v>
      </c>
      <c r="H6087">
        <v>49.180008078085613</v>
      </c>
    </row>
    <row r="6088" spans="1:8" x14ac:dyDescent="0.3">
      <c r="A6088" t="s">
        <v>2499</v>
      </c>
      <c r="B6088" t="s">
        <v>160</v>
      </c>
      <c r="C6088" t="s">
        <v>22</v>
      </c>
      <c r="D6088" s="155">
        <v>1215.4000000000001</v>
      </c>
      <c r="E6088" s="17">
        <v>2240</v>
      </c>
      <c r="F6088" s="17">
        <v>493419</v>
      </c>
      <c r="G6088" s="17">
        <v>207532.7398000001</v>
      </c>
      <c r="H6088">
        <v>56.269038726611683</v>
      </c>
    </row>
    <row r="6089" spans="1:8" x14ac:dyDescent="0.3">
      <c r="A6089" t="s">
        <v>2500</v>
      </c>
      <c r="B6089" t="s">
        <v>160</v>
      </c>
      <c r="C6089" t="s">
        <v>23</v>
      </c>
      <c r="D6089" s="155">
        <v>1215.4000000000001</v>
      </c>
      <c r="E6089" s="17">
        <v>1280</v>
      </c>
      <c r="F6089" s="17">
        <v>442302</v>
      </c>
      <c r="G6089" s="17">
        <v>176913.23180000001</v>
      </c>
      <c r="H6089">
        <v>42.225326362549495</v>
      </c>
    </row>
    <row r="6090" spans="1:8" x14ac:dyDescent="0.3">
      <c r="A6090" t="s">
        <v>2501</v>
      </c>
      <c r="B6090" t="s">
        <v>160</v>
      </c>
      <c r="C6090" t="s">
        <v>24</v>
      </c>
      <c r="D6090" s="155">
        <v>1215.4000000000001</v>
      </c>
      <c r="E6090" s="17">
        <v>5360</v>
      </c>
      <c r="F6090" s="17">
        <v>647144</v>
      </c>
      <c r="G6090" s="17">
        <v>276823.83860000002</v>
      </c>
      <c r="H6090">
        <v>46.293017346097876</v>
      </c>
    </row>
    <row r="6091" spans="1:8" x14ac:dyDescent="0.3">
      <c r="A6091" t="s">
        <v>2502</v>
      </c>
      <c r="B6091" t="s">
        <v>160</v>
      </c>
      <c r="C6091" t="s">
        <v>25</v>
      </c>
      <c r="D6091" s="155">
        <v>1215.4000000000001</v>
      </c>
      <c r="E6091" s="17">
        <v>1960</v>
      </c>
      <c r="F6091" s="17">
        <v>247970.03999999998</v>
      </c>
      <c r="G6091" s="17">
        <v>100767.29799999995</v>
      </c>
      <c r="H6091">
        <v>44.20144945058157</v>
      </c>
    </row>
    <row r="6092" spans="1:8" x14ac:dyDescent="0.3">
      <c r="A6092" t="s">
        <v>8482</v>
      </c>
      <c r="B6092" t="s">
        <v>160</v>
      </c>
      <c r="C6092" t="s">
        <v>5061</v>
      </c>
      <c r="D6092" s="155">
        <v>1215.4000000000001</v>
      </c>
      <c r="E6092" s="17">
        <v>2555</v>
      </c>
      <c r="F6092" s="17">
        <v>357619</v>
      </c>
      <c r="G6092" s="17">
        <v>143218.06780000019</v>
      </c>
      <c r="H6092">
        <v>45.554754446165532</v>
      </c>
    </row>
    <row r="6093" spans="1:8" x14ac:dyDescent="0.3">
      <c r="A6093" t="s">
        <v>2503</v>
      </c>
      <c r="B6093" t="s">
        <v>160</v>
      </c>
      <c r="C6093" t="s">
        <v>14</v>
      </c>
      <c r="D6093" s="155">
        <v>1215.4000000000001</v>
      </c>
      <c r="E6093" s="17">
        <v>1205</v>
      </c>
      <c r="F6093" s="17">
        <v>237787.4</v>
      </c>
      <c r="G6093" s="17">
        <v>57231.060999999987</v>
      </c>
      <c r="H6093">
        <v>40.80565534450718</v>
      </c>
    </row>
    <row r="6094" spans="1:8" x14ac:dyDescent="0.3">
      <c r="A6094" t="s">
        <v>2504</v>
      </c>
      <c r="B6094" t="s">
        <v>160</v>
      </c>
      <c r="C6094" t="s">
        <v>15</v>
      </c>
      <c r="D6094" s="155">
        <v>1215.4000000000001</v>
      </c>
      <c r="E6094" s="17">
        <v>1115</v>
      </c>
      <c r="F6094" s="17">
        <v>344657.32</v>
      </c>
      <c r="G6094" s="17">
        <v>192939.06220000001</v>
      </c>
      <c r="H6094">
        <v>60.53712066880869</v>
      </c>
    </row>
    <row r="6095" spans="1:8" x14ac:dyDescent="0.3">
      <c r="A6095" t="s">
        <v>8483</v>
      </c>
      <c r="B6095" t="s">
        <v>160</v>
      </c>
      <c r="C6095" t="s">
        <v>5063</v>
      </c>
      <c r="D6095" s="155">
        <v>1215.4000000000001</v>
      </c>
      <c r="E6095" s="17">
        <v>400</v>
      </c>
      <c r="F6095" s="17">
        <v>15906.540000000003</v>
      </c>
      <c r="G6095" s="17">
        <v>2050.608000000002</v>
      </c>
      <c r="H6095">
        <v>33.402730296309215</v>
      </c>
    </row>
    <row r="6096" spans="1:8" x14ac:dyDescent="0.3">
      <c r="A6096" t="s">
        <v>8484</v>
      </c>
      <c r="B6096" t="s">
        <v>160</v>
      </c>
      <c r="C6096" t="s">
        <v>5065</v>
      </c>
      <c r="D6096" s="155">
        <v>1215.4000000000001</v>
      </c>
      <c r="E6096" s="17">
        <v>0</v>
      </c>
      <c r="F6096" s="17">
        <v>419135</v>
      </c>
      <c r="G6096" s="17">
        <v>73675.076400000311</v>
      </c>
      <c r="H6096">
        <v>32.000996695930489</v>
      </c>
    </row>
    <row r="6097" spans="1:8" x14ac:dyDescent="0.3">
      <c r="A6097" t="s">
        <v>8485</v>
      </c>
      <c r="B6097" t="s">
        <v>160</v>
      </c>
      <c r="C6097" t="s">
        <v>5067</v>
      </c>
      <c r="D6097" s="155">
        <v>1215.4000000000001</v>
      </c>
      <c r="E6097" s="17">
        <v>0</v>
      </c>
      <c r="F6097" s="17">
        <v>268385.68</v>
      </c>
      <c r="G6097" s="17">
        <v>89560.023799999966</v>
      </c>
      <c r="H6097">
        <v>46.567920194775645</v>
      </c>
    </row>
    <row r="6098" spans="1:8" x14ac:dyDescent="0.3">
      <c r="A6098" t="s">
        <v>8486</v>
      </c>
      <c r="B6098" t="s">
        <v>160</v>
      </c>
      <c r="C6098" t="s">
        <v>5069</v>
      </c>
      <c r="D6098" s="155">
        <v>1215.4000000000001</v>
      </c>
      <c r="E6098" s="17">
        <v>0</v>
      </c>
      <c r="F6098" s="17">
        <v>34043</v>
      </c>
      <c r="G6098" s="17">
        <v>14356.331999999999</v>
      </c>
      <c r="H6098">
        <v>39.952193230464403</v>
      </c>
    </row>
    <row r="6099" spans="1:8" x14ac:dyDescent="0.3">
      <c r="A6099" t="s">
        <v>8487</v>
      </c>
      <c r="B6099" t="s">
        <v>160</v>
      </c>
      <c r="C6099" t="s">
        <v>5071</v>
      </c>
      <c r="D6099" s="155">
        <v>1215.4000000000001</v>
      </c>
      <c r="E6099" s="17">
        <v>0</v>
      </c>
      <c r="F6099" s="17">
        <v>20195</v>
      </c>
      <c r="G6099" s="17">
        <v>-2394.6029999999992</v>
      </c>
      <c r="H6099">
        <v>30.803017520936532</v>
      </c>
    </row>
    <row r="6100" spans="1:8" x14ac:dyDescent="0.3">
      <c r="A6100" t="s">
        <v>8488</v>
      </c>
      <c r="B6100" t="s">
        <v>160</v>
      </c>
      <c r="C6100" t="s">
        <v>5073</v>
      </c>
      <c r="D6100" s="155">
        <v>1215.4000000000001</v>
      </c>
      <c r="E6100" s="17">
        <v>0</v>
      </c>
      <c r="F6100" s="17">
        <v>21328</v>
      </c>
      <c r="G6100" s="17">
        <v>5441.7782999999999</v>
      </c>
      <c r="H6100">
        <v>25.618507716029164</v>
      </c>
    </row>
    <row r="6101" spans="1:8" x14ac:dyDescent="0.3">
      <c r="A6101" t="s">
        <v>8489</v>
      </c>
      <c r="B6101" t="s">
        <v>160</v>
      </c>
      <c r="C6101" t="s">
        <v>5075</v>
      </c>
      <c r="D6101" s="155">
        <v>1215.4000000000001</v>
      </c>
      <c r="E6101" s="17">
        <v>0</v>
      </c>
      <c r="F6101" s="17">
        <v>1180</v>
      </c>
      <c r="G6101" s="17">
        <v>-435.19000000000005</v>
      </c>
      <c r="H6101">
        <v>34.601050031265672</v>
      </c>
    </row>
    <row r="6102" spans="1:8" x14ac:dyDescent="0.3">
      <c r="A6102" t="s">
        <v>2505</v>
      </c>
      <c r="B6102" t="s">
        <v>160</v>
      </c>
      <c r="C6102" t="s">
        <v>26</v>
      </c>
      <c r="D6102" s="155">
        <v>1215.4000000000001</v>
      </c>
      <c r="E6102" s="17">
        <v>1140</v>
      </c>
      <c r="F6102" s="17">
        <v>643611</v>
      </c>
      <c r="G6102" s="17">
        <v>295923.69220000005</v>
      </c>
      <c r="H6102">
        <v>42.822932847075784</v>
      </c>
    </row>
    <row r="6103" spans="1:8" x14ac:dyDescent="0.3">
      <c r="A6103" t="s">
        <v>2506</v>
      </c>
      <c r="B6103" t="s">
        <v>160</v>
      </c>
      <c r="C6103" t="s">
        <v>27</v>
      </c>
      <c r="D6103" s="155">
        <v>1215.4000000000001</v>
      </c>
      <c r="E6103" s="17">
        <v>1140</v>
      </c>
      <c r="F6103" s="17">
        <v>424475</v>
      </c>
      <c r="G6103" s="17">
        <v>167889.22790000003</v>
      </c>
      <c r="H6103">
        <v>53.804653576112983</v>
      </c>
    </row>
    <row r="6104" spans="1:8" x14ac:dyDescent="0.3">
      <c r="A6104" t="s">
        <v>2507</v>
      </c>
      <c r="B6104" t="s">
        <v>160</v>
      </c>
      <c r="C6104" t="s">
        <v>28</v>
      </c>
      <c r="D6104" s="155">
        <v>1215.4000000000001</v>
      </c>
      <c r="E6104" s="17">
        <v>1056</v>
      </c>
      <c r="F6104" s="17">
        <v>372418</v>
      </c>
      <c r="G6104" s="17">
        <v>119238.40999999992</v>
      </c>
      <c r="H6104">
        <v>33.415067668369304</v>
      </c>
    </row>
    <row r="6105" spans="1:8" x14ac:dyDescent="0.3">
      <c r="A6105" t="s">
        <v>2508</v>
      </c>
      <c r="B6105" t="s">
        <v>160</v>
      </c>
      <c r="C6105" t="s">
        <v>29</v>
      </c>
      <c r="D6105" s="155">
        <v>1215.4000000000001</v>
      </c>
      <c r="E6105" s="17">
        <v>200</v>
      </c>
      <c r="F6105" s="17">
        <v>125044</v>
      </c>
      <c r="G6105" s="17">
        <v>54158.748499999987</v>
      </c>
      <c r="H6105">
        <v>44.945008889472426</v>
      </c>
    </row>
    <row r="6106" spans="1:8" x14ac:dyDescent="0.3">
      <c r="A6106" t="s">
        <v>8490</v>
      </c>
      <c r="B6106" t="s">
        <v>160</v>
      </c>
      <c r="C6106" t="s">
        <v>5077</v>
      </c>
      <c r="D6106" s="155">
        <v>1215.4000000000001</v>
      </c>
      <c r="E6106" s="17">
        <v>320</v>
      </c>
      <c r="F6106" s="17">
        <v>16871</v>
      </c>
      <c r="G6106" s="17">
        <v>6865.2860000000001</v>
      </c>
      <c r="H6106">
        <v>22.820953826983271</v>
      </c>
    </row>
    <row r="6107" spans="1:8" x14ac:dyDescent="0.3">
      <c r="A6107" t="s">
        <v>2509</v>
      </c>
      <c r="B6107" t="s">
        <v>160</v>
      </c>
      <c r="C6107" t="s">
        <v>30</v>
      </c>
      <c r="D6107" s="155">
        <v>1215.4000000000001</v>
      </c>
      <c r="E6107" s="17">
        <v>1308</v>
      </c>
      <c r="F6107" s="17">
        <v>218072</v>
      </c>
      <c r="G6107" s="17">
        <v>114911.28209999989</v>
      </c>
      <c r="H6107">
        <v>63.252489403236318</v>
      </c>
    </row>
    <row r="6108" spans="1:8" x14ac:dyDescent="0.3">
      <c r="A6108" t="s">
        <v>8491</v>
      </c>
      <c r="B6108" t="s">
        <v>160</v>
      </c>
      <c r="C6108" t="s">
        <v>5079</v>
      </c>
      <c r="D6108" s="155">
        <v>1215.4000000000001</v>
      </c>
      <c r="E6108" s="17">
        <v>840</v>
      </c>
      <c r="F6108" s="17">
        <v>27681</v>
      </c>
      <c r="G6108" s="17">
        <v>10007.353999999996</v>
      </c>
      <c r="H6108">
        <v>56.537859307581463</v>
      </c>
    </row>
    <row r="6109" spans="1:8" x14ac:dyDescent="0.3">
      <c r="A6109" t="s">
        <v>8492</v>
      </c>
      <c r="B6109" t="s">
        <v>160</v>
      </c>
      <c r="C6109" t="s">
        <v>5081</v>
      </c>
      <c r="D6109" s="155">
        <v>1215.4000000000001</v>
      </c>
      <c r="E6109" s="17">
        <v>684</v>
      </c>
      <c r="F6109" s="17">
        <v>649143</v>
      </c>
      <c r="G6109" s="17">
        <v>289465.03289999987</v>
      </c>
      <c r="H6109">
        <v>42.639482191957711</v>
      </c>
    </row>
    <row r="6110" spans="1:8" x14ac:dyDescent="0.3">
      <c r="A6110" t="s">
        <v>8493</v>
      </c>
      <c r="B6110" t="s">
        <v>160</v>
      </c>
      <c r="C6110" t="s">
        <v>5083</v>
      </c>
      <c r="D6110" s="155">
        <v>1215.4000000000001</v>
      </c>
      <c r="E6110" s="17">
        <v>2280</v>
      </c>
      <c r="F6110" s="17">
        <v>1522556</v>
      </c>
      <c r="G6110" s="17">
        <v>592426.52449999889</v>
      </c>
      <c r="H6110">
        <v>40.903034340835738</v>
      </c>
    </row>
    <row r="6111" spans="1:8" x14ac:dyDescent="0.3">
      <c r="A6111" t="s">
        <v>8494</v>
      </c>
      <c r="B6111" t="s">
        <v>160</v>
      </c>
      <c r="C6111" t="s">
        <v>5085</v>
      </c>
      <c r="D6111" s="155">
        <v>1215.4000000000001</v>
      </c>
      <c r="E6111" s="17">
        <v>270</v>
      </c>
      <c r="F6111" s="17">
        <v>80687</v>
      </c>
      <c r="G6111" s="17">
        <v>17529.511999999995</v>
      </c>
      <c r="H6111">
        <v>17.043962348534187</v>
      </c>
    </row>
    <row r="6112" spans="1:8" x14ac:dyDescent="0.3">
      <c r="A6112" t="s">
        <v>2510</v>
      </c>
      <c r="B6112" t="s">
        <v>160</v>
      </c>
      <c r="C6112" t="s">
        <v>31</v>
      </c>
      <c r="D6112" s="155">
        <v>1215.4000000000001</v>
      </c>
      <c r="E6112" s="17">
        <v>2560</v>
      </c>
      <c r="F6112" s="17">
        <v>440194</v>
      </c>
      <c r="G6112" s="17">
        <v>185561.51489999992</v>
      </c>
      <c r="H6112">
        <v>36.607501215876852</v>
      </c>
    </row>
    <row r="6113" spans="1:8" x14ac:dyDescent="0.3">
      <c r="A6113" t="s">
        <v>8495</v>
      </c>
      <c r="B6113" t="s">
        <v>160</v>
      </c>
      <c r="C6113" t="s">
        <v>5087</v>
      </c>
      <c r="D6113" s="155">
        <v>1215.4000000000001</v>
      </c>
      <c r="E6113" s="17">
        <v>0</v>
      </c>
      <c r="F6113" s="17">
        <v>10042</v>
      </c>
      <c r="G6113" s="17">
        <v>4899.16</v>
      </c>
      <c r="H6113">
        <v>34.248547495158327</v>
      </c>
    </row>
    <row r="6114" spans="1:8" x14ac:dyDescent="0.3">
      <c r="A6114" t="s">
        <v>2611</v>
      </c>
      <c r="B6114" t="s">
        <v>161</v>
      </c>
      <c r="C6114" t="s">
        <v>4</v>
      </c>
      <c r="D6114" s="155">
        <v>1027.3</v>
      </c>
      <c r="E6114" s="17">
        <v>14256</v>
      </c>
      <c r="F6114" s="17">
        <v>3234462</v>
      </c>
      <c r="G6114" s="17">
        <v>1619433.448400001</v>
      </c>
      <c r="H6114">
        <v>70.74439292148061</v>
      </c>
    </row>
    <row r="6115" spans="1:8" x14ac:dyDescent="0.3">
      <c r="A6115" t="s">
        <v>2612</v>
      </c>
      <c r="B6115" t="s">
        <v>161</v>
      </c>
      <c r="C6115" t="s">
        <v>2</v>
      </c>
      <c r="D6115" s="155">
        <v>1027.3</v>
      </c>
      <c r="E6115" s="17">
        <v>15816</v>
      </c>
      <c r="F6115" s="17">
        <v>4265019</v>
      </c>
      <c r="G6115" s="17">
        <v>2064900.5777000007</v>
      </c>
      <c r="H6115">
        <v>75.336082348025258</v>
      </c>
    </row>
    <row r="6116" spans="1:8" x14ac:dyDescent="0.3">
      <c r="A6116" t="s">
        <v>2613</v>
      </c>
      <c r="B6116" t="s">
        <v>161</v>
      </c>
      <c r="C6116" t="s">
        <v>3</v>
      </c>
      <c r="D6116" s="155">
        <v>1027.3</v>
      </c>
      <c r="E6116" s="17">
        <v>9624</v>
      </c>
      <c r="F6116" s="17">
        <v>1142266</v>
      </c>
      <c r="G6116" s="17">
        <v>562773.3788000003</v>
      </c>
      <c r="H6116">
        <v>78.006667398442261</v>
      </c>
    </row>
    <row r="6117" spans="1:8" x14ac:dyDescent="0.3">
      <c r="A6117" t="s">
        <v>2614</v>
      </c>
      <c r="B6117" t="s">
        <v>161</v>
      </c>
      <c r="C6117" t="s">
        <v>7</v>
      </c>
      <c r="D6117" s="155">
        <v>1027.3</v>
      </c>
      <c r="E6117" s="17">
        <v>3795</v>
      </c>
      <c r="F6117" s="17">
        <v>867933</v>
      </c>
      <c r="G6117" s="17">
        <v>449243.66499999969</v>
      </c>
      <c r="H6117">
        <v>69.677053209630884</v>
      </c>
    </row>
    <row r="6118" spans="1:8" x14ac:dyDescent="0.3">
      <c r="A6118" t="s">
        <v>2615</v>
      </c>
      <c r="B6118" t="s">
        <v>161</v>
      </c>
      <c r="C6118" t="s">
        <v>5</v>
      </c>
      <c r="D6118" s="155">
        <v>1027.3</v>
      </c>
      <c r="E6118" s="17">
        <v>2400</v>
      </c>
      <c r="F6118" s="17">
        <v>449913</v>
      </c>
      <c r="G6118" s="17">
        <v>248146.18560000023</v>
      </c>
      <c r="H6118">
        <v>57.033819579400529</v>
      </c>
    </row>
    <row r="6119" spans="1:8" x14ac:dyDescent="0.3">
      <c r="A6119" t="s">
        <v>2616</v>
      </c>
      <c r="B6119" t="s">
        <v>161</v>
      </c>
      <c r="C6119" t="s">
        <v>6</v>
      </c>
      <c r="D6119" s="155">
        <v>1027.3</v>
      </c>
      <c r="E6119" s="17">
        <v>1320</v>
      </c>
      <c r="F6119" s="17">
        <v>396842</v>
      </c>
      <c r="G6119" s="17">
        <v>205937.93819999974</v>
      </c>
      <c r="H6119">
        <v>34.081947889177918</v>
      </c>
    </row>
    <row r="6120" spans="1:8" x14ac:dyDescent="0.3">
      <c r="A6120" t="s">
        <v>2617</v>
      </c>
      <c r="B6120" t="s">
        <v>161</v>
      </c>
      <c r="C6120" t="s">
        <v>8</v>
      </c>
      <c r="D6120" s="155">
        <v>1027.3</v>
      </c>
      <c r="E6120" s="17">
        <v>2815</v>
      </c>
      <c r="F6120" s="17">
        <v>571126</v>
      </c>
      <c r="G6120" s="17">
        <v>269245.00240000006</v>
      </c>
      <c r="H6120">
        <v>51.44237911250368</v>
      </c>
    </row>
    <row r="6121" spans="1:8" x14ac:dyDescent="0.3">
      <c r="A6121" t="s">
        <v>2618</v>
      </c>
      <c r="B6121" t="s">
        <v>161</v>
      </c>
      <c r="C6121" t="s">
        <v>21</v>
      </c>
      <c r="D6121" s="155">
        <v>1027.3</v>
      </c>
      <c r="E6121" s="17">
        <v>2600</v>
      </c>
      <c r="F6121" s="17">
        <v>270680</v>
      </c>
      <c r="G6121" s="17">
        <v>128769.99600000001</v>
      </c>
      <c r="H6121">
        <v>67.371074865870625</v>
      </c>
    </row>
    <row r="6122" spans="1:8" x14ac:dyDescent="0.3">
      <c r="A6122" t="s">
        <v>2619</v>
      </c>
      <c r="B6122" t="s">
        <v>161</v>
      </c>
      <c r="C6122" t="s">
        <v>22</v>
      </c>
      <c r="D6122" s="155">
        <v>1027.3</v>
      </c>
      <c r="E6122" s="17">
        <v>2440</v>
      </c>
      <c r="F6122" s="17">
        <v>429457</v>
      </c>
      <c r="G6122" s="17">
        <v>205734.40600000002</v>
      </c>
      <c r="H6122">
        <v>66.329796043755778</v>
      </c>
    </row>
    <row r="6123" spans="1:8" x14ac:dyDescent="0.3">
      <c r="A6123" t="s">
        <v>2620</v>
      </c>
      <c r="B6123" t="s">
        <v>161</v>
      </c>
      <c r="C6123" t="s">
        <v>23</v>
      </c>
      <c r="D6123" s="155">
        <v>1027.3</v>
      </c>
      <c r="E6123" s="17">
        <v>1400</v>
      </c>
      <c r="F6123" s="17">
        <v>369671</v>
      </c>
      <c r="G6123" s="17">
        <v>193645.49199999985</v>
      </c>
      <c r="H6123">
        <v>72.083694188799015</v>
      </c>
    </row>
    <row r="6124" spans="1:8" x14ac:dyDescent="0.3">
      <c r="A6124" t="s">
        <v>2621</v>
      </c>
      <c r="B6124" t="s">
        <v>161</v>
      </c>
      <c r="C6124" t="s">
        <v>24</v>
      </c>
      <c r="D6124" s="155">
        <v>1027.3</v>
      </c>
      <c r="E6124" s="17">
        <v>5840</v>
      </c>
      <c r="F6124" s="17">
        <v>554114</v>
      </c>
      <c r="G6124" s="17">
        <v>297423.7429999999</v>
      </c>
      <c r="H6124">
        <v>59.813868383013777</v>
      </c>
    </row>
    <row r="6125" spans="1:8" x14ac:dyDescent="0.3">
      <c r="A6125" t="s">
        <v>2622</v>
      </c>
      <c r="B6125" t="s">
        <v>161</v>
      </c>
      <c r="C6125" t="s">
        <v>25</v>
      </c>
      <c r="D6125" s="155">
        <v>1027.3</v>
      </c>
      <c r="E6125" s="17">
        <v>2160</v>
      </c>
      <c r="F6125" s="17">
        <v>271001</v>
      </c>
      <c r="G6125" s="17">
        <v>138484.16200000004</v>
      </c>
      <c r="H6125">
        <v>65.972017232255524</v>
      </c>
    </row>
    <row r="6126" spans="1:8" x14ac:dyDescent="0.3">
      <c r="A6126" t="s">
        <v>8496</v>
      </c>
      <c r="B6126" t="s">
        <v>161</v>
      </c>
      <c r="C6126" t="s">
        <v>5061</v>
      </c>
      <c r="D6126" s="155">
        <v>1027.3</v>
      </c>
      <c r="E6126" s="17">
        <v>2110</v>
      </c>
      <c r="F6126" s="17">
        <v>322620</v>
      </c>
      <c r="G6126" s="17">
        <v>169826.61620000008</v>
      </c>
      <c r="H6126">
        <v>56.306462458880382</v>
      </c>
    </row>
    <row r="6127" spans="1:8" x14ac:dyDescent="0.3">
      <c r="A6127" t="s">
        <v>2623</v>
      </c>
      <c r="B6127" t="s">
        <v>161</v>
      </c>
      <c r="C6127" t="s">
        <v>14</v>
      </c>
      <c r="D6127" s="155">
        <v>1027.3</v>
      </c>
      <c r="E6127" s="17">
        <v>1240</v>
      </c>
      <c r="F6127" s="17">
        <v>365948</v>
      </c>
      <c r="G6127" s="17">
        <v>189305.30599999981</v>
      </c>
      <c r="H6127">
        <v>37.969598772083906</v>
      </c>
    </row>
    <row r="6128" spans="1:8" x14ac:dyDescent="0.3">
      <c r="A6128" t="s">
        <v>2624</v>
      </c>
      <c r="B6128" t="s">
        <v>161</v>
      </c>
      <c r="C6128" t="s">
        <v>15</v>
      </c>
      <c r="D6128" s="155">
        <v>1027.3</v>
      </c>
      <c r="E6128" s="17">
        <v>1010</v>
      </c>
      <c r="F6128" s="17">
        <v>383327</v>
      </c>
      <c r="G6128" s="17">
        <v>223202.22339999978</v>
      </c>
      <c r="H6128">
        <v>43.389372457054179</v>
      </c>
    </row>
    <row r="6129" spans="1:8" x14ac:dyDescent="0.3">
      <c r="A6129" t="s">
        <v>8497</v>
      </c>
      <c r="B6129" t="s">
        <v>161</v>
      </c>
      <c r="C6129" t="s">
        <v>5063</v>
      </c>
      <c r="D6129" s="155">
        <v>1027.3</v>
      </c>
      <c r="E6129" s="17">
        <v>400</v>
      </c>
      <c r="F6129" s="17">
        <v>18832</v>
      </c>
      <c r="G6129" s="17">
        <v>8133.5870000000068</v>
      </c>
      <c r="H6129">
        <v>44.268407604006384</v>
      </c>
    </row>
    <row r="6130" spans="1:8" x14ac:dyDescent="0.3">
      <c r="A6130" t="s">
        <v>8498</v>
      </c>
      <c r="B6130" t="s">
        <v>161</v>
      </c>
      <c r="C6130" t="s">
        <v>5065</v>
      </c>
      <c r="D6130" s="155">
        <v>1027.3</v>
      </c>
      <c r="E6130" s="17">
        <v>0</v>
      </c>
      <c r="F6130" s="17">
        <v>268429</v>
      </c>
      <c r="G6130" s="17">
        <v>87974.361100000184</v>
      </c>
      <c r="H6130">
        <v>75.924649189497757</v>
      </c>
    </row>
    <row r="6131" spans="1:8" x14ac:dyDescent="0.3">
      <c r="A6131" t="s">
        <v>8499</v>
      </c>
      <c r="B6131" t="s">
        <v>161</v>
      </c>
      <c r="C6131" t="s">
        <v>5067</v>
      </c>
      <c r="D6131" s="155">
        <v>1027.3</v>
      </c>
      <c r="E6131" s="17">
        <v>0</v>
      </c>
      <c r="F6131" s="17">
        <v>262685</v>
      </c>
      <c r="G6131" s="17">
        <v>113835.5404</v>
      </c>
      <c r="H6131">
        <v>74.87465404476329</v>
      </c>
    </row>
    <row r="6132" spans="1:8" x14ac:dyDescent="0.3">
      <c r="A6132" t="s">
        <v>8500</v>
      </c>
      <c r="B6132" t="s">
        <v>161</v>
      </c>
      <c r="C6132" t="s">
        <v>5069</v>
      </c>
      <c r="D6132" s="155">
        <v>1027.3</v>
      </c>
      <c r="E6132" s="17">
        <v>0</v>
      </c>
      <c r="F6132" s="17">
        <v>53409</v>
      </c>
      <c r="G6132" s="17">
        <v>26196.149999999998</v>
      </c>
      <c r="H6132">
        <v>65.626975491357925</v>
      </c>
    </row>
    <row r="6133" spans="1:8" x14ac:dyDescent="0.3">
      <c r="A6133" t="s">
        <v>8501</v>
      </c>
      <c r="B6133" t="s">
        <v>161</v>
      </c>
      <c r="C6133" t="s">
        <v>5071</v>
      </c>
      <c r="D6133" s="155">
        <v>1027.3</v>
      </c>
      <c r="E6133" s="17">
        <v>0</v>
      </c>
      <c r="F6133" s="17">
        <v>36906</v>
      </c>
      <c r="G6133" s="17">
        <v>13278.259000000005</v>
      </c>
      <c r="H6133">
        <v>40.979164639564992</v>
      </c>
    </row>
    <row r="6134" spans="1:8" x14ac:dyDescent="0.3">
      <c r="A6134" t="s">
        <v>8502</v>
      </c>
      <c r="B6134" t="s">
        <v>161</v>
      </c>
      <c r="C6134" t="s">
        <v>5073</v>
      </c>
      <c r="D6134" s="155">
        <v>1027.3</v>
      </c>
      <c r="E6134" s="17">
        <v>0</v>
      </c>
      <c r="F6134" s="17">
        <v>33920</v>
      </c>
      <c r="G6134" s="17">
        <v>11661.141499999994</v>
      </c>
      <c r="H6134">
        <v>26.861203304742748</v>
      </c>
    </row>
    <row r="6135" spans="1:8" x14ac:dyDescent="0.3">
      <c r="A6135" t="s">
        <v>8503</v>
      </c>
      <c r="B6135" t="s">
        <v>161</v>
      </c>
      <c r="C6135" t="s">
        <v>5075</v>
      </c>
      <c r="D6135" s="155">
        <v>1027.3</v>
      </c>
      <c r="E6135" s="17">
        <v>0</v>
      </c>
      <c r="F6135" s="17">
        <v>371</v>
      </c>
      <c r="G6135" s="17">
        <v>184.64</v>
      </c>
      <c r="H6135">
        <v>200.40132002575689</v>
      </c>
    </row>
    <row r="6136" spans="1:8" x14ac:dyDescent="0.3">
      <c r="A6136" t="s">
        <v>2625</v>
      </c>
      <c r="B6136" t="s">
        <v>161</v>
      </c>
      <c r="C6136" t="s">
        <v>26</v>
      </c>
      <c r="D6136" s="155">
        <v>1027.3</v>
      </c>
      <c r="E6136" s="17">
        <v>1062</v>
      </c>
      <c r="F6136" s="17">
        <v>271995</v>
      </c>
      <c r="G6136" s="17">
        <v>137780.30000000005</v>
      </c>
      <c r="H6136">
        <v>104.73042998121669</v>
      </c>
    </row>
    <row r="6137" spans="1:8" x14ac:dyDescent="0.3">
      <c r="A6137" t="s">
        <v>2626</v>
      </c>
      <c r="B6137" t="s">
        <v>161</v>
      </c>
      <c r="C6137" t="s">
        <v>27</v>
      </c>
      <c r="D6137" s="155">
        <v>1027.3</v>
      </c>
      <c r="E6137" s="17">
        <v>1365</v>
      </c>
      <c r="F6137" s="17">
        <v>312433</v>
      </c>
      <c r="G6137" s="17">
        <v>151927.45080000005</v>
      </c>
      <c r="H6137">
        <v>92.902518351060209</v>
      </c>
    </row>
    <row r="6138" spans="1:8" x14ac:dyDescent="0.3">
      <c r="A6138" t="s">
        <v>2627</v>
      </c>
      <c r="B6138" t="s">
        <v>161</v>
      </c>
      <c r="C6138" t="s">
        <v>28</v>
      </c>
      <c r="D6138" s="155">
        <v>1027.3</v>
      </c>
      <c r="E6138" s="17">
        <v>792</v>
      </c>
      <c r="F6138" s="17">
        <v>150162</v>
      </c>
      <c r="G6138" s="17">
        <v>60676.069999999978</v>
      </c>
      <c r="H6138">
        <v>74.214014143899533</v>
      </c>
    </row>
    <row r="6139" spans="1:8" x14ac:dyDescent="0.3">
      <c r="A6139" t="s">
        <v>2628</v>
      </c>
      <c r="B6139" t="s">
        <v>161</v>
      </c>
      <c r="C6139" t="s">
        <v>29</v>
      </c>
      <c r="D6139" s="155">
        <v>1027.3</v>
      </c>
      <c r="E6139" s="17">
        <v>200</v>
      </c>
      <c r="F6139" s="17">
        <v>104085</v>
      </c>
      <c r="G6139" s="17">
        <v>52072.893800000042</v>
      </c>
      <c r="H6139">
        <v>58.389680918170512</v>
      </c>
    </row>
    <row r="6140" spans="1:8" x14ac:dyDescent="0.3">
      <c r="A6140" t="s">
        <v>2629</v>
      </c>
      <c r="B6140" t="s">
        <v>161</v>
      </c>
      <c r="C6140" t="s">
        <v>30</v>
      </c>
      <c r="D6140" s="155">
        <v>1027.3</v>
      </c>
      <c r="E6140" s="17">
        <v>1108</v>
      </c>
      <c r="F6140" s="17">
        <v>203671</v>
      </c>
      <c r="G6140" s="17">
        <v>112757.54670000001</v>
      </c>
      <c r="H6140">
        <v>69.859501140520464</v>
      </c>
    </row>
    <row r="6141" spans="1:8" x14ac:dyDescent="0.3">
      <c r="A6141" t="s">
        <v>8504</v>
      </c>
      <c r="B6141" t="s">
        <v>161</v>
      </c>
      <c r="C6141" t="s">
        <v>5079</v>
      </c>
      <c r="D6141" s="155">
        <v>1027.3</v>
      </c>
      <c r="E6141" s="17">
        <v>920</v>
      </c>
      <c r="F6141" s="17">
        <v>18523</v>
      </c>
      <c r="G6141" s="17">
        <v>9471.4159999999993</v>
      </c>
      <c r="H6141">
        <v>184.65311757588501</v>
      </c>
    </row>
    <row r="6142" spans="1:8" x14ac:dyDescent="0.3">
      <c r="A6142" t="s">
        <v>8505</v>
      </c>
      <c r="B6142" t="s">
        <v>161</v>
      </c>
      <c r="C6142" t="s">
        <v>5081</v>
      </c>
      <c r="D6142" s="155">
        <v>1027.3</v>
      </c>
      <c r="E6142" s="17">
        <v>0</v>
      </c>
      <c r="F6142" s="17">
        <v>132917</v>
      </c>
      <c r="G6142" s="17">
        <v>62673.285199999998</v>
      </c>
      <c r="H6142">
        <v>54.864162538567655</v>
      </c>
    </row>
    <row r="6143" spans="1:8" x14ac:dyDescent="0.3">
      <c r="A6143" t="s">
        <v>8506</v>
      </c>
      <c r="B6143" t="s">
        <v>161</v>
      </c>
      <c r="C6143" t="s">
        <v>5083</v>
      </c>
      <c r="D6143" s="155">
        <v>1027.3</v>
      </c>
      <c r="E6143" s="17">
        <v>0</v>
      </c>
      <c r="F6143" s="17">
        <v>164286</v>
      </c>
      <c r="G6143" s="17">
        <v>85933.463999999993</v>
      </c>
      <c r="H6143">
        <v>34.513711964600617</v>
      </c>
    </row>
    <row r="6144" spans="1:8" x14ac:dyDescent="0.3">
      <c r="A6144" t="s">
        <v>8507</v>
      </c>
      <c r="B6144" t="s">
        <v>161</v>
      </c>
      <c r="C6144" t="s">
        <v>5085</v>
      </c>
      <c r="D6144" s="155">
        <v>1027.3</v>
      </c>
      <c r="E6144" s="17">
        <v>315</v>
      </c>
      <c r="F6144" s="17">
        <v>49171</v>
      </c>
      <c r="G6144" s="17">
        <v>19947.502800000002</v>
      </c>
      <c r="H6144">
        <v>48.760280644987233</v>
      </c>
    </row>
    <row r="6145" spans="1:8" x14ac:dyDescent="0.3">
      <c r="A6145" t="s">
        <v>2630</v>
      </c>
      <c r="B6145" t="s">
        <v>161</v>
      </c>
      <c r="C6145" t="s">
        <v>31</v>
      </c>
      <c r="D6145" s="155">
        <v>1027.3</v>
      </c>
      <c r="E6145" s="17">
        <v>2360</v>
      </c>
      <c r="F6145" s="17">
        <v>275672</v>
      </c>
      <c r="G6145" s="17">
        <v>129903.51730000007</v>
      </c>
      <c r="H6145">
        <v>62.639180651909221</v>
      </c>
    </row>
    <row r="6146" spans="1:8" x14ac:dyDescent="0.3">
      <c r="A6146" t="s">
        <v>8508</v>
      </c>
      <c r="B6146" t="s">
        <v>161</v>
      </c>
      <c r="C6146" t="s">
        <v>5087</v>
      </c>
      <c r="D6146" s="155">
        <v>1027.3</v>
      </c>
      <c r="E6146" s="17">
        <v>0</v>
      </c>
      <c r="F6146" s="17">
        <v>29968</v>
      </c>
      <c r="G6146" s="17">
        <v>531.53200000000288</v>
      </c>
      <c r="H6146">
        <v>52.873260202276988</v>
      </c>
    </row>
    <row r="6147" spans="1:8" x14ac:dyDescent="0.3">
      <c r="A6147" t="s">
        <v>3346</v>
      </c>
      <c r="B6147" t="s">
        <v>162</v>
      </c>
      <c r="C6147" t="s">
        <v>4</v>
      </c>
      <c r="D6147" s="155">
        <v>983.9</v>
      </c>
      <c r="E6147" s="17">
        <v>10755</v>
      </c>
      <c r="F6147" s="17">
        <v>4605130</v>
      </c>
      <c r="G6147" s="17">
        <v>2627290.9638000005</v>
      </c>
      <c r="H6147">
        <v>40.491729387427078</v>
      </c>
    </row>
    <row r="6148" spans="1:8" x14ac:dyDescent="0.3">
      <c r="A6148" t="s">
        <v>3347</v>
      </c>
      <c r="B6148" t="s">
        <v>162</v>
      </c>
      <c r="C6148" t="s">
        <v>2</v>
      </c>
      <c r="D6148" s="155">
        <v>983.9</v>
      </c>
      <c r="E6148" s="17">
        <v>13101</v>
      </c>
      <c r="F6148" s="17">
        <v>5593552</v>
      </c>
      <c r="G6148" s="17">
        <v>3127385.274100001</v>
      </c>
      <c r="H6148">
        <v>53.075013845478132</v>
      </c>
    </row>
    <row r="6149" spans="1:8" x14ac:dyDescent="0.3">
      <c r="A6149" t="s">
        <v>3348</v>
      </c>
      <c r="B6149" t="s">
        <v>162</v>
      </c>
      <c r="C6149" t="s">
        <v>3</v>
      </c>
      <c r="D6149" s="155">
        <v>983.9</v>
      </c>
      <c r="E6149" s="17">
        <v>11016</v>
      </c>
      <c r="F6149" s="17">
        <v>1676805</v>
      </c>
      <c r="G6149" s="17">
        <v>889063.76370000059</v>
      </c>
      <c r="H6149">
        <v>64.203871501451928</v>
      </c>
    </row>
    <row r="6150" spans="1:8" x14ac:dyDescent="0.3">
      <c r="A6150" t="s">
        <v>3349</v>
      </c>
      <c r="B6150" t="s">
        <v>162</v>
      </c>
      <c r="C6150" t="s">
        <v>7</v>
      </c>
      <c r="D6150" s="155">
        <v>983.9</v>
      </c>
      <c r="E6150" s="17">
        <v>2577</v>
      </c>
      <c r="F6150" s="17">
        <v>736964</v>
      </c>
      <c r="G6150" s="17">
        <v>409928.83699999953</v>
      </c>
      <c r="H6150">
        <v>55.944700809435616</v>
      </c>
    </row>
    <row r="6151" spans="1:8" x14ac:dyDescent="0.3">
      <c r="A6151" t="s">
        <v>3350</v>
      </c>
      <c r="B6151" t="s">
        <v>162</v>
      </c>
      <c r="C6151" t="s">
        <v>5</v>
      </c>
      <c r="D6151" s="155">
        <v>983.9</v>
      </c>
      <c r="E6151" s="17">
        <v>3600</v>
      </c>
      <c r="F6151" s="17">
        <v>807405</v>
      </c>
      <c r="G6151" s="17">
        <v>460039.2796999999</v>
      </c>
      <c r="H6151">
        <v>49.218413804144141</v>
      </c>
    </row>
    <row r="6152" spans="1:8" x14ac:dyDescent="0.3">
      <c r="A6152" t="s">
        <v>3351</v>
      </c>
      <c r="B6152" t="s">
        <v>162</v>
      </c>
      <c r="C6152" t="s">
        <v>6</v>
      </c>
      <c r="D6152" s="155">
        <v>983.9</v>
      </c>
      <c r="E6152" s="17">
        <v>1125</v>
      </c>
      <c r="F6152" s="17">
        <v>465845</v>
      </c>
      <c r="G6152" s="17">
        <v>246097.13979999983</v>
      </c>
      <c r="H6152">
        <v>31.890034933318571</v>
      </c>
    </row>
    <row r="6153" spans="1:8" x14ac:dyDescent="0.3">
      <c r="A6153" t="s">
        <v>3352</v>
      </c>
      <c r="B6153" t="s">
        <v>162</v>
      </c>
      <c r="C6153" t="s">
        <v>8</v>
      </c>
      <c r="D6153" s="155">
        <v>983.9</v>
      </c>
      <c r="E6153" s="17">
        <v>4245</v>
      </c>
      <c r="F6153" s="17">
        <v>919786</v>
      </c>
      <c r="G6153" s="17">
        <v>451085.3949000003</v>
      </c>
      <c r="H6153">
        <v>50.374294530433971</v>
      </c>
    </row>
    <row r="6154" spans="1:8" x14ac:dyDescent="0.3">
      <c r="A6154" t="s">
        <v>3353</v>
      </c>
      <c r="B6154" t="s">
        <v>162</v>
      </c>
      <c r="C6154" t="s">
        <v>21</v>
      </c>
      <c r="D6154" s="155">
        <v>983.9</v>
      </c>
      <c r="E6154" s="17">
        <v>2710</v>
      </c>
      <c r="F6154" s="17">
        <v>360051</v>
      </c>
      <c r="G6154" s="17">
        <v>177703.66200000001</v>
      </c>
      <c r="H6154">
        <v>49.894548219289092</v>
      </c>
    </row>
    <row r="6155" spans="1:8" x14ac:dyDescent="0.3">
      <c r="A6155" t="s">
        <v>3354</v>
      </c>
      <c r="B6155" t="s">
        <v>162</v>
      </c>
      <c r="C6155" t="s">
        <v>22</v>
      </c>
      <c r="D6155" s="155">
        <v>983.9</v>
      </c>
      <c r="E6155" s="17">
        <v>2320</v>
      </c>
      <c r="F6155" s="17">
        <v>497569</v>
      </c>
      <c r="G6155" s="17">
        <v>248226.99600000016</v>
      </c>
      <c r="H6155">
        <v>52.391683414479964</v>
      </c>
    </row>
    <row r="6156" spans="1:8" x14ac:dyDescent="0.3">
      <c r="A6156" t="s">
        <v>3355</v>
      </c>
      <c r="B6156" t="s">
        <v>162</v>
      </c>
      <c r="C6156" t="s">
        <v>23</v>
      </c>
      <c r="D6156" s="155">
        <v>983.9</v>
      </c>
      <c r="E6156" s="17">
        <v>1280</v>
      </c>
      <c r="F6156" s="17">
        <v>363077</v>
      </c>
      <c r="G6156" s="17">
        <v>188352.27800000008</v>
      </c>
      <c r="H6156">
        <v>68.164467078677148</v>
      </c>
    </row>
    <row r="6157" spans="1:8" x14ac:dyDescent="0.3">
      <c r="A6157" t="s">
        <v>3356</v>
      </c>
      <c r="B6157" t="s">
        <v>162</v>
      </c>
      <c r="C6157" t="s">
        <v>24</v>
      </c>
      <c r="D6157" s="155">
        <v>983.9</v>
      </c>
      <c r="E6157" s="17">
        <v>5480</v>
      </c>
      <c r="F6157" s="17">
        <v>475953</v>
      </c>
      <c r="G6157" s="17">
        <v>249912.14400000035</v>
      </c>
      <c r="H6157">
        <v>68.547331385083837</v>
      </c>
    </row>
    <row r="6158" spans="1:8" x14ac:dyDescent="0.3">
      <c r="A6158" t="s">
        <v>3357</v>
      </c>
      <c r="B6158" t="s">
        <v>162</v>
      </c>
      <c r="C6158" t="s">
        <v>25</v>
      </c>
      <c r="D6158" s="155">
        <v>983.9</v>
      </c>
      <c r="E6158" s="17">
        <v>2000</v>
      </c>
      <c r="F6158" s="17">
        <v>225817</v>
      </c>
      <c r="G6158" s="17">
        <v>116231.77199999997</v>
      </c>
      <c r="H6158">
        <v>71.913769571205364</v>
      </c>
    </row>
    <row r="6159" spans="1:8" x14ac:dyDescent="0.3">
      <c r="A6159" t="s">
        <v>8509</v>
      </c>
      <c r="B6159" t="s">
        <v>162</v>
      </c>
      <c r="C6159" t="s">
        <v>5061</v>
      </c>
      <c r="D6159" s="155">
        <v>983.9</v>
      </c>
      <c r="E6159" s="17">
        <v>5540</v>
      </c>
      <c r="F6159" s="17">
        <v>415234</v>
      </c>
      <c r="G6159" s="17">
        <v>224797.7404000001</v>
      </c>
      <c r="H6159">
        <v>54.727405565993337</v>
      </c>
    </row>
    <row r="6160" spans="1:8" x14ac:dyDescent="0.3">
      <c r="A6160" t="s">
        <v>3358</v>
      </c>
      <c r="B6160" t="s">
        <v>162</v>
      </c>
      <c r="C6160" t="s">
        <v>15</v>
      </c>
      <c r="D6160" s="155">
        <v>983.9</v>
      </c>
      <c r="E6160" s="17">
        <v>1580</v>
      </c>
      <c r="F6160" s="17">
        <v>489701</v>
      </c>
      <c r="G6160" s="17">
        <v>285567.45700000005</v>
      </c>
      <c r="H6160">
        <v>40.918852268193909</v>
      </c>
    </row>
    <row r="6161" spans="1:8" x14ac:dyDescent="0.3">
      <c r="A6161" t="s">
        <v>8510</v>
      </c>
      <c r="B6161" t="s">
        <v>162</v>
      </c>
      <c r="C6161" t="s">
        <v>5063</v>
      </c>
      <c r="D6161" s="155">
        <v>983.9</v>
      </c>
      <c r="E6161" s="17">
        <v>0</v>
      </c>
      <c r="F6161" s="17">
        <v>0</v>
      </c>
      <c r="G6161" s="17">
        <v>-19.835999999999999</v>
      </c>
      <c r="H6161">
        <v>-253.67032667876592</v>
      </c>
    </row>
    <row r="6162" spans="1:8" x14ac:dyDescent="0.3">
      <c r="A6162" t="s">
        <v>8511</v>
      </c>
      <c r="B6162" t="s">
        <v>162</v>
      </c>
      <c r="C6162" t="s">
        <v>5065</v>
      </c>
      <c r="D6162" s="155">
        <v>983.9</v>
      </c>
      <c r="E6162" s="17">
        <v>0</v>
      </c>
      <c r="F6162" s="17">
        <v>1193001</v>
      </c>
      <c r="G6162" s="17">
        <v>554541.65360000101</v>
      </c>
      <c r="H6162">
        <v>38.587072444648918</v>
      </c>
    </row>
    <row r="6163" spans="1:8" x14ac:dyDescent="0.3">
      <c r="A6163" t="s">
        <v>8512</v>
      </c>
      <c r="B6163" t="s">
        <v>162</v>
      </c>
      <c r="C6163" t="s">
        <v>5067</v>
      </c>
      <c r="D6163" s="155">
        <v>983.9</v>
      </c>
      <c r="E6163" s="17">
        <v>0</v>
      </c>
      <c r="F6163" s="17">
        <v>532205</v>
      </c>
      <c r="G6163" s="17">
        <v>192250.05110000033</v>
      </c>
      <c r="H6163">
        <v>75.669758856391809</v>
      </c>
    </row>
    <row r="6164" spans="1:8" x14ac:dyDescent="0.3">
      <c r="A6164" t="s">
        <v>8513</v>
      </c>
      <c r="B6164" t="s">
        <v>162</v>
      </c>
      <c r="C6164" t="s">
        <v>5069</v>
      </c>
      <c r="D6164" s="155">
        <v>983.9</v>
      </c>
      <c r="E6164" s="17">
        <v>0</v>
      </c>
      <c r="F6164" s="17">
        <v>139953</v>
      </c>
      <c r="G6164" s="17">
        <v>32002.536000000036</v>
      </c>
      <c r="H6164">
        <v>81.130904535065426</v>
      </c>
    </row>
    <row r="6165" spans="1:8" x14ac:dyDescent="0.3">
      <c r="A6165" t="s">
        <v>8514</v>
      </c>
      <c r="B6165" t="s">
        <v>162</v>
      </c>
      <c r="C6165" t="s">
        <v>5071</v>
      </c>
      <c r="D6165" s="155">
        <v>983.9</v>
      </c>
      <c r="E6165" s="17">
        <v>0</v>
      </c>
      <c r="F6165" s="17">
        <v>54567</v>
      </c>
      <c r="G6165" s="17">
        <v>22324.330000000009</v>
      </c>
      <c r="H6165">
        <v>36.256820157883979</v>
      </c>
    </row>
    <row r="6166" spans="1:8" x14ac:dyDescent="0.3">
      <c r="A6166" t="s">
        <v>8515</v>
      </c>
      <c r="B6166" t="s">
        <v>162</v>
      </c>
      <c r="C6166" t="s">
        <v>5073</v>
      </c>
      <c r="D6166" s="155">
        <v>983.9</v>
      </c>
      <c r="E6166" s="17">
        <v>0</v>
      </c>
      <c r="F6166" s="17">
        <v>46543</v>
      </c>
      <c r="G6166" s="17">
        <v>19332.290700000001</v>
      </c>
      <c r="H6166">
        <v>22.395081487273131</v>
      </c>
    </row>
    <row r="6167" spans="1:8" x14ac:dyDescent="0.3">
      <c r="A6167" t="s">
        <v>8516</v>
      </c>
      <c r="B6167" t="s">
        <v>162</v>
      </c>
      <c r="C6167" t="s">
        <v>5075</v>
      </c>
      <c r="D6167" s="155">
        <v>983.9</v>
      </c>
      <c r="E6167" s="17">
        <v>0</v>
      </c>
      <c r="F6167" s="17">
        <v>4761</v>
      </c>
      <c r="G6167" s="17">
        <v>1067.5499999999997</v>
      </c>
      <c r="H6167">
        <v>34.342685023487519</v>
      </c>
    </row>
    <row r="6168" spans="1:8" x14ac:dyDescent="0.3">
      <c r="A6168" t="s">
        <v>3359</v>
      </c>
      <c r="B6168" t="s">
        <v>162</v>
      </c>
      <c r="C6168" t="s">
        <v>26</v>
      </c>
      <c r="D6168" s="155">
        <v>983.9</v>
      </c>
      <c r="E6168" s="17">
        <v>456</v>
      </c>
      <c r="F6168" s="17">
        <v>234520</v>
      </c>
      <c r="G6168" s="17">
        <v>128516.79750000003</v>
      </c>
      <c r="H6168">
        <v>57.428347310544773</v>
      </c>
    </row>
    <row r="6169" spans="1:8" x14ac:dyDescent="0.3">
      <c r="A6169" t="s">
        <v>3360</v>
      </c>
      <c r="B6169" t="s">
        <v>162</v>
      </c>
      <c r="C6169" t="s">
        <v>27</v>
      </c>
      <c r="D6169" s="155">
        <v>983.9</v>
      </c>
      <c r="E6169" s="17">
        <v>456</v>
      </c>
      <c r="F6169" s="17">
        <v>130619</v>
      </c>
      <c r="G6169" s="17">
        <v>69280.548999999999</v>
      </c>
      <c r="H6169">
        <v>94.550766070046365</v>
      </c>
    </row>
    <row r="6170" spans="1:8" x14ac:dyDescent="0.3">
      <c r="A6170" t="s">
        <v>3361</v>
      </c>
      <c r="B6170" t="s">
        <v>162</v>
      </c>
      <c r="C6170" t="s">
        <v>28</v>
      </c>
      <c r="D6170" s="155">
        <v>983.9</v>
      </c>
      <c r="E6170" s="17">
        <v>1320</v>
      </c>
      <c r="F6170" s="17">
        <v>266247</v>
      </c>
      <c r="G6170" s="17">
        <v>131676.23699999999</v>
      </c>
      <c r="H6170">
        <v>71.855714838296677</v>
      </c>
    </row>
    <row r="6171" spans="1:8" x14ac:dyDescent="0.3">
      <c r="A6171" t="s">
        <v>3362</v>
      </c>
      <c r="B6171" t="s">
        <v>162</v>
      </c>
      <c r="C6171" t="s">
        <v>29</v>
      </c>
      <c r="D6171" s="155">
        <v>983.9</v>
      </c>
      <c r="E6171" s="17">
        <v>200</v>
      </c>
      <c r="F6171" s="17">
        <v>113555</v>
      </c>
      <c r="G6171" s="17">
        <v>58909.91550000001</v>
      </c>
      <c r="H6171">
        <v>53.646170837195712</v>
      </c>
    </row>
    <row r="6172" spans="1:8" x14ac:dyDescent="0.3">
      <c r="A6172" t="s">
        <v>8517</v>
      </c>
      <c r="B6172" t="s">
        <v>162</v>
      </c>
      <c r="C6172" t="s">
        <v>5077</v>
      </c>
      <c r="D6172" s="155">
        <v>983.9</v>
      </c>
      <c r="E6172" s="17">
        <v>1120</v>
      </c>
      <c r="F6172" s="17">
        <v>16801</v>
      </c>
      <c r="G6172" s="17">
        <v>6379.3959999999988</v>
      </c>
      <c r="H6172">
        <v>58.341785775011246</v>
      </c>
    </row>
    <row r="6173" spans="1:8" x14ac:dyDescent="0.3">
      <c r="A6173" t="s">
        <v>3363</v>
      </c>
      <c r="B6173" t="s">
        <v>162</v>
      </c>
      <c r="C6173" t="s">
        <v>30</v>
      </c>
      <c r="D6173" s="155">
        <v>983.9</v>
      </c>
      <c r="E6173" s="17">
        <v>1108</v>
      </c>
      <c r="F6173" s="17">
        <v>207420</v>
      </c>
      <c r="G6173" s="17">
        <v>118433.31490000001</v>
      </c>
      <c r="H6173">
        <v>62.625910082361273</v>
      </c>
    </row>
    <row r="6174" spans="1:8" x14ac:dyDescent="0.3">
      <c r="A6174" t="s">
        <v>8518</v>
      </c>
      <c r="B6174" t="s">
        <v>162</v>
      </c>
      <c r="C6174" t="s">
        <v>5079</v>
      </c>
      <c r="D6174" s="155">
        <v>983.9</v>
      </c>
      <c r="E6174" s="17">
        <v>880</v>
      </c>
      <c r="F6174" s="17">
        <v>35475</v>
      </c>
      <c r="G6174" s="17">
        <v>18463.678</v>
      </c>
      <c r="H6174">
        <v>89.977166677581039</v>
      </c>
    </row>
    <row r="6175" spans="1:8" x14ac:dyDescent="0.3">
      <c r="A6175" t="s">
        <v>8519</v>
      </c>
      <c r="B6175" t="s">
        <v>162</v>
      </c>
      <c r="C6175" t="s">
        <v>5081</v>
      </c>
      <c r="D6175" s="155">
        <v>983.9</v>
      </c>
      <c r="E6175" s="17">
        <v>0</v>
      </c>
      <c r="F6175" s="17">
        <v>208908</v>
      </c>
      <c r="G6175" s="17">
        <v>113889.80650000002</v>
      </c>
      <c r="H6175">
        <v>41.310067690352419</v>
      </c>
    </row>
    <row r="6176" spans="1:8" x14ac:dyDescent="0.3">
      <c r="A6176" t="s">
        <v>8520</v>
      </c>
      <c r="B6176" t="s">
        <v>162</v>
      </c>
      <c r="C6176" t="s">
        <v>5083</v>
      </c>
      <c r="D6176" s="155">
        <v>983.9</v>
      </c>
      <c r="E6176" s="17">
        <v>0</v>
      </c>
      <c r="F6176" s="17">
        <v>195487</v>
      </c>
      <c r="G6176" s="17">
        <v>102822.28600000002</v>
      </c>
      <c r="H6176">
        <v>38.702579612990512</v>
      </c>
    </row>
    <row r="6177" spans="1:8" x14ac:dyDescent="0.3">
      <c r="A6177" t="s">
        <v>8521</v>
      </c>
      <c r="B6177" t="s">
        <v>162</v>
      </c>
      <c r="C6177" t="s">
        <v>5085</v>
      </c>
      <c r="D6177" s="155">
        <v>983.9</v>
      </c>
      <c r="E6177" s="17">
        <v>270</v>
      </c>
      <c r="F6177" s="17">
        <v>43783</v>
      </c>
      <c r="G6177" s="17">
        <v>21266.68</v>
      </c>
      <c r="H6177">
        <v>58.740933198675428</v>
      </c>
    </row>
    <row r="6178" spans="1:8" x14ac:dyDescent="0.3">
      <c r="A6178" t="s">
        <v>3364</v>
      </c>
      <c r="B6178" t="s">
        <v>162</v>
      </c>
      <c r="C6178" t="s">
        <v>31</v>
      </c>
      <c r="D6178" s="155">
        <v>983.9</v>
      </c>
      <c r="E6178" s="17">
        <v>3840</v>
      </c>
      <c r="F6178" s="17">
        <v>395063</v>
      </c>
      <c r="G6178" s="17">
        <v>184684.77740000008</v>
      </c>
      <c r="H6178">
        <v>61.929047211182194</v>
      </c>
    </row>
    <row r="6179" spans="1:8" x14ac:dyDescent="0.3">
      <c r="A6179" t="s">
        <v>3485</v>
      </c>
      <c r="B6179" t="s">
        <v>164</v>
      </c>
      <c r="C6179" t="s">
        <v>4</v>
      </c>
      <c r="D6179" s="155">
        <v>1195.4000000000001</v>
      </c>
      <c r="E6179" s="17">
        <v>8622</v>
      </c>
      <c r="F6179" s="17">
        <v>3695754</v>
      </c>
      <c r="G6179" s="17">
        <v>2011012.1525000019</v>
      </c>
      <c r="H6179">
        <v>39.816427595088854</v>
      </c>
    </row>
    <row r="6180" spans="1:8" x14ac:dyDescent="0.3">
      <c r="A6180" t="s">
        <v>3486</v>
      </c>
      <c r="B6180" t="s">
        <v>164</v>
      </c>
      <c r="C6180" t="s">
        <v>2</v>
      </c>
      <c r="D6180" s="155">
        <v>1195.4000000000001</v>
      </c>
      <c r="E6180" s="17">
        <v>11185</v>
      </c>
      <c r="F6180" s="17">
        <v>6740506</v>
      </c>
      <c r="G6180" s="17">
        <v>3748233.0083999992</v>
      </c>
      <c r="H6180">
        <v>48.018095196678907</v>
      </c>
    </row>
    <row r="6181" spans="1:8" x14ac:dyDescent="0.3">
      <c r="A6181" t="s">
        <v>3487</v>
      </c>
      <c r="B6181" t="s">
        <v>164</v>
      </c>
      <c r="C6181" t="s">
        <v>3</v>
      </c>
      <c r="D6181" s="155">
        <v>1195.4000000000001</v>
      </c>
      <c r="E6181" s="17">
        <v>16776</v>
      </c>
      <c r="F6181" s="17">
        <v>3452050</v>
      </c>
      <c r="G6181" s="17">
        <v>1790358.7252000005</v>
      </c>
      <c r="H6181">
        <v>56.584548945782402</v>
      </c>
    </row>
    <row r="6182" spans="1:8" x14ac:dyDescent="0.3">
      <c r="A6182" t="s">
        <v>3488</v>
      </c>
      <c r="B6182" t="s">
        <v>164</v>
      </c>
      <c r="C6182" t="s">
        <v>7</v>
      </c>
      <c r="D6182" s="155">
        <v>1195.4000000000001</v>
      </c>
      <c r="E6182" s="17">
        <v>3636</v>
      </c>
      <c r="F6182" s="17">
        <v>1345323</v>
      </c>
      <c r="G6182" s="17">
        <v>736502.39700000058</v>
      </c>
      <c r="H6182">
        <v>48.818803544498287</v>
      </c>
    </row>
    <row r="6183" spans="1:8" x14ac:dyDescent="0.3">
      <c r="A6183" t="s">
        <v>3489</v>
      </c>
      <c r="B6183" t="s">
        <v>164</v>
      </c>
      <c r="C6183" t="s">
        <v>5</v>
      </c>
      <c r="D6183" s="155">
        <v>1195.4000000000001</v>
      </c>
      <c r="E6183" s="17">
        <v>6400</v>
      </c>
      <c r="F6183" s="17">
        <v>1253116</v>
      </c>
      <c r="G6183" s="17">
        <v>685482.96980000054</v>
      </c>
      <c r="H6183">
        <v>50.613253212163194</v>
      </c>
    </row>
    <row r="6184" spans="1:8" x14ac:dyDescent="0.3">
      <c r="A6184" t="s">
        <v>3490</v>
      </c>
      <c r="B6184" t="s">
        <v>164</v>
      </c>
      <c r="C6184" t="s">
        <v>6</v>
      </c>
      <c r="D6184" s="155">
        <v>1195.4000000000001</v>
      </c>
      <c r="E6184" s="17">
        <v>1840</v>
      </c>
      <c r="F6184" s="17">
        <v>869907</v>
      </c>
      <c r="G6184" s="17">
        <v>453010.03020000021</v>
      </c>
      <c r="H6184">
        <v>25.91501210642765</v>
      </c>
    </row>
    <row r="6185" spans="1:8" x14ac:dyDescent="0.3">
      <c r="A6185" t="s">
        <v>3491</v>
      </c>
      <c r="B6185" t="s">
        <v>164</v>
      </c>
      <c r="C6185" t="s">
        <v>8</v>
      </c>
      <c r="D6185" s="155">
        <v>1195.4000000000001</v>
      </c>
      <c r="E6185" s="17">
        <v>3660</v>
      </c>
      <c r="F6185" s="17">
        <v>1260796</v>
      </c>
      <c r="G6185" s="17">
        <v>648213.74829999974</v>
      </c>
      <c r="H6185">
        <v>33.074461897603861</v>
      </c>
    </row>
    <row r="6186" spans="1:8" x14ac:dyDescent="0.3">
      <c r="A6186" t="s">
        <v>3492</v>
      </c>
      <c r="B6186" t="s">
        <v>164</v>
      </c>
      <c r="C6186" t="s">
        <v>21</v>
      </c>
      <c r="D6186" s="155">
        <v>1195.4000000000001</v>
      </c>
      <c r="E6186" s="17">
        <v>3000</v>
      </c>
      <c r="F6186" s="17">
        <v>437317</v>
      </c>
      <c r="G6186" s="17">
        <v>216430.86480000021</v>
      </c>
      <c r="H6186">
        <v>48.462180764797992</v>
      </c>
    </row>
    <row r="6187" spans="1:8" x14ac:dyDescent="0.3">
      <c r="A6187" t="s">
        <v>3493</v>
      </c>
      <c r="B6187" t="s">
        <v>164</v>
      </c>
      <c r="C6187" t="s">
        <v>22</v>
      </c>
      <c r="D6187" s="155">
        <v>1195.4000000000001</v>
      </c>
      <c r="E6187" s="17">
        <v>2800</v>
      </c>
      <c r="F6187" s="17">
        <v>661706</v>
      </c>
      <c r="G6187" s="17">
        <v>329605.07999999961</v>
      </c>
      <c r="H6187">
        <v>51.121735648910551</v>
      </c>
    </row>
    <row r="6188" spans="1:8" x14ac:dyDescent="0.3">
      <c r="A6188" t="s">
        <v>3494</v>
      </c>
      <c r="B6188" t="s">
        <v>164</v>
      </c>
      <c r="C6188" t="s">
        <v>23</v>
      </c>
      <c r="D6188" s="155">
        <v>1195.4000000000001</v>
      </c>
      <c r="E6188" s="17">
        <v>1600</v>
      </c>
      <c r="F6188" s="17">
        <v>697843</v>
      </c>
      <c r="G6188" s="17">
        <v>367822.43200000003</v>
      </c>
      <c r="H6188">
        <v>48.007128695384836</v>
      </c>
    </row>
    <row r="6189" spans="1:8" x14ac:dyDescent="0.3">
      <c r="A6189" t="s">
        <v>3495</v>
      </c>
      <c r="B6189" t="s">
        <v>164</v>
      </c>
      <c r="C6189" t="s">
        <v>24</v>
      </c>
      <c r="D6189" s="155">
        <v>1195.4000000000001</v>
      </c>
      <c r="E6189" s="17">
        <v>6680</v>
      </c>
      <c r="F6189" s="17">
        <v>1039111</v>
      </c>
      <c r="G6189" s="17">
        <v>551426.22099999967</v>
      </c>
      <c r="H6189">
        <v>45.330642387344213</v>
      </c>
    </row>
    <row r="6190" spans="1:8" x14ac:dyDescent="0.3">
      <c r="A6190" t="s">
        <v>3496</v>
      </c>
      <c r="B6190" t="s">
        <v>164</v>
      </c>
      <c r="C6190" t="s">
        <v>25</v>
      </c>
      <c r="D6190" s="155">
        <v>1195.4000000000001</v>
      </c>
      <c r="E6190" s="17">
        <v>2440</v>
      </c>
      <c r="F6190" s="17">
        <v>481117</v>
      </c>
      <c r="G6190" s="17">
        <v>252016.364</v>
      </c>
      <c r="H6190">
        <v>46.902250802132244</v>
      </c>
    </row>
    <row r="6191" spans="1:8" x14ac:dyDescent="0.3">
      <c r="A6191" t="s">
        <v>8522</v>
      </c>
      <c r="B6191" t="s">
        <v>164</v>
      </c>
      <c r="C6191" t="s">
        <v>5061</v>
      </c>
      <c r="D6191" s="155">
        <v>1195.4000000000001</v>
      </c>
      <c r="E6191" s="17">
        <v>2990</v>
      </c>
      <c r="F6191" s="17">
        <v>511461</v>
      </c>
      <c r="G6191" s="17">
        <v>276707.66259999969</v>
      </c>
      <c r="H6191">
        <v>42.799617728033084</v>
      </c>
    </row>
    <row r="6192" spans="1:8" x14ac:dyDescent="0.3">
      <c r="A6192" t="s">
        <v>3497</v>
      </c>
      <c r="B6192" t="s">
        <v>164</v>
      </c>
      <c r="C6192" t="s">
        <v>14</v>
      </c>
      <c r="D6192" s="155">
        <v>1195.4000000000001</v>
      </c>
      <c r="E6192" s="17">
        <v>1555</v>
      </c>
      <c r="F6192" s="17">
        <v>593043</v>
      </c>
      <c r="G6192" s="17">
        <v>312099.47099999973</v>
      </c>
      <c r="H6192">
        <v>23.920062851136159</v>
      </c>
    </row>
    <row r="6193" spans="1:8" x14ac:dyDescent="0.3">
      <c r="A6193" t="s">
        <v>3498</v>
      </c>
      <c r="B6193" t="s">
        <v>164</v>
      </c>
      <c r="C6193" t="s">
        <v>15</v>
      </c>
      <c r="D6193" s="155">
        <v>1195.4000000000001</v>
      </c>
      <c r="E6193" s="17">
        <v>1310</v>
      </c>
      <c r="F6193" s="17">
        <v>719232</v>
      </c>
      <c r="G6193" s="17">
        <v>418435.20099999965</v>
      </c>
      <c r="H6193">
        <v>32.923415047711288</v>
      </c>
    </row>
    <row r="6194" spans="1:8" x14ac:dyDescent="0.3">
      <c r="A6194" t="s">
        <v>8523</v>
      </c>
      <c r="B6194" t="s">
        <v>164</v>
      </c>
      <c r="C6194" t="s">
        <v>5063</v>
      </c>
      <c r="D6194" s="155">
        <v>1195.4000000000001</v>
      </c>
      <c r="E6194" s="17">
        <v>400</v>
      </c>
      <c r="F6194" s="17">
        <v>28368</v>
      </c>
      <c r="G6194" s="17">
        <v>13464.088000000011</v>
      </c>
      <c r="H6194">
        <v>26.649884399478477</v>
      </c>
    </row>
    <row r="6195" spans="1:8" x14ac:dyDescent="0.3">
      <c r="A6195" t="s">
        <v>8524</v>
      </c>
      <c r="B6195" t="s">
        <v>164</v>
      </c>
      <c r="C6195" t="s">
        <v>5065</v>
      </c>
      <c r="D6195" s="155">
        <v>1195.4000000000001</v>
      </c>
      <c r="E6195" s="17">
        <v>1824</v>
      </c>
      <c r="F6195" s="17">
        <v>2751414</v>
      </c>
      <c r="G6195" s="17">
        <v>1245577.1235000005</v>
      </c>
      <c r="H6195">
        <v>51.986550145493354</v>
      </c>
    </row>
    <row r="6196" spans="1:8" x14ac:dyDescent="0.3">
      <c r="A6196" t="s">
        <v>8525</v>
      </c>
      <c r="B6196" t="s">
        <v>164</v>
      </c>
      <c r="C6196" t="s">
        <v>5067</v>
      </c>
      <c r="D6196" s="155">
        <v>1195.4000000000001</v>
      </c>
      <c r="E6196" s="17">
        <v>1824</v>
      </c>
      <c r="F6196" s="17">
        <v>2467443</v>
      </c>
      <c r="G6196" s="17">
        <v>1090128.2288999986</v>
      </c>
      <c r="H6196">
        <v>49.966355830945659</v>
      </c>
    </row>
    <row r="6197" spans="1:8" x14ac:dyDescent="0.3">
      <c r="A6197" t="s">
        <v>8526</v>
      </c>
      <c r="B6197" t="s">
        <v>164</v>
      </c>
      <c r="C6197" t="s">
        <v>5069</v>
      </c>
      <c r="D6197" s="155">
        <v>1195.4000000000001</v>
      </c>
      <c r="E6197" s="17">
        <v>1056</v>
      </c>
      <c r="F6197" s="17">
        <v>364283</v>
      </c>
      <c r="G6197" s="17">
        <v>63544.391599999915</v>
      </c>
      <c r="H6197">
        <v>96.747156737857878</v>
      </c>
    </row>
    <row r="6198" spans="1:8" x14ac:dyDescent="0.3">
      <c r="A6198" t="s">
        <v>8527</v>
      </c>
      <c r="B6198" t="s">
        <v>164</v>
      </c>
      <c r="C6198" t="s">
        <v>5071</v>
      </c>
      <c r="D6198" s="155">
        <v>1195.4000000000001</v>
      </c>
      <c r="E6198" s="17">
        <v>600</v>
      </c>
      <c r="F6198" s="17">
        <v>339286</v>
      </c>
      <c r="G6198" s="17">
        <v>130818.00889999999</v>
      </c>
      <c r="H6198">
        <v>37.639939637716402</v>
      </c>
    </row>
    <row r="6199" spans="1:8" x14ac:dyDescent="0.3">
      <c r="A6199" t="s">
        <v>8528</v>
      </c>
      <c r="B6199" t="s">
        <v>164</v>
      </c>
      <c r="C6199" t="s">
        <v>5073</v>
      </c>
      <c r="D6199" s="155">
        <v>1195.4000000000001</v>
      </c>
      <c r="E6199" s="17">
        <v>113</v>
      </c>
      <c r="F6199" s="17">
        <v>132275</v>
      </c>
      <c r="G6199" s="17">
        <v>49995.267100000012</v>
      </c>
      <c r="H6199">
        <v>33.134065306378773</v>
      </c>
    </row>
    <row r="6200" spans="1:8" x14ac:dyDescent="0.3">
      <c r="A6200" t="s">
        <v>8529</v>
      </c>
      <c r="B6200" t="s">
        <v>164</v>
      </c>
      <c r="C6200" t="s">
        <v>5075</v>
      </c>
      <c r="D6200" s="155">
        <v>1195.4000000000001</v>
      </c>
      <c r="E6200" s="17">
        <v>113</v>
      </c>
      <c r="F6200" s="17">
        <v>73423</v>
      </c>
      <c r="G6200" s="17">
        <v>19538.409999999996</v>
      </c>
      <c r="H6200">
        <v>39.030233319025001</v>
      </c>
    </row>
    <row r="6201" spans="1:8" x14ac:dyDescent="0.3">
      <c r="A6201" t="s">
        <v>3499</v>
      </c>
      <c r="B6201" t="s">
        <v>164</v>
      </c>
      <c r="C6201" t="s">
        <v>26</v>
      </c>
      <c r="D6201" s="155">
        <v>1195.4000000000001</v>
      </c>
      <c r="E6201" s="17">
        <v>1368</v>
      </c>
      <c r="F6201" s="17">
        <v>844354</v>
      </c>
      <c r="G6201" s="17">
        <v>444567.98550000071</v>
      </c>
      <c r="H6201">
        <v>51.881345611703402</v>
      </c>
    </row>
    <row r="6202" spans="1:8" x14ac:dyDescent="0.3">
      <c r="A6202" t="s">
        <v>3500</v>
      </c>
      <c r="B6202" t="s">
        <v>164</v>
      </c>
      <c r="C6202" t="s">
        <v>27</v>
      </c>
      <c r="D6202" s="155">
        <v>1195.4000000000001</v>
      </c>
      <c r="E6202" s="17">
        <v>1596</v>
      </c>
      <c r="F6202" s="17">
        <v>489034</v>
      </c>
      <c r="G6202" s="17">
        <v>250186.91509999981</v>
      </c>
      <c r="H6202">
        <v>87.593112357889112</v>
      </c>
    </row>
    <row r="6203" spans="1:8" x14ac:dyDescent="0.3">
      <c r="A6203" t="s">
        <v>3501</v>
      </c>
      <c r="B6203" t="s">
        <v>164</v>
      </c>
      <c r="C6203" t="s">
        <v>28</v>
      </c>
      <c r="D6203" s="155">
        <v>1195.4000000000001</v>
      </c>
      <c r="E6203" s="17">
        <v>1056</v>
      </c>
      <c r="F6203" s="17">
        <v>319662</v>
      </c>
      <c r="G6203" s="17">
        <v>141800.84079999992</v>
      </c>
      <c r="H6203">
        <v>49.063098227013008</v>
      </c>
    </row>
    <row r="6204" spans="1:8" x14ac:dyDescent="0.3">
      <c r="A6204" t="s">
        <v>3502</v>
      </c>
      <c r="B6204" t="s">
        <v>164</v>
      </c>
      <c r="C6204" t="s">
        <v>29</v>
      </c>
      <c r="D6204" s="155">
        <v>1195.4000000000001</v>
      </c>
      <c r="E6204" s="17">
        <v>400</v>
      </c>
      <c r="F6204" s="17">
        <v>177920</v>
      </c>
      <c r="G6204" s="17">
        <v>87505.94789999997</v>
      </c>
      <c r="H6204">
        <v>50.388256018668059</v>
      </c>
    </row>
    <row r="6205" spans="1:8" x14ac:dyDescent="0.3">
      <c r="A6205" t="s">
        <v>8530</v>
      </c>
      <c r="B6205" t="s">
        <v>164</v>
      </c>
      <c r="C6205" t="s">
        <v>5077</v>
      </c>
      <c r="D6205" s="155">
        <v>1195.4000000000001</v>
      </c>
      <c r="E6205" s="17">
        <v>640</v>
      </c>
      <c r="F6205" s="17">
        <v>7791</v>
      </c>
      <c r="G6205" s="17">
        <v>2834.2800000000007</v>
      </c>
      <c r="H6205">
        <v>77.579530536322437</v>
      </c>
    </row>
    <row r="6206" spans="1:8" x14ac:dyDescent="0.3">
      <c r="A6206" t="s">
        <v>3503</v>
      </c>
      <c r="B6206" t="s">
        <v>164</v>
      </c>
      <c r="C6206" t="s">
        <v>30</v>
      </c>
      <c r="D6206" s="155">
        <v>1195.4000000000001</v>
      </c>
      <c r="E6206" s="17">
        <v>1108</v>
      </c>
      <c r="F6206" s="17">
        <v>425197.96</v>
      </c>
      <c r="G6206" s="17">
        <v>251121.7653000002</v>
      </c>
      <c r="H6206">
        <v>43.070249934065352</v>
      </c>
    </row>
    <row r="6207" spans="1:8" x14ac:dyDescent="0.3">
      <c r="A6207" t="s">
        <v>8531</v>
      </c>
      <c r="B6207" t="s">
        <v>164</v>
      </c>
      <c r="C6207" t="s">
        <v>5079</v>
      </c>
      <c r="D6207" s="155">
        <v>1195.4000000000001</v>
      </c>
      <c r="E6207" s="17">
        <v>1040</v>
      </c>
      <c r="F6207" s="17">
        <v>34712</v>
      </c>
      <c r="G6207" s="17">
        <v>16657.426000000007</v>
      </c>
      <c r="H6207">
        <v>75.70975238186179</v>
      </c>
    </row>
    <row r="6208" spans="1:8" x14ac:dyDescent="0.3">
      <c r="A6208" t="s">
        <v>8532</v>
      </c>
      <c r="B6208" t="s">
        <v>164</v>
      </c>
      <c r="C6208" t="s">
        <v>5081</v>
      </c>
      <c r="D6208" s="155">
        <v>1195.4000000000001</v>
      </c>
      <c r="E6208" s="17">
        <v>684</v>
      </c>
      <c r="F6208" s="17">
        <v>547875</v>
      </c>
      <c r="G6208" s="17">
        <v>294335.40760000027</v>
      </c>
      <c r="H6208">
        <v>48.637020912084004</v>
      </c>
    </row>
    <row r="6209" spans="1:8" x14ac:dyDescent="0.3">
      <c r="A6209" t="s">
        <v>8533</v>
      </c>
      <c r="B6209" t="s">
        <v>164</v>
      </c>
      <c r="C6209" t="s">
        <v>5083</v>
      </c>
      <c r="D6209" s="155">
        <v>1195.4000000000001</v>
      </c>
      <c r="E6209" s="17">
        <v>1368</v>
      </c>
      <c r="F6209" s="17">
        <v>1169147</v>
      </c>
      <c r="G6209" s="17">
        <v>640846.13000000047</v>
      </c>
      <c r="H6209">
        <v>46.032696974547918</v>
      </c>
    </row>
    <row r="6210" spans="1:8" x14ac:dyDescent="0.3">
      <c r="A6210" t="s">
        <v>8534</v>
      </c>
      <c r="B6210" t="s">
        <v>164</v>
      </c>
      <c r="C6210" t="s">
        <v>5085</v>
      </c>
      <c r="D6210" s="155">
        <v>1195.4000000000001</v>
      </c>
      <c r="E6210" s="17">
        <v>360</v>
      </c>
      <c r="F6210" s="17">
        <v>129841</v>
      </c>
      <c r="G6210" s="17">
        <v>58004.390600000013</v>
      </c>
      <c r="H6210">
        <v>36.309395045028388</v>
      </c>
    </row>
    <row r="6211" spans="1:8" x14ac:dyDescent="0.3">
      <c r="A6211" t="s">
        <v>3504</v>
      </c>
      <c r="B6211" t="s">
        <v>164</v>
      </c>
      <c r="C6211" t="s">
        <v>31</v>
      </c>
      <c r="D6211" s="155">
        <v>1195.4000000000001</v>
      </c>
      <c r="E6211" s="17">
        <v>3560</v>
      </c>
      <c r="F6211" s="17">
        <v>562446</v>
      </c>
      <c r="G6211" s="17">
        <v>289451.86259999982</v>
      </c>
      <c r="H6211">
        <v>53.196789684978739</v>
      </c>
    </row>
    <row r="6212" spans="1:8" x14ac:dyDescent="0.3">
      <c r="A6212" t="s">
        <v>8535</v>
      </c>
      <c r="B6212" t="s">
        <v>164</v>
      </c>
      <c r="C6212" t="s">
        <v>5087</v>
      </c>
      <c r="D6212" s="155">
        <v>1195.4000000000001</v>
      </c>
      <c r="E6212" s="17">
        <v>78</v>
      </c>
      <c r="F6212" s="17">
        <v>155946</v>
      </c>
      <c r="G6212" s="17">
        <v>43786.961999999927</v>
      </c>
      <c r="H6212">
        <v>48.189345394527997</v>
      </c>
    </row>
    <row r="6213" spans="1:8" x14ac:dyDescent="0.3">
      <c r="A6213" t="s">
        <v>552</v>
      </c>
      <c r="B6213" t="s">
        <v>165</v>
      </c>
      <c r="C6213" t="s">
        <v>4</v>
      </c>
      <c r="D6213" s="155">
        <v>1137.7</v>
      </c>
      <c r="E6213" s="17">
        <v>12598</v>
      </c>
      <c r="F6213" s="17">
        <v>3378489</v>
      </c>
      <c r="G6213" s="17">
        <v>1748387.5677999989</v>
      </c>
      <c r="H6213">
        <v>60.571259682989854</v>
      </c>
    </row>
    <row r="6214" spans="1:8" x14ac:dyDescent="0.3">
      <c r="A6214" t="s">
        <v>553</v>
      </c>
      <c r="B6214" t="s">
        <v>165</v>
      </c>
      <c r="C6214" t="s">
        <v>2</v>
      </c>
      <c r="D6214" s="155">
        <v>1137.7</v>
      </c>
      <c r="E6214" s="17">
        <v>16571</v>
      </c>
      <c r="F6214" s="17">
        <v>5376993.9900000002</v>
      </c>
      <c r="G6214" s="17">
        <v>2779168.9822999998</v>
      </c>
      <c r="H6214">
        <v>67.935377375996111</v>
      </c>
    </row>
    <row r="6215" spans="1:8" x14ac:dyDescent="0.3">
      <c r="A6215" t="s">
        <v>554</v>
      </c>
      <c r="B6215" t="s">
        <v>165</v>
      </c>
      <c r="C6215" t="s">
        <v>3</v>
      </c>
      <c r="D6215" s="155">
        <v>1137.7</v>
      </c>
      <c r="E6215" s="17">
        <v>16968</v>
      </c>
      <c r="F6215" s="17">
        <v>1590741</v>
      </c>
      <c r="G6215" s="17">
        <v>719408.87150000024</v>
      </c>
      <c r="H6215">
        <v>88.081375376714576</v>
      </c>
    </row>
    <row r="6216" spans="1:8" x14ac:dyDescent="0.3">
      <c r="A6216" t="s">
        <v>555</v>
      </c>
      <c r="B6216" t="s">
        <v>165</v>
      </c>
      <c r="C6216" t="s">
        <v>7</v>
      </c>
      <c r="D6216" s="155">
        <v>1137.7</v>
      </c>
      <c r="E6216" s="17">
        <v>2052</v>
      </c>
      <c r="F6216" s="17">
        <v>481291</v>
      </c>
      <c r="G6216" s="17">
        <v>255004.30400000012</v>
      </c>
      <c r="H6216">
        <v>69.839091548272023</v>
      </c>
    </row>
    <row r="6217" spans="1:8" x14ac:dyDescent="0.3">
      <c r="A6217" t="s">
        <v>556</v>
      </c>
      <c r="B6217" t="s">
        <v>165</v>
      </c>
      <c r="C6217" t="s">
        <v>5</v>
      </c>
      <c r="D6217" s="155">
        <v>1137.7</v>
      </c>
      <c r="E6217" s="17">
        <v>4000</v>
      </c>
      <c r="F6217" s="17">
        <v>613897</v>
      </c>
      <c r="G6217" s="17">
        <v>338520.47590000031</v>
      </c>
      <c r="H6217">
        <v>61.597466404000052</v>
      </c>
    </row>
    <row r="6218" spans="1:8" x14ac:dyDescent="0.3">
      <c r="A6218" t="s">
        <v>557</v>
      </c>
      <c r="B6218" t="s">
        <v>165</v>
      </c>
      <c r="C6218" t="s">
        <v>6</v>
      </c>
      <c r="D6218" s="155">
        <v>1137.7</v>
      </c>
      <c r="E6218" s="17">
        <v>1330</v>
      </c>
      <c r="F6218" s="17">
        <v>507500</v>
      </c>
      <c r="G6218" s="17">
        <v>262019.17809999976</v>
      </c>
      <c r="H6218">
        <v>30.420465481584699</v>
      </c>
    </row>
    <row r="6219" spans="1:8" x14ac:dyDescent="0.3">
      <c r="A6219" t="s">
        <v>558</v>
      </c>
      <c r="B6219" t="s">
        <v>165</v>
      </c>
      <c r="C6219" t="s">
        <v>8</v>
      </c>
      <c r="D6219" s="155">
        <v>1137.7</v>
      </c>
      <c r="E6219" s="17">
        <v>3930</v>
      </c>
      <c r="F6219" s="17">
        <v>733533</v>
      </c>
      <c r="G6219" s="17">
        <v>341070.46410000004</v>
      </c>
      <c r="H6219">
        <v>53.951769427477721</v>
      </c>
    </row>
    <row r="6220" spans="1:8" x14ac:dyDescent="0.3">
      <c r="A6220" t="s">
        <v>559</v>
      </c>
      <c r="B6220" t="s">
        <v>165</v>
      </c>
      <c r="C6220" t="s">
        <v>21</v>
      </c>
      <c r="D6220" s="155">
        <v>1137.7</v>
      </c>
      <c r="E6220" s="17">
        <v>3110</v>
      </c>
      <c r="F6220" s="17">
        <v>379933</v>
      </c>
      <c r="G6220" s="17">
        <v>186374.78399999999</v>
      </c>
      <c r="H6220">
        <v>58.928234401581825</v>
      </c>
    </row>
    <row r="6221" spans="1:8" x14ac:dyDescent="0.3">
      <c r="A6221" t="s">
        <v>560</v>
      </c>
      <c r="B6221" t="s">
        <v>165</v>
      </c>
      <c r="C6221" t="s">
        <v>22</v>
      </c>
      <c r="D6221" s="155">
        <v>1137.7</v>
      </c>
      <c r="E6221" s="17">
        <v>2680</v>
      </c>
      <c r="F6221" s="17">
        <v>603030</v>
      </c>
      <c r="G6221" s="17">
        <v>294875.28119999962</v>
      </c>
      <c r="H6221">
        <v>51.428986867099624</v>
      </c>
    </row>
    <row r="6222" spans="1:8" x14ac:dyDescent="0.3">
      <c r="A6222" t="s">
        <v>561</v>
      </c>
      <c r="B6222" t="s">
        <v>165</v>
      </c>
      <c r="C6222" t="s">
        <v>23</v>
      </c>
      <c r="D6222" s="155">
        <v>1137.7</v>
      </c>
      <c r="E6222" s="17">
        <v>1520</v>
      </c>
      <c r="F6222" s="17">
        <v>652244</v>
      </c>
      <c r="G6222" s="17">
        <v>343019.0619999998</v>
      </c>
      <c r="H6222">
        <v>45.420921897961492</v>
      </c>
    </row>
    <row r="6223" spans="1:8" x14ac:dyDescent="0.3">
      <c r="A6223" t="s">
        <v>562</v>
      </c>
      <c r="B6223" t="s">
        <v>165</v>
      </c>
      <c r="C6223" t="s">
        <v>24</v>
      </c>
      <c r="D6223" s="155">
        <v>1137.7</v>
      </c>
      <c r="E6223" s="17">
        <v>6400</v>
      </c>
      <c r="F6223" s="17">
        <v>769293</v>
      </c>
      <c r="G6223" s="17">
        <v>402396.76660000015</v>
      </c>
      <c r="H6223">
        <v>51.575920184412681</v>
      </c>
    </row>
    <row r="6224" spans="1:8" x14ac:dyDescent="0.3">
      <c r="A6224" t="s">
        <v>563</v>
      </c>
      <c r="B6224" t="s">
        <v>165</v>
      </c>
      <c r="C6224" t="s">
        <v>25</v>
      </c>
      <c r="D6224" s="155">
        <v>1137.7</v>
      </c>
      <c r="E6224" s="17">
        <v>2360</v>
      </c>
      <c r="F6224" s="17">
        <v>397774</v>
      </c>
      <c r="G6224" s="17">
        <v>204768.49200000003</v>
      </c>
      <c r="H6224">
        <v>51.536450649377279</v>
      </c>
    </row>
    <row r="6225" spans="1:8" x14ac:dyDescent="0.3">
      <c r="A6225" t="s">
        <v>8536</v>
      </c>
      <c r="B6225" t="s">
        <v>165</v>
      </c>
      <c r="C6225" t="s">
        <v>5061</v>
      </c>
      <c r="D6225" s="155">
        <v>1137.7</v>
      </c>
      <c r="E6225" s="17">
        <v>2920</v>
      </c>
      <c r="F6225" s="17">
        <v>330015</v>
      </c>
      <c r="G6225" s="17">
        <v>173246.19520000005</v>
      </c>
      <c r="H6225">
        <v>55.633361632926054</v>
      </c>
    </row>
    <row r="6226" spans="1:8" x14ac:dyDescent="0.3">
      <c r="A6226" t="s">
        <v>564</v>
      </c>
      <c r="B6226" t="s">
        <v>165</v>
      </c>
      <c r="C6226" t="s">
        <v>14</v>
      </c>
      <c r="D6226" s="155">
        <v>1137.7</v>
      </c>
      <c r="E6226" s="17">
        <v>1405</v>
      </c>
      <c r="F6226" s="17">
        <v>436942.01</v>
      </c>
      <c r="G6226" s="17">
        <v>222261.75700000042</v>
      </c>
      <c r="H6226">
        <v>33.319691194886182</v>
      </c>
    </row>
    <row r="6227" spans="1:8" x14ac:dyDescent="0.3">
      <c r="A6227" t="s">
        <v>565</v>
      </c>
      <c r="B6227" t="s">
        <v>165</v>
      </c>
      <c r="C6227" t="s">
        <v>15</v>
      </c>
      <c r="D6227" s="155">
        <v>1137.7</v>
      </c>
      <c r="E6227" s="17">
        <v>1250</v>
      </c>
      <c r="F6227" s="17">
        <v>429986</v>
      </c>
      <c r="G6227" s="17">
        <v>247271.09999999992</v>
      </c>
      <c r="H6227">
        <v>41.905389703302745</v>
      </c>
    </row>
    <row r="6228" spans="1:8" x14ac:dyDescent="0.3">
      <c r="A6228" t="s">
        <v>8537</v>
      </c>
      <c r="B6228" t="s">
        <v>165</v>
      </c>
      <c r="C6228" t="s">
        <v>5063</v>
      </c>
      <c r="D6228" s="155">
        <v>1137.7</v>
      </c>
      <c r="E6228" s="17">
        <v>400</v>
      </c>
      <c r="F6228" s="17">
        <v>19688</v>
      </c>
      <c r="G6228" s="17">
        <v>8458.2199999999957</v>
      </c>
      <c r="H6228">
        <v>42.440952289359181</v>
      </c>
    </row>
    <row r="6229" spans="1:8" x14ac:dyDescent="0.3">
      <c r="A6229" t="s">
        <v>8538</v>
      </c>
      <c r="B6229" t="s">
        <v>165</v>
      </c>
      <c r="C6229" t="s">
        <v>5065</v>
      </c>
      <c r="D6229" s="155">
        <v>1137.7</v>
      </c>
      <c r="E6229" s="17">
        <v>0</v>
      </c>
      <c r="F6229" s="17">
        <v>356675</v>
      </c>
      <c r="G6229" s="17">
        <v>132713.60260000016</v>
      </c>
      <c r="H6229">
        <v>68.6128613225019</v>
      </c>
    </row>
    <row r="6230" spans="1:8" x14ac:dyDescent="0.3">
      <c r="A6230" t="s">
        <v>8539</v>
      </c>
      <c r="B6230" t="s">
        <v>165</v>
      </c>
      <c r="C6230" t="s">
        <v>5067</v>
      </c>
      <c r="D6230" s="155">
        <v>1137.7</v>
      </c>
      <c r="E6230" s="17">
        <v>0</v>
      </c>
      <c r="F6230" s="17">
        <v>261249</v>
      </c>
      <c r="G6230" s="17">
        <v>103531.49310000002</v>
      </c>
      <c r="H6230">
        <v>89.161110507637503</v>
      </c>
    </row>
    <row r="6231" spans="1:8" x14ac:dyDescent="0.3">
      <c r="A6231" t="s">
        <v>8540</v>
      </c>
      <c r="B6231" t="s">
        <v>165</v>
      </c>
      <c r="C6231" t="s">
        <v>5069</v>
      </c>
      <c r="D6231" s="155">
        <v>1137.7</v>
      </c>
      <c r="E6231" s="17">
        <v>0</v>
      </c>
      <c r="F6231" s="17">
        <v>20820</v>
      </c>
      <c r="G6231" s="17">
        <v>15774.254000000001</v>
      </c>
      <c r="H6231">
        <v>246.74982585330301</v>
      </c>
    </row>
    <row r="6232" spans="1:8" x14ac:dyDescent="0.3">
      <c r="A6232" t="s">
        <v>8541</v>
      </c>
      <c r="B6232" t="s">
        <v>165</v>
      </c>
      <c r="C6232" t="s">
        <v>5071</v>
      </c>
      <c r="D6232" s="155">
        <v>1137.7</v>
      </c>
      <c r="E6232" s="17">
        <v>0</v>
      </c>
      <c r="F6232" s="17">
        <v>48766</v>
      </c>
      <c r="G6232" s="17">
        <v>21265.935999999991</v>
      </c>
      <c r="H6232">
        <v>45.734926122353748</v>
      </c>
    </row>
    <row r="6233" spans="1:8" x14ac:dyDescent="0.3">
      <c r="A6233" t="s">
        <v>8542</v>
      </c>
      <c r="B6233" t="s">
        <v>165</v>
      </c>
      <c r="C6233" t="s">
        <v>5073</v>
      </c>
      <c r="D6233" s="155">
        <v>1137.7</v>
      </c>
      <c r="E6233" s="17">
        <v>0</v>
      </c>
      <c r="F6233" s="17">
        <v>31459</v>
      </c>
      <c r="G6233" s="17">
        <v>14091.134399999988</v>
      </c>
      <c r="H6233">
        <v>28.67005427540845</v>
      </c>
    </row>
    <row r="6234" spans="1:8" x14ac:dyDescent="0.3">
      <c r="A6234" t="s">
        <v>8543</v>
      </c>
      <c r="B6234" t="s">
        <v>165</v>
      </c>
      <c r="C6234" t="s">
        <v>5075</v>
      </c>
      <c r="D6234" s="155">
        <v>1137.7</v>
      </c>
      <c r="E6234" s="17">
        <v>0</v>
      </c>
      <c r="F6234" s="17">
        <v>964</v>
      </c>
      <c r="G6234" s="17">
        <v>-793.82999999999993</v>
      </c>
      <c r="H6234">
        <v>127.85292093092019</v>
      </c>
    </row>
    <row r="6235" spans="1:8" x14ac:dyDescent="0.3">
      <c r="A6235" t="s">
        <v>566</v>
      </c>
      <c r="B6235" t="s">
        <v>165</v>
      </c>
      <c r="C6235" t="s">
        <v>26</v>
      </c>
      <c r="D6235" s="155">
        <v>1137.7</v>
      </c>
      <c r="E6235" s="17">
        <v>1137</v>
      </c>
      <c r="F6235" s="17">
        <v>354357</v>
      </c>
      <c r="G6235" s="17">
        <v>177281.1372000002</v>
      </c>
      <c r="H6235">
        <v>90.427940050110266</v>
      </c>
    </row>
    <row r="6236" spans="1:8" x14ac:dyDescent="0.3">
      <c r="A6236" t="s">
        <v>567</v>
      </c>
      <c r="B6236" t="s">
        <v>165</v>
      </c>
      <c r="C6236" t="s">
        <v>27</v>
      </c>
      <c r="D6236" s="155">
        <v>1137.7</v>
      </c>
      <c r="E6236" s="17">
        <v>1287</v>
      </c>
      <c r="F6236" s="17">
        <v>286294</v>
      </c>
      <c r="G6236" s="17">
        <v>140619.89890000006</v>
      </c>
      <c r="H6236">
        <v>101.10453296423314</v>
      </c>
    </row>
    <row r="6237" spans="1:8" x14ac:dyDescent="0.3">
      <c r="A6237" t="s">
        <v>568</v>
      </c>
      <c r="B6237" t="s">
        <v>165</v>
      </c>
      <c r="C6237" t="s">
        <v>28</v>
      </c>
      <c r="D6237" s="155">
        <v>1137.7</v>
      </c>
      <c r="E6237" s="17">
        <v>1440</v>
      </c>
      <c r="F6237" s="17">
        <v>180278</v>
      </c>
      <c r="G6237" s="17">
        <v>72422.505199999941</v>
      </c>
      <c r="H6237">
        <v>112.20421498729229</v>
      </c>
    </row>
    <row r="6238" spans="1:8" x14ac:dyDescent="0.3">
      <c r="A6238" t="s">
        <v>569</v>
      </c>
      <c r="B6238" t="s">
        <v>165</v>
      </c>
      <c r="C6238" t="s">
        <v>29</v>
      </c>
      <c r="D6238" s="155">
        <v>1137.7</v>
      </c>
      <c r="E6238" s="17">
        <v>400</v>
      </c>
      <c r="F6238" s="17">
        <v>139794</v>
      </c>
      <c r="G6238" s="17">
        <v>62750.574300000007</v>
      </c>
      <c r="H6238">
        <v>57.019564681688308</v>
      </c>
    </row>
    <row r="6239" spans="1:8" x14ac:dyDescent="0.3">
      <c r="A6239" t="s">
        <v>8544</v>
      </c>
      <c r="B6239" t="s">
        <v>165</v>
      </c>
      <c r="C6239" t="s">
        <v>5077</v>
      </c>
      <c r="D6239" s="155">
        <v>1137.7</v>
      </c>
      <c r="E6239" s="17">
        <v>640</v>
      </c>
      <c r="F6239" s="17">
        <v>13616</v>
      </c>
      <c r="G6239" s="17">
        <v>5302.7240000000002</v>
      </c>
      <c r="H6239">
        <v>27.607700634503193</v>
      </c>
    </row>
    <row r="6240" spans="1:8" x14ac:dyDescent="0.3">
      <c r="A6240" t="s">
        <v>570</v>
      </c>
      <c r="B6240" t="s">
        <v>165</v>
      </c>
      <c r="C6240" t="s">
        <v>30</v>
      </c>
      <c r="D6240" s="155">
        <v>1137.7</v>
      </c>
      <c r="E6240" s="17">
        <v>1108</v>
      </c>
      <c r="F6240" s="17">
        <v>311112</v>
      </c>
      <c r="G6240" s="17">
        <v>176878.18559999985</v>
      </c>
      <c r="H6240">
        <v>47.5236223973384</v>
      </c>
    </row>
    <row r="6241" spans="1:8" x14ac:dyDescent="0.3">
      <c r="A6241" t="s">
        <v>8545</v>
      </c>
      <c r="B6241" t="s">
        <v>165</v>
      </c>
      <c r="C6241" t="s">
        <v>5079</v>
      </c>
      <c r="D6241" s="155">
        <v>1137.7</v>
      </c>
      <c r="E6241" s="17">
        <v>1000</v>
      </c>
      <c r="F6241" s="17">
        <v>25965</v>
      </c>
      <c r="G6241" s="17">
        <v>15069.326000000001</v>
      </c>
      <c r="H6241">
        <v>142.61899264790779</v>
      </c>
    </row>
    <row r="6242" spans="1:8" x14ac:dyDescent="0.3">
      <c r="A6242" t="s">
        <v>8546</v>
      </c>
      <c r="B6242" t="s">
        <v>165</v>
      </c>
      <c r="C6242" t="s">
        <v>5081</v>
      </c>
      <c r="D6242" s="155">
        <v>1137.7</v>
      </c>
      <c r="E6242" s="17">
        <v>0</v>
      </c>
      <c r="F6242" s="17">
        <v>121349</v>
      </c>
      <c r="G6242" s="17">
        <v>66126.391199999998</v>
      </c>
      <c r="H6242">
        <v>48.464844333830072</v>
      </c>
    </row>
    <row r="6243" spans="1:8" x14ac:dyDescent="0.3">
      <c r="A6243" t="s">
        <v>8547</v>
      </c>
      <c r="B6243" t="s">
        <v>165</v>
      </c>
      <c r="C6243" t="s">
        <v>5083</v>
      </c>
      <c r="D6243" s="155">
        <v>1137.7</v>
      </c>
      <c r="E6243" s="17">
        <v>0</v>
      </c>
      <c r="F6243" s="17">
        <v>170580</v>
      </c>
      <c r="G6243" s="17">
        <v>89511.275999999983</v>
      </c>
      <c r="H6243">
        <v>28.975124672000501</v>
      </c>
    </row>
    <row r="6244" spans="1:8" x14ac:dyDescent="0.3">
      <c r="A6244" t="s">
        <v>8548</v>
      </c>
      <c r="B6244" t="s">
        <v>165</v>
      </c>
      <c r="C6244" t="s">
        <v>5085</v>
      </c>
      <c r="D6244" s="155">
        <v>1137.7</v>
      </c>
      <c r="E6244" s="17">
        <v>405</v>
      </c>
      <c r="F6244" s="17">
        <v>65612</v>
      </c>
      <c r="G6244" s="17">
        <v>23220.321599999988</v>
      </c>
      <c r="H6244">
        <v>61.04564296751213</v>
      </c>
    </row>
    <row r="6245" spans="1:8" x14ac:dyDescent="0.3">
      <c r="A6245" t="s">
        <v>571</v>
      </c>
      <c r="B6245" t="s">
        <v>165</v>
      </c>
      <c r="C6245" t="s">
        <v>31</v>
      </c>
      <c r="D6245" s="155">
        <v>1137.7</v>
      </c>
      <c r="E6245" s="17">
        <v>4046</v>
      </c>
      <c r="F6245" s="17">
        <v>489278</v>
      </c>
      <c r="G6245" s="17">
        <v>221747.1899</v>
      </c>
      <c r="H6245">
        <v>59.849798876679017</v>
      </c>
    </row>
    <row r="6246" spans="1:8" x14ac:dyDescent="0.3">
      <c r="A6246" t="s">
        <v>8549</v>
      </c>
      <c r="B6246" t="s">
        <v>165</v>
      </c>
      <c r="C6246" t="s">
        <v>5087</v>
      </c>
      <c r="D6246" s="155">
        <v>1137.7</v>
      </c>
      <c r="E6246" s="17">
        <v>0</v>
      </c>
      <c r="F6246" s="17">
        <v>20476</v>
      </c>
      <c r="G6246" s="17">
        <v>-1304.5040000000045</v>
      </c>
      <c r="H6246">
        <v>100.94712087929645</v>
      </c>
    </row>
    <row r="6247" spans="1:8" x14ac:dyDescent="0.3">
      <c r="A6247" t="s">
        <v>3705</v>
      </c>
      <c r="B6247" t="s">
        <v>167</v>
      </c>
      <c r="C6247" t="s">
        <v>4</v>
      </c>
      <c r="D6247" s="155">
        <v>1128</v>
      </c>
      <c r="E6247" s="17">
        <v>13260</v>
      </c>
      <c r="F6247" s="17">
        <v>4084586</v>
      </c>
      <c r="G6247" s="17">
        <v>2083914.9231999998</v>
      </c>
      <c r="H6247">
        <v>49.390379474795481</v>
      </c>
    </row>
    <row r="6248" spans="1:8" x14ac:dyDescent="0.3">
      <c r="A6248" t="s">
        <v>3706</v>
      </c>
      <c r="B6248" t="s">
        <v>167</v>
      </c>
      <c r="C6248" t="s">
        <v>2</v>
      </c>
      <c r="D6248" s="155">
        <v>1128</v>
      </c>
      <c r="E6248" s="17">
        <v>17721</v>
      </c>
      <c r="F6248" s="17">
        <v>6017884</v>
      </c>
      <c r="G6248" s="17">
        <v>2926902.2426999994</v>
      </c>
      <c r="H6248">
        <v>62.580103045857747</v>
      </c>
    </row>
    <row r="6249" spans="1:8" x14ac:dyDescent="0.3">
      <c r="A6249" t="s">
        <v>3707</v>
      </c>
      <c r="B6249" t="s">
        <v>167</v>
      </c>
      <c r="C6249" t="s">
        <v>3</v>
      </c>
      <c r="D6249" s="155">
        <v>1128</v>
      </c>
      <c r="E6249" s="17">
        <v>16704</v>
      </c>
      <c r="F6249" s="17">
        <v>2176013</v>
      </c>
      <c r="G6249" s="17">
        <v>1049649.0957999998</v>
      </c>
      <c r="H6249">
        <v>74.73059798243851</v>
      </c>
    </row>
    <row r="6250" spans="1:8" x14ac:dyDescent="0.3">
      <c r="A6250" t="s">
        <v>3708</v>
      </c>
      <c r="B6250" t="s">
        <v>167</v>
      </c>
      <c r="C6250" t="s">
        <v>7</v>
      </c>
      <c r="D6250" s="155">
        <v>1128</v>
      </c>
      <c r="E6250" s="17">
        <v>2799</v>
      </c>
      <c r="F6250" s="17">
        <v>929718</v>
      </c>
      <c r="G6250" s="17">
        <v>515199.41260000033</v>
      </c>
      <c r="H6250">
        <v>48.22406416484862</v>
      </c>
    </row>
    <row r="6251" spans="1:8" x14ac:dyDescent="0.3">
      <c r="A6251" t="s">
        <v>3709</v>
      </c>
      <c r="B6251" t="s">
        <v>167</v>
      </c>
      <c r="C6251" t="s">
        <v>5</v>
      </c>
      <c r="D6251" s="155">
        <v>1128</v>
      </c>
      <c r="E6251" s="17">
        <v>3600</v>
      </c>
      <c r="F6251" s="17">
        <v>766703</v>
      </c>
      <c r="G6251" s="17">
        <v>421151.65179999982</v>
      </c>
      <c r="H6251">
        <v>43.29042646750694</v>
      </c>
    </row>
    <row r="6252" spans="1:8" x14ac:dyDescent="0.3">
      <c r="A6252" t="s">
        <v>3710</v>
      </c>
      <c r="B6252" t="s">
        <v>167</v>
      </c>
      <c r="C6252" t="s">
        <v>6</v>
      </c>
      <c r="D6252" s="155">
        <v>1128</v>
      </c>
      <c r="E6252" s="17">
        <v>1450</v>
      </c>
      <c r="F6252" s="17">
        <v>470319</v>
      </c>
      <c r="G6252" s="17">
        <v>233178.70600000009</v>
      </c>
      <c r="H6252">
        <v>32.420670089073951</v>
      </c>
    </row>
    <row r="6253" spans="1:8" x14ac:dyDescent="0.3">
      <c r="A6253" t="s">
        <v>3711</v>
      </c>
      <c r="B6253" t="s">
        <v>167</v>
      </c>
      <c r="C6253" t="s">
        <v>8</v>
      </c>
      <c r="D6253" s="155">
        <v>1128</v>
      </c>
      <c r="E6253" s="17">
        <v>3595</v>
      </c>
      <c r="F6253" s="17">
        <v>864495</v>
      </c>
      <c r="G6253" s="17">
        <v>407855.55469999992</v>
      </c>
      <c r="H6253">
        <v>40.751416586174606</v>
      </c>
    </row>
    <row r="6254" spans="1:8" x14ac:dyDescent="0.3">
      <c r="A6254" t="s">
        <v>3712</v>
      </c>
      <c r="B6254" t="s">
        <v>167</v>
      </c>
      <c r="C6254" t="s">
        <v>21</v>
      </c>
      <c r="D6254" s="155">
        <v>1128</v>
      </c>
      <c r="E6254" s="17">
        <v>3080</v>
      </c>
      <c r="F6254" s="17">
        <v>479571</v>
      </c>
      <c r="G6254" s="17">
        <v>233662.31840000034</v>
      </c>
      <c r="H6254">
        <v>47.447874191685315</v>
      </c>
    </row>
    <row r="6255" spans="1:8" x14ac:dyDescent="0.3">
      <c r="A6255" t="s">
        <v>3713</v>
      </c>
      <c r="B6255" t="s">
        <v>167</v>
      </c>
      <c r="C6255" t="s">
        <v>22</v>
      </c>
      <c r="D6255" s="155">
        <v>1128</v>
      </c>
      <c r="E6255" s="17">
        <v>2920</v>
      </c>
      <c r="F6255" s="17">
        <v>693404</v>
      </c>
      <c r="G6255" s="17">
        <v>342554.84959999972</v>
      </c>
      <c r="H6255">
        <v>48.024002349700403</v>
      </c>
    </row>
    <row r="6256" spans="1:8" x14ac:dyDescent="0.3">
      <c r="A6256" t="s">
        <v>3714</v>
      </c>
      <c r="B6256" t="s">
        <v>167</v>
      </c>
      <c r="C6256" t="s">
        <v>23</v>
      </c>
      <c r="D6256" s="155">
        <v>1128</v>
      </c>
      <c r="E6256" s="17">
        <v>1640</v>
      </c>
      <c r="F6256" s="17">
        <v>754695</v>
      </c>
      <c r="G6256" s="17">
        <v>394646.84600000025</v>
      </c>
      <c r="H6256">
        <v>41.166537127697659</v>
      </c>
    </row>
    <row r="6257" spans="1:8" x14ac:dyDescent="0.3">
      <c r="A6257" t="s">
        <v>3715</v>
      </c>
      <c r="B6257" t="s">
        <v>167</v>
      </c>
      <c r="C6257" t="s">
        <v>24</v>
      </c>
      <c r="D6257" s="155">
        <v>1128</v>
      </c>
      <c r="E6257" s="17">
        <v>6920</v>
      </c>
      <c r="F6257" s="17">
        <v>1024981</v>
      </c>
      <c r="G6257" s="17">
        <v>542709.22479999985</v>
      </c>
      <c r="H6257">
        <v>45.310337455344332</v>
      </c>
    </row>
    <row r="6258" spans="1:8" x14ac:dyDescent="0.3">
      <c r="A6258" t="s">
        <v>3716</v>
      </c>
      <c r="B6258" t="s">
        <v>167</v>
      </c>
      <c r="C6258" t="s">
        <v>25</v>
      </c>
      <c r="D6258" s="155">
        <v>1128</v>
      </c>
      <c r="E6258" s="17">
        <v>2560</v>
      </c>
      <c r="F6258" s="17">
        <v>474126</v>
      </c>
      <c r="G6258" s="17">
        <v>246353.38400000002</v>
      </c>
      <c r="H6258">
        <v>40.919716446510883</v>
      </c>
    </row>
    <row r="6259" spans="1:8" x14ac:dyDescent="0.3">
      <c r="A6259" t="s">
        <v>8550</v>
      </c>
      <c r="B6259" t="s">
        <v>167</v>
      </c>
      <c r="C6259" t="s">
        <v>5061</v>
      </c>
      <c r="D6259" s="155">
        <v>1128</v>
      </c>
      <c r="E6259" s="17">
        <v>2723</v>
      </c>
      <c r="F6259" s="17">
        <v>431352.98</v>
      </c>
      <c r="G6259" s="17">
        <v>223088.12899999987</v>
      </c>
      <c r="H6259">
        <v>39.105614231083067</v>
      </c>
    </row>
    <row r="6260" spans="1:8" x14ac:dyDescent="0.3">
      <c r="A6260" t="s">
        <v>3717</v>
      </c>
      <c r="B6260" t="s">
        <v>167</v>
      </c>
      <c r="C6260" t="s">
        <v>14</v>
      </c>
      <c r="D6260" s="155">
        <v>1128</v>
      </c>
      <c r="E6260" s="17">
        <v>1350</v>
      </c>
      <c r="F6260" s="17">
        <v>495707</v>
      </c>
      <c r="G6260" s="17">
        <v>250978.65699999992</v>
      </c>
      <c r="H6260">
        <v>7.5800105842256338</v>
      </c>
    </row>
    <row r="6261" spans="1:8" x14ac:dyDescent="0.3">
      <c r="A6261" t="s">
        <v>3718</v>
      </c>
      <c r="B6261" t="s">
        <v>167</v>
      </c>
      <c r="C6261" t="s">
        <v>15</v>
      </c>
      <c r="D6261" s="155">
        <v>1128</v>
      </c>
      <c r="E6261" s="17">
        <v>1120</v>
      </c>
      <c r="F6261" s="17">
        <v>536238</v>
      </c>
      <c r="G6261" s="17">
        <v>317032.15699999995</v>
      </c>
      <c r="H6261">
        <v>29.730473773456826</v>
      </c>
    </row>
    <row r="6262" spans="1:8" x14ac:dyDescent="0.3">
      <c r="A6262" t="s">
        <v>8551</v>
      </c>
      <c r="B6262" t="s">
        <v>167</v>
      </c>
      <c r="C6262" t="s">
        <v>5063</v>
      </c>
      <c r="D6262" s="155">
        <v>1128</v>
      </c>
      <c r="E6262" s="17">
        <v>400</v>
      </c>
      <c r="F6262" s="17">
        <v>34800</v>
      </c>
      <c r="G6262" s="17">
        <v>16295.900999999983</v>
      </c>
      <c r="H6262">
        <v>24.159304449246587</v>
      </c>
    </row>
    <row r="6263" spans="1:8" x14ac:dyDescent="0.3">
      <c r="A6263" t="s">
        <v>8552</v>
      </c>
      <c r="B6263" t="s">
        <v>167</v>
      </c>
      <c r="C6263" t="s">
        <v>5065</v>
      </c>
      <c r="D6263" s="155">
        <v>1128</v>
      </c>
      <c r="E6263" s="17">
        <v>0</v>
      </c>
      <c r="F6263" s="17">
        <v>268288</v>
      </c>
      <c r="G6263" s="17">
        <v>98775.725400000083</v>
      </c>
      <c r="H6263">
        <v>47.004765067909794</v>
      </c>
    </row>
    <row r="6264" spans="1:8" x14ac:dyDescent="0.3">
      <c r="A6264" t="s">
        <v>8553</v>
      </c>
      <c r="B6264" t="s">
        <v>167</v>
      </c>
      <c r="C6264" t="s">
        <v>5067</v>
      </c>
      <c r="D6264" s="155">
        <v>1128</v>
      </c>
      <c r="E6264" s="17">
        <v>0</v>
      </c>
      <c r="F6264" s="17">
        <v>300590</v>
      </c>
      <c r="G6264" s="17">
        <v>114267.61090000029</v>
      </c>
      <c r="H6264">
        <v>66.147392750987223</v>
      </c>
    </row>
    <row r="6265" spans="1:8" x14ac:dyDescent="0.3">
      <c r="A6265" t="s">
        <v>8554</v>
      </c>
      <c r="B6265" t="s">
        <v>167</v>
      </c>
      <c r="C6265" t="s">
        <v>5069</v>
      </c>
      <c r="D6265" s="155">
        <v>1128</v>
      </c>
      <c r="E6265" s="17">
        <v>0</v>
      </c>
      <c r="F6265" s="17">
        <v>44533</v>
      </c>
      <c r="G6265" s="17">
        <v>22689.690000000002</v>
      </c>
      <c r="H6265">
        <v>72.19740460580384</v>
      </c>
    </row>
    <row r="6266" spans="1:8" x14ac:dyDescent="0.3">
      <c r="A6266" t="s">
        <v>8555</v>
      </c>
      <c r="B6266" t="s">
        <v>167</v>
      </c>
      <c r="C6266" t="s">
        <v>5071</v>
      </c>
      <c r="D6266" s="155">
        <v>1128</v>
      </c>
      <c r="E6266" s="17">
        <v>0</v>
      </c>
      <c r="F6266" s="17">
        <v>37614</v>
      </c>
      <c r="G6266" s="17">
        <v>8924.1592000000128</v>
      </c>
      <c r="H6266">
        <v>35.792459653523053</v>
      </c>
    </row>
    <row r="6267" spans="1:8" x14ac:dyDescent="0.3">
      <c r="A6267" t="s">
        <v>8556</v>
      </c>
      <c r="B6267" t="s">
        <v>167</v>
      </c>
      <c r="C6267" t="s">
        <v>5073</v>
      </c>
      <c r="D6267" s="155">
        <v>1128</v>
      </c>
      <c r="E6267" s="17">
        <v>0</v>
      </c>
      <c r="F6267" s="17">
        <v>45087</v>
      </c>
      <c r="G6267" s="17">
        <v>21031.414199999999</v>
      </c>
      <c r="H6267">
        <v>26.889107597620818</v>
      </c>
    </row>
    <row r="6268" spans="1:8" x14ac:dyDescent="0.3">
      <c r="A6268" t="s">
        <v>8557</v>
      </c>
      <c r="B6268" t="s">
        <v>167</v>
      </c>
      <c r="C6268" t="s">
        <v>5075</v>
      </c>
      <c r="D6268" s="155">
        <v>1128</v>
      </c>
      <c r="E6268" s="17">
        <v>0</v>
      </c>
      <c r="F6268" s="17">
        <v>2728</v>
      </c>
      <c r="G6268" s="17">
        <v>1072.08</v>
      </c>
      <c r="H6268">
        <v>47.484534277018227</v>
      </c>
    </row>
    <row r="6269" spans="1:8" x14ac:dyDescent="0.3">
      <c r="A6269" t="s">
        <v>3719</v>
      </c>
      <c r="B6269" t="s">
        <v>167</v>
      </c>
      <c r="C6269" t="s">
        <v>26</v>
      </c>
      <c r="D6269" s="155">
        <v>1128</v>
      </c>
      <c r="E6269" s="17">
        <v>684</v>
      </c>
      <c r="F6269" s="17">
        <v>268432.98</v>
      </c>
      <c r="G6269" s="17">
        <v>125920.35770000005</v>
      </c>
      <c r="H6269">
        <v>63.856867864257929</v>
      </c>
    </row>
    <row r="6270" spans="1:8" x14ac:dyDescent="0.3">
      <c r="A6270" t="s">
        <v>3720</v>
      </c>
      <c r="B6270" t="s">
        <v>167</v>
      </c>
      <c r="C6270" t="s">
        <v>27</v>
      </c>
      <c r="D6270" s="155">
        <v>1128</v>
      </c>
      <c r="E6270" s="17">
        <v>912</v>
      </c>
      <c r="F6270" s="17">
        <v>264870</v>
      </c>
      <c r="G6270" s="17">
        <v>115498.9045</v>
      </c>
      <c r="H6270">
        <v>85.004672212502967</v>
      </c>
    </row>
    <row r="6271" spans="1:8" x14ac:dyDescent="0.3">
      <c r="A6271" t="s">
        <v>3721</v>
      </c>
      <c r="B6271" t="s">
        <v>167</v>
      </c>
      <c r="C6271" t="s">
        <v>28</v>
      </c>
      <c r="D6271" s="155">
        <v>1128</v>
      </c>
      <c r="E6271" s="17">
        <v>1056</v>
      </c>
      <c r="F6271" s="17">
        <v>276223</v>
      </c>
      <c r="G6271" s="17">
        <v>104431.85579999999</v>
      </c>
      <c r="H6271">
        <v>45.212780480450427</v>
      </c>
    </row>
    <row r="6272" spans="1:8" x14ac:dyDescent="0.3">
      <c r="A6272" t="s">
        <v>3722</v>
      </c>
      <c r="B6272" t="s">
        <v>167</v>
      </c>
      <c r="C6272" t="s">
        <v>29</v>
      </c>
      <c r="D6272" s="155">
        <v>1128</v>
      </c>
      <c r="E6272" s="17">
        <v>600</v>
      </c>
      <c r="F6272" s="17">
        <v>173284</v>
      </c>
      <c r="G6272" s="17">
        <v>55868.328200000018</v>
      </c>
      <c r="H6272">
        <v>53.720362501047326</v>
      </c>
    </row>
    <row r="6273" spans="1:8" x14ac:dyDescent="0.3">
      <c r="A6273" t="s">
        <v>8558</v>
      </c>
      <c r="B6273" t="s">
        <v>167</v>
      </c>
      <c r="C6273" t="s">
        <v>5077</v>
      </c>
      <c r="D6273" s="155">
        <v>1128</v>
      </c>
      <c r="E6273" s="17">
        <v>960</v>
      </c>
      <c r="F6273" s="17">
        <v>15066</v>
      </c>
      <c r="G6273" s="17">
        <v>5561.8919999999998</v>
      </c>
      <c r="H6273">
        <v>49.490522003748247</v>
      </c>
    </row>
    <row r="6274" spans="1:8" x14ac:dyDescent="0.3">
      <c r="A6274" t="s">
        <v>3723</v>
      </c>
      <c r="B6274" t="s">
        <v>167</v>
      </c>
      <c r="C6274" t="s">
        <v>30</v>
      </c>
      <c r="D6274" s="155">
        <v>1128</v>
      </c>
      <c r="E6274" s="17">
        <v>1308</v>
      </c>
      <c r="F6274" s="17">
        <v>278118</v>
      </c>
      <c r="G6274" s="17">
        <v>153643.26309999992</v>
      </c>
      <c r="H6274">
        <v>59.153242301008568</v>
      </c>
    </row>
    <row r="6275" spans="1:8" x14ac:dyDescent="0.3">
      <c r="A6275" t="s">
        <v>8559</v>
      </c>
      <c r="B6275" t="s">
        <v>167</v>
      </c>
      <c r="C6275" t="s">
        <v>5079</v>
      </c>
      <c r="D6275" s="155">
        <v>1128</v>
      </c>
      <c r="E6275" s="17">
        <v>1080</v>
      </c>
      <c r="F6275" s="17">
        <v>38028</v>
      </c>
      <c r="G6275" s="17">
        <v>18130.596000000001</v>
      </c>
      <c r="H6275">
        <v>82.741287174950102</v>
      </c>
    </row>
    <row r="6276" spans="1:8" x14ac:dyDescent="0.3">
      <c r="A6276" t="s">
        <v>8560</v>
      </c>
      <c r="B6276" t="s">
        <v>167</v>
      </c>
      <c r="C6276" t="s">
        <v>5081</v>
      </c>
      <c r="D6276" s="155">
        <v>1128</v>
      </c>
      <c r="E6276" s="17">
        <v>0</v>
      </c>
      <c r="F6276" s="17">
        <v>196380</v>
      </c>
      <c r="G6276" s="17">
        <v>92645.973999999973</v>
      </c>
      <c r="H6276">
        <v>79.623338281500835</v>
      </c>
    </row>
    <row r="6277" spans="1:8" x14ac:dyDescent="0.3">
      <c r="A6277" t="s">
        <v>8561</v>
      </c>
      <c r="B6277" t="s">
        <v>167</v>
      </c>
      <c r="C6277" t="s">
        <v>5083</v>
      </c>
      <c r="D6277" s="155">
        <v>1128</v>
      </c>
      <c r="E6277" s="17">
        <v>0</v>
      </c>
      <c r="F6277" s="17">
        <v>172038</v>
      </c>
      <c r="G6277" s="17">
        <v>95538.042000000016</v>
      </c>
      <c r="H6277">
        <v>34.742677443038559</v>
      </c>
    </row>
    <row r="6278" spans="1:8" x14ac:dyDescent="0.3">
      <c r="A6278" t="s">
        <v>8562</v>
      </c>
      <c r="B6278" t="s">
        <v>167</v>
      </c>
      <c r="C6278" t="s">
        <v>5085</v>
      </c>
      <c r="D6278" s="155">
        <v>1128</v>
      </c>
      <c r="E6278" s="17">
        <v>405</v>
      </c>
      <c r="F6278" s="17">
        <v>106902</v>
      </c>
      <c r="G6278" s="17">
        <v>38949.521999999983</v>
      </c>
      <c r="H6278">
        <v>26.307546389993309</v>
      </c>
    </row>
    <row r="6279" spans="1:8" x14ac:dyDescent="0.3">
      <c r="A6279" t="s">
        <v>3724</v>
      </c>
      <c r="B6279" t="s">
        <v>167</v>
      </c>
      <c r="C6279" t="s">
        <v>31</v>
      </c>
      <c r="D6279" s="155">
        <v>1128</v>
      </c>
      <c r="E6279" s="17">
        <v>2760</v>
      </c>
      <c r="F6279" s="17">
        <v>392139</v>
      </c>
      <c r="G6279" s="17">
        <v>194835.78080000018</v>
      </c>
      <c r="H6279">
        <v>42.420861975981431</v>
      </c>
    </row>
    <row r="6280" spans="1:8" x14ac:dyDescent="0.3">
      <c r="A6280" t="s">
        <v>3865</v>
      </c>
      <c r="B6280" t="s">
        <v>168</v>
      </c>
      <c r="C6280" t="s">
        <v>4</v>
      </c>
      <c r="D6280" s="155">
        <v>938.5</v>
      </c>
      <c r="E6280" s="17">
        <v>9921</v>
      </c>
      <c r="F6280" s="17">
        <v>2816588</v>
      </c>
      <c r="G6280" s="17">
        <v>1528640.1768000005</v>
      </c>
      <c r="H6280">
        <v>61.614735705545051</v>
      </c>
    </row>
    <row r="6281" spans="1:8" x14ac:dyDescent="0.3">
      <c r="A6281" t="s">
        <v>3866</v>
      </c>
      <c r="B6281" t="s">
        <v>168</v>
      </c>
      <c r="C6281" t="s">
        <v>2</v>
      </c>
      <c r="D6281" s="155">
        <v>938.5</v>
      </c>
      <c r="E6281" s="17">
        <v>10809</v>
      </c>
      <c r="F6281" s="17">
        <v>4188791</v>
      </c>
      <c r="G6281" s="17">
        <v>2251095.5798999993</v>
      </c>
      <c r="H6281">
        <v>60.222146494456723</v>
      </c>
    </row>
    <row r="6282" spans="1:8" x14ac:dyDescent="0.3">
      <c r="A6282" t="s">
        <v>3867</v>
      </c>
      <c r="B6282" t="s">
        <v>168</v>
      </c>
      <c r="C6282" t="s">
        <v>3</v>
      </c>
      <c r="D6282" s="155">
        <v>938.5</v>
      </c>
      <c r="E6282" s="17">
        <v>18144</v>
      </c>
      <c r="F6282" s="17">
        <v>2197805</v>
      </c>
      <c r="G6282" s="17">
        <v>1014986.1949999989</v>
      </c>
      <c r="H6282">
        <v>73.314295403428275</v>
      </c>
    </row>
    <row r="6283" spans="1:8" x14ac:dyDescent="0.3">
      <c r="A6283" t="s">
        <v>3868</v>
      </c>
      <c r="B6283" t="s">
        <v>168</v>
      </c>
      <c r="C6283" t="s">
        <v>7</v>
      </c>
      <c r="D6283" s="155">
        <v>938.5</v>
      </c>
      <c r="E6283" s="17">
        <v>3033</v>
      </c>
      <c r="F6283" s="17">
        <v>881374</v>
      </c>
      <c r="G6283" s="17">
        <v>483322.53699999978</v>
      </c>
      <c r="H6283">
        <v>59.888747327628735</v>
      </c>
    </row>
    <row r="6284" spans="1:8" x14ac:dyDescent="0.3">
      <c r="A6284" t="s">
        <v>3869</v>
      </c>
      <c r="B6284" t="s">
        <v>168</v>
      </c>
      <c r="C6284" t="s">
        <v>5</v>
      </c>
      <c r="D6284" s="155">
        <v>938.5</v>
      </c>
      <c r="E6284" s="17">
        <v>3200</v>
      </c>
      <c r="F6284" s="17">
        <v>532747</v>
      </c>
      <c r="G6284" s="17">
        <v>292377.6308000001</v>
      </c>
      <c r="H6284">
        <v>57.330751557757075</v>
      </c>
    </row>
    <row r="6285" spans="1:8" x14ac:dyDescent="0.3">
      <c r="A6285" t="s">
        <v>3870</v>
      </c>
      <c r="B6285" t="s">
        <v>168</v>
      </c>
      <c r="C6285" t="s">
        <v>6</v>
      </c>
      <c r="D6285" s="155">
        <v>938.5</v>
      </c>
      <c r="E6285" s="17">
        <v>1840</v>
      </c>
      <c r="F6285" s="17">
        <v>511921</v>
      </c>
      <c r="G6285" s="17">
        <v>255822.16270000002</v>
      </c>
      <c r="H6285">
        <v>40.85561509185343</v>
      </c>
    </row>
    <row r="6286" spans="1:8" x14ac:dyDescent="0.3">
      <c r="A6286" t="s">
        <v>3871</v>
      </c>
      <c r="B6286" t="s">
        <v>168</v>
      </c>
      <c r="C6286" t="s">
        <v>8</v>
      </c>
      <c r="D6286" s="155">
        <v>938.5</v>
      </c>
      <c r="E6286" s="17">
        <v>3270</v>
      </c>
      <c r="F6286" s="17">
        <v>645438</v>
      </c>
      <c r="G6286" s="17">
        <v>311753.88920000056</v>
      </c>
      <c r="H6286">
        <v>55.894365633666325</v>
      </c>
    </row>
    <row r="6287" spans="1:8" x14ac:dyDescent="0.3">
      <c r="A6287" t="s">
        <v>3872</v>
      </c>
      <c r="B6287" t="s">
        <v>168</v>
      </c>
      <c r="C6287" t="s">
        <v>21</v>
      </c>
      <c r="D6287" s="155">
        <v>938.5</v>
      </c>
      <c r="E6287" s="17">
        <v>2560</v>
      </c>
      <c r="F6287" s="17">
        <v>299248</v>
      </c>
      <c r="G6287" s="17">
        <v>137664.03139999998</v>
      </c>
      <c r="H6287">
        <v>59.861486719295762</v>
      </c>
    </row>
    <row r="6288" spans="1:8" x14ac:dyDescent="0.3">
      <c r="A6288" t="s">
        <v>3873</v>
      </c>
      <c r="B6288" t="s">
        <v>168</v>
      </c>
      <c r="C6288" t="s">
        <v>22</v>
      </c>
      <c r="D6288" s="155">
        <v>938.5</v>
      </c>
      <c r="E6288" s="17">
        <v>2400</v>
      </c>
      <c r="F6288" s="17">
        <v>484694</v>
      </c>
      <c r="G6288" s="17">
        <v>242884.58519999994</v>
      </c>
      <c r="H6288">
        <v>61.655634472839338</v>
      </c>
    </row>
    <row r="6289" spans="1:8" x14ac:dyDescent="0.3">
      <c r="A6289" t="s">
        <v>3874</v>
      </c>
      <c r="B6289" t="s">
        <v>168</v>
      </c>
      <c r="C6289" t="s">
        <v>23</v>
      </c>
      <c r="D6289" s="155">
        <v>938.5</v>
      </c>
      <c r="E6289" s="17">
        <v>1360</v>
      </c>
      <c r="F6289" s="17">
        <v>515501</v>
      </c>
      <c r="G6289" s="17">
        <v>272946.02200000023</v>
      </c>
      <c r="H6289">
        <v>52.76873654887433</v>
      </c>
    </row>
    <row r="6290" spans="1:8" x14ac:dyDescent="0.3">
      <c r="A6290" t="s">
        <v>3875</v>
      </c>
      <c r="B6290" t="s">
        <v>168</v>
      </c>
      <c r="C6290" t="s">
        <v>24</v>
      </c>
      <c r="D6290" s="155">
        <v>938.5</v>
      </c>
      <c r="E6290" s="17">
        <v>5720</v>
      </c>
      <c r="F6290" s="17">
        <v>683402</v>
      </c>
      <c r="G6290" s="17">
        <v>362122.28500000032</v>
      </c>
      <c r="H6290">
        <v>52.324420281871944</v>
      </c>
    </row>
    <row r="6291" spans="1:8" x14ac:dyDescent="0.3">
      <c r="A6291" t="s">
        <v>3876</v>
      </c>
      <c r="B6291" t="s">
        <v>168</v>
      </c>
      <c r="C6291" t="s">
        <v>25</v>
      </c>
      <c r="D6291" s="155">
        <v>938.5</v>
      </c>
      <c r="E6291" s="17">
        <v>2120</v>
      </c>
      <c r="F6291" s="17">
        <v>331882</v>
      </c>
      <c r="G6291" s="17">
        <v>174775.22399999999</v>
      </c>
      <c r="H6291">
        <v>57.685582481178237</v>
      </c>
    </row>
    <row r="6292" spans="1:8" x14ac:dyDescent="0.3">
      <c r="A6292" t="s">
        <v>8563</v>
      </c>
      <c r="B6292" t="s">
        <v>168</v>
      </c>
      <c r="C6292" t="s">
        <v>5061</v>
      </c>
      <c r="D6292" s="155">
        <v>938.5</v>
      </c>
      <c r="E6292" s="17">
        <v>2500</v>
      </c>
      <c r="F6292" s="17">
        <v>311251</v>
      </c>
      <c r="G6292" s="17">
        <v>163132.79820000005</v>
      </c>
      <c r="H6292">
        <v>52.344648677067575</v>
      </c>
    </row>
    <row r="6293" spans="1:8" x14ac:dyDescent="0.3">
      <c r="A6293" t="s">
        <v>3877</v>
      </c>
      <c r="B6293" t="s">
        <v>168</v>
      </c>
      <c r="C6293" t="s">
        <v>14</v>
      </c>
      <c r="D6293" s="155">
        <v>938.5</v>
      </c>
      <c r="E6293" s="17">
        <v>1215</v>
      </c>
      <c r="F6293" s="17">
        <v>419384</v>
      </c>
      <c r="G6293" s="17">
        <v>209984.41499999998</v>
      </c>
      <c r="H6293">
        <v>32.201134109219907</v>
      </c>
    </row>
    <row r="6294" spans="1:8" x14ac:dyDescent="0.3">
      <c r="A6294" t="s">
        <v>3878</v>
      </c>
      <c r="B6294" t="s">
        <v>168</v>
      </c>
      <c r="C6294" t="s">
        <v>15</v>
      </c>
      <c r="D6294" s="155">
        <v>938.5</v>
      </c>
      <c r="E6294" s="17">
        <v>1200</v>
      </c>
      <c r="F6294" s="17">
        <v>375878</v>
      </c>
      <c r="G6294" s="17">
        <v>219553.10780000011</v>
      </c>
      <c r="H6294">
        <v>38.75879935454067</v>
      </c>
    </row>
    <row r="6295" spans="1:8" x14ac:dyDescent="0.3">
      <c r="A6295" t="s">
        <v>8564</v>
      </c>
      <c r="B6295" t="s">
        <v>168</v>
      </c>
      <c r="C6295" t="s">
        <v>5063</v>
      </c>
      <c r="D6295" s="155">
        <v>938.5</v>
      </c>
      <c r="E6295" s="17">
        <v>400</v>
      </c>
      <c r="F6295" s="17">
        <v>11987</v>
      </c>
      <c r="G6295" s="17">
        <v>4259.3689999999933</v>
      </c>
      <c r="H6295">
        <v>72.79444268236918</v>
      </c>
    </row>
    <row r="6296" spans="1:8" x14ac:dyDescent="0.3">
      <c r="A6296" t="s">
        <v>8565</v>
      </c>
      <c r="B6296" t="s">
        <v>168</v>
      </c>
      <c r="C6296" t="s">
        <v>5065</v>
      </c>
      <c r="D6296" s="155">
        <v>938.5</v>
      </c>
      <c r="E6296" s="17">
        <v>0</v>
      </c>
      <c r="F6296" s="17">
        <v>228414</v>
      </c>
      <c r="G6296" s="17">
        <v>85093.116100000014</v>
      </c>
      <c r="H6296">
        <v>54.024599696876344</v>
      </c>
    </row>
    <row r="6297" spans="1:8" x14ac:dyDescent="0.3">
      <c r="A6297" t="s">
        <v>8566</v>
      </c>
      <c r="B6297" t="s">
        <v>168</v>
      </c>
      <c r="C6297" t="s">
        <v>5067</v>
      </c>
      <c r="D6297" s="155">
        <v>938.5</v>
      </c>
      <c r="E6297" s="17">
        <v>0</v>
      </c>
      <c r="F6297" s="17">
        <v>157018</v>
      </c>
      <c r="G6297" s="17">
        <v>51799.639200000049</v>
      </c>
      <c r="H6297">
        <v>57.648785989260517</v>
      </c>
    </row>
    <row r="6298" spans="1:8" x14ac:dyDescent="0.3">
      <c r="A6298" t="s">
        <v>8567</v>
      </c>
      <c r="B6298" t="s">
        <v>168</v>
      </c>
      <c r="C6298" t="s">
        <v>5069</v>
      </c>
      <c r="D6298" s="155">
        <v>938.5</v>
      </c>
      <c r="E6298" s="17">
        <v>0</v>
      </c>
      <c r="F6298" s="17">
        <v>31495</v>
      </c>
      <c r="G6298" s="17">
        <v>11640.334000000003</v>
      </c>
      <c r="H6298">
        <v>62.181940768986074</v>
      </c>
    </row>
    <row r="6299" spans="1:8" x14ac:dyDescent="0.3">
      <c r="A6299" t="s">
        <v>8568</v>
      </c>
      <c r="B6299" t="s">
        <v>168</v>
      </c>
      <c r="C6299" t="s">
        <v>5071</v>
      </c>
      <c r="D6299" s="155">
        <v>938.5</v>
      </c>
      <c r="E6299" s="17">
        <v>0</v>
      </c>
      <c r="F6299" s="17">
        <v>33977</v>
      </c>
      <c r="G6299" s="17">
        <v>6314.5806000000011</v>
      </c>
      <c r="H6299">
        <v>61.464016122899203</v>
      </c>
    </row>
    <row r="6300" spans="1:8" x14ac:dyDescent="0.3">
      <c r="A6300" t="s">
        <v>8569</v>
      </c>
      <c r="B6300" t="s">
        <v>168</v>
      </c>
      <c r="C6300" t="s">
        <v>5073</v>
      </c>
      <c r="D6300" s="155">
        <v>938.5</v>
      </c>
      <c r="E6300" s="17">
        <v>0</v>
      </c>
      <c r="F6300" s="17">
        <v>55167</v>
      </c>
      <c r="G6300" s="17">
        <v>22751.597900000008</v>
      </c>
      <c r="H6300">
        <v>22.421334412507569</v>
      </c>
    </row>
    <row r="6301" spans="1:8" x14ac:dyDescent="0.3">
      <c r="A6301" t="s">
        <v>8570</v>
      </c>
      <c r="B6301" t="s">
        <v>168</v>
      </c>
      <c r="C6301" t="s">
        <v>5075</v>
      </c>
      <c r="D6301" s="155">
        <v>938.5</v>
      </c>
      <c r="E6301" s="17">
        <v>0</v>
      </c>
      <c r="F6301" s="17">
        <v>399</v>
      </c>
      <c r="G6301" s="17">
        <v>212.64</v>
      </c>
      <c r="H6301">
        <v>112.84433354797167</v>
      </c>
    </row>
    <row r="6302" spans="1:8" x14ac:dyDescent="0.3">
      <c r="A6302" t="s">
        <v>3879</v>
      </c>
      <c r="B6302" t="s">
        <v>168</v>
      </c>
      <c r="C6302" t="s">
        <v>26</v>
      </c>
      <c r="D6302" s="155">
        <v>938.5</v>
      </c>
      <c r="E6302" s="17">
        <v>456</v>
      </c>
      <c r="F6302" s="17">
        <v>204228</v>
      </c>
      <c r="G6302" s="17">
        <v>105968.74610000002</v>
      </c>
      <c r="H6302">
        <v>60.637025383519791</v>
      </c>
    </row>
    <row r="6303" spans="1:8" x14ac:dyDescent="0.3">
      <c r="A6303" t="s">
        <v>3880</v>
      </c>
      <c r="B6303" t="s">
        <v>168</v>
      </c>
      <c r="C6303" t="s">
        <v>27</v>
      </c>
      <c r="D6303" s="155">
        <v>938.5</v>
      </c>
      <c r="E6303" s="17">
        <v>684</v>
      </c>
      <c r="F6303" s="17">
        <v>193045</v>
      </c>
      <c r="G6303" s="17">
        <v>96597.818000000058</v>
      </c>
      <c r="H6303">
        <v>92.162397802353539</v>
      </c>
    </row>
    <row r="6304" spans="1:8" x14ac:dyDescent="0.3">
      <c r="A6304" t="s">
        <v>3881</v>
      </c>
      <c r="B6304" t="s">
        <v>168</v>
      </c>
      <c r="C6304" t="s">
        <v>28</v>
      </c>
      <c r="D6304" s="155">
        <v>938.5</v>
      </c>
      <c r="E6304" s="17">
        <v>1320</v>
      </c>
      <c r="F6304" s="17">
        <v>253678</v>
      </c>
      <c r="G6304" s="17">
        <v>110613.50539999994</v>
      </c>
      <c r="H6304">
        <v>67.462963921867541</v>
      </c>
    </row>
    <row r="6305" spans="1:8" x14ac:dyDescent="0.3">
      <c r="A6305" t="s">
        <v>3882</v>
      </c>
      <c r="B6305" t="s">
        <v>168</v>
      </c>
      <c r="C6305" t="s">
        <v>29</v>
      </c>
      <c r="D6305" s="155">
        <v>938.5</v>
      </c>
      <c r="E6305" s="17">
        <v>200</v>
      </c>
      <c r="F6305" s="17">
        <v>97960</v>
      </c>
      <c r="G6305" s="17">
        <v>49506.279400000007</v>
      </c>
      <c r="H6305">
        <v>62.592338170208436</v>
      </c>
    </row>
    <row r="6306" spans="1:8" x14ac:dyDescent="0.3">
      <c r="A6306" t="s">
        <v>8571</v>
      </c>
      <c r="B6306" t="s">
        <v>168</v>
      </c>
      <c r="C6306" t="s">
        <v>5077</v>
      </c>
      <c r="D6306" s="155">
        <v>938.5</v>
      </c>
      <c r="E6306" s="17">
        <v>960</v>
      </c>
      <c r="F6306" s="17">
        <v>16664</v>
      </c>
      <c r="G6306" s="17">
        <v>6723.9079999999994</v>
      </c>
      <c r="H6306">
        <v>72.944493934261445</v>
      </c>
    </row>
    <row r="6307" spans="1:8" x14ac:dyDescent="0.3">
      <c r="A6307" t="s">
        <v>3883</v>
      </c>
      <c r="B6307" t="s">
        <v>168</v>
      </c>
      <c r="C6307" t="s">
        <v>30</v>
      </c>
      <c r="D6307" s="155">
        <v>938.5</v>
      </c>
      <c r="E6307" s="17">
        <v>1308</v>
      </c>
      <c r="F6307" s="17">
        <v>289189</v>
      </c>
      <c r="G6307" s="17">
        <v>171927.4268999999</v>
      </c>
      <c r="H6307">
        <v>61.979709830449075</v>
      </c>
    </row>
    <row r="6308" spans="1:8" x14ac:dyDescent="0.3">
      <c r="A6308" t="s">
        <v>8572</v>
      </c>
      <c r="B6308" t="s">
        <v>168</v>
      </c>
      <c r="C6308" t="s">
        <v>5079</v>
      </c>
      <c r="D6308" s="155">
        <v>938.5</v>
      </c>
      <c r="E6308" s="17">
        <v>920</v>
      </c>
      <c r="F6308" s="17">
        <v>15584</v>
      </c>
      <c r="G6308" s="17">
        <v>8640.6400000000012</v>
      </c>
      <c r="H6308">
        <v>252.58011346091826</v>
      </c>
    </row>
    <row r="6309" spans="1:8" x14ac:dyDescent="0.3">
      <c r="A6309" t="s">
        <v>8573</v>
      </c>
      <c r="B6309" t="s">
        <v>168</v>
      </c>
      <c r="C6309" t="s">
        <v>5081</v>
      </c>
      <c r="D6309" s="155">
        <v>938.5</v>
      </c>
      <c r="E6309" s="17">
        <v>0</v>
      </c>
      <c r="F6309" s="17">
        <v>138231</v>
      </c>
      <c r="G6309" s="17">
        <v>73025.035999999993</v>
      </c>
      <c r="H6309">
        <v>72.403392105360012</v>
      </c>
    </row>
    <row r="6310" spans="1:8" x14ac:dyDescent="0.3">
      <c r="A6310" t="s">
        <v>8574</v>
      </c>
      <c r="B6310" t="s">
        <v>168</v>
      </c>
      <c r="C6310" t="s">
        <v>5083</v>
      </c>
      <c r="D6310" s="155">
        <v>938.5</v>
      </c>
      <c r="E6310" s="17">
        <v>0</v>
      </c>
      <c r="F6310" s="17">
        <v>228564</v>
      </c>
      <c r="G6310" s="17">
        <v>121237.28799999996</v>
      </c>
      <c r="H6310">
        <v>32.34916147063182</v>
      </c>
    </row>
    <row r="6311" spans="1:8" x14ac:dyDescent="0.3">
      <c r="A6311" t="s">
        <v>8575</v>
      </c>
      <c r="B6311" t="s">
        <v>168</v>
      </c>
      <c r="C6311" t="s">
        <v>5085</v>
      </c>
      <c r="D6311" s="155">
        <v>938.5</v>
      </c>
      <c r="E6311" s="17">
        <v>360</v>
      </c>
      <c r="F6311" s="17">
        <v>49993</v>
      </c>
      <c r="G6311" s="17">
        <v>21278.4948</v>
      </c>
      <c r="H6311">
        <v>74.952513327654387</v>
      </c>
    </row>
    <row r="6312" spans="1:8" x14ac:dyDescent="0.3">
      <c r="A6312" t="s">
        <v>3884</v>
      </c>
      <c r="B6312" t="s">
        <v>168</v>
      </c>
      <c r="C6312" t="s">
        <v>31</v>
      </c>
      <c r="D6312" s="155">
        <v>938.5</v>
      </c>
      <c r="E6312" s="17">
        <v>4000</v>
      </c>
      <c r="F6312" s="17">
        <v>447180</v>
      </c>
      <c r="G6312" s="17">
        <v>207290.57900000009</v>
      </c>
      <c r="H6312">
        <v>60.856558482001617</v>
      </c>
    </row>
    <row r="6313" spans="1:8" x14ac:dyDescent="0.3">
      <c r="A6313" t="s">
        <v>8576</v>
      </c>
      <c r="B6313" t="s">
        <v>168</v>
      </c>
      <c r="C6313" t="s">
        <v>5087</v>
      </c>
      <c r="D6313" s="155">
        <v>938.5</v>
      </c>
      <c r="E6313" s="17">
        <v>0</v>
      </c>
      <c r="F6313" s="17">
        <v>42141</v>
      </c>
      <c r="G6313" s="17">
        <v>-20.05800000000454</v>
      </c>
      <c r="H6313">
        <v>46.958654735372143</v>
      </c>
    </row>
    <row r="6314" spans="1:8" x14ac:dyDescent="0.3">
      <c r="A6314" t="s">
        <v>3925</v>
      </c>
      <c r="B6314" t="s">
        <v>169</v>
      </c>
      <c r="C6314" t="s">
        <v>4</v>
      </c>
      <c r="D6314" s="155">
        <v>1150</v>
      </c>
      <c r="E6314" s="17">
        <v>11271</v>
      </c>
      <c r="F6314" s="17">
        <v>4909897</v>
      </c>
      <c r="G6314" s="17">
        <v>2623090.7620999981</v>
      </c>
      <c r="H6314">
        <v>37.680793875535976</v>
      </c>
    </row>
    <row r="6315" spans="1:8" x14ac:dyDescent="0.3">
      <c r="A6315" t="s">
        <v>3926</v>
      </c>
      <c r="B6315" t="s">
        <v>169</v>
      </c>
      <c r="C6315" t="s">
        <v>2</v>
      </c>
      <c r="D6315" s="155">
        <v>1150</v>
      </c>
      <c r="E6315" s="17">
        <v>14034</v>
      </c>
      <c r="F6315" s="17">
        <v>6824786</v>
      </c>
      <c r="G6315" s="17">
        <v>3760522.1002000002</v>
      </c>
      <c r="H6315">
        <v>51.231937262631526</v>
      </c>
    </row>
    <row r="6316" spans="1:8" x14ac:dyDescent="0.3">
      <c r="A6316" t="s">
        <v>3927</v>
      </c>
      <c r="B6316" t="s">
        <v>169</v>
      </c>
      <c r="C6316" t="s">
        <v>3</v>
      </c>
      <c r="D6316" s="155">
        <v>1150</v>
      </c>
      <c r="E6316" s="17">
        <v>13944</v>
      </c>
      <c r="F6316" s="17">
        <v>2629380</v>
      </c>
      <c r="G6316" s="17">
        <v>1366036.0774999999</v>
      </c>
      <c r="H6316">
        <v>57.082655681830012</v>
      </c>
    </row>
    <row r="6317" spans="1:8" x14ac:dyDescent="0.3">
      <c r="A6317" t="s">
        <v>3928</v>
      </c>
      <c r="B6317" t="s">
        <v>169</v>
      </c>
      <c r="C6317" t="s">
        <v>7</v>
      </c>
      <c r="D6317" s="155">
        <v>1150</v>
      </c>
      <c r="E6317" s="17">
        <v>5610</v>
      </c>
      <c r="F6317" s="17">
        <v>1608669</v>
      </c>
      <c r="G6317" s="17">
        <v>861619.63900000066</v>
      </c>
      <c r="H6317">
        <v>58.557870135705798</v>
      </c>
    </row>
    <row r="6318" spans="1:8" x14ac:dyDescent="0.3">
      <c r="A6318" t="s">
        <v>3929</v>
      </c>
      <c r="B6318" t="s">
        <v>169</v>
      </c>
      <c r="C6318" t="s">
        <v>5</v>
      </c>
      <c r="D6318" s="155">
        <v>1150</v>
      </c>
      <c r="E6318" s="17">
        <v>7600</v>
      </c>
      <c r="F6318" s="17">
        <v>1203120</v>
      </c>
      <c r="G6318" s="17">
        <v>673500.11029999983</v>
      </c>
      <c r="H6318">
        <v>60.286045964183543</v>
      </c>
    </row>
    <row r="6319" spans="1:8" x14ac:dyDescent="0.3">
      <c r="A6319" t="s">
        <v>3930</v>
      </c>
      <c r="B6319" t="s">
        <v>169</v>
      </c>
      <c r="C6319" t="s">
        <v>6</v>
      </c>
      <c r="D6319" s="155">
        <v>1150</v>
      </c>
      <c r="E6319" s="17">
        <v>1320</v>
      </c>
      <c r="F6319" s="17">
        <v>422096</v>
      </c>
      <c r="G6319" s="17">
        <v>213930.87160000033</v>
      </c>
      <c r="H6319">
        <v>33.071419216149572</v>
      </c>
    </row>
    <row r="6320" spans="1:8" x14ac:dyDescent="0.3">
      <c r="A6320" t="s">
        <v>3931</v>
      </c>
      <c r="B6320" t="s">
        <v>169</v>
      </c>
      <c r="C6320" t="s">
        <v>8</v>
      </c>
      <c r="D6320" s="155">
        <v>1150</v>
      </c>
      <c r="E6320" s="17">
        <v>3490</v>
      </c>
      <c r="F6320" s="17">
        <v>903462</v>
      </c>
      <c r="G6320" s="17">
        <v>431570.85719999979</v>
      </c>
      <c r="H6320">
        <v>40.337710089565128</v>
      </c>
    </row>
    <row r="6321" spans="1:8" x14ac:dyDescent="0.3">
      <c r="A6321" t="s">
        <v>3932</v>
      </c>
      <c r="B6321" t="s">
        <v>169</v>
      </c>
      <c r="C6321" t="s">
        <v>21</v>
      </c>
      <c r="D6321" s="155">
        <v>1150</v>
      </c>
      <c r="E6321" s="17">
        <v>2980</v>
      </c>
      <c r="F6321" s="17">
        <v>400683</v>
      </c>
      <c r="G6321" s="17">
        <v>185686.36079999999</v>
      </c>
      <c r="H6321">
        <v>45.355471111941036</v>
      </c>
    </row>
    <row r="6322" spans="1:8" x14ac:dyDescent="0.3">
      <c r="A6322" t="s">
        <v>3933</v>
      </c>
      <c r="B6322" t="s">
        <v>169</v>
      </c>
      <c r="C6322" t="s">
        <v>22</v>
      </c>
      <c r="D6322" s="155">
        <v>1150</v>
      </c>
      <c r="E6322" s="17">
        <v>2280</v>
      </c>
      <c r="F6322" s="17">
        <v>660818</v>
      </c>
      <c r="G6322" s="17">
        <v>323590.00400000013</v>
      </c>
      <c r="H6322">
        <v>37.134749971055214</v>
      </c>
    </row>
    <row r="6323" spans="1:8" x14ac:dyDescent="0.3">
      <c r="A6323" t="s">
        <v>3934</v>
      </c>
      <c r="B6323" t="s">
        <v>169</v>
      </c>
      <c r="C6323" t="s">
        <v>23</v>
      </c>
      <c r="D6323" s="155">
        <v>1150</v>
      </c>
      <c r="E6323" s="17">
        <v>1280</v>
      </c>
      <c r="F6323" s="17">
        <v>525306</v>
      </c>
      <c r="G6323" s="17">
        <v>271723.18599999981</v>
      </c>
      <c r="H6323">
        <v>42.910553704952548</v>
      </c>
    </row>
    <row r="6324" spans="1:8" x14ac:dyDescent="0.3">
      <c r="A6324" t="s">
        <v>3935</v>
      </c>
      <c r="B6324" t="s">
        <v>169</v>
      </c>
      <c r="C6324" t="s">
        <v>24</v>
      </c>
      <c r="D6324" s="155">
        <v>1150</v>
      </c>
      <c r="E6324" s="17">
        <v>5440</v>
      </c>
      <c r="F6324" s="17">
        <v>689407</v>
      </c>
      <c r="G6324" s="17">
        <v>344904.82219999965</v>
      </c>
      <c r="H6324">
        <v>46.028432808937545</v>
      </c>
    </row>
    <row r="6325" spans="1:8" x14ac:dyDescent="0.3">
      <c r="A6325" t="s">
        <v>3936</v>
      </c>
      <c r="B6325" t="s">
        <v>169</v>
      </c>
      <c r="C6325" t="s">
        <v>25</v>
      </c>
      <c r="D6325" s="155">
        <v>1150</v>
      </c>
      <c r="E6325" s="17">
        <v>2000</v>
      </c>
      <c r="F6325" s="17">
        <v>408276</v>
      </c>
      <c r="G6325" s="17">
        <v>206522.76600000009</v>
      </c>
      <c r="H6325">
        <v>37.201659560014832</v>
      </c>
    </row>
    <row r="6326" spans="1:8" x14ac:dyDescent="0.3">
      <c r="A6326" t="s">
        <v>8577</v>
      </c>
      <c r="B6326" t="s">
        <v>169</v>
      </c>
      <c r="C6326" t="s">
        <v>5061</v>
      </c>
      <c r="D6326" s="155">
        <v>1150</v>
      </c>
      <c r="E6326" s="17">
        <v>2147</v>
      </c>
      <c r="F6326" s="17">
        <v>422911</v>
      </c>
      <c r="G6326" s="17">
        <v>211625.33900000018</v>
      </c>
      <c r="H6326">
        <v>40.077830424091132</v>
      </c>
    </row>
    <row r="6327" spans="1:8" x14ac:dyDescent="0.3">
      <c r="A6327" t="s">
        <v>3937</v>
      </c>
      <c r="B6327" t="s">
        <v>169</v>
      </c>
      <c r="C6327" t="s">
        <v>14</v>
      </c>
      <c r="D6327" s="155">
        <v>1150</v>
      </c>
      <c r="E6327" s="17">
        <v>1287</v>
      </c>
      <c r="F6327" s="17">
        <v>461843</v>
      </c>
      <c r="G6327" s="17">
        <v>236538.03200000021</v>
      </c>
      <c r="H6327">
        <v>27.990708155623139</v>
      </c>
    </row>
    <row r="6328" spans="1:8" x14ac:dyDescent="0.3">
      <c r="A6328" t="s">
        <v>3938</v>
      </c>
      <c r="B6328" t="s">
        <v>169</v>
      </c>
      <c r="C6328" t="s">
        <v>15</v>
      </c>
      <c r="D6328" s="155">
        <v>1150</v>
      </c>
      <c r="E6328" s="17">
        <v>1063</v>
      </c>
      <c r="F6328" s="17">
        <v>519902</v>
      </c>
      <c r="G6328" s="17">
        <v>305874.68800000008</v>
      </c>
      <c r="H6328">
        <v>37.283544540334184</v>
      </c>
    </row>
    <row r="6329" spans="1:8" x14ac:dyDescent="0.3">
      <c r="A6329" t="s">
        <v>8578</v>
      </c>
      <c r="B6329" t="s">
        <v>169</v>
      </c>
      <c r="C6329" t="s">
        <v>5063</v>
      </c>
      <c r="D6329" s="155">
        <v>1150</v>
      </c>
      <c r="E6329" s="17">
        <v>400</v>
      </c>
      <c r="F6329" s="17">
        <v>17974</v>
      </c>
      <c r="G6329" s="17">
        <v>7680.7129999999997</v>
      </c>
      <c r="H6329">
        <v>49.863522594871796</v>
      </c>
    </row>
    <row r="6330" spans="1:8" x14ac:dyDescent="0.3">
      <c r="A6330" t="s">
        <v>8579</v>
      </c>
      <c r="B6330" t="s">
        <v>169</v>
      </c>
      <c r="C6330" t="s">
        <v>5065</v>
      </c>
      <c r="D6330" s="155">
        <v>1150</v>
      </c>
      <c r="E6330" s="17">
        <v>0</v>
      </c>
      <c r="F6330" s="17">
        <v>841906</v>
      </c>
      <c r="G6330" s="17">
        <v>339079.61810000095</v>
      </c>
      <c r="H6330">
        <v>47.140072365204745</v>
      </c>
    </row>
    <row r="6331" spans="1:8" x14ac:dyDescent="0.3">
      <c r="A6331" t="s">
        <v>8580</v>
      </c>
      <c r="B6331" t="s">
        <v>169</v>
      </c>
      <c r="C6331" t="s">
        <v>5067</v>
      </c>
      <c r="D6331" s="155">
        <v>1150</v>
      </c>
      <c r="E6331" s="17">
        <v>0</v>
      </c>
      <c r="F6331" s="17">
        <v>1487763</v>
      </c>
      <c r="G6331" s="17">
        <v>653470.81919999898</v>
      </c>
      <c r="H6331">
        <v>53.421658558111652</v>
      </c>
    </row>
    <row r="6332" spans="1:8" x14ac:dyDescent="0.3">
      <c r="A6332" t="s">
        <v>8581</v>
      </c>
      <c r="B6332" t="s">
        <v>169</v>
      </c>
      <c r="C6332" t="s">
        <v>5069</v>
      </c>
      <c r="D6332" s="155">
        <v>1150</v>
      </c>
      <c r="E6332" s="17">
        <v>0</v>
      </c>
      <c r="F6332" s="17">
        <v>63618</v>
      </c>
      <c r="G6332" s="17">
        <v>30478.410000000003</v>
      </c>
      <c r="H6332">
        <v>81.906072766742128</v>
      </c>
    </row>
    <row r="6333" spans="1:8" x14ac:dyDescent="0.3">
      <c r="A6333" t="s">
        <v>8582</v>
      </c>
      <c r="B6333" t="s">
        <v>169</v>
      </c>
      <c r="C6333" t="s">
        <v>5071</v>
      </c>
      <c r="D6333" s="155">
        <v>1150</v>
      </c>
      <c r="E6333" s="17">
        <v>0</v>
      </c>
      <c r="F6333" s="17">
        <v>119029</v>
      </c>
      <c r="G6333" s="17">
        <v>49231.26460000001</v>
      </c>
      <c r="H6333">
        <v>37.094250123765484</v>
      </c>
    </row>
    <row r="6334" spans="1:8" x14ac:dyDescent="0.3">
      <c r="A6334" t="s">
        <v>8583</v>
      </c>
      <c r="B6334" t="s">
        <v>169</v>
      </c>
      <c r="C6334" t="s">
        <v>5073</v>
      </c>
      <c r="D6334" s="155">
        <v>1150</v>
      </c>
      <c r="E6334" s="17">
        <v>0</v>
      </c>
      <c r="F6334" s="17">
        <v>39016</v>
      </c>
      <c r="G6334" s="17">
        <v>16863.485799999988</v>
      </c>
      <c r="H6334">
        <v>27.380217393111966</v>
      </c>
    </row>
    <row r="6335" spans="1:8" x14ac:dyDescent="0.3">
      <c r="A6335" t="s">
        <v>8584</v>
      </c>
      <c r="B6335" t="s">
        <v>169</v>
      </c>
      <c r="C6335" t="s">
        <v>5075</v>
      </c>
      <c r="D6335" s="155">
        <v>1150</v>
      </c>
      <c r="E6335" s="17">
        <v>0</v>
      </c>
      <c r="F6335" s="17">
        <v>5316</v>
      </c>
      <c r="G6335" s="17">
        <v>2463.2099999999996</v>
      </c>
      <c r="H6335">
        <v>35.709901534988582</v>
      </c>
    </row>
    <row r="6336" spans="1:8" x14ac:dyDescent="0.3">
      <c r="A6336" t="s">
        <v>3939</v>
      </c>
      <c r="B6336" t="s">
        <v>169</v>
      </c>
      <c r="C6336" t="s">
        <v>26</v>
      </c>
      <c r="D6336" s="155">
        <v>1150</v>
      </c>
      <c r="E6336" s="17">
        <v>1062</v>
      </c>
      <c r="F6336" s="17">
        <v>576251</v>
      </c>
      <c r="G6336" s="17">
        <v>296882.12489999988</v>
      </c>
      <c r="H6336">
        <v>55.47420790505933</v>
      </c>
    </row>
    <row r="6337" spans="1:8" x14ac:dyDescent="0.3">
      <c r="A6337" t="s">
        <v>3940</v>
      </c>
      <c r="B6337" t="s">
        <v>169</v>
      </c>
      <c r="C6337" t="s">
        <v>27</v>
      </c>
      <c r="D6337" s="155">
        <v>1150</v>
      </c>
      <c r="E6337" s="17">
        <v>1212</v>
      </c>
      <c r="F6337" s="17">
        <v>270944</v>
      </c>
      <c r="G6337" s="17">
        <v>120793.73320000005</v>
      </c>
      <c r="H6337">
        <v>86.584120882161258</v>
      </c>
    </row>
    <row r="6338" spans="1:8" x14ac:dyDescent="0.3">
      <c r="A6338" t="s">
        <v>3941</v>
      </c>
      <c r="B6338" t="s">
        <v>169</v>
      </c>
      <c r="C6338" t="s">
        <v>28</v>
      </c>
      <c r="D6338" s="155">
        <v>1150</v>
      </c>
      <c r="E6338" s="17">
        <v>1584</v>
      </c>
      <c r="F6338" s="17">
        <v>474413</v>
      </c>
      <c r="G6338" s="17">
        <v>199067.10660000023</v>
      </c>
      <c r="H6338">
        <v>42.365876908335245</v>
      </c>
    </row>
    <row r="6339" spans="1:8" x14ac:dyDescent="0.3">
      <c r="A6339" t="s">
        <v>3942</v>
      </c>
      <c r="B6339" t="s">
        <v>169</v>
      </c>
      <c r="C6339" t="s">
        <v>29</v>
      </c>
      <c r="D6339" s="155">
        <v>1150</v>
      </c>
      <c r="E6339" s="17">
        <v>400</v>
      </c>
      <c r="F6339" s="17">
        <v>148362</v>
      </c>
      <c r="G6339" s="17">
        <v>71792.040900000036</v>
      </c>
      <c r="H6339">
        <v>55.837570699446758</v>
      </c>
    </row>
    <row r="6340" spans="1:8" x14ac:dyDescent="0.3">
      <c r="A6340" t="s">
        <v>8585</v>
      </c>
      <c r="B6340" t="s">
        <v>169</v>
      </c>
      <c r="C6340" t="s">
        <v>5077</v>
      </c>
      <c r="D6340" s="155">
        <v>1150</v>
      </c>
      <c r="E6340" s="17">
        <v>960</v>
      </c>
      <c r="F6340" s="17">
        <v>27834</v>
      </c>
      <c r="G6340" s="17">
        <v>11867.063999999997</v>
      </c>
      <c r="H6340">
        <v>27.813779381341529</v>
      </c>
    </row>
    <row r="6341" spans="1:8" x14ac:dyDescent="0.3">
      <c r="A6341" t="s">
        <v>3943</v>
      </c>
      <c r="B6341" t="s">
        <v>169</v>
      </c>
      <c r="C6341" t="s">
        <v>30</v>
      </c>
      <c r="D6341" s="155">
        <v>1150</v>
      </c>
      <c r="E6341" s="17">
        <v>1108</v>
      </c>
      <c r="F6341" s="17">
        <v>421764</v>
      </c>
      <c r="G6341" s="17">
        <v>239153.8378000001</v>
      </c>
      <c r="H6341">
        <v>39.534048466553635</v>
      </c>
    </row>
    <row r="6342" spans="1:8" x14ac:dyDescent="0.3">
      <c r="A6342" t="s">
        <v>8586</v>
      </c>
      <c r="B6342" t="s">
        <v>169</v>
      </c>
      <c r="C6342" t="s">
        <v>5079</v>
      </c>
      <c r="D6342" s="155">
        <v>1150</v>
      </c>
      <c r="E6342" s="17">
        <v>840</v>
      </c>
      <c r="F6342" s="17">
        <v>40230</v>
      </c>
      <c r="G6342" s="17">
        <v>17946.383999999995</v>
      </c>
      <c r="H6342">
        <v>52.532731097143277</v>
      </c>
    </row>
    <row r="6343" spans="1:8" x14ac:dyDescent="0.3">
      <c r="A6343" t="s">
        <v>8587</v>
      </c>
      <c r="B6343" t="s">
        <v>169</v>
      </c>
      <c r="C6343" t="s">
        <v>5081</v>
      </c>
      <c r="D6343" s="155">
        <v>1150</v>
      </c>
      <c r="E6343" s="17">
        <v>0</v>
      </c>
      <c r="F6343" s="17">
        <v>322189</v>
      </c>
      <c r="G6343" s="17">
        <v>155024.19670000006</v>
      </c>
      <c r="H6343">
        <v>64.439501690246161</v>
      </c>
    </row>
    <row r="6344" spans="1:8" x14ac:dyDescent="0.3">
      <c r="A6344" t="s">
        <v>8588</v>
      </c>
      <c r="B6344" t="s">
        <v>169</v>
      </c>
      <c r="C6344" t="s">
        <v>5083</v>
      </c>
      <c r="D6344" s="155">
        <v>1150</v>
      </c>
      <c r="E6344" s="17">
        <v>0</v>
      </c>
      <c r="F6344" s="17">
        <v>230659</v>
      </c>
      <c r="G6344" s="17">
        <v>126586.48599999999</v>
      </c>
      <c r="H6344">
        <v>48.394496431593772</v>
      </c>
    </row>
    <row r="6345" spans="1:8" x14ac:dyDescent="0.3">
      <c r="A6345" t="s">
        <v>8589</v>
      </c>
      <c r="B6345" t="s">
        <v>169</v>
      </c>
      <c r="C6345" t="s">
        <v>5085</v>
      </c>
      <c r="D6345" s="155">
        <v>1150</v>
      </c>
      <c r="E6345" s="17">
        <v>585</v>
      </c>
      <c r="F6345" s="17">
        <v>99397</v>
      </c>
      <c r="G6345" s="17">
        <v>38232.051599999977</v>
      </c>
      <c r="H6345">
        <v>44.735630807791225</v>
      </c>
    </row>
    <row r="6346" spans="1:8" x14ac:dyDescent="0.3">
      <c r="A6346" t="s">
        <v>3944</v>
      </c>
      <c r="B6346" t="s">
        <v>169</v>
      </c>
      <c r="C6346" t="s">
        <v>31</v>
      </c>
      <c r="D6346" s="155">
        <v>1150</v>
      </c>
      <c r="E6346" s="17">
        <v>4920</v>
      </c>
      <c r="F6346" s="17">
        <v>672118</v>
      </c>
      <c r="G6346" s="17">
        <v>334847.85139999999</v>
      </c>
      <c r="H6346">
        <v>46.248294844200124</v>
      </c>
    </row>
    <row r="6347" spans="1:8" x14ac:dyDescent="0.3">
      <c r="A6347" t="s">
        <v>8590</v>
      </c>
      <c r="B6347" t="s">
        <v>169</v>
      </c>
      <c r="C6347" t="s">
        <v>5087</v>
      </c>
      <c r="D6347" s="155">
        <v>1150</v>
      </c>
      <c r="E6347" s="17">
        <v>0</v>
      </c>
      <c r="F6347" s="17">
        <v>2449</v>
      </c>
      <c r="G6347" s="17">
        <v>411.09999999999991</v>
      </c>
      <c r="H6347">
        <v>21.000000000000007</v>
      </c>
    </row>
    <row r="6348" spans="1:8" x14ac:dyDescent="0.3">
      <c r="A6348" t="s">
        <v>4561</v>
      </c>
      <c r="B6348" t="s">
        <v>170</v>
      </c>
      <c r="C6348" t="s">
        <v>4</v>
      </c>
      <c r="D6348" s="155">
        <v>997.8</v>
      </c>
      <c r="E6348" s="17">
        <v>11842</v>
      </c>
      <c r="F6348" s="17">
        <v>3621251</v>
      </c>
      <c r="G6348" s="17">
        <v>1860700.9573000018</v>
      </c>
      <c r="H6348">
        <v>55.488064580591114</v>
      </c>
    </row>
    <row r="6349" spans="1:8" x14ac:dyDescent="0.3">
      <c r="A6349" t="s">
        <v>4562</v>
      </c>
      <c r="B6349" t="s">
        <v>170</v>
      </c>
      <c r="C6349" t="s">
        <v>2</v>
      </c>
      <c r="D6349" s="155">
        <v>997.8</v>
      </c>
      <c r="E6349" s="17">
        <v>12540</v>
      </c>
      <c r="F6349" s="17">
        <v>3822093</v>
      </c>
      <c r="G6349" s="17">
        <v>1892107.2625000014</v>
      </c>
      <c r="H6349">
        <v>68.930401788578095</v>
      </c>
    </row>
    <row r="6350" spans="1:8" x14ac:dyDescent="0.3">
      <c r="A6350" t="s">
        <v>4563</v>
      </c>
      <c r="B6350" t="s">
        <v>170</v>
      </c>
      <c r="C6350" t="s">
        <v>3</v>
      </c>
      <c r="D6350" s="155">
        <v>997.8</v>
      </c>
      <c r="E6350" s="17">
        <v>14832</v>
      </c>
      <c r="F6350" s="17">
        <v>1427383</v>
      </c>
      <c r="G6350" s="17">
        <v>595335.60870000056</v>
      </c>
      <c r="H6350">
        <v>84.728391713184919</v>
      </c>
    </row>
    <row r="6351" spans="1:8" x14ac:dyDescent="0.3">
      <c r="A6351" t="s">
        <v>4564</v>
      </c>
      <c r="B6351" t="s">
        <v>170</v>
      </c>
      <c r="C6351" t="s">
        <v>7</v>
      </c>
      <c r="D6351" s="155">
        <v>997.8</v>
      </c>
      <c r="E6351" s="17">
        <v>3411</v>
      </c>
      <c r="F6351" s="17">
        <v>829594</v>
      </c>
      <c r="G6351" s="17">
        <v>436103.86700000003</v>
      </c>
      <c r="H6351">
        <v>58.532202394005125</v>
      </c>
    </row>
    <row r="6352" spans="1:8" x14ac:dyDescent="0.3">
      <c r="A6352" t="s">
        <v>4565</v>
      </c>
      <c r="B6352" t="s">
        <v>170</v>
      </c>
      <c r="C6352" t="s">
        <v>5</v>
      </c>
      <c r="D6352" s="155">
        <v>997.8</v>
      </c>
      <c r="E6352" s="17">
        <v>5200</v>
      </c>
      <c r="F6352" s="17">
        <v>731037</v>
      </c>
      <c r="G6352" s="17">
        <v>390678.90280000004</v>
      </c>
      <c r="H6352">
        <v>61.633276486069157</v>
      </c>
    </row>
    <row r="6353" spans="1:8" x14ac:dyDescent="0.3">
      <c r="A6353" t="s">
        <v>4566</v>
      </c>
      <c r="B6353" t="s">
        <v>170</v>
      </c>
      <c r="C6353" t="s">
        <v>6</v>
      </c>
      <c r="D6353" s="155">
        <v>997.8</v>
      </c>
      <c r="E6353" s="17">
        <v>1840</v>
      </c>
      <c r="F6353" s="17">
        <v>428723</v>
      </c>
      <c r="G6353" s="17">
        <v>202323.65310000017</v>
      </c>
      <c r="H6353">
        <v>42.994617285267616</v>
      </c>
    </row>
    <row r="6354" spans="1:8" x14ac:dyDescent="0.3">
      <c r="A6354" t="s">
        <v>4567</v>
      </c>
      <c r="B6354" t="s">
        <v>170</v>
      </c>
      <c r="C6354" t="s">
        <v>8</v>
      </c>
      <c r="D6354" s="155">
        <v>997.8</v>
      </c>
      <c r="E6354" s="17">
        <v>3880</v>
      </c>
      <c r="F6354" s="17">
        <v>587455</v>
      </c>
      <c r="G6354" s="17">
        <v>227538.76469999959</v>
      </c>
      <c r="H6354">
        <v>56.5797446200949</v>
      </c>
    </row>
    <row r="6355" spans="1:8" x14ac:dyDescent="0.3">
      <c r="A6355" t="s">
        <v>4568</v>
      </c>
      <c r="B6355" t="s">
        <v>170</v>
      </c>
      <c r="C6355" t="s">
        <v>21</v>
      </c>
      <c r="D6355" s="155">
        <v>997.8</v>
      </c>
      <c r="E6355" s="17">
        <v>1990</v>
      </c>
      <c r="F6355" s="17">
        <v>200160</v>
      </c>
      <c r="G6355" s="17">
        <v>83808.762400000051</v>
      </c>
      <c r="H6355">
        <v>63.210898242306321</v>
      </c>
    </row>
    <row r="6356" spans="1:8" x14ac:dyDescent="0.3">
      <c r="A6356" t="s">
        <v>4569</v>
      </c>
      <c r="B6356" t="s">
        <v>170</v>
      </c>
      <c r="C6356" t="s">
        <v>22</v>
      </c>
      <c r="D6356" s="155">
        <v>997.8</v>
      </c>
      <c r="E6356" s="17">
        <v>1640</v>
      </c>
      <c r="F6356" s="17">
        <v>345360</v>
      </c>
      <c r="G6356" s="17">
        <v>162241.64200000008</v>
      </c>
      <c r="H6356">
        <v>58.494364356958656</v>
      </c>
    </row>
    <row r="6357" spans="1:8" x14ac:dyDescent="0.3">
      <c r="A6357" t="s">
        <v>4570</v>
      </c>
      <c r="B6357" t="s">
        <v>170</v>
      </c>
      <c r="C6357" t="s">
        <v>23</v>
      </c>
      <c r="D6357" s="155">
        <v>997.8</v>
      </c>
      <c r="E6357" s="17">
        <v>920</v>
      </c>
      <c r="F6357" s="17">
        <v>266085</v>
      </c>
      <c r="G6357" s="17">
        <v>138834.24599999998</v>
      </c>
      <c r="H6357">
        <v>64.507529571887645</v>
      </c>
    </row>
    <row r="6358" spans="1:8" x14ac:dyDescent="0.3">
      <c r="A6358" t="s">
        <v>4571</v>
      </c>
      <c r="B6358" t="s">
        <v>170</v>
      </c>
      <c r="C6358" t="s">
        <v>24</v>
      </c>
      <c r="D6358" s="155">
        <v>997.8</v>
      </c>
      <c r="E6358" s="17">
        <v>3880</v>
      </c>
      <c r="F6358" s="17">
        <v>313393</v>
      </c>
      <c r="G6358" s="17">
        <v>153205.54199999999</v>
      </c>
      <c r="H6358">
        <v>70.836904773780802</v>
      </c>
    </row>
    <row r="6359" spans="1:8" x14ac:dyDescent="0.3">
      <c r="A6359" t="s">
        <v>4572</v>
      </c>
      <c r="B6359" t="s">
        <v>170</v>
      </c>
      <c r="C6359" t="s">
        <v>25</v>
      </c>
      <c r="D6359" s="155">
        <v>997.8</v>
      </c>
      <c r="E6359" s="17">
        <v>1440</v>
      </c>
      <c r="F6359" s="17">
        <v>168915</v>
      </c>
      <c r="G6359" s="17">
        <v>86844.032000000007</v>
      </c>
      <c r="H6359">
        <v>61.766760170295484</v>
      </c>
    </row>
    <row r="6360" spans="1:8" x14ac:dyDescent="0.3">
      <c r="A6360" t="s">
        <v>8591</v>
      </c>
      <c r="B6360" t="s">
        <v>170</v>
      </c>
      <c r="C6360" t="s">
        <v>5061</v>
      </c>
      <c r="D6360" s="155">
        <v>997.8</v>
      </c>
      <c r="E6360" s="17">
        <v>2885</v>
      </c>
      <c r="F6360" s="17">
        <v>328450</v>
      </c>
      <c r="G6360" s="17">
        <v>141800.68999999992</v>
      </c>
      <c r="H6360">
        <v>54.18673251939682</v>
      </c>
    </row>
    <row r="6361" spans="1:8" x14ac:dyDescent="0.3">
      <c r="A6361" t="s">
        <v>4573</v>
      </c>
      <c r="B6361" t="s">
        <v>170</v>
      </c>
      <c r="C6361" t="s">
        <v>14</v>
      </c>
      <c r="D6361" s="155">
        <v>997.8</v>
      </c>
      <c r="E6361" s="17">
        <v>1420</v>
      </c>
      <c r="F6361" s="17">
        <v>401505</v>
      </c>
      <c r="G6361" s="17">
        <v>202726.21199999991</v>
      </c>
      <c r="H6361">
        <v>39.903751884230203</v>
      </c>
    </row>
    <row r="6362" spans="1:8" x14ac:dyDescent="0.3">
      <c r="A6362" t="s">
        <v>4574</v>
      </c>
      <c r="B6362" t="s">
        <v>170</v>
      </c>
      <c r="C6362" t="s">
        <v>15</v>
      </c>
      <c r="D6362" s="155">
        <v>997.8</v>
      </c>
      <c r="E6362" s="17">
        <v>1190</v>
      </c>
      <c r="F6362" s="17">
        <v>333229</v>
      </c>
      <c r="G6362" s="17">
        <v>191415.57840000006</v>
      </c>
      <c r="H6362">
        <v>50.302108906312476</v>
      </c>
    </row>
    <row r="6363" spans="1:8" x14ac:dyDescent="0.3">
      <c r="A6363" t="s">
        <v>8592</v>
      </c>
      <c r="B6363" t="s">
        <v>170</v>
      </c>
      <c r="C6363" t="s">
        <v>5063</v>
      </c>
      <c r="D6363" s="155">
        <v>997.8</v>
      </c>
      <c r="E6363" s="17">
        <v>400</v>
      </c>
      <c r="F6363" s="17">
        <v>14642</v>
      </c>
      <c r="G6363" s="17">
        <v>5799.7489999999925</v>
      </c>
      <c r="H6363">
        <v>55.836623604102527</v>
      </c>
    </row>
    <row r="6364" spans="1:8" x14ac:dyDescent="0.3">
      <c r="A6364" t="s">
        <v>8593</v>
      </c>
      <c r="B6364" t="s">
        <v>170</v>
      </c>
      <c r="C6364" t="s">
        <v>5065</v>
      </c>
      <c r="D6364" s="155">
        <v>997.8</v>
      </c>
      <c r="E6364" s="17">
        <v>0</v>
      </c>
      <c r="F6364" s="17">
        <v>204184</v>
      </c>
      <c r="G6364" s="17">
        <v>81630.768800000093</v>
      </c>
      <c r="H6364">
        <v>39.920297486207815</v>
      </c>
    </row>
    <row r="6365" spans="1:8" x14ac:dyDescent="0.3">
      <c r="A6365" t="s">
        <v>8594</v>
      </c>
      <c r="B6365" t="s">
        <v>170</v>
      </c>
      <c r="C6365" t="s">
        <v>5067</v>
      </c>
      <c r="D6365" s="155">
        <v>997.8</v>
      </c>
      <c r="E6365" s="17">
        <v>0</v>
      </c>
      <c r="F6365" s="17">
        <v>167912</v>
      </c>
      <c r="G6365" s="17">
        <v>74070.582600000009</v>
      </c>
      <c r="H6365">
        <v>48.627495699995642</v>
      </c>
    </row>
    <row r="6366" spans="1:8" x14ac:dyDescent="0.3">
      <c r="A6366" t="s">
        <v>8595</v>
      </c>
      <c r="B6366" t="s">
        <v>170</v>
      </c>
      <c r="C6366" t="s">
        <v>5069</v>
      </c>
      <c r="D6366" s="155">
        <v>997.8</v>
      </c>
      <c r="E6366" s="17">
        <v>0</v>
      </c>
      <c r="F6366" s="17">
        <v>25933</v>
      </c>
      <c r="G6366" s="17">
        <v>12209.406000000001</v>
      </c>
      <c r="H6366">
        <v>45.005455422245781</v>
      </c>
    </row>
    <row r="6367" spans="1:8" x14ac:dyDescent="0.3">
      <c r="A6367" t="s">
        <v>8596</v>
      </c>
      <c r="B6367" t="s">
        <v>170</v>
      </c>
      <c r="C6367" t="s">
        <v>5071</v>
      </c>
      <c r="D6367" s="155">
        <v>997.8</v>
      </c>
      <c r="E6367" s="17">
        <v>0</v>
      </c>
      <c r="F6367" s="17">
        <v>26248</v>
      </c>
      <c r="G6367" s="17">
        <v>11962.999299999996</v>
      </c>
      <c r="H6367">
        <v>42.618827509052878</v>
      </c>
    </row>
    <row r="6368" spans="1:8" x14ac:dyDescent="0.3">
      <c r="A6368" t="s">
        <v>8597</v>
      </c>
      <c r="B6368" t="s">
        <v>170</v>
      </c>
      <c r="C6368" t="s">
        <v>5073</v>
      </c>
      <c r="D6368" s="155">
        <v>997.8</v>
      </c>
      <c r="E6368" s="17">
        <v>0</v>
      </c>
      <c r="F6368" s="17">
        <v>65462</v>
      </c>
      <c r="G6368" s="17">
        <v>14956.365800000029</v>
      </c>
      <c r="H6368">
        <v>30.373261122221557</v>
      </c>
    </row>
    <row r="6369" spans="1:8" x14ac:dyDescent="0.3">
      <c r="A6369" t="s">
        <v>8598</v>
      </c>
      <c r="B6369" t="s">
        <v>170</v>
      </c>
      <c r="C6369" t="s">
        <v>5075</v>
      </c>
      <c r="D6369" s="155">
        <v>997.8</v>
      </c>
      <c r="E6369" s="17">
        <v>0</v>
      </c>
      <c r="F6369" s="17">
        <v>778</v>
      </c>
      <c r="G6369" s="17">
        <v>405.28</v>
      </c>
      <c r="H6369">
        <v>160.89101738570523</v>
      </c>
    </row>
    <row r="6370" spans="1:8" x14ac:dyDescent="0.3">
      <c r="A6370" t="s">
        <v>4575</v>
      </c>
      <c r="B6370" t="s">
        <v>170</v>
      </c>
      <c r="C6370" t="s">
        <v>26</v>
      </c>
      <c r="D6370" s="155">
        <v>997.8</v>
      </c>
      <c r="E6370" s="17">
        <v>912</v>
      </c>
      <c r="F6370" s="17">
        <v>370239</v>
      </c>
      <c r="G6370" s="17">
        <v>189387.34660000005</v>
      </c>
      <c r="H6370">
        <v>67.137937089492922</v>
      </c>
    </row>
    <row r="6371" spans="1:8" x14ac:dyDescent="0.3">
      <c r="A6371" t="s">
        <v>4576</v>
      </c>
      <c r="B6371" t="s">
        <v>170</v>
      </c>
      <c r="C6371" t="s">
        <v>27</v>
      </c>
      <c r="D6371" s="155">
        <v>997.8</v>
      </c>
      <c r="E6371" s="17">
        <v>1140</v>
      </c>
      <c r="F6371" s="17">
        <v>214215</v>
      </c>
      <c r="G6371" s="17">
        <v>97569.330600000059</v>
      </c>
      <c r="H6371">
        <v>107.19750465335298</v>
      </c>
    </row>
    <row r="6372" spans="1:8" x14ac:dyDescent="0.3">
      <c r="A6372" t="s">
        <v>4577</v>
      </c>
      <c r="B6372" t="s">
        <v>170</v>
      </c>
      <c r="C6372" t="s">
        <v>28</v>
      </c>
      <c r="D6372" s="155">
        <v>997.8</v>
      </c>
      <c r="E6372" s="17">
        <v>1320</v>
      </c>
      <c r="F6372" s="17">
        <v>207700</v>
      </c>
      <c r="G6372" s="17">
        <v>52523.669799999945</v>
      </c>
      <c r="H6372">
        <v>63.912061947963217</v>
      </c>
    </row>
    <row r="6373" spans="1:8" x14ac:dyDescent="0.3">
      <c r="A6373" t="s">
        <v>4578</v>
      </c>
      <c r="B6373" t="s">
        <v>170</v>
      </c>
      <c r="C6373" t="s">
        <v>29</v>
      </c>
      <c r="D6373" s="155">
        <v>997.8</v>
      </c>
      <c r="E6373" s="17">
        <v>400</v>
      </c>
      <c r="F6373" s="17">
        <v>113602</v>
      </c>
      <c r="G6373" s="17">
        <v>43255.275100000028</v>
      </c>
      <c r="H6373">
        <v>69.035493390823106</v>
      </c>
    </row>
    <row r="6374" spans="1:8" x14ac:dyDescent="0.3">
      <c r="A6374" t="s">
        <v>8599</v>
      </c>
      <c r="B6374" t="s">
        <v>170</v>
      </c>
      <c r="C6374" t="s">
        <v>5077</v>
      </c>
      <c r="D6374" s="155">
        <v>997.8</v>
      </c>
      <c r="E6374" s="17">
        <v>960</v>
      </c>
      <c r="F6374" s="17">
        <v>33468</v>
      </c>
      <c r="G6374" s="17">
        <v>15104.364000000001</v>
      </c>
      <c r="H6374">
        <v>18.904929056533245</v>
      </c>
    </row>
    <row r="6375" spans="1:8" x14ac:dyDescent="0.3">
      <c r="A6375" t="s">
        <v>4579</v>
      </c>
      <c r="B6375" t="s">
        <v>170</v>
      </c>
      <c r="C6375" t="s">
        <v>30</v>
      </c>
      <c r="D6375" s="155">
        <v>997.8</v>
      </c>
      <c r="E6375" s="17">
        <v>1108</v>
      </c>
      <c r="F6375" s="17">
        <v>183716</v>
      </c>
      <c r="G6375" s="17">
        <v>98389.152299999958</v>
      </c>
      <c r="H6375">
        <v>67.61259523829807</v>
      </c>
    </row>
    <row r="6376" spans="1:8" x14ac:dyDescent="0.3">
      <c r="A6376" t="s">
        <v>8600</v>
      </c>
      <c r="B6376" t="s">
        <v>170</v>
      </c>
      <c r="C6376" t="s">
        <v>5079</v>
      </c>
      <c r="D6376" s="155">
        <v>997.8</v>
      </c>
      <c r="E6376" s="17">
        <v>600</v>
      </c>
      <c r="F6376" s="17">
        <v>15328</v>
      </c>
      <c r="G6376" s="17">
        <v>6782.5520000000015</v>
      </c>
      <c r="H6376">
        <v>105.37349063501401</v>
      </c>
    </row>
    <row r="6377" spans="1:8" x14ac:dyDescent="0.3">
      <c r="A6377" t="s">
        <v>8601</v>
      </c>
      <c r="B6377" t="s">
        <v>170</v>
      </c>
      <c r="C6377" t="s">
        <v>5081</v>
      </c>
      <c r="D6377" s="155">
        <v>997.8</v>
      </c>
      <c r="E6377" s="17">
        <v>0</v>
      </c>
      <c r="F6377" s="17">
        <v>138767</v>
      </c>
      <c r="G6377" s="17">
        <v>75001.074699999997</v>
      </c>
      <c r="H6377">
        <v>63.857727823170094</v>
      </c>
    </row>
    <row r="6378" spans="1:8" x14ac:dyDescent="0.3">
      <c r="A6378" t="s">
        <v>8602</v>
      </c>
      <c r="B6378" t="s">
        <v>170</v>
      </c>
      <c r="C6378" t="s">
        <v>5083</v>
      </c>
      <c r="D6378" s="155">
        <v>997.8</v>
      </c>
      <c r="E6378" s="17">
        <v>0</v>
      </c>
      <c r="F6378" s="17">
        <v>133160</v>
      </c>
      <c r="G6378" s="17">
        <v>70090.375499999995</v>
      </c>
      <c r="H6378">
        <v>45.26865003453441</v>
      </c>
    </row>
    <row r="6379" spans="1:8" x14ac:dyDescent="0.3">
      <c r="A6379" t="s">
        <v>8603</v>
      </c>
      <c r="B6379" t="s">
        <v>170</v>
      </c>
      <c r="C6379" t="s">
        <v>5085</v>
      </c>
      <c r="D6379" s="155">
        <v>997.8</v>
      </c>
      <c r="E6379" s="17">
        <v>135</v>
      </c>
      <c r="F6379" s="17">
        <v>22357</v>
      </c>
      <c r="G6379" s="17">
        <v>8276.9748</v>
      </c>
      <c r="H6379">
        <v>61.40812806925944</v>
      </c>
    </row>
    <row r="6380" spans="1:8" x14ac:dyDescent="0.3">
      <c r="A6380" t="s">
        <v>4580</v>
      </c>
      <c r="B6380" t="s">
        <v>170</v>
      </c>
      <c r="C6380" t="s">
        <v>31</v>
      </c>
      <c r="D6380" s="155">
        <v>997.8</v>
      </c>
      <c r="E6380" s="17">
        <v>2646</v>
      </c>
      <c r="F6380" s="17">
        <v>278956</v>
      </c>
      <c r="G6380" s="17">
        <v>122482.89569999996</v>
      </c>
      <c r="H6380">
        <v>56.349711575320143</v>
      </c>
    </row>
    <row r="6381" spans="1:8" x14ac:dyDescent="0.3">
      <c r="A6381" t="s">
        <v>4202</v>
      </c>
      <c r="B6381" t="s">
        <v>171</v>
      </c>
      <c r="C6381" t="s">
        <v>4</v>
      </c>
      <c r="D6381" s="155">
        <v>1100</v>
      </c>
      <c r="E6381" s="17">
        <v>11883</v>
      </c>
      <c r="F6381" s="17">
        <v>4023093</v>
      </c>
      <c r="G6381" s="17">
        <v>2158407.4855000009</v>
      </c>
      <c r="H6381">
        <v>52.225356342735786</v>
      </c>
    </row>
    <row r="6382" spans="1:8" x14ac:dyDescent="0.3">
      <c r="A6382" t="s">
        <v>4203</v>
      </c>
      <c r="B6382" t="s">
        <v>171</v>
      </c>
      <c r="C6382" t="s">
        <v>2</v>
      </c>
      <c r="D6382" s="155">
        <v>1100</v>
      </c>
      <c r="E6382" s="17">
        <v>12862</v>
      </c>
      <c r="F6382" s="17">
        <v>4895310</v>
      </c>
      <c r="G6382" s="17">
        <v>2595969.0534000015</v>
      </c>
      <c r="H6382">
        <v>59.174997009292944</v>
      </c>
    </row>
    <row r="6383" spans="1:8" x14ac:dyDescent="0.3">
      <c r="A6383" t="s">
        <v>4204</v>
      </c>
      <c r="B6383" t="s">
        <v>171</v>
      </c>
      <c r="C6383" t="s">
        <v>3</v>
      </c>
      <c r="D6383" s="155">
        <v>1100</v>
      </c>
      <c r="E6383" s="17">
        <v>15216</v>
      </c>
      <c r="F6383" s="17">
        <v>1814395.99</v>
      </c>
      <c r="G6383" s="17">
        <v>814838.24590000149</v>
      </c>
      <c r="H6383">
        <v>81.407087386698706</v>
      </c>
    </row>
    <row r="6384" spans="1:8" x14ac:dyDescent="0.3">
      <c r="A6384" t="s">
        <v>4205</v>
      </c>
      <c r="B6384" t="s">
        <v>171</v>
      </c>
      <c r="C6384" t="s">
        <v>7</v>
      </c>
      <c r="D6384" s="155">
        <v>1100</v>
      </c>
      <c r="E6384" s="17">
        <v>2805</v>
      </c>
      <c r="F6384" s="17">
        <v>1053779</v>
      </c>
      <c r="G6384" s="17">
        <v>586692.1409999996</v>
      </c>
      <c r="H6384">
        <v>45.747876311801747</v>
      </c>
    </row>
    <row r="6385" spans="1:8" x14ac:dyDescent="0.3">
      <c r="A6385" t="s">
        <v>4206</v>
      </c>
      <c r="B6385" t="s">
        <v>171</v>
      </c>
      <c r="C6385" t="s">
        <v>5</v>
      </c>
      <c r="D6385" s="155">
        <v>1100</v>
      </c>
      <c r="E6385" s="17">
        <v>3200</v>
      </c>
      <c r="F6385" s="17">
        <v>904194</v>
      </c>
      <c r="G6385" s="17">
        <v>516544.69709999976</v>
      </c>
      <c r="H6385">
        <v>38.3445942616191</v>
      </c>
    </row>
    <row r="6386" spans="1:8" x14ac:dyDescent="0.3">
      <c r="A6386" t="s">
        <v>4207</v>
      </c>
      <c r="B6386" t="s">
        <v>171</v>
      </c>
      <c r="C6386" t="s">
        <v>6</v>
      </c>
      <c r="D6386" s="155">
        <v>1100</v>
      </c>
      <c r="E6386" s="17">
        <v>2100</v>
      </c>
      <c r="F6386" s="17">
        <v>564373</v>
      </c>
      <c r="G6386" s="17">
        <v>278896.31800000014</v>
      </c>
      <c r="H6386">
        <v>40.220310148833882</v>
      </c>
    </row>
    <row r="6387" spans="1:8" x14ac:dyDescent="0.3">
      <c r="A6387" t="s">
        <v>4208</v>
      </c>
      <c r="B6387" t="s">
        <v>171</v>
      </c>
      <c r="C6387" t="s">
        <v>8</v>
      </c>
      <c r="D6387" s="155">
        <v>1100</v>
      </c>
      <c r="E6387" s="17">
        <v>2880</v>
      </c>
      <c r="F6387" s="17">
        <v>719077</v>
      </c>
      <c r="G6387" s="17">
        <v>361874.13419999974</v>
      </c>
      <c r="H6387">
        <v>43.711186655882557</v>
      </c>
    </row>
    <row r="6388" spans="1:8" x14ac:dyDescent="0.3">
      <c r="A6388" t="s">
        <v>4209</v>
      </c>
      <c r="B6388" t="s">
        <v>171</v>
      </c>
      <c r="C6388" t="s">
        <v>21</v>
      </c>
      <c r="D6388" s="155">
        <v>1100</v>
      </c>
      <c r="E6388" s="17">
        <v>3190</v>
      </c>
      <c r="F6388" s="17">
        <v>421554</v>
      </c>
      <c r="G6388" s="17">
        <v>208934.16100000011</v>
      </c>
      <c r="H6388">
        <v>58.693741810236126</v>
      </c>
    </row>
    <row r="6389" spans="1:8" x14ac:dyDescent="0.3">
      <c r="A6389" t="s">
        <v>4210</v>
      </c>
      <c r="B6389" t="s">
        <v>171</v>
      </c>
      <c r="C6389" t="s">
        <v>22</v>
      </c>
      <c r="D6389" s="155">
        <v>1100</v>
      </c>
      <c r="E6389" s="17">
        <v>2720</v>
      </c>
      <c r="F6389" s="17">
        <v>677090</v>
      </c>
      <c r="G6389" s="17">
        <v>334279.71779999975</v>
      </c>
      <c r="H6389">
        <v>45.411577569944868</v>
      </c>
    </row>
    <row r="6390" spans="1:8" x14ac:dyDescent="0.3">
      <c r="A6390" t="s">
        <v>4211</v>
      </c>
      <c r="B6390" t="s">
        <v>171</v>
      </c>
      <c r="C6390" t="s">
        <v>23</v>
      </c>
      <c r="D6390" s="155">
        <v>1100</v>
      </c>
      <c r="E6390" s="17">
        <v>1520</v>
      </c>
      <c r="F6390" s="17">
        <v>581401</v>
      </c>
      <c r="G6390" s="17">
        <v>294996.12000000011</v>
      </c>
      <c r="H6390">
        <v>48.95383692275071</v>
      </c>
    </row>
    <row r="6391" spans="1:8" x14ac:dyDescent="0.3">
      <c r="A6391" t="s">
        <v>4212</v>
      </c>
      <c r="B6391" t="s">
        <v>171</v>
      </c>
      <c r="C6391" t="s">
        <v>24</v>
      </c>
      <c r="D6391" s="155">
        <v>1100</v>
      </c>
      <c r="E6391" s="17">
        <v>6480</v>
      </c>
      <c r="F6391" s="17">
        <v>651403</v>
      </c>
      <c r="G6391" s="17">
        <v>339849.96599999967</v>
      </c>
      <c r="H6391">
        <v>63.483157917826503</v>
      </c>
    </row>
    <row r="6392" spans="1:8" x14ac:dyDescent="0.3">
      <c r="A6392" t="s">
        <v>4213</v>
      </c>
      <c r="B6392" t="s">
        <v>171</v>
      </c>
      <c r="C6392" t="s">
        <v>25</v>
      </c>
      <c r="D6392" s="155">
        <v>1100</v>
      </c>
      <c r="E6392" s="17">
        <v>2400</v>
      </c>
      <c r="F6392" s="17">
        <v>361737</v>
      </c>
      <c r="G6392" s="17">
        <v>182168.93560000011</v>
      </c>
      <c r="H6392">
        <v>51.653374402581136</v>
      </c>
    </row>
    <row r="6393" spans="1:8" x14ac:dyDescent="0.3">
      <c r="A6393" t="s">
        <v>8604</v>
      </c>
      <c r="B6393" t="s">
        <v>171</v>
      </c>
      <c r="C6393" t="s">
        <v>5061</v>
      </c>
      <c r="D6393" s="155">
        <v>1100</v>
      </c>
      <c r="E6393" s="17">
        <v>2216</v>
      </c>
      <c r="F6393" s="17">
        <v>372210</v>
      </c>
      <c r="G6393" s="17">
        <v>207699.28000000003</v>
      </c>
      <c r="H6393">
        <v>34.015186375088476</v>
      </c>
    </row>
    <row r="6394" spans="1:8" x14ac:dyDescent="0.3">
      <c r="A6394" t="s">
        <v>4214</v>
      </c>
      <c r="B6394" t="s">
        <v>171</v>
      </c>
      <c r="C6394" t="s">
        <v>14</v>
      </c>
      <c r="D6394" s="155">
        <v>1100</v>
      </c>
      <c r="E6394" s="17">
        <v>1257</v>
      </c>
      <c r="F6394" s="17">
        <v>496163</v>
      </c>
      <c r="G6394" s="17">
        <v>259073.46299999999</v>
      </c>
      <c r="H6394">
        <v>23.810322097849507</v>
      </c>
    </row>
    <row r="6395" spans="1:8" x14ac:dyDescent="0.3">
      <c r="A6395" t="s">
        <v>4215</v>
      </c>
      <c r="B6395" t="s">
        <v>171</v>
      </c>
      <c r="C6395" t="s">
        <v>15</v>
      </c>
      <c r="D6395" s="155">
        <v>1100</v>
      </c>
      <c r="E6395" s="17">
        <v>1033</v>
      </c>
      <c r="F6395" s="17">
        <v>431831</v>
      </c>
      <c r="G6395" s="17">
        <v>251738.13099999979</v>
      </c>
      <c r="H6395">
        <v>33.541061328752491</v>
      </c>
    </row>
    <row r="6396" spans="1:8" x14ac:dyDescent="0.3">
      <c r="A6396" t="s">
        <v>8605</v>
      </c>
      <c r="B6396" t="s">
        <v>171</v>
      </c>
      <c r="C6396" t="s">
        <v>5063</v>
      </c>
      <c r="D6396" s="155">
        <v>1100</v>
      </c>
      <c r="E6396" s="17">
        <v>400</v>
      </c>
      <c r="F6396" s="17">
        <v>38638</v>
      </c>
      <c r="G6396" s="17">
        <v>17057.366999999966</v>
      </c>
      <c r="H6396">
        <v>19.415266896944093</v>
      </c>
    </row>
    <row r="6397" spans="1:8" x14ac:dyDescent="0.3">
      <c r="A6397" t="s">
        <v>8606</v>
      </c>
      <c r="B6397" t="s">
        <v>171</v>
      </c>
      <c r="C6397" t="s">
        <v>5065</v>
      </c>
      <c r="D6397" s="155">
        <v>1100</v>
      </c>
      <c r="E6397" s="17">
        <v>0</v>
      </c>
      <c r="F6397" s="17">
        <v>332340</v>
      </c>
      <c r="G6397" s="17">
        <v>125571.45800000022</v>
      </c>
      <c r="H6397">
        <v>51.023342734602238</v>
      </c>
    </row>
    <row r="6398" spans="1:8" x14ac:dyDescent="0.3">
      <c r="A6398" t="s">
        <v>8607</v>
      </c>
      <c r="B6398" t="s">
        <v>171</v>
      </c>
      <c r="C6398" t="s">
        <v>5067</v>
      </c>
      <c r="D6398" s="155">
        <v>1100</v>
      </c>
      <c r="E6398" s="17">
        <v>0</v>
      </c>
      <c r="F6398" s="17">
        <v>298085</v>
      </c>
      <c r="G6398" s="17">
        <v>104678.92430000001</v>
      </c>
      <c r="H6398">
        <v>83.297253339596196</v>
      </c>
    </row>
    <row r="6399" spans="1:8" x14ac:dyDescent="0.3">
      <c r="A6399" t="s">
        <v>8608</v>
      </c>
      <c r="B6399" t="s">
        <v>171</v>
      </c>
      <c r="C6399" t="s">
        <v>5069</v>
      </c>
      <c r="D6399" s="155">
        <v>1100</v>
      </c>
      <c r="E6399" s="17">
        <v>0</v>
      </c>
      <c r="F6399" s="17">
        <v>9690</v>
      </c>
      <c r="G6399" s="17">
        <v>-3147.0417999999991</v>
      </c>
      <c r="H6399">
        <v>97.35664075659551</v>
      </c>
    </row>
    <row r="6400" spans="1:8" x14ac:dyDescent="0.3">
      <c r="A6400" t="s">
        <v>8609</v>
      </c>
      <c r="B6400" t="s">
        <v>171</v>
      </c>
      <c r="C6400" t="s">
        <v>5071</v>
      </c>
      <c r="D6400" s="155">
        <v>1100</v>
      </c>
      <c r="E6400" s="17">
        <v>0</v>
      </c>
      <c r="F6400" s="17">
        <v>25494</v>
      </c>
      <c r="G6400" s="17">
        <v>12774.8377</v>
      </c>
      <c r="H6400">
        <v>48.954532721073917</v>
      </c>
    </row>
    <row r="6401" spans="1:8" x14ac:dyDescent="0.3">
      <c r="A6401" t="s">
        <v>8610</v>
      </c>
      <c r="B6401" t="s">
        <v>171</v>
      </c>
      <c r="C6401" t="s">
        <v>5073</v>
      </c>
      <c r="D6401" s="155">
        <v>1100</v>
      </c>
      <c r="E6401" s="17">
        <v>0</v>
      </c>
      <c r="F6401" s="17">
        <v>59531</v>
      </c>
      <c r="G6401" s="17">
        <v>21166.212900000013</v>
      </c>
      <c r="H6401">
        <v>35.766753484733997</v>
      </c>
    </row>
    <row r="6402" spans="1:8" x14ac:dyDescent="0.3">
      <c r="A6402" t="s">
        <v>8611</v>
      </c>
      <c r="B6402" t="s">
        <v>171</v>
      </c>
      <c r="C6402" t="s">
        <v>5075</v>
      </c>
      <c r="D6402" s="155">
        <v>1100</v>
      </c>
      <c r="E6402" s="17">
        <v>0</v>
      </c>
      <c r="F6402" s="17">
        <v>674</v>
      </c>
      <c r="G6402" s="17">
        <v>-313.41999999999996</v>
      </c>
      <c r="H6402">
        <v>68.5417046444269</v>
      </c>
    </row>
    <row r="6403" spans="1:8" x14ac:dyDescent="0.3">
      <c r="A6403" t="s">
        <v>4216</v>
      </c>
      <c r="B6403" t="s">
        <v>171</v>
      </c>
      <c r="C6403" t="s">
        <v>26</v>
      </c>
      <c r="D6403" s="155">
        <v>1100</v>
      </c>
      <c r="E6403" s="17">
        <v>456</v>
      </c>
      <c r="F6403" s="17">
        <v>234584</v>
      </c>
      <c r="G6403" s="17">
        <v>127919.71140000004</v>
      </c>
      <c r="H6403">
        <v>57.43331495298613</v>
      </c>
    </row>
    <row r="6404" spans="1:8" x14ac:dyDescent="0.3">
      <c r="A6404" t="s">
        <v>4217</v>
      </c>
      <c r="B6404" t="s">
        <v>171</v>
      </c>
      <c r="C6404" t="s">
        <v>27</v>
      </c>
      <c r="D6404" s="155">
        <v>1100</v>
      </c>
      <c r="E6404" s="17">
        <v>684</v>
      </c>
      <c r="F6404" s="17">
        <v>216788</v>
      </c>
      <c r="G6404" s="17">
        <v>102365.46810000007</v>
      </c>
      <c r="H6404">
        <v>72.963867998449686</v>
      </c>
    </row>
    <row r="6405" spans="1:8" x14ac:dyDescent="0.3">
      <c r="A6405" t="s">
        <v>4218</v>
      </c>
      <c r="B6405" t="s">
        <v>171</v>
      </c>
      <c r="C6405" t="s">
        <v>28</v>
      </c>
      <c r="D6405" s="155">
        <v>1100</v>
      </c>
      <c r="E6405" s="17">
        <v>1440</v>
      </c>
      <c r="F6405" s="17">
        <v>213801</v>
      </c>
      <c r="G6405" s="17">
        <v>91224.723199999891</v>
      </c>
      <c r="H6405">
        <v>98.425555695292545</v>
      </c>
    </row>
    <row r="6406" spans="1:8" x14ac:dyDescent="0.3">
      <c r="A6406" t="s">
        <v>4219</v>
      </c>
      <c r="B6406" t="s">
        <v>171</v>
      </c>
      <c r="C6406" t="s">
        <v>29</v>
      </c>
      <c r="D6406" s="155">
        <v>1100</v>
      </c>
      <c r="E6406" s="17">
        <v>200</v>
      </c>
      <c r="F6406" s="17">
        <v>110976</v>
      </c>
      <c r="G6406" s="17">
        <v>53621.560100000017</v>
      </c>
      <c r="H6406">
        <v>58.045703270828959</v>
      </c>
    </row>
    <row r="6407" spans="1:8" x14ac:dyDescent="0.3">
      <c r="A6407" t="s">
        <v>8612</v>
      </c>
      <c r="B6407" t="s">
        <v>171</v>
      </c>
      <c r="C6407" t="s">
        <v>5077</v>
      </c>
      <c r="D6407" s="155">
        <v>1100</v>
      </c>
      <c r="E6407" s="17">
        <v>960</v>
      </c>
      <c r="F6407" s="17">
        <v>28504</v>
      </c>
      <c r="G6407" s="17">
        <v>11353.64</v>
      </c>
      <c r="H6407">
        <v>37.003164283431936</v>
      </c>
    </row>
    <row r="6408" spans="1:8" x14ac:dyDescent="0.3">
      <c r="A6408" t="s">
        <v>4220</v>
      </c>
      <c r="B6408" t="s">
        <v>171</v>
      </c>
      <c r="C6408" t="s">
        <v>30</v>
      </c>
      <c r="D6408" s="155">
        <v>1100</v>
      </c>
      <c r="E6408" s="17">
        <v>1308</v>
      </c>
      <c r="F6408" s="17">
        <v>229185</v>
      </c>
      <c r="G6408" s="17">
        <v>131089.1529999999</v>
      </c>
      <c r="H6408">
        <v>74.101095540772377</v>
      </c>
    </row>
    <row r="6409" spans="1:8" x14ac:dyDescent="0.3">
      <c r="A6409" t="s">
        <v>8613</v>
      </c>
      <c r="B6409" t="s">
        <v>171</v>
      </c>
      <c r="C6409" t="s">
        <v>5079</v>
      </c>
      <c r="D6409" s="155">
        <v>1100</v>
      </c>
      <c r="E6409" s="17">
        <v>840</v>
      </c>
      <c r="F6409" s="17">
        <v>33117</v>
      </c>
      <c r="G6409" s="17">
        <v>17806.286</v>
      </c>
      <c r="H6409">
        <v>132.36957947225713</v>
      </c>
    </row>
    <row r="6410" spans="1:8" x14ac:dyDescent="0.3">
      <c r="A6410" t="s">
        <v>8614</v>
      </c>
      <c r="B6410" t="s">
        <v>171</v>
      </c>
      <c r="C6410" t="s">
        <v>5081</v>
      </c>
      <c r="D6410" s="155">
        <v>1100</v>
      </c>
      <c r="E6410" s="17">
        <v>0</v>
      </c>
      <c r="F6410" s="17">
        <v>161009</v>
      </c>
      <c r="G6410" s="17">
        <v>78019.159699999989</v>
      </c>
      <c r="H6410">
        <v>40.089446933180788</v>
      </c>
    </row>
    <row r="6411" spans="1:8" x14ac:dyDescent="0.3">
      <c r="A6411" t="s">
        <v>8615</v>
      </c>
      <c r="B6411" t="s">
        <v>171</v>
      </c>
      <c r="C6411" t="s">
        <v>5083</v>
      </c>
      <c r="D6411" s="155">
        <v>1100</v>
      </c>
      <c r="E6411" s="17">
        <v>0</v>
      </c>
      <c r="F6411" s="17">
        <v>179702</v>
      </c>
      <c r="G6411" s="17">
        <v>95970.957999999999</v>
      </c>
      <c r="H6411">
        <v>34.114703586275674</v>
      </c>
    </row>
    <row r="6412" spans="1:8" x14ac:dyDescent="0.3">
      <c r="A6412" t="s">
        <v>8616</v>
      </c>
      <c r="B6412" t="s">
        <v>171</v>
      </c>
      <c r="C6412" t="s">
        <v>5085</v>
      </c>
      <c r="D6412" s="155">
        <v>1100</v>
      </c>
      <c r="E6412" s="17">
        <v>405</v>
      </c>
      <c r="F6412" s="17">
        <v>94065</v>
      </c>
      <c r="G6412" s="17">
        <v>47051.017599999992</v>
      </c>
      <c r="H6412">
        <v>32.612048182925271</v>
      </c>
    </row>
    <row r="6413" spans="1:8" x14ac:dyDescent="0.3">
      <c r="A6413" t="s">
        <v>4221</v>
      </c>
      <c r="B6413" t="s">
        <v>171</v>
      </c>
      <c r="C6413" t="s">
        <v>31</v>
      </c>
      <c r="D6413" s="155">
        <v>1100</v>
      </c>
      <c r="E6413" s="17">
        <v>1760</v>
      </c>
      <c r="F6413" s="17">
        <v>227229</v>
      </c>
      <c r="G6413" s="17">
        <v>110123.20260000014</v>
      </c>
      <c r="H6413">
        <v>52.907059309260212</v>
      </c>
    </row>
    <row r="6414" spans="1:8" x14ac:dyDescent="0.3">
      <c r="A6414" t="s">
        <v>8617</v>
      </c>
      <c r="B6414" t="s">
        <v>171</v>
      </c>
      <c r="C6414" t="s">
        <v>5087</v>
      </c>
      <c r="D6414" s="155">
        <v>1100</v>
      </c>
      <c r="E6414" s="17">
        <v>0</v>
      </c>
      <c r="F6414" s="17">
        <v>25750</v>
      </c>
      <c r="G6414" s="17">
        <v>5083.4319999999971</v>
      </c>
      <c r="H6414">
        <v>98.583817095320342</v>
      </c>
    </row>
    <row r="6415" spans="1:8" x14ac:dyDescent="0.3">
      <c r="A6415" t="s">
        <v>4222</v>
      </c>
      <c r="B6415" t="s">
        <v>172</v>
      </c>
      <c r="C6415" t="s">
        <v>4</v>
      </c>
      <c r="D6415" s="155">
        <v>1173.7</v>
      </c>
      <c r="E6415" s="17">
        <v>14163</v>
      </c>
      <c r="F6415" s="17">
        <v>3005077</v>
      </c>
      <c r="G6415" s="17">
        <v>1489370.7233000007</v>
      </c>
      <c r="H6415">
        <v>73.381903309103265</v>
      </c>
    </row>
    <row r="6416" spans="1:8" x14ac:dyDescent="0.3">
      <c r="A6416" t="s">
        <v>4223</v>
      </c>
      <c r="B6416" t="s">
        <v>172</v>
      </c>
      <c r="C6416" t="s">
        <v>2</v>
      </c>
      <c r="D6416" s="155">
        <v>1173.7</v>
      </c>
      <c r="E6416" s="17">
        <v>18237</v>
      </c>
      <c r="F6416" s="17">
        <v>4064356</v>
      </c>
      <c r="G6416" s="17">
        <v>1892132.9105000016</v>
      </c>
      <c r="H6416">
        <v>83.366595583321995</v>
      </c>
    </row>
    <row r="6417" spans="1:8" x14ac:dyDescent="0.3">
      <c r="A6417" t="s">
        <v>4224</v>
      </c>
      <c r="B6417" t="s">
        <v>172</v>
      </c>
      <c r="C6417" t="s">
        <v>3</v>
      </c>
      <c r="D6417" s="155">
        <v>1173.7</v>
      </c>
      <c r="E6417" s="17">
        <v>20496</v>
      </c>
      <c r="F6417" s="17">
        <v>1517743</v>
      </c>
      <c r="G6417" s="17">
        <v>618957.08569999901</v>
      </c>
      <c r="H6417">
        <v>108.85721678893887</v>
      </c>
    </row>
    <row r="6418" spans="1:8" x14ac:dyDescent="0.3">
      <c r="A6418" t="s">
        <v>4225</v>
      </c>
      <c r="B6418" t="s">
        <v>172</v>
      </c>
      <c r="C6418" t="s">
        <v>7</v>
      </c>
      <c r="D6418" s="155">
        <v>1173.7</v>
      </c>
      <c r="E6418" s="17">
        <v>5472</v>
      </c>
      <c r="F6418" s="17">
        <v>1080202</v>
      </c>
      <c r="G6418" s="17">
        <v>545393.3389999998</v>
      </c>
      <c r="H6418">
        <v>76.161754581233097</v>
      </c>
    </row>
    <row r="6419" spans="1:8" x14ac:dyDescent="0.3">
      <c r="A6419" t="s">
        <v>4226</v>
      </c>
      <c r="B6419" t="s">
        <v>172</v>
      </c>
      <c r="C6419" t="s">
        <v>5</v>
      </c>
      <c r="D6419" s="155">
        <v>1173.7</v>
      </c>
      <c r="E6419" s="17">
        <v>3200</v>
      </c>
      <c r="F6419" s="17">
        <v>534226</v>
      </c>
      <c r="G6419" s="17">
        <v>294889.41899999999</v>
      </c>
      <c r="H6419">
        <v>54.439784221284476</v>
      </c>
    </row>
    <row r="6420" spans="1:8" x14ac:dyDescent="0.3">
      <c r="A6420" t="s">
        <v>4227</v>
      </c>
      <c r="B6420" t="s">
        <v>172</v>
      </c>
      <c r="C6420" t="s">
        <v>6</v>
      </c>
      <c r="D6420" s="155">
        <v>1173.7</v>
      </c>
      <c r="E6420" s="17">
        <v>2100</v>
      </c>
      <c r="F6420" s="17">
        <v>450612</v>
      </c>
      <c r="G6420" s="17">
        <v>218022.99460000009</v>
      </c>
      <c r="H6420">
        <v>49.300568813989194</v>
      </c>
    </row>
    <row r="6421" spans="1:8" x14ac:dyDescent="0.3">
      <c r="A6421" t="s">
        <v>4228</v>
      </c>
      <c r="B6421" t="s">
        <v>172</v>
      </c>
      <c r="C6421" t="s">
        <v>8</v>
      </c>
      <c r="D6421" s="155">
        <v>1173.7</v>
      </c>
      <c r="E6421" s="17">
        <v>5050</v>
      </c>
      <c r="F6421" s="17">
        <v>689774</v>
      </c>
      <c r="G6421" s="17">
        <v>282572.50010000024</v>
      </c>
      <c r="H6421">
        <v>68.634687772917047</v>
      </c>
    </row>
    <row r="6422" spans="1:8" x14ac:dyDescent="0.3">
      <c r="A6422" t="s">
        <v>4229</v>
      </c>
      <c r="B6422" t="s">
        <v>172</v>
      </c>
      <c r="C6422" t="s">
        <v>21</v>
      </c>
      <c r="D6422" s="155">
        <v>1173.7</v>
      </c>
      <c r="E6422" s="17">
        <v>3310</v>
      </c>
      <c r="F6422" s="17">
        <v>301777</v>
      </c>
      <c r="G6422" s="17">
        <v>125898.9675999998</v>
      </c>
      <c r="H6422">
        <v>71.734275811127446</v>
      </c>
    </row>
    <row r="6423" spans="1:8" x14ac:dyDescent="0.3">
      <c r="A6423" t="s">
        <v>4230</v>
      </c>
      <c r="B6423" t="s">
        <v>172</v>
      </c>
      <c r="C6423" t="s">
        <v>22</v>
      </c>
      <c r="D6423" s="155">
        <v>1173.7</v>
      </c>
      <c r="E6423" s="17">
        <v>2880</v>
      </c>
      <c r="F6423" s="17">
        <v>444116</v>
      </c>
      <c r="G6423" s="17">
        <v>204875.2420000002</v>
      </c>
      <c r="H6423">
        <v>75.875333141186672</v>
      </c>
    </row>
    <row r="6424" spans="1:8" x14ac:dyDescent="0.3">
      <c r="A6424" t="s">
        <v>4231</v>
      </c>
      <c r="B6424" t="s">
        <v>172</v>
      </c>
      <c r="C6424" t="s">
        <v>23</v>
      </c>
      <c r="D6424" s="155">
        <v>1173.7</v>
      </c>
      <c r="E6424" s="17">
        <v>1600</v>
      </c>
      <c r="F6424" s="17">
        <v>473075</v>
      </c>
      <c r="G6424" s="17">
        <v>237567.38800000001</v>
      </c>
      <c r="H6424">
        <v>61.777828254655319</v>
      </c>
    </row>
    <row r="6425" spans="1:8" x14ac:dyDescent="0.3">
      <c r="A6425" t="s">
        <v>4232</v>
      </c>
      <c r="B6425" t="s">
        <v>172</v>
      </c>
      <c r="C6425" t="s">
        <v>24</v>
      </c>
      <c r="D6425" s="155">
        <v>1173.7</v>
      </c>
      <c r="E6425" s="17">
        <v>6800</v>
      </c>
      <c r="F6425" s="17">
        <v>492544</v>
      </c>
      <c r="G6425" s="17">
        <v>231426.02700000003</v>
      </c>
      <c r="H6425">
        <v>76.473801908687491</v>
      </c>
    </row>
    <row r="6426" spans="1:8" x14ac:dyDescent="0.3">
      <c r="A6426" t="s">
        <v>4233</v>
      </c>
      <c r="B6426" t="s">
        <v>172</v>
      </c>
      <c r="C6426" t="s">
        <v>25</v>
      </c>
      <c r="D6426" s="155">
        <v>1173.7</v>
      </c>
      <c r="E6426" s="17">
        <v>2520</v>
      </c>
      <c r="F6426" s="17">
        <v>290281.99</v>
      </c>
      <c r="G6426" s="17">
        <v>145514.76200000008</v>
      </c>
      <c r="H6426">
        <v>76.04307076046247</v>
      </c>
    </row>
    <row r="6427" spans="1:8" x14ac:dyDescent="0.3">
      <c r="A6427" t="s">
        <v>8618</v>
      </c>
      <c r="B6427" t="s">
        <v>172</v>
      </c>
      <c r="C6427" t="s">
        <v>5061</v>
      </c>
      <c r="D6427" s="155">
        <v>1173.7</v>
      </c>
      <c r="E6427" s="17">
        <v>3166</v>
      </c>
      <c r="F6427" s="17">
        <v>306957</v>
      </c>
      <c r="G6427" s="17">
        <v>149924.83699999988</v>
      </c>
      <c r="H6427">
        <v>66.202097387526706</v>
      </c>
    </row>
    <row r="6428" spans="1:8" x14ac:dyDescent="0.3">
      <c r="A6428" t="s">
        <v>4234</v>
      </c>
      <c r="B6428" t="s">
        <v>172</v>
      </c>
      <c r="C6428" t="s">
        <v>14</v>
      </c>
      <c r="D6428" s="155">
        <v>1173.7</v>
      </c>
      <c r="E6428" s="17">
        <v>1652</v>
      </c>
      <c r="F6428" s="17">
        <v>430762</v>
      </c>
      <c r="G6428" s="17">
        <v>216408.22999999981</v>
      </c>
      <c r="H6428">
        <v>41.977832032531985</v>
      </c>
    </row>
    <row r="6429" spans="1:8" x14ac:dyDescent="0.3">
      <c r="A6429" t="s">
        <v>4235</v>
      </c>
      <c r="B6429" t="s">
        <v>172</v>
      </c>
      <c r="C6429" t="s">
        <v>15</v>
      </c>
      <c r="D6429" s="155">
        <v>1173.7</v>
      </c>
      <c r="E6429" s="17">
        <v>1416</v>
      </c>
      <c r="F6429" s="17">
        <v>379506</v>
      </c>
      <c r="G6429" s="17">
        <v>221084.93999999994</v>
      </c>
      <c r="H6429">
        <v>44.288616940828462</v>
      </c>
    </row>
    <row r="6430" spans="1:8" x14ac:dyDescent="0.3">
      <c r="A6430" t="s">
        <v>8619</v>
      </c>
      <c r="B6430" t="s">
        <v>172</v>
      </c>
      <c r="C6430" t="s">
        <v>5063</v>
      </c>
      <c r="D6430" s="155">
        <v>1173.7</v>
      </c>
      <c r="E6430" s="17">
        <v>400</v>
      </c>
      <c r="F6430" s="17">
        <v>19874</v>
      </c>
      <c r="G6430" s="17">
        <v>9060.570000000007</v>
      </c>
      <c r="H6430">
        <v>47.741485504599403</v>
      </c>
    </row>
    <row r="6431" spans="1:8" x14ac:dyDescent="0.3">
      <c r="A6431" t="s">
        <v>8620</v>
      </c>
      <c r="B6431" t="s">
        <v>172</v>
      </c>
      <c r="C6431" t="s">
        <v>5065</v>
      </c>
      <c r="D6431" s="155">
        <v>1173.7</v>
      </c>
      <c r="E6431" s="17">
        <v>0</v>
      </c>
      <c r="F6431" s="17">
        <v>381980</v>
      </c>
      <c r="G6431" s="17">
        <v>140911.93740000014</v>
      </c>
      <c r="H6431">
        <v>48.45690466423477</v>
      </c>
    </row>
    <row r="6432" spans="1:8" x14ac:dyDescent="0.3">
      <c r="A6432" t="s">
        <v>8621</v>
      </c>
      <c r="B6432" t="s">
        <v>172</v>
      </c>
      <c r="C6432" t="s">
        <v>5067</v>
      </c>
      <c r="D6432" s="155">
        <v>1173.7</v>
      </c>
      <c r="E6432" s="17">
        <v>0</v>
      </c>
      <c r="F6432" s="17">
        <v>303518</v>
      </c>
      <c r="G6432" s="17">
        <v>134058.62850000005</v>
      </c>
      <c r="H6432">
        <v>82.021706259544246</v>
      </c>
    </row>
    <row r="6433" spans="1:8" x14ac:dyDescent="0.3">
      <c r="A6433" t="s">
        <v>8622</v>
      </c>
      <c r="B6433" t="s">
        <v>172</v>
      </c>
      <c r="C6433" t="s">
        <v>5069</v>
      </c>
      <c r="D6433" s="155">
        <v>1173.7</v>
      </c>
      <c r="E6433" s="17">
        <v>0</v>
      </c>
      <c r="F6433" s="17">
        <v>24342</v>
      </c>
      <c r="G6433" s="17">
        <v>8043.0599999999995</v>
      </c>
      <c r="H6433">
        <v>99.34056550916813</v>
      </c>
    </row>
    <row r="6434" spans="1:8" x14ac:dyDescent="0.3">
      <c r="A6434" t="s">
        <v>8623</v>
      </c>
      <c r="B6434" t="s">
        <v>172</v>
      </c>
      <c r="C6434" t="s">
        <v>5071</v>
      </c>
      <c r="D6434" s="155">
        <v>1173.7</v>
      </c>
      <c r="E6434" s="17">
        <v>0</v>
      </c>
      <c r="F6434" s="17">
        <v>31675</v>
      </c>
      <c r="G6434" s="17">
        <v>12596.302</v>
      </c>
      <c r="H6434">
        <v>54.81004048599123</v>
      </c>
    </row>
    <row r="6435" spans="1:8" x14ac:dyDescent="0.3">
      <c r="A6435" t="s">
        <v>8624</v>
      </c>
      <c r="B6435" t="s">
        <v>172</v>
      </c>
      <c r="C6435" t="s">
        <v>5073</v>
      </c>
      <c r="D6435" s="155">
        <v>1173.7</v>
      </c>
      <c r="E6435" s="17">
        <v>0</v>
      </c>
      <c r="F6435" s="17">
        <v>52539</v>
      </c>
      <c r="G6435" s="17">
        <v>15872.636400000018</v>
      </c>
      <c r="H6435">
        <v>34.320928007161363</v>
      </c>
    </row>
    <row r="6436" spans="1:8" x14ac:dyDescent="0.3">
      <c r="A6436" t="s">
        <v>8625</v>
      </c>
      <c r="B6436" t="s">
        <v>172</v>
      </c>
      <c r="C6436" t="s">
        <v>5075</v>
      </c>
      <c r="D6436" s="155">
        <v>1173.7</v>
      </c>
      <c r="E6436" s="17">
        <v>0</v>
      </c>
      <c r="F6436" s="17">
        <v>464</v>
      </c>
      <c r="G6436" s="17">
        <v>-258.52999999999997</v>
      </c>
      <c r="H6436">
        <v>53.564959240446754</v>
      </c>
    </row>
    <row r="6437" spans="1:8" x14ac:dyDescent="0.3">
      <c r="A6437" t="s">
        <v>4236</v>
      </c>
      <c r="B6437" t="s">
        <v>172</v>
      </c>
      <c r="C6437" t="s">
        <v>26</v>
      </c>
      <c r="D6437" s="155">
        <v>1173.7</v>
      </c>
      <c r="E6437" s="17">
        <v>684</v>
      </c>
      <c r="F6437" s="17">
        <v>236086</v>
      </c>
      <c r="G6437" s="17">
        <v>117484.41770000009</v>
      </c>
      <c r="H6437">
        <v>74.178007789530099</v>
      </c>
    </row>
    <row r="6438" spans="1:8" x14ac:dyDescent="0.3">
      <c r="A6438" t="s">
        <v>4237</v>
      </c>
      <c r="B6438" t="s">
        <v>172</v>
      </c>
      <c r="C6438" t="s">
        <v>27</v>
      </c>
      <c r="D6438" s="155">
        <v>1173.7</v>
      </c>
      <c r="E6438" s="17">
        <v>1140</v>
      </c>
      <c r="F6438" s="17">
        <v>208182</v>
      </c>
      <c r="G6438" s="17">
        <v>87503.500200000053</v>
      </c>
      <c r="H6438">
        <v>115.79723381844686</v>
      </c>
    </row>
    <row r="6439" spans="1:8" x14ac:dyDescent="0.3">
      <c r="A6439" t="s">
        <v>4238</v>
      </c>
      <c r="B6439" t="s">
        <v>172</v>
      </c>
      <c r="C6439" t="s">
        <v>28</v>
      </c>
      <c r="D6439" s="155">
        <v>1173.7</v>
      </c>
      <c r="E6439" s="17">
        <v>1320</v>
      </c>
      <c r="F6439" s="17">
        <v>215356</v>
      </c>
      <c r="G6439" s="17">
        <v>83420.927299999981</v>
      </c>
      <c r="H6439">
        <v>87.597862948689567</v>
      </c>
    </row>
    <row r="6440" spans="1:8" x14ac:dyDescent="0.3">
      <c r="A6440" t="s">
        <v>4239</v>
      </c>
      <c r="B6440" t="s">
        <v>172</v>
      </c>
      <c r="C6440" t="s">
        <v>29</v>
      </c>
      <c r="D6440" s="155">
        <v>1173.7</v>
      </c>
      <c r="E6440" s="17">
        <v>200</v>
      </c>
      <c r="F6440" s="17">
        <v>97647</v>
      </c>
      <c r="G6440" s="17">
        <v>47437.793600000041</v>
      </c>
      <c r="H6440">
        <v>66.280852003269175</v>
      </c>
    </row>
    <row r="6441" spans="1:8" x14ac:dyDescent="0.3">
      <c r="A6441" t="s">
        <v>8626</v>
      </c>
      <c r="B6441" t="s">
        <v>172</v>
      </c>
      <c r="C6441" t="s">
        <v>5077</v>
      </c>
      <c r="D6441" s="155">
        <v>1173.7</v>
      </c>
      <c r="E6441" s="17">
        <v>640</v>
      </c>
      <c r="F6441" s="17">
        <v>18048</v>
      </c>
      <c r="G6441" s="17">
        <v>7424.1839999999993</v>
      </c>
      <c r="H6441">
        <v>34.898497978504125</v>
      </c>
    </row>
    <row r="6442" spans="1:8" x14ac:dyDescent="0.3">
      <c r="A6442" t="s">
        <v>4240</v>
      </c>
      <c r="B6442" t="s">
        <v>172</v>
      </c>
      <c r="C6442" t="s">
        <v>30</v>
      </c>
      <c r="D6442" s="155">
        <v>1173.7</v>
      </c>
      <c r="E6442" s="17">
        <v>1108</v>
      </c>
      <c r="F6442" s="17">
        <v>218835.94</v>
      </c>
      <c r="G6442" s="17">
        <v>124375.67329999992</v>
      </c>
      <c r="H6442">
        <v>61.782708984242163</v>
      </c>
    </row>
    <row r="6443" spans="1:8" x14ac:dyDescent="0.3">
      <c r="A6443" t="s">
        <v>8627</v>
      </c>
      <c r="B6443" t="s">
        <v>172</v>
      </c>
      <c r="C6443" t="s">
        <v>5079</v>
      </c>
      <c r="D6443" s="155">
        <v>1173.7</v>
      </c>
      <c r="E6443" s="17">
        <v>1080</v>
      </c>
      <c r="F6443" s="17">
        <v>33434</v>
      </c>
      <c r="G6443" s="17">
        <v>18103.484000000004</v>
      </c>
      <c r="H6443">
        <v>107.62004817058995</v>
      </c>
    </row>
    <row r="6444" spans="1:8" x14ac:dyDescent="0.3">
      <c r="A6444" t="s">
        <v>8628</v>
      </c>
      <c r="B6444" t="s">
        <v>172</v>
      </c>
      <c r="C6444" t="s">
        <v>5081</v>
      </c>
      <c r="D6444" s="155">
        <v>1173.7</v>
      </c>
      <c r="E6444" s="17">
        <v>0</v>
      </c>
      <c r="F6444" s="17">
        <v>137855</v>
      </c>
      <c r="G6444" s="17">
        <v>72122.560599999983</v>
      </c>
      <c r="H6444">
        <v>111.092192180228</v>
      </c>
    </row>
    <row r="6445" spans="1:8" x14ac:dyDescent="0.3">
      <c r="A6445" t="s">
        <v>8629</v>
      </c>
      <c r="B6445" t="s">
        <v>172</v>
      </c>
      <c r="C6445" t="s">
        <v>5083</v>
      </c>
      <c r="D6445" s="155">
        <v>1173.7</v>
      </c>
      <c r="E6445" s="17">
        <v>0</v>
      </c>
      <c r="F6445" s="17">
        <v>148634</v>
      </c>
      <c r="G6445" s="17">
        <v>81096.698000000004</v>
      </c>
      <c r="H6445">
        <v>60.730076598262649</v>
      </c>
    </row>
    <row r="6446" spans="1:8" x14ac:dyDescent="0.3">
      <c r="A6446" t="s">
        <v>8630</v>
      </c>
      <c r="B6446" t="s">
        <v>172</v>
      </c>
      <c r="C6446" t="s">
        <v>5085</v>
      </c>
      <c r="D6446" s="155">
        <v>1173.7</v>
      </c>
      <c r="E6446" s="17">
        <v>675</v>
      </c>
      <c r="F6446" s="17">
        <v>95001</v>
      </c>
      <c r="G6446" s="17">
        <v>40014.228799999997</v>
      </c>
      <c r="H6446">
        <v>76.368519084823092</v>
      </c>
    </row>
    <row r="6447" spans="1:8" x14ac:dyDescent="0.3">
      <c r="A6447" t="s">
        <v>4241</v>
      </c>
      <c r="B6447" t="s">
        <v>172</v>
      </c>
      <c r="C6447" t="s">
        <v>31</v>
      </c>
      <c r="D6447" s="155">
        <v>1173.7</v>
      </c>
      <c r="E6447" s="17">
        <v>3520</v>
      </c>
      <c r="F6447" s="17">
        <v>402353</v>
      </c>
      <c r="G6447" s="17">
        <v>178837.50660000008</v>
      </c>
      <c r="H6447">
        <v>60.798730385461425</v>
      </c>
    </row>
    <row r="6448" spans="1:8" x14ac:dyDescent="0.3">
      <c r="A6448" t="s">
        <v>8631</v>
      </c>
      <c r="B6448" t="s">
        <v>172</v>
      </c>
      <c r="C6448" t="s">
        <v>5087</v>
      </c>
      <c r="D6448" s="155">
        <v>1173.7</v>
      </c>
      <c r="E6448" s="17">
        <v>0</v>
      </c>
      <c r="F6448" s="17">
        <v>35113</v>
      </c>
      <c r="G6448" s="17">
        <v>5902.0840000000026</v>
      </c>
      <c r="H6448">
        <v>82.577574273946112</v>
      </c>
    </row>
    <row r="6449" spans="1:8" x14ac:dyDescent="0.3">
      <c r="A6449" t="s">
        <v>4681</v>
      </c>
      <c r="B6449" t="s">
        <v>174</v>
      </c>
      <c r="C6449" t="s">
        <v>4</v>
      </c>
      <c r="D6449" s="155">
        <v>1077</v>
      </c>
      <c r="E6449" s="17">
        <v>10757</v>
      </c>
      <c r="F6449" s="17">
        <v>4302706.99</v>
      </c>
      <c r="G6449" s="17">
        <v>2371888.771399999</v>
      </c>
      <c r="H6449">
        <v>45.299530959791326</v>
      </c>
    </row>
    <row r="6450" spans="1:8" x14ac:dyDescent="0.3">
      <c r="A6450" t="s">
        <v>4682</v>
      </c>
      <c r="B6450" t="s">
        <v>174</v>
      </c>
      <c r="C6450" t="s">
        <v>2</v>
      </c>
      <c r="D6450" s="155">
        <v>1077</v>
      </c>
      <c r="E6450" s="17">
        <v>12745</v>
      </c>
      <c r="F6450" s="17">
        <v>4957283.99</v>
      </c>
      <c r="G6450" s="17">
        <v>2661838.5874000001</v>
      </c>
      <c r="H6450">
        <v>55.88246052025724</v>
      </c>
    </row>
    <row r="6451" spans="1:8" x14ac:dyDescent="0.3">
      <c r="A6451" t="s">
        <v>4683</v>
      </c>
      <c r="B6451" t="s">
        <v>174</v>
      </c>
      <c r="C6451" t="s">
        <v>3</v>
      </c>
      <c r="D6451" s="155">
        <v>1077</v>
      </c>
      <c r="E6451" s="17">
        <v>14408</v>
      </c>
      <c r="F6451" s="17">
        <v>2164942.9900000002</v>
      </c>
      <c r="G6451" s="17">
        <v>1094989.1719000002</v>
      </c>
      <c r="H6451">
        <v>65.994310369758693</v>
      </c>
    </row>
    <row r="6452" spans="1:8" x14ac:dyDescent="0.3">
      <c r="A6452" t="s">
        <v>4684</v>
      </c>
      <c r="B6452" t="s">
        <v>174</v>
      </c>
      <c r="C6452" t="s">
        <v>7</v>
      </c>
      <c r="D6452" s="155">
        <v>1077</v>
      </c>
      <c r="E6452" s="17">
        <v>3480</v>
      </c>
      <c r="F6452" s="17">
        <v>1049123</v>
      </c>
      <c r="G6452" s="17">
        <v>569498.77700000023</v>
      </c>
      <c r="H6452">
        <v>55.006369715192641</v>
      </c>
    </row>
    <row r="6453" spans="1:8" x14ac:dyDescent="0.3">
      <c r="A6453" t="s">
        <v>4685</v>
      </c>
      <c r="B6453" t="s">
        <v>174</v>
      </c>
      <c r="C6453" t="s">
        <v>5</v>
      </c>
      <c r="D6453" s="155">
        <v>1077</v>
      </c>
      <c r="E6453" s="17">
        <v>4720</v>
      </c>
      <c r="F6453" s="17">
        <v>796581</v>
      </c>
      <c r="G6453" s="17">
        <v>440672.90650000016</v>
      </c>
      <c r="H6453">
        <v>56.961313712861688</v>
      </c>
    </row>
    <row r="6454" spans="1:8" x14ac:dyDescent="0.3">
      <c r="A6454" t="s">
        <v>4686</v>
      </c>
      <c r="B6454" t="s">
        <v>174</v>
      </c>
      <c r="C6454" t="s">
        <v>6</v>
      </c>
      <c r="D6454" s="155">
        <v>1077</v>
      </c>
      <c r="E6454" s="17">
        <v>2620</v>
      </c>
      <c r="F6454" s="17">
        <v>661134</v>
      </c>
      <c r="G6454" s="17">
        <v>322461.29619999963</v>
      </c>
      <c r="H6454">
        <v>41.48207350332077</v>
      </c>
    </row>
    <row r="6455" spans="1:8" x14ac:dyDescent="0.3">
      <c r="A6455" t="s">
        <v>4687</v>
      </c>
      <c r="B6455" t="s">
        <v>174</v>
      </c>
      <c r="C6455" t="s">
        <v>8</v>
      </c>
      <c r="D6455" s="155">
        <v>1077</v>
      </c>
      <c r="E6455" s="17">
        <v>2490</v>
      </c>
      <c r="F6455" s="17">
        <v>671086</v>
      </c>
      <c r="G6455" s="17">
        <v>332706.59789999994</v>
      </c>
      <c r="H6455">
        <v>39.275423059505464</v>
      </c>
    </row>
    <row r="6456" spans="1:8" x14ac:dyDescent="0.3">
      <c r="A6456" t="s">
        <v>4688</v>
      </c>
      <c r="B6456" t="s">
        <v>174</v>
      </c>
      <c r="C6456" t="s">
        <v>21</v>
      </c>
      <c r="D6456" s="155">
        <v>1077</v>
      </c>
      <c r="E6456" s="17">
        <v>2780</v>
      </c>
      <c r="F6456" s="17">
        <v>340565</v>
      </c>
      <c r="G6456" s="17">
        <v>164664.06899999981</v>
      </c>
      <c r="H6456">
        <v>56.450206942338333</v>
      </c>
    </row>
    <row r="6457" spans="1:8" x14ac:dyDescent="0.3">
      <c r="A6457" t="s">
        <v>4689</v>
      </c>
      <c r="B6457" t="s">
        <v>174</v>
      </c>
      <c r="C6457" t="s">
        <v>22</v>
      </c>
      <c r="D6457" s="155">
        <v>1077</v>
      </c>
      <c r="E6457" s="17">
        <v>2080</v>
      </c>
      <c r="F6457" s="17">
        <v>365972</v>
      </c>
      <c r="G6457" s="17">
        <v>173570.96400000007</v>
      </c>
      <c r="H6457">
        <v>69.268399237725532</v>
      </c>
    </row>
    <row r="6458" spans="1:8" x14ac:dyDescent="0.3">
      <c r="A6458" t="s">
        <v>4690</v>
      </c>
      <c r="B6458" t="s">
        <v>174</v>
      </c>
      <c r="C6458" t="s">
        <v>23</v>
      </c>
      <c r="D6458" s="155">
        <v>1077</v>
      </c>
      <c r="E6458" s="17">
        <v>1200</v>
      </c>
      <c r="F6458" s="17">
        <v>405088</v>
      </c>
      <c r="G6458" s="17">
        <v>209357.28599999999</v>
      </c>
      <c r="H6458">
        <v>52.056016616278235</v>
      </c>
    </row>
    <row r="6459" spans="1:8" x14ac:dyDescent="0.3">
      <c r="A6459" t="s">
        <v>4691</v>
      </c>
      <c r="B6459" t="s">
        <v>174</v>
      </c>
      <c r="C6459" t="s">
        <v>24</v>
      </c>
      <c r="D6459" s="155">
        <v>1077</v>
      </c>
      <c r="E6459" s="17">
        <v>5000</v>
      </c>
      <c r="F6459" s="17">
        <v>559913</v>
      </c>
      <c r="G6459" s="17">
        <v>296493.5302000001</v>
      </c>
      <c r="H6459">
        <v>54.855449608076043</v>
      </c>
    </row>
    <row r="6460" spans="1:8" x14ac:dyDescent="0.3">
      <c r="A6460" t="s">
        <v>4692</v>
      </c>
      <c r="B6460" t="s">
        <v>174</v>
      </c>
      <c r="C6460" t="s">
        <v>25</v>
      </c>
      <c r="D6460" s="155">
        <v>1077</v>
      </c>
      <c r="E6460" s="17">
        <v>1840</v>
      </c>
      <c r="F6460" s="17">
        <v>302103</v>
      </c>
      <c r="G6460" s="17">
        <v>156160.386</v>
      </c>
      <c r="H6460">
        <v>44.980605497445659</v>
      </c>
    </row>
    <row r="6461" spans="1:8" x14ac:dyDescent="0.3">
      <c r="A6461" t="s">
        <v>8632</v>
      </c>
      <c r="B6461" t="s">
        <v>174</v>
      </c>
      <c r="C6461" t="s">
        <v>5061</v>
      </c>
      <c r="D6461" s="155">
        <v>1077</v>
      </c>
      <c r="E6461" s="17">
        <v>2049</v>
      </c>
      <c r="F6461" s="17">
        <v>354187</v>
      </c>
      <c r="G6461" s="17">
        <v>182175.87199999994</v>
      </c>
      <c r="H6461">
        <v>41.421400147436891</v>
      </c>
    </row>
    <row r="6462" spans="1:8" x14ac:dyDescent="0.3">
      <c r="A6462" t="s">
        <v>4693</v>
      </c>
      <c r="B6462" t="s">
        <v>174</v>
      </c>
      <c r="C6462" t="s">
        <v>14</v>
      </c>
      <c r="D6462" s="155">
        <v>1077</v>
      </c>
      <c r="E6462" s="17">
        <v>1265</v>
      </c>
      <c r="F6462" s="17">
        <v>438126</v>
      </c>
      <c r="G6462" s="17">
        <v>224416.20099999994</v>
      </c>
      <c r="H6462">
        <v>31.674081587152671</v>
      </c>
    </row>
    <row r="6463" spans="1:8" x14ac:dyDescent="0.3">
      <c r="A6463" t="s">
        <v>4694</v>
      </c>
      <c r="B6463" t="s">
        <v>174</v>
      </c>
      <c r="C6463" t="s">
        <v>15</v>
      </c>
      <c r="D6463" s="155">
        <v>1077</v>
      </c>
      <c r="E6463" s="17">
        <v>1001</v>
      </c>
      <c r="F6463" s="17">
        <v>475249</v>
      </c>
      <c r="G6463" s="17">
        <v>277018.84199999989</v>
      </c>
      <c r="H6463">
        <v>33.689679717149737</v>
      </c>
    </row>
    <row r="6464" spans="1:8" x14ac:dyDescent="0.3">
      <c r="A6464" t="s">
        <v>8633</v>
      </c>
      <c r="B6464" t="s">
        <v>174</v>
      </c>
      <c r="C6464" t="s">
        <v>5063</v>
      </c>
      <c r="D6464" s="155">
        <v>1077</v>
      </c>
      <c r="E6464" s="17">
        <v>400</v>
      </c>
      <c r="F6464" s="17">
        <v>24917</v>
      </c>
      <c r="G6464" s="17">
        <v>10872.139000000012</v>
      </c>
      <c r="H6464">
        <v>31.475060016613927</v>
      </c>
    </row>
    <row r="6465" spans="1:8" x14ac:dyDescent="0.3">
      <c r="A6465" t="s">
        <v>8634</v>
      </c>
      <c r="B6465" t="s">
        <v>174</v>
      </c>
      <c r="C6465" t="s">
        <v>5065</v>
      </c>
      <c r="D6465" s="155">
        <v>1077</v>
      </c>
      <c r="E6465" s="17">
        <v>0</v>
      </c>
      <c r="F6465" s="17">
        <v>760951</v>
      </c>
      <c r="G6465" s="17">
        <v>378819.28189999989</v>
      </c>
      <c r="H6465">
        <v>31.962701805621169</v>
      </c>
    </row>
    <row r="6466" spans="1:8" x14ac:dyDescent="0.3">
      <c r="A6466" t="s">
        <v>8635</v>
      </c>
      <c r="B6466" t="s">
        <v>174</v>
      </c>
      <c r="C6466" t="s">
        <v>5067</v>
      </c>
      <c r="D6466" s="155">
        <v>1077</v>
      </c>
      <c r="E6466" s="17">
        <v>0</v>
      </c>
      <c r="F6466" s="17">
        <v>946670</v>
      </c>
      <c r="G6466" s="17">
        <v>427872.48959999962</v>
      </c>
      <c r="H6466">
        <v>67.937073150226155</v>
      </c>
    </row>
    <row r="6467" spans="1:8" x14ac:dyDescent="0.3">
      <c r="A6467" t="s">
        <v>8636</v>
      </c>
      <c r="B6467" t="s">
        <v>174</v>
      </c>
      <c r="C6467" t="s">
        <v>5069</v>
      </c>
      <c r="D6467" s="155">
        <v>1077</v>
      </c>
      <c r="E6467" s="17">
        <v>0</v>
      </c>
      <c r="F6467" s="17">
        <v>26505</v>
      </c>
      <c r="G6467" s="17">
        <v>14406.480000000001</v>
      </c>
      <c r="H6467">
        <v>38.690086060113153</v>
      </c>
    </row>
    <row r="6468" spans="1:8" x14ac:dyDescent="0.3">
      <c r="A6468" t="s">
        <v>8637</v>
      </c>
      <c r="B6468" t="s">
        <v>174</v>
      </c>
      <c r="C6468" t="s">
        <v>5071</v>
      </c>
      <c r="D6468" s="155">
        <v>1077</v>
      </c>
      <c r="E6468" s="17">
        <v>0</v>
      </c>
      <c r="F6468" s="17">
        <v>31359</v>
      </c>
      <c r="G6468" s="17">
        <v>15317.201500000001</v>
      </c>
      <c r="H6468">
        <v>33.220804967722287</v>
      </c>
    </row>
    <row r="6469" spans="1:8" x14ac:dyDescent="0.3">
      <c r="A6469" t="s">
        <v>8638</v>
      </c>
      <c r="B6469" t="s">
        <v>174</v>
      </c>
      <c r="C6469" t="s">
        <v>5073</v>
      </c>
      <c r="D6469" s="155">
        <v>1077</v>
      </c>
      <c r="E6469" s="17">
        <v>0</v>
      </c>
      <c r="F6469" s="17">
        <v>104832</v>
      </c>
      <c r="G6469" s="17">
        <v>27393.299700000047</v>
      </c>
      <c r="H6469">
        <v>39.772996998504688</v>
      </c>
    </row>
    <row r="6470" spans="1:8" x14ac:dyDescent="0.3">
      <c r="A6470" t="s">
        <v>8639</v>
      </c>
      <c r="B6470" t="s">
        <v>174</v>
      </c>
      <c r="C6470" t="s">
        <v>5075</v>
      </c>
      <c r="D6470" s="155">
        <v>1077</v>
      </c>
      <c r="E6470" s="17">
        <v>0</v>
      </c>
      <c r="F6470" s="17">
        <v>1698</v>
      </c>
      <c r="G6470" s="17">
        <v>1069.48</v>
      </c>
      <c r="H6470">
        <v>39.504184433271838</v>
      </c>
    </row>
    <row r="6471" spans="1:8" x14ac:dyDescent="0.3">
      <c r="A6471" t="s">
        <v>4695</v>
      </c>
      <c r="B6471" t="s">
        <v>174</v>
      </c>
      <c r="C6471" t="s">
        <v>26</v>
      </c>
      <c r="D6471" s="155">
        <v>1077</v>
      </c>
      <c r="E6471" s="17">
        <v>1359</v>
      </c>
      <c r="F6471" s="17">
        <v>600998</v>
      </c>
      <c r="G6471" s="17">
        <v>316053.82620000024</v>
      </c>
      <c r="H6471">
        <v>69.106722749914255</v>
      </c>
    </row>
    <row r="6472" spans="1:8" x14ac:dyDescent="0.3">
      <c r="A6472" t="s">
        <v>4696</v>
      </c>
      <c r="B6472" t="s">
        <v>174</v>
      </c>
      <c r="C6472" t="s">
        <v>27</v>
      </c>
      <c r="D6472" s="155">
        <v>1077</v>
      </c>
      <c r="E6472" s="17">
        <v>909</v>
      </c>
      <c r="F6472" s="17">
        <v>198006</v>
      </c>
      <c r="G6472" s="17">
        <v>100553.99090000005</v>
      </c>
      <c r="H6472">
        <v>97.275161080285898</v>
      </c>
    </row>
    <row r="6473" spans="1:8" x14ac:dyDescent="0.3">
      <c r="A6473" t="s">
        <v>4697</v>
      </c>
      <c r="B6473" t="s">
        <v>174</v>
      </c>
      <c r="C6473" t="s">
        <v>28</v>
      </c>
      <c r="D6473" s="155">
        <v>1077</v>
      </c>
      <c r="E6473" s="17">
        <v>1056</v>
      </c>
      <c r="F6473" s="17">
        <v>182020</v>
      </c>
      <c r="G6473" s="17">
        <v>77694.736000000034</v>
      </c>
      <c r="H6473">
        <v>73.87674943913872</v>
      </c>
    </row>
    <row r="6474" spans="1:8" x14ac:dyDescent="0.3">
      <c r="A6474" t="s">
        <v>4698</v>
      </c>
      <c r="B6474" t="s">
        <v>174</v>
      </c>
      <c r="C6474" t="s">
        <v>29</v>
      </c>
      <c r="D6474" s="155">
        <v>1077</v>
      </c>
      <c r="E6474" s="17">
        <v>400</v>
      </c>
      <c r="F6474" s="17">
        <v>154142</v>
      </c>
      <c r="G6474" s="17">
        <v>72113.163000000015</v>
      </c>
      <c r="H6474">
        <v>53.814965379796753</v>
      </c>
    </row>
    <row r="6475" spans="1:8" x14ac:dyDescent="0.3">
      <c r="A6475" t="s">
        <v>8640</v>
      </c>
      <c r="B6475" t="s">
        <v>174</v>
      </c>
      <c r="C6475" t="s">
        <v>5077</v>
      </c>
      <c r="D6475" s="155">
        <v>1077</v>
      </c>
      <c r="E6475" s="17">
        <v>640</v>
      </c>
      <c r="F6475" s="17">
        <v>15285</v>
      </c>
      <c r="G6475" s="17">
        <v>7586.2079999999987</v>
      </c>
      <c r="H6475">
        <v>38.493258552770321</v>
      </c>
    </row>
    <row r="6476" spans="1:8" x14ac:dyDescent="0.3">
      <c r="A6476" t="s">
        <v>4699</v>
      </c>
      <c r="B6476" t="s">
        <v>174</v>
      </c>
      <c r="C6476" t="s">
        <v>30</v>
      </c>
      <c r="D6476" s="155">
        <v>1077</v>
      </c>
      <c r="E6476" s="17">
        <v>1108</v>
      </c>
      <c r="F6476" s="17">
        <v>245387</v>
      </c>
      <c r="G6476" s="17">
        <v>141684.16149999993</v>
      </c>
      <c r="H6476">
        <v>61.743474947409496</v>
      </c>
    </row>
    <row r="6477" spans="1:8" x14ac:dyDescent="0.3">
      <c r="A6477" t="s">
        <v>8641</v>
      </c>
      <c r="B6477" t="s">
        <v>174</v>
      </c>
      <c r="C6477" t="s">
        <v>5079</v>
      </c>
      <c r="D6477" s="155">
        <v>1077</v>
      </c>
      <c r="E6477" s="17">
        <v>800</v>
      </c>
      <c r="F6477" s="17">
        <v>34189</v>
      </c>
      <c r="G6477" s="17">
        <v>15811.902000000002</v>
      </c>
      <c r="H6477">
        <v>64.636684627790501</v>
      </c>
    </row>
    <row r="6478" spans="1:8" x14ac:dyDescent="0.3">
      <c r="A6478" t="s">
        <v>8642</v>
      </c>
      <c r="B6478" t="s">
        <v>174</v>
      </c>
      <c r="C6478" t="s">
        <v>5081</v>
      </c>
      <c r="D6478" s="155">
        <v>1077</v>
      </c>
      <c r="E6478" s="17">
        <v>456</v>
      </c>
      <c r="F6478" s="17">
        <v>400430</v>
      </c>
      <c r="G6478" s="17">
        <v>201057.13420000009</v>
      </c>
      <c r="H6478">
        <v>45.362135761104234</v>
      </c>
    </row>
    <row r="6479" spans="1:8" x14ac:dyDescent="0.3">
      <c r="A6479" t="s">
        <v>8643</v>
      </c>
      <c r="B6479" t="s">
        <v>174</v>
      </c>
      <c r="C6479" t="s">
        <v>5083</v>
      </c>
      <c r="D6479" s="155">
        <v>1077</v>
      </c>
      <c r="E6479" s="17">
        <v>1596</v>
      </c>
      <c r="F6479" s="17">
        <v>1033599</v>
      </c>
      <c r="G6479" s="17">
        <v>545217.47370000021</v>
      </c>
      <c r="H6479">
        <v>62.46599211199527</v>
      </c>
    </row>
    <row r="6480" spans="1:8" x14ac:dyDescent="0.3">
      <c r="A6480" t="s">
        <v>8644</v>
      </c>
      <c r="B6480" t="s">
        <v>174</v>
      </c>
      <c r="C6480" t="s">
        <v>5085</v>
      </c>
      <c r="D6480" s="155">
        <v>1077</v>
      </c>
      <c r="E6480" s="17">
        <v>180</v>
      </c>
      <c r="F6480" s="17">
        <v>29643</v>
      </c>
      <c r="G6480" s="17">
        <v>11978.790800000002</v>
      </c>
      <c r="H6480">
        <v>38.163147065762786</v>
      </c>
    </row>
    <row r="6481" spans="1:8" x14ac:dyDescent="0.3">
      <c r="A6481" t="s">
        <v>4700</v>
      </c>
      <c r="B6481" t="s">
        <v>174</v>
      </c>
      <c r="C6481" t="s">
        <v>31</v>
      </c>
      <c r="D6481" s="155">
        <v>1077</v>
      </c>
      <c r="E6481" s="17">
        <v>1960</v>
      </c>
      <c r="F6481" s="17">
        <v>278234</v>
      </c>
      <c r="G6481" s="17">
        <v>128024.33250000002</v>
      </c>
      <c r="H6481">
        <v>42.640056859189855</v>
      </c>
    </row>
    <row r="6482" spans="1:8" x14ac:dyDescent="0.3">
      <c r="A6482" t="s">
        <v>8645</v>
      </c>
      <c r="B6482" t="s">
        <v>174</v>
      </c>
      <c r="C6482" t="s">
        <v>5087</v>
      </c>
      <c r="D6482" s="155">
        <v>1077</v>
      </c>
      <c r="E6482" s="17">
        <v>0</v>
      </c>
      <c r="F6482" s="17">
        <v>128921</v>
      </c>
      <c r="G6482" s="17">
        <v>46612.832000000009</v>
      </c>
      <c r="H6482">
        <v>25.277760413765996</v>
      </c>
    </row>
    <row r="6483" spans="1:8" x14ac:dyDescent="0.3">
      <c r="A6483" t="s">
        <v>8646</v>
      </c>
      <c r="B6483" t="s">
        <v>8647</v>
      </c>
      <c r="C6483" t="s">
        <v>4</v>
      </c>
      <c r="D6483" s="155">
        <v>1000</v>
      </c>
      <c r="E6483" s="17">
        <v>11200</v>
      </c>
      <c r="F6483" s="17">
        <v>3373157</v>
      </c>
      <c r="G6483" s="17">
        <v>1741861.1530999995</v>
      </c>
      <c r="H6483">
        <v>56.763644070428448</v>
      </c>
    </row>
    <row r="6484" spans="1:8" x14ac:dyDescent="0.3">
      <c r="A6484" t="s">
        <v>8648</v>
      </c>
      <c r="B6484" t="s">
        <v>8647</v>
      </c>
      <c r="C6484" t="s">
        <v>2</v>
      </c>
      <c r="D6484" s="155">
        <v>1000</v>
      </c>
      <c r="E6484" s="17">
        <v>13444</v>
      </c>
      <c r="F6484" s="17">
        <v>4778032</v>
      </c>
      <c r="G6484" s="17">
        <v>2460639.2960999985</v>
      </c>
      <c r="H6484">
        <v>64.124834289809144</v>
      </c>
    </row>
    <row r="6485" spans="1:8" x14ac:dyDescent="0.3">
      <c r="A6485" t="s">
        <v>8649</v>
      </c>
      <c r="B6485" t="s">
        <v>8647</v>
      </c>
      <c r="C6485" t="s">
        <v>3</v>
      </c>
      <c r="D6485" s="155">
        <v>1000</v>
      </c>
      <c r="E6485" s="17">
        <v>13536</v>
      </c>
      <c r="F6485" s="17">
        <v>1813412.96</v>
      </c>
      <c r="G6485" s="17">
        <v>930008.58029999945</v>
      </c>
      <c r="H6485">
        <v>76.256382872560593</v>
      </c>
    </row>
    <row r="6486" spans="1:8" x14ac:dyDescent="0.3">
      <c r="A6486" t="s">
        <v>8650</v>
      </c>
      <c r="B6486" t="s">
        <v>8647</v>
      </c>
      <c r="C6486" t="s">
        <v>7</v>
      </c>
      <c r="D6486" s="155">
        <v>1000</v>
      </c>
      <c r="E6486" s="17">
        <v>4323</v>
      </c>
      <c r="F6486" s="17">
        <v>1236736</v>
      </c>
      <c r="G6486" s="17">
        <v>648048.17500000063</v>
      </c>
      <c r="H6486">
        <v>57.406049881700874</v>
      </c>
    </row>
    <row r="6487" spans="1:8" x14ac:dyDescent="0.3">
      <c r="A6487" t="s">
        <v>8651</v>
      </c>
      <c r="B6487" t="s">
        <v>8647</v>
      </c>
      <c r="C6487" t="s">
        <v>5</v>
      </c>
      <c r="D6487" s="155">
        <v>1000</v>
      </c>
      <c r="E6487" s="17">
        <v>4800</v>
      </c>
      <c r="F6487" s="17">
        <v>999178</v>
      </c>
      <c r="G6487" s="17">
        <v>564923.9973000004</v>
      </c>
      <c r="H6487">
        <v>48.814356825731593</v>
      </c>
    </row>
    <row r="6488" spans="1:8" x14ac:dyDescent="0.3">
      <c r="A6488" t="s">
        <v>8652</v>
      </c>
      <c r="B6488" t="s">
        <v>8647</v>
      </c>
      <c r="C6488" t="s">
        <v>6</v>
      </c>
      <c r="D6488" s="155">
        <v>1000</v>
      </c>
      <c r="E6488" s="17">
        <v>1920</v>
      </c>
      <c r="F6488" s="17">
        <v>596933</v>
      </c>
      <c r="G6488" s="17">
        <v>300214.2523000004</v>
      </c>
      <c r="H6488">
        <v>35.034554646713403</v>
      </c>
    </row>
    <row r="6489" spans="1:8" x14ac:dyDescent="0.3">
      <c r="A6489" t="s">
        <v>8653</v>
      </c>
      <c r="B6489" t="s">
        <v>8647</v>
      </c>
      <c r="C6489" t="s">
        <v>8</v>
      </c>
      <c r="D6489" s="155">
        <v>1000</v>
      </c>
      <c r="E6489" s="17">
        <v>2935</v>
      </c>
      <c r="F6489" s="17">
        <v>664083</v>
      </c>
      <c r="G6489" s="17">
        <v>320248.96610000014</v>
      </c>
      <c r="H6489">
        <v>45.533563672621682</v>
      </c>
    </row>
    <row r="6490" spans="1:8" x14ac:dyDescent="0.3">
      <c r="A6490" t="s">
        <v>8654</v>
      </c>
      <c r="B6490" t="s">
        <v>8647</v>
      </c>
      <c r="C6490" t="s">
        <v>21</v>
      </c>
      <c r="D6490" s="155">
        <v>1000</v>
      </c>
      <c r="E6490" s="17">
        <v>2880</v>
      </c>
      <c r="F6490" s="17">
        <v>365579</v>
      </c>
      <c r="G6490" s="17">
        <v>176562.03640000004</v>
      </c>
      <c r="H6490">
        <v>55.891751305754219</v>
      </c>
    </row>
    <row r="6491" spans="1:8" x14ac:dyDescent="0.3">
      <c r="A6491" t="s">
        <v>8655</v>
      </c>
      <c r="B6491" t="s">
        <v>8647</v>
      </c>
      <c r="C6491" t="s">
        <v>22</v>
      </c>
      <c r="D6491" s="155">
        <v>1000</v>
      </c>
      <c r="E6491" s="17">
        <v>2720</v>
      </c>
      <c r="F6491" s="17">
        <v>597759</v>
      </c>
      <c r="G6491" s="17">
        <v>294982.2785999999</v>
      </c>
      <c r="H6491">
        <v>51.48484560973256</v>
      </c>
    </row>
    <row r="6492" spans="1:8" x14ac:dyDescent="0.3">
      <c r="A6492" t="s">
        <v>8656</v>
      </c>
      <c r="B6492" t="s">
        <v>8647</v>
      </c>
      <c r="C6492" t="s">
        <v>23</v>
      </c>
      <c r="D6492" s="155">
        <v>1000</v>
      </c>
      <c r="E6492" s="17">
        <v>1520</v>
      </c>
      <c r="F6492" s="17">
        <v>483736</v>
      </c>
      <c r="G6492" s="17">
        <v>253327.55360000001</v>
      </c>
      <c r="H6492">
        <v>60.861025548323788</v>
      </c>
    </row>
    <row r="6493" spans="1:8" x14ac:dyDescent="0.3">
      <c r="A6493" t="s">
        <v>8657</v>
      </c>
      <c r="B6493" t="s">
        <v>8647</v>
      </c>
      <c r="C6493" t="s">
        <v>24</v>
      </c>
      <c r="D6493" s="155">
        <v>1000</v>
      </c>
      <c r="E6493" s="17">
        <v>6480</v>
      </c>
      <c r="F6493" s="17">
        <v>569303</v>
      </c>
      <c r="G6493" s="17">
        <v>286953.31200000009</v>
      </c>
      <c r="H6493">
        <v>70.549700888991254</v>
      </c>
    </row>
    <row r="6494" spans="1:8" x14ac:dyDescent="0.3">
      <c r="A6494" t="s">
        <v>8658</v>
      </c>
      <c r="B6494" t="s">
        <v>8647</v>
      </c>
      <c r="C6494" t="s">
        <v>25</v>
      </c>
      <c r="D6494" s="155">
        <v>1000</v>
      </c>
      <c r="E6494" s="17">
        <v>2400</v>
      </c>
      <c r="F6494" s="17">
        <v>323625</v>
      </c>
      <c r="G6494" s="17">
        <v>165516.79400000008</v>
      </c>
      <c r="H6494">
        <v>60.624052097587011</v>
      </c>
    </row>
    <row r="6495" spans="1:8" x14ac:dyDescent="0.3">
      <c r="A6495" t="s">
        <v>8659</v>
      </c>
      <c r="B6495" t="s">
        <v>8647</v>
      </c>
      <c r="C6495" t="s">
        <v>5061</v>
      </c>
      <c r="D6495" s="155">
        <v>1000</v>
      </c>
      <c r="E6495" s="17">
        <v>3740</v>
      </c>
      <c r="F6495" s="17">
        <v>502173</v>
      </c>
      <c r="G6495" s="17">
        <v>270525.13399999967</v>
      </c>
      <c r="H6495">
        <v>38.486330203447622</v>
      </c>
    </row>
    <row r="6496" spans="1:8" x14ac:dyDescent="0.3">
      <c r="A6496" t="s">
        <v>8660</v>
      </c>
      <c r="B6496" t="s">
        <v>8647</v>
      </c>
      <c r="C6496" t="s">
        <v>14</v>
      </c>
      <c r="D6496" s="155">
        <v>1000</v>
      </c>
      <c r="E6496" s="17">
        <v>1885</v>
      </c>
      <c r="F6496" s="17">
        <v>701139</v>
      </c>
      <c r="G6496" s="17">
        <v>366478.80999999976</v>
      </c>
      <c r="H6496">
        <v>24.276114251892324</v>
      </c>
    </row>
    <row r="6497" spans="1:8" x14ac:dyDescent="0.3">
      <c r="A6497" t="s">
        <v>8661</v>
      </c>
      <c r="B6497" t="s">
        <v>8647</v>
      </c>
      <c r="C6497" t="s">
        <v>15</v>
      </c>
      <c r="D6497" s="155">
        <v>1000</v>
      </c>
      <c r="E6497" s="17">
        <v>1665</v>
      </c>
      <c r="F6497" s="17">
        <v>545991</v>
      </c>
      <c r="G6497" s="17">
        <v>319235.83539999963</v>
      </c>
      <c r="H6497">
        <v>71.981479841451758</v>
      </c>
    </row>
    <row r="6498" spans="1:8" x14ac:dyDescent="0.3">
      <c r="A6498" t="s">
        <v>8662</v>
      </c>
      <c r="B6498" t="s">
        <v>8647</v>
      </c>
      <c r="C6498" t="s">
        <v>5063</v>
      </c>
      <c r="D6498" s="155">
        <v>1000</v>
      </c>
      <c r="E6498" s="17">
        <v>400</v>
      </c>
      <c r="F6498" s="17">
        <v>49490</v>
      </c>
      <c r="G6498" s="17">
        <v>21981.188999999977</v>
      </c>
      <c r="H6498">
        <v>15.640643490552897</v>
      </c>
    </row>
    <row r="6499" spans="1:8" x14ac:dyDescent="0.3">
      <c r="A6499" t="s">
        <v>8663</v>
      </c>
      <c r="B6499" t="s">
        <v>8647</v>
      </c>
      <c r="C6499" t="s">
        <v>5065</v>
      </c>
      <c r="D6499" s="155">
        <v>1000</v>
      </c>
      <c r="E6499" s="17">
        <v>1437</v>
      </c>
      <c r="F6499" s="17">
        <v>720298</v>
      </c>
      <c r="G6499" s="17">
        <v>74048.938900002046</v>
      </c>
      <c r="H6499">
        <v>97.061786046438826</v>
      </c>
    </row>
    <row r="6500" spans="1:8" x14ac:dyDescent="0.3">
      <c r="A6500" t="s">
        <v>8664</v>
      </c>
      <c r="B6500" t="s">
        <v>8647</v>
      </c>
      <c r="C6500" t="s">
        <v>5067</v>
      </c>
      <c r="D6500" s="155">
        <v>1000</v>
      </c>
      <c r="E6500" s="17">
        <v>1587</v>
      </c>
      <c r="F6500" s="17">
        <v>1144884</v>
      </c>
      <c r="G6500" s="17">
        <v>403509.32809999888</v>
      </c>
      <c r="H6500">
        <v>69.827881189448789</v>
      </c>
    </row>
    <row r="6501" spans="1:8" x14ac:dyDescent="0.3">
      <c r="A6501" t="s">
        <v>8665</v>
      </c>
      <c r="B6501" t="s">
        <v>8647</v>
      </c>
      <c r="C6501" t="s">
        <v>5069</v>
      </c>
      <c r="D6501" s="155">
        <v>1000</v>
      </c>
      <c r="E6501" s="17">
        <v>1056</v>
      </c>
      <c r="F6501" s="17">
        <v>239896</v>
      </c>
      <c r="G6501" s="17">
        <v>72654.533300000039</v>
      </c>
      <c r="H6501">
        <v>144.42525075391521</v>
      </c>
    </row>
    <row r="6502" spans="1:8" x14ac:dyDescent="0.3">
      <c r="A6502" t="s">
        <v>8666</v>
      </c>
      <c r="B6502" t="s">
        <v>8647</v>
      </c>
      <c r="C6502" t="s">
        <v>5071</v>
      </c>
      <c r="D6502" s="155">
        <v>1000</v>
      </c>
      <c r="E6502" s="17">
        <v>600</v>
      </c>
      <c r="F6502" s="17">
        <v>297032</v>
      </c>
      <c r="G6502" s="17">
        <v>136792.17539999989</v>
      </c>
      <c r="H6502">
        <v>61.881291962547373</v>
      </c>
    </row>
    <row r="6503" spans="1:8" x14ac:dyDescent="0.3">
      <c r="A6503" t="s">
        <v>8667</v>
      </c>
      <c r="B6503" t="s">
        <v>8647</v>
      </c>
      <c r="C6503" t="s">
        <v>5073</v>
      </c>
      <c r="D6503" s="155">
        <v>1000</v>
      </c>
      <c r="E6503" s="17">
        <v>0</v>
      </c>
      <c r="F6503" s="17">
        <v>90831</v>
      </c>
      <c r="G6503" s="17">
        <v>38909.12000000001</v>
      </c>
      <c r="H6503">
        <v>18.321434751592186</v>
      </c>
    </row>
    <row r="6504" spans="1:8" x14ac:dyDescent="0.3">
      <c r="A6504" t="s">
        <v>8668</v>
      </c>
      <c r="B6504" t="s">
        <v>8647</v>
      </c>
      <c r="C6504" t="s">
        <v>5075</v>
      </c>
      <c r="D6504" s="155">
        <v>1000</v>
      </c>
      <c r="E6504" s="17">
        <v>0</v>
      </c>
      <c r="F6504" s="17">
        <v>4973</v>
      </c>
      <c r="G6504" s="17">
        <v>2647.37</v>
      </c>
      <c r="H6504">
        <v>71.138710800944224</v>
      </c>
    </row>
    <row r="6505" spans="1:8" x14ac:dyDescent="0.3">
      <c r="A6505" t="s">
        <v>8669</v>
      </c>
      <c r="B6505" t="s">
        <v>8647</v>
      </c>
      <c r="C6505" t="s">
        <v>26</v>
      </c>
      <c r="D6505" s="155">
        <v>1000</v>
      </c>
      <c r="E6505" s="17">
        <v>1140</v>
      </c>
      <c r="F6505" s="17">
        <v>306190</v>
      </c>
      <c r="G6505" s="17">
        <v>144882.7661000001</v>
      </c>
      <c r="H6505">
        <v>93.027184018930697</v>
      </c>
    </row>
    <row r="6506" spans="1:8" x14ac:dyDescent="0.3">
      <c r="A6506" t="s">
        <v>8670</v>
      </c>
      <c r="B6506" t="s">
        <v>8647</v>
      </c>
      <c r="C6506" t="s">
        <v>27</v>
      </c>
      <c r="D6506" s="155">
        <v>1000</v>
      </c>
      <c r="E6506" s="17">
        <v>1140</v>
      </c>
      <c r="F6506" s="17">
        <v>276848</v>
      </c>
      <c r="G6506" s="17">
        <v>136179.63760000007</v>
      </c>
      <c r="H6506">
        <v>91.954116798618543</v>
      </c>
    </row>
    <row r="6507" spans="1:8" x14ac:dyDescent="0.3">
      <c r="A6507" t="s">
        <v>8671</v>
      </c>
      <c r="B6507" t="s">
        <v>8647</v>
      </c>
      <c r="C6507" t="s">
        <v>28</v>
      </c>
      <c r="D6507" s="155">
        <v>1000</v>
      </c>
      <c r="E6507" s="17">
        <v>1056</v>
      </c>
      <c r="F6507" s="17">
        <v>122960</v>
      </c>
      <c r="G6507" s="17">
        <v>50713.605599999966</v>
      </c>
      <c r="H6507">
        <v>122.57181570987846</v>
      </c>
    </row>
    <row r="6508" spans="1:8" x14ac:dyDescent="0.3">
      <c r="A6508" t="s">
        <v>8672</v>
      </c>
      <c r="B6508" t="s">
        <v>8647</v>
      </c>
      <c r="C6508" t="s">
        <v>29</v>
      </c>
      <c r="D6508" s="155">
        <v>1000</v>
      </c>
      <c r="E6508" s="17">
        <v>400</v>
      </c>
      <c r="F6508" s="17">
        <v>176039</v>
      </c>
      <c r="G6508" s="17">
        <v>93010.484699999957</v>
      </c>
      <c r="H6508">
        <v>55.597181515541159</v>
      </c>
    </row>
    <row r="6509" spans="1:8" x14ac:dyDescent="0.3">
      <c r="A6509" t="s">
        <v>8673</v>
      </c>
      <c r="B6509" t="s">
        <v>8647</v>
      </c>
      <c r="C6509" t="s">
        <v>5077</v>
      </c>
      <c r="D6509" s="155">
        <v>1000</v>
      </c>
      <c r="E6509" s="17">
        <v>640</v>
      </c>
      <c r="F6509" s="17">
        <v>4239</v>
      </c>
      <c r="G6509" s="17">
        <v>1826.9760000000001</v>
      </c>
      <c r="H6509">
        <v>116.00488374079204</v>
      </c>
    </row>
    <row r="6510" spans="1:8" x14ac:dyDescent="0.3">
      <c r="A6510" t="s">
        <v>8674</v>
      </c>
      <c r="B6510" t="s">
        <v>8647</v>
      </c>
      <c r="C6510" t="s">
        <v>30</v>
      </c>
      <c r="D6510" s="155">
        <v>1000</v>
      </c>
      <c r="E6510" s="17">
        <v>1108</v>
      </c>
      <c r="F6510" s="17">
        <v>270068</v>
      </c>
      <c r="G6510" s="17">
        <v>157196.25789999985</v>
      </c>
      <c r="H6510">
        <v>53.764445996798322</v>
      </c>
    </row>
    <row r="6511" spans="1:8" x14ac:dyDescent="0.3">
      <c r="A6511" t="s">
        <v>8675</v>
      </c>
      <c r="B6511" t="s">
        <v>8647</v>
      </c>
      <c r="C6511" t="s">
        <v>5079</v>
      </c>
      <c r="D6511" s="155">
        <v>1000</v>
      </c>
      <c r="E6511" s="17">
        <v>1040</v>
      </c>
      <c r="F6511" s="17">
        <v>27915</v>
      </c>
      <c r="G6511" s="17">
        <v>10822.270000000004</v>
      </c>
      <c r="H6511">
        <v>101.97938297159089</v>
      </c>
    </row>
    <row r="6512" spans="1:8" x14ac:dyDescent="0.3">
      <c r="A6512" t="s">
        <v>8676</v>
      </c>
      <c r="B6512" t="s">
        <v>8647</v>
      </c>
      <c r="C6512" t="s">
        <v>5081</v>
      </c>
      <c r="D6512" s="155">
        <v>1000</v>
      </c>
      <c r="E6512" s="17">
        <v>0</v>
      </c>
      <c r="F6512" s="17">
        <v>100603</v>
      </c>
      <c r="G6512" s="17">
        <v>45587.424399999974</v>
      </c>
      <c r="H6512">
        <v>54.278707586583856</v>
      </c>
    </row>
    <row r="6513" spans="1:8" x14ac:dyDescent="0.3">
      <c r="A6513" t="s">
        <v>8677</v>
      </c>
      <c r="B6513" t="s">
        <v>8647</v>
      </c>
      <c r="C6513" t="s">
        <v>5083</v>
      </c>
      <c r="D6513" s="155">
        <v>1000</v>
      </c>
      <c r="E6513" s="17">
        <v>0</v>
      </c>
      <c r="F6513" s="17">
        <v>230974</v>
      </c>
      <c r="G6513" s="17">
        <v>106133.35200000001</v>
      </c>
      <c r="H6513">
        <v>38.559277437425678</v>
      </c>
    </row>
    <row r="6514" spans="1:8" x14ac:dyDescent="0.3">
      <c r="A6514" t="s">
        <v>8678</v>
      </c>
      <c r="B6514" t="s">
        <v>8647</v>
      </c>
      <c r="C6514" t="s">
        <v>5085</v>
      </c>
      <c r="D6514" s="155">
        <v>1000</v>
      </c>
      <c r="E6514" s="17">
        <v>180</v>
      </c>
      <c r="F6514" s="17">
        <v>72916</v>
      </c>
      <c r="G6514" s="17">
        <v>32233.565499999997</v>
      </c>
      <c r="H6514">
        <v>38.689307696175362</v>
      </c>
    </row>
    <row r="6515" spans="1:8" x14ac:dyDescent="0.3">
      <c r="A6515" t="s">
        <v>8679</v>
      </c>
      <c r="B6515" t="s">
        <v>8647</v>
      </c>
      <c r="C6515" t="s">
        <v>31</v>
      </c>
      <c r="D6515" s="155">
        <v>1000</v>
      </c>
      <c r="E6515" s="17">
        <v>3760</v>
      </c>
      <c r="F6515" s="17">
        <v>535624</v>
      </c>
      <c r="G6515" s="17">
        <v>259613.16119999997</v>
      </c>
      <c r="H6515">
        <v>48.652285026858877</v>
      </c>
    </row>
    <row r="6516" spans="1:8" x14ac:dyDescent="0.3">
      <c r="A6516" t="s">
        <v>8680</v>
      </c>
      <c r="B6516" t="s">
        <v>8647</v>
      </c>
      <c r="C6516" t="s">
        <v>5087</v>
      </c>
      <c r="D6516" s="155">
        <v>1000</v>
      </c>
      <c r="E6516" s="17">
        <v>78</v>
      </c>
      <c r="F6516" s="17">
        <v>151842</v>
      </c>
      <c r="G6516" s="17">
        <v>45114.587999999989</v>
      </c>
      <c r="H6516">
        <v>54.76744327783382</v>
      </c>
    </row>
    <row r="6517" spans="1:8" x14ac:dyDescent="0.3">
      <c r="A6517" t="s">
        <v>4941</v>
      </c>
      <c r="B6517" t="s">
        <v>175</v>
      </c>
      <c r="C6517" t="s">
        <v>4</v>
      </c>
      <c r="D6517" s="155">
        <v>1006</v>
      </c>
      <c r="E6517" s="17">
        <v>9585</v>
      </c>
      <c r="F6517" s="17">
        <v>2528205</v>
      </c>
      <c r="G6517" s="17">
        <v>1305714.2687000004</v>
      </c>
      <c r="H6517">
        <v>63.225392443594956</v>
      </c>
    </row>
    <row r="6518" spans="1:8" x14ac:dyDescent="0.3">
      <c r="A6518" t="s">
        <v>4942</v>
      </c>
      <c r="B6518" t="s">
        <v>175</v>
      </c>
      <c r="C6518" t="s">
        <v>2</v>
      </c>
      <c r="D6518" s="155">
        <v>1006</v>
      </c>
      <c r="E6518" s="17">
        <v>13099</v>
      </c>
      <c r="F6518" s="17">
        <v>4523858</v>
      </c>
      <c r="G6518" s="17">
        <v>2313323.0361000006</v>
      </c>
      <c r="H6518">
        <v>63.190225698017684</v>
      </c>
    </row>
    <row r="6519" spans="1:8" x14ac:dyDescent="0.3">
      <c r="A6519" t="s">
        <v>4943</v>
      </c>
      <c r="B6519" t="s">
        <v>175</v>
      </c>
      <c r="C6519" t="s">
        <v>3</v>
      </c>
      <c r="D6519" s="155">
        <v>1006</v>
      </c>
      <c r="E6519" s="17">
        <v>12480</v>
      </c>
      <c r="F6519" s="17">
        <v>1598318</v>
      </c>
      <c r="G6519" s="17">
        <v>774242.9515000016</v>
      </c>
      <c r="H6519">
        <v>73.024710688349501</v>
      </c>
    </row>
    <row r="6520" spans="1:8" x14ac:dyDescent="0.3">
      <c r="A6520" t="s">
        <v>4944</v>
      </c>
      <c r="B6520" t="s">
        <v>175</v>
      </c>
      <c r="C6520" t="s">
        <v>7</v>
      </c>
      <c r="D6520" s="155">
        <v>1006</v>
      </c>
      <c r="E6520" s="17">
        <v>3411</v>
      </c>
      <c r="F6520" s="17">
        <v>1040138</v>
      </c>
      <c r="G6520" s="17">
        <v>585028.86199999973</v>
      </c>
      <c r="H6520">
        <v>55.479839067524964</v>
      </c>
    </row>
    <row r="6521" spans="1:8" x14ac:dyDescent="0.3">
      <c r="A6521" t="s">
        <v>4945</v>
      </c>
      <c r="B6521" t="s">
        <v>175</v>
      </c>
      <c r="C6521" t="s">
        <v>5</v>
      </c>
      <c r="D6521" s="155">
        <v>1006</v>
      </c>
      <c r="E6521" s="17">
        <v>3600</v>
      </c>
      <c r="F6521" s="17">
        <v>846220</v>
      </c>
      <c r="G6521" s="17">
        <v>481126.58749999973</v>
      </c>
      <c r="H6521">
        <v>45.410012810899353</v>
      </c>
    </row>
    <row r="6522" spans="1:8" x14ac:dyDescent="0.3">
      <c r="A6522" t="s">
        <v>4946</v>
      </c>
      <c r="B6522" t="s">
        <v>175</v>
      </c>
      <c r="C6522" t="s">
        <v>6</v>
      </c>
      <c r="D6522" s="155">
        <v>1006</v>
      </c>
      <c r="E6522" s="17">
        <v>1580</v>
      </c>
      <c r="F6522" s="17">
        <v>461518.8</v>
      </c>
      <c r="G6522" s="17">
        <v>236363.96979999979</v>
      </c>
      <c r="H6522">
        <v>36.862402255050512</v>
      </c>
    </row>
    <row r="6523" spans="1:8" x14ac:dyDescent="0.3">
      <c r="A6523" t="s">
        <v>4947</v>
      </c>
      <c r="B6523" t="s">
        <v>175</v>
      </c>
      <c r="C6523" t="s">
        <v>8</v>
      </c>
      <c r="D6523" s="155">
        <v>1006</v>
      </c>
      <c r="E6523" s="17">
        <v>3140</v>
      </c>
      <c r="F6523" s="17">
        <v>678627</v>
      </c>
      <c r="G6523" s="17">
        <v>325022.08129999996</v>
      </c>
      <c r="H6523">
        <v>47.115931207209172</v>
      </c>
    </row>
    <row r="6524" spans="1:8" x14ac:dyDescent="0.3">
      <c r="A6524" t="s">
        <v>4948</v>
      </c>
      <c r="B6524" t="s">
        <v>175</v>
      </c>
      <c r="C6524" t="s">
        <v>21</v>
      </c>
      <c r="D6524" s="155">
        <v>1006</v>
      </c>
      <c r="E6524" s="17">
        <v>2910</v>
      </c>
      <c r="F6524" s="17">
        <v>398199</v>
      </c>
      <c r="G6524" s="17">
        <v>191195.71900000004</v>
      </c>
      <c r="H6524">
        <v>52.480637559073315</v>
      </c>
    </row>
    <row r="6525" spans="1:8" x14ac:dyDescent="0.3">
      <c r="A6525" t="s">
        <v>4949</v>
      </c>
      <c r="B6525" t="s">
        <v>175</v>
      </c>
      <c r="C6525" t="s">
        <v>22</v>
      </c>
      <c r="D6525" s="155">
        <v>1006</v>
      </c>
      <c r="E6525" s="17">
        <v>2480</v>
      </c>
      <c r="F6525" s="17">
        <v>588873</v>
      </c>
      <c r="G6525" s="17">
        <v>288978.49840000033</v>
      </c>
      <c r="H6525">
        <v>48.440076033724836</v>
      </c>
    </row>
    <row r="6526" spans="1:8" x14ac:dyDescent="0.3">
      <c r="A6526" t="s">
        <v>4950</v>
      </c>
      <c r="B6526" t="s">
        <v>175</v>
      </c>
      <c r="C6526" t="s">
        <v>23</v>
      </c>
      <c r="D6526" s="155">
        <v>1006</v>
      </c>
      <c r="E6526" s="17">
        <v>1400</v>
      </c>
      <c r="F6526" s="17">
        <v>437161.00000000006</v>
      </c>
      <c r="G6526" s="17">
        <v>230076.84400000001</v>
      </c>
      <c r="H6526">
        <v>56.257308492012172</v>
      </c>
    </row>
    <row r="6527" spans="1:8" x14ac:dyDescent="0.3">
      <c r="A6527" t="s">
        <v>4951</v>
      </c>
      <c r="B6527" t="s">
        <v>175</v>
      </c>
      <c r="C6527" t="s">
        <v>24</v>
      </c>
      <c r="D6527" s="155">
        <v>1006</v>
      </c>
      <c r="E6527" s="17">
        <v>5880</v>
      </c>
      <c r="F6527" s="17">
        <v>686066</v>
      </c>
      <c r="G6527" s="17">
        <v>357985.80160000006</v>
      </c>
      <c r="H6527">
        <v>50.133117157368829</v>
      </c>
    </row>
    <row r="6528" spans="1:8" x14ac:dyDescent="0.3">
      <c r="A6528" t="s">
        <v>4952</v>
      </c>
      <c r="B6528" t="s">
        <v>175</v>
      </c>
      <c r="C6528" t="s">
        <v>25</v>
      </c>
      <c r="D6528" s="155">
        <v>1006</v>
      </c>
      <c r="E6528" s="17">
        <v>2160</v>
      </c>
      <c r="F6528" s="17">
        <v>402326</v>
      </c>
      <c r="G6528" s="17">
        <v>209939.99200000009</v>
      </c>
      <c r="H6528">
        <v>45.268386934875224</v>
      </c>
    </row>
    <row r="6529" spans="1:8" x14ac:dyDescent="0.3">
      <c r="A6529" t="s">
        <v>8681</v>
      </c>
      <c r="B6529" t="s">
        <v>175</v>
      </c>
      <c r="C6529" t="s">
        <v>5061</v>
      </c>
      <c r="D6529" s="155">
        <v>1006</v>
      </c>
      <c r="E6529" s="17">
        <v>2087</v>
      </c>
      <c r="F6529" s="17">
        <v>347071</v>
      </c>
      <c r="G6529" s="17">
        <v>184530.31699999989</v>
      </c>
      <c r="H6529">
        <v>40.949492966631539</v>
      </c>
    </row>
    <row r="6530" spans="1:8" x14ac:dyDescent="0.3">
      <c r="A6530" t="s">
        <v>4953</v>
      </c>
      <c r="B6530" t="s">
        <v>175</v>
      </c>
      <c r="C6530" t="s">
        <v>14</v>
      </c>
      <c r="D6530" s="155">
        <v>1006</v>
      </c>
      <c r="E6530" s="17">
        <v>1290</v>
      </c>
      <c r="F6530" s="17">
        <v>466303.2</v>
      </c>
      <c r="G6530" s="17">
        <v>241904.38999999996</v>
      </c>
      <c r="H6530">
        <v>27.027912472441365</v>
      </c>
    </row>
    <row r="6531" spans="1:8" x14ac:dyDescent="0.3">
      <c r="A6531" t="s">
        <v>4954</v>
      </c>
      <c r="B6531" t="s">
        <v>175</v>
      </c>
      <c r="C6531" t="s">
        <v>15</v>
      </c>
      <c r="D6531" s="155">
        <v>1006</v>
      </c>
      <c r="E6531" s="17">
        <v>1225</v>
      </c>
      <c r="F6531" s="17">
        <v>403631</v>
      </c>
      <c r="G6531" s="17">
        <v>236902.63420000003</v>
      </c>
      <c r="H6531">
        <v>44.396257672670075</v>
      </c>
    </row>
    <row r="6532" spans="1:8" x14ac:dyDescent="0.3">
      <c r="A6532" t="s">
        <v>8682</v>
      </c>
      <c r="B6532" t="s">
        <v>175</v>
      </c>
      <c r="C6532" t="s">
        <v>5063</v>
      </c>
      <c r="D6532" s="155">
        <v>1006</v>
      </c>
      <c r="E6532" s="17">
        <v>400</v>
      </c>
      <c r="F6532" s="17">
        <v>19147</v>
      </c>
      <c r="G6532" s="17">
        <v>8775.7290000000048</v>
      </c>
      <c r="H6532">
        <v>46.238274817040299</v>
      </c>
    </row>
    <row r="6533" spans="1:8" x14ac:dyDescent="0.3">
      <c r="A6533" t="s">
        <v>8683</v>
      </c>
      <c r="B6533" t="s">
        <v>175</v>
      </c>
      <c r="C6533" t="s">
        <v>5065</v>
      </c>
      <c r="D6533" s="155">
        <v>1006</v>
      </c>
      <c r="E6533" s="17">
        <v>0</v>
      </c>
      <c r="F6533" s="17">
        <v>182018</v>
      </c>
      <c r="G6533" s="17">
        <v>74050.687199999986</v>
      </c>
      <c r="H6533">
        <v>52.604721516232892</v>
      </c>
    </row>
    <row r="6534" spans="1:8" x14ac:dyDescent="0.3">
      <c r="A6534" t="s">
        <v>8684</v>
      </c>
      <c r="B6534" t="s">
        <v>175</v>
      </c>
      <c r="C6534" t="s">
        <v>5067</v>
      </c>
      <c r="D6534" s="155">
        <v>1006</v>
      </c>
      <c r="E6534" s="17">
        <v>0</v>
      </c>
      <c r="F6534" s="17">
        <v>164753</v>
      </c>
      <c r="G6534" s="17">
        <v>81433.04340000001</v>
      </c>
      <c r="H6534">
        <v>88.949460634980625</v>
      </c>
    </row>
    <row r="6535" spans="1:8" x14ac:dyDescent="0.3">
      <c r="A6535" t="s">
        <v>8685</v>
      </c>
      <c r="B6535" t="s">
        <v>175</v>
      </c>
      <c r="C6535" t="s">
        <v>5069</v>
      </c>
      <c r="D6535" s="155">
        <v>1006</v>
      </c>
      <c r="E6535" s="17">
        <v>0</v>
      </c>
      <c r="F6535" s="17">
        <v>23196</v>
      </c>
      <c r="G6535" s="17">
        <v>10538.089999999998</v>
      </c>
      <c r="H6535">
        <v>53.027601673578019</v>
      </c>
    </row>
    <row r="6536" spans="1:8" x14ac:dyDescent="0.3">
      <c r="A6536" t="s">
        <v>8686</v>
      </c>
      <c r="B6536" t="s">
        <v>175</v>
      </c>
      <c r="C6536" t="s">
        <v>5071</v>
      </c>
      <c r="D6536" s="155">
        <v>1006</v>
      </c>
      <c r="E6536" s="17">
        <v>0</v>
      </c>
      <c r="F6536" s="17">
        <v>52158</v>
      </c>
      <c r="G6536" s="17">
        <v>24648.529300000006</v>
      </c>
      <c r="H6536">
        <v>31.621743111182408</v>
      </c>
    </row>
    <row r="6537" spans="1:8" x14ac:dyDescent="0.3">
      <c r="A6537" t="s">
        <v>8687</v>
      </c>
      <c r="B6537" t="s">
        <v>175</v>
      </c>
      <c r="C6537" t="s">
        <v>5073</v>
      </c>
      <c r="D6537" s="155">
        <v>1006</v>
      </c>
      <c r="E6537" s="17">
        <v>0</v>
      </c>
      <c r="F6537" s="17">
        <v>42046</v>
      </c>
      <c r="G6537" s="17">
        <v>16377.443500000001</v>
      </c>
      <c r="H6537">
        <v>30.281799773197235</v>
      </c>
    </row>
    <row r="6538" spans="1:8" x14ac:dyDescent="0.3">
      <c r="A6538" t="s">
        <v>8688</v>
      </c>
      <c r="B6538" t="s">
        <v>175</v>
      </c>
      <c r="C6538" t="s">
        <v>5075</v>
      </c>
      <c r="D6538" s="155">
        <v>1006</v>
      </c>
      <c r="E6538" s="17">
        <v>0</v>
      </c>
      <c r="F6538" s="17">
        <v>1556</v>
      </c>
      <c r="G6538" s="17">
        <v>925.33999999999992</v>
      </c>
      <c r="H6538">
        <v>195.83956490026335</v>
      </c>
    </row>
    <row r="6539" spans="1:8" x14ac:dyDescent="0.3">
      <c r="A6539" t="s">
        <v>4955</v>
      </c>
      <c r="B6539" t="s">
        <v>175</v>
      </c>
      <c r="C6539" t="s">
        <v>26</v>
      </c>
      <c r="D6539" s="155">
        <v>1006</v>
      </c>
      <c r="E6539" s="17">
        <v>1368</v>
      </c>
      <c r="F6539" s="17">
        <v>380802</v>
      </c>
      <c r="G6539" s="17">
        <v>189139.36050000007</v>
      </c>
      <c r="H6539">
        <v>100.80273140869467</v>
      </c>
    </row>
    <row r="6540" spans="1:8" x14ac:dyDescent="0.3">
      <c r="A6540" t="s">
        <v>4956</v>
      </c>
      <c r="B6540" t="s">
        <v>175</v>
      </c>
      <c r="C6540" t="s">
        <v>27</v>
      </c>
      <c r="D6540" s="155">
        <v>1006</v>
      </c>
      <c r="E6540" s="17">
        <v>1368</v>
      </c>
      <c r="F6540" s="17">
        <v>285133</v>
      </c>
      <c r="G6540" s="17">
        <v>139706.7457</v>
      </c>
      <c r="H6540">
        <v>108.12252166767095</v>
      </c>
    </row>
    <row r="6541" spans="1:8" x14ac:dyDescent="0.3">
      <c r="A6541" t="s">
        <v>4957</v>
      </c>
      <c r="B6541" t="s">
        <v>175</v>
      </c>
      <c r="C6541" t="s">
        <v>28</v>
      </c>
      <c r="D6541" s="155">
        <v>1006</v>
      </c>
      <c r="E6541" s="17">
        <v>792</v>
      </c>
      <c r="F6541" s="17">
        <v>135422</v>
      </c>
      <c r="G6541" s="17">
        <v>55261.044000000038</v>
      </c>
      <c r="H6541">
        <v>81.983891941109178</v>
      </c>
    </row>
    <row r="6542" spans="1:8" x14ac:dyDescent="0.3">
      <c r="A6542" t="s">
        <v>4958</v>
      </c>
      <c r="B6542" t="s">
        <v>175</v>
      </c>
      <c r="C6542" t="s">
        <v>29</v>
      </c>
      <c r="D6542" s="155">
        <v>1006</v>
      </c>
      <c r="E6542" s="17">
        <v>200</v>
      </c>
      <c r="F6542" s="17">
        <v>108537</v>
      </c>
      <c r="G6542" s="17">
        <v>55037.517800000045</v>
      </c>
      <c r="H6542">
        <v>55.841932215934612</v>
      </c>
    </row>
    <row r="6543" spans="1:8" x14ac:dyDescent="0.3">
      <c r="A6543" t="s">
        <v>8689</v>
      </c>
      <c r="B6543" t="s">
        <v>175</v>
      </c>
      <c r="C6543" t="s">
        <v>5077</v>
      </c>
      <c r="D6543" s="155">
        <v>1006</v>
      </c>
      <c r="E6543" s="17">
        <v>320</v>
      </c>
      <c r="F6543" s="17">
        <v>1999</v>
      </c>
      <c r="G6543" s="17">
        <v>1101.3879999999999</v>
      </c>
      <c r="H6543">
        <v>-22.698180617014941</v>
      </c>
    </row>
    <row r="6544" spans="1:8" x14ac:dyDescent="0.3">
      <c r="A6544" t="s">
        <v>4959</v>
      </c>
      <c r="B6544" t="s">
        <v>175</v>
      </c>
      <c r="C6544" t="s">
        <v>30</v>
      </c>
      <c r="D6544" s="155">
        <v>1006</v>
      </c>
      <c r="E6544" s="17">
        <v>1108</v>
      </c>
      <c r="F6544" s="17">
        <v>293785</v>
      </c>
      <c r="G6544" s="17">
        <v>172633.22099999987</v>
      </c>
      <c r="H6544">
        <v>52.164179807875591</v>
      </c>
    </row>
    <row r="6545" spans="1:8" x14ac:dyDescent="0.3">
      <c r="A6545" t="s">
        <v>8690</v>
      </c>
      <c r="B6545" t="s">
        <v>175</v>
      </c>
      <c r="C6545" t="s">
        <v>5079</v>
      </c>
      <c r="D6545" s="155">
        <v>1006</v>
      </c>
      <c r="E6545" s="17">
        <v>920</v>
      </c>
      <c r="F6545" s="17">
        <v>16587</v>
      </c>
      <c r="G6545" s="17">
        <v>5953.8779999999988</v>
      </c>
      <c r="H6545">
        <v>109.89395980785329</v>
      </c>
    </row>
    <row r="6546" spans="1:8" x14ac:dyDescent="0.3">
      <c r="A6546" t="s">
        <v>8691</v>
      </c>
      <c r="B6546" t="s">
        <v>175</v>
      </c>
      <c r="C6546" t="s">
        <v>5081</v>
      </c>
      <c r="D6546" s="155">
        <v>1006</v>
      </c>
      <c r="E6546" s="17">
        <v>0</v>
      </c>
      <c r="F6546" s="17">
        <v>126211</v>
      </c>
      <c r="G6546" s="17">
        <v>65698.621600000013</v>
      </c>
      <c r="H6546">
        <v>64.214841340627203</v>
      </c>
    </row>
    <row r="6547" spans="1:8" x14ac:dyDescent="0.3">
      <c r="A6547" t="s">
        <v>8692</v>
      </c>
      <c r="B6547" t="s">
        <v>175</v>
      </c>
      <c r="C6547" t="s">
        <v>5083</v>
      </c>
      <c r="D6547" s="155">
        <v>1006</v>
      </c>
      <c r="E6547" s="17">
        <v>0</v>
      </c>
      <c r="F6547" s="17">
        <v>129763</v>
      </c>
      <c r="G6547" s="17">
        <v>69643.759999999995</v>
      </c>
      <c r="H6547">
        <v>49.052471919139379</v>
      </c>
    </row>
    <row r="6548" spans="1:8" x14ac:dyDescent="0.3">
      <c r="A6548" t="s">
        <v>8693</v>
      </c>
      <c r="B6548" t="s">
        <v>175</v>
      </c>
      <c r="C6548" t="s">
        <v>5085</v>
      </c>
      <c r="D6548" s="155">
        <v>1006</v>
      </c>
      <c r="E6548" s="17">
        <v>135</v>
      </c>
      <c r="F6548" s="17">
        <v>33680</v>
      </c>
      <c r="G6548" s="17">
        <v>14197.873600000003</v>
      </c>
      <c r="H6548">
        <v>35.988395917603732</v>
      </c>
    </row>
    <row r="6549" spans="1:8" x14ac:dyDescent="0.3">
      <c r="A6549" t="s">
        <v>4960</v>
      </c>
      <c r="B6549" t="s">
        <v>175</v>
      </c>
      <c r="C6549" t="s">
        <v>31</v>
      </c>
      <c r="D6549" s="155">
        <v>1006</v>
      </c>
      <c r="E6549" s="17">
        <v>1792</v>
      </c>
      <c r="F6549" s="17">
        <v>276661</v>
      </c>
      <c r="G6549" s="17">
        <v>137973.05629999994</v>
      </c>
      <c r="H6549">
        <v>41.985357400608656</v>
      </c>
    </row>
    <row r="6550" spans="1:8" x14ac:dyDescent="0.3">
      <c r="A6550" t="s">
        <v>8694</v>
      </c>
      <c r="B6550" t="s">
        <v>175</v>
      </c>
      <c r="C6550" t="s">
        <v>5087</v>
      </c>
      <c r="D6550" s="155">
        <v>1006</v>
      </c>
      <c r="E6550" s="17">
        <v>0</v>
      </c>
      <c r="F6550" s="17">
        <v>16688</v>
      </c>
      <c r="G6550" s="17">
        <v>5410.6039999999994</v>
      </c>
      <c r="H6550">
        <v>206.00171748868269</v>
      </c>
    </row>
    <row r="6551" spans="1:8" x14ac:dyDescent="0.3">
      <c r="A6551" t="s">
        <v>4961</v>
      </c>
      <c r="B6551" t="s">
        <v>176</v>
      </c>
      <c r="C6551" t="s">
        <v>4</v>
      </c>
      <c r="D6551" s="155">
        <v>922</v>
      </c>
      <c r="E6551" s="17">
        <v>8832</v>
      </c>
      <c r="F6551" s="17">
        <v>2708656</v>
      </c>
      <c r="G6551" s="17">
        <v>1408464.4147999985</v>
      </c>
      <c r="H6551">
        <v>54.796896440643039</v>
      </c>
    </row>
    <row r="6552" spans="1:8" x14ac:dyDescent="0.3">
      <c r="A6552" t="s">
        <v>4962</v>
      </c>
      <c r="B6552" t="s">
        <v>176</v>
      </c>
      <c r="C6552" t="s">
        <v>2</v>
      </c>
      <c r="D6552" s="155">
        <v>922</v>
      </c>
      <c r="E6552" s="17">
        <v>12030</v>
      </c>
      <c r="F6552" s="17">
        <v>4085171</v>
      </c>
      <c r="G6552" s="17">
        <v>2115152.3785000006</v>
      </c>
      <c r="H6552">
        <v>58.778918009684404</v>
      </c>
    </row>
    <row r="6553" spans="1:8" x14ac:dyDescent="0.3">
      <c r="A6553" t="s">
        <v>4963</v>
      </c>
      <c r="B6553" t="s">
        <v>176</v>
      </c>
      <c r="C6553" t="s">
        <v>3</v>
      </c>
      <c r="D6553" s="155">
        <v>922</v>
      </c>
      <c r="E6553" s="17">
        <v>12072</v>
      </c>
      <c r="F6553" s="17">
        <v>1303559</v>
      </c>
      <c r="G6553" s="17">
        <v>595980.61199999962</v>
      </c>
      <c r="H6553">
        <v>80.684690781708767</v>
      </c>
    </row>
    <row r="6554" spans="1:8" x14ac:dyDescent="0.3">
      <c r="A6554" t="s">
        <v>4964</v>
      </c>
      <c r="B6554" t="s">
        <v>176</v>
      </c>
      <c r="C6554" t="s">
        <v>7</v>
      </c>
      <c r="D6554" s="155">
        <v>922</v>
      </c>
      <c r="E6554" s="17">
        <v>2961</v>
      </c>
      <c r="F6554" s="17">
        <v>675068</v>
      </c>
      <c r="G6554" s="17">
        <v>361974.2489999996</v>
      </c>
      <c r="H6554">
        <v>66.648814973633648</v>
      </c>
    </row>
    <row r="6555" spans="1:8" x14ac:dyDescent="0.3">
      <c r="A6555" t="s">
        <v>4965</v>
      </c>
      <c r="B6555" t="s">
        <v>176</v>
      </c>
      <c r="C6555" t="s">
        <v>5</v>
      </c>
      <c r="D6555" s="155">
        <v>922</v>
      </c>
      <c r="E6555" s="17">
        <v>4800</v>
      </c>
      <c r="F6555" s="17">
        <v>810898</v>
      </c>
      <c r="G6555" s="17">
        <v>451827.68379999982</v>
      </c>
      <c r="H6555">
        <v>59.158942128672685</v>
      </c>
    </row>
    <row r="6556" spans="1:8" x14ac:dyDescent="0.3">
      <c r="A6556" t="s">
        <v>4966</v>
      </c>
      <c r="B6556" t="s">
        <v>176</v>
      </c>
      <c r="C6556" t="s">
        <v>6</v>
      </c>
      <c r="D6556" s="155">
        <v>922</v>
      </c>
      <c r="E6556" s="17">
        <v>2620</v>
      </c>
      <c r="F6556" s="17">
        <v>403764</v>
      </c>
      <c r="G6556" s="17">
        <v>158301.13129999992</v>
      </c>
      <c r="H6556">
        <v>65.128023428416938</v>
      </c>
    </row>
    <row r="6557" spans="1:8" x14ac:dyDescent="0.3">
      <c r="A6557" t="s">
        <v>4967</v>
      </c>
      <c r="B6557" t="s">
        <v>176</v>
      </c>
      <c r="C6557" t="s">
        <v>8</v>
      </c>
      <c r="D6557" s="155">
        <v>922</v>
      </c>
      <c r="E6557" s="17">
        <v>2490</v>
      </c>
      <c r="F6557" s="17">
        <v>561564</v>
      </c>
      <c r="G6557" s="17">
        <v>251151.74310000008</v>
      </c>
      <c r="H6557">
        <v>43.22961756862253</v>
      </c>
    </row>
    <row r="6558" spans="1:8" x14ac:dyDescent="0.3">
      <c r="A6558" t="s">
        <v>4968</v>
      </c>
      <c r="B6558" t="s">
        <v>176</v>
      </c>
      <c r="C6558" t="s">
        <v>21</v>
      </c>
      <c r="D6558" s="155">
        <v>922</v>
      </c>
      <c r="E6558" s="17">
        <v>2150</v>
      </c>
      <c r="F6558" s="17">
        <v>246640</v>
      </c>
      <c r="G6558" s="17">
        <v>117457.67620000012</v>
      </c>
      <c r="H6558">
        <v>61.923380582506674</v>
      </c>
    </row>
    <row r="6559" spans="1:8" x14ac:dyDescent="0.3">
      <c r="A6559" t="s">
        <v>4969</v>
      </c>
      <c r="B6559" t="s">
        <v>176</v>
      </c>
      <c r="C6559" t="s">
        <v>22</v>
      </c>
      <c r="D6559" s="155">
        <v>922</v>
      </c>
      <c r="E6559" s="17">
        <v>1760</v>
      </c>
      <c r="F6559" s="17">
        <v>374440</v>
      </c>
      <c r="G6559" s="17">
        <v>182435.72999999995</v>
      </c>
      <c r="H6559">
        <v>58.427295407024069</v>
      </c>
    </row>
    <row r="6560" spans="1:8" x14ac:dyDescent="0.3">
      <c r="A6560" t="s">
        <v>4970</v>
      </c>
      <c r="B6560" t="s">
        <v>176</v>
      </c>
      <c r="C6560" t="s">
        <v>23</v>
      </c>
      <c r="D6560" s="155">
        <v>922</v>
      </c>
      <c r="E6560" s="17">
        <v>1000</v>
      </c>
      <c r="F6560" s="17">
        <v>245927</v>
      </c>
      <c r="G6560" s="17">
        <v>129756.6716</v>
      </c>
      <c r="H6560">
        <v>78.87474115292234</v>
      </c>
    </row>
    <row r="6561" spans="1:8" x14ac:dyDescent="0.3">
      <c r="A6561" t="s">
        <v>4971</v>
      </c>
      <c r="B6561" t="s">
        <v>176</v>
      </c>
      <c r="C6561" t="s">
        <v>24</v>
      </c>
      <c r="D6561" s="155">
        <v>922</v>
      </c>
      <c r="E6561" s="17">
        <v>4160</v>
      </c>
      <c r="F6561" s="17">
        <v>416317</v>
      </c>
      <c r="G6561" s="17">
        <v>217865.19799999992</v>
      </c>
      <c r="H6561">
        <v>58.199093196442682</v>
      </c>
    </row>
    <row r="6562" spans="1:8" x14ac:dyDescent="0.3">
      <c r="A6562" t="s">
        <v>4972</v>
      </c>
      <c r="B6562" t="s">
        <v>176</v>
      </c>
      <c r="C6562" t="s">
        <v>25</v>
      </c>
      <c r="D6562" s="155">
        <v>922</v>
      </c>
      <c r="E6562" s="17">
        <v>1520</v>
      </c>
      <c r="F6562" s="17">
        <v>209480</v>
      </c>
      <c r="G6562" s="17">
        <v>103988.39800000004</v>
      </c>
      <c r="H6562">
        <v>52.268085671881316</v>
      </c>
    </row>
    <row r="6563" spans="1:8" x14ac:dyDescent="0.3">
      <c r="A6563" t="s">
        <v>8695</v>
      </c>
      <c r="B6563" t="s">
        <v>176</v>
      </c>
      <c r="C6563" t="s">
        <v>5061</v>
      </c>
      <c r="D6563" s="155">
        <v>922</v>
      </c>
      <c r="E6563" s="17">
        <v>3585</v>
      </c>
      <c r="F6563" s="17">
        <v>336412</v>
      </c>
      <c r="G6563" s="17">
        <v>160437.63199999995</v>
      </c>
      <c r="H6563">
        <v>51.771267954205648</v>
      </c>
    </row>
    <row r="6564" spans="1:8" x14ac:dyDescent="0.3">
      <c r="A6564" t="s">
        <v>4973</v>
      </c>
      <c r="B6564" t="s">
        <v>176</v>
      </c>
      <c r="C6564" t="s">
        <v>14</v>
      </c>
      <c r="D6564" s="155">
        <v>922</v>
      </c>
      <c r="E6564" s="17">
        <v>1620</v>
      </c>
      <c r="F6564" s="17">
        <v>379664</v>
      </c>
      <c r="G6564" s="17">
        <v>188446.42999999979</v>
      </c>
      <c r="H6564">
        <v>46.961523334388055</v>
      </c>
    </row>
    <row r="6565" spans="1:8" x14ac:dyDescent="0.3">
      <c r="A6565" t="s">
        <v>4974</v>
      </c>
      <c r="B6565" t="s">
        <v>176</v>
      </c>
      <c r="C6565" t="s">
        <v>15</v>
      </c>
      <c r="D6565" s="155">
        <v>922</v>
      </c>
      <c r="E6565" s="17">
        <v>1450</v>
      </c>
      <c r="F6565" s="17">
        <v>344534.99</v>
      </c>
      <c r="G6565" s="17">
        <v>198005.69179999983</v>
      </c>
      <c r="H6565">
        <v>52.1552129661397</v>
      </c>
    </row>
    <row r="6566" spans="1:8" x14ac:dyDescent="0.3">
      <c r="A6566" t="s">
        <v>8696</v>
      </c>
      <c r="B6566" t="s">
        <v>176</v>
      </c>
      <c r="C6566" t="s">
        <v>5063</v>
      </c>
      <c r="D6566" s="155">
        <v>922</v>
      </c>
      <c r="E6566" s="17">
        <v>400</v>
      </c>
      <c r="F6566" s="17">
        <v>20502</v>
      </c>
      <c r="G6566" s="17">
        <v>8712.6190000000079</v>
      </c>
      <c r="H6566">
        <v>42.974236213080275</v>
      </c>
    </row>
    <row r="6567" spans="1:8" x14ac:dyDescent="0.3">
      <c r="A6567" t="s">
        <v>8697</v>
      </c>
      <c r="B6567" t="s">
        <v>176</v>
      </c>
      <c r="C6567" t="s">
        <v>5065</v>
      </c>
      <c r="D6567" s="155">
        <v>922</v>
      </c>
      <c r="E6567" s="17">
        <v>0</v>
      </c>
      <c r="F6567" s="17">
        <v>163662</v>
      </c>
      <c r="G6567" s="17">
        <v>56343.033600000024</v>
      </c>
      <c r="H6567">
        <v>48.091242622142843</v>
      </c>
    </row>
    <row r="6568" spans="1:8" x14ac:dyDescent="0.3">
      <c r="A6568" t="s">
        <v>8698</v>
      </c>
      <c r="B6568" t="s">
        <v>176</v>
      </c>
      <c r="C6568" t="s">
        <v>5067</v>
      </c>
      <c r="D6568" s="155">
        <v>922</v>
      </c>
      <c r="E6568" s="17">
        <v>0</v>
      </c>
      <c r="F6568" s="17">
        <v>735225</v>
      </c>
      <c r="G6568" s="17">
        <v>295320.86979999952</v>
      </c>
      <c r="H6568">
        <v>83.302589916215368</v>
      </c>
    </row>
    <row r="6569" spans="1:8" x14ac:dyDescent="0.3">
      <c r="A6569" t="s">
        <v>8699</v>
      </c>
      <c r="B6569" t="s">
        <v>176</v>
      </c>
      <c r="C6569" t="s">
        <v>5069</v>
      </c>
      <c r="D6569" s="155">
        <v>922</v>
      </c>
      <c r="E6569" s="17">
        <v>0</v>
      </c>
      <c r="F6569" s="17">
        <v>1300</v>
      </c>
      <c r="G6569" s="17">
        <v>-2476.6100000000006</v>
      </c>
      <c r="H6569">
        <v>225.25635159574327</v>
      </c>
    </row>
    <row r="6570" spans="1:8" x14ac:dyDescent="0.3">
      <c r="A6570" t="s">
        <v>8700</v>
      </c>
      <c r="B6570" t="s">
        <v>176</v>
      </c>
      <c r="C6570" t="s">
        <v>5071</v>
      </c>
      <c r="D6570" s="155">
        <v>922</v>
      </c>
      <c r="E6570" s="17">
        <v>0</v>
      </c>
      <c r="F6570" s="17">
        <v>33743</v>
      </c>
      <c r="G6570" s="17">
        <v>14383.161499999995</v>
      </c>
      <c r="H6570">
        <v>49.076456391926975</v>
      </c>
    </row>
    <row r="6571" spans="1:8" x14ac:dyDescent="0.3">
      <c r="A6571" t="s">
        <v>8701</v>
      </c>
      <c r="B6571" t="s">
        <v>176</v>
      </c>
      <c r="C6571" t="s">
        <v>5073</v>
      </c>
      <c r="D6571" s="155">
        <v>922</v>
      </c>
      <c r="E6571" s="17">
        <v>0</v>
      </c>
      <c r="F6571" s="17">
        <v>51480</v>
      </c>
      <c r="G6571" s="17">
        <v>7346.6437000000296</v>
      </c>
      <c r="H6571">
        <v>55.654203602910783</v>
      </c>
    </row>
    <row r="6572" spans="1:8" x14ac:dyDescent="0.3">
      <c r="A6572" t="s">
        <v>8702</v>
      </c>
      <c r="B6572" t="s">
        <v>176</v>
      </c>
      <c r="C6572" t="s">
        <v>5075</v>
      </c>
      <c r="D6572" s="155">
        <v>922</v>
      </c>
      <c r="E6572" s="17">
        <v>0</v>
      </c>
      <c r="F6572" s="17">
        <v>2441</v>
      </c>
      <c r="G6572" s="17">
        <v>1080.7800000000002</v>
      </c>
      <c r="H6572">
        <v>22.717883871726652</v>
      </c>
    </row>
    <row r="6573" spans="1:8" x14ac:dyDescent="0.3">
      <c r="A6573" t="s">
        <v>4975</v>
      </c>
      <c r="B6573" t="s">
        <v>176</v>
      </c>
      <c r="C6573" t="s">
        <v>26</v>
      </c>
      <c r="D6573" s="155">
        <v>922</v>
      </c>
      <c r="E6573" s="17">
        <v>912</v>
      </c>
      <c r="F6573" s="17">
        <v>368994</v>
      </c>
      <c r="G6573" s="17">
        <v>187599.67270000014</v>
      </c>
      <c r="H6573">
        <v>75.4632956269961</v>
      </c>
    </row>
    <row r="6574" spans="1:8" x14ac:dyDescent="0.3">
      <c r="A6574" t="s">
        <v>4976</v>
      </c>
      <c r="B6574" t="s">
        <v>176</v>
      </c>
      <c r="C6574" t="s">
        <v>27</v>
      </c>
      <c r="D6574" s="155">
        <v>922</v>
      </c>
      <c r="E6574" s="17">
        <v>912</v>
      </c>
      <c r="F6574" s="17">
        <v>229603</v>
      </c>
      <c r="G6574" s="17">
        <v>115181.67850000007</v>
      </c>
      <c r="H6574">
        <v>98.112568338061024</v>
      </c>
    </row>
    <row r="6575" spans="1:8" x14ac:dyDescent="0.3">
      <c r="A6575" t="s">
        <v>4977</v>
      </c>
      <c r="B6575" t="s">
        <v>176</v>
      </c>
      <c r="C6575" t="s">
        <v>28</v>
      </c>
      <c r="D6575" s="155">
        <v>922</v>
      </c>
      <c r="E6575" s="17">
        <v>1056</v>
      </c>
      <c r="F6575" s="17">
        <v>187126</v>
      </c>
      <c r="G6575" s="17">
        <v>56546.813999999984</v>
      </c>
      <c r="H6575">
        <v>60.359963521291974</v>
      </c>
    </row>
    <row r="6576" spans="1:8" x14ac:dyDescent="0.3">
      <c r="A6576" t="s">
        <v>4978</v>
      </c>
      <c r="B6576" t="s">
        <v>176</v>
      </c>
      <c r="C6576" t="s">
        <v>29</v>
      </c>
      <c r="D6576" s="155">
        <v>922</v>
      </c>
      <c r="E6576" s="17">
        <v>400</v>
      </c>
      <c r="F6576" s="17">
        <v>116177</v>
      </c>
      <c r="G6576" s="17">
        <v>50972.989900000037</v>
      </c>
      <c r="H6576">
        <v>72.208253378575506</v>
      </c>
    </row>
    <row r="6577" spans="1:8" x14ac:dyDescent="0.3">
      <c r="A6577" t="s">
        <v>8703</v>
      </c>
      <c r="B6577" t="s">
        <v>176</v>
      </c>
      <c r="C6577" t="s">
        <v>5077</v>
      </c>
      <c r="D6577" s="155">
        <v>922</v>
      </c>
      <c r="E6577" s="17">
        <v>640</v>
      </c>
      <c r="F6577" s="17">
        <v>5142</v>
      </c>
      <c r="G6577" s="17">
        <v>1178.7840000000001</v>
      </c>
      <c r="H6577">
        <v>70.481761377628715</v>
      </c>
    </row>
    <row r="6578" spans="1:8" x14ac:dyDescent="0.3">
      <c r="A6578" t="s">
        <v>4979</v>
      </c>
      <c r="B6578" t="s">
        <v>176</v>
      </c>
      <c r="C6578" t="s">
        <v>30</v>
      </c>
      <c r="D6578" s="155">
        <v>922</v>
      </c>
      <c r="E6578" s="17">
        <v>1308</v>
      </c>
      <c r="F6578" s="17">
        <v>202399</v>
      </c>
      <c r="G6578" s="17">
        <v>110166.43629999996</v>
      </c>
      <c r="H6578">
        <v>78.910521835575977</v>
      </c>
    </row>
    <row r="6579" spans="1:8" x14ac:dyDescent="0.3">
      <c r="A6579" t="s">
        <v>8704</v>
      </c>
      <c r="B6579" t="s">
        <v>176</v>
      </c>
      <c r="C6579" t="s">
        <v>5079</v>
      </c>
      <c r="D6579" s="155">
        <v>922</v>
      </c>
      <c r="E6579" s="17">
        <v>640</v>
      </c>
      <c r="F6579" s="17">
        <v>26358</v>
      </c>
      <c r="G6579" s="17">
        <v>10001.496000000001</v>
      </c>
      <c r="H6579">
        <v>70.097879027205309</v>
      </c>
    </row>
    <row r="6580" spans="1:8" x14ac:dyDescent="0.3">
      <c r="A6580" t="s">
        <v>8705</v>
      </c>
      <c r="B6580" t="s">
        <v>176</v>
      </c>
      <c r="C6580" t="s">
        <v>5081</v>
      </c>
      <c r="D6580" s="155">
        <v>922</v>
      </c>
      <c r="E6580" s="17">
        <v>0</v>
      </c>
      <c r="F6580" s="17">
        <v>132334</v>
      </c>
      <c r="G6580" s="17">
        <v>66152.02949999999</v>
      </c>
      <c r="H6580">
        <v>52.384515216270181</v>
      </c>
    </row>
    <row r="6581" spans="1:8" x14ac:dyDescent="0.3">
      <c r="A6581" t="s">
        <v>8706</v>
      </c>
      <c r="B6581" t="s">
        <v>176</v>
      </c>
      <c r="C6581" t="s">
        <v>5083</v>
      </c>
      <c r="D6581" s="155">
        <v>922</v>
      </c>
      <c r="E6581" s="17">
        <v>0</v>
      </c>
      <c r="F6581" s="17">
        <v>167349</v>
      </c>
      <c r="G6581" s="17">
        <v>90104.037999999986</v>
      </c>
      <c r="H6581">
        <v>43.989755927383321</v>
      </c>
    </row>
    <row r="6582" spans="1:8" x14ac:dyDescent="0.3">
      <c r="A6582" t="s">
        <v>8707</v>
      </c>
      <c r="B6582" t="s">
        <v>176</v>
      </c>
      <c r="C6582" t="s">
        <v>5085</v>
      </c>
      <c r="D6582" s="155">
        <v>922</v>
      </c>
      <c r="E6582" s="17">
        <v>180</v>
      </c>
      <c r="F6582" s="17">
        <v>44702</v>
      </c>
      <c r="G6582" s="17">
        <v>20642.936400000002</v>
      </c>
      <c r="H6582">
        <v>32.169958277179177</v>
      </c>
    </row>
    <row r="6583" spans="1:8" x14ac:dyDescent="0.3">
      <c r="A6583" t="s">
        <v>4980</v>
      </c>
      <c r="B6583" t="s">
        <v>176</v>
      </c>
      <c r="C6583" t="s">
        <v>31</v>
      </c>
      <c r="D6583" s="155">
        <v>922</v>
      </c>
      <c r="E6583" s="17">
        <v>2200</v>
      </c>
      <c r="F6583" s="17">
        <v>243551</v>
      </c>
      <c r="G6583" s="17">
        <v>118756.22169999998</v>
      </c>
      <c r="H6583">
        <v>58.834800377220581</v>
      </c>
    </row>
    <row r="6584" spans="1:8" x14ac:dyDescent="0.3">
      <c r="A6584" t="s">
        <v>8708</v>
      </c>
      <c r="B6584" t="s">
        <v>176</v>
      </c>
      <c r="C6584" t="s">
        <v>5087</v>
      </c>
      <c r="D6584" s="155">
        <v>922</v>
      </c>
      <c r="E6584" s="17">
        <v>0</v>
      </c>
      <c r="F6584" s="17">
        <v>2603</v>
      </c>
      <c r="G6584" s="17">
        <v>972.77</v>
      </c>
      <c r="H6584">
        <v>131.43495703060304</v>
      </c>
    </row>
    <row r="6585" spans="1:8" x14ac:dyDescent="0.3">
      <c r="A6585" t="s">
        <v>8709</v>
      </c>
      <c r="B6585" t="s">
        <v>8710</v>
      </c>
      <c r="C6585" t="s">
        <v>4</v>
      </c>
      <c r="D6585" s="155">
        <v>1020.8</v>
      </c>
      <c r="E6585" s="17">
        <v>12411</v>
      </c>
      <c r="F6585" s="17">
        <v>5341030</v>
      </c>
      <c r="G6585" s="17">
        <v>2859982.8692000038</v>
      </c>
      <c r="H6585">
        <v>42.292221624853369</v>
      </c>
    </row>
    <row r="6586" spans="1:8" x14ac:dyDescent="0.3">
      <c r="A6586" t="s">
        <v>8711</v>
      </c>
      <c r="B6586" t="s">
        <v>8710</v>
      </c>
      <c r="C6586" t="s">
        <v>2</v>
      </c>
      <c r="D6586" s="155">
        <v>1020.8</v>
      </c>
      <c r="E6586" s="17">
        <v>12693</v>
      </c>
      <c r="F6586" s="17">
        <v>5218771</v>
      </c>
      <c r="G6586" s="17">
        <v>2776011.7339999992</v>
      </c>
      <c r="H6586">
        <v>61.295829485106388</v>
      </c>
    </row>
    <row r="6587" spans="1:8" x14ac:dyDescent="0.3">
      <c r="A6587" t="s">
        <v>8712</v>
      </c>
      <c r="B6587" t="s">
        <v>8710</v>
      </c>
      <c r="C6587" t="s">
        <v>3</v>
      </c>
      <c r="D6587" s="155">
        <v>1020.8</v>
      </c>
      <c r="E6587" s="17">
        <v>11880</v>
      </c>
      <c r="F6587" s="17">
        <v>2358769</v>
      </c>
      <c r="G6587" s="17">
        <v>1231620.0219000007</v>
      </c>
      <c r="H6587">
        <v>60.729515652834181</v>
      </c>
    </row>
    <row r="6588" spans="1:8" x14ac:dyDescent="0.3">
      <c r="A6588" t="s">
        <v>8713</v>
      </c>
      <c r="B6588" t="s">
        <v>8710</v>
      </c>
      <c r="C6588" t="s">
        <v>7</v>
      </c>
      <c r="D6588" s="155">
        <v>1020.8</v>
      </c>
      <c r="E6588" s="17">
        <v>4251</v>
      </c>
      <c r="F6588" s="17">
        <v>1620833</v>
      </c>
      <c r="G6588" s="17">
        <v>886066.55599999998</v>
      </c>
      <c r="H6588">
        <v>43.986439323432073</v>
      </c>
    </row>
    <row r="6589" spans="1:8" x14ac:dyDescent="0.3">
      <c r="A6589" t="s">
        <v>8714</v>
      </c>
      <c r="B6589" t="s">
        <v>8710</v>
      </c>
      <c r="C6589" t="s">
        <v>5</v>
      </c>
      <c r="D6589" s="155">
        <v>1020.8</v>
      </c>
      <c r="E6589" s="17">
        <v>5280</v>
      </c>
      <c r="F6589" s="17">
        <v>1226361</v>
      </c>
      <c r="G6589" s="17">
        <v>688763.91930000053</v>
      </c>
      <c r="H6589">
        <v>44.181501118222144</v>
      </c>
    </row>
    <row r="6590" spans="1:8" x14ac:dyDescent="0.3">
      <c r="A6590" t="s">
        <v>8715</v>
      </c>
      <c r="B6590" t="s">
        <v>8710</v>
      </c>
      <c r="C6590" t="s">
        <v>6</v>
      </c>
      <c r="D6590" s="155">
        <v>1020.8</v>
      </c>
      <c r="E6590" s="17">
        <v>1400</v>
      </c>
      <c r="F6590" s="17">
        <v>555336</v>
      </c>
      <c r="G6590" s="17">
        <v>294976.05590000004</v>
      </c>
      <c r="H6590">
        <v>25.011721859560822</v>
      </c>
    </row>
    <row r="6591" spans="1:8" x14ac:dyDescent="0.3">
      <c r="A6591" t="s">
        <v>8716</v>
      </c>
      <c r="B6591" t="s">
        <v>8710</v>
      </c>
      <c r="C6591" t="s">
        <v>8</v>
      </c>
      <c r="D6591" s="155">
        <v>1020.8</v>
      </c>
      <c r="E6591" s="17">
        <v>2700</v>
      </c>
      <c r="F6591" s="17">
        <v>644623</v>
      </c>
      <c r="G6591" s="17">
        <v>309860.27149999962</v>
      </c>
      <c r="H6591">
        <v>42.281902459460873</v>
      </c>
    </row>
    <row r="6592" spans="1:8" x14ac:dyDescent="0.3">
      <c r="A6592" t="s">
        <v>8717</v>
      </c>
      <c r="B6592" t="s">
        <v>8710</v>
      </c>
      <c r="C6592" t="s">
        <v>21</v>
      </c>
      <c r="D6592" s="155">
        <v>1020.8</v>
      </c>
      <c r="E6592" s="17">
        <v>2680</v>
      </c>
      <c r="F6592" s="17">
        <v>325633</v>
      </c>
      <c r="G6592" s="17">
        <v>154519.28939999998</v>
      </c>
      <c r="H6592">
        <v>53.718307835584945</v>
      </c>
    </row>
    <row r="6593" spans="1:8" x14ac:dyDescent="0.3">
      <c r="A6593" t="s">
        <v>8718</v>
      </c>
      <c r="B6593" t="s">
        <v>8710</v>
      </c>
      <c r="C6593" t="s">
        <v>22</v>
      </c>
      <c r="D6593" s="155">
        <v>1020.8</v>
      </c>
      <c r="E6593" s="17">
        <v>2520</v>
      </c>
      <c r="F6593" s="17">
        <v>558062</v>
      </c>
      <c r="G6593" s="17">
        <v>271050.12999999954</v>
      </c>
      <c r="H6593">
        <v>51.076009997774612</v>
      </c>
    </row>
    <row r="6594" spans="1:8" x14ac:dyDescent="0.3">
      <c r="A6594" t="s">
        <v>8719</v>
      </c>
      <c r="B6594" t="s">
        <v>8710</v>
      </c>
      <c r="C6594" t="s">
        <v>23</v>
      </c>
      <c r="D6594" s="155">
        <v>1020.8</v>
      </c>
      <c r="E6594" s="17">
        <v>1440</v>
      </c>
      <c r="F6594" s="17">
        <v>532023</v>
      </c>
      <c r="G6594" s="17">
        <v>276976.74200000009</v>
      </c>
      <c r="H6594">
        <v>49.247696261828651</v>
      </c>
    </row>
    <row r="6595" spans="1:8" x14ac:dyDescent="0.3">
      <c r="A6595" t="s">
        <v>8720</v>
      </c>
      <c r="B6595" t="s">
        <v>8710</v>
      </c>
      <c r="C6595" t="s">
        <v>24</v>
      </c>
      <c r="D6595" s="155">
        <v>1020.8</v>
      </c>
      <c r="E6595" s="17">
        <v>6000</v>
      </c>
      <c r="F6595" s="17">
        <v>612955</v>
      </c>
      <c r="G6595" s="17">
        <v>307276.50699999987</v>
      </c>
      <c r="H6595">
        <v>60.862111854562109</v>
      </c>
    </row>
    <row r="6596" spans="1:8" x14ac:dyDescent="0.3">
      <c r="A6596" t="s">
        <v>8721</v>
      </c>
      <c r="B6596" t="s">
        <v>8710</v>
      </c>
      <c r="C6596" t="s">
        <v>25</v>
      </c>
      <c r="D6596" s="155">
        <v>1020.8</v>
      </c>
      <c r="E6596" s="17">
        <v>2200</v>
      </c>
      <c r="F6596" s="17">
        <v>327549</v>
      </c>
      <c r="G6596" s="17">
        <v>170002.18600000013</v>
      </c>
      <c r="H6596">
        <v>52.225888152838181</v>
      </c>
    </row>
    <row r="6597" spans="1:8" x14ac:dyDescent="0.3">
      <c r="A6597" t="s">
        <v>8722</v>
      </c>
      <c r="B6597" t="s">
        <v>8710</v>
      </c>
      <c r="C6597" t="s">
        <v>5061</v>
      </c>
      <c r="D6597" s="155">
        <v>1020.8</v>
      </c>
      <c r="E6597" s="17">
        <v>3210</v>
      </c>
      <c r="F6597" s="17">
        <v>484692</v>
      </c>
      <c r="G6597" s="17">
        <v>253406.5189999998</v>
      </c>
      <c r="H6597">
        <v>36.263980662927878</v>
      </c>
    </row>
    <row r="6598" spans="1:8" x14ac:dyDescent="0.3">
      <c r="A6598" t="s">
        <v>8723</v>
      </c>
      <c r="B6598" t="s">
        <v>8710</v>
      </c>
      <c r="C6598" t="s">
        <v>14</v>
      </c>
      <c r="D6598" s="155">
        <v>1020.8</v>
      </c>
      <c r="E6598" s="17">
        <v>1620</v>
      </c>
      <c r="F6598" s="17">
        <v>663440</v>
      </c>
      <c r="G6598" s="17">
        <v>348819.17299999966</v>
      </c>
      <c r="H6598">
        <v>22.96014201087835</v>
      </c>
    </row>
    <row r="6599" spans="1:8" x14ac:dyDescent="0.3">
      <c r="A6599" t="s">
        <v>8724</v>
      </c>
      <c r="B6599" t="s">
        <v>8710</v>
      </c>
      <c r="C6599" t="s">
        <v>15</v>
      </c>
      <c r="D6599" s="155">
        <v>1020.8</v>
      </c>
      <c r="E6599" s="17">
        <v>1390</v>
      </c>
      <c r="F6599" s="17">
        <v>625983</v>
      </c>
      <c r="G6599" s="17">
        <v>364831.92699999991</v>
      </c>
      <c r="H6599">
        <v>37.853884413869579</v>
      </c>
    </row>
    <row r="6600" spans="1:8" x14ac:dyDescent="0.3">
      <c r="A6600" t="s">
        <v>8725</v>
      </c>
      <c r="B6600" t="s">
        <v>8710</v>
      </c>
      <c r="C6600" t="s">
        <v>5063</v>
      </c>
      <c r="D6600" s="155">
        <v>1020.8</v>
      </c>
      <c r="E6600" s="17">
        <v>400</v>
      </c>
      <c r="F6600" s="17">
        <v>63019</v>
      </c>
      <c r="G6600" s="17">
        <v>29622.484999999971</v>
      </c>
      <c r="H6600">
        <v>10.433429604855469</v>
      </c>
    </row>
    <row r="6601" spans="1:8" x14ac:dyDescent="0.3">
      <c r="A6601" t="s">
        <v>8726</v>
      </c>
      <c r="B6601" t="s">
        <v>8710</v>
      </c>
      <c r="C6601" t="s">
        <v>5065</v>
      </c>
      <c r="D6601" s="155">
        <v>1020.8</v>
      </c>
      <c r="E6601" s="17">
        <v>909</v>
      </c>
      <c r="F6601" s="17">
        <v>1965064</v>
      </c>
      <c r="G6601" s="17">
        <v>926827.62050000019</v>
      </c>
      <c r="H6601">
        <v>38.815783161256498</v>
      </c>
    </row>
    <row r="6602" spans="1:8" x14ac:dyDescent="0.3">
      <c r="A6602" t="s">
        <v>8727</v>
      </c>
      <c r="B6602" t="s">
        <v>8710</v>
      </c>
      <c r="C6602" t="s">
        <v>5067</v>
      </c>
      <c r="D6602" s="155">
        <v>1020.8</v>
      </c>
      <c r="E6602" s="17">
        <v>1137</v>
      </c>
      <c r="F6602" s="17">
        <v>1968874</v>
      </c>
      <c r="G6602" s="17">
        <v>882227.94159999839</v>
      </c>
      <c r="H6602">
        <v>42.722255290057859</v>
      </c>
    </row>
    <row r="6603" spans="1:8" x14ac:dyDescent="0.3">
      <c r="A6603" t="s">
        <v>8728</v>
      </c>
      <c r="B6603" t="s">
        <v>8710</v>
      </c>
      <c r="C6603" t="s">
        <v>5069</v>
      </c>
      <c r="D6603" s="155">
        <v>1020.8</v>
      </c>
      <c r="E6603" s="17">
        <v>1056</v>
      </c>
      <c r="F6603" s="17">
        <v>322344</v>
      </c>
      <c r="G6603" s="17">
        <v>97767.050999999949</v>
      </c>
      <c r="H6603">
        <v>94.518957075599218</v>
      </c>
    </row>
    <row r="6604" spans="1:8" x14ac:dyDescent="0.3">
      <c r="A6604" t="s">
        <v>8729</v>
      </c>
      <c r="B6604" t="s">
        <v>8710</v>
      </c>
      <c r="C6604" t="s">
        <v>5071</v>
      </c>
      <c r="D6604" s="155">
        <v>1020.8</v>
      </c>
      <c r="E6604" s="17">
        <v>600</v>
      </c>
      <c r="F6604" s="17">
        <v>310897</v>
      </c>
      <c r="G6604" s="17">
        <v>129303.18539999999</v>
      </c>
      <c r="H6604">
        <v>61.312661712763003</v>
      </c>
    </row>
    <row r="6605" spans="1:8" x14ac:dyDescent="0.3">
      <c r="A6605" t="s">
        <v>8730</v>
      </c>
      <c r="B6605" t="s">
        <v>8710</v>
      </c>
      <c r="C6605" t="s">
        <v>5073</v>
      </c>
      <c r="D6605" s="155">
        <v>1020.8</v>
      </c>
      <c r="E6605" s="17">
        <v>0</v>
      </c>
      <c r="F6605" s="17">
        <v>270615</v>
      </c>
      <c r="G6605" s="17">
        <v>114773.0303000001</v>
      </c>
      <c r="H6605">
        <v>15.427918757882606</v>
      </c>
    </row>
    <row r="6606" spans="1:8" x14ac:dyDescent="0.3">
      <c r="A6606" t="s">
        <v>8731</v>
      </c>
      <c r="B6606" t="s">
        <v>8710</v>
      </c>
      <c r="C6606" t="s">
        <v>5075</v>
      </c>
      <c r="D6606" s="155">
        <v>1020.8</v>
      </c>
      <c r="E6606" s="17">
        <v>0</v>
      </c>
      <c r="F6606" s="17">
        <v>5674</v>
      </c>
      <c r="G6606" s="17">
        <v>2411.9999999999995</v>
      </c>
      <c r="H6606">
        <v>132.12388718577546</v>
      </c>
    </row>
    <row r="6607" spans="1:8" x14ac:dyDescent="0.3">
      <c r="A6607" t="s">
        <v>8732</v>
      </c>
      <c r="B6607" t="s">
        <v>8710</v>
      </c>
      <c r="C6607" t="s">
        <v>26</v>
      </c>
      <c r="D6607" s="155">
        <v>1020.8</v>
      </c>
      <c r="E6607" s="17">
        <v>684</v>
      </c>
      <c r="F6607" s="17">
        <v>269365</v>
      </c>
      <c r="G6607" s="17">
        <v>137954.2001000001</v>
      </c>
      <c r="H6607">
        <v>87.027694048759912</v>
      </c>
    </row>
    <row r="6608" spans="1:8" x14ac:dyDescent="0.3">
      <c r="A6608" t="s">
        <v>8733</v>
      </c>
      <c r="B6608" t="s">
        <v>8710</v>
      </c>
      <c r="C6608" t="s">
        <v>27</v>
      </c>
      <c r="D6608" s="155">
        <v>1020.8</v>
      </c>
      <c r="E6608" s="17">
        <v>684</v>
      </c>
      <c r="F6608" s="17">
        <v>192227</v>
      </c>
      <c r="G6608" s="17">
        <v>92861.210800000088</v>
      </c>
      <c r="H6608">
        <v>104.38568079827627</v>
      </c>
    </row>
    <row r="6609" spans="1:8" x14ac:dyDescent="0.3">
      <c r="A6609" t="s">
        <v>8734</v>
      </c>
      <c r="B6609" t="s">
        <v>8710</v>
      </c>
      <c r="C6609" t="s">
        <v>28</v>
      </c>
      <c r="D6609" s="155">
        <v>1020.8</v>
      </c>
      <c r="E6609" s="17">
        <v>1584</v>
      </c>
      <c r="F6609" s="17">
        <v>363729</v>
      </c>
      <c r="G6609" s="17">
        <v>144851.18369999982</v>
      </c>
      <c r="H6609">
        <v>51.880146347201993</v>
      </c>
    </row>
    <row r="6610" spans="1:8" x14ac:dyDescent="0.3">
      <c r="A6610" t="s">
        <v>8735</v>
      </c>
      <c r="B6610" t="s">
        <v>8710</v>
      </c>
      <c r="C6610" t="s">
        <v>29</v>
      </c>
      <c r="D6610" s="155">
        <v>1020.8</v>
      </c>
      <c r="E6610" s="17">
        <v>400</v>
      </c>
      <c r="F6610" s="17">
        <v>142329</v>
      </c>
      <c r="G6610" s="17">
        <v>68938.233200000002</v>
      </c>
      <c r="H6610">
        <v>55.028209871490276</v>
      </c>
    </row>
    <row r="6611" spans="1:8" x14ac:dyDescent="0.3">
      <c r="A6611" t="s">
        <v>8736</v>
      </c>
      <c r="B6611" t="s">
        <v>8710</v>
      </c>
      <c r="C6611" t="s">
        <v>30</v>
      </c>
      <c r="D6611" s="155">
        <v>1020.8</v>
      </c>
      <c r="E6611" s="17">
        <v>1908</v>
      </c>
      <c r="F6611" s="17">
        <v>407225</v>
      </c>
      <c r="G6611" s="17">
        <v>227850.51520000002</v>
      </c>
      <c r="H6611">
        <v>60.118414281293653</v>
      </c>
    </row>
    <row r="6612" spans="1:8" x14ac:dyDescent="0.3">
      <c r="A6612" t="s">
        <v>8737</v>
      </c>
      <c r="B6612" t="s">
        <v>8710</v>
      </c>
      <c r="C6612" t="s">
        <v>5079</v>
      </c>
      <c r="D6612" s="155">
        <v>1020.8</v>
      </c>
      <c r="E6612" s="17">
        <v>960</v>
      </c>
      <c r="F6612" s="17">
        <v>32313</v>
      </c>
      <c r="G6612" s="17">
        <v>14647.704000000002</v>
      </c>
      <c r="H6612">
        <v>70.119336987050872</v>
      </c>
    </row>
    <row r="6613" spans="1:8" x14ac:dyDescent="0.3">
      <c r="A6613" t="s">
        <v>8738</v>
      </c>
      <c r="B6613" t="s">
        <v>8710</v>
      </c>
      <c r="C6613" t="s">
        <v>5081</v>
      </c>
      <c r="D6613" s="155">
        <v>1020.8</v>
      </c>
      <c r="E6613" s="17">
        <v>0</v>
      </c>
      <c r="F6613" s="17">
        <v>298649</v>
      </c>
      <c r="G6613" s="17">
        <v>164000.53709999993</v>
      </c>
      <c r="H6613">
        <v>57.418833171098903</v>
      </c>
    </row>
    <row r="6614" spans="1:8" x14ac:dyDescent="0.3">
      <c r="A6614" t="s">
        <v>8739</v>
      </c>
      <c r="B6614" t="s">
        <v>8710</v>
      </c>
      <c r="C6614" t="s">
        <v>5083</v>
      </c>
      <c r="D6614" s="155">
        <v>1020.8</v>
      </c>
      <c r="E6614" s="17">
        <v>0</v>
      </c>
      <c r="F6614" s="17">
        <v>162223</v>
      </c>
      <c r="G6614" s="17">
        <v>85934.573799999998</v>
      </c>
      <c r="H6614">
        <v>50.815894878167015</v>
      </c>
    </row>
    <row r="6615" spans="1:8" x14ac:dyDescent="0.3">
      <c r="A6615" t="s">
        <v>8740</v>
      </c>
      <c r="B6615" t="s">
        <v>8710</v>
      </c>
      <c r="C6615" t="s">
        <v>5085</v>
      </c>
      <c r="D6615" s="155">
        <v>1020.8</v>
      </c>
      <c r="E6615" s="17">
        <v>135</v>
      </c>
      <c r="F6615" s="17">
        <v>18106</v>
      </c>
      <c r="G6615" s="17">
        <v>8255.884</v>
      </c>
      <c r="H6615">
        <v>57.776801278279372</v>
      </c>
    </row>
    <row r="6616" spans="1:8" x14ac:dyDescent="0.3">
      <c r="A6616" t="s">
        <v>8741</v>
      </c>
      <c r="B6616" t="s">
        <v>8710</v>
      </c>
      <c r="C6616" t="s">
        <v>31</v>
      </c>
      <c r="D6616" s="155">
        <v>1020.8</v>
      </c>
      <c r="E6616" s="17">
        <v>1360</v>
      </c>
      <c r="F6616" s="17">
        <v>307518</v>
      </c>
      <c r="G6616" s="17">
        <v>160772.16490000006</v>
      </c>
      <c r="H6616">
        <v>29.768459639915221</v>
      </c>
    </row>
    <row r="6617" spans="1:8" x14ac:dyDescent="0.3">
      <c r="A6617" t="s">
        <v>8742</v>
      </c>
      <c r="B6617" t="s">
        <v>8710</v>
      </c>
      <c r="C6617" t="s">
        <v>5087</v>
      </c>
      <c r="D6617" s="155">
        <v>1020.8</v>
      </c>
      <c r="E6617" s="17">
        <v>0</v>
      </c>
      <c r="F6617" s="17">
        <v>126469</v>
      </c>
      <c r="G6617" s="17">
        <v>37750.24599999997</v>
      </c>
      <c r="H6617">
        <v>65.573848097551064</v>
      </c>
    </row>
    <row r="6618" spans="1:8" x14ac:dyDescent="0.3">
      <c r="A6618" t="s">
        <v>8743</v>
      </c>
      <c r="B6618" t="s">
        <v>8744</v>
      </c>
      <c r="C6618" t="s">
        <v>4</v>
      </c>
      <c r="D6618" s="155">
        <v>1000</v>
      </c>
      <c r="E6618" s="17">
        <v>8277</v>
      </c>
      <c r="F6618" s="17">
        <v>3125587</v>
      </c>
      <c r="G6618" s="17">
        <v>1681035.3970000008</v>
      </c>
      <c r="H6618">
        <v>46.565588237348742</v>
      </c>
    </row>
    <row r="6619" spans="1:8" x14ac:dyDescent="0.3">
      <c r="A6619" t="s">
        <v>8745</v>
      </c>
      <c r="B6619" t="s">
        <v>8744</v>
      </c>
      <c r="C6619" t="s">
        <v>2</v>
      </c>
      <c r="D6619" s="155">
        <v>1000</v>
      </c>
      <c r="E6619" s="17">
        <v>8802</v>
      </c>
      <c r="F6619" s="17">
        <v>3373306</v>
      </c>
      <c r="G6619" s="17">
        <v>1807403.3074999989</v>
      </c>
      <c r="H6619">
        <v>59.046978566709321</v>
      </c>
    </row>
    <row r="6620" spans="1:8" x14ac:dyDescent="0.3">
      <c r="A6620" t="s">
        <v>8746</v>
      </c>
      <c r="B6620" t="s">
        <v>8744</v>
      </c>
      <c r="C6620" t="s">
        <v>3</v>
      </c>
      <c r="D6620" s="155">
        <v>1000</v>
      </c>
      <c r="E6620" s="17">
        <v>10512</v>
      </c>
      <c r="F6620" s="17">
        <v>1502188</v>
      </c>
      <c r="G6620" s="17">
        <v>727900.06100000022</v>
      </c>
      <c r="H6620">
        <v>65.154064071505573</v>
      </c>
    </row>
    <row r="6621" spans="1:8" x14ac:dyDescent="0.3">
      <c r="A6621" t="s">
        <v>8747</v>
      </c>
      <c r="B6621" t="s">
        <v>8744</v>
      </c>
      <c r="C6621" t="s">
        <v>7</v>
      </c>
      <c r="D6621" s="155">
        <v>1000</v>
      </c>
      <c r="E6621" s="17">
        <v>4293</v>
      </c>
      <c r="F6621" s="17">
        <v>1420916</v>
      </c>
      <c r="G6621" s="17">
        <v>782763.12800000003</v>
      </c>
      <c r="H6621">
        <v>51.965878689330665</v>
      </c>
    </row>
    <row r="6622" spans="1:8" x14ac:dyDescent="0.3">
      <c r="A6622" t="s">
        <v>8748</v>
      </c>
      <c r="B6622" t="s">
        <v>8744</v>
      </c>
      <c r="C6622" t="s">
        <v>5</v>
      </c>
      <c r="D6622" s="155">
        <v>1000</v>
      </c>
      <c r="E6622" s="17">
        <v>5600</v>
      </c>
      <c r="F6622" s="17">
        <v>953458</v>
      </c>
      <c r="G6622" s="17">
        <v>534804.02359999949</v>
      </c>
      <c r="H6622">
        <v>54.778176009699955</v>
      </c>
    </row>
    <row r="6623" spans="1:8" x14ac:dyDescent="0.3">
      <c r="A6623" t="s">
        <v>8749</v>
      </c>
      <c r="B6623" t="s">
        <v>8744</v>
      </c>
      <c r="C6623" t="s">
        <v>6</v>
      </c>
      <c r="D6623" s="155">
        <v>1000</v>
      </c>
      <c r="E6623" s="17">
        <v>1580</v>
      </c>
      <c r="F6623" s="17">
        <v>535727</v>
      </c>
      <c r="G6623" s="17">
        <v>274077.77749999973</v>
      </c>
      <c r="H6623">
        <v>31.04090051977888</v>
      </c>
    </row>
    <row r="6624" spans="1:8" x14ac:dyDescent="0.3">
      <c r="A6624" t="s">
        <v>8750</v>
      </c>
      <c r="B6624" t="s">
        <v>8744</v>
      </c>
      <c r="C6624" t="s">
        <v>8</v>
      </c>
      <c r="D6624" s="155">
        <v>1000</v>
      </c>
      <c r="E6624" s="17">
        <v>2880</v>
      </c>
      <c r="F6624" s="17">
        <v>705431</v>
      </c>
      <c r="G6624" s="17">
        <v>346041.23940000008</v>
      </c>
      <c r="H6624">
        <v>42.485208820943832</v>
      </c>
    </row>
    <row r="6625" spans="1:8" x14ac:dyDescent="0.3">
      <c r="A6625" t="s">
        <v>8751</v>
      </c>
      <c r="B6625" t="s">
        <v>8744</v>
      </c>
      <c r="C6625" t="s">
        <v>21</v>
      </c>
      <c r="D6625" s="155">
        <v>1000</v>
      </c>
      <c r="E6625" s="17">
        <v>2240</v>
      </c>
      <c r="F6625" s="17">
        <v>370805</v>
      </c>
      <c r="G6625" s="17">
        <v>183887.65880000009</v>
      </c>
      <c r="H6625">
        <v>42.947325165033995</v>
      </c>
    </row>
    <row r="6626" spans="1:8" x14ac:dyDescent="0.3">
      <c r="A6626" t="s">
        <v>8752</v>
      </c>
      <c r="B6626" t="s">
        <v>8744</v>
      </c>
      <c r="C6626" t="s">
        <v>22</v>
      </c>
      <c r="D6626" s="155">
        <v>1000</v>
      </c>
      <c r="E6626" s="17">
        <v>2120</v>
      </c>
      <c r="F6626" s="17">
        <v>475954</v>
      </c>
      <c r="G6626" s="17">
        <v>235847.74399999995</v>
      </c>
      <c r="H6626">
        <v>49.076588453821863</v>
      </c>
    </row>
    <row r="6627" spans="1:8" x14ac:dyDescent="0.3">
      <c r="A6627" t="s">
        <v>8753</v>
      </c>
      <c r="B6627" t="s">
        <v>8744</v>
      </c>
      <c r="C6627" t="s">
        <v>23</v>
      </c>
      <c r="D6627" s="155">
        <v>1000</v>
      </c>
      <c r="E6627" s="17">
        <v>1200</v>
      </c>
      <c r="F6627" s="17">
        <v>414487</v>
      </c>
      <c r="G6627" s="17">
        <v>217946.21399999992</v>
      </c>
      <c r="H6627">
        <v>52.799017266065128</v>
      </c>
    </row>
    <row r="6628" spans="1:8" x14ac:dyDescent="0.3">
      <c r="A6628" t="s">
        <v>8754</v>
      </c>
      <c r="B6628" t="s">
        <v>8744</v>
      </c>
      <c r="C6628" t="s">
        <v>24</v>
      </c>
      <c r="D6628" s="155">
        <v>1000</v>
      </c>
      <c r="E6628" s="17">
        <v>5040</v>
      </c>
      <c r="F6628" s="17">
        <v>614682</v>
      </c>
      <c r="G6628" s="17">
        <v>332204.16099999996</v>
      </c>
      <c r="H6628">
        <v>52.124365877777819</v>
      </c>
    </row>
    <row r="6629" spans="1:8" x14ac:dyDescent="0.3">
      <c r="A6629" t="s">
        <v>8755</v>
      </c>
      <c r="B6629" t="s">
        <v>8744</v>
      </c>
      <c r="C6629" t="s">
        <v>25</v>
      </c>
      <c r="D6629" s="155">
        <v>1000</v>
      </c>
      <c r="E6629" s="17">
        <v>1840</v>
      </c>
      <c r="F6629" s="17">
        <v>256414</v>
      </c>
      <c r="G6629" s="17">
        <v>131558.01199999993</v>
      </c>
      <c r="H6629">
        <v>51.313890736261655</v>
      </c>
    </row>
    <row r="6630" spans="1:8" x14ac:dyDescent="0.3">
      <c r="A6630" t="s">
        <v>8756</v>
      </c>
      <c r="B6630" t="s">
        <v>8744</v>
      </c>
      <c r="C6630" t="s">
        <v>5061</v>
      </c>
      <c r="D6630" s="155">
        <v>1000</v>
      </c>
      <c r="E6630" s="17">
        <v>2815</v>
      </c>
      <c r="F6630" s="17">
        <v>384870</v>
      </c>
      <c r="G6630" s="17">
        <v>206099.15499999982</v>
      </c>
      <c r="H6630">
        <v>40.342139263256186</v>
      </c>
    </row>
    <row r="6631" spans="1:8" x14ac:dyDescent="0.3">
      <c r="A6631" t="s">
        <v>8757</v>
      </c>
      <c r="B6631" t="s">
        <v>8744</v>
      </c>
      <c r="C6631" t="s">
        <v>14</v>
      </c>
      <c r="D6631" s="155">
        <v>1000</v>
      </c>
      <c r="E6631" s="17">
        <v>1380</v>
      </c>
      <c r="F6631" s="17">
        <v>406660.98</v>
      </c>
      <c r="G6631" s="17">
        <v>204032.84400000001</v>
      </c>
      <c r="H6631">
        <v>35.469859999106923</v>
      </c>
    </row>
    <row r="6632" spans="1:8" x14ac:dyDescent="0.3">
      <c r="A6632" t="s">
        <v>8758</v>
      </c>
      <c r="B6632" t="s">
        <v>8744</v>
      </c>
      <c r="C6632" t="s">
        <v>15</v>
      </c>
      <c r="D6632" s="155">
        <v>1000</v>
      </c>
      <c r="E6632" s="17">
        <v>1225</v>
      </c>
      <c r="F6632" s="17">
        <v>438422</v>
      </c>
      <c r="G6632" s="17">
        <v>255402.15200000012</v>
      </c>
      <c r="H6632">
        <v>32.090038764538861</v>
      </c>
    </row>
    <row r="6633" spans="1:8" x14ac:dyDescent="0.3">
      <c r="A6633" t="s">
        <v>8759</v>
      </c>
      <c r="B6633" t="s">
        <v>8744</v>
      </c>
      <c r="C6633" t="s">
        <v>5063</v>
      </c>
      <c r="D6633" s="155">
        <v>1000</v>
      </c>
      <c r="E6633" s="17">
        <v>400</v>
      </c>
      <c r="F6633" s="17">
        <v>23131</v>
      </c>
      <c r="G6633" s="17">
        <v>10122.215000000006</v>
      </c>
      <c r="H6633">
        <v>33.513083243362097</v>
      </c>
    </row>
    <row r="6634" spans="1:8" x14ac:dyDescent="0.3">
      <c r="A6634" t="s">
        <v>8760</v>
      </c>
      <c r="B6634" t="s">
        <v>8744</v>
      </c>
      <c r="C6634" t="s">
        <v>5065</v>
      </c>
      <c r="D6634" s="155">
        <v>1000</v>
      </c>
      <c r="E6634" s="17">
        <v>0</v>
      </c>
      <c r="F6634" s="17">
        <v>547557</v>
      </c>
      <c r="G6634" s="17">
        <v>245694.31449999975</v>
      </c>
      <c r="H6634">
        <v>40.713999287599911</v>
      </c>
    </row>
    <row r="6635" spans="1:8" x14ac:dyDescent="0.3">
      <c r="A6635" t="s">
        <v>8761</v>
      </c>
      <c r="B6635" t="s">
        <v>8744</v>
      </c>
      <c r="C6635" t="s">
        <v>5067</v>
      </c>
      <c r="D6635" s="155">
        <v>1000</v>
      </c>
      <c r="E6635" s="17">
        <v>0</v>
      </c>
      <c r="F6635" s="17">
        <v>406832</v>
      </c>
      <c r="G6635" s="17">
        <v>162321.37680000017</v>
      </c>
      <c r="H6635">
        <v>71.695250085559394</v>
      </c>
    </row>
    <row r="6636" spans="1:8" x14ac:dyDescent="0.3">
      <c r="A6636" t="s">
        <v>8762</v>
      </c>
      <c r="B6636" t="s">
        <v>8744</v>
      </c>
      <c r="C6636" t="s">
        <v>5069</v>
      </c>
      <c r="D6636" s="155">
        <v>1000</v>
      </c>
      <c r="E6636" s="17">
        <v>0</v>
      </c>
      <c r="F6636" s="17">
        <v>26676</v>
      </c>
      <c r="G6636" s="17">
        <v>11959.971099999999</v>
      </c>
      <c r="H6636">
        <v>72.500606505332485</v>
      </c>
    </row>
    <row r="6637" spans="1:8" x14ac:dyDescent="0.3">
      <c r="A6637" t="s">
        <v>8763</v>
      </c>
      <c r="B6637" t="s">
        <v>8744</v>
      </c>
      <c r="C6637" t="s">
        <v>5071</v>
      </c>
      <c r="D6637" s="155">
        <v>1000</v>
      </c>
      <c r="E6637" s="17">
        <v>0</v>
      </c>
      <c r="F6637" s="17">
        <v>67421</v>
      </c>
      <c r="G6637" s="17">
        <v>30216.313499999997</v>
      </c>
      <c r="H6637">
        <v>42.49232010327519</v>
      </c>
    </row>
    <row r="6638" spans="1:8" x14ac:dyDescent="0.3">
      <c r="A6638" t="s">
        <v>8764</v>
      </c>
      <c r="B6638" t="s">
        <v>8744</v>
      </c>
      <c r="C6638" t="s">
        <v>5073</v>
      </c>
      <c r="D6638" s="155">
        <v>1000</v>
      </c>
      <c r="E6638" s="17">
        <v>0</v>
      </c>
      <c r="F6638" s="17">
        <v>116601</v>
      </c>
      <c r="G6638" s="17">
        <v>49382.505500000043</v>
      </c>
      <c r="H6638">
        <v>38.762787790494201</v>
      </c>
    </row>
    <row r="6639" spans="1:8" x14ac:dyDescent="0.3">
      <c r="A6639" t="s">
        <v>8765</v>
      </c>
      <c r="B6639" t="s">
        <v>8744</v>
      </c>
      <c r="C6639" t="s">
        <v>5075</v>
      </c>
      <c r="D6639" s="155">
        <v>1000</v>
      </c>
      <c r="E6639" s="17">
        <v>0</v>
      </c>
      <c r="F6639" s="17">
        <v>2166</v>
      </c>
      <c r="G6639" s="17">
        <v>1078.3800000000001</v>
      </c>
      <c r="H6639">
        <v>35.329756716500228</v>
      </c>
    </row>
    <row r="6640" spans="1:8" x14ac:dyDescent="0.3">
      <c r="A6640" t="s">
        <v>8766</v>
      </c>
      <c r="B6640" t="s">
        <v>8744</v>
      </c>
      <c r="C6640" t="s">
        <v>26</v>
      </c>
      <c r="D6640" s="155">
        <v>1000</v>
      </c>
      <c r="E6640" s="17">
        <v>684</v>
      </c>
      <c r="F6640" s="17">
        <v>463660</v>
      </c>
      <c r="G6640" s="17">
        <v>248171.92189999984</v>
      </c>
      <c r="H6640">
        <v>43.09160451136799</v>
      </c>
    </row>
    <row r="6641" spans="1:8" x14ac:dyDescent="0.3">
      <c r="A6641" t="s">
        <v>8767</v>
      </c>
      <c r="B6641" t="s">
        <v>8744</v>
      </c>
      <c r="C6641" t="s">
        <v>27</v>
      </c>
      <c r="D6641" s="155">
        <v>1000</v>
      </c>
      <c r="E6641" s="17">
        <v>684</v>
      </c>
      <c r="F6641" s="17">
        <v>215165.99</v>
      </c>
      <c r="G6641" s="17">
        <v>111374.24010000005</v>
      </c>
      <c r="H6641">
        <v>77.591419995897013</v>
      </c>
    </row>
    <row r="6642" spans="1:8" x14ac:dyDescent="0.3">
      <c r="A6642" t="s">
        <v>8768</v>
      </c>
      <c r="B6642" t="s">
        <v>8744</v>
      </c>
      <c r="C6642" t="s">
        <v>28</v>
      </c>
      <c r="D6642" s="155">
        <v>1000</v>
      </c>
      <c r="E6642" s="17">
        <v>1056</v>
      </c>
      <c r="F6642" s="17">
        <v>235858</v>
      </c>
      <c r="G6642" s="17">
        <v>91196.508199999953</v>
      </c>
      <c r="H6642">
        <v>53.445374487006269</v>
      </c>
    </row>
    <row r="6643" spans="1:8" x14ac:dyDescent="0.3">
      <c r="A6643" t="s">
        <v>8769</v>
      </c>
      <c r="B6643" t="s">
        <v>8744</v>
      </c>
      <c r="C6643" t="s">
        <v>29</v>
      </c>
      <c r="D6643" s="155">
        <v>1000</v>
      </c>
      <c r="E6643" s="17">
        <v>400</v>
      </c>
      <c r="F6643" s="17">
        <v>151101</v>
      </c>
      <c r="G6643" s="17">
        <v>71794.351900000023</v>
      </c>
      <c r="H6643">
        <v>51.460702196793505</v>
      </c>
    </row>
    <row r="6644" spans="1:8" x14ac:dyDescent="0.3">
      <c r="A6644" t="s">
        <v>8770</v>
      </c>
      <c r="B6644" t="s">
        <v>8744</v>
      </c>
      <c r="C6644" t="s">
        <v>5077</v>
      </c>
      <c r="D6644" s="155">
        <v>1000</v>
      </c>
      <c r="E6644" s="17">
        <v>960</v>
      </c>
      <c r="F6644" s="17">
        <v>34773</v>
      </c>
      <c r="G6644" s="17">
        <v>15325.715999999997</v>
      </c>
      <c r="H6644">
        <v>21.220890783515063</v>
      </c>
    </row>
    <row r="6645" spans="1:8" x14ac:dyDescent="0.3">
      <c r="A6645" t="s">
        <v>8771</v>
      </c>
      <c r="B6645" t="s">
        <v>8744</v>
      </c>
      <c r="C6645" t="s">
        <v>30</v>
      </c>
      <c r="D6645" s="155">
        <v>1000</v>
      </c>
      <c r="E6645" s="17">
        <v>1308</v>
      </c>
      <c r="F6645" s="17">
        <v>229933</v>
      </c>
      <c r="G6645" s="17">
        <v>133997.57759999996</v>
      </c>
      <c r="H6645">
        <v>72.655767517629783</v>
      </c>
    </row>
    <row r="6646" spans="1:8" x14ac:dyDescent="0.3">
      <c r="A6646" t="s">
        <v>8772</v>
      </c>
      <c r="B6646" t="s">
        <v>8744</v>
      </c>
      <c r="C6646" t="s">
        <v>5079</v>
      </c>
      <c r="D6646" s="155">
        <v>1000</v>
      </c>
      <c r="E6646" s="17">
        <v>800</v>
      </c>
      <c r="F6646" s="17">
        <v>35798</v>
      </c>
      <c r="G6646" s="17">
        <v>15634.392000000003</v>
      </c>
      <c r="H6646">
        <v>54.228117914214572</v>
      </c>
    </row>
    <row r="6647" spans="1:8" x14ac:dyDescent="0.3">
      <c r="A6647" t="s">
        <v>8773</v>
      </c>
      <c r="B6647" t="s">
        <v>8744</v>
      </c>
      <c r="C6647" t="s">
        <v>5081</v>
      </c>
      <c r="D6647" s="155">
        <v>1000</v>
      </c>
      <c r="E6647" s="17">
        <v>228</v>
      </c>
      <c r="F6647" s="17">
        <v>209806</v>
      </c>
      <c r="G6647" s="17">
        <v>100723.06619999997</v>
      </c>
      <c r="H6647">
        <v>50.27587962710259</v>
      </c>
    </row>
    <row r="6648" spans="1:8" x14ac:dyDescent="0.3">
      <c r="A6648" t="s">
        <v>8774</v>
      </c>
      <c r="B6648" t="s">
        <v>8744</v>
      </c>
      <c r="C6648" t="s">
        <v>5083</v>
      </c>
      <c r="D6648" s="155">
        <v>1000</v>
      </c>
      <c r="E6648" s="17">
        <v>684</v>
      </c>
      <c r="F6648" s="17">
        <v>594708</v>
      </c>
      <c r="G6648" s="17">
        <v>320041.38070000004</v>
      </c>
      <c r="H6648">
        <v>46.486221702296284</v>
      </c>
    </row>
    <row r="6649" spans="1:8" x14ac:dyDescent="0.3">
      <c r="A6649" t="s">
        <v>8775</v>
      </c>
      <c r="B6649" t="s">
        <v>8744</v>
      </c>
      <c r="C6649" t="s">
        <v>5085</v>
      </c>
      <c r="D6649" s="155">
        <v>1000</v>
      </c>
      <c r="E6649" s="17">
        <v>180</v>
      </c>
      <c r="F6649" s="17">
        <v>21455</v>
      </c>
      <c r="G6649" s="17">
        <v>9833.1319999999978</v>
      </c>
      <c r="H6649">
        <v>66.400178078085204</v>
      </c>
    </row>
    <row r="6650" spans="1:8" x14ac:dyDescent="0.3">
      <c r="A6650" t="s">
        <v>8776</v>
      </c>
      <c r="B6650" t="s">
        <v>8744</v>
      </c>
      <c r="C6650" t="s">
        <v>31</v>
      </c>
      <c r="D6650" s="155">
        <v>1000</v>
      </c>
      <c r="E6650" s="17">
        <v>2960</v>
      </c>
      <c r="F6650" s="17">
        <v>392870</v>
      </c>
      <c r="G6650" s="17">
        <v>200396.79850000015</v>
      </c>
      <c r="H6650">
        <v>44.754351799463407</v>
      </c>
    </row>
    <row r="6651" spans="1:8" x14ac:dyDescent="0.3">
      <c r="A6651" t="s">
        <v>8777</v>
      </c>
      <c r="B6651" t="s">
        <v>8744</v>
      </c>
      <c r="C6651" t="s">
        <v>5087</v>
      </c>
      <c r="D6651" s="155">
        <v>1000</v>
      </c>
      <c r="E6651" s="17">
        <v>0</v>
      </c>
      <c r="F6651" s="17">
        <v>113195</v>
      </c>
      <c r="G6651" s="17">
        <v>38381.324000000008</v>
      </c>
      <c r="H6651">
        <v>61.621610081023142</v>
      </c>
    </row>
    <row r="6652" spans="1:8" x14ac:dyDescent="0.3">
      <c r="A6652" t="s">
        <v>632</v>
      </c>
      <c r="B6652" t="s">
        <v>177</v>
      </c>
      <c r="C6652" t="s">
        <v>4</v>
      </c>
      <c r="D6652" s="155">
        <v>1186</v>
      </c>
      <c r="E6652" s="17">
        <v>15804</v>
      </c>
      <c r="F6652" s="17">
        <v>4750076</v>
      </c>
      <c r="G6652" s="17">
        <v>2576063.4562000018</v>
      </c>
      <c r="H6652">
        <v>54.33476821639136</v>
      </c>
    </row>
    <row r="6653" spans="1:8" x14ac:dyDescent="0.3">
      <c r="A6653" t="s">
        <v>633</v>
      </c>
      <c r="B6653" t="s">
        <v>177</v>
      </c>
      <c r="C6653" t="s">
        <v>2</v>
      </c>
      <c r="D6653" s="155">
        <v>1186</v>
      </c>
      <c r="E6653" s="17">
        <v>20418</v>
      </c>
      <c r="F6653" s="17">
        <v>7341467</v>
      </c>
      <c r="G6653" s="17">
        <v>3927951.8174999999</v>
      </c>
      <c r="H6653">
        <v>64.111478413557734</v>
      </c>
    </row>
    <row r="6654" spans="1:8" x14ac:dyDescent="0.3">
      <c r="A6654" t="s">
        <v>634</v>
      </c>
      <c r="B6654" t="s">
        <v>177</v>
      </c>
      <c r="C6654" t="s">
        <v>3</v>
      </c>
      <c r="D6654" s="155">
        <v>1186</v>
      </c>
      <c r="E6654" s="17">
        <v>16152</v>
      </c>
      <c r="F6654" s="17">
        <v>2515663</v>
      </c>
      <c r="G6654" s="17">
        <v>1285370.7347999995</v>
      </c>
      <c r="H6654">
        <v>66.545007106169948</v>
      </c>
    </row>
    <row r="6655" spans="1:8" x14ac:dyDescent="0.3">
      <c r="A6655" t="s">
        <v>635</v>
      </c>
      <c r="B6655" t="s">
        <v>177</v>
      </c>
      <c r="C6655" t="s">
        <v>7</v>
      </c>
      <c r="D6655" s="155">
        <v>1186</v>
      </c>
      <c r="E6655" s="17">
        <v>4170</v>
      </c>
      <c r="F6655" s="17">
        <v>1376051</v>
      </c>
      <c r="G6655" s="17">
        <v>744078.12900000054</v>
      </c>
      <c r="H6655">
        <v>54.252306328984808</v>
      </c>
    </row>
    <row r="6656" spans="1:8" x14ac:dyDescent="0.3">
      <c r="A6656" t="s">
        <v>636</v>
      </c>
      <c r="B6656" t="s">
        <v>177</v>
      </c>
      <c r="C6656" t="s">
        <v>5</v>
      </c>
      <c r="D6656" s="155">
        <v>1186</v>
      </c>
      <c r="E6656" s="17">
        <v>6720</v>
      </c>
      <c r="F6656" s="17">
        <v>1392451</v>
      </c>
      <c r="G6656" s="17">
        <v>772405.02349999978</v>
      </c>
      <c r="H6656">
        <v>50.182822333337157</v>
      </c>
    </row>
    <row r="6657" spans="1:8" x14ac:dyDescent="0.3">
      <c r="A6657" t="s">
        <v>637</v>
      </c>
      <c r="B6657" t="s">
        <v>177</v>
      </c>
      <c r="C6657" t="s">
        <v>6</v>
      </c>
      <c r="D6657" s="155">
        <v>1186</v>
      </c>
      <c r="E6657" s="17">
        <v>2110</v>
      </c>
      <c r="F6657" s="17">
        <v>811352</v>
      </c>
      <c r="G6657" s="17">
        <v>428853.80750000029</v>
      </c>
      <c r="H6657">
        <v>28.074148538623518</v>
      </c>
    </row>
    <row r="6658" spans="1:8" x14ac:dyDescent="0.3">
      <c r="A6658" t="s">
        <v>638</v>
      </c>
      <c r="B6658" t="s">
        <v>177</v>
      </c>
      <c r="C6658" t="s">
        <v>8</v>
      </c>
      <c r="D6658" s="155">
        <v>1186</v>
      </c>
      <c r="E6658" s="17">
        <v>3540</v>
      </c>
      <c r="F6658" s="17">
        <v>988548</v>
      </c>
      <c r="G6658" s="17">
        <v>496591.91249999963</v>
      </c>
      <c r="H6658">
        <v>40.49151400245659</v>
      </c>
    </row>
    <row r="6659" spans="1:8" x14ac:dyDescent="0.3">
      <c r="A6659" t="s">
        <v>639</v>
      </c>
      <c r="B6659" t="s">
        <v>177</v>
      </c>
      <c r="C6659" t="s">
        <v>21</v>
      </c>
      <c r="D6659" s="155">
        <v>1186</v>
      </c>
      <c r="E6659" s="17">
        <v>2150</v>
      </c>
      <c r="F6659" s="17">
        <v>419680</v>
      </c>
      <c r="G6659" s="17">
        <v>221299.6139999998</v>
      </c>
      <c r="H6659">
        <v>46.194250093857676</v>
      </c>
    </row>
    <row r="6660" spans="1:8" x14ac:dyDescent="0.3">
      <c r="A6660" t="s">
        <v>640</v>
      </c>
      <c r="B6660" t="s">
        <v>177</v>
      </c>
      <c r="C6660" t="s">
        <v>22</v>
      </c>
      <c r="D6660" s="155">
        <v>1186</v>
      </c>
      <c r="E6660" s="17">
        <v>1760</v>
      </c>
      <c r="F6660" s="17">
        <v>614211</v>
      </c>
      <c r="G6660" s="17">
        <v>317015.2620000004</v>
      </c>
      <c r="H6660">
        <v>41.283687464252928</v>
      </c>
    </row>
    <row r="6661" spans="1:8" x14ac:dyDescent="0.3">
      <c r="A6661" t="s">
        <v>641</v>
      </c>
      <c r="B6661" t="s">
        <v>177</v>
      </c>
      <c r="C6661" t="s">
        <v>23</v>
      </c>
      <c r="D6661" s="155">
        <v>1186</v>
      </c>
      <c r="E6661" s="17">
        <v>1000</v>
      </c>
      <c r="F6661" s="17">
        <v>548493</v>
      </c>
      <c r="G6661" s="17">
        <v>295299.12199999997</v>
      </c>
      <c r="H6661">
        <v>41.019357832577434</v>
      </c>
    </row>
    <row r="6662" spans="1:8" x14ac:dyDescent="0.3">
      <c r="A6662" t="s">
        <v>642</v>
      </c>
      <c r="B6662" t="s">
        <v>177</v>
      </c>
      <c r="C6662" t="s">
        <v>24</v>
      </c>
      <c r="D6662" s="155">
        <v>1186</v>
      </c>
      <c r="E6662" s="17">
        <v>4200</v>
      </c>
      <c r="F6662" s="17">
        <v>648174</v>
      </c>
      <c r="G6662" s="17">
        <v>349331.53099999984</v>
      </c>
      <c r="H6662">
        <v>46.863060093711063</v>
      </c>
    </row>
    <row r="6663" spans="1:8" x14ac:dyDescent="0.3">
      <c r="A6663" t="s">
        <v>643</v>
      </c>
      <c r="B6663" t="s">
        <v>177</v>
      </c>
      <c r="C6663" t="s">
        <v>25</v>
      </c>
      <c r="D6663" s="155">
        <v>1186</v>
      </c>
      <c r="E6663" s="17">
        <v>1560</v>
      </c>
      <c r="F6663" s="17">
        <v>439241</v>
      </c>
      <c r="G6663" s="17">
        <v>234402.49199999985</v>
      </c>
      <c r="H6663">
        <v>36.53777117142446</v>
      </c>
    </row>
    <row r="6664" spans="1:8" x14ac:dyDescent="0.3">
      <c r="A6664" t="s">
        <v>8778</v>
      </c>
      <c r="B6664" t="s">
        <v>177</v>
      </c>
      <c r="C6664" t="s">
        <v>5061</v>
      </c>
      <c r="D6664" s="155">
        <v>1186</v>
      </c>
      <c r="E6664" s="17">
        <v>6861</v>
      </c>
      <c r="F6664" s="17">
        <v>529458</v>
      </c>
      <c r="G6664" s="17">
        <v>291776.45399999979</v>
      </c>
      <c r="H6664">
        <v>47.094464848777058</v>
      </c>
    </row>
    <row r="6665" spans="1:8" x14ac:dyDescent="0.3">
      <c r="A6665" t="s">
        <v>644</v>
      </c>
      <c r="B6665" t="s">
        <v>177</v>
      </c>
      <c r="C6665" t="s">
        <v>14</v>
      </c>
      <c r="D6665" s="155">
        <v>1186</v>
      </c>
      <c r="E6665" s="17">
        <v>2336</v>
      </c>
      <c r="F6665" s="17">
        <v>633412</v>
      </c>
      <c r="G6665" s="17">
        <v>325179.19899999985</v>
      </c>
      <c r="H6665">
        <v>31.72772221409366</v>
      </c>
    </row>
    <row r="6666" spans="1:8" x14ac:dyDescent="0.3">
      <c r="A6666" t="s">
        <v>645</v>
      </c>
      <c r="B6666" t="s">
        <v>177</v>
      </c>
      <c r="C6666" t="s">
        <v>15</v>
      </c>
      <c r="D6666" s="155">
        <v>1186</v>
      </c>
      <c r="E6666" s="17">
        <v>1988</v>
      </c>
      <c r="F6666" s="17">
        <v>661558</v>
      </c>
      <c r="G6666" s="17">
        <v>391836.79599999986</v>
      </c>
      <c r="H6666">
        <v>38.958174477079787</v>
      </c>
    </row>
    <row r="6667" spans="1:8" x14ac:dyDescent="0.3">
      <c r="A6667" t="s">
        <v>8779</v>
      </c>
      <c r="B6667" t="s">
        <v>177</v>
      </c>
      <c r="C6667" t="s">
        <v>5063</v>
      </c>
      <c r="D6667" s="155">
        <v>1186</v>
      </c>
      <c r="E6667" s="17">
        <v>400</v>
      </c>
      <c r="F6667" s="17">
        <v>8172</v>
      </c>
      <c r="G6667" s="17">
        <v>2471.7949999999983</v>
      </c>
      <c r="H6667">
        <v>64.50383891456535</v>
      </c>
    </row>
    <row r="6668" spans="1:8" x14ac:dyDescent="0.3">
      <c r="A6668" t="s">
        <v>8780</v>
      </c>
      <c r="B6668" t="s">
        <v>177</v>
      </c>
      <c r="C6668" t="s">
        <v>5065</v>
      </c>
      <c r="D6668" s="155">
        <v>1186</v>
      </c>
      <c r="E6668" s="17">
        <v>0</v>
      </c>
      <c r="F6668" s="17">
        <v>441713</v>
      </c>
      <c r="G6668" s="17">
        <v>209965.17300000013</v>
      </c>
      <c r="H6668">
        <v>94.133571818992735</v>
      </c>
    </row>
    <row r="6669" spans="1:8" x14ac:dyDescent="0.3">
      <c r="A6669" t="s">
        <v>8781</v>
      </c>
      <c r="B6669" t="s">
        <v>177</v>
      </c>
      <c r="C6669" t="s">
        <v>5067</v>
      </c>
      <c r="D6669" s="155">
        <v>1186</v>
      </c>
      <c r="E6669" s="17">
        <v>0</v>
      </c>
      <c r="F6669" s="17">
        <v>695731</v>
      </c>
      <c r="G6669" s="17">
        <v>337259.75939999986</v>
      </c>
      <c r="H6669">
        <v>58.399329969847379</v>
      </c>
    </row>
    <row r="6670" spans="1:8" x14ac:dyDescent="0.3">
      <c r="A6670" t="s">
        <v>8782</v>
      </c>
      <c r="B6670" t="s">
        <v>177</v>
      </c>
      <c r="C6670" t="s">
        <v>5069</v>
      </c>
      <c r="D6670" s="155">
        <v>1186</v>
      </c>
      <c r="E6670" s="17">
        <v>0</v>
      </c>
      <c r="F6670" s="17">
        <v>42802</v>
      </c>
      <c r="G6670" s="17">
        <v>9675.7379999999903</v>
      </c>
      <c r="H6670">
        <v>67.158157648454207</v>
      </c>
    </row>
    <row r="6671" spans="1:8" x14ac:dyDescent="0.3">
      <c r="A6671" t="s">
        <v>8783</v>
      </c>
      <c r="B6671" t="s">
        <v>177</v>
      </c>
      <c r="C6671" t="s">
        <v>5071</v>
      </c>
      <c r="D6671" s="155">
        <v>1186</v>
      </c>
      <c r="E6671" s="17">
        <v>0</v>
      </c>
      <c r="F6671" s="17">
        <v>87654</v>
      </c>
      <c r="G6671" s="17">
        <v>36602.216</v>
      </c>
      <c r="H6671">
        <v>54.384639782617661</v>
      </c>
    </row>
    <row r="6672" spans="1:8" x14ac:dyDescent="0.3">
      <c r="A6672" t="s">
        <v>8784</v>
      </c>
      <c r="B6672" t="s">
        <v>177</v>
      </c>
      <c r="C6672" t="s">
        <v>5073</v>
      </c>
      <c r="D6672" s="155">
        <v>1186</v>
      </c>
      <c r="E6672" s="17">
        <v>0</v>
      </c>
      <c r="F6672" s="17">
        <v>81644</v>
      </c>
      <c r="G6672" s="17">
        <v>35217.903900000034</v>
      </c>
      <c r="H6672">
        <v>27.113690427225141</v>
      </c>
    </row>
    <row r="6673" spans="1:8" x14ac:dyDescent="0.3">
      <c r="A6673" t="s">
        <v>8785</v>
      </c>
      <c r="B6673" t="s">
        <v>177</v>
      </c>
      <c r="C6673" t="s">
        <v>5075</v>
      </c>
      <c r="D6673" s="155">
        <v>1186</v>
      </c>
      <c r="E6673" s="17">
        <v>0</v>
      </c>
      <c r="F6673" s="17">
        <v>5311</v>
      </c>
      <c r="G6673" s="17">
        <v>-312.41299999999956</v>
      </c>
      <c r="H6673">
        <v>59.010265296182048</v>
      </c>
    </row>
    <row r="6674" spans="1:8" x14ac:dyDescent="0.3">
      <c r="A6674" t="s">
        <v>646</v>
      </c>
      <c r="B6674" t="s">
        <v>177</v>
      </c>
      <c r="C6674" t="s">
        <v>26</v>
      </c>
      <c r="D6674" s="155">
        <v>1186</v>
      </c>
      <c r="E6674" s="17">
        <v>1368</v>
      </c>
      <c r="F6674" s="17">
        <v>424638</v>
      </c>
      <c r="G6674" s="17">
        <v>227476.75340000022</v>
      </c>
      <c r="H6674">
        <v>95.384722969691097</v>
      </c>
    </row>
    <row r="6675" spans="1:8" x14ac:dyDescent="0.3">
      <c r="A6675" t="s">
        <v>647</v>
      </c>
      <c r="B6675" t="s">
        <v>177</v>
      </c>
      <c r="C6675" t="s">
        <v>27</v>
      </c>
      <c r="D6675" s="155">
        <v>1186</v>
      </c>
      <c r="E6675" s="17">
        <v>1593</v>
      </c>
      <c r="F6675" s="17">
        <v>513976</v>
      </c>
      <c r="G6675" s="17">
        <v>260100.26919999981</v>
      </c>
      <c r="H6675">
        <v>79.130518321289046</v>
      </c>
    </row>
    <row r="6676" spans="1:8" x14ac:dyDescent="0.3">
      <c r="A6676" t="s">
        <v>648</v>
      </c>
      <c r="B6676" t="s">
        <v>177</v>
      </c>
      <c r="C6676" t="s">
        <v>28</v>
      </c>
      <c r="D6676" s="155">
        <v>1186</v>
      </c>
      <c r="E6676" s="17">
        <v>1920</v>
      </c>
      <c r="F6676" s="17">
        <v>361346</v>
      </c>
      <c r="G6676" s="17">
        <v>154136.44259999998</v>
      </c>
      <c r="H6676">
        <v>76.814467240399765</v>
      </c>
    </row>
    <row r="6677" spans="1:8" x14ac:dyDescent="0.3">
      <c r="A6677" t="s">
        <v>649</v>
      </c>
      <c r="B6677" t="s">
        <v>177</v>
      </c>
      <c r="C6677" t="s">
        <v>29</v>
      </c>
      <c r="D6677" s="155">
        <v>1186</v>
      </c>
      <c r="E6677" s="17">
        <v>400</v>
      </c>
      <c r="F6677" s="17">
        <v>177850</v>
      </c>
      <c r="G6677" s="17">
        <v>93485.790599999964</v>
      </c>
      <c r="H6677">
        <v>58.231297995189699</v>
      </c>
    </row>
    <row r="6678" spans="1:8" x14ac:dyDescent="0.3">
      <c r="A6678" t="s">
        <v>8786</v>
      </c>
      <c r="B6678" t="s">
        <v>177</v>
      </c>
      <c r="C6678" t="s">
        <v>5077</v>
      </c>
      <c r="D6678" s="155">
        <v>1186</v>
      </c>
      <c r="E6678" s="17">
        <v>1600</v>
      </c>
      <c r="F6678" s="17">
        <v>41319</v>
      </c>
      <c r="G6678" s="17">
        <v>20829.153999999999</v>
      </c>
      <c r="H6678">
        <v>38.513440354798206</v>
      </c>
    </row>
    <row r="6679" spans="1:8" x14ac:dyDescent="0.3">
      <c r="A6679" t="s">
        <v>650</v>
      </c>
      <c r="B6679" t="s">
        <v>177</v>
      </c>
      <c r="C6679" t="s">
        <v>30</v>
      </c>
      <c r="D6679" s="155">
        <v>1186</v>
      </c>
      <c r="E6679" s="17">
        <v>2608</v>
      </c>
      <c r="F6679" s="17">
        <v>585376.99</v>
      </c>
      <c r="G6679" s="17">
        <v>347527.11289999977</v>
      </c>
      <c r="H6679">
        <v>61.36066404173048</v>
      </c>
    </row>
    <row r="6680" spans="1:8" x14ac:dyDescent="0.3">
      <c r="A6680" t="s">
        <v>8787</v>
      </c>
      <c r="B6680" t="s">
        <v>177</v>
      </c>
      <c r="C6680" t="s">
        <v>5079</v>
      </c>
      <c r="D6680" s="155">
        <v>1186</v>
      </c>
      <c r="E6680" s="17">
        <v>680</v>
      </c>
      <c r="F6680" s="17">
        <v>30857</v>
      </c>
      <c r="G6680" s="17">
        <v>16033.165999999997</v>
      </c>
      <c r="H6680">
        <v>75.959453181950167</v>
      </c>
    </row>
    <row r="6681" spans="1:8" x14ac:dyDescent="0.3">
      <c r="A6681" t="s">
        <v>8788</v>
      </c>
      <c r="B6681" t="s">
        <v>177</v>
      </c>
      <c r="C6681" t="s">
        <v>5081</v>
      </c>
      <c r="D6681" s="155">
        <v>1186</v>
      </c>
      <c r="E6681" s="17">
        <v>0</v>
      </c>
      <c r="F6681" s="17">
        <v>260359</v>
      </c>
      <c r="G6681" s="17">
        <v>141938.10029999993</v>
      </c>
      <c r="H6681">
        <v>53.675155410088678</v>
      </c>
    </row>
    <row r="6682" spans="1:8" x14ac:dyDescent="0.3">
      <c r="A6682" t="s">
        <v>8789</v>
      </c>
      <c r="B6682" t="s">
        <v>177</v>
      </c>
      <c r="C6682" t="s">
        <v>5083</v>
      </c>
      <c r="D6682" s="155">
        <v>1186</v>
      </c>
      <c r="E6682" s="17">
        <v>0</v>
      </c>
      <c r="F6682" s="17">
        <v>300380</v>
      </c>
      <c r="G6682" s="17">
        <v>158655.32800000007</v>
      </c>
      <c r="H6682">
        <v>27.497802424972306</v>
      </c>
    </row>
    <row r="6683" spans="1:8" x14ac:dyDescent="0.3">
      <c r="A6683" t="s">
        <v>8790</v>
      </c>
      <c r="B6683" t="s">
        <v>177</v>
      </c>
      <c r="C6683" t="s">
        <v>5085</v>
      </c>
      <c r="D6683" s="155">
        <v>1186</v>
      </c>
      <c r="E6683" s="17">
        <v>405</v>
      </c>
      <c r="F6683" s="17">
        <v>150331</v>
      </c>
      <c r="G6683" s="17">
        <v>67393.334099999993</v>
      </c>
      <c r="H6683">
        <v>20.468621055080828</v>
      </c>
    </row>
    <row r="6684" spans="1:8" x14ac:dyDescent="0.3">
      <c r="A6684" t="s">
        <v>651</v>
      </c>
      <c r="B6684" t="s">
        <v>177</v>
      </c>
      <c r="C6684" t="s">
        <v>31</v>
      </c>
      <c r="D6684" s="155">
        <v>1186</v>
      </c>
      <c r="E6684" s="17">
        <v>3680</v>
      </c>
      <c r="F6684" s="17">
        <v>517425</v>
      </c>
      <c r="G6684" s="17">
        <v>264783.50290000008</v>
      </c>
      <c r="H6684">
        <v>48.267063073067852</v>
      </c>
    </row>
    <row r="6685" spans="1:8" x14ac:dyDescent="0.3">
      <c r="A6685" t="s">
        <v>8791</v>
      </c>
      <c r="B6685" t="s">
        <v>177</v>
      </c>
      <c r="C6685" t="s">
        <v>5087</v>
      </c>
      <c r="D6685" s="155">
        <v>1186</v>
      </c>
      <c r="E6685" s="17">
        <v>0</v>
      </c>
      <c r="F6685" s="17">
        <v>104406</v>
      </c>
      <c r="G6685" s="17">
        <v>-14301.707999999999</v>
      </c>
      <c r="H6685">
        <v>54.093734212272039</v>
      </c>
    </row>
    <row r="6686" spans="1:8" x14ac:dyDescent="0.3">
      <c r="A6686" t="s">
        <v>8792</v>
      </c>
      <c r="B6686" t="s">
        <v>8793</v>
      </c>
      <c r="C6686" t="s">
        <v>4</v>
      </c>
      <c r="D6686" s="155">
        <v>1509.4</v>
      </c>
      <c r="E6686" s="17">
        <v>17694</v>
      </c>
      <c r="F6686" s="17">
        <v>4033678</v>
      </c>
      <c r="G6686" s="17">
        <v>1803470.4048000011</v>
      </c>
      <c r="H6686">
        <v>64.896453331341462</v>
      </c>
    </row>
    <row r="6687" spans="1:8" x14ac:dyDescent="0.3">
      <c r="A6687" t="s">
        <v>8794</v>
      </c>
      <c r="B6687" t="s">
        <v>8793</v>
      </c>
      <c r="C6687" t="s">
        <v>2</v>
      </c>
      <c r="D6687" s="155">
        <v>1509.4</v>
      </c>
      <c r="E6687" s="17">
        <v>20008</v>
      </c>
      <c r="F6687" s="17">
        <v>4914206</v>
      </c>
      <c r="G6687" s="17">
        <v>2057675.4656000012</v>
      </c>
      <c r="H6687">
        <v>78.222693987633278</v>
      </c>
    </row>
    <row r="6688" spans="1:8" x14ac:dyDescent="0.3">
      <c r="A6688" t="s">
        <v>8795</v>
      </c>
      <c r="B6688" t="s">
        <v>8793</v>
      </c>
      <c r="C6688" t="s">
        <v>3</v>
      </c>
      <c r="D6688" s="155">
        <v>1509.4</v>
      </c>
      <c r="E6688" s="17">
        <v>17448</v>
      </c>
      <c r="F6688" s="17">
        <v>1745543</v>
      </c>
      <c r="G6688" s="17">
        <v>645597.93799999962</v>
      </c>
      <c r="H6688">
        <v>79.294283772601631</v>
      </c>
    </row>
    <row r="6689" spans="1:8" x14ac:dyDescent="0.3">
      <c r="A6689" t="s">
        <v>8796</v>
      </c>
      <c r="B6689" t="s">
        <v>8793</v>
      </c>
      <c r="C6689" t="s">
        <v>7</v>
      </c>
      <c r="D6689" s="155">
        <v>1509.4</v>
      </c>
      <c r="E6689" s="17">
        <v>3936</v>
      </c>
      <c r="F6689" s="17">
        <v>954573</v>
      </c>
      <c r="G6689" s="17">
        <v>486422.8840000006</v>
      </c>
      <c r="H6689">
        <v>63.913790886041362</v>
      </c>
    </row>
    <row r="6690" spans="1:8" x14ac:dyDescent="0.3">
      <c r="A6690" t="s">
        <v>8797</v>
      </c>
      <c r="B6690" t="s">
        <v>8793</v>
      </c>
      <c r="C6690" t="s">
        <v>5</v>
      </c>
      <c r="D6690" s="155">
        <v>1509.4</v>
      </c>
      <c r="E6690" s="17">
        <v>4400</v>
      </c>
      <c r="F6690" s="17">
        <v>670780</v>
      </c>
      <c r="G6690" s="17">
        <v>361321.91289999953</v>
      </c>
      <c r="H6690">
        <v>56.426963496860452</v>
      </c>
    </row>
    <row r="6691" spans="1:8" x14ac:dyDescent="0.3">
      <c r="A6691" t="s">
        <v>8798</v>
      </c>
      <c r="B6691" t="s">
        <v>8793</v>
      </c>
      <c r="C6691" t="s">
        <v>6</v>
      </c>
      <c r="D6691" s="155">
        <v>1509.4</v>
      </c>
      <c r="E6691" s="17">
        <v>2870</v>
      </c>
      <c r="F6691" s="17">
        <v>595430</v>
      </c>
      <c r="G6691" s="17">
        <v>278214.32429999992</v>
      </c>
      <c r="H6691">
        <v>51.38204319390141</v>
      </c>
    </row>
    <row r="6692" spans="1:8" x14ac:dyDescent="0.3">
      <c r="A6692" t="s">
        <v>8799</v>
      </c>
      <c r="B6692" t="s">
        <v>8793</v>
      </c>
      <c r="C6692" t="s">
        <v>8</v>
      </c>
      <c r="D6692" s="155">
        <v>1509.4</v>
      </c>
      <c r="E6692" s="17">
        <v>5405</v>
      </c>
      <c r="F6692" s="17">
        <v>889854</v>
      </c>
      <c r="G6692" s="17">
        <v>354042.83429999987</v>
      </c>
      <c r="H6692">
        <v>57.382518664821411</v>
      </c>
    </row>
    <row r="6693" spans="1:8" x14ac:dyDescent="0.3">
      <c r="A6693" t="s">
        <v>8800</v>
      </c>
      <c r="B6693" t="s">
        <v>8793</v>
      </c>
      <c r="C6693" t="s">
        <v>21</v>
      </c>
      <c r="D6693" s="155">
        <v>1509.4</v>
      </c>
      <c r="E6693" s="17">
        <v>3040</v>
      </c>
      <c r="F6693" s="17">
        <v>384381</v>
      </c>
      <c r="G6693" s="17">
        <v>178482.53900000005</v>
      </c>
      <c r="H6693">
        <v>62.953584247528717</v>
      </c>
    </row>
    <row r="6694" spans="1:8" x14ac:dyDescent="0.3">
      <c r="A6694" t="s">
        <v>8801</v>
      </c>
      <c r="B6694" t="s">
        <v>8793</v>
      </c>
      <c r="C6694" t="s">
        <v>22</v>
      </c>
      <c r="D6694" s="155">
        <v>1509.4</v>
      </c>
      <c r="E6694" s="17">
        <v>2840</v>
      </c>
      <c r="F6694" s="17">
        <v>511536.98</v>
      </c>
      <c r="G6694" s="17">
        <v>237490.51399999997</v>
      </c>
      <c r="H6694">
        <v>61.618777013895112</v>
      </c>
    </row>
    <row r="6695" spans="1:8" x14ac:dyDescent="0.3">
      <c r="A6695" t="s">
        <v>8802</v>
      </c>
      <c r="B6695" t="s">
        <v>8793</v>
      </c>
      <c r="C6695" t="s">
        <v>23</v>
      </c>
      <c r="D6695" s="155">
        <v>1509.4</v>
      </c>
      <c r="E6695" s="17">
        <v>1600</v>
      </c>
      <c r="F6695" s="17">
        <v>521012</v>
      </c>
      <c r="G6695" s="17">
        <v>272621.00400000002</v>
      </c>
      <c r="H6695">
        <v>60.530768084685242</v>
      </c>
    </row>
    <row r="6696" spans="1:8" x14ac:dyDescent="0.3">
      <c r="A6696" t="s">
        <v>8803</v>
      </c>
      <c r="B6696" t="s">
        <v>8793</v>
      </c>
      <c r="C6696" t="s">
        <v>24</v>
      </c>
      <c r="D6696" s="155">
        <v>1509.4</v>
      </c>
      <c r="E6696" s="17">
        <v>6760</v>
      </c>
      <c r="F6696" s="17">
        <v>616801</v>
      </c>
      <c r="G6696" s="17">
        <v>322989.35000000027</v>
      </c>
      <c r="H6696">
        <v>76.413389763476076</v>
      </c>
    </row>
    <row r="6697" spans="1:8" x14ac:dyDescent="0.3">
      <c r="A6697" t="s">
        <v>8804</v>
      </c>
      <c r="B6697" t="s">
        <v>8793</v>
      </c>
      <c r="C6697" t="s">
        <v>25</v>
      </c>
      <c r="D6697" s="155">
        <v>1509.4</v>
      </c>
      <c r="E6697" s="17">
        <v>2480</v>
      </c>
      <c r="F6697" s="17">
        <v>314479</v>
      </c>
      <c r="G6697" s="17">
        <v>159675.79000000007</v>
      </c>
      <c r="H6697">
        <v>65.148006273900961</v>
      </c>
    </row>
    <row r="6698" spans="1:8" x14ac:dyDescent="0.3">
      <c r="A6698" t="s">
        <v>8805</v>
      </c>
      <c r="B6698" t="s">
        <v>8793</v>
      </c>
      <c r="C6698" t="s">
        <v>5061</v>
      </c>
      <c r="D6698" s="155">
        <v>1509.4</v>
      </c>
      <c r="E6698" s="17">
        <v>5772</v>
      </c>
      <c r="F6698" s="17">
        <v>497718</v>
      </c>
      <c r="G6698" s="17">
        <v>226027.1869999998</v>
      </c>
      <c r="H6698">
        <v>49.105527607221603</v>
      </c>
    </row>
    <row r="6699" spans="1:8" x14ac:dyDescent="0.3">
      <c r="A6699" t="s">
        <v>8806</v>
      </c>
      <c r="B6699" t="s">
        <v>8793</v>
      </c>
      <c r="C6699" t="s">
        <v>14</v>
      </c>
      <c r="D6699" s="155">
        <v>1509.4</v>
      </c>
      <c r="E6699" s="17">
        <v>1949</v>
      </c>
      <c r="F6699" s="17">
        <v>590270</v>
      </c>
      <c r="G6699" s="17">
        <v>303868.40900000022</v>
      </c>
      <c r="H6699">
        <v>32.511525902801324</v>
      </c>
    </row>
    <row r="6700" spans="1:8" x14ac:dyDescent="0.3">
      <c r="A6700" t="s">
        <v>8807</v>
      </c>
      <c r="B6700" t="s">
        <v>8793</v>
      </c>
      <c r="C6700" t="s">
        <v>15</v>
      </c>
      <c r="D6700" s="155">
        <v>1509.4</v>
      </c>
      <c r="E6700" s="17">
        <v>1730</v>
      </c>
      <c r="F6700" s="17">
        <v>508800</v>
      </c>
      <c r="G6700" s="17">
        <v>295838.83200000005</v>
      </c>
      <c r="H6700">
        <v>37.735288728788319</v>
      </c>
    </row>
    <row r="6701" spans="1:8" x14ac:dyDescent="0.3">
      <c r="A6701" t="s">
        <v>8808</v>
      </c>
      <c r="B6701" t="s">
        <v>8793</v>
      </c>
      <c r="C6701" t="s">
        <v>5063</v>
      </c>
      <c r="D6701" s="155">
        <v>1509.4</v>
      </c>
      <c r="E6701" s="17">
        <v>400</v>
      </c>
      <c r="F6701" s="17">
        <v>15723</v>
      </c>
      <c r="G6701" s="17">
        <v>6258.7870000000075</v>
      </c>
      <c r="H6701">
        <v>53.923007153368232</v>
      </c>
    </row>
    <row r="6702" spans="1:8" x14ac:dyDescent="0.3">
      <c r="A6702" t="s">
        <v>8809</v>
      </c>
      <c r="B6702" t="s">
        <v>8793</v>
      </c>
      <c r="C6702" t="s">
        <v>5065</v>
      </c>
      <c r="D6702" s="155">
        <v>1509.4</v>
      </c>
      <c r="E6702" s="17">
        <v>0</v>
      </c>
      <c r="F6702" s="17">
        <v>419119</v>
      </c>
      <c r="G6702" s="17">
        <v>107353.55980000022</v>
      </c>
      <c r="H6702">
        <v>54.925392067879379</v>
      </c>
    </row>
    <row r="6703" spans="1:8" x14ac:dyDescent="0.3">
      <c r="A6703" t="s">
        <v>8810</v>
      </c>
      <c r="B6703" t="s">
        <v>8793</v>
      </c>
      <c r="C6703" t="s">
        <v>5067</v>
      </c>
      <c r="D6703" s="155">
        <v>1509.4</v>
      </c>
      <c r="E6703" s="17">
        <v>0</v>
      </c>
      <c r="F6703" s="17">
        <v>355028</v>
      </c>
      <c r="G6703" s="17">
        <v>120568.28829999996</v>
      </c>
      <c r="H6703">
        <v>71.960995624648149</v>
      </c>
    </row>
    <row r="6704" spans="1:8" x14ac:dyDescent="0.3">
      <c r="A6704" t="s">
        <v>8811</v>
      </c>
      <c r="B6704" t="s">
        <v>8793</v>
      </c>
      <c r="C6704" t="s">
        <v>5069</v>
      </c>
      <c r="D6704" s="155">
        <v>1509.4</v>
      </c>
      <c r="E6704" s="17">
        <v>0</v>
      </c>
      <c r="F6704" s="17">
        <v>55835</v>
      </c>
      <c r="G6704" s="17">
        <v>26457.238000000005</v>
      </c>
      <c r="H6704">
        <v>73.50963804186307</v>
      </c>
    </row>
    <row r="6705" spans="1:8" x14ac:dyDescent="0.3">
      <c r="A6705" t="s">
        <v>8812</v>
      </c>
      <c r="B6705" t="s">
        <v>8793</v>
      </c>
      <c r="C6705" t="s">
        <v>5071</v>
      </c>
      <c r="D6705" s="155">
        <v>1509.4</v>
      </c>
      <c r="E6705" s="17">
        <v>0</v>
      </c>
      <c r="F6705" s="17">
        <v>33237</v>
      </c>
      <c r="G6705" s="17">
        <v>7578.9920000000056</v>
      </c>
      <c r="H6705">
        <v>59.483359986480671</v>
      </c>
    </row>
    <row r="6706" spans="1:8" x14ac:dyDescent="0.3">
      <c r="A6706" t="s">
        <v>8813</v>
      </c>
      <c r="B6706" t="s">
        <v>8793</v>
      </c>
      <c r="C6706" t="s">
        <v>5073</v>
      </c>
      <c r="D6706" s="155">
        <v>1509.4</v>
      </c>
      <c r="E6706" s="17">
        <v>0</v>
      </c>
      <c r="F6706" s="17">
        <v>90827</v>
      </c>
      <c r="G6706" s="17">
        <v>34634.538700000034</v>
      </c>
      <c r="H6706">
        <v>44.383870777342224</v>
      </c>
    </row>
    <row r="6707" spans="1:8" x14ac:dyDescent="0.3">
      <c r="A6707" t="s">
        <v>8814</v>
      </c>
      <c r="B6707" t="s">
        <v>8793</v>
      </c>
      <c r="C6707" t="s">
        <v>5075</v>
      </c>
      <c r="D6707" s="155">
        <v>1509.4</v>
      </c>
      <c r="E6707" s="17">
        <v>0</v>
      </c>
      <c r="F6707" s="17">
        <v>2938</v>
      </c>
      <c r="G6707" s="17">
        <v>-5625.4399999999987</v>
      </c>
      <c r="H6707">
        <v>46.339204805545442</v>
      </c>
    </row>
    <row r="6708" spans="1:8" x14ac:dyDescent="0.3">
      <c r="A6708" t="s">
        <v>8815</v>
      </c>
      <c r="B6708" t="s">
        <v>8793</v>
      </c>
      <c r="C6708" t="s">
        <v>26</v>
      </c>
      <c r="D6708" s="155">
        <v>1509.4</v>
      </c>
      <c r="E6708" s="17">
        <v>1590</v>
      </c>
      <c r="F6708" s="17">
        <v>394335</v>
      </c>
      <c r="G6708" s="17">
        <v>158765.75879999995</v>
      </c>
      <c r="H6708">
        <v>98.014130241635172</v>
      </c>
    </row>
    <row r="6709" spans="1:8" x14ac:dyDescent="0.3">
      <c r="A6709" t="s">
        <v>8816</v>
      </c>
      <c r="B6709" t="s">
        <v>8793</v>
      </c>
      <c r="C6709" t="s">
        <v>27</v>
      </c>
      <c r="D6709" s="155">
        <v>1509.4</v>
      </c>
      <c r="E6709" s="17">
        <v>1512</v>
      </c>
      <c r="F6709" s="17">
        <v>308174</v>
      </c>
      <c r="G6709" s="17">
        <v>97268.178600000043</v>
      </c>
      <c r="H6709">
        <v>115.26859450594563</v>
      </c>
    </row>
    <row r="6710" spans="1:8" x14ac:dyDescent="0.3">
      <c r="A6710" t="s">
        <v>8817</v>
      </c>
      <c r="B6710" t="s">
        <v>8793</v>
      </c>
      <c r="C6710" t="s">
        <v>28</v>
      </c>
      <c r="D6710" s="155">
        <v>1509.4</v>
      </c>
      <c r="E6710" s="17">
        <v>1584</v>
      </c>
      <c r="F6710" s="17">
        <v>285010</v>
      </c>
      <c r="G6710" s="17">
        <v>102458.61769999992</v>
      </c>
      <c r="H6710">
        <v>69.717857124108988</v>
      </c>
    </row>
    <row r="6711" spans="1:8" x14ac:dyDescent="0.3">
      <c r="A6711" t="s">
        <v>8818</v>
      </c>
      <c r="B6711" t="s">
        <v>8793</v>
      </c>
      <c r="C6711" t="s">
        <v>29</v>
      </c>
      <c r="D6711" s="155">
        <v>1509.4</v>
      </c>
      <c r="E6711" s="17">
        <v>600</v>
      </c>
      <c r="F6711" s="17">
        <v>184139</v>
      </c>
      <c r="G6711" s="17">
        <v>87510.680399999866</v>
      </c>
      <c r="H6711">
        <v>70.271469558909658</v>
      </c>
    </row>
    <row r="6712" spans="1:8" x14ac:dyDescent="0.3">
      <c r="A6712" t="s">
        <v>8819</v>
      </c>
      <c r="B6712" t="s">
        <v>8793</v>
      </c>
      <c r="C6712" t="s">
        <v>5077</v>
      </c>
      <c r="D6712" s="155">
        <v>1509.4</v>
      </c>
      <c r="E6712" s="17">
        <v>640</v>
      </c>
      <c r="F6712" s="17">
        <v>7824</v>
      </c>
      <c r="G6712" s="17">
        <v>2569.2240000000002</v>
      </c>
      <c r="H6712">
        <v>116.74843479531759</v>
      </c>
    </row>
    <row r="6713" spans="1:8" x14ac:dyDescent="0.3">
      <c r="A6713" t="s">
        <v>8820</v>
      </c>
      <c r="B6713" t="s">
        <v>8793</v>
      </c>
      <c r="C6713" t="s">
        <v>30</v>
      </c>
      <c r="D6713" s="155">
        <v>1509.4</v>
      </c>
      <c r="E6713" s="17">
        <v>1500</v>
      </c>
      <c r="F6713" s="17">
        <v>299207</v>
      </c>
      <c r="G6713" s="17">
        <v>164699.95769999988</v>
      </c>
      <c r="H6713">
        <v>65.129493534332184</v>
      </c>
    </row>
    <row r="6714" spans="1:8" x14ac:dyDescent="0.3">
      <c r="A6714" t="s">
        <v>8821</v>
      </c>
      <c r="B6714" t="s">
        <v>8793</v>
      </c>
      <c r="C6714" t="s">
        <v>5079</v>
      </c>
      <c r="D6714" s="155">
        <v>1509.4</v>
      </c>
      <c r="E6714" s="17">
        <v>1080</v>
      </c>
      <c r="F6714" s="17">
        <v>27017</v>
      </c>
      <c r="G6714" s="17">
        <v>13250.438000000002</v>
      </c>
      <c r="H6714">
        <v>111.10479501708573</v>
      </c>
    </row>
    <row r="6715" spans="1:8" x14ac:dyDescent="0.3">
      <c r="A6715" t="s">
        <v>8822</v>
      </c>
      <c r="B6715" t="s">
        <v>8793</v>
      </c>
      <c r="C6715" t="s">
        <v>5081</v>
      </c>
      <c r="D6715" s="155">
        <v>1509.4</v>
      </c>
      <c r="E6715" s="17">
        <v>0</v>
      </c>
      <c r="F6715" s="17">
        <v>154401</v>
      </c>
      <c r="G6715" s="17">
        <v>70765.036499999973</v>
      </c>
      <c r="H6715">
        <v>105.979575456197</v>
      </c>
    </row>
    <row r="6716" spans="1:8" x14ac:dyDescent="0.3">
      <c r="A6716" t="s">
        <v>8823</v>
      </c>
      <c r="B6716" t="s">
        <v>8793</v>
      </c>
      <c r="C6716" t="s">
        <v>5083</v>
      </c>
      <c r="D6716" s="155">
        <v>1509.4</v>
      </c>
      <c r="E6716" s="17">
        <v>0</v>
      </c>
      <c r="F6716" s="17">
        <v>186626</v>
      </c>
      <c r="G6716" s="17">
        <v>95866.820500000002</v>
      </c>
      <c r="H6716">
        <v>42.027222198499473</v>
      </c>
    </row>
    <row r="6717" spans="1:8" x14ac:dyDescent="0.3">
      <c r="A6717" t="s">
        <v>8824</v>
      </c>
      <c r="B6717" t="s">
        <v>8793</v>
      </c>
      <c r="C6717" t="s">
        <v>5085</v>
      </c>
      <c r="D6717" s="155">
        <v>1509.4</v>
      </c>
      <c r="E6717" s="17">
        <v>360</v>
      </c>
      <c r="F6717" s="17">
        <v>31879</v>
      </c>
      <c r="G6717" s="17">
        <v>9493.5279999999984</v>
      </c>
      <c r="H6717">
        <v>102.56126304596128</v>
      </c>
    </row>
    <row r="6718" spans="1:8" x14ac:dyDescent="0.3">
      <c r="A6718" t="s">
        <v>8825</v>
      </c>
      <c r="B6718" t="s">
        <v>8793</v>
      </c>
      <c r="C6718" t="s">
        <v>31</v>
      </c>
      <c r="D6718" s="155">
        <v>1509.4</v>
      </c>
      <c r="E6718" s="17">
        <v>3960</v>
      </c>
      <c r="F6718" s="17">
        <v>462138</v>
      </c>
      <c r="G6718" s="17">
        <v>198955.19070000015</v>
      </c>
      <c r="H6718">
        <v>53.472497657543663</v>
      </c>
    </row>
    <row r="6719" spans="1:8" x14ac:dyDescent="0.3">
      <c r="A6719" t="s">
        <v>8826</v>
      </c>
      <c r="B6719" t="s">
        <v>8793</v>
      </c>
      <c r="C6719" t="s">
        <v>5087</v>
      </c>
      <c r="D6719" s="155">
        <v>1509.4</v>
      </c>
      <c r="E6719" s="17">
        <v>0</v>
      </c>
      <c r="F6719" s="17">
        <v>44783</v>
      </c>
      <c r="G6719" s="17">
        <v>10066.807999999997</v>
      </c>
      <c r="H6719">
        <v>88.218829233920573</v>
      </c>
    </row>
    <row r="6720" spans="1:8" x14ac:dyDescent="0.3">
      <c r="A6720" t="s">
        <v>8827</v>
      </c>
      <c r="B6720" t="s">
        <v>8828</v>
      </c>
      <c r="C6720" t="s">
        <v>4</v>
      </c>
      <c r="D6720" s="155">
        <v>1065.2</v>
      </c>
      <c r="E6720" s="17">
        <v>7459</v>
      </c>
      <c r="F6720" s="17">
        <v>2312371</v>
      </c>
      <c r="G6720" s="17">
        <v>1342225.4551999997</v>
      </c>
      <c r="H6720">
        <v>76.313063660642186</v>
      </c>
    </row>
    <row r="6721" spans="1:8" x14ac:dyDescent="0.3">
      <c r="A6721" t="s">
        <v>8829</v>
      </c>
      <c r="B6721" t="s">
        <v>8828</v>
      </c>
      <c r="C6721" t="s">
        <v>2</v>
      </c>
      <c r="D6721" s="155">
        <v>1065.2</v>
      </c>
      <c r="E6721" s="17">
        <v>10299</v>
      </c>
      <c r="F6721" s="17">
        <v>3081493</v>
      </c>
      <c r="G6721" s="17">
        <v>1730542.0401000003</v>
      </c>
      <c r="H6721">
        <v>76.313063660642186</v>
      </c>
    </row>
    <row r="6722" spans="1:8" x14ac:dyDescent="0.3">
      <c r="A6722" t="s">
        <v>8830</v>
      </c>
      <c r="B6722" t="s">
        <v>8828</v>
      </c>
      <c r="C6722" t="s">
        <v>3</v>
      </c>
      <c r="D6722" s="155">
        <v>1065.2</v>
      </c>
      <c r="E6722" s="17">
        <v>9192</v>
      </c>
      <c r="F6722" s="17">
        <v>682595</v>
      </c>
      <c r="G6722" s="17">
        <v>325818.76720000018</v>
      </c>
      <c r="H6722">
        <v>76.313063660642186</v>
      </c>
    </row>
    <row r="6723" spans="1:8" x14ac:dyDescent="0.3">
      <c r="A6723" t="s">
        <v>8831</v>
      </c>
      <c r="B6723" t="s">
        <v>8828</v>
      </c>
      <c r="C6723" t="s">
        <v>7</v>
      </c>
      <c r="D6723" s="155">
        <v>1065.2</v>
      </c>
      <c r="E6723" s="17">
        <v>2268</v>
      </c>
      <c r="F6723" s="17">
        <v>624621</v>
      </c>
      <c r="G6723" s="17">
        <v>348456.82300000021</v>
      </c>
      <c r="H6723">
        <v>76.313063660642186</v>
      </c>
    </row>
    <row r="6724" spans="1:8" x14ac:dyDescent="0.3">
      <c r="A6724" t="s">
        <v>8832</v>
      </c>
      <c r="B6724" t="s">
        <v>8828</v>
      </c>
      <c r="C6724" t="s">
        <v>5</v>
      </c>
      <c r="D6724" s="155">
        <v>1065.2</v>
      </c>
      <c r="E6724" s="17">
        <v>2400</v>
      </c>
      <c r="F6724" s="17">
        <v>363221</v>
      </c>
      <c r="G6724" s="17">
        <v>210358.85700000002</v>
      </c>
      <c r="H6724">
        <v>76.313063660642186</v>
      </c>
    </row>
    <row r="6725" spans="1:8" x14ac:dyDescent="0.3">
      <c r="A6725" t="s">
        <v>8833</v>
      </c>
      <c r="B6725" t="s">
        <v>8828</v>
      </c>
      <c r="C6725" t="s">
        <v>6</v>
      </c>
      <c r="D6725" s="155">
        <v>1065.2</v>
      </c>
      <c r="E6725" s="17">
        <v>1300</v>
      </c>
      <c r="F6725" s="17">
        <v>270442</v>
      </c>
      <c r="G6725" s="17">
        <v>148753.40160000022</v>
      </c>
      <c r="H6725">
        <v>76.313063660642186</v>
      </c>
    </row>
    <row r="6726" spans="1:8" x14ac:dyDescent="0.3">
      <c r="A6726" t="s">
        <v>8834</v>
      </c>
      <c r="B6726" t="s">
        <v>8828</v>
      </c>
      <c r="C6726" t="s">
        <v>8</v>
      </c>
      <c r="D6726" s="155">
        <v>1065.2</v>
      </c>
      <c r="E6726" s="17">
        <v>2340</v>
      </c>
      <c r="F6726" s="17">
        <v>494151</v>
      </c>
      <c r="G6726" s="17">
        <v>265658.06460000004</v>
      </c>
      <c r="H6726">
        <v>76.313063660642186</v>
      </c>
    </row>
    <row r="6727" spans="1:8" x14ac:dyDescent="0.3">
      <c r="A6727" t="s">
        <v>8835</v>
      </c>
      <c r="B6727" t="s">
        <v>8828</v>
      </c>
      <c r="C6727" t="s">
        <v>21</v>
      </c>
      <c r="D6727" s="155">
        <v>1065.2</v>
      </c>
      <c r="E6727" s="17">
        <v>1440</v>
      </c>
      <c r="F6727" s="17">
        <v>212754</v>
      </c>
      <c r="G6727" s="17">
        <v>110961.728</v>
      </c>
      <c r="H6727">
        <v>76.313063660642186</v>
      </c>
    </row>
    <row r="6728" spans="1:8" x14ac:dyDescent="0.3">
      <c r="A6728" t="s">
        <v>8836</v>
      </c>
      <c r="B6728" t="s">
        <v>8828</v>
      </c>
      <c r="C6728" t="s">
        <v>22</v>
      </c>
      <c r="D6728" s="155">
        <v>1065.2</v>
      </c>
      <c r="E6728" s="17">
        <v>1320</v>
      </c>
      <c r="F6728" s="17">
        <v>331130</v>
      </c>
      <c r="G6728" s="17">
        <v>176045.46800000005</v>
      </c>
      <c r="H6728">
        <v>76.313063660642186</v>
      </c>
    </row>
    <row r="6729" spans="1:8" x14ac:dyDescent="0.3">
      <c r="A6729" t="s">
        <v>8837</v>
      </c>
      <c r="B6729" t="s">
        <v>8828</v>
      </c>
      <c r="C6729" t="s">
        <v>23</v>
      </c>
      <c r="D6729" s="155">
        <v>1065.2</v>
      </c>
      <c r="E6729" s="17">
        <v>760</v>
      </c>
      <c r="F6729" s="17">
        <v>304194</v>
      </c>
      <c r="G6729" s="17">
        <v>171604.06600000002</v>
      </c>
      <c r="H6729">
        <v>76.313063660642186</v>
      </c>
    </row>
    <row r="6730" spans="1:8" x14ac:dyDescent="0.3">
      <c r="A6730" t="s">
        <v>8838</v>
      </c>
      <c r="B6730" t="s">
        <v>8828</v>
      </c>
      <c r="C6730" t="s">
        <v>24</v>
      </c>
      <c r="D6730" s="155">
        <v>1065.2</v>
      </c>
      <c r="E6730" s="17">
        <v>3200</v>
      </c>
      <c r="F6730" s="17">
        <v>372034</v>
      </c>
      <c r="G6730" s="17">
        <v>205450.98200000002</v>
      </c>
      <c r="H6730">
        <v>76.313063660642186</v>
      </c>
    </row>
    <row r="6731" spans="1:8" x14ac:dyDescent="0.3">
      <c r="A6731" t="s">
        <v>8839</v>
      </c>
      <c r="B6731" t="s">
        <v>8828</v>
      </c>
      <c r="C6731" t="s">
        <v>25</v>
      </c>
      <c r="D6731" s="155">
        <v>1065.2</v>
      </c>
      <c r="E6731" s="17">
        <v>1200</v>
      </c>
      <c r="F6731" s="17">
        <v>199734</v>
      </c>
      <c r="G6731" s="17">
        <v>110760.97800000002</v>
      </c>
      <c r="H6731">
        <v>76.313063660642186</v>
      </c>
    </row>
    <row r="6732" spans="1:8" x14ac:dyDescent="0.3">
      <c r="A6732" t="s">
        <v>8840</v>
      </c>
      <c r="B6732" t="s">
        <v>8828</v>
      </c>
      <c r="C6732" t="s">
        <v>5061</v>
      </c>
      <c r="D6732" s="155">
        <v>1065.2</v>
      </c>
      <c r="E6732" s="17">
        <v>5572</v>
      </c>
      <c r="F6732" s="17">
        <v>352605</v>
      </c>
      <c r="G6732" s="17">
        <v>202489.56500000006</v>
      </c>
      <c r="H6732">
        <v>76.313063660642186</v>
      </c>
    </row>
    <row r="6733" spans="1:8" x14ac:dyDescent="0.3">
      <c r="A6733" t="s">
        <v>8841</v>
      </c>
      <c r="B6733" t="s">
        <v>8828</v>
      </c>
      <c r="C6733" t="s">
        <v>14</v>
      </c>
      <c r="D6733" s="155">
        <v>1065.2</v>
      </c>
      <c r="E6733" s="17">
        <v>2114</v>
      </c>
      <c r="F6733" s="17">
        <v>394590</v>
      </c>
      <c r="G6733" s="17">
        <v>198952.26899999977</v>
      </c>
      <c r="H6733">
        <v>76.313063660642186</v>
      </c>
    </row>
    <row r="6734" spans="1:8" x14ac:dyDescent="0.3">
      <c r="A6734" t="s">
        <v>8842</v>
      </c>
      <c r="B6734" t="s">
        <v>8828</v>
      </c>
      <c r="C6734" t="s">
        <v>15</v>
      </c>
      <c r="D6734" s="155">
        <v>1065.2</v>
      </c>
      <c r="E6734" s="17">
        <v>1655</v>
      </c>
      <c r="F6734" s="17">
        <v>402505</v>
      </c>
      <c r="G6734" s="17">
        <v>234229.64199999991</v>
      </c>
      <c r="H6734">
        <v>76.313063660642186</v>
      </c>
    </row>
    <row r="6735" spans="1:8" x14ac:dyDescent="0.3">
      <c r="A6735" t="s">
        <v>8843</v>
      </c>
      <c r="B6735" t="s">
        <v>8828</v>
      </c>
      <c r="C6735" t="s">
        <v>5063</v>
      </c>
      <c r="D6735" s="155">
        <v>1065.2</v>
      </c>
      <c r="E6735" s="17">
        <v>400</v>
      </c>
      <c r="F6735" s="17">
        <v>9226</v>
      </c>
      <c r="G6735" s="17">
        <v>3817.6590000000024</v>
      </c>
      <c r="H6735">
        <v>76.313063660642186</v>
      </c>
    </row>
    <row r="6736" spans="1:8" x14ac:dyDescent="0.3">
      <c r="A6736" t="s">
        <v>8844</v>
      </c>
      <c r="B6736" t="s">
        <v>8828</v>
      </c>
      <c r="C6736" t="s">
        <v>5065</v>
      </c>
      <c r="D6736" s="155">
        <v>1065.2</v>
      </c>
      <c r="E6736" s="17">
        <v>0</v>
      </c>
      <c r="F6736" s="17">
        <v>200393</v>
      </c>
      <c r="G6736" s="17">
        <v>78735.174700000018</v>
      </c>
      <c r="H6736">
        <v>121.71873972664173</v>
      </c>
    </row>
    <row r="6737" spans="1:8" x14ac:dyDescent="0.3">
      <c r="A6737" t="s">
        <v>8845</v>
      </c>
      <c r="B6737" t="s">
        <v>8828</v>
      </c>
      <c r="C6737" t="s">
        <v>5067</v>
      </c>
      <c r="D6737" s="155">
        <v>1065.2</v>
      </c>
      <c r="E6737" s="17">
        <v>0</v>
      </c>
      <c r="F6737" s="17">
        <v>153477</v>
      </c>
      <c r="G6737" s="17">
        <v>67955.572799999994</v>
      </c>
      <c r="H6737">
        <v>119.26815719113711</v>
      </c>
    </row>
    <row r="6738" spans="1:8" x14ac:dyDescent="0.3">
      <c r="A6738" t="s">
        <v>8846</v>
      </c>
      <c r="B6738" t="s">
        <v>8828</v>
      </c>
      <c r="C6738" t="s">
        <v>5069</v>
      </c>
      <c r="D6738" s="155">
        <v>1065.2</v>
      </c>
      <c r="E6738" s="17">
        <v>0</v>
      </c>
      <c r="F6738" s="17">
        <v>198310</v>
      </c>
      <c r="G6738" s="17">
        <v>-16403.697000000073</v>
      </c>
      <c r="H6738">
        <v>197.07621940113131</v>
      </c>
    </row>
    <row r="6739" spans="1:8" x14ac:dyDescent="0.3">
      <c r="A6739" t="s">
        <v>8847</v>
      </c>
      <c r="B6739" t="s">
        <v>8828</v>
      </c>
      <c r="C6739" t="s">
        <v>5071</v>
      </c>
      <c r="D6739" s="155">
        <v>1065.2</v>
      </c>
      <c r="E6739" s="17">
        <v>0</v>
      </c>
      <c r="F6739" s="17">
        <v>2529</v>
      </c>
      <c r="G6739" s="17">
        <v>1422.566</v>
      </c>
      <c r="H6739">
        <v>86.506938235809827</v>
      </c>
    </row>
    <row r="6740" spans="1:8" x14ac:dyDescent="0.3">
      <c r="A6740" t="s">
        <v>8848</v>
      </c>
      <c r="B6740" t="s">
        <v>8828</v>
      </c>
      <c r="C6740" t="s">
        <v>5073</v>
      </c>
      <c r="D6740" s="155">
        <v>1065.2</v>
      </c>
      <c r="E6740" s="17">
        <v>0</v>
      </c>
      <c r="F6740" s="17">
        <v>30015</v>
      </c>
      <c r="G6740" s="17">
        <v>12951.784599999995</v>
      </c>
      <c r="H6740">
        <v>31.867267771817488</v>
      </c>
    </row>
    <row r="6741" spans="1:8" x14ac:dyDescent="0.3">
      <c r="A6741" t="s">
        <v>8849</v>
      </c>
      <c r="B6741" t="s">
        <v>8828</v>
      </c>
      <c r="C6741" t="s">
        <v>5075</v>
      </c>
      <c r="D6741" s="155">
        <v>1065.2</v>
      </c>
      <c r="E6741" s="17">
        <v>0</v>
      </c>
      <c r="F6741" s="17">
        <v>1596</v>
      </c>
      <c r="G6741" s="17">
        <v>850.56</v>
      </c>
      <c r="H6741">
        <v>45.766500321957515</v>
      </c>
    </row>
    <row r="6742" spans="1:8" x14ac:dyDescent="0.3">
      <c r="A6742" t="s">
        <v>8850</v>
      </c>
      <c r="B6742" t="s">
        <v>8828</v>
      </c>
      <c r="C6742" t="s">
        <v>26</v>
      </c>
      <c r="D6742" s="155">
        <v>1065.2</v>
      </c>
      <c r="E6742" s="17">
        <v>684</v>
      </c>
      <c r="F6742" s="17">
        <v>210027</v>
      </c>
      <c r="G6742" s="17">
        <v>111443.90590000009</v>
      </c>
      <c r="H6742">
        <v>124.74326083563265</v>
      </c>
    </row>
    <row r="6743" spans="1:8" x14ac:dyDescent="0.3">
      <c r="A6743" t="s">
        <v>8851</v>
      </c>
      <c r="B6743" t="s">
        <v>8828</v>
      </c>
      <c r="C6743" t="s">
        <v>27</v>
      </c>
      <c r="D6743" s="155">
        <v>1065.2</v>
      </c>
      <c r="E6743" s="17">
        <v>456</v>
      </c>
      <c r="F6743" s="17">
        <v>91925</v>
      </c>
      <c r="G6743" s="17">
        <v>46476.469599999997</v>
      </c>
      <c r="H6743">
        <v>119.70829388578004</v>
      </c>
    </row>
    <row r="6744" spans="1:8" x14ac:dyDescent="0.3">
      <c r="A6744" t="s">
        <v>8852</v>
      </c>
      <c r="B6744" t="s">
        <v>8828</v>
      </c>
      <c r="C6744" t="s">
        <v>28</v>
      </c>
      <c r="D6744" s="155">
        <v>1065.2</v>
      </c>
      <c r="E6744" s="17">
        <v>1056</v>
      </c>
      <c r="F6744" s="17">
        <v>176310</v>
      </c>
      <c r="G6744" s="17">
        <v>82335.517800000045</v>
      </c>
      <c r="H6744">
        <v>76.313063660642186</v>
      </c>
    </row>
    <row r="6745" spans="1:8" x14ac:dyDescent="0.3">
      <c r="A6745" t="s">
        <v>8853</v>
      </c>
      <c r="B6745" t="s">
        <v>8828</v>
      </c>
      <c r="C6745" t="s">
        <v>29</v>
      </c>
      <c r="D6745" s="155">
        <v>1065.2</v>
      </c>
      <c r="E6745" s="17">
        <v>200</v>
      </c>
      <c r="F6745" s="17">
        <v>74530</v>
      </c>
      <c r="G6745" s="17">
        <v>39349.313300000023</v>
      </c>
      <c r="H6745">
        <v>80.860892644258641</v>
      </c>
    </row>
    <row r="6746" spans="1:8" x14ac:dyDescent="0.3">
      <c r="A6746" t="s">
        <v>8854</v>
      </c>
      <c r="B6746" t="s">
        <v>8828</v>
      </c>
      <c r="C6746" t="s">
        <v>5077</v>
      </c>
      <c r="D6746" s="155">
        <v>1065.2</v>
      </c>
      <c r="E6746" s="17">
        <v>480</v>
      </c>
      <c r="F6746" s="17">
        <v>15471</v>
      </c>
      <c r="G6746" s="17">
        <v>6873</v>
      </c>
      <c r="H6746">
        <v>76.313063660642186</v>
      </c>
    </row>
    <row r="6747" spans="1:8" x14ac:dyDescent="0.3">
      <c r="A6747" t="s">
        <v>8855</v>
      </c>
      <c r="B6747" t="s">
        <v>8828</v>
      </c>
      <c r="C6747" t="s">
        <v>30</v>
      </c>
      <c r="D6747" s="155">
        <v>1065.2</v>
      </c>
      <c r="E6747" s="17">
        <v>870</v>
      </c>
      <c r="F6747" s="17">
        <v>163342</v>
      </c>
      <c r="G6747" s="17">
        <v>86963.121300000013</v>
      </c>
      <c r="H6747">
        <v>76.313063660642186</v>
      </c>
    </row>
    <row r="6748" spans="1:8" x14ac:dyDescent="0.3">
      <c r="A6748" t="s">
        <v>8856</v>
      </c>
      <c r="B6748" t="s">
        <v>8828</v>
      </c>
      <c r="C6748" t="s">
        <v>5079</v>
      </c>
      <c r="D6748" s="155">
        <v>1065.2</v>
      </c>
      <c r="E6748" s="17">
        <v>400</v>
      </c>
      <c r="F6748" s="17">
        <v>13441</v>
      </c>
      <c r="G6748" s="17">
        <v>8803.1620000000003</v>
      </c>
      <c r="H6748">
        <v>76.313063660642186</v>
      </c>
    </row>
    <row r="6749" spans="1:8" x14ac:dyDescent="0.3">
      <c r="A6749" t="s">
        <v>8857</v>
      </c>
      <c r="B6749" t="s">
        <v>8828</v>
      </c>
      <c r="C6749" t="s">
        <v>5081</v>
      </c>
      <c r="D6749" s="155">
        <v>1065.2</v>
      </c>
      <c r="E6749" s="17">
        <v>0</v>
      </c>
      <c r="F6749" s="17">
        <v>81194</v>
      </c>
      <c r="G6749" s="17">
        <v>41940.881099999999</v>
      </c>
      <c r="H6749">
        <v>66.779976788035512</v>
      </c>
    </row>
    <row r="6750" spans="1:8" x14ac:dyDescent="0.3">
      <c r="A6750" t="s">
        <v>8858</v>
      </c>
      <c r="B6750" t="s">
        <v>8828</v>
      </c>
      <c r="C6750" t="s">
        <v>5083</v>
      </c>
      <c r="D6750" s="155">
        <v>1065.2</v>
      </c>
      <c r="E6750" s="17">
        <v>0</v>
      </c>
      <c r="F6750" s="17">
        <v>103814</v>
      </c>
      <c r="G6750" s="17">
        <v>55273.485999999997</v>
      </c>
      <c r="H6750">
        <v>63.727797194318875</v>
      </c>
    </row>
    <row r="6751" spans="1:8" x14ac:dyDescent="0.3">
      <c r="A6751" t="s">
        <v>8859</v>
      </c>
      <c r="B6751" t="s">
        <v>8828</v>
      </c>
      <c r="C6751" t="s">
        <v>5085</v>
      </c>
      <c r="D6751" s="155">
        <v>1065.2</v>
      </c>
      <c r="E6751" s="17">
        <v>180</v>
      </c>
      <c r="F6751" s="17">
        <v>49298</v>
      </c>
      <c r="G6751" s="17">
        <v>19725.945600000003</v>
      </c>
      <c r="H6751">
        <v>76.313063660642186</v>
      </c>
    </row>
    <row r="6752" spans="1:8" x14ac:dyDescent="0.3">
      <c r="A6752" t="s">
        <v>8860</v>
      </c>
      <c r="B6752" t="s">
        <v>8828</v>
      </c>
      <c r="C6752" t="s">
        <v>31</v>
      </c>
      <c r="D6752" s="155">
        <v>1065.2</v>
      </c>
      <c r="E6752" s="17">
        <v>2000</v>
      </c>
      <c r="F6752" s="17">
        <v>232913</v>
      </c>
      <c r="G6752" s="17">
        <v>102955.72949999993</v>
      </c>
      <c r="H6752">
        <v>76.313063660642186</v>
      </c>
    </row>
    <row r="6753" spans="1:8" x14ac:dyDescent="0.3">
      <c r="A6753" t="s">
        <v>1132</v>
      </c>
      <c r="B6753" t="s">
        <v>179</v>
      </c>
      <c r="C6753" t="s">
        <v>4</v>
      </c>
      <c r="D6753" s="155">
        <v>1133</v>
      </c>
      <c r="E6753" s="17">
        <v>12847</v>
      </c>
      <c r="F6753" s="17">
        <v>5079238</v>
      </c>
      <c r="G6753" s="17">
        <v>2754462.9700999986</v>
      </c>
      <c r="H6753">
        <v>43.994044141595502</v>
      </c>
    </row>
    <row r="6754" spans="1:8" x14ac:dyDescent="0.3">
      <c r="A6754" t="s">
        <v>1133</v>
      </c>
      <c r="B6754" t="s">
        <v>179</v>
      </c>
      <c r="C6754" t="s">
        <v>2</v>
      </c>
      <c r="D6754" s="155">
        <v>1133</v>
      </c>
      <c r="E6754" s="17">
        <v>13680</v>
      </c>
      <c r="F6754" s="17">
        <v>6049353</v>
      </c>
      <c r="G6754" s="17">
        <v>3231331.4932000004</v>
      </c>
      <c r="H6754">
        <v>51.191565911543655</v>
      </c>
    </row>
    <row r="6755" spans="1:8" x14ac:dyDescent="0.3">
      <c r="A6755" t="s">
        <v>1134</v>
      </c>
      <c r="B6755" t="s">
        <v>179</v>
      </c>
      <c r="C6755" t="s">
        <v>3</v>
      </c>
      <c r="D6755" s="155">
        <v>1133</v>
      </c>
      <c r="E6755" s="17">
        <v>15984</v>
      </c>
      <c r="F6755" s="17">
        <v>3003270</v>
      </c>
      <c r="G6755" s="17">
        <v>1558331.8722999983</v>
      </c>
      <c r="H6755">
        <v>57.010530170744474</v>
      </c>
    </row>
    <row r="6756" spans="1:8" x14ac:dyDescent="0.3">
      <c r="A6756" t="s">
        <v>1135</v>
      </c>
      <c r="B6756" t="s">
        <v>179</v>
      </c>
      <c r="C6756" t="s">
        <v>7</v>
      </c>
      <c r="D6756" s="155">
        <v>1133</v>
      </c>
      <c r="E6756" s="17">
        <v>4551</v>
      </c>
      <c r="F6756" s="17">
        <v>1365529</v>
      </c>
      <c r="G6756" s="17">
        <v>749404.80100000056</v>
      </c>
      <c r="H6756">
        <v>57.526019046039806</v>
      </c>
    </row>
    <row r="6757" spans="1:8" x14ac:dyDescent="0.3">
      <c r="A6757" t="s">
        <v>1136</v>
      </c>
      <c r="B6757" t="s">
        <v>179</v>
      </c>
      <c r="C6757" t="s">
        <v>5</v>
      </c>
      <c r="D6757" s="155">
        <v>1133</v>
      </c>
      <c r="E6757" s="17">
        <v>3200</v>
      </c>
      <c r="F6757" s="17">
        <v>737860</v>
      </c>
      <c r="G6757" s="17">
        <v>416197.70149999985</v>
      </c>
      <c r="H6757">
        <v>41.165281699931619</v>
      </c>
    </row>
    <row r="6758" spans="1:8" x14ac:dyDescent="0.3">
      <c r="A6758" t="s">
        <v>1137</v>
      </c>
      <c r="B6758" t="s">
        <v>179</v>
      </c>
      <c r="C6758" t="s">
        <v>6</v>
      </c>
      <c r="D6758" s="155">
        <v>1133</v>
      </c>
      <c r="E6758" s="17">
        <v>2880</v>
      </c>
      <c r="F6758" s="17">
        <v>565689</v>
      </c>
      <c r="G6758" s="17">
        <v>245806.01360000018</v>
      </c>
      <c r="H6758">
        <v>49.215684411279597</v>
      </c>
    </row>
    <row r="6759" spans="1:8" x14ac:dyDescent="0.3">
      <c r="A6759" t="s">
        <v>1138</v>
      </c>
      <c r="B6759" t="s">
        <v>179</v>
      </c>
      <c r="C6759" t="s">
        <v>8</v>
      </c>
      <c r="D6759" s="155">
        <v>1133</v>
      </c>
      <c r="E6759" s="17">
        <v>4440</v>
      </c>
      <c r="F6759" s="17">
        <v>910957</v>
      </c>
      <c r="G6759" s="17">
        <v>429763.12020000024</v>
      </c>
      <c r="H6759">
        <v>49.856380988409981</v>
      </c>
    </row>
    <row r="6760" spans="1:8" x14ac:dyDescent="0.3">
      <c r="A6760" t="s">
        <v>1139</v>
      </c>
      <c r="B6760" t="s">
        <v>179</v>
      </c>
      <c r="C6760" t="s">
        <v>21</v>
      </c>
      <c r="D6760" s="155">
        <v>1133</v>
      </c>
      <c r="E6760" s="17">
        <v>4440</v>
      </c>
      <c r="F6760" s="17">
        <v>577327</v>
      </c>
      <c r="G6760" s="17">
        <v>254898.48239999998</v>
      </c>
      <c r="H6760">
        <v>46.341774707523577</v>
      </c>
    </row>
    <row r="6761" spans="1:8" x14ac:dyDescent="0.3">
      <c r="A6761" t="s">
        <v>1140</v>
      </c>
      <c r="B6761" t="s">
        <v>179</v>
      </c>
      <c r="C6761" t="s">
        <v>22</v>
      </c>
      <c r="D6761" s="155">
        <v>1133</v>
      </c>
      <c r="E6761" s="17">
        <v>3080</v>
      </c>
      <c r="F6761" s="17">
        <v>634285.99</v>
      </c>
      <c r="G6761" s="17">
        <v>295290.49819999968</v>
      </c>
      <c r="H6761">
        <v>50.395719705261165</v>
      </c>
    </row>
    <row r="6762" spans="1:8" x14ac:dyDescent="0.3">
      <c r="A6762" t="s">
        <v>1141</v>
      </c>
      <c r="B6762" t="s">
        <v>179</v>
      </c>
      <c r="C6762" t="s">
        <v>23</v>
      </c>
      <c r="D6762" s="155">
        <v>1133</v>
      </c>
      <c r="E6762" s="17">
        <v>2120</v>
      </c>
      <c r="F6762" s="17">
        <v>606846</v>
      </c>
      <c r="G6762" s="17">
        <v>302658.59000000055</v>
      </c>
      <c r="H6762">
        <v>63.619974831634465</v>
      </c>
    </row>
    <row r="6763" spans="1:8" x14ac:dyDescent="0.3">
      <c r="A6763" t="s">
        <v>1142</v>
      </c>
      <c r="B6763" t="s">
        <v>179</v>
      </c>
      <c r="C6763" t="s">
        <v>24</v>
      </c>
      <c r="D6763" s="155">
        <v>1133</v>
      </c>
      <c r="E6763" s="17">
        <v>1800</v>
      </c>
      <c r="F6763" s="17">
        <v>281762</v>
      </c>
      <c r="G6763" s="17">
        <v>125631.11759999994</v>
      </c>
      <c r="H6763">
        <v>49.50663122108886</v>
      </c>
    </row>
    <row r="6764" spans="1:8" x14ac:dyDescent="0.3">
      <c r="A6764" t="s">
        <v>1143</v>
      </c>
      <c r="B6764" t="s">
        <v>179</v>
      </c>
      <c r="C6764" t="s">
        <v>25</v>
      </c>
      <c r="D6764" s="155">
        <v>1133</v>
      </c>
      <c r="E6764" s="17">
        <v>3000</v>
      </c>
      <c r="F6764" s="17">
        <v>435489</v>
      </c>
      <c r="G6764" s="17">
        <v>217288.07000000009</v>
      </c>
      <c r="H6764">
        <v>52.528697601793006</v>
      </c>
    </row>
    <row r="6765" spans="1:8" x14ac:dyDescent="0.3">
      <c r="A6765" t="s">
        <v>8861</v>
      </c>
      <c r="B6765" t="s">
        <v>179</v>
      </c>
      <c r="C6765" t="s">
        <v>5061</v>
      </c>
      <c r="D6765" s="155">
        <v>1133</v>
      </c>
      <c r="E6765" s="17">
        <v>2760</v>
      </c>
      <c r="F6765" s="17">
        <v>355213</v>
      </c>
      <c r="G6765" s="17">
        <v>181632.59739999994</v>
      </c>
      <c r="H6765">
        <v>48.67031334331034</v>
      </c>
    </row>
    <row r="6766" spans="1:8" x14ac:dyDescent="0.3">
      <c r="A6766" t="s">
        <v>1144</v>
      </c>
      <c r="B6766" t="s">
        <v>179</v>
      </c>
      <c r="C6766" t="s">
        <v>14</v>
      </c>
      <c r="D6766" s="155">
        <v>1133</v>
      </c>
      <c r="E6766" s="17">
        <v>1455</v>
      </c>
      <c r="F6766" s="17">
        <v>438521</v>
      </c>
      <c r="G6766" s="17">
        <v>207280.05299999978</v>
      </c>
      <c r="H6766">
        <v>32.746098244442813</v>
      </c>
    </row>
    <row r="6767" spans="1:8" x14ac:dyDescent="0.3">
      <c r="A6767" t="s">
        <v>1145</v>
      </c>
      <c r="B6767" t="s">
        <v>179</v>
      </c>
      <c r="C6767" t="s">
        <v>15</v>
      </c>
      <c r="D6767" s="155">
        <v>1133</v>
      </c>
      <c r="E6767" s="17">
        <v>910</v>
      </c>
      <c r="F6767" s="17">
        <v>547220</v>
      </c>
      <c r="G6767" s="17">
        <v>324778.33199999982</v>
      </c>
      <c r="H6767">
        <v>28.090788678135553</v>
      </c>
    </row>
    <row r="6768" spans="1:8" x14ac:dyDescent="0.3">
      <c r="A6768" t="s">
        <v>8862</v>
      </c>
      <c r="B6768" t="s">
        <v>179</v>
      </c>
      <c r="C6768" t="s">
        <v>5063</v>
      </c>
      <c r="D6768" s="155">
        <v>1133</v>
      </c>
      <c r="E6768" s="17">
        <v>400</v>
      </c>
      <c r="F6768" s="17">
        <v>33245</v>
      </c>
      <c r="G6768" s="17">
        <v>15360.755000000012</v>
      </c>
      <c r="H6768">
        <v>28.966434596484259</v>
      </c>
    </row>
    <row r="6769" spans="1:8" x14ac:dyDescent="0.3">
      <c r="A6769" t="s">
        <v>8863</v>
      </c>
      <c r="B6769" t="s">
        <v>179</v>
      </c>
      <c r="C6769" t="s">
        <v>5065</v>
      </c>
      <c r="D6769" s="155">
        <v>1133</v>
      </c>
      <c r="E6769" s="17">
        <v>0</v>
      </c>
      <c r="F6769" s="17">
        <v>569277</v>
      </c>
      <c r="G6769" s="17">
        <v>222885.24390000023</v>
      </c>
      <c r="H6769">
        <v>33.835068851686152</v>
      </c>
    </row>
    <row r="6770" spans="1:8" x14ac:dyDescent="0.3">
      <c r="A6770" t="s">
        <v>8864</v>
      </c>
      <c r="B6770" t="s">
        <v>179</v>
      </c>
      <c r="C6770" t="s">
        <v>5067</v>
      </c>
      <c r="D6770" s="155">
        <v>1133</v>
      </c>
      <c r="E6770" s="17">
        <v>0</v>
      </c>
      <c r="F6770" s="17">
        <v>1281966</v>
      </c>
      <c r="G6770" s="17">
        <v>537156.85340000014</v>
      </c>
      <c r="H6770">
        <v>50.877978932435312</v>
      </c>
    </row>
    <row r="6771" spans="1:8" x14ac:dyDescent="0.3">
      <c r="A6771" t="s">
        <v>8865</v>
      </c>
      <c r="B6771" t="s">
        <v>179</v>
      </c>
      <c r="C6771" t="s">
        <v>5069</v>
      </c>
      <c r="D6771" s="155">
        <v>1133</v>
      </c>
      <c r="E6771" s="17">
        <v>0</v>
      </c>
      <c r="F6771" s="17">
        <v>96676</v>
      </c>
      <c r="G6771" s="17">
        <v>45650.184000000001</v>
      </c>
      <c r="H6771">
        <v>40.032003174628315</v>
      </c>
    </row>
    <row r="6772" spans="1:8" x14ac:dyDescent="0.3">
      <c r="A6772" t="s">
        <v>8866</v>
      </c>
      <c r="B6772" t="s">
        <v>179</v>
      </c>
      <c r="C6772" t="s">
        <v>5071</v>
      </c>
      <c r="D6772" s="155">
        <v>1133</v>
      </c>
      <c r="E6772" s="17">
        <v>0</v>
      </c>
      <c r="F6772" s="17">
        <v>106644</v>
      </c>
      <c r="G6772" s="17">
        <v>41905.030000000006</v>
      </c>
      <c r="H6772">
        <v>30.660987042271426</v>
      </c>
    </row>
    <row r="6773" spans="1:8" x14ac:dyDescent="0.3">
      <c r="A6773" t="s">
        <v>8867</v>
      </c>
      <c r="B6773" t="s">
        <v>179</v>
      </c>
      <c r="C6773" t="s">
        <v>5073</v>
      </c>
      <c r="D6773" s="155">
        <v>1133</v>
      </c>
      <c r="E6773" s="17">
        <v>0</v>
      </c>
      <c r="F6773" s="17">
        <v>83648</v>
      </c>
      <c r="G6773" s="17">
        <v>28355.891200000035</v>
      </c>
      <c r="H6773">
        <v>31.664593328008646</v>
      </c>
    </row>
    <row r="6774" spans="1:8" x14ac:dyDescent="0.3">
      <c r="A6774" t="s">
        <v>8868</v>
      </c>
      <c r="B6774" t="s">
        <v>179</v>
      </c>
      <c r="C6774" t="s">
        <v>5075</v>
      </c>
      <c r="D6774" s="155">
        <v>1133</v>
      </c>
      <c r="E6774" s="17">
        <v>0</v>
      </c>
      <c r="F6774" s="17">
        <v>4532</v>
      </c>
      <c r="G6774" s="17">
        <v>2319.9399999999996</v>
      </c>
      <c r="H6774">
        <v>61.325728054392634</v>
      </c>
    </row>
    <row r="6775" spans="1:8" x14ac:dyDescent="0.3">
      <c r="A6775" t="s">
        <v>1146</v>
      </c>
      <c r="B6775" t="s">
        <v>179</v>
      </c>
      <c r="C6775" t="s">
        <v>26</v>
      </c>
      <c r="D6775" s="155">
        <v>1133</v>
      </c>
      <c r="E6775" s="17">
        <v>912</v>
      </c>
      <c r="F6775" s="17">
        <v>552593</v>
      </c>
      <c r="G6775" s="17">
        <v>279700.11260000017</v>
      </c>
      <c r="H6775">
        <v>47.162303942480762</v>
      </c>
    </row>
    <row r="6776" spans="1:8" x14ac:dyDescent="0.3">
      <c r="A6776" t="s">
        <v>1147</v>
      </c>
      <c r="B6776" t="s">
        <v>179</v>
      </c>
      <c r="C6776" t="s">
        <v>27</v>
      </c>
      <c r="D6776" s="155">
        <v>1133</v>
      </c>
      <c r="E6776" s="17">
        <v>912</v>
      </c>
      <c r="F6776" s="17">
        <v>400972</v>
      </c>
      <c r="G6776" s="17">
        <v>198385.87599999999</v>
      </c>
      <c r="H6776">
        <v>52.738065161362968</v>
      </c>
    </row>
    <row r="6777" spans="1:8" x14ac:dyDescent="0.3">
      <c r="A6777" t="s">
        <v>1148</v>
      </c>
      <c r="B6777" t="s">
        <v>179</v>
      </c>
      <c r="C6777" t="s">
        <v>28</v>
      </c>
      <c r="D6777" s="155">
        <v>1133</v>
      </c>
      <c r="E6777" s="17">
        <v>1440</v>
      </c>
      <c r="F6777" s="17">
        <v>422945</v>
      </c>
      <c r="G6777" s="17">
        <v>188823.86709999992</v>
      </c>
      <c r="H6777">
        <v>45.766266813157017</v>
      </c>
    </row>
    <row r="6778" spans="1:8" x14ac:dyDescent="0.3">
      <c r="A6778" t="s">
        <v>1149</v>
      </c>
      <c r="B6778" t="s">
        <v>179</v>
      </c>
      <c r="C6778" t="s">
        <v>29</v>
      </c>
      <c r="D6778" s="155">
        <v>1133</v>
      </c>
      <c r="E6778" s="17">
        <v>600</v>
      </c>
      <c r="F6778" s="17">
        <v>212874</v>
      </c>
      <c r="G6778" s="17">
        <v>102806.78370000003</v>
      </c>
      <c r="H6778">
        <v>48.915534563219374</v>
      </c>
    </row>
    <row r="6779" spans="1:8" x14ac:dyDescent="0.3">
      <c r="A6779" t="s">
        <v>8869</v>
      </c>
      <c r="B6779" t="s">
        <v>179</v>
      </c>
      <c r="C6779" t="s">
        <v>5077</v>
      </c>
      <c r="D6779" s="155">
        <v>1133</v>
      </c>
      <c r="E6779" s="17">
        <v>960</v>
      </c>
      <c r="F6779" s="17">
        <v>16205</v>
      </c>
      <c r="G6779" s="17">
        <v>6940.0640000000003</v>
      </c>
      <c r="H6779">
        <v>65.005724950501602</v>
      </c>
    </row>
    <row r="6780" spans="1:8" x14ac:dyDescent="0.3">
      <c r="A6780" t="s">
        <v>1150</v>
      </c>
      <c r="B6780" t="s">
        <v>179</v>
      </c>
      <c r="C6780" t="s">
        <v>30</v>
      </c>
      <c r="D6780" s="155">
        <v>1133</v>
      </c>
      <c r="E6780" s="17">
        <v>1108</v>
      </c>
      <c r="F6780" s="17">
        <v>250712</v>
      </c>
      <c r="G6780" s="17">
        <v>141927.24769999983</v>
      </c>
      <c r="H6780">
        <v>60.603120668226232</v>
      </c>
    </row>
    <row r="6781" spans="1:8" x14ac:dyDescent="0.3">
      <c r="A6781" t="s">
        <v>8870</v>
      </c>
      <c r="B6781" t="s">
        <v>179</v>
      </c>
      <c r="C6781" t="s">
        <v>5079</v>
      </c>
      <c r="D6781" s="155">
        <v>1133</v>
      </c>
      <c r="E6781" s="17">
        <v>920</v>
      </c>
      <c r="F6781" s="17">
        <v>53743</v>
      </c>
      <c r="G6781" s="17">
        <v>25338.536000000007</v>
      </c>
      <c r="H6781">
        <v>58.975577933806399</v>
      </c>
    </row>
    <row r="6782" spans="1:8" x14ac:dyDescent="0.3">
      <c r="A6782" t="s">
        <v>8871</v>
      </c>
      <c r="B6782" t="s">
        <v>179</v>
      </c>
      <c r="C6782" t="s">
        <v>5081</v>
      </c>
      <c r="D6782" s="155">
        <v>1133</v>
      </c>
      <c r="E6782" s="17">
        <v>0</v>
      </c>
      <c r="F6782" s="17">
        <v>355926</v>
      </c>
      <c r="G6782" s="17">
        <v>186833.19650000008</v>
      </c>
      <c r="H6782">
        <v>68.59692127347104</v>
      </c>
    </row>
    <row r="6783" spans="1:8" x14ac:dyDescent="0.3">
      <c r="A6783" t="s">
        <v>8872</v>
      </c>
      <c r="B6783" t="s">
        <v>179</v>
      </c>
      <c r="C6783" t="s">
        <v>5083</v>
      </c>
      <c r="D6783" s="155">
        <v>1133</v>
      </c>
      <c r="E6783" s="17">
        <v>0</v>
      </c>
      <c r="F6783" s="17">
        <v>248224</v>
      </c>
      <c r="G6783" s="17">
        <v>135289.924</v>
      </c>
      <c r="H6783">
        <v>40.161172665015727</v>
      </c>
    </row>
    <row r="6784" spans="1:8" x14ac:dyDescent="0.3">
      <c r="A6784" t="s">
        <v>8873</v>
      </c>
      <c r="B6784" t="s">
        <v>179</v>
      </c>
      <c r="C6784" t="s">
        <v>5085</v>
      </c>
      <c r="D6784" s="155">
        <v>1133</v>
      </c>
      <c r="E6784" s="17">
        <v>270</v>
      </c>
      <c r="F6784" s="17">
        <v>68785</v>
      </c>
      <c r="G6784" s="17">
        <v>29853.200400000002</v>
      </c>
      <c r="H6784">
        <v>20.362878984407402</v>
      </c>
    </row>
    <row r="6785" spans="1:8" x14ac:dyDescent="0.3">
      <c r="A6785" t="s">
        <v>1151</v>
      </c>
      <c r="B6785" t="s">
        <v>179</v>
      </c>
      <c r="C6785" t="s">
        <v>31</v>
      </c>
      <c r="D6785" s="155">
        <v>1133</v>
      </c>
      <c r="E6785" s="17">
        <v>3160</v>
      </c>
      <c r="F6785" s="17">
        <v>475841</v>
      </c>
      <c r="G6785" s="17">
        <v>248556.42449999994</v>
      </c>
      <c r="H6785">
        <v>42.082956253228041</v>
      </c>
    </row>
    <row r="6786" spans="1:8" x14ac:dyDescent="0.3">
      <c r="A6786" t="s">
        <v>8874</v>
      </c>
      <c r="B6786" t="s">
        <v>179</v>
      </c>
      <c r="C6786" t="s">
        <v>5087</v>
      </c>
      <c r="D6786" s="155">
        <v>1133</v>
      </c>
      <c r="E6786" s="17">
        <v>0</v>
      </c>
      <c r="F6786" s="17">
        <v>116760</v>
      </c>
      <c r="G6786" s="17">
        <v>42873.936000000016</v>
      </c>
      <c r="H6786">
        <v>32.886687980834942</v>
      </c>
    </row>
    <row r="6787" spans="1:8" x14ac:dyDescent="0.3">
      <c r="A6787" t="s">
        <v>1431</v>
      </c>
      <c r="B6787" t="s">
        <v>180</v>
      </c>
      <c r="C6787" t="s">
        <v>4</v>
      </c>
      <c r="D6787" s="155">
        <v>1137.2</v>
      </c>
      <c r="E6787" s="17">
        <v>11265</v>
      </c>
      <c r="F6787" s="17">
        <v>2679234</v>
      </c>
      <c r="G6787" s="17">
        <v>1362081.9010999999</v>
      </c>
      <c r="H6787">
        <v>66.961007176663244</v>
      </c>
    </row>
    <row r="6788" spans="1:8" x14ac:dyDescent="0.3">
      <c r="A6788" t="s">
        <v>1432</v>
      </c>
      <c r="B6788" t="s">
        <v>180</v>
      </c>
      <c r="C6788" t="s">
        <v>2</v>
      </c>
      <c r="D6788" s="155">
        <v>1137.2</v>
      </c>
      <c r="E6788" s="17">
        <v>14982</v>
      </c>
      <c r="F6788" s="17">
        <v>4405007</v>
      </c>
      <c r="G6788" s="17">
        <v>2317515.0512999995</v>
      </c>
      <c r="H6788">
        <v>73.32183799253383</v>
      </c>
    </row>
    <row r="6789" spans="1:8" x14ac:dyDescent="0.3">
      <c r="A6789" t="s">
        <v>1433</v>
      </c>
      <c r="B6789" t="s">
        <v>180</v>
      </c>
      <c r="C6789" t="s">
        <v>3</v>
      </c>
      <c r="D6789" s="155">
        <v>1137.2</v>
      </c>
      <c r="E6789" s="17">
        <v>9416</v>
      </c>
      <c r="F6789" s="17">
        <v>1437039</v>
      </c>
      <c r="G6789" s="17">
        <v>724621.92980000004</v>
      </c>
      <c r="H6789">
        <v>67.154363852299397</v>
      </c>
    </row>
    <row r="6790" spans="1:8" x14ac:dyDescent="0.3">
      <c r="A6790" t="s">
        <v>1434</v>
      </c>
      <c r="B6790" t="s">
        <v>180</v>
      </c>
      <c r="C6790" t="s">
        <v>7</v>
      </c>
      <c r="D6790" s="155">
        <v>1137.2</v>
      </c>
      <c r="E6790" s="17">
        <v>2802</v>
      </c>
      <c r="F6790" s="17">
        <v>640271</v>
      </c>
      <c r="G6790" s="17">
        <v>350192.23399999988</v>
      </c>
      <c r="H6790">
        <v>71.894332745127429</v>
      </c>
    </row>
    <row r="6791" spans="1:8" x14ac:dyDescent="0.3">
      <c r="A6791" t="s">
        <v>1435</v>
      </c>
      <c r="B6791" t="s">
        <v>180</v>
      </c>
      <c r="C6791" t="s">
        <v>5</v>
      </c>
      <c r="D6791" s="155">
        <v>1137.2</v>
      </c>
      <c r="E6791" s="17">
        <v>5200</v>
      </c>
      <c r="F6791" s="17">
        <v>664264</v>
      </c>
      <c r="G6791" s="17">
        <v>362190.79289999988</v>
      </c>
      <c r="H6791">
        <v>68.510348944482701</v>
      </c>
    </row>
    <row r="6792" spans="1:8" x14ac:dyDescent="0.3">
      <c r="A6792" t="s">
        <v>1436</v>
      </c>
      <c r="B6792" t="s">
        <v>180</v>
      </c>
      <c r="C6792" t="s">
        <v>6</v>
      </c>
      <c r="D6792" s="155">
        <v>1137.2</v>
      </c>
      <c r="E6792" s="17">
        <v>1060</v>
      </c>
      <c r="F6792" s="17">
        <v>271638</v>
      </c>
      <c r="G6792" s="17">
        <v>140016.05460000015</v>
      </c>
      <c r="H6792">
        <v>38.133572702838947</v>
      </c>
    </row>
    <row r="6793" spans="1:8" x14ac:dyDescent="0.3">
      <c r="A6793" t="s">
        <v>1437</v>
      </c>
      <c r="B6793" t="s">
        <v>180</v>
      </c>
      <c r="C6793" t="s">
        <v>8</v>
      </c>
      <c r="D6793" s="155">
        <v>1137.2</v>
      </c>
      <c r="E6793" s="17">
        <v>2795</v>
      </c>
      <c r="F6793" s="17">
        <v>513811</v>
      </c>
      <c r="G6793" s="17">
        <v>245652.42399999994</v>
      </c>
      <c r="H6793">
        <v>64.217238772553799</v>
      </c>
    </row>
    <row r="6794" spans="1:8" x14ac:dyDescent="0.3">
      <c r="A6794" t="s">
        <v>1438</v>
      </c>
      <c r="B6794" t="s">
        <v>180</v>
      </c>
      <c r="C6794" t="s">
        <v>21</v>
      </c>
      <c r="D6794" s="155">
        <v>1137.2</v>
      </c>
      <c r="E6794" s="17">
        <v>2040</v>
      </c>
      <c r="F6794" s="17">
        <v>199935</v>
      </c>
      <c r="G6794" s="17">
        <v>83159.754000000015</v>
      </c>
      <c r="H6794">
        <v>67.30791379707307</v>
      </c>
    </row>
    <row r="6795" spans="1:8" x14ac:dyDescent="0.3">
      <c r="A6795" t="s">
        <v>1439</v>
      </c>
      <c r="B6795" t="s">
        <v>180</v>
      </c>
      <c r="C6795" t="s">
        <v>22</v>
      </c>
      <c r="D6795" s="155">
        <v>1137.2</v>
      </c>
      <c r="E6795" s="17">
        <v>2040</v>
      </c>
      <c r="F6795" s="17">
        <v>362576</v>
      </c>
      <c r="G6795" s="17">
        <v>176176.28000000003</v>
      </c>
      <c r="H6795">
        <v>70.842920333249324</v>
      </c>
    </row>
    <row r="6796" spans="1:8" x14ac:dyDescent="0.3">
      <c r="A6796" t="s">
        <v>1440</v>
      </c>
      <c r="B6796" t="s">
        <v>180</v>
      </c>
      <c r="C6796" t="s">
        <v>23</v>
      </c>
      <c r="D6796" s="155">
        <v>1137.2</v>
      </c>
      <c r="E6796" s="17">
        <v>1080</v>
      </c>
      <c r="F6796" s="17">
        <v>268508</v>
      </c>
      <c r="G6796" s="17">
        <v>139052.45199999999</v>
      </c>
      <c r="H6796">
        <v>73.472474638939389</v>
      </c>
    </row>
    <row r="6797" spans="1:8" x14ac:dyDescent="0.3">
      <c r="A6797" t="s">
        <v>1441</v>
      </c>
      <c r="B6797" t="s">
        <v>180</v>
      </c>
      <c r="C6797" t="s">
        <v>24</v>
      </c>
      <c r="D6797" s="155">
        <v>1137.2</v>
      </c>
      <c r="E6797" s="17">
        <v>4600</v>
      </c>
      <c r="F6797" s="17">
        <v>429165</v>
      </c>
      <c r="G6797" s="17">
        <v>213091.45500000013</v>
      </c>
      <c r="H6797">
        <v>65.239931851907244</v>
      </c>
    </row>
    <row r="6798" spans="1:8" x14ac:dyDescent="0.3">
      <c r="A6798" t="s">
        <v>1442</v>
      </c>
      <c r="B6798" t="s">
        <v>180</v>
      </c>
      <c r="C6798" t="s">
        <v>25</v>
      </c>
      <c r="D6798" s="155">
        <v>1137.2</v>
      </c>
      <c r="E6798" s="17">
        <v>1680</v>
      </c>
      <c r="F6798" s="17">
        <v>213329</v>
      </c>
      <c r="G6798" s="17">
        <v>110259.80400000005</v>
      </c>
      <c r="H6798">
        <v>59.911550556773577</v>
      </c>
    </row>
    <row r="6799" spans="1:8" x14ac:dyDescent="0.3">
      <c r="A6799" t="s">
        <v>8875</v>
      </c>
      <c r="B6799" t="s">
        <v>180</v>
      </c>
      <c r="C6799" t="s">
        <v>5061</v>
      </c>
      <c r="D6799" s="155">
        <v>1137.2</v>
      </c>
      <c r="E6799" s="17">
        <v>2897</v>
      </c>
      <c r="F6799" s="17">
        <v>288526</v>
      </c>
      <c r="G6799" s="17">
        <v>142658.66099999996</v>
      </c>
      <c r="H6799">
        <v>56.995592792708692</v>
      </c>
    </row>
    <row r="6800" spans="1:8" x14ac:dyDescent="0.3">
      <c r="A6800" t="s">
        <v>1443</v>
      </c>
      <c r="B6800" t="s">
        <v>180</v>
      </c>
      <c r="C6800" t="s">
        <v>14</v>
      </c>
      <c r="D6800" s="155">
        <v>1137.2</v>
      </c>
      <c r="E6800" s="17">
        <v>755</v>
      </c>
      <c r="F6800" s="17">
        <v>149586</v>
      </c>
      <c r="G6800" s="17">
        <v>66596.491999999969</v>
      </c>
      <c r="H6800">
        <v>77.247258608883357</v>
      </c>
    </row>
    <row r="6801" spans="1:8" x14ac:dyDescent="0.3">
      <c r="A6801" t="s">
        <v>1444</v>
      </c>
      <c r="B6801" t="s">
        <v>180</v>
      </c>
      <c r="C6801" t="s">
        <v>15</v>
      </c>
      <c r="D6801" s="155">
        <v>1137.2</v>
      </c>
      <c r="E6801" s="17">
        <v>794</v>
      </c>
      <c r="F6801" s="17">
        <v>293443</v>
      </c>
      <c r="G6801" s="17">
        <v>169441.33600000007</v>
      </c>
      <c r="H6801">
        <v>43.016725371524025</v>
      </c>
    </row>
    <row r="6802" spans="1:8" x14ac:dyDescent="0.3">
      <c r="A6802" t="s">
        <v>8876</v>
      </c>
      <c r="B6802" t="s">
        <v>180</v>
      </c>
      <c r="C6802" t="s">
        <v>5063</v>
      </c>
      <c r="D6802" s="155">
        <v>1137.2</v>
      </c>
      <c r="E6802" s="17">
        <v>400</v>
      </c>
      <c r="F6802" s="17">
        <v>10338</v>
      </c>
      <c r="G6802" s="17">
        <v>3986.6759999999995</v>
      </c>
      <c r="H6802">
        <v>91.218518658471993</v>
      </c>
    </row>
    <row r="6803" spans="1:8" x14ac:dyDescent="0.3">
      <c r="A6803" t="s">
        <v>8877</v>
      </c>
      <c r="B6803" t="s">
        <v>180</v>
      </c>
      <c r="C6803" t="s">
        <v>5065</v>
      </c>
      <c r="D6803" s="155">
        <v>1137.2</v>
      </c>
      <c r="E6803" s="17">
        <v>0</v>
      </c>
      <c r="F6803" s="17">
        <v>294955</v>
      </c>
      <c r="G6803" s="17">
        <v>129824.57920000004</v>
      </c>
      <c r="H6803">
        <v>67.763758602376029</v>
      </c>
    </row>
    <row r="6804" spans="1:8" x14ac:dyDescent="0.3">
      <c r="A6804" t="s">
        <v>8878</v>
      </c>
      <c r="B6804" t="s">
        <v>180</v>
      </c>
      <c r="C6804" t="s">
        <v>5067</v>
      </c>
      <c r="D6804" s="155">
        <v>1137.2</v>
      </c>
      <c r="E6804" s="17">
        <v>0</v>
      </c>
      <c r="F6804" s="17">
        <v>625066</v>
      </c>
      <c r="G6804" s="17">
        <v>269343.43999999971</v>
      </c>
      <c r="H6804">
        <v>98.735786349901247</v>
      </c>
    </row>
    <row r="6805" spans="1:8" x14ac:dyDescent="0.3">
      <c r="A6805" t="s">
        <v>8879</v>
      </c>
      <c r="B6805" t="s">
        <v>180</v>
      </c>
      <c r="C6805" t="s">
        <v>5069</v>
      </c>
      <c r="D6805" s="155">
        <v>1137.2</v>
      </c>
      <c r="E6805" s="17">
        <v>0</v>
      </c>
      <c r="F6805" s="17">
        <v>8148</v>
      </c>
      <c r="G6805" s="17">
        <v>2104.08</v>
      </c>
      <c r="H6805">
        <v>198.88533600709516</v>
      </c>
    </row>
    <row r="6806" spans="1:8" x14ac:dyDescent="0.3">
      <c r="A6806" t="s">
        <v>8880</v>
      </c>
      <c r="B6806" t="s">
        <v>180</v>
      </c>
      <c r="C6806" t="s">
        <v>5071</v>
      </c>
      <c r="D6806" s="155">
        <v>1137.2</v>
      </c>
      <c r="E6806" s="17">
        <v>0</v>
      </c>
      <c r="F6806" s="17">
        <v>29794</v>
      </c>
      <c r="G6806" s="17">
        <v>10616.928000000004</v>
      </c>
      <c r="H6806">
        <v>126.58018523369998</v>
      </c>
    </row>
    <row r="6807" spans="1:8" x14ac:dyDescent="0.3">
      <c r="A6807" t="s">
        <v>8881</v>
      </c>
      <c r="B6807" t="s">
        <v>180</v>
      </c>
      <c r="C6807" t="s">
        <v>5073</v>
      </c>
      <c r="D6807" s="155">
        <v>1137.2</v>
      </c>
      <c r="E6807" s="17">
        <v>0</v>
      </c>
      <c r="F6807" s="17">
        <v>28791</v>
      </c>
      <c r="G6807" s="17">
        <v>11575.7189</v>
      </c>
      <c r="H6807">
        <v>60.963351530751204</v>
      </c>
    </row>
    <row r="6808" spans="1:8" x14ac:dyDescent="0.3">
      <c r="A6808" t="s">
        <v>8882</v>
      </c>
      <c r="B6808" t="s">
        <v>180</v>
      </c>
      <c r="C6808" t="s">
        <v>5075</v>
      </c>
      <c r="D6808" s="155">
        <v>1137.2</v>
      </c>
      <c r="E6808" s="17">
        <v>0</v>
      </c>
      <c r="F6808" s="17">
        <v>379</v>
      </c>
      <c r="G6808" s="17">
        <v>192.64</v>
      </c>
      <c r="H6808">
        <v>184.1522858982614</v>
      </c>
    </row>
    <row r="6809" spans="1:8" x14ac:dyDescent="0.3">
      <c r="A6809" t="s">
        <v>1445</v>
      </c>
      <c r="B6809" t="s">
        <v>180</v>
      </c>
      <c r="C6809" t="s">
        <v>26</v>
      </c>
      <c r="D6809" s="155">
        <v>1137.2</v>
      </c>
      <c r="E6809" s="17">
        <v>1368</v>
      </c>
      <c r="F6809" s="17">
        <v>620553</v>
      </c>
      <c r="G6809" s="17">
        <v>317685.34610000002</v>
      </c>
      <c r="H6809">
        <v>51.410519054441615</v>
      </c>
    </row>
    <row r="6810" spans="1:8" x14ac:dyDescent="0.3">
      <c r="A6810" t="s">
        <v>1446</v>
      </c>
      <c r="B6810" t="s">
        <v>180</v>
      </c>
      <c r="C6810" t="s">
        <v>27</v>
      </c>
      <c r="D6810" s="155">
        <v>1137.2</v>
      </c>
      <c r="E6810" s="17">
        <v>1596</v>
      </c>
      <c r="F6810" s="17">
        <v>279104</v>
      </c>
      <c r="G6810" s="17">
        <v>119954.15850000017</v>
      </c>
      <c r="H6810">
        <v>107.42132705925441</v>
      </c>
    </row>
    <row r="6811" spans="1:8" x14ac:dyDescent="0.3">
      <c r="A6811" t="s">
        <v>1447</v>
      </c>
      <c r="B6811" t="s">
        <v>180</v>
      </c>
      <c r="C6811" t="s">
        <v>28</v>
      </c>
      <c r="D6811" s="155">
        <v>1137.2</v>
      </c>
      <c r="E6811" s="17">
        <v>1056</v>
      </c>
      <c r="F6811" s="17">
        <v>238328</v>
      </c>
      <c r="G6811" s="17">
        <v>114327.24339999999</v>
      </c>
      <c r="H6811">
        <v>57.128201318571513</v>
      </c>
    </row>
    <row r="6812" spans="1:8" x14ac:dyDescent="0.3">
      <c r="A6812" t="s">
        <v>1448</v>
      </c>
      <c r="B6812" t="s">
        <v>180</v>
      </c>
      <c r="C6812" t="s">
        <v>29</v>
      </c>
      <c r="D6812" s="155">
        <v>1137.2</v>
      </c>
      <c r="E6812" s="17">
        <v>200</v>
      </c>
      <c r="F6812" s="17">
        <v>94354</v>
      </c>
      <c r="G6812" s="17">
        <v>43659.680800000002</v>
      </c>
      <c r="H6812">
        <v>59.119470542174511</v>
      </c>
    </row>
    <row r="6813" spans="1:8" x14ac:dyDescent="0.3">
      <c r="A6813" t="s">
        <v>8883</v>
      </c>
      <c r="B6813" t="s">
        <v>180</v>
      </c>
      <c r="C6813" t="s">
        <v>5077</v>
      </c>
      <c r="D6813" s="155">
        <v>1137.2</v>
      </c>
      <c r="E6813" s="17">
        <v>0</v>
      </c>
      <c r="F6813" s="17">
        <v>7556</v>
      </c>
      <c r="G6813" s="17">
        <v>3098.3240000000005</v>
      </c>
      <c r="H6813">
        <v>70.905726257359248</v>
      </c>
    </row>
    <row r="6814" spans="1:8" x14ac:dyDescent="0.3">
      <c r="A6814" t="s">
        <v>1449</v>
      </c>
      <c r="B6814" t="s">
        <v>180</v>
      </c>
      <c r="C6814" t="s">
        <v>30</v>
      </c>
      <c r="D6814" s="155">
        <v>1137.2</v>
      </c>
      <c r="E6814" s="17">
        <v>1000</v>
      </c>
      <c r="F6814" s="17">
        <v>157576</v>
      </c>
      <c r="G6814" s="17">
        <v>84293.421999999991</v>
      </c>
      <c r="H6814">
        <v>68.544995514486331</v>
      </c>
    </row>
    <row r="6815" spans="1:8" x14ac:dyDescent="0.3">
      <c r="A6815" t="s">
        <v>8884</v>
      </c>
      <c r="B6815" t="s">
        <v>180</v>
      </c>
      <c r="C6815" t="s">
        <v>5079</v>
      </c>
      <c r="D6815" s="155">
        <v>1137.2</v>
      </c>
      <c r="E6815" s="17">
        <v>720</v>
      </c>
      <c r="F6815" s="17">
        <v>17911</v>
      </c>
      <c r="G6815" s="17">
        <v>9659.5399999999991</v>
      </c>
      <c r="H6815">
        <v>112.22231955314575</v>
      </c>
    </row>
    <row r="6816" spans="1:8" x14ac:dyDescent="0.3">
      <c r="A6816" t="s">
        <v>8885</v>
      </c>
      <c r="B6816" t="s">
        <v>180</v>
      </c>
      <c r="C6816" t="s">
        <v>5081</v>
      </c>
      <c r="D6816" s="155">
        <v>1137.2</v>
      </c>
      <c r="E6816" s="17">
        <v>0</v>
      </c>
      <c r="F6816" s="17">
        <v>223243</v>
      </c>
      <c r="G6816" s="17">
        <v>114886.63279999999</v>
      </c>
      <c r="H6816">
        <v>89.104350174265008</v>
      </c>
    </row>
    <row r="6817" spans="1:8" x14ac:dyDescent="0.3">
      <c r="A6817" t="s">
        <v>8886</v>
      </c>
      <c r="B6817" t="s">
        <v>180</v>
      </c>
      <c r="C6817" t="s">
        <v>5083</v>
      </c>
      <c r="D6817" s="155">
        <v>1137.2</v>
      </c>
      <c r="E6817" s="17">
        <v>0</v>
      </c>
      <c r="F6817" s="17">
        <v>194411</v>
      </c>
      <c r="G6817" s="17">
        <v>103773.57799999998</v>
      </c>
      <c r="H6817">
        <v>43.857490908115246</v>
      </c>
    </row>
    <row r="6818" spans="1:8" x14ac:dyDescent="0.3">
      <c r="A6818" t="s">
        <v>8887</v>
      </c>
      <c r="B6818" t="s">
        <v>180</v>
      </c>
      <c r="C6818" t="s">
        <v>5085</v>
      </c>
      <c r="D6818" s="155">
        <v>1137.2</v>
      </c>
      <c r="E6818" s="17">
        <v>315</v>
      </c>
      <c r="F6818" s="17">
        <v>45206</v>
      </c>
      <c r="G6818" s="17">
        <v>18299.081600000001</v>
      </c>
      <c r="H6818">
        <v>72.790177733619586</v>
      </c>
    </row>
    <row r="6819" spans="1:8" x14ac:dyDescent="0.3">
      <c r="A6819" t="s">
        <v>1450</v>
      </c>
      <c r="B6819" t="s">
        <v>180</v>
      </c>
      <c r="C6819" t="s">
        <v>31</v>
      </c>
      <c r="D6819" s="155">
        <v>1137.2</v>
      </c>
      <c r="E6819" s="17">
        <v>3040</v>
      </c>
      <c r="F6819" s="17">
        <v>307460</v>
      </c>
      <c r="G6819" s="17">
        <v>159911.98620000004</v>
      </c>
      <c r="H6819">
        <v>73.101544714253649</v>
      </c>
    </row>
    <row r="6820" spans="1:8" x14ac:dyDescent="0.3">
      <c r="A6820" t="s">
        <v>1591</v>
      </c>
      <c r="B6820" t="s">
        <v>181</v>
      </c>
      <c r="C6820" t="s">
        <v>4</v>
      </c>
      <c r="D6820" s="155">
        <v>1027</v>
      </c>
      <c r="E6820" s="17">
        <v>13339</v>
      </c>
      <c r="F6820" s="17">
        <v>6895168</v>
      </c>
      <c r="G6820" s="17">
        <v>3907444.7222000021</v>
      </c>
      <c r="H6820">
        <v>29.412785706783488</v>
      </c>
    </row>
    <row r="6821" spans="1:8" x14ac:dyDescent="0.3">
      <c r="A6821" t="s">
        <v>1592</v>
      </c>
      <c r="B6821" t="s">
        <v>181</v>
      </c>
      <c r="C6821" t="s">
        <v>2</v>
      </c>
      <c r="D6821" s="155">
        <v>1027</v>
      </c>
      <c r="E6821" s="17">
        <v>12540</v>
      </c>
      <c r="F6821" s="17">
        <v>8239003</v>
      </c>
      <c r="G6821" s="17">
        <v>5174377.8523999993</v>
      </c>
      <c r="H6821">
        <v>48.651218457945035</v>
      </c>
    </row>
    <row r="6822" spans="1:8" x14ac:dyDescent="0.3">
      <c r="A6822" t="s">
        <v>1593</v>
      </c>
      <c r="B6822" t="s">
        <v>181</v>
      </c>
      <c r="C6822" t="s">
        <v>3</v>
      </c>
      <c r="D6822" s="155">
        <v>1027</v>
      </c>
      <c r="E6822" s="17">
        <v>19752</v>
      </c>
      <c r="F6822" s="17">
        <v>3628052</v>
      </c>
      <c r="G6822" s="17">
        <v>1934991.6702000001</v>
      </c>
      <c r="H6822">
        <v>57.739053744143746</v>
      </c>
    </row>
    <row r="6823" spans="1:8" x14ac:dyDescent="0.3">
      <c r="A6823" t="s">
        <v>1594</v>
      </c>
      <c r="B6823" t="s">
        <v>181</v>
      </c>
      <c r="C6823" t="s">
        <v>7</v>
      </c>
      <c r="D6823" s="155">
        <v>1027</v>
      </c>
      <c r="E6823" s="17">
        <v>3636</v>
      </c>
      <c r="F6823" s="17">
        <v>1556505</v>
      </c>
      <c r="G6823" s="17">
        <v>846565.71000000054</v>
      </c>
      <c r="H6823">
        <v>46.06382390894295</v>
      </c>
    </row>
    <row r="6824" spans="1:8" x14ac:dyDescent="0.3">
      <c r="A6824" t="s">
        <v>1595</v>
      </c>
      <c r="B6824" t="s">
        <v>181</v>
      </c>
      <c r="C6824" t="s">
        <v>5</v>
      </c>
      <c r="D6824" s="155">
        <v>1027</v>
      </c>
      <c r="E6824" s="17">
        <v>5200</v>
      </c>
      <c r="F6824" s="17">
        <v>1389394</v>
      </c>
      <c r="G6824" s="17">
        <v>792435.54159999988</v>
      </c>
      <c r="H6824">
        <v>36.998013702489089</v>
      </c>
    </row>
    <row r="6825" spans="1:8" x14ac:dyDescent="0.3">
      <c r="A6825" t="s">
        <v>1596</v>
      </c>
      <c r="B6825" t="s">
        <v>181</v>
      </c>
      <c r="C6825" t="s">
        <v>6</v>
      </c>
      <c r="D6825" s="155">
        <v>1027</v>
      </c>
      <c r="E6825" s="17">
        <v>1580</v>
      </c>
      <c r="F6825" s="17">
        <v>701849</v>
      </c>
      <c r="G6825" s="17">
        <v>382919.03369999951</v>
      </c>
      <c r="H6825">
        <v>24.609844090401491</v>
      </c>
    </row>
    <row r="6826" spans="1:8" x14ac:dyDescent="0.3">
      <c r="A6826" t="s">
        <v>1597</v>
      </c>
      <c r="B6826" t="s">
        <v>181</v>
      </c>
      <c r="C6826" t="s">
        <v>8</v>
      </c>
      <c r="D6826" s="155">
        <v>1027</v>
      </c>
      <c r="E6826" s="17">
        <v>2490</v>
      </c>
      <c r="F6826" s="17">
        <v>830679</v>
      </c>
      <c r="G6826" s="17">
        <v>431083.52599999984</v>
      </c>
      <c r="H6826">
        <v>32.16121626542742</v>
      </c>
    </row>
    <row r="6827" spans="1:8" x14ac:dyDescent="0.3">
      <c r="A6827" t="s">
        <v>1598</v>
      </c>
      <c r="B6827" t="s">
        <v>181</v>
      </c>
      <c r="C6827" t="s">
        <v>21</v>
      </c>
      <c r="D6827" s="155">
        <v>1027</v>
      </c>
      <c r="E6827" s="17">
        <v>2320</v>
      </c>
      <c r="F6827" s="17">
        <v>429833</v>
      </c>
      <c r="G6827" s="17">
        <v>227120.59699999989</v>
      </c>
      <c r="H6827">
        <v>40.342363351096985</v>
      </c>
    </row>
    <row r="6828" spans="1:8" x14ac:dyDescent="0.3">
      <c r="A6828" t="s">
        <v>1599</v>
      </c>
      <c r="B6828" t="s">
        <v>181</v>
      </c>
      <c r="C6828" t="s">
        <v>22</v>
      </c>
      <c r="D6828" s="155">
        <v>1027</v>
      </c>
      <c r="E6828" s="17">
        <v>2160</v>
      </c>
      <c r="F6828" s="17">
        <v>817689</v>
      </c>
      <c r="G6828" s="17">
        <v>420566.7919999999</v>
      </c>
      <c r="H6828">
        <v>32.867505057536398</v>
      </c>
    </row>
    <row r="6829" spans="1:8" x14ac:dyDescent="0.3">
      <c r="A6829" t="s">
        <v>1600</v>
      </c>
      <c r="B6829" t="s">
        <v>181</v>
      </c>
      <c r="C6829" t="s">
        <v>23</v>
      </c>
      <c r="D6829" s="155">
        <v>1027</v>
      </c>
      <c r="E6829" s="17">
        <v>1240</v>
      </c>
      <c r="F6829" s="17">
        <v>739259</v>
      </c>
      <c r="G6829" s="17">
        <v>395691.71799999964</v>
      </c>
      <c r="H6829">
        <v>36.222631690522832</v>
      </c>
    </row>
    <row r="6830" spans="1:8" x14ac:dyDescent="0.3">
      <c r="A6830" t="s">
        <v>1601</v>
      </c>
      <c r="B6830" t="s">
        <v>181</v>
      </c>
      <c r="C6830" t="s">
        <v>24</v>
      </c>
      <c r="D6830" s="155">
        <v>1027</v>
      </c>
      <c r="E6830" s="17">
        <v>5160</v>
      </c>
      <c r="F6830" s="17">
        <v>1015825</v>
      </c>
      <c r="G6830" s="17">
        <v>549580.12799999979</v>
      </c>
      <c r="H6830">
        <v>35.417491745196003</v>
      </c>
    </row>
    <row r="6831" spans="1:8" x14ac:dyDescent="0.3">
      <c r="A6831" t="s">
        <v>1602</v>
      </c>
      <c r="B6831" t="s">
        <v>181</v>
      </c>
      <c r="C6831" t="s">
        <v>25</v>
      </c>
      <c r="D6831" s="155">
        <v>1027</v>
      </c>
      <c r="E6831" s="17">
        <v>1920</v>
      </c>
      <c r="F6831" s="17">
        <v>506822</v>
      </c>
      <c r="G6831" s="17">
        <v>271089.05199999968</v>
      </c>
      <c r="H6831">
        <v>34.29548233622387</v>
      </c>
    </row>
    <row r="6832" spans="1:8" x14ac:dyDescent="0.3">
      <c r="A6832" t="s">
        <v>8888</v>
      </c>
      <c r="B6832" t="s">
        <v>181</v>
      </c>
      <c r="C6832" t="s">
        <v>5061</v>
      </c>
      <c r="D6832" s="155">
        <v>1027</v>
      </c>
      <c r="E6832" s="17">
        <v>2430</v>
      </c>
      <c r="F6832" s="17">
        <v>583531</v>
      </c>
      <c r="G6832" s="17">
        <v>318874.81819999975</v>
      </c>
      <c r="H6832">
        <v>33.285382734256586</v>
      </c>
    </row>
    <row r="6833" spans="1:8" x14ac:dyDescent="0.3">
      <c r="A6833" t="s">
        <v>1603</v>
      </c>
      <c r="B6833" t="s">
        <v>181</v>
      </c>
      <c r="C6833" t="s">
        <v>14</v>
      </c>
      <c r="D6833" s="155">
        <v>1027</v>
      </c>
      <c r="E6833" s="17">
        <v>990</v>
      </c>
      <c r="F6833" s="17">
        <v>512104</v>
      </c>
      <c r="G6833" s="17">
        <v>265879.61</v>
      </c>
      <c r="H6833">
        <v>17.269220029746059</v>
      </c>
    </row>
    <row r="6834" spans="1:8" x14ac:dyDescent="0.3">
      <c r="A6834" t="s">
        <v>1604</v>
      </c>
      <c r="B6834" t="s">
        <v>181</v>
      </c>
      <c r="C6834" t="s">
        <v>15</v>
      </c>
      <c r="D6834" s="155">
        <v>1027</v>
      </c>
      <c r="E6834" s="17">
        <v>975</v>
      </c>
      <c r="F6834" s="17">
        <v>771615</v>
      </c>
      <c r="G6834" s="17">
        <v>449457.84600000043</v>
      </c>
      <c r="H6834">
        <v>29.499404951597022</v>
      </c>
    </row>
    <row r="6835" spans="1:8" x14ac:dyDescent="0.3">
      <c r="A6835" t="s">
        <v>8889</v>
      </c>
      <c r="B6835" t="s">
        <v>181</v>
      </c>
      <c r="C6835" t="s">
        <v>5063</v>
      </c>
      <c r="D6835" s="155">
        <v>1027</v>
      </c>
      <c r="E6835" s="17">
        <v>400</v>
      </c>
      <c r="F6835" s="17">
        <v>42699</v>
      </c>
      <c r="G6835" s="17">
        <v>19371.38099999999</v>
      </c>
      <c r="H6835">
        <v>17.331626553914457</v>
      </c>
    </row>
    <row r="6836" spans="1:8" x14ac:dyDescent="0.3">
      <c r="A6836" t="s">
        <v>8890</v>
      </c>
      <c r="B6836" t="s">
        <v>181</v>
      </c>
      <c r="C6836" t="s">
        <v>5065</v>
      </c>
      <c r="D6836" s="155">
        <v>1027</v>
      </c>
      <c r="E6836" s="17">
        <v>0</v>
      </c>
      <c r="F6836" s="17">
        <v>1701719</v>
      </c>
      <c r="G6836" s="17">
        <v>792300.30990000046</v>
      </c>
      <c r="H6836">
        <v>39.327694592869108</v>
      </c>
    </row>
    <row r="6837" spans="1:8" x14ac:dyDescent="0.3">
      <c r="A6837" t="s">
        <v>8891</v>
      </c>
      <c r="B6837" t="s">
        <v>181</v>
      </c>
      <c r="C6837" t="s">
        <v>5067</v>
      </c>
      <c r="D6837" s="155">
        <v>1027</v>
      </c>
      <c r="E6837" s="17">
        <v>0</v>
      </c>
      <c r="F6837" s="17">
        <v>1044293</v>
      </c>
      <c r="G6837" s="17">
        <v>331025.93979999947</v>
      </c>
      <c r="H6837">
        <v>43.677353497671</v>
      </c>
    </row>
    <row r="6838" spans="1:8" x14ac:dyDescent="0.3">
      <c r="A6838" t="s">
        <v>8892</v>
      </c>
      <c r="B6838" t="s">
        <v>181</v>
      </c>
      <c r="C6838" t="s">
        <v>5069</v>
      </c>
      <c r="D6838" s="155">
        <v>1027</v>
      </c>
      <c r="E6838" s="17">
        <v>0</v>
      </c>
      <c r="F6838" s="17">
        <v>145432</v>
      </c>
      <c r="G6838" s="17">
        <v>67161.466000000015</v>
      </c>
      <c r="H6838">
        <v>73.853528072262904</v>
      </c>
    </row>
    <row r="6839" spans="1:8" x14ac:dyDescent="0.3">
      <c r="A6839" t="s">
        <v>8893</v>
      </c>
      <c r="B6839" t="s">
        <v>181</v>
      </c>
      <c r="C6839" t="s">
        <v>5071</v>
      </c>
      <c r="D6839" s="155">
        <v>1027</v>
      </c>
      <c r="E6839" s="17">
        <v>0</v>
      </c>
      <c r="F6839" s="17">
        <v>182302</v>
      </c>
      <c r="G6839" s="17">
        <v>69874.315999999977</v>
      </c>
      <c r="H6839">
        <v>37.515053144739653</v>
      </c>
    </row>
    <row r="6840" spans="1:8" x14ac:dyDescent="0.3">
      <c r="A6840" t="s">
        <v>8894</v>
      </c>
      <c r="B6840" t="s">
        <v>181</v>
      </c>
      <c r="C6840" t="s">
        <v>5073</v>
      </c>
      <c r="D6840" s="155">
        <v>1027</v>
      </c>
      <c r="E6840" s="17">
        <v>0</v>
      </c>
      <c r="F6840" s="17">
        <v>223665</v>
      </c>
      <c r="G6840" s="17">
        <v>99794.267200000017</v>
      </c>
      <c r="H6840">
        <v>26.436056235230563</v>
      </c>
    </row>
    <row r="6841" spans="1:8" x14ac:dyDescent="0.3">
      <c r="A6841" t="s">
        <v>8895</v>
      </c>
      <c r="B6841" t="s">
        <v>181</v>
      </c>
      <c r="C6841" t="s">
        <v>5075</v>
      </c>
      <c r="D6841" s="155">
        <v>1027</v>
      </c>
      <c r="E6841" s="17">
        <v>0</v>
      </c>
      <c r="F6841" s="17">
        <v>54849</v>
      </c>
      <c r="G6841" s="17">
        <v>21840.04</v>
      </c>
      <c r="H6841">
        <v>29.754344275008929</v>
      </c>
    </row>
    <row r="6842" spans="1:8" x14ac:dyDescent="0.3">
      <c r="A6842" t="s">
        <v>1605</v>
      </c>
      <c r="B6842" t="s">
        <v>181</v>
      </c>
      <c r="C6842" t="s">
        <v>26</v>
      </c>
      <c r="D6842" s="155">
        <v>1027</v>
      </c>
      <c r="E6842" s="17">
        <v>1140</v>
      </c>
      <c r="F6842" s="17">
        <v>672566</v>
      </c>
      <c r="G6842" s="17">
        <v>355750.69459999981</v>
      </c>
      <c r="H6842">
        <v>53.131162732013507</v>
      </c>
    </row>
    <row r="6843" spans="1:8" x14ac:dyDescent="0.3">
      <c r="A6843" t="s">
        <v>1606</v>
      </c>
      <c r="B6843" t="s">
        <v>181</v>
      </c>
      <c r="C6843" t="s">
        <v>27</v>
      </c>
      <c r="D6843" s="155">
        <v>1027</v>
      </c>
      <c r="E6843" s="17">
        <v>1140</v>
      </c>
      <c r="F6843" s="17">
        <v>424042</v>
      </c>
      <c r="G6843" s="17">
        <v>215261.94600000011</v>
      </c>
      <c r="H6843">
        <v>67.645048374687931</v>
      </c>
    </row>
    <row r="6844" spans="1:8" x14ac:dyDescent="0.3">
      <c r="A6844" t="s">
        <v>1607</v>
      </c>
      <c r="B6844" t="s">
        <v>181</v>
      </c>
      <c r="C6844" t="s">
        <v>28</v>
      </c>
      <c r="D6844" s="155">
        <v>1027</v>
      </c>
      <c r="E6844" s="17">
        <v>1920</v>
      </c>
      <c r="F6844" s="17">
        <v>553484</v>
      </c>
      <c r="G6844" s="17">
        <v>239253.97890000005</v>
      </c>
      <c r="H6844">
        <v>50.878425228861737</v>
      </c>
    </row>
    <row r="6845" spans="1:8" x14ac:dyDescent="0.3">
      <c r="A6845" t="s">
        <v>1608</v>
      </c>
      <c r="B6845" t="s">
        <v>181</v>
      </c>
      <c r="C6845" t="s">
        <v>29</v>
      </c>
      <c r="D6845" s="155">
        <v>1027</v>
      </c>
      <c r="E6845" s="17">
        <v>800</v>
      </c>
      <c r="F6845" s="17">
        <v>316134</v>
      </c>
      <c r="G6845" s="17">
        <v>150327.06839999993</v>
      </c>
      <c r="H6845">
        <v>47.788491167036369</v>
      </c>
    </row>
    <row r="6846" spans="1:8" x14ac:dyDescent="0.3">
      <c r="A6846" t="s">
        <v>8896</v>
      </c>
      <c r="B6846" t="s">
        <v>181</v>
      </c>
      <c r="C6846" t="s">
        <v>5077</v>
      </c>
      <c r="D6846" s="155">
        <v>1027</v>
      </c>
      <c r="E6846" s="17">
        <v>640</v>
      </c>
      <c r="F6846" s="17">
        <v>11656</v>
      </c>
      <c r="G6846" s="17">
        <v>5479.78</v>
      </c>
      <c r="H6846">
        <v>57.147060014053842</v>
      </c>
    </row>
    <row r="6847" spans="1:8" x14ac:dyDescent="0.3">
      <c r="A6847" t="s">
        <v>1609</v>
      </c>
      <c r="B6847" t="s">
        <v>181</v>
      </c>
      <c r="C6847" t="s">
        <v>30</v>
      </c>
      <c r="D6847" s="155">
        <v>1027</v>
      </c>
      <c r="E6847" s="17">
        <v>1908</v>
      </c>
      <c r="F6847" s="17">
        <v>629088</v>
      </c>
      <c r="G6847" s="17">
        <v>354889.13330000004</v>
      </c>
      <c r="H6847">
        <v>43.502978709430245</v>
      </c>
    </row>
    <row r="6848" spans="1:8" x14ac:dyDescent="0.3">
      <c r="A6848" t="s">
        <v>8897</v>
      </c>
      <c r="B6848" t="s">
        <v>181</v>
      </c>
      <c r="C6848" t="s">
        <v>5079</v>
      </c>
      <c r="D6848" s="155">
        <v>1027</v>
      </c>
      <c r="E6848" s="17">
        <v>800</v>
      </c>
      <c r="F6848" s="17">
        <v>30947</v>
      </c>
      <c r="G6848" s="17">
        <v>12957.410000000003</v>
      </c>
      <c r="H6848">
        <v>70.906773617408689</v>
      </c>
    </row>
    <row r="6849" spans="1:8" x14ac:dyDescent="0.3">
      <c r="A6849" t="s">
        <v>8898</v>
      </c>
      <c r="B6849" t="s">
        <v>181</v>
      </c>
      <c r="C6849" t="s">
        <v>5081</v>
      </c>
      <c r="D6849" s="155">
        <v>1027</v>
      </c>
      <c r="E6849" s="17">
        <v>0</v>
      </c>
      <c r="F6849" s="17">
        <v>566651</v>
      </c>
      <c r="G6849" s="17">
        <v>306349.80670000007</v>
      </c>
      <c r="H6849">
        <v>35.004291992617702</v>
      </c>
    </row>
    <row r="6850" spans="1:8" x14ac:dyDescent="0.3">
      <c r="A6850" t="s">
        <v>8899</v>
      </c>
      <c r="B6850" t="s">
        <v>181</v>
      </c>
      <c r="C6850" t="s">
        <v>5083</v>
      </c>
      <c r="D6850" s="155">
        <v>1027</v>
      </c>
      <c r="E6850" s="17">
        <v>0</v>
      </c>
      <c r="F6850" s="17">
        <v>371353</v>
      </c>
      <c r="G6850" s="17">
        <v>203913.44630000004</v>
      </c>
      <c r="H6850">
        <v>29.680899071220974</v>
      </c>
    </row>
    <row r="6851" spans="1:8" x14ac:dyDescent="0.3">
      <c r="A6851" t="s">
        <v>8900</v>
      </c>
      <c r="B6851" t="s">
        <v>181</v>
      </c>
      <c r="C6851" t="s">
        <v>5085</v>
      </c>
      <c r="D6851" s="155">
        <v>1027</v>
      </c>
      <c r="E6851" s="17">
        <v>315</v>
      </c>
      <c r="F6851" s="17">
        <v>85777</v>
      </c>
      <c r="G6851" s="17">
        <v>37788.837299999999</v>
      </c>
      <c r="H6851">
        <v>46.595370847569463</v>
      </c>
    </row>
    <row r="6852" spans="1:8" x14ac:dyDescent="0.3">
      <c r="A6852" t="s">
        <v>1610</v>
      </c>
      <c r="B6852" t="s">
        <v>181</v>
      </c>
      <c r="C6852" t="s">
        <v>31</v>
      </c>
      <c r="D6852" s="155">
        <v>1027</v>
      </c>
      <c r="E6852" s="17">
        <v>1560</v>
      </c>
      <c r="F6852" s="17">
        <v>288680</v>
      </c>
      <c r="G6852" s="17">
        <v>156477.22090000007</v>
      </c>
      <c r="H6852">
        <v>34.844058915853793</v>
      </c>
    </row>
    <row r="6853" spans="1:8" x14ac:dyDescent="0.3">
      <c r="A6853" t="s">
        <v>1851</v>
      </c>
      <c r="B6853" t="s">
        <v>182</v>
      </c>
      <c r="C6853" t="s">
        <v>4</v>
      </c>
      <c r="D6853" s="155">
        <v>762.8</v>
      </c>
      <c r="E6853" s="17">
        <v>8424</v>
      </c>
      <c r="F6853" s="17">
        <v>2637694</v>
      </c>
      <c r="G6853" s="17">
        <v>1519355.5649000003</v>
      </c>
      <c r="H6853">
        <v>53.177462986401146</v>
      </c>
    </row>
    <row r="6854" spans="1:8" x14ac:dyDescent="0.3">
      <c r="A6854" t="s">
        <v>1852</v>
      </c>
      <c r="B6854" t="s">
        <v>182</v>
      </c>
      <c r="C6854" t="s">
        <v>2</v>
      </c>
      <c r="D6854" s="155">
        <v>762.8</v>
      </c>
      <c r="E6854" s="17">
        <v>10032</v>
      </c>
      <c r="F6854" s="17">
        <v>3775910</v>
      </c>
      <c r="G6854" s="17">
        <v>2157890.9319000021</v>
      </c>
      <c r="H6854">
        <v>62.445611395140475</v>
      </c>
    </row>
    <row r="6855" spans="1:8" x14ac:dyDescent="0.3">
      <c r="A6855" t="s">
        <v>1853</v>
      </c>
      <c r="B6855" t="s">
        <v>182</v>
      </c>
      <c r="C6855" t="s">
        <v>3</v>
      </c>
      <c r="D6855" s="155">
        <v>762.8</v>
      </c>
      <c r="E6855" s="17">
        <v>10032</v>
      </c>
      <c r="F6855" s="17">
        <v>1322207</v>
      </c>
      <c r="G6855" s="17">
        <v>708538.71480000077</v>
      </c>
      <c r="H6855">
        <v>82.849003424594841</v>
      </c>
    </row>
    <row r="6856" spans="1:8" x14ac:dyDescent="0.3">
      <c r="A6856" t="s">
        <v>1854</v>
      </c>
      <c r="B6856" t="s">
        <v>182</v>
      </c>
      <c r="C6856" t="s">
        <v>7</v>
      </c>
      <c r="D6856" s="155">
        <v>762.8</v>
      </c>
      <c r="E6856" s="17">
        <v>3408</v>
      </c>
      <c r="F6856" s="17">
        <v>1032589</v>
      </c>
      <c r="G6856" s="17">
        <v>618570.5070000001</v>
      </c>
      <c r="H6856">
        <v>58.549122487627535</v>
      </c>
    </row>
    <row r="6857" spans="1:8" x14ac:dyDescent="0.3">
      <c r="A6857" t="s">
        <v>1855</v>
      </c>
      <c r="B6857" t="s">
        <v>182</v>
      </c>
      <c r="C6857" t="s">
        <v>5</v>
      </c>
      <c r="D6857" s="155">
        <v>762.8</v>
      </c>
      <c r="E6857" s="17">
        <v>4000</v>
      </c>
      <c r="F6857" s="17">
        <v>676887</v>
      </c>
      <c r="G6857" s="17">
        <v>409175.6562000002</v>
      </c>
      <c r="H6857">
        <v>62.312112494427687</v>
      </c>
    </row>
    <row r="6858" spans="1:8" x14ac:dyDescent="0.3">
      <c r="A6858" t="s">
        <v>1856</v>
      </c>
      <c r="B6858" t="s">
        <v>182</v>
      </c>
      <c r="C6858" t="s">
        <v>6</v>
      </c>
      <c r="D6858" s="155">
        <v>762.8</v>
      </c>
      <c r="E6858" s="17">
        <v>1320</v>
      </c>
      <c r="F6858" s="17">
        <v>317545</v>
      </c>
      <c r="G6858" s="17">
        <v>164696.32079999999</v>
      </c>
      <c r="H6858">
        <v>45.078527948444389</v>
      </c>
    </row>
    <row r="6859" spans="1:8" x14ac:dyDescent="0.3">
      <c r="A6859" t="s">
        <v>1857</v>
      </c>
      <c r="B6859" t="s">
        <v>182</v>
      </c>
      <c r="C6859" t="s">
        <v>8</v>
      </c>
      <c r="D6859" s="155">
        <v>762.8</v>
      </c>
      <c r="E6859" s="17">
        <v>2490</v>
      </c>
      <c r="F6859" s="17">
        <v>643956</v>
      </c>
      <c r="G6859" s="17">
        <v>338353.42080000014</v>
      </c>
      <c r="H6859">
        <v>43.281877815709265</v>
      </c>
    </row>
    <row r="6860" spans="1:8" x14ac:dyDescent="0.3">
      <c r="A6860" t="s">
        <v>1858</v>
      </c>
      <c r="B6860" t="s">
        <v>182</v>
      </c>
      <c r="C6860" t="s">
        <v>21</v>
      </c>
      <c r="D6860" s="155">
        <v>762.8</v>
      </c>
      <c r="E6860" s="17">
        <v>1600</v>
      </c>
      <c r="F6860" s="17">
        <v>175596</v>
      </c>
      <c r="G6860" s="17">
        <v>83473.830399999977</v>
      </c>
      <c r="H6860">
        <v>54.251787366718744</v>
      </c>
    </row>
    <row r="6861" spans="1:8" x14ac:dyDescent="0.3">
      <c r="A6861" t="s">
        <v>1859</v>
      </c>
      <c r="B6861" t="s">
        <v>182</v>
      </c>
      <c r="C6861" t="s">
        <v>22</v>
      </c>
      <c r="D6861" s="155">
        <v>762.8</v>
      </c>
      <c r="E6861" s="17">
        <v>1480</v>
      </c>
      <c r="F6861" s="17">
        <v>364258</v>
      </c>
      <c r="G6861" s="17">
        <v>177334.69600000011</v>
      </c>
      <c r="H6861">
        <v>48.272813041545611</v>
      </c>
    </row>
    <row r="6862" spans="1:8" x14ac:dyDescent="0.3">
      <c r="A6862" t="s">
        <v>1860</v>
      </c>
      <c r="B6862" t="s">
        <v>182</v>
      </c>
      <c r="C6862" t="s">
        <v>23</v>
      </c>
      <c r="D6862" s="155">
        <v>762.8</v>
      </c>
      <c r="E6862" s="17">
        <v>840</v>
      </c>
      <c r="F6862" s="17">
        <v>184755</v>
      </c>
      <c r="G6862" s="17">
        <v>92424.209999999992</v>
      </c>
      <c r="H6862">
        <v>70.501022065337096</v>
      </c>
    </row>
    <row r="6863" spans="1:8" x14ac:dyDescent="0.3">
      <c r="A6863" t="s">
        <v>1861</v>
      </c>
      <c r="B6863" t="s">
        <v>182</v>
      </c>
      <c r="C6863" t="s">
        <v>24</v>
      </c>
      <c r="D6863" s="155">
        <v>762.8</v>
      </c>
      <c r="E6863" s="17">
        <v>3560</v>
      </c>
      <c r="F6863" s="17">
        <v>345131</v>
      </c>
      <c r="G6863" s="17">
        <v>179404.46099999995</v>
      </c>
      <c r="H6863">
        <v>57.999959167674575</v>
      </c>
    </row>
    <row r="6864" spans="1:8" x14ac:dyDescent="0.3">
      <c r="A6864" t="s">
        <v>1862</v>
      </c>
      <c r="B6864" t="s">
        <v>182</v>
      </c>
      <c r="C6864" t="s">
        <v>25</v>
      </c>
      <c r="D6864" s="155">
        <v>762.8</v>
      </c>
      <c r="E6864" s="17">
        <v>1320</v>
      </c>
      <c r="F6864" s="17">
        <v>144545</v>
      </c>
      <c r="G6864" s="17">
        <v>74647.747999999949</v>
      </c>
      <c r="H6864">
        <v>62.076975698558051</v>
      </c>
    </row>
    <row r="6865" spans="1:8" x14ac:dyDescent="0.3">
      <c r="A6865" t="s">
        <v>8901</v>
      </c>
      <c r="B6865" t="s">
        <v>182</v>
      </c>
      <c r="C6865" t="s">
        <v>5061</v>
      </c>
      <c r="D6865" s="155">
        <v>762.8</v>
      </c>
      <c r="E6865" s="17">
        <v>2250</v>
      </c>
      <c r="F6865" s="17">
        <v>285073</v>
      </c>
      <c r="G6865" s="17">
        <v>153763.12500000006</v>
      </c>
      <c r="H6865">
        <v>55.405342041487657</v>
      </c>
    </row>
    <row r="6866" spans="1:8" x14ac:dyDescent="0.3">
      <c r="A6866" t="s">
        <v>1863</v>
      </c>
      <c r="B6866" t="s">
        <v>182</v>
      </c>
      <c r="C6866" t="s">
        <v>14</v>
      </c>
      <c r="D6866" s="155">
        <v>762.8</v>
      </c>
      <c r="E6866" s="17">
        <v>1240</v>
      </c>
      <c r="F6866" s="17">
        <v>377631</v>
      </c>
      <c r="G6866" s="17">
        <v>201189.14699999976</v>
      </c>
      <c r="H6866">
        <v>38.561550638441688</v>
      </c>
    </row>
    <row r="6867" spans="1:8" x14ac:dyDescent="0.3">
      <c r="A6867" t="s">
        <v>1864</v>
      </c>
      <c r="B6867" t="s">
        <v>182</v>
      </c>
      <c r="C6867" t="s">
        <v>15</v>
      </c>
      <c r="D6867" s="155">
        <v>762.8</v>
      </c>
      <c r="E6867" s="17">
        <v>1010</v>
      </c>
      <c r="F6867" s="17">
        <v>300083</v>
      </c>
      <c r="G6867" s="17">
        <v>183303.08099999989</v>
      </c>
      <c r="H6867">
        <v>47.565448292527059</v>
      </c>
    </row>
    <row r="6868" spans="1:8" x14ac:dyDescent="0.3">
      <c r="A6868" t="s">
        <v>8902</v>
      </c>
      <c r="B6868" t="s">
        <v>182</v>
      </c>
      <c r="C6868" t="s">
        <v>5063</v>
      </c>
      <c r="D6868" s="155">
        <v>762.8</v>
      </c>
      <c r="E6868" s="17">
        <v>400</v>
      </c>
      <c r="F6868" s="17">
        <v>19928</v>
      </c>
      <c r="G6868" s="17">
        <v>9007.2240000000038</v>
      </c>
      <c r="H6868">
        <v>37.959782867078353</v>
      </c>
    </row>
    <row r="6869" spans="1:8" x14ac:dyDescent="0.3">
      <c r="A6869" t="s">
        <v>8903</v>
      </c>
      <c r="B6869" t="s">
        <v>182</v>
      </c>
      <c r="C6869" t="s">
        <v>5065</v>
      </c>
      <c r="D6869" s="155">
        <v>762.8</v>
      </c>
      <c r="E6869" s="17">
        <v>0</v>
      </c>
      <c r="F6869" s="17">
        <v>247379</v>
      </c>
      <c r="G6869" s="17">
        <v>89750.92319999999</v>
      </c>
      <c r="H6869">
        <v>77.942712442584195</v>
      </c>
    </row>
    <row r="6870" spans="1:8" x14ac:dyDescent="0.3">
      <c r="A6870" t="s">
        <v>8904</v>
      </c>
      <c r="B6870" t="s">
        <v>182</v>
      </c>
      <c r="C6870" t="s">
        <v>5067</v>
      </c>
      <c r="D6870" s="155">
        <v>762.8</v>
      </c>
      <c r="E6870" s="17">
        <v>0</v>
      </c>
      <c r="F6870" s="17">
        <v>271055</v>
      </c>
      <c r="G6870" s="17">
        <v>144362.25799999997</v>
      </c>
      <c r="H6870">
        <v>80.050878299721219</v>
      </c>
    </row>
    <row r="6871" spans="1:8" x14ac:dyDescent="0.3">
      <c r="A6871" t="s">
        <v>8905</v>
      </c>
      <c r="B6871" t="s">
        <v>182</v>
      </c>
      <c r="C6871" t="s">
        <v>5069</v>
      </c>
      <c r="D6871" s="155">
        <v>762.8</v>
      </c>
      <c r="E6871" s="17">
        <v>0</v>
      </c>
      <c r="F6871" s="17">
        <v>26298</v>
      </c>
      <c r="G6871" s="17">
        <v>17387.545999999998</v>
      </c>
      <c r="H6871">
        <v>111.92365583167825</v>
      </c>
    </row>
    <row r="6872" spans="1:8" x14ac:dyDescent="0.3">
      <c r="A6872" t="s">
        <v>8906</v>
      </c>
      <c r="B6872" t="s">
        <v>182</v>
      </c>
      <c r="C6872" t="s">
        <v>5071</v>
      </c>
      <c r="D6872" s="155">
        <v>762.8</v>
      </c>
      <c r="E6872" s="17">
        <v>0</v>
      </c>
      <c r="F6872" s="17">
        <v>32207</v>
      </c>
      <c r="G6872" s="17">
        <v>16941.8995</v>
      </c>
      <c r="H6872">
        <v>38.532202070992</v>
      </c>
    </row>
    <row r="6873" spans="1:8" x14ac:dyDescent="0.3">
      <c r="A6873" t="s">
        <v>8907</v>
      </c>
      <c r="B6873" t="s">
        <v>182</v>
      </c>
      <c r="C6873" t="s">
        <v>5073</v>
      </c>
      <c r="D6873" s="155">
        <v>762.8</v>
      </c>
      <c r="E6873" s="17">
        <v>0</v>
      </c>
      <c r="F6873" s="17">
        <v>28880</v>
      </c>
      <c r="G6873" s="17">
        <v>14026.925199999998</v>
      </c>
      <c r="H6873">
        <v>30.545501278967492</v>
      </c>
    </row>
    <row r="6874" spans="1:8" x14ac:dyDescent="0.3">
      <c r="A6874" t="s">
        <v>8908</v>
      </c>
      <c r="B6874" t="s">
        <v>182</v>
      </c>
      <c r="C6874" t="s">
        <v>5075</v>
      </c>
      <c r="D6874" s="155">
        <v>762.8</v>
      </c>
      <c r="E6874" s="17">
        <v>0</v>
      </c>
      <c r="F6874" s="17">
        <v>2191</v>
      </c>
      <c r="G6874" s="17">
        <v>1101.5999999999999</v>
      </c>
      <c r="H6874">
        <v>42.078037451808356</v>
      </c>
    </row>
    <row r="6875" spans="1:8" x14ac:dyDescent="0.3">
      <c r="A6875" t="s">
        <v>1865</v>
      </c>
      <c r="B6875" t="s">
        <v>182</v>
      </c>
      <c r="C6875" t="s">
        <v>26</v>
      </c>
      <c r="D6875" s="155">
        <v>762.8</v>
      </c>
      <c r="E6875" s="17">
        <v>684</v>
      </c>
      <c r="F6875" s="17">
        <v>302601</v>
      </c>
      <c r="G6875" s="17">
        <v>172525.45520000008</v>
      </c>
      <c r="H6875">
        <v>74.425974293516575</v>
      </c>
    </row>
    <row r="6876" spans="1:8" x14ac:dyDescent="0.3">
      <c r="A6876" t="s">
        <v>1866</v>
      </c>
      <c r="B6876" t="s">
        <v>182</v>
      </c>
      <c r="C6876" t="s">
        <v>27</v>
      </c>
      <c r="D6876" s="155">
        <v>762.8</v>
      </c>
      <c r="E6876" s="17">
        <v>912</v>
      </c>
      <c r="F6876" s="17">
        <v>247552</v>
      </c>
      <c r="G6876" s="17">
        <v>129329.93200000016</v>
      </c>
      <c r="H6876">
        <v>89.680932581047202</v>
      </c>
    </row>
    <row r="6877" spans="1:8" x14ac:dyDescent="0.3">
      <c r="A6877" t="s">
        <v>1867</v>
      </c>
      <c r="B6877" t="s">
        <v>182</v>
      </c>
      <c r="C6877" t="s">
        <v>28</v>
      </c>
      <c r="D6877" s="155">
        <v>762.8</v>
      </c>
      <c r="E6877" s="17">
        <v>792</v>
      </c>
      <c r="F6877" s="17">
        <v>114907</v>
      </c>
      <c r="G6877" s="17">
        <v>40562.471999999994</v>
      </c>
      <c r="H6877">
        <v>81.535355090289883</v>
      </c>
    </row>
    <row r="6878" spans="1:8" x14ac:dyDescent="0.3">
      <c r="A6878" t="s">
        <v>1868</v>
      </c>
      <c r="B6878" t="s">
        <v>182</v>
      </c>
      <c r="C6878" t="s">
        <v>29</v>
      </c>
      <c r="D6878" s="155">
        <v>762.8</v>
      </c>
      <c r="E6878" s="17">
        <v>200</v>
      </c>
      <c r="F6878" s="17">
        <v>107618</v>
      </c>
      <c r="G6878" s="17">
        <v>59369.652100000043</v>
      </c>
      <c r="H6878">
        <v>54.956955278462388</v>
      </c>
    </row>
    <row r="6879" spans="1:8" x14ac:dyDescent="0.3">
      <c r="A6879" t="s">
        <v>8909</v>
      </c>
      <c r="B6879" t="s">
        <v>182</v>
      </c>
      <c r="C6879" t="s">
        <v>5077</v>
      </c>
      <c r="D6879" s="155">
        <v>762.8</v>
      </c>
      <c r="E6879" s="17">
        <v>1440</v>
      </c>
      <c r="F6879" s="17">
        <v>36533</v>
      </c>
      <c r="G6879" s="17">
        <v>19232.372000000003</v>
      </c>
      <c r="H6879">
        <v>54.476654390811753</v>
      </c>
    </row>
    <row r="6880" spans="1:8" x14ac:dyDescent="0.3">
      <c r="A6880" t="s">
        <v>1869</v>
      </c>
      <c r="B6880" t="s">
        <v>182</v>
      </c>
      <c r="C6880" t="s">
        <v>30</v>
      </c>
      <c r="D6880" s="155">
        <v>762.8</v>
      </c>
      <c r="E6880" s="17">
        <v>1108</v>
      </c>
      <c r="F6880" s="17">
        <v>242456</v>
      </c>
      <c r="G6880" s="17">
        <v>147249.80319999997</v>
      </c>
      <c r="H6880">
        <v>63.937091282906977</v>
      </c>
    </row>
    <row r="6881" spans="1:8" x14ac:dyDescent="0.3">
      <c r="A6881" t="s">
        <v>8910</v>
      </c>
      <c r="B6881" t="s">
        <v>182</v>
      </c>
      <c r="C6881" t="s">
        <v>5079</v>
      </c>
      <c r="D6881" s="155">
        <v>762.8</v>
      </c>
      <c r="E6881" s="17">
        <v>560</v>
      </c>
      <c r="F6881" s="17">
        <v>16989</v>
      </c>
      <c r="G6881" s="17">
        <v>9076.8420000000006</v>
      </c>
      <c r="H6881">
        <v>98.514107605030162</v>
      </c>
    </row>
    <row r="6882" spans="1:8" x14ac:dyDescent="0.3">
      <c r="A6882" t="s">
        <v>8911</v>
      </c>
      <c r="B6882" t="s">
        <v>182</v>
      </c>
      <c r="C6882" t="s">
        <v>5081</v>
      </c>
      <c r="D6882" s="155">
        <v>762.8</v>
      </c>
      <c r="E6882" s="17">
        <v>0</v>
      </c>
      <c r="F6882" s="17">
        <v>148573</v>
      </c>
      <c r="G6882" s="17">
        <v>80738.946299999996</v>
      </c>
      <c r="H6882">
        <v>71.129702413759546</v>
      </c>
    </row>
    <row r="6883" spans="1:8" x14ac:dyDescent="0.3">
      <c r="A6883" t="s">
        <v>8912</v>
      </c>
      <c r="B6883" t="s">
        <v>182</v>
      </c>
      <c r="C6883" t="s">
        <v>5083</v>
      </c>
      <c r="D6883" s="155">
        <v>762.8</v>
      </c>
      <c r="E6883" s="17">
        <v>0</v>
      </c>
      <c r="F6883" s="17">
        <v>142849</v>
      </c>
      <c r="G6883" s="17">
        <v>76396.405999999988</v>
      </c>
      <c r="H6883">
        <v>45.309309871334719</v>
      </c>
    </row>
    <row r="6884" spans="1:8" x14ac:dyDescent="0.3">
      <c r="A6884" t="s">
        <v>8913</v>
      </c>
      <c r="B6884" t="s">
        <v>182</v>
      </c>
      <c r="C6884" t="s">
        <v>5085</v>
      </c>
      <c r="D6884" s="155">
        <v>762.8</v>
      </c>
      <c r="E6884" s="17">
        <v>270</v>
      </c>
      <c r="F6884" s="17">
        <v>68767</v>
      </c>
      <c r="G6884" s="17">
        <v>27679.212</v>
      </c>
      <c r="H6884">
        <v>30.792650672749772</v>
      </c>
    </row>
    <row r="6885" spans="1:8" x14ac:dyDescent="0.3">
      <c r="A6885" t="s">
        <v>1870</v>
      </c>
      <c r="B6885" t="s">
        <v>182</v>
      </c>
      <c r="C6885" t="s">
        <v>31</v>
      </c>
      <c r="D6885" s="155">
        <v>762.8</v>
      </c>
      <c r="E6885" s="17">
        <v>1960</v>
      </c>
      <c r="F6885" s="17">
        <v>215264</v>
      </c>
      <c r="G6885" s="17">
        <v>111535.64469999999</v>
      </c>
      <c r="H6885">
        <v>63.127564141566978</v>
      </c>
    </row>
    <row r="6886" spans="1:8" x14ac:dyDescent="0.3">
      <c r="A6886" t="s">
        <v>1811</v>
      </c>
      <c r="B6886" t="s">
        <v>183</v>
      </c>
      <c r="C6886" t="s">
        <v>4</v>
      </c>
      <c r="D6886" s="155">
        <v>1120.4000000000001</v>
      </c>
      <c r="E6886" s="17">
        <v>11106</v>
      </c>
      <c r="F6886" s="17">
        <v>4188771</v>
      </c>
      <c r="G6886" s="17">
        <v>2356108.7615000019</v>
      </c>
      <c r="H6886">
        <v>46.238510701599772</v>
      </c>
    </row>
    <row r="6887" spans="1:8" x14ac:dyDescent="0.3">
      <c r="A6887" t="s">
        <v>1812</v>
      </c>
      <c r="B6887" t="s">
        <v>183</v>
      </c>
      <c r="C6887" t="s">
        <v>2</v>
      </c>
      <c r="D6887" s="155">
        <v>1120.4000000000001</v>
      </c>
      <c r="E6887" s="17">
        <v>18294</v>
      </c>
      <c r="F6887" s="17">
        <v>5748939</v>
      </c>
      <c r="G6887" s="17">
        <v>3228471.7882000003</v>
      </c>
      <c r="H6887">
        <v>73.889916887749479</v>
      </c>
    </row>
    <row r="6888" spans="1:8" x14ac:dyDescent="0.3">
      <c r="A6888" t="s">
        <v>1813</v>
      </c>
      <c r="B6888" t="s">
        <v>183</v>
      </c>
      <c r="C6888" t="s">
        <v>3</v>
      </c>
      <c r="D6888" s="155">
        <v>1120.4000000000001</v>
      </c>
      <c r="E6888" s="17">
        <v>10080</v>
      </c>
      <c r="F6888" s="17">
        <v>1810241</v>
      </c>
      <c r="G6888" s="17">
        <v>978672.64449999947</v>
      </c>
      <c r="H6888">
        <v>60.001157326747204</v>
      </c>
    </row>
    <row r="6889" spans="1:8" x14ac:dyDescent="0.3">
      <c r="A6889" t="s">
        <v>1814</v>
      </c>
      <c r="B6889" t="s">
        <v>183</v>
      </c>
      <c r="C6889" t="s">
        <v>7</v>
      </c>
      <c r="D6889" s="155">
        <v>1120.4000000000001</v>
      </c>
      <c r="E6889" s="17">
        <v>4095</v>
      </c>
      <c r="F6889" s="17">
        <v>982731</v>
      </c>
      <c r="G6889" s="17">
        <v>549264.81600000011</v>
      </c>
      <c r="H6889">
        <v>64.966008270439787</v>
      </c>
    </row>
    <row r="6890" spans="1:8" x14ac:dyDescent="0.3">
      <c r="A6890" t="s">
        <v>1815</v>
      </c>
      <c r="B6890" t="s">
        <v>183</v>
      </c>
      <c r="C6890" t="s">
        <v>5</v>
      </c>
      <c r="D6890" s="155">
        <v>1120.4000000000001</v>
      </c>
      <c r="E6890" s="17">
        <v>5600</v>
      </c>
      <c r="F6890" s="17">
        <v>937498</v>
      </c>
      <c r="G6890" s="17">
        <v>538729.05949999997</v>
      </c>
      <c r="H6890">
        <v>60.365249449762558</v>
      </c>
    </row>
    <row r="6891" spans="1:8" x14ac:dyDescent="0.3">
      <c r="A6891" t="s">
        <v>1816</v>
      </c>
      <c r="B6891" t="s">
        <v>183</v>
      </c>
      <c r="C6891" t="s">
        <v>6</v>
      </c>
      <c r="D6891" s="155">
        <v>1120.4000000000001</v>
      </c>
      <c r="E6891" s="17">
        <v>1060</v>
      </c>
      <c r="F6891" s="17">
        <v>309893</v>
      </c>
      <c r="G6891" s="17">
        <v>151040.1041</v>
      </c>
      <c r="H6891">
        <v>52.821923923138293</v>
      </c>
    </row>
    <row r="6892" spans="1:8" x14ac:dyDescent="0.3">
      <c r="A6892" t="s">
        <v>1817</v>
      </c>
      <c r="B6892" t="s">
        <v>183</v>
      </c>
      <c r="C6892" t="s">
        <v>8</v>
      </c>
      <c r="D6892" s="155">
        <v>1120.4000000000001</v>
      </c>
      <c r="E6892" s="17">
        <v>3230</v>
      </c>
      <c r="F6892" s="17">
        <v>534669</v>
      </c>
      <c r="G6892" s="17">
        <v>260569.8594999999</v>
      </c>
      <c r="H6892">
        <v>59.604126415347224</v>
      </c>
    </row>
    <row r="6893" spans="1:8" x14ac:dyDescent="0.3">
      <c r="A6893" t="s">
        <v>1818</v>
      </c>
      <c r="B6893" t="s">
        <v>183</v>
      </c>
      <c r="C6893" t="s">
        <v>21</v>
      </c>
      <c r="D6893" s="155">
        <v>1120.4000000000001</v>
      </c>
      <c r="E6893" s="17">
        <v>2720</v>
      </c>
      <c r="F6893" s="17">
        <v>291574</v>
      </c>
      <c r="G6893" s="17">
        <v>142700.033</v>
      </c>
      <c r="H6893">
        <v>57.779706527199586</v>
      </c>
    </row>
    <row r="6894" spans="1:8" x14ac:dyDescent="0.3">
      <c r="A6894" t="s">
        <v>1819</v>
      </c>
      <c r="B6894" t="s">
        <v>183</v>
      </c>
      <c r="C6894" t="s">
        <v>22</v>
      </c>
      <c r="D6894" s="155">
        <v>1120.4000000000001</v>
      </c>
      <c r="E6894" s="17">
        <v>2560</v>
      </c>
      <c r="F6894" s="17">
        <v>486755</v>
      </c>
      <c r="G6894" s="17">
        <v>246241.77239999984</v>
      </c>
      <c r="H6894">
        <v>54.237466283538375</v>
      </c>
    </row>
    <row r="6895" spans="1:8" x14ac:dyDescent="0.3">
      <c r="A6895" t="s">
        <v>1820</v>
      </c>
      <c r="B6895" t="s">
        <v>183</v>
      </c>
      <c r="C6895" t="s">
        <v>23</v>
      </c>
      <c r="D6895" s="155">
        <v>1120.4000000000001</v>
      </c>
      <c r="E6895" s="17">
        <v>1440</v>
      </c>
      <c r="F6895" s="17">
        <v>341439</v>
      </c>
      <c r="G6895" s="17">
        <v>178450.94600000003</v>
      </c>
      <c r="H6895">
        <v>73.953510401443282</v>
      </c>
    </row>
    <row r="6896" spans="1:8" x14ac:dyDescent="0.3">
      <c r="A6896" t="s">
        <v>1821</v>
      </c>
      <c r="B6896" t="s">
        <v>183</v>
      </c>
      <c r="C6896" t="s">
        <v>24</v>
      </c>
      <c r="D6896" s="155">
        <v>1120.4000000000001</v>
      </c>
      <c r="E6896" s="17">
        <v>6120</v>
      </c>
      <c r="F6896" s="17">
        <v>575592</v>
      </c>
      <c r="G6896" s="17">
        <v>308277.03099999996</v>
      </c>
      <c r="H6896">
        <v>59.509680142528644</v>
      </c>
    </row>
    <row r="6897" spans="1:8" x14ac:dyDescent="0.3">
      <c r="A6897" t="s">
        <v>1822</v>
      </c>
      <c r="B6897" t="s">
        <v>183</v>
      </c>
      <c r="C6897" t="s">
        <v>25</v>
      </c>
      <c r="D6897" s="155">
        <v>1120.4000000000001</v>
      </c>
      <c r="E6897" s="17">
        <v>2240</v>
      </c>
      <c r="F6897" s="17">
        <v>271327</v>
      </c>
      <c r="G6897" s="17">
        <v>142291.52400000006</v>
      </c>
      <c r="H6897">
        <v>57.876628300266752</v>
      </c>
    </row>
    <row r="6898" spans="1:8" x14ac:dyDescent="0.3">
      <c r="A6898" t="s">
        <v>8914</v>
      </c>
      <c r="B6898" t="s">
        <v>183</v>
      </c>
      <c r="C6898" t="s">
        <v>5061</v>
      </c>
      <c r="D6898" s="155">
        <v>1120.4000000000001</v>
      </c>
      <c r="E6898" s="17">
        <v>1365</v>
      </c>
      <c r="F6898" s="17">
        <v>271390</v>
      </c>
      <c r="G6898" s="17">
        <v>145661.76620000007</v>
      </c>
      <c r="H6898">
        <v>62.768307192270299</v>
      </c>
    </row>
    <row r="6899" spans="1:8" x14ac:dyDescent="0.3">
      <c r="A6899" t="s">
        <v>1823</v>
      </c>
      <c r="B6899" t="s">
        <v>183</v>
      </c>
      <c r="C6899" t="s">
        <v>14</v>
      </c>
      <c r="D6899" s="155">
        <v>1120.4000000000001</v>
      </c>
      <c r="E6899" s="17">
        <v>1210</v>
      </c>
      <c r="F6899" s="17">
        <v>376526</v>
      </c>
      <c r="G6899" s="17">
        <v>194415.16700000007</v>
      </c>
      <c r="H6899">
        <v>32.286997270502916</v>
      </c>
    </row>
    <row r="6900" spans="1:8" x14ac:dyDescent="0.3">
      <c r="A6900" t="s">
        <v>1824</v>
      </c>
      <c r="B6900" t="s">
        <v>183</v>
      </c>
      <c r="C6900" t="s">
        <v>15</v>
      </c>
      <c r="D6900" s="155">
        <v>1120.4000000000001</v>
      </c>
      <c r="E6900" s="17">
        <v>930</v>
      </c>
      <c r="F6900" s="17">
        <v>377628</v>
      </c>
      <c r="G6900" s="17">
        <v>222295.25120000012</v>
      </c>
      <c r="H6900">
        <v>35.007234396536937</v>
      </c>
    </row>
    <row r="6901" spans="1:8" x14ac:dyDescent="0.3">
      <c r="A6901" t="s">
        <v>8915</v>
      </c>
      <c r="B6901" t="s">
        <v>183</v>
      </c>
      <c r="C6901" t="s">
        <v>5063</v>
      </c>
      <c r="D6901" s="155">
        <v>1120.4000000000001</v>
      </c>
      <c r="E6901" s="17">
        <v>400</v>
      </c>
      <c r="F6901" s="17">
        <v>11377</v>
      </c>
      <c r="G6901" s="17">
        <v>5079.0689999999959</v>
      </c>
      <c r="H6901">
        <v>80.797694512689887</v>
      </c>
    </row>
    <row r="6902" spans="1:8" x14ac:dyDescent="0.3">
      <c r="A6902" t="s">
        <v>8916</v>
      </c>
      <c r="B6902" t="s">
        <v>183</v>
      </c>
      <c r="C6902" t="s">
        <v>5065</v>
      </c>
      <c r="D6902" s="155">
        <v>1120.4000000000001</v>
      </c>
      <c r="E6902" s="17">
        <v>0</v>
      </c>
      <c r="F6902" s="17">
        <v>411440</v>
      </c>
      <c r="G6902" s="17">
        <v>163172.90960000013</v>
      </c>
      <c r="H6902">
        <v>77.423422400571425</v>
      </c>
    </row>
    <row r="6903" spans="1:8" x14ac:dyDescent="0.3">
      <c r="A6903" t="s">
        <v>8917</v>
      </c>
      <c r="B6903" t="s">
        <v>183</v>
      </c>
      <c r="C6903" t="s">
        <v>5067</v>
      </c>
      <c r="D6903" s="155">
        <v>1120.4000000000001</v>
      </c>
      <c r="E6903" s="17">
        <v>0</v>
      </c>
      <c r="F6903" s="17">
        <v>546882</v>
      </c>
      <c r="G6903" s="17">
        <v>202524.37220000022</v>
      </c>
      <c r="H6903">
        <v>109.19463848914381</v>
      </c>
    </row>
    <row r="6904" spans="1:8" x14ac:dyDescent="0.3">
      <c r="A6904" t="s">
        <v>8918</v>
      </c>
      <c r="B6904" t="s">
        <v>183</v>
      </c>
      <c r="C6904" t="s">
        <v>5069</v>
      </c>
      <c r="D6904" s="155">
        <v>1120.4000000000001</v>
      </c>
      <c r="E6904" s="17">
        <v>0</v>
      </c>
      <c r="F6904" s="17">
        <v>86155</v>
      </c>
      <c r="G6904" s="17">
        <v>45151.290000000008</v>
      </c>
      <c r="H6904">
        <v>92.20607984984764</v>
      </c>
    </row>
    <row r="6905" spans="1:8" x14ac:dyDescent="0.3">
      <c r="A6905" t="s">
        <v>8919</v>
      </c>
      <c r="B6905" t="s">
        <v>183</v>
      </c>
      <c r="C6905" t="s">
        <v>5071</v>
      </c>
      <c r="D6905" s="155">
        <v>1120.4000000000001</v>
      </c>
      <c r="E6905" s="17">
        <v>0</v>
      </c>
      <c r="F6905" s="17">
        <v>40623</v>
      </c>
      <c r="G6905" s="17">
        <v>19971.076000000005</v>
      </c>
      <c r="H6905">
        <v>38.903820094437727</v>
      </c>
    </row>
    <row r="6906" spans="1:8" x14ac:dyDescent="0.3">
      <c r="A6906" t="s">
        <v>8920</v>
      </c>
      <c r="B6906" t="s">
        <v>183</v>
      </c>
      <c r="C6906" t="s">
        <v>5073</v>
      </c>
      <c r="D6906" s="155">
        <v>1120.4000000000001</v>
      </c>
      <c r="E6906" s="17">
        <v>0</v>
      </c>
      <c r="F6906" s="17">
        <v>4743</v>
      </c>
      <c r="G6906" s="17">
        <v>1336.1117000000004</v>
      </c>
      <c r="H6906">
        <v>28.336877965737827</v>
      </c>
    </row>
    <row r="6907" spans="1:8" x14ac:dyDescent="0.3">
      <c r="A6907" t="s">
        <v>8921</v>
      </c>
      <c r="B6907" t="s">
        <v>183</v>
      </c>
      <c r="C6907" t="s">
        <v>5075</v>
      </c>
      <c r="D6907" s="155">
        <v>1120.4000000000001</v>
      </c>
      <c r="E6907" s="17">
        <v>0</v>
      </c>
      <c r="F6907" s="17">
        <v>2414</v>
      </c>
      <c r="G6907" s="17">
        <v>683.86999999999989</v>
      </c>
      <c r="H6907">
        <v>74.965308965222263</v>
      </c>
    </row>
    <row r="6908" spans="1:8" x14ac:dyDescent="0.3">
      <c r="A6908" t="s">
        <v>1825</v>
      </c>
      <c r="B6908" t="s">
        <v>183</v>
      </c>
      <c r="C6908" t="s">
        <v>26</v>
      </c>
      <c r="D6908" s="155">
        <v>1120.4000000000001</v>
      </c>
      <c r="E6908" s="17">
        <v>684</v>
      </c>
      <c r="F6908" s="17">
        <v>377249</v>
      </c>
      <c r="G6908" s="17">
        <v>206123.57310000004</v>
      </c>
      <c r="H6908">
        <v>46.459901080895335</v>
      </c>
    </row>
    <row r="6909" spans="1:8" x14ac:dyDescent="0.3">
      <c r="A6909" t="s">
        <v>1826</v>
      </c>
      <c r="B6909" t="s">
        <v>183</v>
      </c>
      <c r="C6909" t="s">
        <v>27</v>
      </c>
      <c r="D6909" s="155">
        <v>1120.4000000000001</v>
      </c>
      <c r="E6909" s="17">
        <v>684</v>
      </c>
      <c r="F6909" s="17">
        <v>154875</v>
      </c>
      <c r="G6909" s="17">
        <v>71381.319700000007</v>
      </c>
      <c r="H6909">
        <v>86.395898231832945</v>
      </c>
    </row>
    <row r="6910" spans="1:8" x14ac:dyDescent="0.3">
      <c r="A6910" t="s">
        <v>1827</v>
      </c>
      <c r="B6910" t="s">
        <v>183</v>
      </c>
      <c r="C6910" t="s">
        <v>28</v>
      </c>
      <c r="D6910" s="155">
        <v>1120.4000000000001</v>
      </c>
      <c r="E6910" s="17">
        <v>1056</v>
      </c>
      <c r="F6910" s="17">
        <v>209413</v>
      </c>
      <c r="G6910" s="17">
        <v>96575.302999999956</v>
      </c>
      <c r="H6910">
        <v>66.913575638644915</v>
      </c>
    </row>
    <row r="6911" spans="1:8" x14ac:dyDescent="0.3">
      <c r="A6911" t="s">
        <v>1828</v>
      </c>
      <c r="B6911" t="s">
        <v>183</v>
      </c>
      <c r="C6911" t="s">
        <v>29</v>
      </c>
      <c r="D6911" s="155">
        <v>1120.4000000000001</v>
      </c>
      <c r="E6911" s="17">
        <v>200</v>
      </c>
      <c r="F6911" s="17">
        <v>119996</v>
      </c>
      <c r="G6911" s="17">
        <v>64122.244300000013</v>
      </c>
      <c r="H6911">
        <v>50.190984167187452</v>
      </c>
    </row>
    <row r="6912" spans="1:8" x14ac:dyDescent="0.3">
      <c r="A6912" t="s">
        <v>8922</v>
      </c>
      <c r="B6912" t="s">
        <v>183</v>
      </c>
      <c r="C6912" t="s">
        <v>5077</v>
      </c>
      <c r="D6912" s="155">
        <v>1120.4000000000001</v>
      </c>
      <c r="E6912" s="17">
        <v>640</v>
      </c>
      <c r="F6912" s="17">
        <v>16710</v>
      </c>
      <c r="G6912" s="17">
        <v>7146.503999999999</v>
      </c>
      <c r="H6912">
        <v>61.633462459753254</v>
      </c>
    </row>
    <row r="6913" spans="1:8" x14ac:dyDescent="0.3">
      <c r="A6913" t="s">
        <v>1829</v>
      </c>
      <c r="B6913" t="s">
        <v>183</v>
      </c>
      <c r="C6913" t="s">
        <v>30</v>
      </c>
      <c r="D6913" s="155">
        <v>1120.4000000000001</v>
      </c>
      <c r="E6913" s="17">
        <v>1108</v>
      </c>
      <c r="F6913" s="17">
        <v>213045</v>
      </c>
      <c r="G6913" s="17">
        <v>125805.15169999993</v>
      </c>
      <c r="H6913">
        <v>64.881275998275669</v>
      </c>
    </row>
    <row r="6914" spans="1:8" x14ac:dyDescent="0.3">
      <c r="A6914" t="s">
        <v>8923</v>
      </c>
      <c r="B6914" t="s">
        <v>183</v>
      </c>
      <c r="C6914" t="s">
        <v>5079</v>
      </c>
      <c r="D6914" s="155">
        <v>1120.4000000000001</v>
      </c>
      <c r="E6914" s="17">
        <v>960</v>
      </c>
      <c r="F6914" s="17">
        <v>28984</v>
      </c>
      <c r="G6914" s="17">
        <v>15334.651999999996</v>
      </c>
      <c r="H6914">
        <v>107.10430827172097</v>
      </c>
    </row>
    <row r="6915" spans="1:8" x14ac:dyDescent="0.3">
      <c r="A6915" t="s">
        <v>8924</v>
      </c>
      <c r="B6915" t="s">
        <v>183</v>
      </c>
      <c r="C6915" t="s">
        <v>5081</v>
      </c>
      <c r="D6915" s="155">
        <v>1120.4000000000001</v>
      </c>
      <c r="E6915" s="17">
        <v>0</v>
      </c>
      <c r="F6915" s="17">
        <v>250791</v>
      </c>
      <c r="G6915" s="17">
        <v>130729.80169999995</v>
      </c>
      <c r="H6915">
        <v>33.731516377843803</v>
      </c>
    </row>
    <row r="6916" spans="1:8" x14ac:dyDescent="0.3">
      <c r="A6916" t="s">
        <v>8925</v>
      </c>
      <c r="B6916" t="s">
        <v>183</v>
      </c>
      <c r="C6916" t="s">
        <v>5083</v>
      </c>
      <c r="D6916" s="155">
        <v>1120.4000000000001</v>
      </c>
      <c r="E6916" s="17">
        <v>0</v>
      </c>
      <c r="F6916" s="17">
        <v>285634</v>
      </c>
      <c r="G6916" s="17">
        <v>154195.36799999999</v>
      </c>
      <c r="H6916">
        <v>36.005654409123785</v>
      </c>
    </row>
    <row r="6917" spans="1:8" x14ac:dyDescent="0.3">
      <c r="A6917" t="s">
        <v>8926</v>
      </c>
      <c r="B6917" t="s">
        <v>183</v>
      </c>
      <c r="C6917" t="s">
        <v>5085</v>
      </c>
      <c r="D6917" s="155">
        <v>1120.4000000000001</v>
      </c>
      <c r="E6917" s="17">
        <v>225</v>
      </c>
      <c r="F6917" s="17">
        <v>29604</v>
      </c>
      <c r="G6917" s="17">
        <v>8607.8640000000014</v>
      </c>
      <c r="H6917">
        <v>43.692169583012777</v>
      </c>
    </row>
    <row r="6918" spans="1:8" x14ac:dyDescent="0.3">
      <c r="A6918" t="s">
        <v>1830</v>
      </c>
      <c r="B6918" t="s">
        <v>183</v>
      </c>
      <c r="C6918" t="s">
        <v>31</v>
      </c>
      <c r="D6918" s="155">
        <v>1120.4000000000001</v>
      </c>
      <c r="E6918" s="17">
        <v>1468</v>
      </c>
      <c r="F6918" s="17">
        <v>162579</v>
      </c>
      <c r="G6918" s="17">
        <v>72778.295899999997</v>
      </c>
      <c r="H6918">
        <v>53.309102541880854</v>
      </c>
    </row>
    <row r="6919" spans="1:8" x14ac:dyDescent="0.3">
      <c r="A6919" t="s">
        <v>1891</v>
      </c>
      <c r="B6919" t="s">
        <v>184</v>
      </c>
      <c r="C6919" t="s">
        <v>4</v>
      </c>
      <c r="D6919" s="155">
        <v>1102.7</v>
      </c>
      <c r="E6919" s="17">
        <v>12207</v>
      </c>
      <c r="F6919" s="17">
        <v>3998213</v>
      </c>
      <c r="G6919" s="17">
        <v>2202256.5370999998</v>
      </c>
      <c r="H6919">
        <v>47.526704770322041</v>
      </c>
    </row>
    <row r="6920" spans="1:8" x14ac:dyDescent="0.3">
      <c r="A6920" t="s">
        <v>1892</v>
      </c>
      <c r="B6920" t="s">
        <v>184</v>
      </c>
      <c r="C6920" t="s">
        <v>2</v>
      </c>
      <c r="D6920" s="155">
        <v>1102.7</v>
      </c>
      <c r="E6920" s="17">
        <v>16695</v>
      </c>
      <c r="F6920" s="17">
        <v>6847728</v>
      </c>
      <c r="G6920" s="17">
        <v>3759168.1391000054</v>
      </c>
      <c r="H6920">
        <v>56.152421796048237</v>
      </c>
    </row>
    <row r="6921" spans="1:8" x14ac:dyDescent="0.3">
      <c r="A6921" t="s">
        <v>1893</v>
      </c>
      <c r="B6921" t="s">
        <v>184</v>
      </c>
      <c r="C6921" t="s">
        <v>3</v>
      </c>
      <c r="D6921" s="155">
        <v>1102.7</v>
      </c>
      <c r="E6921" s="17">
        <v>15796</v>
      </c>
      <c r="F6921" s="17">
        <v>2931769</v>
      </c>
      <c r="G6921" s="17">
        <v>1590262.9101</v>
      </c>
      <c r="H6921">
        <v>58.940589110999959</v>
      </c>
    </row>
    <row r="6922" spans="1:8" x14ac:dyDescent="0.3">
      <c r="A6922" t="s">
        <v>1894</v>
      </c>
      <c r="B6922" t="s">
        <v>184</v>
      </c>
      <c r="C6922" t="s">
        <v>7</v>
      </c>
      <c r="D6922" s="155">
        <v>1102.7</v>
      </c>
      <c r="E6922" s="17">
        <v>3714</v>
      </c>
      <c r="F6922" s="17">
        <v>1092244</v>
      </c>
      <c r="G6922" s="17">
        <v>607999.12000000046</v>
      </c>
      <c r="H6922">
        <v>52.335094444984144</v>
      </c>
    </row>
    <row r="6923" spans="1:8" x14ac:dyDescent="0.3">
      <c r="A6923" t="s">
        <v>1895</v>
      </c>
      <c r="B6923" t="s">
        <v>184</v>
      </c>
      <c r="C6923" t="s">
        <v>5</v>
      </c>
      <c r="D6923" s="155">
        <v>1102.7</v>
      </c>
      <c r="E6923" s="17">
        <v>5600</v>
      </c>
      <c r="F6923" s="17">
        <v>939563</v>
      </c>
      <c r="G6923" s="17">
        <v>538310.24989999982</v>
      </c>
      <c r="H6923">
        <v>55.925508914536863</v>
      </c>
    </row>
    <row r="6924" spans="1:8" x14ac:dyDescent="0.3">
      <c r="A6924" t="s">
        <v>1896</v>
      </c>
      <c r="B6924" t="s">
        <v>184</v>
      </c>
      <c r="C6924" t="s">
        <v>6</v>
      </c>
      <c r="D6924" s="155">
        <v>1102.7</v>
      </c>
      <c r="E6924" s="17">
        <v>1645</v>
      </c>
      <c r="F6924" s="17">
        <v>466676</v>
      </c>
      <c r="G6924" s="17">
        <v>243052.36900000004</v>
      </c>
      <c r="H6924">
        <v>33.506173874352356</v>
      </c>
    </row>
    <row r="6925" spans="1:8" x14ac:dyDescent="0.3">
      <c r="A6925" t="s">
        <v>1897</v>
      </c>
      <c r="B6925" t="s">
        <v>184</v>
      </c>
      <c r="C6925" t="s">
        <v>8</v>
      </c>
      <c r="D6925" s="155">
        <v>1102.7</v>
      </c>
      <c r="E6925" s="17">
        <v>2295</v>
      </c>
      <c r="F6925" s="17">
        <v>564707</v>
      </c>
      <c r="G6925" s="17">
        <v>272994.96880000015</v>
      </c>
      <c r="H6925">
        <v>43.457023397189317</v>
      </c>
    </row>
    <row r="6926" spans="1:8" x14ac:dyDescent="0.3">
      <c r="A6926" t="s">
        <v>1898</v>
      </c>
      <c r="B6926" t="s">
        <v>184</v>
      </c>
      <c r="C6926" t="s">
        <v>21</v>
      </c>
      <c r="D6926" s="155">
        <v>1102.7</v>
      </c>
      <c r="E6926" s="17">
        <v>1560</v>
      </c>
      <c r="F6926" s="17">
        <v>256988</v>
      </c>
      <c r="G6926" s="17">
        <v>124647.00619999992</v>
      </c>
      <c r="H6926">
        <v>47.781635554711919</v>
      </c>
    </row>
    <row r="6927" spans="1:8" x14ac:dyDescent="0.3">
      <c r="A6927" t="s">
        <v>1899</v>
      </c>
      <c r="B6927" t="s">
        <v>184</v>
      </c>
      <c r="C6927" t="s">
        <v>22</v>
      </c>
      <c r="D6927" s="155">
        <v>1102.7</v>
      </c>
      <c r="E6927" s="17">
        <v>1480</v>
      </c>
      <c r="F6927" s="17">
        <v>434686</v>
      </c>
      <c r="G6927" s="17">
        <v>219416.16939999996</v>
      </c>
      <c r="H6927">
        <v>38.645788065204172</v>
      </c>
    </row>
    <row r="6928" spans="1:8" x14ac:dyDescent="0.3">
      <c r="A6928" t="s">
        <v>1900</v>
      </c>
      <c r="B6928" t="s">
        <v>184</v>
      </c>
      <c r="C6928" t="s">
        <v>23</v>
      </c>
      <c r="D6928" s="155">
        <v>1102.7</v>
      </c>
      <c r="E6928" s="17">
        <v>840</v>
      </c>
      <c r="F6928" s="17">
        <v>284874</v>
      </c>
      <c r="G6928" s="17">
        <v>145476.66599999994</v>
      </c>
      <c r="H6928">
        <v>54.449511458375511</v>
      </c>
    </row>
    <row r="6929" spans="1:8" x14ac:dyDescent="0.3">
      <c r="A6929" t="s">
        <v>1901</v>
      </c>
      <c r="B6929" t="s">
        <v>184</v>
      </c>
      <c r="C6929" t="s">
        <v>24</v>
      </c>
      <c r="D6929" s="155">
        <v>1102.7</v>
      </c>
      <c r="E6929" s="17">
        <v>3480</v>
      </c>
      <c r="F6929" s="17">
        <v>404626</v>
      </c>
      <c r="G6929" s="17">
        <v>213905.32280000026</v>
      </c>
      <c r="H6929">
        <v>50.284853068883869</v>
      </c>
    </row>
    <row r="6930" spans="1:8" x14ac:dyDescent="0.3">
      <c r="A6930" t="s">
        <v>1902</v>
      </c>
      <c r="B6930" t="s">
        <v>184</v>
      </c>
      <c r="C6930" t="s">
        <v>25</v>
      </c>
      <c r="D6930" s="155">
        <v>1102.7</v>
      </c>
      <c r="E6930" s="17">
        <v>1280</v>
      </c>
      <c r="F6930" s="17">
        <v>230606</v>
      </c>
      <c r="G6930" s="17">
        <v>119802.04999999999</v>
      </c>
      <c r="H6930">
        <v>40.543973786133016</v>
      </c>
    </row>
    <row r="6931" spans="1:8" x14ac:dyDescent="0.3">
      <c r="A6931" t="s">
        <v>8927</v>
      </c>
      <c r="B6931" t="s">
        <v>184</v>
      </c>
      <c r="C6931" t="s">
        <v>5061</v>
      </c>
      <c r="D6931" s="155">
        <v>1102.7</v>
      </c>
      <c r="E6931" s="17">
        <v>2785</v>
      </c>
      <c r="F6931" s="17">
        <v>379739</v>
      </c>
      <c r="G6931" s="17">
        <v>204208.4991999999</v>
      </c>
      <c r="H6931">
        <v>48.544594310756864</v>
      </c>
    </row>
    <row r="6932" spans="1:8" x14ac:dyDescent="0.3">
      <c r="A6932" t="s">
        <v>1903</v>
      </c>
      <c r="B6932" t="s">
        <v>184</v>
      </c>
      <c r="C6932" t="s">
        <v>14</v>
      </c>
      <c r="D6932" s="155">
        <v>1102.7</v>
      </c>
      <c r="E6932" s="17">
        <v>1470</v>
      </c>
      <c r="F6932" s="17">
        <v>550064</v>
      </c>
      <c r="G6932" s="17">
        <v>287042.87800000008</v>
      </c>
      <c r="H6932">
        <v>23.514146167698271</v>
      </c>
    </row>
    <row r="6933" spans="1:8" x14ac:dyDescent="0.3">
      <c r="A6933" t="s">
        <v>1904</v>
      </c>
      <c r="B6933" t="s">
        <v>184</v>
      </c>
      <c r="C6933" t="s">
        <v>15</v>
      </c>
      <c r="D6933" s="155">
        <v>1102.7</v>
      </c>
      <c r="E6933" s="17">
        <v>1240</v>
      </c>
      <c r="F6933" s="17">
        <v>524967</v>
      </c>
      <c r="G6933" s="17">
        <v>308064.26600000018</v>
      </c>
      <c r="H6933">
        <v>29.833700721817522</v>
      </c>
    </row>
    <row r="6934" spans="1:8" x14ac:dyDescent="0.3">
      <c r="A6934" t="s">
        <v>8928</v>
      </c>
      <c r="B6934" t="s">
        <v>184</v>
      </c>
      <c r="C6934" t="s">
        <v>5063</v>
      </c>
      <c r="D6934" s="155">
        <v>1102.7</v>
      </c>
      <c r="E6934" s="17">
        <v>400</v>
      </c>
      <c r="F6934" s="17">
        <v>20794</v>
      </c>
      <c r="G6934" s="17">
        <v>9052.1719999999968</v>
      </c>
      <c r="H6934">
        <v>35.041925584329796</v>
      </c>
    </row>
    <row r="6935" spans="1:8" x14ac:dyDescent="0.3">
      <c r="A6935" t="s">
        <v>8929</v>
      </c>
      <c r="B6935" t="s">
        <v>184</v>
      </c>
      <c r="C6935" t="s">
        <v>5065</v>
      </c>
      <c r="D6935" s="155">
        <v>1102.7</v>
      </c>
      <c r="E6935" s="17">
        <v>0</v>
      </c>
      <c r="F6935" s="17">
        <v>890784</v>
      </c>
      <c r="G6935" s="17">
        <v>407216.07800000015</v>
      </c>
      <c r="H6935">
        <v>71.244431616992088</v>
      </c>
    </row>
    <row r="6936" spans="1:8" x14ac:dyDescent="0.3">
      <c r="A6936" t="s">
        <v>8930</v>
      </c>
      <c r="B6936" t="s">
        <v>184</v>
      </c>
      <c r="C6936" t="s">
        <v>5067</v>
      </c>
      <c r="D6936" s="155">
        <v>1102.7</v>
      </c>
      <c r="E6936" s="17">
        <v>0</v>
      </c>
      <c r="F6936" s="17">
        <v>763070</v>
      </c>
      <c r="G6936" s="17">
        <v>331095.41479999915</v>
      </c>
      <c r="H6936">
        <v>57.705301972010304</v>
      </c>
    </row>
    <row r="6937" spans="1:8" x14ac:dyDescent="0.3">
      <c r="A6937" t="s">
        <v>8931</v>
      </c>
      <c r="B6937" t="s">
        <v>184</v>
      </c>
      <c r="C6937" t="s">
        <v>5069</v>
      </c>
      <c r="D6937" s="155">
        <v>1102.7</v>
      </c>
      <c r="E6937" s="17">
        <v>0</v>
      </c>
      <c r="F6937" s="17">
        <v>82820</v>
      </c>
      <c r="G6937" s="17">
        <v>50371.92</v>
      </c>
      <c r="H6937">
        <v>79.785502291661146</v>
      </c>
    </row>
    <row r="6938" spans="1:8" x14ac:dyDescent="0.3">
      <c r="A6938" t="s">
        <v>8932</v>
      </c>
      <c r="B6938" t="s">
        <v>184</v>
      </c>
      <c r="C6938" t="s">
        <v>5071</v>
      </c>
      <c r="D6938" s="155">
        <v>1102.7</v>
      </c>
      <c r="E6938" s="17">
        <v>0</v>
      </c>
      <c r="F6938" s="17">
        <v>77139</v>
      </c>
      <c r="G6938" s="17">
        <v>33799.743699999999</v>
      </c>
      <c r="H6938">
        <v>47.603079674904293</v>
      </c>
    </row>
    <row r="6939" spans="1:8" x14ac:dyDescent="0.3">
      <c r="A6939" t="s">
        <v>8933</v>
      </c>
      <c r="B6939" t="s">
        <v>184</v>
      </c>
      <c r="C6939" t="s">
        <v>5073</v>
      </c>
      <c r="D6939" s="155">
        <v>1102.7</v>
      </c>
      <c r="E6939" s="17">
        <v>0</v>
      </c>
      <c r="F6939" s="17">
        <v>37514</v>
      </c>
      <c r="G6939" s="17">
        <v>16148.877699999997</v>
      </c>
      <c r="H6939">
        <v>25.633970964912319</v>
      </c>
    </row>
    <row r="6940" spans="1:8" x14ac:dyDescent="0.3">
      <c r="A6940" t="s">
        <v>8934</v>
      </c>
      <c r="B6940" t="s">
        <v>184</v>
      </c>
      <c r="C6940" t="s">
        <v>5075</v>
      </c>
      <c r="D6940" s="155">
        <v>1102.7</v>
      </c>
      <c r="E6940" s="17">
        <v>0</v>
      </c>
      <c r="F6940" s="17">
        <v>1178</v>
      </c>
      <c r="G6940" s="17">
        <v>477.27</v>
      </c>
      <c r="H6940">
        <v>61.435502975468474</v>
      </c>
    </row>
    <row r="6941" spans="1:8" x14ac:dyDescent="0.3">
      <c r="A6941" t="s">
        <v>1905</v>
      </c>
      <c r="B6941" t="s">
        <v>184</v>
      </c>
      <c r="C6941" t="s">
        <v>26</v>
      </c>
      <c r="D6941" s="155">
        <v>1102.7</v>
      </c>
      <c r="E6941" s="17">
        <v>912</v>
      </c>
      <c r="F6941" s="17">
        <v>518764</v>
      </c>
      <c r="G6941" s="17">
        <v>274503.38040000026</v>
      </c>
      <c r="H6941">
        <v>48.964844504144423</v>
      </c>
    </row>
    <row r="6942" spans="1:8" x14ac:dyDescent="0.3">
      <c r="A6942" t="s">
        <v>1906</v>
      </c>
      <c r="B6942" t="s">
        <v>184</v>
      </c>
      <c r="C6942" t="s">
        <v>27</v>
      </c>
      <c r="D6942" s="155">
        <v>1102.7</v>
      </c>
      <c r="E6942" s="17">
        <v>1140</v>
      </c>
      <c r="F6942" s="17">
        <v>417501</v>
      </c>
      <c r="G6942" s="17">
        <v>219506.61909999995</v>
      </c>
      <c r="H6942">
        <v>68.058282740891471</v>
      </c>
    </row>
    <row r="6943" spans="1:8" x14ac:dyDescent="0.3">
      <c r="A6943" t="s">
        <v>1907</v>
      </c>
      <c r="B6943" t="s">
        <v>184</v>
      </c>
      <c r="C6943" t="s">
        <v>28</v>
      </c>
      <c r="D6943" s="155">
        <v>1102.7</v>
      </c>
      <c r="E6943" s="17">
        <v>1320</v>
      </c>
      <c r="F6943" s="17">
        <v>273769</v>
      </c>
      <c r="G6943" s="17">
        <v>117853.04219999988</v>
      </c>
      <c r="H6943">
        <v>59.980825034575076</v>
      </c>
    </row>
    <row r="6944" spans="1:8" x14ac:dyDescent="0.3">
      <c r="A6944" t="s">
        <v>1908</v>
      </c>
      <c r="B6944" t="s">
        <v>184</v>
      </c>
      <c r="C6944" t="s">
        <v>29</v>
      </c>
      <c r="D6944" s="155">
        <v>1102.7</v>
      </c>
      <c r="E6944" s="17">
        <v>200</v>
      </c>
      <c r="F6944" s="17">
        <v>105233</v>
      </c>
      <c r="G6944" s="17">
        <v>56527.463700000022</v>
      </c>
      <c r="H6944">
        <v>61.531737512148126</v>
      </c>
    </row>
    <row r="6945" spans="1:8" x14ac:dyDescent="0.3">
      <c r="A6945" t="s">
        <v>8935</v>
      </c>
      <c r="B6945" t="s">
        <v>184</v>
      </c>
      <c r="C6945" t="s">
        <v>5077</v>
      </c>
      <c r="D6945" s="155">
        <v>1102.7</v>
      </c>
      <c r="E6945" s="17">
        <v>1760</v>
      </c>
      <c r="F6945" s="17">
        <v>45197</v>
      </c>
      <c r="G6945" s="17">
        <v>20761.651999999995</v>
      </c>
      <c r="H6945">
        <v>45.370542101548907</v>
      </c>
    </row>
    <row r="6946" spans="1:8" x14ac:dyDescent="0.3">
      <c r="A6946" t="s">
        <v>1909</v>
      </c>
      <c r="B6946" t="s">
        <v>184</v>
      </c>
      <c r="C6946" t="s">
        <v>30</v>
      </c>
      <c r="D6946" s="155">
        <v>1102.7</v>
      </c>
      <c r="E6946" s="17">
        <v>1800</v>
      </c>
      <c r="F6946" s="17">
        <v>439106</v>
      </c>
      <c r="G6946" s="17">
        <v>261725.53859999991</v>
      </c>
      <c r="H6946">
        <v>45.875953072698671</v>
      </c>
    </row>
    <row r="6947" spans="1:8" x14ac:dyDescent="0.3">
      <c r="A6947" t="s">
        <v>8936</v>
      </c>
      <c r="B6947" t="s">
        <v>184</v>
      </c>
      <c r="C6947" t="s">
        <v>5079</v>
      </c>
      <c r="D6947" s="155">
        <v>1102.7</v>
      </c>
      <c r="E6947" s="17">
        <v>560</v>
      </c>
      <c r="F6947" s="17">
        <v>14297</v>
      </c>
      <c r="G6947" s="17">
        <v>4576.0420000000031</v>
      </c>
      <c r="H6947">
        <v>100.77454962772194</v>
      </c>
    </row>
    <row r="6948" spans="1:8" x14ac:dyDescent="0.3">
      <c r="A6948" t="s">
        <v>8937</v>
      </c>
      <c r="B6948" t="s">
        <v>184</v>
      </c>
      <c r="C6948" t="s">
        <v>5081</v>
      </c>
      <c r="D6948" s="155">
        <v>1102.7</v>
      </c>
      <c r="E6948" s="17">
        <v>0</v>
      </c>
      <c r="F6948" s="17">
        <v>253972</v>
      </c>
      <c r="G6948" s="17">
        <v>129904.60499999992</v>
      </c>
      <c r="H6948">
        <v>32.879358486570915</v>
      </c>
    </row>
    <row r="6949" spans="1:8" x14ac:dyDescent="0.3">
      <c r="A6949" t="s">
        <v>8938</v>
      </c>
      <c r="B6949" t="s">
        <v>184</v>
      </c>
      <c r="C6949" t="s">
        <v>5083</v>
      </c>
      <c r="D6949" s="155">
        <v>1102.7</v>
      </c>
      <c r="E6949" s="17">
        <v>0</v>
      </c>
      <c r="F6949" s="17">
        <v>334104</v>
      </c>
      <c r="G6949" s="17">
        <v>174065.49800000002</v>
      </c>
      <c r="H6949">
        <v>35.978827941041416</v>
      </c>
    </row>
    <row r="6950" spans="1:8" x14ac:dyDescent="0.3">
      <c r="A6950" t="s">
        <v>8939</v>
      </c>
      <c r="B6950" t="s">
        <v>184</v>
      </c>
      <c r="C6950" t="s">
        <v>5085</v>
      </c>
      <c r="D6950" s="155">
        <v>1102.7</v>
      </c>
      <c r="E6950" s="17">
        <v>360</v>
      </c>
      <c r="F6950" s="17">
        <v>63123</v>
      </c>
      <c r="G6950" s="17">
        <v>26013.04050000001</v>
      </c>
      <c r="H6950">
        <v>31.10995256408188</v>
      </c>
    </row>
    <row r="6951" spans="1:8" x14ac:dyDescent="0.3">
      <c r="A6951" t="s">
        <v>1910</v>
      </c>
      <c r="B6951" t="s">
        <v>184</v>
      </c>
      <c r="C6951" t="s">
        <v>31</v>
      </c>
      <c r="D6951" s="155">
        <v>1102.7</v>
      </c>
      <c r="E6951" s="17">
        <v>3120</v>
      </c>
      <c r="F6951" s="17">
        <v>410127</v>
      </c>
      <c r="G6951" s="17">
        <v>207001.75899999996</v>
      </c>
      <c r="H6951">
        <v>53.680410401580723</v>
      </c>
    </row>
    <row r="6952" spans="1:8" x14ac:dyDescent="0.3">
      <c r="A6952" t="s">
        <v>8940</v>
      </c>
      <c r="B6952" t="s">
        <v>184</v>
      </c>
      <c r="C6952" t="s">
        <v>5087</v>
      </c>
      <c r="D6952" s="155">
        <v>1102.7</v>
      </c>
      <c r="E6952" s="17">
        <v>0</v>
      </c>
      <c r="F6952" s="17">
        <v>-1994</v>
      </c>
      <c r="G6952" s="17">
        <v>-363.77</v>
      </c>
      <c r="H6952">
        <v>-42.588984376437686</v>
      </c>
    </row>
    <row r="6953" spans="1:8" x14ac:dyDescent="0.3">
      <c r="A6953" t="s">
        <v>2011</v>
      </c>
      <c r="B6953" t="s">
        <v>185</v>
      </c>
      <c r="C6953" t="s">
        <v>4</v>
      </c>
      <c r="D6953" s="155">
        <v>1148.5</v>
      </c>
      <c r="E6953" s="17">
        <v>9404</v>
      </c>
      <c r="F6953" s="17">
        <v>4152928</v>
      </c>
      <c r="G6953" s="17">
        <v>1957108.4950999995</v>
      </c>
      <c r="H6953">
        <v>37.482503730764691</v>
      </c>
    </row>
    <row r="6954" spans="1:8" x14ac:dyDescent="0.3">
      <c r="A6954" t="s">
        <v>2012</v>
      </c>
      <c r="B6954" t="s">
        <v>185</v>
      </c>
      <c r="C6954" t="s">
        <v>2</v>
      </c>
      <c r="D6954" s="155">
        <v>1148.5</v>
      </c>
      <c r="E6954" s="17">
        <v>9774</v>
      </c>
      <c r="F6954" s="17">
        <v>5718423</v>
      </c>
      <c r="G6954" s="17">
        <v>2996669.5214999956</v>
      </c>
      <c r="H6954">
        <v>38.895608511738921</v>
      </c>
    </row>
    <row r="6955" spans="1:8" x14ac:dyDescent="0.3">
      <c r="A6955" t="s">
        <v>2013</v>
      </c>
      <c r="B6955" t="s">
        <v>185</v>
      </c>
      <c r="C6955" t="s">
        <v>3</v>
      </c>
      <c r="D6955" s="155">
        <v>1148.5</v>
      </c>
      <c r="E6955" s="17">
        <v>10692</v>
      </c>
      <c r="F6955" s="17">
        <v>2185066</v>
      </c>
      <c r="G6955" s="17">
        <v>1059305.2249000014</v>
      </c>
      <c r="H6955">
        <v>50.447137597288588</v>
      </c>
    </row>
    <row r="6956" spans="1:8" x14ac:dyDescent="0.3">
      <c r="A6956" t="s">
        <v>2014</v>
      </c>
      <c r="B6956" t="s">
        <v>185</v>
      </c>
      <c r="C6956" t="s">
        <v>7</v>
      </c>
      <c r="D6956" s="155">
        <v>1148.5</v>
      </c>
      <c r="E6956" s="17">
        <v>2643</v>
      </c>
      <c r="F6956" s="17">
        <v>870708</v>
      </c>
      <c r="G6956" s="17">
        <v>436038.85999999987</v>
      </c>
      <c r="H6956">
        <v>42.461703200277825</v>
      </c>
    </row>
    <row r="6957" spans="1:8" x14ac:dyDescent="0.3">
      <c r="A6957" t="s">
        <v>2015</v>
      </c>
      <c r="B6957" t="s">
        <v>185</v>
      </c>
      <c r="C6957" t="s">
        <v>5</v>
      </c>
      <c r="D6957" s="155">
        <v>1148.5</v>
      </c>
      <c r="E6957" s="17">
        <v>5200</v>
      </c>
      <c r="F6957" s="17">
        <v>824660</v>
      </c>
      <c r="G6957" s="17">
        <v>410890.75910000008</v>
      </c>
      <c r="H6957">
        <v>47.084799443582874</v>
      </c>
    </row>
    <row r="6958" spans="1:8" x14ac:dyDescent="0.3">
      <c r="A6958" t="s">
        <v>2016</v>
      </c>
      <c r="B6958" t="s">
        <v>185</v>
      </c>
      <c r="C6958" t="s">
        <v>6</v>
      </c>
      <c r="D6958" s="155">
        <v>1148.5</v>
      </c>
      <c r="E6958" s="17">
        <v>1710</v>
      </c>
      <c r="F6958" s="17">
        <v>537696</v>
      </c>
      <c r="G6958" s="17">
        <v>239798.08760000003</v>
      </c>
      <c r="H6958">
        <v>29.647758173078142</v>
      </c>
    </row>
    <row r="6959" spans="1:8" x14ac:dyDescent="0.3">
      <c r="A6959" t="s">
        <v>2017</v>
      </c>
      <c r="B6959" t="s">
        <v>185</v>
      </c>
      <c r="C6959" t="s">
        <v>8</v>
      </c>
      <c r="D6959" s="155">
        <v>1148.5</v>
      </c>
      <c r="E6959" s="17">
        <v>2905</v>
      </c>
      <c r="F6959" s="17">
        <v>849062</v>
      </c>
      <c r="G6959" s="17">
        <v>391565.55449999974</v>
      </c>
      <c r="H6959">
        <v>32.188148393821749</v>
      </c>
    </row>
    <row r="6960" spans="1:8" x14ac:dyDescent="0.3">
      <c r="A6960" t="s">
        <v>2018</v>
      </c>
      <c r="B6960" t="s">
        <v>185</v>
      </c>
      <c r="C6960" t="s">
        <v>21</v>
      </c>
      <c r="D6960" s="155">
        <v>1148.5</v>
      </c>
      <c r="E6960" s="17">
        <v>2360</v>
      </c>
      <c r="F6960" s="17">
        <v>379437</v>
      </c>
      <c r="G6960" s="17">
        <v>156567.27360000013</v>
      </c>
      <c r="H6960">
        <v>40.726555325012441</v>
      </c>
    </row>
    <row r="6961" spans="1:8" x14ac:dyDescent="0.3">
      <c r="A6961" t="s">
        <v>2019</v>
      </c>
      <c r="B6961" t="s">
        <v>185</v>
      </c>
      <c r="C6961" t="s">
        <v>22</v>
      </c>
      <c r="D6961" s="155">
        <v>1148.5</v>
      </c>
      <c r="E6961" s="17">
        <v>2240</v>
      </c>
      <c r="F6961" s="17">
        <v>603709</v>
      </c>
      <c r="G6961" s="17">
        <v>276872.3517999996</v>
      </c>
      <c r="H6961">
        <v>43.399899332953659</v>
      </c>
    </row>
    <row r="6962" spans="1:8" x14ac:dyDescent="0.3">
      <c r="A6962" t="s">
        <v>2020</v>
      </c>
      <c r="B6962" t="s">
        <v>185</v>
      </c>
      <c r="C6962" t="s">
        <v>23</v>
      </c>
      <c r="D6962" s="155">
        <v>1148.5</v>
      </c>
      <c r="E6962" s="17">
        <v>1280</v>
      </c>
      <c r="F6962" s="17">
        <v>501738</v>
      </c>
      <c r="G6962" s="17">
        <v>234436.7620000001</v>
      </c>
      <c r="H6962">
        <v>42.646492494359599</v>
      </c>
    </row>
    <row r="6963" spans="1:8" x14ac:dyDescent="0.3">
      <c r="A6963" t="s">
        <v>2021</v>
      </c>
      <c r="B6963" t="s">
        <v>185</v>
      </c>
      <c r="C6963" t="s">
        <v>24</v>
      </c>
      <c r="D6963" s="155">
        <v>1148.5</v>
      </c>
      <c r="E6963" s="17">
        <v>5240</v>
      </c>
      <c r="F6963" s="17">
        <v>801640</v>
      </c>
      <c r="G6963" s="17">
        <v>379906.06660000008</v>
      </c>
      <c r="H6963">
        <v>40.652035444677288</v>
      </c>
    </row>
    <row r="6964" spans="1:8" x14ac:dyDescent="0.3">
      <c r="A6964" t="s">
        <v>2022</v>
      </c>
      <c r="B6964" t="s">
        <v>185</v>
      </c>
      <c r="C6964" t="s">
        <v>25</v>
      </c>
      <c r="D6964" s="155">
        <v>1148.5</v>
      </c>
      <c r="E6964" s="17">
        <v>1960</v>
      </c>
      <c r="F6964" s="17">
        <v>326468</v>
      </c>
      <c r="G6964" s="17">
        <v>149627.84400000001</v>
      </c>
      <c r="H6964">
        <v>41.09007825066606</v>
      </c>
    </row>
    <row r="6965" spans="1:8" x14ac:dyDescent="0.3">
      <c r="A6965" t="s">
        <v>8941</v>
      </c>
      <c r="B6965" t="s">
        <v>185</v>
      </c>
      <c r="C6965" t="s">
        <v>5061</v>
      </c>
      <c r="D6965" s="155">
        <v>1148.5</v>
      </c>
      <c r="E6965" s="17">
        <v>1922</v>
      </c>
      <c r="F6965" s="17">
        <v>448326</v>
      </c>
      <c r="G6965" s="17">
        <v>208613.66199999989</v>
      </c>
      <c r="H6965">
        <v>40.852099042561576</v>
      </c>
    </row>
    <row r="6966" spans="1:8" x14ac:dyDescent="0.3">
      <c r="A6966" t="s">
        <v>2023</v>
      </c>
      <c r="B6966" t="s">
        <v>185</v>
      </c>
      <c r="C6966" t="s">
        <v>14</v>
      </c>
      <c r="D6966" s="155">
        <v>1148.5</v>
      </c>
      <c r="E6966" s="17">
        <v>2857</v>
      </c>
      <c r="F6966" s="17">
        <v>720409</v>
      </c>
      <c r="G6966" s="17">
        <v>327076.19400000002</v>
      </c>
      <c r="H6966">
        <v>27.786333577779455</v>
      </c>
    </row>
    <row r="6967" spans="1:8" x14ac:dyDescent="0.3">
      <c r="A6967" t="s">
        <v>2024</v>
      </c>
      <c r="B6967" t="s">
        <v>185</v>
      </c>
      <c r="C6967" t="s">
        <v>15</v>
      </c>
      <c r="D6967" s="155">
        <v>1148.5</v>
      </c>
      <c r="E6967" s="17">
        <v>2062</v>
      </c>
      <c r="F6967" s="17">
        <v>623590</v>
      </c>
      <c r="G6967" s="17">
        <v>360370.02439999988</v>
      </c>
      <c r="H6967">
        <v>39.673438859630274</v>
      </c>
    </row>
    <row r="6968" spans="1:8" x14ac:dyDescent="0.3">
      <c r="A6968" t="s">
        <v>8942</v>
      </c>
      <c r="B6968" t="s">
        <v>185</v>
      </c>
      <c r="C6968" t="s">
        <v>5063</v>
      </c>
      <c r="D6968" s="155">
        <v>1148.5</v>
      </c>
      <c r="E6968" s="17">
        <v>400</v>
      </c>
      <c r="F6968" s="17">
        <v>15237</v>
      </c>
      <c r="G6968" s="17">
        <v>6808.8119999999963</v>
      </c>
      <c r="H6968">
        <v>49.465856456927618</v>
      </c>
    </row>
    <row r="6969" spans="1:8" x14ac:dyDescent="0.3">
      <c r="A6969" t="s">
        <v>8943</v>
      </c>
      <c r="B6969" t="s">
        <v>185</v>
      </c>
      <c r="C6969" t="s">
        <v>5065</v>
      </c>
      <c r="D6969" s="155">
        <v>1148.5</v>
      </c>
      <c r="E6969" s="17">
        <v>0</v>
      </c>
      <c r="F6969" s="17">
        <v>488905</v>
      </c>
      <c r="G6969" s="17">
        <v>127212.24300000019</v>
      </c>
      <c r="H6969">
        <v>28.641172055872921</v>
      </c>
    </row>
    <row r="6970" spans="1:8" x14ac:dyDescent="0.3">
      <c r="A6970" t="s">
        <v>8944</v>
      </c>
      <c r="B6970" t="s">
        <v>185</v>
      </c>
      <c r="C6970" t="s">
        <v>5067</v>
      </c>
      <c r="D6970" s="155">
        <v>1148.5</v>
      </c>
      <c r="E6970" s="17">
        <v>0</v>
      </c>
      <c r="F6970" s="17">
        <v>565154</v>
      </c>
      <c r="G6970" s="17">
        <v>163075.36399999994</v>
      </c>
      <c r="H6970">
        <v>43.715127957955033</v>
      </c>
    </row>
    <row r="6971" spans="1:8" x14ac:dyDescent="0.3">
      <c r="A6971" t="s">
        <v>8945</v>
      </c>
      <c r="B6971" t="s">
        <v>185</v>
      </c>
      <c r="C6971" t="s">
        <v>5069</v>
      </c>
      <c r="D6971" s="155">
        <v>1148.5</v>
      </c>
      <c r="E6971" s="17">
        <v>0</v>
      </c>
      <c r="F6971" s="17">
        <v>53404</v>
      </c>
      <c r="G6971" s="17">
        <v>28852.649999999998</v>
      </c>
      <c r="H6971">
        <v>42.121354630193501</v>
      </c>
    </row>
    <row r="6972" spans="1:8" x14ac:dyDescent="0.3">
      <c r="A6972" t="s">
        <v>8946</v>
      </c>
      <c r="B6972" t="s">
        <v>185</v>
      </c>
      <c r="C6972" t="s">
        <v>5071</v>
      </c>
      <c r="D6972" s="155">
        <v>1148.5</v>
      </c>
      <c r="E6972" s="17">
        <v>0</v>
      </c>
      <c r="F6972" s="17">
        <v>26687</v>
      </c>
      <c r="G6972" s="17">
        <v>3931.3448000000062</v>
      </c>
      <c r="H6972">
        <v>50.383890106578782</v>
      </c>
    </row>
    <row r="6973" spans="1:8" x14ac:dyDescent="0.3">
      <c r="A6973" t="s">
        <v>8947</v>
      </c>
      <c r="B6973" t="s">
        <v>185</v>
      </c>
      <c r="C6973" t="s">
        <v>5073</v>
      </c>
      <c r="D6973" s="155">
        <v>1148.5</v>
      </c>
      <c r="E6973" s="17">
        <v>0</v>
      </c>
      <c r="F6973" s="17">
        <v>34344</v>
      </c>
      <c r="G6973" s="17">
        <v>9030.9223999999995</v>
      </c>
      <c r="H6973">
        <v>25.158903779444064</v>
      </c>
    </row>
    <row r="6974" spans="1:8" x14ac:dyDescent="0.3">
      <c r="A6974" t="s">
        <v>8948</v>
      </c>
      <c r="B6974" t="s">
        <v>185</v>
      </c>
      <c r="C6974" t="s">
        <v>5075</v>
      </c>
      <c r="D6974" s="155">
        <v>1148.5</v>
      </c>
      <c r="E6974" s="17">
        <v>0</v>
      </c>
      <c r="F6974" s="17">
        <v>4912</v>
      </c>
      <c r="G6974" s="17">
        <v>1514.98</v>
      </c>
      <c r="H6974">
        <v>31.106664076160893</v>
      </c>
    </row>
    <row r="6975" spans="1:8" x14ac:dyDescent="0.3">
      <c r="A6975" t="s">
        <v>2025</v>
      </c>
      <c r="B6975" t="s">
        <v>185</v>
      </c>
      <c r="C6975" t="s">
        <v>26</v>
      </c>
      <c r="D6975" s="155">
        <v>1148.5</v>
      </c>
      <c r="E6975" s="17">
        <v>1368</v>
      </c>
      <c r="F6975" s="17">
        <v>835787</v>
      </c>
      <c r="G6975" s="17">
        <v>408639.09280000045</v>
      </c>
      <c r="H6975">
        <v>46.578439874421292</v>
      </c>
    </row>
    <row r="6976" spans="1:8" x14ac:dyDescent="0.3">
      <c r="A6976" t="s">
        <v>2026</v>
      </c>
      <c r="B6976" t="s">
        <v>185</v>
      </c>
      <c r="C6976" t="s">
        <v>27</v>
      </c>
      <c r="D6976" s="155">
        <v>1148.5</v>
      </c>
      <c r="E6976" s="17">
        <v>1596</v>
      </c>
      <c r="F6976" s="17">
        <v>765410</v>
      </c>
      <c r="G6976" s="17">
        <v>363076.01110000012</v>
      </c>
      <c r="H6976">
        <v>51.272561433350042</v>
      </c>
    </row>
    <row r="6977" spans="1:8" x14ac:dyDescent="0.3">
      <c r="A6977" t="s">
        <v>2027</v>
      </c>
      <c r="B6977" t="s">
        <v>185</v>
      </c>
      <c r="C6977" t="s">
        <v>28</v>
      </c>
      <c r="D6977" s="155">
        <v>1148.5</v>
      </c>
      <c r="E6977" s="17">
        <v>1056</v>
      </c>
      <c r="F6977" s="17">
        <v>335966</v>
      </c>
      <c r="G6977" s="17">
        <v>134658.70540000004</v>
      </c>
      <c r="H6977">
        <v>36.568003279896992</v>
      </c>
    </row>
    <row r="6978" spans="1:8" x14ac:dyDescent="0.3">
      <c r="A6978" t="s">
        <v>2028</v>
      </c>
      <c r="B6978" t="s">
        <v>185</v>
      </c>
      <c r="C6978" t="s">
        <v>29</v>
      </c>
      <c r="D6978" s="155">
        <v>1148.5</v>
      </c>
      <c r="E6978" s="17">
        <v>200</v>
      </c>
      <c r="F6978" s="17">
        <v>137396</v>
      </c>
      <c r="G6978" s="17">
        <v>64605.539999999935</v>
      </c>
      <c r="H6978">
        <v>42.237967182787344</v>
      </c>
    </row>
    <row r="6979" spans="1:8" x14ac:dyDescent="0.3">
      <c r="A6979" t="s">
        <v>8949</v>
      </c>
      <c r="B6979" t="s">
        <v>185</v>
      </c>
      <c r="C6979" t="s">
        <v>5077</v>
      </c>
      <c r="D6979" s="155">
        <v>1148.5</v>
      </c>
      <c r="E6979" s="17">
        <v>480</v>
      </c>
      <c r="F6979" s="17">
        <v>19907</v>
      </c>
      <c r="G6979" s="17">
        <v>8316.0679999999993</v>
      </c>
      <c r="H6979">
        <v>32.299570647123112</v>
      </c>
    </row>
    <row r="6980" spans="1:8" x14ac:dyDescent="0.3">
      <c r="A6980" t="s">
        <v>2029</v>
      </c>
      <c r="B6980" t="s">
        <v>185</v>
      </c>
      <c r="C6980" t="s">
        <v>30</v>
      </c>
      <c r="D6980" s="155">
        <v>1148.5</v>
      </c>
      <c r="E6980" s="17">
        <v>2608</v>
      </c>
      <c r="F6980" s="17">
        <v>574071</v>
      </c>
      <c r="G6980" s="17">
        <v>321047.94729999988</v>
      </c>
      <c r="H6980">
        <v>57.664526477353633</v>
      </c>
    </row>
    <row r="6981" spans="1:8" x14ac:dyDescent="0.3">
      <c r="A6981" t="s">
        <v>8950</v>
      </c>
      <c r="B6981" t="s">
        <v>185</v>
      </c>
      <c r="C6981" t="s">
        <v>5079</v>
      </c>
      <c r="D6981" s="155">
        <v>1148.5</v>
      </c>
      <c r="E6981" s="17">
        <v>840</v>
      </c>
      <c r="F6981" s="17">
        <v>33693</v>
      </c>
      <c r="G6981" s="17">
        <v>12910.568000000003</v>
      </c>
      <c r="H6981">
        <v>55.491638654224957</v>
      </c>
    </row>
    <row r="6982" spans="1:8" x14ac:dyDescent="0.3">
      <c r="A6982" t="s">
        <v>8951</v>
      </c>
      <c r="B6982" t="s">
        <v>185</v>
      </c>
      <c r="C6982" t="s">
        <v>5081</v>
      </c>
      <c r="D6982" s="155">
        <v>1148.5</v>
      </c>
      <c r="E6982" s="17">
        <v>456</v>
      </c>
      <c r="F6982" s="17">
        <v>323970</v>
      </c>
      <c r="G6982" s="17">
        <v>128601.8247</v>
      </c>
      <c r="H6982">
        <v>49.432619582335839</v>
      </c>
    </row>
    <row r="6983" spans="1:8" x14ac:dyDescent="0.3">
      <c r="A6983" t="s">
        <v>8952</v>
      </c>
      <c r="B6983" t="s">
        <v>185</v>
      </c>
      <c r="C6983" t="s">
        <v>5083</v>
      </c>
      <c r="D6983" s="155">
        <v>1148.5</v>
      </c>
      <c r="E6983" s="17">
        <v>912</v>
      </c>
      <c r="F6983" s="17">
        <v>681221</v>
      </c>
      <c r="G6983" s="17">
        <v>319542.96649999981</v>
      </c>
      <c r="H6983">
        <v>45.35992013432579</v>
      </c>
    </row>
    <row r="6984" spans="1:8" x14ac:dyDescent="0.3">
      <c r="A6984" t="s">
        <v>8953</v>
      </c>
      <c r="B6984" t="s">
        <v>185</v>
      </c>
      <c r="C6984" t="s">
        <v>5085</v>
      </c>
      <c r="D6984" s="155">
        <v>1148.5</v>
      </c>
      <c r="E6984" s="17">
        <v>225</v>
      </c>
      <c r="F6984" s="17">
        <v>71277</v>
      </c>
      <c r="G6984" s="17">
        <v>22414.380000000005</v>
      </c>
      <c r="H6984">
        <v>17.12478414378927</v>
      </c>
    </row>
    <row r="6985" spans="1:8" x14ac:dyDescent="0.3">
      <c r="A6985" t="s">
        <v>2030</v>
      </c>
      <c r="B6985" t="s">
        <v>185</v>
      </c>
      <c r="C6985" t="s">
        <v>31</v>
      </c>
      <c r="D6985" s="155">
        <v>1148.5</v>
      </c>
      <c r="E6985" s="17">
        <v>1960</v>
      </c>
      <c r="F6985" s="17">
        <v>370497</v>
      </c>
      <c r="G6985" s="17">
        <v>165784.83289999998</v>
      </c>
      <c r="H6985">
        <v>36.815745170722693</v>
      </c>
    </row>
    <row r="6986" spans="1:8" x14ac:dyDescent="0.3">
      <c r="A6986" t="s">
        <v>8954</v>
      </c>
      <c r="B6986" t="s">
        <v>185</v>
      </c>
      <c r="C6986" t="s">
        <v>5087</v>
      </c>
      <c r="D6986" s="155">
        <v>1148.5</v>
      </c>
      <c r="E6986" s="17">
        <v>0</v>
      </c>
      <c r="F6986" s="17">
        <v>8587</v>
      </c>
      <c r="G6986" s="17">
        <v>3696.3099999999995</v>
      </c>
      <c r="H6986">
        <v>130.56725124675665</v>
      </c>
    </row>
    <row r="6987" spans="1:8" x14ac:dyDescent="0.3">
      <c r="A6987" t="s">
        <v>1931</v>
      </c>
      <c r="B6987" t="s">
        <v>186</v>
      </c>
      <c r="C6987" t="s">
        <v>4</v>
      </c>
      <c r="D6987" s="155">
        <v>1037.2</v>
      </c>
      <c r="E6987" s="17">
        <v>8226</v>
      </c>
      <c r="F6987" s="17">
        <v>3501494.99</v>
      </c>
      <c r="G6987" s="17">
        <v>2057713.8881999988</v>
      </c>
      <c r="H6987">
        <v>40.915450006065456</v>
      </c>
    </row>
    <row r="6988" spans="1:8" x14ac:dyDescent="0.3">
      <c r="A6988" t="s">
        <v>1932</v>
      </c>
      <c r="B6988" t="s">
        <v>186</v>
      </c>
      <c r="C6988" t="s">
        <v>2</v>
      </c>
      <c r="D6988" s="155">
        <v>1037.2</v>
      </c>
      <c r="E6988" s="17">
        <v>12297</v>
      </c>
      <c r="F6988" s="17">
        <v>5285491</v>
      </c>
      <c r="G6988" s="17">
        <v>3092516.868400001</v>
      </c>
      <c r="H6988">
        <v>58.927153887408863</v>
      </c>
    </row>
    <row r="6989" spans="1:8" x14ac:dyDescent="0.3">
      <c r="A6989" t="s">
        <v>1933</v>
      </c>
      <c r="B6989" t="s">
        <v>186</v>
      </c>
      <c r="C6989" t="s">
        <v>3</v>
      </c>
      <c r="D6989" s="155">
        <v>1037.2</v>
      </c>
      <c r="E6989" s="17">
        <v>23592</v>
      </c>
      <c r="F6989" s="17">
        <v>2942000</v>
      </c>
      <c r="G6989" s="17">
        <v>1517427.4953000001</v>
      </c>
      <c r="H6989">
        <v>81.307174189208709</v>
      </c>
    </row>
    <row r="6990" spans="1:8" x14ac:dyDescent="0.3">
      <c r="A6990" t="s">
        <v>1934</v>
      </c>
      <c r="B6990" t="s">
        <v>186</v>
      </c>
      <c r="C6990" t="s">
        <v>7</v>
      </c>
      <c r="D6990" s="155">
        <v>1037.2</v>
      </c>
      <c r="E6990" s="17">
        <v>4401</v>
      </c>
      <c r="F6990" s="17">
        <v>1205652</v>
      </c>
      <c r="G6990" s="17">
        <v>695855.65999999945</v>
      </c>
      <c r="H6990">
        <v>58.174346370552421</v>
      </c>
    </row>
    <row r="6991" spans="1:8" x14ac:dyDescent="0.3">
      <c r="A6991" t="s">
        <v>1935</v>
      </c>
      <c r="B6991" t="s">
        <v>186</v>
      </c>
      <c r="C6991" t="s">
        <v>5</v>
      </c>
      <c r="D6991" s="155">
        <v>1037.2</v>
      </c>
      <c r="E6991" s="17">
        <v>4000</v>
      </c>
      <c r="F6991" s="17">
        <v>733465</v>
      </c>
      <c r="G6991" s="17">
        <v>422476.32049999968</v>
      </c>
      <c r="H6991">
        <v>54.11728239484038</v>
      </c>
    </row>
    <row r="6992" spans="1:8" x14ac:dyDescent="0.3">
      <c r="A6992" t="s">
        <v>1936</v>
      </c>
      <c r="B6992" t="s">
        <v>186</v>
      </c>
      <c r="C6992" t="s">
        <v>6</v>
      </c>
      <c r="D6992" s="155">
        <v>1037.2</v>
      </c>
      <c r="E6992" s="17">
        <v>2360</v>
      </c>
      <c r="F6992" s="17">
        <v>646983</v>
      </c>
      <c r="G6992" s="17">
        <v>358735.06740000017</v>
      </c>
      <c r="H6992">
        <v>38.028616698914639</v>
      </c>
    </row>
    <row r="6993" spans="1:8" x14ac:dyDescent="0.3">
      <c r="A6993" t="s">
        <v>1937</v>
      </c>
      <c r="B6993" t="s">
        <v>186</v>
      </c>
      <c r="C6993" t="s">
        <v>8</v>
      </c>
      <c r="D6993" s="155">
        <v>1037.2</v>
      </c>
      <c r="E6993" s="17">
        <v>3270</v>
      </c>
      <c r="F6993" s="17">
        <v>779979</v>
      </c>
      <c r="G6993" s="17">
        <v>428356.0730999994</v>
      </c>
      <c r="H6993">
        <v>46.824115798860888</v>
      </c>
    </row>
    <row r="6994" spans="1:8" x14ac:dyDescent="0.3">
      <c r="A6994" t="s">
        <v>1938</v>
      </c>
      <c r="B6994" t="s">
        <v>186</v>
      </c>
      <c r="C6994" t="s">
        <v>21</v>
      </c>
      <c r="D6994" s="155">
        <v>1037.2</v>
      </c>
      <c r="E6994" s="17">
        <v>2320</v>
      </c>
      <c r="F6994" s="17">
        <v>247477</v>
      </c>
      <c r="G6994" s="17">
        <v>118544.56999999998</v>
      </c>
      <c r="H6994">
        <v>55.805279647641797</v>
      </c>
    </row>
    <row r="6995" spans="1:8" x14ac:dyDescent="0.3">
      <c r="A6995" t="s">
        <v>1939</v>
      </c>
      <c r="B6995" t="s">
        <v>186</v>
      </c>
      <c r="C6995" t="s">
        <v>22</v>
      </c>
      <c r="D6995" s="155">
        <v>1037.2</v>
      </c>
      <c r="E6995" s="17">
        <v>2160</v>
      </c>
      <c r="F6995" s="17">
        <v>482099</v>
      </c>
      <c r="G6995" s="17">
        <v>244030.01399999988</v>
      </c>
      <c r="H6995">
        <v>48.240635805455071</v>
      </c>
    </row>
    <row r="6996" spans="1:8" x14ac:dyDescent="0.3">
      <c r="A6996" t="s">
        <v>1940</v>
      </c>
      <c r="B6996" t="s">
        <v>186</v>
      </c>
      <c r="C6996" t="s">
        <v>23</v>
      </c>
      <c r="D6996" s="155">
        <v>1037.2</v>
      </c>
      <c r="E6996" s="17">
        <v>1200</v>
      </c>
      <c r="F6996" s="17">
        <v>290192</v>
      </c>
      <c r="G6996" s="17">
        <v>152655.538</v>
      </c>
      <c r="H6996">
        <v>71.34662743105909</v>
      </c>
    </row>
    <row r="6997" spans="1:8" x14ac:dyDescent="0.3">
      <c r="A6997" t="s">
        <v>1941</v>
      </c>
      <c r="B6997" t="s">
        <v>186</v>
      </c>
      <c r="C6997" t="s">
        <v>24</v>
      </c>
      <c r="D6997" s="155">
        <v>1037.2</v>
      </c>
      <c r="E6997" s="17">
        <v>5280</v>
      </c>
      <c r="F6997" s="17">
        <v>468956</v>
      </c>
      <c r="G6997" s="17">
        <v>257198.62399999981</v>
      </c>
      <c r="H6997">
        <v>65.701555104271748</v>
      </c>
    </row>
    <row r="6998" spans="1:8" x14ac:dyDescent="0.3">
      <c r="A6998" t="s">
        <v>1942</v>
      </c>
      <c r="B6998" t="s">
        <v>186</v>
      </c>
      <c r="C6998" t="s">
        <v>25</v>
      </c>
      <c r="D6998" s="155">
        <v>1037.2</v>
      </c>
      <c r="E6998" s="17">
        <v>1880</v>
      </c>
      <c r="F6998" s="17">
        <v>244790</v>
      </c>
      <c r="G6998" s="17">
        <v>133641.8980000001</v>
      </c>
      <c r="H6998">
        <v>56.594745078957864</v>
      </c>
    </row>
    <row r="6999" spans="1:8" x14ac:dyDescent="0.3">
      <c r="A6999" t="s">
        <v>8955</v>
      </c>
      <c r="B6999" t="s">
        <v>186</v>
      </c>
      <c r="C6999" t="s">
        <v>5061</v>
      </c>
      <c r="D6999" s="155">
        <v>1037.2</v>
      </c>
      <c r="E6999" s="17">
        <v>3110</v>
      </c>
      <c r="F6999" s="17">
        <v>370189</v>
      </c>
      <c r="G6999" s="17">
        <v>197475.04519999996</v>
      </c>
      <c r="H6999">
        <v>59.738138103823864</v>
      </c>
    </row>
    <row r="7000" spans="1:8" x14ac:dyDescent="0.3">
      <c r="A7000" t="s">
        <v>1943</v>
      </c>
      <c r="B7000" t="s">
        <v>186</v>
      </c>
      <c r="C7000" t="s">
        <v>14</v>
      </c>
      <c r="D7000" s="155">
        <v>1037.2</v>
      </c>
      <c r="E7000" s="17">
        <v>1620</v>
      </c>
      <c r="F7000" s="17">
        <v>480552</v>
      </c>
      <c r="G7000" s="17">
        <v>263330.72899999993</v>
      </c>
      <c r="H7000">
        <v>33.649678779386193</v>
      </c>
    </row>
    <row r="7001" spans="1:8" x14ac:dyDescent="0.3">
      <c r="A7001" t="s">
        <v>1944</v>
      </c>
      <c r="B7001" t="s">
        <v>186</v>
      </c>
      <c r="C7001" t="s">
        <v>15</v>
      </c>
      <c r="D7001" s="155">
        <v>1037.2</v>
      </c>
      <c r="E7001" s="17">
        <v>1390</v>
      </c>
      <c r="F7001" s="17">
        <v>443501</v>
      </c>
      <c r="G7001" s="17">
        <v>271460.83999999997</v>
      </c>
      <c r="H7001">
        <v>55.140489911192745</v>
      </c>
    </row>
    <row r="7002" spans="1:8" x14ac:dyDescent="0.3">
      <c r="A7002" t="s">
        <v>8956</v>
      </c>
      <c r="B7002" t="s">
        <v>186</v>
      </c>
      <c r="C7002" t="s">
        <v>5063</v>
      </c>
      <c r="D7002" s="155">
        <v>1037.2</v>
      </c>
      <c r="E7002" s="17">
        <v>400</v>
      </c>
      <c r="F7002" s="17">
        <v>21055</v>
      </c>
      <c r="G7002" s="17">
        <v>9877.3869999999952</v>
      </c>
      <c r="H7002">
        <v>44.661698754465675</v>
      </c>
    </row>
    <row r="7003" spans="1:8" x14ac:dyDescent="0.3">
      <c r="A7003" t="s">
        <v>8957</v>
      </c>
      <c r="B7003" t="s">
        <v>186</v>
      </c>
      <c r="C7003" t="s">
        <v>5065</v>
      </c>
      <c r="D7003" s="155">
        <v>1037.2</v>
      </c>
      <c r="E7003" s="17">
        <v>0</v>
      </c>
      <c r="F7003" s="17">
        <v>509466</v>
      </c>
      <c r="G7003" s="17">
        <v>176118.42509999982</v>
      </c>
      <c r="H7003">
        <v>37.029087685137206</v>
      </c>
    </row>
    <row r="7004" spans="1:8" x14ac:dyDescent="0.3">
      <c r="A7004" t="s">
        <v>8958</v>
      </c>
      <c r="B7004" t="s">
        <v>186</v>
      </c>
      <c r="C7004" t="s">
        <v>5067</v>
      </c>
      <c r="D7004" s="155">
        <v>1037.2</v>
      </c>
      <c r="E7004" s="17">
        <v>0</v>
      </c>
      <c r="F7004" s="17">
        <v>329975</v>
      </c>
      <c r="G7004" s="17">
        <v>125870.89140000008</v>
      </c>
      <c r="H7004">
        <v>83.218884695689852</v>
      </c>
    </row>
    <row r="7005" spans="1:8" x14ac:dyDescent="0.3">
      <c r="A7005" t="s">
        <v>8959</v>
      </c>
      <c r="B7005" t="s">
        <v>186</v>
      </c>
      <c r="C7005" t="s">
        <v>5069</v>
      </c>
      <c r="D7005" s="155">
        <v>1037.2</v>
      </c>
      <c r="E7005" s="17">
        <v>0</v>
      </c>
      <c r="F7005" s="17">
        <v>66544</v>
      </c>
      <c r="G7005" s="17">
        <v>46308.214899999999</v>
      </c>
      <c r="H7005">
        <v>200.09205813813506</v>
      </c>
    </row>
    <row r="7006" spans="1:8" x14ac:dyDescent="0.3">
      <c r="A7006" t="s">
        <v>8960</v>
      </c>
      <c r="B7006" t="s">
        <v>186</v>
      </c>
      <c r="C7006" t="s">
        <v>5071</v>
      </c>
      <c r="D7006" s="155">
        <v>1037.2</v>
      </c>
      <c r="E7006" s="17">
        <v>0</v>
      </c>
      <c r="F7006" s="17">
        <v>71427</v>
      </c>
      <c r="G7006" s="17">
        <v>32334.527500000011</v>
      </c>
      <c r="H7006">
        <v>38.273898293335129</v>
      </c>
    </row>
    <row r="7007" spans="1:8" x14ac:dyDescent="0.3">
      <c r="A7007" t="s">
        <v>8961</v>
      </c>
      <c r="B7007" t="s">
        <v>186</v>
      </c>
      <c r="C7007" t="s">
        <v>5073</v>
      </c>
      <c r="D7007" s="155">
        <v>1037.2</v>
      </c>
      <c r="E7007" s="17">
        <v>0</v>
      </c>
      <c r="F7007" s="17">
        <v>51790</v>
      </c>
      <c r="G7007" s="17">
        <v>25205.189499999993</v>
      </c>
      <c r="H7007">
        <v>21.702154957997543</v>
      </c>
    </row>
    <row r="7008" spans="1:8" x14ac:dyDescent="0.3">
      <c r="A7008" t="s">
        <v>8962</v>
      </c>
      <c r="B7008" t="s">
        <v>186</v>
      </c>
      <c r="C7008" t="s">
        <v>5075</v>
      </c>
      <c r="D7008" s="155">
        <v>1037.2</v>
      </c>
      <c r="E7008" s="17">
        <v>0</v>
      </c>
      <c r="F7008" s="17">
        <v>7471</v>
      </c>
      <c r="G7008" s="17">
        <v>3360.92</v>
      </c>
      <c r="H7008">
        <v>83.717086528729283</v>
      </c>
    </row>
    <row r="7009" spans="1:8" x14ac:dyDescent="0.3">
      <c r="A7009" t="s">
        <v>1945</v>
      </c>
      <c r="B7009" t="s">
        <v>186</v>
      </c>
      <c r="C7009" t="s">
        <v>26</v>
      </c>
      <c r="D7009" s="155">
        <v>1037.2</v>
      </c>
      <c r="E7009" s="17">
        <v>1368</v>
      </c>
      <c r="F7009" s="17">
        <v>559067</v>
      </c>
      <c r="G7009" s="17">
        <v>315300.14059999993</v>
      </c>
      <c r="H7009">
        <v>71.241416091772194</v>
      </c>
    </row>
    <row r="7010" spans="1:8" x14ac:dyDescent="0.3">
      <c r="A7010" t="s">
        <v>1946</v>
      </c>
      <c r="B7010" t="s">
        <v>186</v>
      </c>
      <c r="C7010" t="s">
        <v>27</v>
      </c>
      <c r="D7010" s="155">
        <v>1037.2</v>
      </c>
      <c r="E7010" s="17">
        <v>1368</v>
      </c>
      <c r="F7010" s="17">
        <v>327111</v>
      </c>
      <c r="G7010" s="17">
        <v>172331.2218</v>
      </c>
      <c r="H7010">
        <v>109.59844566375007</v>
      </c>
    </row>
    <row r="7011" spans="1:8" x14ac:dyDescent="0.3">
      <c r="A7011" t="s">
        <v>1947</v>
      </c>
      <c r="B7011" t="s">
        <v>186</v>
      </c>
      <c r="C7011" t="s">
        <v>28</v>
      </c>
      <c r="D7011" s="155">
        <v>1037.2</v>
      </c>
      <c r="E7011" s="17">
        <v>1056</v>
      </c>
      <c r="F7011" s="17">
        <v>192032</v>
      </c>
      <c r="G7011" s="17">
        <v>71657.410799999969</v>
      </c>
      <c r="H7011">
        <v>69.267198427955321</v>
      </c>
    </row>
    <row r="7012" spans="1:8" x14ac:dyDescent="0.3">
      <c r="A7012" t="s">
        <v>1948</v>
      </c>
      <c r="B7012" t="s">
        <v>186</v>
      </c>
      <c r="C7012" t="s">
        <v>29</v>
      </c>
      <c r="D7012" s="155">
        <v>1037.2</v>
      </c>
      <c r="E7012" s="17">
        <v>400</v>
      </c>
      <c r="F7012" s="17">
        <v>162668</v>
      </c>
      <c r="G7012" s="17">
        <v>83941.66339999999</v>
      </c>
      <c r="H7012">
        <v>48.297079905023772</v>
      </c>
    </row>
    <row r="7013" spans="1:8" x14ac:dyDescent="0.3">
      <c r="A7013" t="s">
        <v>8963</v>
      </c>
      <c r="B7013" t="s">
        <v>186</v>
      </c>
      <c r="C7013" t="s">
        <v>5077</v>
      </c>
      <c r="D7013" s="155">
        <v>1037.2</v>
      </c>
      <c r="E7013" s="17">
        <v>960</v>
      </c>
      <c r="F7013" s="17">
        <v>18907</v>
      </c>
      <c r="G7013" s="17">
        <v>9547.6239999999998</v>
      </c>
      <c r="H7013">
        <v>57.087013578683042</v>
      </c>
    </row>
    <row r="7014" spans="1:8" x14ac:dyDescent="0.3">
      <c r="A7014" t="s">
        <v>1949</v>
      </c>
      <c r="B7014" t="s">
        <v>186</v>
      </c>
      <c r="C7014" t="s">
        <v>30</v>
      </c>
      <c r="D7014" s="155">
        <v>1037.2</v>
      </c>
      <c r="E7014" s="17">
        <v>1308</v>
      </c>
      <c r="F7014" s="17">
        <v>367198</v>
      </c>
      <c r="G7014" s="17">
        <v>224465.58389999997</v>
      </c>
      <c r="H7014">
        <v>49.856091948407872</v>
      </c>
    </row>
    <row r="7015" spans="1:8" x14ac:dyDescent="0.3">
      <c r="A7015" t="s">
        <v>8964</v>
      </c>
      <c r="B7015" t="s">
        <v>186</v>
      </c>
      <c r="C7015" t="s">
        <v>5079</v>
      </c>
      <c r="D7015" s="155">
        <v>1037.2</v>
      </c>
      <c r="E7015" s="17">
        <v>840</v>
      </c>
      <c r="F7015" s="17">
        <v>21810</v>
      </c>
      <c r="G7015" s="17">
        <v>12739.26</v>
      </c>
      <c r="H7015">
        <v>170.2743878228236</v>
      </c>
    </row>
    <row r="7016" spans="1:8" x14ac:dyDescent="0.3">
      <c r="A7016" t="s">
        <v>8965</v>
      </c>
      <c r="B7016" t="s">
        <v>186</v>
      </c>
      <c r="C7016" t="s">
        <v>5081</v>
      </c>
      <c r="D7016" s="155">
        <v>1037.2</v>
      </c>
      <c r="E7016" s="17">
        <v>0</v>
      </c>
      <c r="F7016" s="17">
        <v>231014</v>
      </c>
      <c r="G7016" s="17">
        <v>128320.61819999998</v>
      </c>
      <c r="H7016">
        <v>45.150167462885008</v>
      </c>
    </row>
    <row r="7017" spans="1:8" x14ac:dyDescent="0.3">
      <c r="A7017" t="s">
        <v>8966</v>
      </c>
      <c r="B7017" t="s">
        <v>186</v>
      </c>
      <c r="C7017" t="s">
        <v>5083</v>
      </c>
      <c r="D7017" s="155">
        <v>1037.2</v>
      </c>
      <c r="E7017" s="17">
        <v>0</v>
      </c>
      <c r="F7017" s="17">
        <v>311063</v>
      </c>
      <c r="G7017" s="17">
        <v>176483.39600000001</v>
      </c>
      <c r="H7017">
        <v>36.222942670421318</v>
      </c>
    </row>
    <row r="7018" spans="1:8" x14ac:dyDescent="0.3">
      <c r="A7018" t="s">
        <v>8967</v>
      </c>
      <c r="B7018" t="s">
        <v>186</v>
      </c>
      <c r="C7018" t="s">
        <v>5085</v>
      </c>
      <c r="D7018" s="155">
        <v>1037.2</v>
      </c>
      <c r="E7018" s="17">
        <v>225</v>
      </c>
      <c r="F7018" s="17">
        <v>44815</v>
      </c>
      <c r="G7018" s="17">
        <v>22598.8508</v>
      </c>
      <c r="H7018">
        <v>44.153910012451689</v>
      </c>
    </row>
    <row r="7019" spans="1:8" x14ac:dyDescent="0.3">
      <c r="A7019" t="s">
        <v>1950</v>
      </c>
      <c r="B7019" t="s">
        <v>186</v>
      </c>
      <c r="C7019" t="s">
        <v>31</v>
      </c>
      <c r="D7019" s="155">
        <v>1037.2</v>
      </c>
      <c r="E7019" s="17">
        <v>2728</v>
      </c>
      <c r="F7019" s="17">
        <v>352543</v>
      </c>
      <c r="G7019" s="17">
        <v>191575.19780000005</v>
      </c>
      <c r="H7019">
        <v>52.647704026985849</v>
      </c>
    </row>
    <row r="7020" spans="1:8" x14ac:dyDescent="0.3">
      <c r="A7020" t="s">
        <v>1951</v>
      </c>
      <c r="B7020" t="s">
        <v>187</v>
      </c>
      <c r="C7020" t="s">
        <v>4</v>
      </c>
      <c r="D7020" s="155">
        <v>1021.5</v>
      </c>
      <c r="E7020" s="17">
        <v>9166</v>
      </c>
      <c r="F7020" s="17">
        <v>3064983</v>
      </c>
      <c r="G7020" s="17">
        <v>1694971.6792999997</v>
      </c>
      <c r="H7020">
        <v>47.27599995772799</v>
      </c>
    </row>
    <row r="7021" spans="1:8" x14ac:dyDescent="0.3">
      <c r="A7021" t="s">
        <v>1952</v>
      </c>
      <c r="B7021" t="s">
        <v>187</v>
      </c>
      <c r="C7021" t="s">
        <v>2</v>
      </c>
      <c r="D7021" s="155">
        <v>1021.5</v>
      </c>
      <c r="E7021" s="17">
        <v>17295</v>
      </c>
      <c r="F7021" s="17">
        <v>6535175</v>
      </c>
      <c r="G7021" s="17">
        <v>3614716.7560000001</v>
      </c>
      <c r="H7021">
        <v>57.243163954272951</v>
      </c>
    </row>
    <row r="7022" spans="1:8" x14ac:dyDescent="0.3">
      <c r="A7022" t="s">
        <v>1953</v>
      </c>
      <c r="B7022" t="s">
        <v>187</v>
      </c>
      <c r="C7022" t="s">
        <v>3</v>
      </c>
      <c r="D7022" s="155">
        <v>1021.5</v>
      </c>
      <c r="E7022" s="17">
        <v>14344</v>
      </c>
      <c r="F7022" s="17">
        <v>2469247</v>
      </c>
      <c r="G7022" s="17">
        <v>1359602.1391999999</v>
      </c>
      <c r="H7022">
        <v>64.186310562508069</v>
      </c>
    </row>
    <row r="7023" spans="1:8" x14ac:dyDescent="0.3">
      <c r="A7023" t="s">
        <v>1954</v>
      </c>
      <c r="B7023" t="s">
        <v>187</v>
      </c>
      <c r="C7023" t="s">
        <v>7</v>
      </c>
      <c r="D7023" s="155">
        <v>1021.5</v>
      </c>
      <c r="E7023" s="17">
        <v>3864</v>
      </c>
      <c r="F7023" s="17">
        <v>988413</v>
      </c>
      <c r="G7023" s="17">
        <v>539810.62300000014</v>
      </c>
      <c r="H7023">
        <v>60.367464437443282</v>
      </c>
    </row>
    <row r="7024" spans="1:8" x14ac:dyDescent="0.3">
      <c r="A7024" t="s">
        <v>1955</v>
      </c>
      <c r="B7024" t="s">
        <v>187</v>
      </c>
      <c r="C7024" t="s">
        <v>5</v>
      </c>
      <c r="D7024" s="155">
        <v>1021.5</v>
      </c>
      <c r="E7024" s="17">
        <v>4400</v>
      </c>
      <c r="F7024" s="17">
        <v>751285</v>
      </c>
      <c r="G7024" s="17">
        <v>428003.05049999995</v>
      </c>
      <c r="H7024">
        <v>54.606970581572796</v>
      </c>
    </row>
    <row r="7025" spans="1:8" x14ac:dyDescent="0.3">
      <c r="A7025" t="s">
        <v>1956</v>
      </c>
      <c r="B7025" t="s">
        <v>187</v>
      </c>
      <c r="C7025" t="s">
        <v>6</v>
      </c>
      <c r="D7025" s="155">
        <v>1021.5</v>
      </c>
      <c r="E7025" s="17">
        <v>1320</v>
      </c>
      <c r="F7025" s="17">
        <v>410045</v>
      </c>
      <c r="G7025" s="17">
        <v>214289.62629999997</v>
      </c>
      <c r="H7025">
        <v>33.307429195748334</v>
      </c>
    </row>
    <row r="7026" spans="1:8" x14ac:dyDescent="0.3">
      <c r="A7026" t="s">
        <v>1957</v>
      </c>
      <c r="B7026" t="s">
        <v>187</v>
      </c>
      <c r="C7026" t="s">
        <v>8</v>
      </c>
      <c r="D7026" s="155">
        <v>1021.5</v>
      </c>
      <c r="E7026" s="17">
        <v>3230</v>
      </c>
      <c r="F7026" s="17">
        <v>702826</v>
      </c>
      <c r="G7026" s="17">
        <v>345240.05349999969</v>
      </c>
      <c r="H7026">
        <v>46.131900164035095</v>
      </c>
    </row>
    <row r="7027" spans="1:8" x14ac:dyDescent="0.3">
      <c r="A7027" t="s">
        <v>1958</v>
      </c>
      <c r="B7027" t="s">
        <v>187</v>
      </c>
      <c r="C7027" t="s">
        <v>21</v>
      </c>
      <c r="D7027" s="155">
        <v>1021.5</v>
      </c>
      <c r="E7027" s="17">
        <v>1480</v>
      </c>
      <c r="F7027" s="17">
        <v>207636</v>
      </c>
      <c r="G7027" s="17">
        <v>101567.81999999993</v>
      </c>
      <c r="H7027">
        <v>51.510973500252362</v>
      </c>
    </row>
    <row r="7028" spans="1:8" x14ac:dyDescent="0.3">
      <c r="A7028" t="s">
        <v>1959</v>
      </c>
      <c r="B7028" t="s">
        <v>187</v>
      </c>
      <c r="C7028" t="s">
        <v>22</v>
      </c>
      <c r="D7028" s="155">
        <v>1021.5</v>
      </c>
      <c r="E7028" s="17">
        <v>1400</v>
      </c>
      <c r="F7028" s="17">
        <v>434825</v>
      </c>
      <c r="G7028" s="17">
        <v>219453.62999999983</v>
      </c>
      <c r="H7028">
        <v>38.761039875912971</v>
      </c>
    </row>
    <row r="7029" spans="1:8" x14ac:dyDescent="0.3">
      <c r="A7029" t="s">
        <v>1960</v>
      </c>
      <c r="B7029" t="s">
        <v>187</v>
      </c>
      <c r="C7029" t="s">
        <v>23</v>
      </c>
      <c r="D7029" s="155">
        <v>1021.5</v>
      </c>
      <c r="E7029" s="17">
        <v>760</v>
      </c>
      <c r="F7029" s="17">
        <v>325461</v>
      </c>
      <c r="G7029" s="17">
        <v>174213.55000000005</v>
      </c>
      <c r="H7029">
        <v>39.379756474571977</v>
      </c>
    </row>
    <row r="7030" spans="1:8" x14ac:dyDescent="0.3">
      <c r="A7030" t="s">
        <v>1961</v>
      </c>
      <c r="B7030" t="s">
        <v>187</v>
      </c>
      <c r="C7030" t="s">
        <v>24</v>
      </c>
      <c r="D7030" s="155">
        <v>1021.5</v>
      </c>
      <c r="E7030" s="17">
        <v>3280</v>
      </c>
      <c r="F7030" s="17">
        <v>451212</v>
      </c>
      <c r="G7030" s="17">
        <v>239466.12520000007</v>
      </c>
      <c r="H7030">
        <v>37.890250772904302</v>
      </c>
    </row>
    <row r="7031" spans="1:8" x14ac:dyDescent="0.3">
      <c r="A7031" t="s">
        <v>1962</v>
      </c>
      <c r="B7031" t="s">
        <v>187</v>
      </c>
      <c r="C7031" t="s">
        <v>25</v>
      </c>
      <c r="D7031" s="155">
        <v>1021.5</v>
      </c>
      <c r="E7031" s="17">
        <v>1200</v>
      </c>
      <c r="F7031" s="17">
        <v>247280</v>
      </c>
      <c r="G7031" s="17">
        <v>129164.47199999992</v>
      </c>
      <c r="H7031">
        <v>37.611631597667568</v>
      </c>
    </row>
    <row r="7032" spans="1:8" x14ac:dyDescent="0.3">
      <c r="A7032" t="s">
        <v>8968</v>
      </c>
      <c r="B7032" t="s">
        <v>187</v>
      </c>
      <c r="C7032" t="s">
        <v>5061</v>
      </c>
      <c r="D7032" s="155">
        <v>1021.5</v>
      </c>
      <c r="E7032" s="17">
        <v>2585</v>
      </c>
      <c r="F7032" s="17">
        <v>314425</v>
      </c>
      <c r="G7032" s="17">
        <v>165629.223</v>
      </c>
      <c r="H7032">
        <v>62.262812093114611</v>
      </c>
    </row>
    <row r="7033" spans="1:8" x14ac:dyDescent="0.3">
      <c r="A7033" t="s">
        <v>1963</v>
      </c>
      <c r="B7033" t="s">
        <v>187</v>
      </c>
      <c r="C7033" t="s">
        <v>14</v>
      </c>
      <c r="D7033" s="155">
        <v>1021.5</v>
      </c>
      <c r="E7033" s="17">
        <v>1370</v>
      </c>
      <c r="F7033" s="17">
        <v>464472</v>
      </c>
      <c r="G7033" s="17">
        <v>239215.36099999983</v>
      </c>
      <c r="H7033">
        <v>28.974327072774958</v>
      </c>
    </row>
    <row r="7034" spans="1:8" x14ac:dyDescent="0.3">
      <c r="A7034" t="s">
        <v>1964</v>
      </c>
      <c r="B7034" t="s">
        <v>187</v>
      </c>
      <c r="C7034" t="s">
        <v>15</v>
      </c>
      <c r="D7034" s="155">
        <v>1021.5</v>
      </c>
      <c r="E7034" s="17">
        <v>1140</v>
      </c>
      <c r="F7034" s="17">
        <v>393651</v>
      </c>
      <c r="G7034" s="17">
        <v>230316.93399999986</v>
      </c>
      <c r="H7034">
        <v>39.720145745346173</v>
      </c>
    </row>
    <row r="7035" spans="1:8" x14ac:dyDescent="0.3">
      <c r="A7035" t="s">
        <v>8969</v>
      </c>
      <c r="B7035" t="s">
        <v>187</v>
      </c>
      <c r="C7035" t="s">
        <v>5063</v>
      </c>
      <c r="D7035" s="155">
        <v>1021.5</v>
      </c>
      <c r="E7035" s="17">
        <v>400</v>
      </c>
      <c r="F7035" s="17">
        <v>16746</v>
      </c>
      <c r="G7035" s="17">
        <v>7233.1329999999962</v>
      </c>
      <c r="H7035">
        <v>54.176066983801995</v>
      </c>
    </row>
    <row r="7036" spans="1:8" x14ac:dyDescent="0.3">
      <c r="A7036" t="s">
        <v>8970</v>
      </c>
      <c r="B7036" t="s">
        <v>187</v>
      </c>
      <c r="C7036" t="s">
        <v>5065</v>
      </c>
      <c r="D7036" s="155">
        <v>1021.5</v>
      </c>
      <c r="E7036" s="17">
        <v>0</v>
      </c>
      <c r="F7036" s="17">
        <v>498137</v>
      </c>
      <c r="G7036" s="17">
        <v>224980.35160000023</v>
      </c>
      <c r="H7036">
        <v>63.288416552412237</v>
      </c>
    </row>
    <row r="7037" spans="1:8" x14ac:dyDescent="0.3">
      <c r="A7037" t="s">
        <v>8971</v>
      </c>
      <c r="B7037" t="s">
        <v>187</v>
      </c>
      <c r="C7037" t="s">
        <v>5067</v>
      </c>
      <c r="D7037" s="155">
        <v>1021.5</v>
      </c>
      <c r="E7037" s="17">
        <v>0</v>
      </c>
      <c r="F7037" s="17">
        <v>663233</v>
      </c>
      <c r="G7037" s="17">
        <v>232339.7204999997</v>
      </c>
      <c r="H7037">
        <v>65.846345665736905</v>
      </c>
    </row>
    <row r="7038" spans="1:8" x14ac:dyDescent="0.3">
      <c r="A7038" t="s">
        <v>8972</v>
      </c>
      <c r="B7038" t="s">
        <v>187</v>
      </c>
      <c r="C7038" t="s">
        <v>5069</v>
      </c>
      <c r="D7038" s="155">
        <v>1021.5</v>
      </c>
      <c r="E7038" s="17">
        <v>0</v>
      </c>
      <c r="F7038" s="17">
        <v>85228</v>
      </c>
      <c r="G7038" s="17">
        <v>45566.678000000007</v>
      </c>
      <c r="H7038">
        <v>36.799795627084762</v>
      </c>
    </row>
    <row r="7039" spans="1:8" x14ac:dyDescent="0.3">
      <c r="A7039" t="s">
        <v>8973</v>
      </c>
      <c r="B7039" t="s">
        <v>187</v>
      </c>
      <c r="C7039" t="s">
        <v>5071</v>
      </c>
      <c r="D7039" s="155">
        <v>1021.5</v>
      </c>
      <c r="E7039" s="17">
        <v>0</v>
      </c>
      <c r="F7039" s="17">
        <v>51320</v>
      </c>
      <c r="G7039" s="17">
        <v>22192.042000000001</v>
      </c>
      <c r="H7039">
        <v>49.60686195716152</v>
      </c>
    </row>
    <row r="7040" spans="1:8" x14ac:dyDescent="0.3">
      <c r="A7040" t="s">
        <v>8974</v>
      </c>
      <c r="B7040" t="s">
        <v>187</v>
      </c>
      <c r="C7040" t="s">
        <v>5073</v>
      </c>
      <c r="D7040" s="155">
        <v>1021.5</v>
      </c>
      <c r="E7040" s="17">
        <v>0</v>
      </c>
      <c r="F7040" s="17">
        <v>34953</v>
      </c>
      <c r="G7040" s="17">
        <v>15966.928699999993</v>
      </c>
      <c r="H7040">
        <v>10.80643574218537</v>
      </c>
    </row>
    <row r="7041" spans="1:8" x14ac:dyDescent="0.3">
      <c r="A7041" t="s">
        <v>8975</v>
      </c>
      <c r="B7041" t="s">
        <v>187</v>
      </c>
      <c r="C7041" t="s">
        <v>5075</v>
      </c>
      <c r="D7041" s="155">
        <v>1021.5</v>
      </c>
      <c r="E7041" s="17">
        <v>0</v>
      </c>
      <c r="F7041" s="17">
        <v>3558</v>
      </c>
      <c r="G7041" s="17">
        <v>1450.02</v>
      </c>
      <c r="H7041">
        <v>15.331933889315835</v>
      </c>
    </row>
    <row r="7042" spans="1:8" x14ac:dyDescent="0.3">
      <c r="A7042" t="s">
        <v>1965</v>
      </c>
      <c r="B7042" t="s">
        <v>187</v>
      </c>
      <c r="C7042" t="s">
        <v>26</v>
      </c>
      <c r="D7042" s="155">
        <v>1021.5</v>
      </c>
      <c r="E7042" s="17">
        <v>1368</v>
      </c>
      <c r="F7042" s="17">
        <v>734583</v>
      </c>
      <c r="G7042" s="17">
        <v>386958.61650000012</v>
      </c>
      <c r="H7042">
        <v>53.047823135513674</v>
      </c>
    </row>
    <row r="7043" spans="1:8" x14ac:dyDescent="0.3">
      <c r="A7043" t="s">
        <v>1966</v>
      </c>
      <c r="B7043" t="s">
        <v>187</v>
      </c>
      <c r="C7043" t="s">
        <v>27</v>
      </c>
      <c r="D7043" s="155">
        <v>1021.5</v>
      </c>
      <c r="E7043" s="17">
        <v>1596</v>
      </c>
      <c r="F7043" s="17">
        <v>433297</v>
      </c>
      <c r="G7043" s="17">
        <v>218065.36189999996</v>
      </c>
      <c r="H7043">
        <v>86.284023019290657</v>
      </c>
    </row>
    <row r="7044" spans="1:8" x14ac:dyDescent="0.3">
      <c r="A7044" t="s">
        <v>1967</v>
      </c>
      <c r="B7044" t="s">
        <v>187</v>
      </c>
      <c r="C7044" t="s">
        <v>28</v>
      </c>
      <c r="D7044" s="155">
        <v>1021.5</v>
      </c>
      <c r="E7044" s="17">
        <v>1056</v>
      </c>
      <c r="F7044" s="17">
        <v>216506</v>
      </c>
      <c r="G7044" s="17">
        <v>82571.029399999999</v>
      </c>
      <c r="H7044">
        <v>61.47935438155087</v>
      </c>
    </row>
    <row r="7045" spans="1:8" x14ac:dyDescent="0.3">
      <c r="A7045" t="s">
        <v>1968</v>
      </c>
      <c r="B7045" t="s">
        <v>187</v>
      </c>
      <c r="C7045" t="s">
        <v>29</v>
      </c>
      <c r="D7045" s="155">
        <v>1021.5</v>
      </c>
      <c r="E7045" s="17">
        <v>200</v>
      </c>
      <c r="F7045" s="17">
        <v>112739</v>
      </c>
      <c r="G7045" s="17">
        <v>59074.597300000038</v>
      </c>
      <c r="H7045">
        <v>47.344132674004442</v>
      </c>
    </row>
    <row r="7046" spans="1:8" x14ac:dyDescent="0.3">
      <c r="A7046" t="s">
        <v>8976</v>
      </c>
      <c r="B7046" t="s">
        <v>187</v>
      </c>
      <c r="C7046" t="s">
        <v>5077</v>
      </c>
      <c r="D7046" s="155">
        <v>1021.5</v>
      </c>
      <c r="E7046" s="17">
        <v>1280</v>
      </c>
      <c r="F7046" s="17">
        <v>35827</v>
      </c>
      <c r="G7046" s="17">
        <v>16707.579999999998</v>
      </c>
      <c r="H7046">
        <v>28.798725489580736</v>
      </c>
    </row>
    <row r="7047" spans="1:8" x14ac:dyDescent="0.3">
      <c r="A7047" t="s">
        <v>1969</v>
      </c>
      <c r="B7047" t="s">
        <v>187</v>
      </c>
      <c r="C7047" t="s">
        <v>30</v>
      </c>
      <c r="D7047" s="155">
        <v>1021.5</v>
      </c>
      <c r="E7047" s="17">
        <v>2608</v>
      </c>
      <c r="F7047" s="17">
        <v>538825</v>
      </c>
      <c r="G7047" s="17">
        <v>323113.34460000007</v>
      </c>
      <c r="H7047">
        <v>59.064821963254808</v>
      </c>
    </row>
    <row r="7048" spans="1:8" x14ac:dyDescent="0.3">
      <c r="A7048" t="s">
        <v>8977</v>
      </c>
      <c r="B7048" t="s">
        <v>187</v>
      </c>
      <c r="C7048" t="s">
        <v>5079</v>
      </c>
      <c r="D7048" s="155">
        <v>1021.5</v>
      </c>
      <c r="E7048" s="17">
        <v>520</v>
      </c>
      <c r="F7048" s="17">
        <v>23250</v>
      </c>
      <c r="G7048" s="17">
        <v>12883.734000000002</v>
      </c>
      <c r="H7048">
        <v>95.046035920745197</v>
      </c>
    </row>
    <row r="7049" spans="1:8" x14ac:dyDescent="0.3">
      <c r="A7049" t="s">
        <v>8978</v>
      </c>
      <c r="B7049" t="s">
        <v>187</v>
      </c>
      <c r="C7049" t="s">
        <v>5081</v>
      </c>
      <c r="D7049" s="155">
        <v>1021.5</v>
      </c>
      <c r="E7049" s="17">
        <v>0</v>
      </c>
      <c r="F7049" s="17">
        <v>274627</v>
      </c>
      <c r="G7049" s="17">
        <v>142026.954</v>
      </c>
      <c r="H7049">
        <v>42.516649504782258</v>
      </c>
    </row>
    <row r="7050" spans="1:8" x14ac:dyDescent="0.3">
      <c r="A7050" t="s">
        <v>8979</v>
      </c>
      <c r="B7050" t="s">
        <v>187</v>
      </c>
      <c r="C7050" t="s">
        <v>5083</v>
      </c>
      <c r="D7050" s="155">
        <v>1021.5</v>
      </c>
      <c r="E7050" s="17">
        <v>0</v>
      </c>
      <c r="F7050" s="17">
        <v>242235</v>
      </c>
      <c r="G7050" s="17">
        <v>124400.13400000001</v>
      </c>
      <c r="H7050">
        <v>31.948401445120766</v>
      </c>
    </row>
    <row r="7051" spans="1:8" x14ac:dyDescent="0.3">
      <c r="A7051" t="s">
        <v>8980</v>
      </c>
      <c r="B7051" t="s">
        <v>187</v>
      </c>
      <c r="C7051" t="s">
        <v>5085</v>
      </c>
      <c r="D7051" s="155">
        <v>1021.5</v>
      </c>
      <c r="E7051" s="17">
        <v>315</v>
      </c>
      <c r="F7051" s="17">
        <v>84221</v>
      </c>
      <c r="G7051" s="17">
        <v>35944.635200000004</v>
      </c>
      <c r="H7051">
        <v>21.815338239800528</v>
      </c>
    </row>
    <row r="7052" spans="1:8" x14ac:dyDescent="0.3">
      <c r="A7052" t="s">
        <v>1970</v>
      </c>
      <c r="B7052" t="s">
        <v>187</v>
      </c>
      <c r="C7052" t="s">
        <v>31</v>
      </c>
      <c r="D7052" s="155">
        <v>1021.5</v>
      </c>
      <c r="E7052" s="17">
        <v>1830</v>
      </c>
      <c r="F7052" s="17">
        <v>284073</v>
      </c>
      <c r="G7052" s="17">
        <v>147673.03909999999</v>
      </c>
      <c r="H7052">
        <v>47.563849588317531</v>
      </c>
    </row>
    <row r="7053" spans="1:8" x14ac:dyDescent="0.3">
      <c r="A7053" t="s">
        <v>8981</v>
      </c>
      <c r="B7053" t="s">
        <v>187</v>
      </c>
      <c r="C7053" t="s">
        <v>5087</v>
      </c>
      <c r="D7053" s="155">
        <v>1021.5</v>
      </c>
      <c r="E7053" s="17">
        <v>0</v>
      </c>
      <c r="F7053" s="17">
        <v>1424</v>
      </c>
      <c r="G7053" s="17">
        <v>-206.23000000000002</v>
      </c>
      <c r="H7053">
        <v>97.265924256086535</v>
      </c>
    </row>
    <row r="7054" spans="1:8" x14ac:dyDescent="0.3">
      <c r="A7054" t="s">
        <v>2231</v>
      </c>
      <c r="B7054" t="s">
        <v>188</v>
      </c>
      <c r="C7054" t="s">
        <v>4</v>
      </c>
      <c r="D7054" s="155">
        <v>1289</v>
      </c>
      <c r="E7054" s="17">
        <v>16096</v>
      </c>
      <c r="F7054" s="17">
        <v>4698825</v>
      </c>
      <c r="G7054" s="17">
        <v>2616358.8339999998</v>
      </c>
      <c r="H7054">
        <v>51.696251014673123</v>
      </c>
    </row>
    <row r="7055" spans="1:8" x14ac:dyDescent="0.3">
      <c r="A7055" t="s">
        <v>2232</v>
      </c>
      <c r="B7055" t="s">
        <v>188</v>
      </c>
      <c r="C7055" t="s">
        <v>2</v>
      </c>
      <c r="D7055" s="155">
        <v>1289</v>
      </c>
      <c r="E7055" s="17">
        <v>18900</v>
      </c>
      <c r="F7055" s="17">
        <v>6179829</v>
      </c>
      <c r="G7055" s="17">
        <v>3451732.1423000032</v>
      </c>
      <c r="H7055">
        <v>71.103672898270588</v>
      </c>
    </row>
    <row r="7056" spans="1:8" x14ac:dyDescent="0.3">
      <c r="A7056" t="s">
        <v>2233</v>
      </c>
      <c r="B7056" t="s">
        <v>188</v>
      </c>
      <c r="C7056" t="s">
        <v>3</v>
      </c>
      <c r="D7056" s="155">
        <v>1289</v>
      </c>
      <c r="E7056" s="17">
        <v>12840</v>
      </c>
      <c r="F7056" s="17">
        <v>2316579</v>
      </c>
      <c r="G7056" s="17">
        <v>1271102.5074000009</v>
      </c>
      <c r="H7056">
        <v>63.671565100286465</v>
      </c>
    </row>
    <row r="7057" spans="1:8" x14ac:dyDescent="0.3">
      <c r="A7057" t="s">
        <v>2234</v>
      </c>
      <c r="B7057" t="s">
        <v>188</v>
      </c>
      <c r="C7057" t="s">
        <v>7</v>
      </c>
      <c r="D7057" s="155">
        <v>1289</v>
      </c>
      <c r="E7057" s="17">
        <v>6663</v>
      </c>
      <c r="F7057" s="17">
        <v>2187689</v>
      </c>
      <c r="G7057" s="17">
        <v>1257265.7899999996</v>
      </c>
      <c r="H7057">
        <v>51.634306591835625</v>
      </c>
    </row>
    <row r="7058" spans="1:8" x14ac:dyDescent="0.3">
      <c r="A7058" t="s">
        <v>2235</v>
      </c>
      <c r="B7058" t="s">
        <v>188</v>
      </c>
      <c r="C7058" t="s">
        <v>5</v>
      </c>
      <c r="D7058" s="155">
        <v>1289</v>
      </c>
      <c r="E7058" s="17">
        <v>8000</v>
      </c>
      <c r="F7058" s="17">
        <v>1467618</v>
      </c>
      <c r="G7058" s="17">
        <v>839429.32530000038</v>
      </c>
      <c r="H7058">
        <v>52.371080024025183</v>
      </c>
    </row>
    <row r="7059" spans="1:8" x14ac:dyDescent="0.3">
      <c r="A7059" t="s">
        <v>2236</v>
      </c>
      <c r="B7059" t="s">
        <v>188</v>
      </c>
      <c r="C7059" t="s">
        <v>6</v>
      </c>
      <c r="D7059" s="155">
        <v>1289</v>
      </c>
      <c r="E7059" s="17">
        <v>1580</v>
      </c>
      <c r="F7059" s="17">
        <v>463897</v>
      </c>
      <c r="G7059" s="17">
        <v>245521.07150000002</v>
      </c>
      <c r="H7059">
        <v>34.411446116873613</v>
      </c>
    </row>
    <row r="7060" spans="1:8" x14ac:dyDescent="0.3">
      <c r="A7060" t="s">
        <v>2237</v>
      </c>
      <c r="B7060" t="s">
        <v>188</v>
      </c>
      <c r="C7060" t="s">
        <v>8</v>
      </c>
      <c r="D7060" s="155">
        <v>1289</v>
      </c>
      <c r="E7060" s="17">
        <v>2360</v>
      </c>
      <c r="F7060" s="17">
        <v>615728</v>
      </c>
      <c r="G7060" s="17">
        <v>294594.86189999967</v>
      </c>
      <c r="H7060">
        <v>47.136038111664398</v>
      </c>
    </row>
    <row r="7061" spans="1:8" x14ac:dyDescent="0.3">
      <c r="A7061" t="s">
        <v>2238</v>
      </c>
      <c r="B7061" t="s">
        <v>188</v>
      </c>
      <c r="C7061" t="s">
        <v>21</v>
      </c>
      <c r="D7061" s="155">
        <v>1289</v>
      </c>
      <c r="E7061" s="17">
        <v>2200</v>
      </c>
      <c r="F7061" s="17">
        <v>238095</v>
      </c>
      <c r="G7061" s="17">
        <v>104659.53499999992</v>
      </c>
      <c r="H7061">
        <v>54.011529722626491</v>
      </c>
    </row>
    <row r="7062" spans="1:8" x14ac:dyDescent="0.3">
      <c r="A7062" t="s">
        <v>2239</v>
      </c>
      <c r="B7062" t="s">
        <v>188</v>
      </c>
      <c r="C7062" t="s">
        <v>22</v>
      </c>
      <c r="D7062" s="155">
        <v>1289</v>
      </c>
      <c r="E7062" s="17">
        <v>2080</v>
      </c>
      <c r="F7062" s="17">
        <v>420470</v>
      </c>
      <c r="G7062" s="17">
        <v>203884.74600000004</v>
      </c>
      <c r="H7062">
        <v>52.067513748188944</v>
      </c>
    </row>
    <row r="7063" spans="1:8" x14ac:dyDescent="0.3">
      <c r="A7063" t="s">
        <v>2240</v>
      </c>
      <c r="B7063" t="s">
        <v>188</v>
      </c>
      <c r="C7063" t="s">
        <v>23</v>
      </c>
      <c r="D7063" s="155">
        <v>1289</v>
      </c>
      <c r="E7063" s="17">
        <v>1160</v>
      </c>
      <c r="F7063" s="17">
        <v>315841</v>
      </c>
      <c r="G7063" s="17">
        <v>165444.6360000002</v>
      </c>
      <c r="H7063">
        <v>64.122175135164866</v>
      </c>
    </row>
    <row r="7064" spans="1:8" x14ac:dyDescent="0.3">
      <c r="A7064" t="s">
        <v>2241</v>
      </c>
      <c r="B7064" t="s">
        <v>188</v>
      </c>
      <c r="C7064" t="s">
        <v>24</v>
      </c>
      <c r="D7064" s="155">
        <v>1289</v>
      </c>
      <c r="E7064" s="17">
        <v>4960</v>
      </c>
      <c r="F7064" s="17">
        <v>537568</v>
      </c>
      <c r="G7064" s="17">
        <v>286540.69299999991</v>
      </c>
      <c r="H7064">
        <v>53.149855247022884</v>
      </c>
    </row>
    <row r="7065" spans="1:8" x14ac:dyDescent="0.3">
      <c r="A7065" t="s">
        <v>2242</v>
      </c>
      <c r="B7065" t="s">
        <v>188</v>
      </c>
      <c r="C7065" t="s">
        <v>25</v>
      </c>
      <c r="D7065" s="155">
        <v>1289</v>
      </c>
      <c r="E7065" s="17">
        <v>1840</v>
      </c>
      <c r="F7065" s="17">
        <v>267069</v>
      </c>
      <c r="G7065" s="17">
        <v>137501.386</v>
      </c>
      <c r="H7065">
        <v>46.728078998969636</v>
      </c>
    </row>
    <row r="7066" spans="1:8" x14ac:dyDescent="0.3">
      <c r="A7066" t="s">
        <v>8982</v>
      </c>
      <c r="B7066" t="s">
        <v>188</v>
      </c>
      <c r="C7066" t="s">
        <v>5061</v>
      </c>
      <c r="D7066" s="155">
        <v>1289</v>
      </c>
      <c r="E7066" s="17">
        <v>2828</v>
      </c>
      <c r="F7066" s="17">
        <v>391197</v>
      </c>
      <c r="G7066" s="17">
        <v>210556.43800000008</v>
      </c>
      <c r="H7066">
        <v>52.996156250333208</v>
      </c>
    </row>
    <row r="7067" spans="1:8" x14ac:dyDescent="0.3">
      <c r="A7067" t="s">
        <v>2243</v>
      </c>
      <c r="B7067" t="s">
        <v>188</v>
      </c>
      <c r="C7067" t="s">
        <v>14</v>
      </c>
      <c r="D7067" s="155">
        <v>1289</v>
      </c>
      <c r="E7067" s="17">
        <v>1801</v>
      </c>
      <c r="F7067" s="17">
        <v>656489</v>
      </c>
      <c r="G7067" s="17">
        <v>346133.45599999989</v>
      </c>
      <c r="H7067">
        <v>22.703486608893957</v>
      </c>
    </row>
    <row r="7068" spans="1:8" x14ac:dyDescent="0.3">
      <c r="A7068" t="s">
        <v>2244</v>
      </c>
      <c r="B7068" t="s">
        <v>188</v>
      </c>
      <c r="C7068" t="s">
        <v>15</v>
      </c>
      <c r="D7068" s="155">
        <v>1289</v>
      </c>
      <c r="E7068" s="17">
        <v>1497</v>
      </c>
      <c r="F7068" s="17">
        <v>506126</v>
      </c>
      <c r="G7068" s="17">
        <v>300321.81699999981</v>
      </c>
      <c r="H7068">
        <v>49.917031789387735</v>
      </c>
    </row>
    <row r="7069" spans="1:8" x14ac:dyDescent="0.3">
      <c r="A7069" t="s">
        <v>8983</v>
      </c>
      <c r="B7069" t="s">
        <v>188</v>
      </c>
      <c r="C7069" t="s">
        <v>5063</v>
      </c>
      <c r="D7069" s="155">
        <v>1289</v>
      </c>
      <c r="E7069" s="17">
        <v>400</v>
      </c>
      <c r="F7069" s="17">
        <v>27727</v>
      </c>
      <c r="G7069" s="17">
        <v>12611.295000000011</v>
      </c>
      <c r="H7069">
        <v>30.007705065691621</v>
      </c>
    </row>
    <row r="7070" spans="1:8" x14ac:dyDescent="0.3">
      <c r="A7070" t="s">
        <v>8984</v>
      </c>
      <c r="B7070" t="s">
        <v>188</v>
      </c>
      <c r="C7070" t="s">
        <v>5065</v>
      </c>
      <c r="D7070" s="155">
        <v>1289</v>
      </c>
      <c r="E7070" s="17">
        <v>0</v>
      </c>
      <c r="F7070" s="17">
        <v>1181279</v>
      </c>
      <c r="G7070" s="17">
        <v>645220.25280000013</v>
      </c>
      <c r="H7070">
        <v>78.285223048403807</v>
      </c>
    </row>
    <row r="7071" spans="1:8" x14ac:dyDescent="0.3">
      <c r="A7071" t="s">
        <v>8985</v>
      </c>
      <c r="B7071" t="s">
        <v>188</v>
      </c>
      <c r="C7071" t="s">
        <v>5067</v>
      </c>
      <c r="D7071" s="155">
        <v>1289</v>
      </c>
      <c r="E7071" s="17">
        <v>0</v>
      </c>
      <c r="F7071" s="17">
        <v>740986</v>
      </c>
      <c r="G7071" s="17">
        <v>384063.31419999973</v>
      </c>
      <c r="H7071">
        <v>75.894899222177742</v>
      </c>
    </row>
    <row r="7072" spans="1:8" x14ac:dyDescent="0.3">
      <c r="A7072" t="s">
        <v>8986</v>
      </c>
      <c r="B7072" t="s">
        <v>188</v>
      </c>
      <c r="C7072" t="s">
        <v>5069</v>
      </c>
      <c r="D7072" s="155">
        <v>1289</v>
      </c>
      <c r="E7072" s="17">
        <v>0</v>
      </c>
      <c r="F7072" s="17">
        <v>123826</v>
      </c>
      <c r="G7072" s="17">
        <v>45458.774000000019</v>
      </c>
      <c r="H7072">
        <v>70.378191716266969</v>
      </c>
    </row>
    <row r="7073" spans="1:8" x14ac:dyDescent="0.3">
      <c r="A7073" t="s">
        <v>8987</v>
      </c>
      <c r="B7073" t="s">
        <v>188</v>
      </c>
      <c r="C7073" t="s">
        <v>5071</v>
      </c>
      <c r="D7073" s="155">
        <v>1289</v>
      </c>
      <c r="E7073" s="17">
        <v>0</v>
      </c>
      <c r="F7073" s="17">
        <v>56749</v>
      </c>
      <c r="G7073" s="17">
        <v>28481.9673</v>
      </c>
      <c r="H7073">
        <v>49.45857272808108</v>
      </c>
    </row>
    <row r="7074" spans="1:8" x14ac:dyDescent="0.3">
      <c r="A7074" t="s">
        <v>8988</v>
      </c>
      <c r="B7074" t="s">
        <v>188</v>
      </c>
      <c r="C7074" t="s">
        <v>5073</v>
      </c>
      <c r="D7074" s="155">
        <v>1289</v>
      </c>
      <c r="E7074" s="17">
        <v>0</v>
      </c>
      <c r="F7074" s="17">
        <v>115909</v>
      </c>
      <c r="G7074" s="17">
        <v>53546.95990000006</v>
      </c>
      <c r="H7074">
        <v>10.198461661615868</v>
      </c>
    </row>
    <row r="7075" spans="1:8" x14ac:dyDescent="0.3">
      <c r="A7075" t="s">
        <v>8989</v>
      </c>
      <c r="B7075" t="s">
        <v>188</v>
      </c>
      <c r="C7075" t="s">
        <v>5075</v>
      </c>
      <c r="D7075" s="155">
        <v>1289</v>
      </c>
      <c r="E7075" s="17">
        <v>0</v>
      </c>
      <c r="F7075" s="17">
        <v>1149</v>
      </c>
      <c r="G7075" s="17">
        <v>589.91999999999996</v>
      </c>
      <c r="H7075">
        <v>78.947145310152308</v>
      </c>
    </row>
    <row r="7076" spans="1:8" x14ac:dyDescent="0.3">
      <c r="A7076" t="s">
        <v>2245</v>
      </c>
      <c r="B7076" t="s">
        <v>188</v>
      </c>
      <c r="C7076" t="s">
        <v>26</v>
      </c>
      <c r="D7076" s="155">
        <v>1289</v>
      </c>
      <c r="E7076" s="17">
        <v>1368</v>
      </c>
      <c r="F7076" s="17">
        <v>544374</v>
      </c>
      <c r="G7076" s="17">
        <v>283889.71150000009</v>
      </c>
      <c r="H7076">
        <v>62.027338294915872</v>
      </c>
    </row>
    <row r="7077" spans="1:8" x14ac:dyDescent="0.3">
      <c r="A7077" t="s">
        <v>2246</v>
      </c>
      <c r="B7077" t="s">
        <v>188</v>
      </c>
      <c r="C7077" t="s">
        <v>27</v>
      </c>
      <c r="D7077" s="155">
        <v>1289</v>
      </c>
      <c r="E7077" s="17">
        <v>1596</v>
      </c>
      <c r="F7077" s="17">
        <v>368422</v>
      </c>
      <c r="G7077" s="17">
        <v>177424.4615</v>
      </c>
      <c r="H7077">
        <v>98.77650555742639</v>
      </c>
    </row>
    <row r="7078" spans="1:8" x14ac:dyDescent="0.3">
      <c r="A7078" t="s">
        <v>2247</v>
      </c>
      <c r="B7078" t="s">
        <v>188</v>
      </c>
      <c r="C7078" t="s">
        <v>28</v>
      </c>
      <c r="D7078" s="155">
        <v>1289</v>
      </c>
      <c r="E7078" s="17">
        <v>1056</v>
      </c>
      <c r="F7078" s="17">
        <v>228225</v>
      </c>
      <c r="G7078" s="17">
        <v>94924.571599999908</v>
      </c>
      <c r="H7078">
        <v>62.53047052848023</v>
      </c>
    </row>
    <row r="7079" spans="1:8" x14ac:dyDescent="0.3">
      <c r="A7079" t="s">
        <v>2248</v>
      </c>
      <c r="B7079" t="s">
        <v>188</v>
      </c>
      <c r="C7079" t="s">
        <v>29</v>
      </c>
      <c r="D7079" s="155">
        <v>1289</v>
      </c>
      <c r="E7079" s="17">
        <v>200</v>
      </c>
      <c r="F7079" s="17">
        <v>124547</v>
      </c>
      <c r="G7079" s="17">
        <v>68321.945399999997</v>
      </c>
      <c r="H7079">
        <v>39.734342002755355</v>
      </c>
    </row>
    <row r="7080" spans="1:8" x14ac:dyDescent="0.3">
      <c r="A7080" t="s">
        <v>8990</v>
      </c>
      <c r="B7080" t="s">
        <v>188</v>
      </c>
      <c r="C7080" t="s">
        <v>5077</v>
      </c>
      <c r="D7080" s="155">
        <v>1289</v>
      </c>
      <c r="E7080" s="17">
        <v>0</v>
      </c>
      <c r="F7080" s="17">
        <v>4273</v>
      </c>
      <c r="G7080" s="17">
        <v>1828.672</v>
      </c>
      <c r="H7080">
        <v>107.67908169443704</v>
      </c>
    </row>
    <row r="7081" spans="1:8" x14ac:dyDescent="0.3">
      <c r="A7081" t="s">
        <v>2249</v>
      </c>
      <c r="B7081" t="s">
        <v>188</v>
      </c>
      <c r="C7081" t="s">
        <v>30</v>
      </c>
      <c r="D7081" s="155">
        <v>1289</v>
      </c>
      <c r="E7081" s="17">
        <v>1908</v>
      </c>
      <c r="F7081" s="17">
        <v>402383</v>
      </c>
      <c r="G7081" s="17">
        <v>241161.58199999988</v>
      </c>
      <c r="H7081">
        <v>61.63157463048725</v>
      </c>
    </row>
    <row r="7082" spans="1:8" x14ac:dyDescent="0.3">
      <c r="A7082" t="s">
        <v>8991</v>
      </c>
      <c r="B7082" t="s">
        <v>188</v>
      </c>
      <c r="C7082" t="s">
        <v>5079</v>
      </c>
      <c r="D7082" s="155">
        <v>1289</v>
      </c>
      <c r="E7082" s="17">
        <v>800</v>
      </c>
      <c r="F7082" s="17">
        <v>26528</v>
      </c>
      <c r="G7082" s="17">
        <v>12724.768</v>
      </c>
      <c r="H7082">
        <v>98.422090507498609</v>
      </c>
    </row>
    <row r="7083" spans="1:8" x14ac:dyDescent="0.3">
      <c r="A7083" t="s">
        <v>8992</v>
      </c>
      <c r="B7083" t="s">
        <v>188</v>
      </c>
      <c r="C7083" t="s">
        <v>5081</v>
      </c>
      <c r="D7083" s="155">
        <v>1289</v>
      </c>
      <c r="E7083" s="17">
        <v>0</v>
      </c>
      <c r="F7083" s="17">
        <v>239763</v>
      </c>
      <c r="G7083" s="17">
        <v>115344.9975999999</v>
      </c>
      <c r="H7083">
        <v>87.616421398195058</v>
      </c>
    </row>
    <row r="7084" spans="1:8" x14ac:dyDescent="0.3">
      <c r="A7084" t="s">
        <v>8993</v>
      </c>
      <c r="B7084" t="s">
        <v>188</v>
      </c>
      <c r="C7084" t="s">
        <v>5083</v>
      </c>
      <c r="D7084" s="155">
        <v>1289</v>
      </c>
      <c r="E7084" s="17">
        <v>0</v>
      </c>
      <c r="F7084" s="17">
        <v>200291</v>
      </c>
      <c r="G7084" s="17">
        <v>98115.236800000013</v>
      </c>
      <c r="H7084">
        <v>37.421438682241273</v>
      </c>
    </row>
    <row r="7085" spans="1:8" x14ac:dyDescent="0.3">
      <c r="A7085" t="s">
        <v>8994</v>
      </c>
      <c r="B7085" t="s">
        <v>188</v>
      </c>
      <c r="C7085" t="s">
        <v>5085</v>
      </c>
      <c r="D7085" s="155">
        <v>1289</v>
      </c>
      <c r="E7085" s="17">
        <v>180</v>
      </c>
      <c r="F7085" s="17">
        <v>67899</v>
      </c>
      <c r="G7085" s="17">
        <v>33778.092400000001</v>
      </c>
      <c r="H7085">
        <v>37.165607197974985</v>
      </c>
    </row>
    <row r="7086" spans="1:8" x14ac:dyDescent="0.3">
      <c r="A7086" t="s">
        <v>2250</v>
      </c>
      <c r="B7086" t="s">
        <v>188</v>
      </c>
      <c r="C7086" t="s">
        <v>31</v>
      </c>
      <c r="D7086" s="155">
        <v>1289</v>
      </c>
      <c r="E7086" s="17">
        <v>2960</v>
      </c>
      <c r="F7086" s="17">
        <v>309147</v>
      </c>
      <c r="G7086" s="17">
        <v>157051.47180000006</v>
      </c>
      <c r="H7086">
        <v>61.118757772261674</v>
      </c>
    </row>
    <row r="7087" spans="1:8" x14ac:dyDescent="0.3">
      <c r="A7087" t="s">
        <v>8995</v>
      </c>
      <c r="B7087" t="s">
        <v>188</v>
      </c>
      <c r="C7087" t="s">
        <v>5087</v>
      </c>
      <c r="D7087" s="155">
        <v>1289</v>
      </c>
      <c r="E7087" s="17">
        <v>0</v>
      </c>
      <c r="F7087" s="17">
        <v>4985</v>
      </c>
      <c r="G7087" s="17">
        <v>1693.25</v>
      </c>
      <c r="H7087">
        <v>7.5427751196172261</v>
      </c>
    </row>
    <row r="7088" spans="1:8" x14ac:dyDescent="0.3">
      <c r="A7088" t="s">
        <v>2311</v>
      </c>
      <c r="B7088" t="s">
        <v>189</v>
      </c>
      <c r="C7088" t="s">
        <v>4</v>
      </c>
      <c r="D7088" s="155">
        <v>1164.7</v>
      </c>
      <c r="E7088" s="17">
        <v>11385</v>
      </c>
      <c r="F7088" s="17">
        <v>3851383</v>
      </c>
      <c r="G7088" s="17">
        <v>2137141.6256999969</v>
      </c>
      <c r="H7088">
        <v>47.072685342022318</v>
      </c>
    </row>
    <row r="7089" spans="1:8" x14ac:dyDescent="0.3">
      <c r="A7089" t="s">
        <v>2312</v>
      </c>
      <c r="B7089" t="s">
        <v>189</v>
      </c>
      <c r="C7089" t="s">
        <v>2</v>
      </c>
      <c r="D7089" s="155">
        <v>1164.7</v>
      </c>
      <c r="E7089" s="17">
        <v>18513</v>
      </c>
      <c r="F7089" s="17">
        <v>7181827</v>
      </c>
      <c r="G7089" s="17">
        <v>3975706.9784000004</v>
      </c>
      <c r="H7089">
        <v>59.00207304703325</v>
      </c>
    </row>
    <row r="7090" spans="1:8" x14ac:dyDescent="0.3">
      <c r="A7090" t="s">
        <v>2313</v>
      </c>
      <c r="B7090" t="s">
        <v>189</v>
      </c>
      <c r="C7090" t="s">
        <v>3</v>
      </c>
      <c r="D7090" s="155">
        <v>1164.7</v>
      </c>
      <c r="E7090" s="17">
        <v>12624</v>
      </c>
      <c r="F7090" s="17">
        <v>2022680</v>
      </c>
      <c r="G7090" s="17">
        <v>1094864.571</v>
      </c>
      <c r="H7090">
        <v>63.783925801259706</v>
      </c>
    </row>
    <row r="7091" spans="1:8" x14ac:dyDescent="0.3">
      <c r="A7091" t="s">
        <v>2314</v>
      </c>
      <c r="B7091" t="s">
        <v>189</v>
      </c>
      <c r="C7091" t="s">
        <v>7</v>
      </c>
      <c r="D7091" s="155">
        <v>1164.7</v>
      </c>
      <c r="E7091" s="17">
        <v>3867</v>
      </c>
      <c r="F7091" s="17">
        <v>994377</v>
      </c>
      <c r="G7091" s="17">
        <v>553855.61500000092</v>
      </c>
      <c r="H7091">
        <v>59.208625403736256</v>
      </c>
    </row>
    <row r="7092" spans="1:8" x14ac:dyDescent="0.3">
      <c r="A7092" t="s">
        <v>2315</v>
      </c>
      <c r="B7092" t="s">
        <v>189</v>
      </c>
      <c r="C7092" t="s">
        <v>5</v>
      </c>
      <c r="D7092" s="155">
        <v>1164.7</v>
      </c>
      <c r="E7092" s="17">
        <v>4800</v>
      </c>
      <c r="F7092" s="17">
        <v>850769</v>
      </c>
      <c r="G7092" s="17">
        <v>483655.50330000021</v>
      </c>
      <c r="H7092">
        <v>59.443041510492165</v>
      </c>
    </row>
    <row r="7093" spans="1:8" x14ac:dyDescent="0.3">
      <c r="A7093" t="s">
        <v>2316</v>
      </c>
      <c r="B7093" t="s">
        <v>189</v>
      </c>
      <c r="C7093" t="s">
        <v>6</v>
      </c>
      <c r="D7093" s="155">
        <v>1164.7</v>
      </c>
      <c r="E7093" s="17">
        <v>2035</v>
      </c>
      <c r="F7093" s="17">
        <v>522366</v>
      </c>
      <c r="G7093" s="17">
        <v>269830.71180000011</v>
      </c>
      <c r="H7093">
        <v>42.346037739608064</v>
      </c>
    </row>
    <row r="7094" spans="1:8" x14ac:dyDescent="0.3">
      <c r="A7094" t="s">
        <v>2317</v>
      </c>
      <c r="B7094" t="s">
        <v>189</v>
      </c>
      <c r="C7094" t="s">
        <v>8</v>
      </c>
      <c r="D7094" s="155">
        <v>1164.7</v>
      </c>
      <c r="E7094" s="17">
        <v>1905</v>
      </c>
      <c r="F7094" s="17">
        <v>630359</v>
      </c>
      <c r="G7094" s="17">
        <v>326440.41850000055</v>
      </c>
      <c r="H7094">
        <v>35.252013514349827</v>
      </c>
    </row>
    <row r="7095" spans="1:8" x14ac:dyDescent="0.3">
      <c r="A7095" t="s">
        <v>2318</v>
      </c>
      <c r="B7095" t="s">
        <v>189</v>
      </c>
      <c r="C7095" t="s">
        <v>21</v>
      </c>
      <c r="D7095" s="155">
        <v>1164.7</v>
      </c>
      <c r="E7095" s="17">
        <v>2400</v>
      </c>
      <c r="F7095" s="17">
        <v>252227</v>
      </c>
      <c r="G7095" s="17">
        <v>120337.19399999996</v>
      </c>
      <c r="H7095">
        <v>59.545052992192581</v>
      </c>
    </row>
    <row r="7096" spans="1:8" x14ac:dyDescent="0.3">
      <c r="A7096" t="s">
        <v>2319</v>
      </c>
      <c r="B7096" t="s">
        <v>189</v>
      </c>
      <c r="C7096" t="s">
        <v>22</v>
      </c>
      <c r="D7096" s="155">
        <v>1164.7</v>
      </c>
      <c r="E7096" s="17">
        <v>2240</v>
      </c>
      <c r="F7096" s="17">
        <v>489573</v>
      </c>
      <c r="G7096" s="17">
        <v>243631.55999999985</v>
      </c>
      <c r="H7096">
        <v>51.974333442546289</v>
      </c>
    </row>
    <row r="7097" spans="1:8" x14ac:dyDescent="0.3">
      <c r="A7097" t="s">
        <v>2320</v>
      </c>
      <c r="B7097" t="s">
        <v>189</v>
      </c>
      <c r="C7097" t="s">
        <v>23</v>
      </c>
      <c r="D7097" s="155">
        <v>1164.7</v>
      </c>
      <c r="E7097" s="17">
        <v>1280</v>
      </c>
      <c r="F7097" s="17">
        <v>413527</v>
      </c>
      <c r="G7097" s="17">
        <v>218367.75399999999</v>
      </c>
      <c r="H7097">
        <v>58.804665530425225</v>
      </c>
    </row>
    <row r="7098" spans="1:8" x14ac:dyDescent="0.3">
      <c r="A7098" t="s">
        <v>2321</v>
      </c>
      <c r="B7098" t="s">
        <v>189</v>
      </c>
      <c r="C7098" t="s">
        <v>24</v>
      </c>
      <c r="D7098" s="155">
        <v>1164.7</v>
      </c>
      <c r="E7098" s="17">
        <v>5360</v>
      </c>
      <c r="F7098" s="17">
        <v>590413</v>
      </c>
      <c r="G7098" s="17">
        <v>312706.185</v>
      </c>
      <c r="H7098">
        <v>56.450822767169136</v>
      </c>
    </row>
    <row r="7099" spans="1:8" x14ac:dyDescent="0.3">
      <c r="A7099" t="s">
        <v>2322</v>
      </c>
      <c r="B7099" t="s">
        <v>189</v>
      </c>
      <c r="C7099" t="s">
        <v>25</v>
      </c>
      <c r="D7099" s="155">
        <v>1164.7</v>
      </c>
      <c r="E7099" s="17">
        <v>1960</v>
      </c>
      <c r="F7099" s="17">
        <v>279358</v>
      </c>
      <c r="G7099" s="17">
        <v>146697.96</v>
      </c>
      <c r="H7099">
        <v>54.143728579457715</v>
      </c>
    </row>
    <row r="7100" spans="1:8" x14ac:dyDescent="0.3">
      <c r="A7100" t="s">
        <v>8996</v>
      </c>
      <c r="B7100" t="s">
        <v>189</v>
      </c>
      <c r="C7100" t="s">
        <v>5061</v>
      </c>
      <c r="D7100" s="155">
        <v>1164.7</v>
      </c>
      <c r="E7100" s="17">
        <v>3405</v>
      </c>
      <c r="F7100" s="17">
        <v>459408</v>
      </c>
      <c r="G7100" s="17">
        <v>240697.91400000002</v>
      </c>
      <c r="H7100">
        <v>49.75689434917048</v>
      </c>
    </row>
    <row r="7101" spans="1:8" x14ac:dyDescent="0.3">
      <c r="A7101" t="s">
        <v>2323</v>
      </c>
      <c r="B7101" t="s">
        <v>189</v>
      </c>
      <c r="C7101" t="s">
        <v>14</v>
      </c>
      <c r="D7101" s="155">
        <v>1164.7</v>
      </c>
      <c r="E7101" s="17">
        <v>5064</v>
      </c>
      <c r="F7101" s="17">
        <v>794774</v>
      </c>
      <c r="G7101" s="17">
        <v>417107.49299999973</v>
      </c>
      <c r="H7101">
        <v>50.593141870798597</v>
      </c>
    </row>
    <row r="7102" spans="1:8" x14ac:dyDescent="0.3">
      <c r="A7102" t="s">
        <v>2324</v>
      </c>
      <c r="B7102" t="s">
        <v>189</v>
      </c>
      <c r="C7102" t="s">
        <v>15</v>
      </c>
      <c r="D7102" s="155">
        <v>1164.7</v>
      </c>
      <c r="E7102" s="17">
        <v>3177</v>
      </c>
      <c r="F7102" s="17">
        <v>629182</v>
      </c>
      <c r="G7102" s="17">
        <v>366681.97019999992</v>
      </c>
      <c r="H7102">
        <v>53.707997282673034</v>
      </c>
    </row>
    <row r="7103" spans="1:8" x14ac:dyDescent="0.3">
      <c r="A7103" t="s">
        <v>8997</v>
      </c>
      <c r="B7103" t="s">
        <v>189</v>
      </c>
      <c r="C7103" t="s">
        <v>5063</v>
      </c>
      <c r="D7103" s="155">
        <v>1164.7</v>
      </c>
      <c r="E7103" s="17">
        <v>400</v>
      </c>
      <c r="F7103" s="17">
        <v>5136</v>
      </c>
      <c r="G7103" s="17">
        <v>2169.0480000000007</v>
      </c>
      <c r="H7103">
        <v>181.44498960549402</v>
      </c>
    </row>
    <row r="7104" spans="1:8" x14ac:dyDescent="0.3">
      <c r="A7104" t="s">
        <v>8998</v>
      </c>
      <c r="B7104" t="s">
        <v>189</v>
      </c>
      <c r="C7104" t="s">
        <v>5065</v>
      </c>
      <c r="D7104" s="155">
        <v>1164.7</v>
      </c>
      <c r="E7104" s="17">
        <v>0</v>
      </c>
      <c r="F7104" s="17">
        <v>926693</v>
      </c>
      <c r="G7104" s="17">
        <v>462613.88689999998</v>
      </c>
      <c r="H7104">
        <v>71.573449082683936</v>
      </c>
    </row>
    <row r="7105" spans="1:8" x14ac:dyDescent="0.3">
      <c r="A7105" t="s">
        <v>8999</v>
      </c>
      <c r="B7105" t="s">
        <v>189</v>
      </c>
      <c r="C7105" t="s">
        <v>5067</v>
      </c>
      <c r="D7105" s="155">
        <v>1164.7</v>
      </c>
      <c r="E7105" s="17">
        <v>0</v>
      </c>
      <c r="F7105" s="17">
        <v>938986</v>
      </c>
      <c r="G7105" s="17">
        <v>432062.00289999961</v>
      </c>
      <c r="H7105">
        <v>85.488601237694297</v>
      </c>
    </row>
    <row r="7106" spans="1:8" x14ac:dyDescent="0.3">
      <c r="A7106" t="s">
        <v>9000</v>
      </c>
      <c r="B7106" t="s">
        <v>189</v>
      </c>
      <c r="C7106" t="s">
        <v>5069</v>
      </c>
      <c r="D7106" s="155">
        <v>1164.7</v>
      </c>
      <c r="E7106" s="17">
        <v>0</v>
      </c>
      <c r="F7106" s="17">
        <v>138431</v>
      </c>
      <c r="G7106" s="17">
        <v>52384.920000000042</v>
      </c>
      <c r="H7106">
        <v>67.288051239522247</v>
      </c>
    </row>
    <row r="7107" spans="1:8" x14ac:dyDescent="0.3">
      <c r="A7107" t="s">
        <v>9001</v>
      </c>
      <c r="B7107" t="s">
        <v>189</v>
      </c>
      <c r="C7107" t="s">
        <v>5071</v>
      </c>
      <c r="D7107" s="155">
        <v>1164.7</v>
      </c>
      <c r="E7107" s="17">
        <v>0</v>
      </c>
      <c r="F7107" s="17">
        <v>69672</v>
      </c>
      <c r="G7107" s="17">
        <v>25624.351000000002</v>
      </c>
      <c r="H7107">
        <v>67.496526293605484</v>
      </c>
    </row>
    <row r="7108" spans="1:8" x14ac:dyDescent="0.3">
      <c r="A7108" t="s">
        <v>9002</v>
      </c>
      <c r="B7108" t="s">
        <v>189</v>
      </c>
      <c r="C7108" t="s">
        <v>5073</v>
      </c>
      <c r="D7108" s="155">
        <v>1164.7</v>
      </c>
      <c r="E7108" s="17">
        <v>0</v>
      </c>
      <c r="F7108" s="17">
        <v>30471</v>
      </c>
      <c r="G7108" s="17">
        <v>13297.550199999998</v>
      </c>
      <c r="H7108">
        <v>16.320312352151831</v>
      </c>
    </row>
    <row r="7109" spans="1:8" x14ac:dyDescent="0.3">
      <c r="A7109" t="s">
        <v>9003</v>
      </c>
      <c r="B7109" t="s">
        <v>189</v>
      </c>
      <c r="C7109" t="s">
        <v>5075</v>
      </c>
      <c r="D7109" s="155">
        <v>1164.7</v>
      </c>
      <c r="E7109" s="17">
        <v>0</v>
      </c>
      <c r="F7109" s="17">
        <v>45</v>
      </c>
      <c r="G7109" s="17">
        <v>-265.31</v>
      </c>
      <c r="H7109">
        <v>26.000000000000014</v>
      </c>
    </row>
    <row r="7110" spans="1:8" x14ac:dyDescent="0.3">
      <c r="A7110" t="s">
        <v>2325</v>
      </c>
      <c r="B7110" t="s">
        <v>189</v>
      </c>
      <c r="C7110" t="s">
        <v>26</v>
      </c>
      <c r="D7110" s="155">
        <v>1164.7</v>
      </c>
      <c r="E7110" s="17">
        <v>1368</v>
      </c>
      <c r="F7110" s="17">
        <v>793984</v>
      </c>
      <c r="G7110" s="17">
        <v>421028.12870000035</v>
      </c>
      <c r="H7110">
        <v>49.144493641867371</v>
      </c>
    </row>
    <row r="7111" spans="1:8" x14ac:dyDescent="0.3">
      <c r="A7111" t="s">
        <v>2326</v>
      </c>
      <c r="B7111" t="s">
        <v>189</v>
      </c>
      <c r="C7111" t="s">
        <v>27</v>
      </c>
      <c r="D7111" s="155">
        <v>1164.7</v>
      </c>
      <c r="E7111" s="17">
        <v>1596</v>
      </c>
      <c r="F7111" s="17">
        <v>481259</v>
      </c>
      <c r="G7111" s="17">
        <v>241411.57839999997</v>
      </c>
      <c r="H7111">
        <v>82.924429791744089</v>
      </c>
    </row>
    <row r="7112" spans="1:8" x14ac:dyDescent="0.3">
      <c r="A7112" t="s">
        <v>2327</v>
      </c>
      <c r="B7112" t="s">
        <v>189</v>
      </c>
      <c r="C7112" t="s">
        <v>28</v>
      </c>
      <c r="D7112" s="155">
        <v>1164.7</v>
      </c>
      <c r="E7112" s="17">
        <v>1056</v>
      </c>
      <c r="F7112" s="17">
        <v>244542</v>
      </c>
      <c r="G7112" s="17">
        <v>111090.33039999998</v>
      </c>
      <c r="H7112">
        <v>61.095159936462842</v>
      </c>
    </row>
    <row r="7113" spans="1:8" x14ac:dyDescent="0.3">
      <c r="A7113" t="s">
        <v>2328</v>
      </c>
      <c r="B7113" t="s">
        <v>189</v>
      </c>
      <c r="C7113" t="s">
        <v>29</v>
      </c>
      <c r="D7113" s="155">
        <v>1164.7</v>
      </c>
      <c r="E7113" s="17">
        <v>200</v>
      </c>
      <c r="F7113" s="17">
        <v>124378</v>
      </c>
      <c r="G7113" s="17">
        <v>68480.749700000044</v>
      </c>
      <c r="H7113">
        <v>42.349969018064499</v>
      </c>
    </row>
    <row r="7114" spans="1:8" x14ac:dyDescent="0.3">
      <c r="A7114" t="s">
        <v>2329</v>
      </c>
      <c r="B7114" t="s">
        <v>189</v>
      </c>
      <c r="C7114" t="s">
        <v>30</v>
      </c>
      <c r="D7114" s="155">
        <v>1164.7</v>
      </c>
      <c r="E7114" s="17">
        <v>2608</v>
      </c>
      <c r="F7114" s="17">
        <v>709254</v>
      </c>
      <c r="G7114" s="17">
        <v>415290.05129999953</v>
      </c>
      <c r="H7114">
        <v>47.824589240864313</v>
      </c>
    </row>
    <row r="7115" spans="1:8" x14ac:dyDescent="0.3">
      <c r="A7115" t="s">
        <v>9004</v>
      </c>
      <c r="B7115" t="s">
        <v>189</v>
      </c>
      <c r="C7115" t="s">
        <v>5079</v>
      </c>
      <c r="D7115" s="155">
        <v>1164.7</v>
      </c>
      <c r="E7115" s="17">
        <v>840</v>
      </c>
      <c r="F7115" s="17">
        <v>28946</v>
      </c>
      <c r="G7115" s="17">
        <v>14015.508000000003</v>
      </c>
      <c r="H7115">
        <v>80.760440519977465</v>
      </c>
    </row>
    <row r="7116" spans="1:8" x14ac:dyDescent="0.3">
      <c r="A7116" t="s">
        <v>9005</v>
      </c>
      <c r="B7116" t="s">
        <v>189</v>
      </c>
      <c r="C7116" t="s">
        <v>5081</v>
      </c>
      <c r="D7116" s="155">
        <v>1164.7</v>
      </c>
      <c r="E7116" s="17">
        <v>0</v>
      </c>
      <c r="F7116" s="17">
        <v>163137</v>
      </c>
      <c r="G7116" s="17">
        <v>81277.483899999977</v>
      </c>
      <c r="H7116">
        <v>55.259292885069954</v>
      </c>
    </row>
    <row r="7117" spans="1:8" x14ac:dyDescent="0.3">
      <c r="A7117" t="s">
        <v>9006</v>
      </c>
      <c r="B7117" t="s">
        <v>189</v>
      </c>
      <c r="C7117" t="s">
        <v>5083</v>
      </c>
      <c r="D7117" s="155">
        <v>1164.7</v>
      </c>
      <c r="E7117" s="17">
        <v>0</v>
      </c>
      <c r="F7117" s="17">
        <v>262608</v>
      </c>
      <c r="G7117" s="17">
        <v>132069.712</v>
      </c>
      <c r="H7117">
        <v>48.417752108867909</v>
      </c>
    </row>
    <row r="7118" spans="1:8" x14ac:dyDescent="0.3">
      <c r="A7118" t="s">
        <v>9007</v>
      </c>
      <c r="B7118" t="s">
        <v>189</v>
      </c>
      <c r="C7118" t="s">
        <v>5085</v>
      </c>
      <c r="D7118" s="155">
        <v>1164.7</v>
      </c>
      <c r="E7118" s="17">
        <v>270</v>
      </c>
      <c r="F7118" s="17">
        <v>46548</v>
      </c>
      <c r="G7118" s="17">
        <v>19781.029600000002</v>
      </c>
      <c r="H7118">
        <v>53.079029250168695</v>
      </c>
    </row>
    <row r="7119" spans="1:8" x14ac:dyDescent="0.3">
      <c r="A7119" t="s">
        <v>2330</v>
      </c>
      <c r="B7119" t="s">
        <v>189</v>
      </c>
      <c r="C7119" t="s">
        <v>31</v>
      </c>
      <c r="D7119" s="155">
        <v>1164.7</v>
      </c>
      <c r="E7119" s="17">
        <v>4160</v>
      </c>
      <c r="F7119" s="17">
        <v>538850</v>
      </c>
      <c r="G7119" s="17">
        <v>264422.09419999993</v>
      </c>
      <c r="H7119">
        <v>52.8018195782916</v>
      </c>
    </row>
    <row r="7120" spans="1:8" x14ac:dyDescent="0.3">
      <c r="A7120" t="s">
        <v>9008</v>
      </c>
      <c r="B7120" t="s">
        <v>189</v>
      </c>
      <c r="C7120" t="s">
        <v>5087</v>
      </c>
      <c r="D7120" s="155">
        <v>1164.7</v>
      </c>
      <c r="E7120" s="17">
        <v>0</v>
      </c>
      <c r="F7120" s="17">
        <v>4589</v>
      </c>
      <c r="G7120" s="17">
        <v>1328.54</v>
      </c>
      <c r="H7120">
        <v>34.000000000000007</v>
      </c>
    </row>
    <row r="7121" spans="1:8" x14ac:dyDescent="0.3">
      <c r="A7121" t="s">
        <v>3169</v>
      </c>
      <c r="B7121" t="s">
        <v>190</v>
      </c>
      <c r="C7121" t="s">
        <v>4</v>
      </c>
      <c r="D7121" s="155">
        <v>1187.2</v>
      </c>
      <c r="E7121" s="17">
        <v>7671</v>
      </c>
      <c r="F7121" s="17">
        <v>3315832</v>
      </c>
      <c r="G7121" s="17">
        <v>1883765.8412000004</v>
      </c>
      <c r="H7121">
        <v>36.829337456794029</v>
      </c>
    </row>
    <row r="7122" spans="1:8" x14ac:dyDescent="0.3">
      <c r="A7122" t="s">
        <v>3170</v>
      </c>
      <c r="B7122" t="s">
        <v>190</v>
      </c>
      <c r="C7122" t="s">
        <v>2</v>
      </c>
      <c r="D7122" s="155">
        <v>1187.2</v>
      </c>
      <c r="E7122" s="17">
        <v>16536</v>
      </c>
      <c r="F7122" s="17">
        <v>6616238</v>
      </c>
      <c r="G7122" s="17">
        <v>3827607.0071999994</v>
      </c>
      <c r="H7122">
        <v>62.111104986712242</v>
      </c>
    </row>
    <row r="7123" spans="1:8" x14ac:dyDescent="0.3">
      <c r="A7123" t="s">
        <v>3171</v>
      </c>
      <c r="B7123" t="s">
        <v>190</v>
      </c>
      <c r="C7123" t="s">
        <v>3</v>
      </c>
      <c r="D7123" s="155">
        <v>1187.2</v>
      </c>
      <c r="E7123" s="17">
        <v>13728</v>
      </c>
      <c r="F7123" s="17">
        <v>2154294</v>
      </c>
      <c r="G7123" s="17">
        <v>1199773.4230999998</v>
      </c>
      <c r="H7123">
        <v>69.492904349351846</v>
      </c>
    </row>
    <row r="7124" spans="1:8" x14ac:dyDescent="0.3">
      <c r="A7124" t="s">
        <v>3172</v>
      </c>
      <c r="B7124" t="s">
        <v>190</v>
      </c>
      <c r="C7124" t="s">
        <v>7</v>
      </c>
      <c r="D7124" s="155">
        <v>1187.2</v>
      </c>
      <c r="E7124" s="17">
        <v>3945</v>
      </c>
      <c r="F7124" s="17">
        <v>1215192</v>
      </c>
      <c r="G7124" s="17">
        <v>701199.83299999917</v>
      </c>
      <c r="H7124">
        <v>56.685084804220331</v>
      </c>
    </row>
    <row r="7125" spans="1:8" x14ac:dyDescent="0.3">
      <c r="A7125" t="s">
        <v>3173</v>
      </c>
      <c r="B7125" t="s">
        <v>190</v>
      </c>
      <c r="C7125" t="s">
        <v>5</v>
      </c>
      <c r="D7125" s="155">
        <v>1187.2</v>
      </c>
      <c r="E7125" s="17">
        <v>3600</v>
      </c>
      <c r="F7125" s="17">
        <v>876063</v>
      </c>
      <c r="G7125" s="17">
        <v>527110.87290000031</v>
      </c>
      <c r="H7125">
        <v>49.073206352436678</v>
      </c>
    </row>
    <row r="7126" spans="1:8" x14ac:dyDescent="0.3">
      <c r="A7126" t="s">
        <v>3174</v>
      </c>
      <c r="B7126" t="s">
        <v>190</v>
      </c>
      <c r="C7126" t="s">
        <v>6</v>
      </c>
      <c r="D7126" s="155">
        <v>1187.2</v>
      </c>
      <c r="E7126" s="17">
        <v>1450</v>
      </c>
      <c r="F7126" s="17">
        <v>470836</v>
      </c>
      <c r="G7126" s="17">
        <v>263297.50859999988</v>
      </c>
      <c r="H7126">
        <v>33.305778859969109</v>
      </c>
    </row>
    <row r="7127" spans="1:8" x14ac:dyDescent="0.3">
      <c r="A7127" t="s">
        <v>3175</v>
      </c>
      <c r="B7127" t="s">
        <v>190</v>
      </c>
      <c r="C7127" t="s">
        <v>8</v>
      </c>
      <c r="D7127" s="155">
        <v>1187.2</v>
      </c>
      <c r="E7127" s="17">
        <v>4270</v>
      </c>
      <c r="F7127" s="17">
        <v>867003</v>
      </c>
      <c r="G7127" s="17">
        <v>458393.58930000023</v>
      </c>
      <c r="H7127">
        <v>50.699432410307011</v>
      </c>
    </row>
    <row r="7128" spans="1:8" x14ac:dyDescent="0.3">
      <c r="A7128" t="s">
        <v>3176</v>
      </c>
      <c r="B7128" t="s">
        <v>190</v>
      </c>
      <c r="C7128" t="s">
        <v>21</v>
      </c>
      <c r="D7128" s="155">
        <v>1187.2</v>
      </c>
      <c r="E7128" s="17">
        <v>2120</v>
      </c>
      <c r="F7128" s="17">
        <v>321206</v>
      </c>
      <c r="G7128" s="17">
        <v>163438.68680000002</v>
      </c>
      <c r="H7128">
        <v>46.872866141324366</v>
      </c>
    </row>
    <row r="7129" spans="1:8" x14ac:dyDescent="0.3">
      <c r="A7129" t="s">
        <v>3177</v>
      </c>
      <c r="B7129" t="s">
        <v>190</v>
      </c>
      <c r="C7129" t="s">
        <v>22</v>
      </c>
      <c r="D7129" s="155">
        <v>1187.2</v>
      </c>
      <c r="E7129" s="17">
        <v>1960</v>
      </c>
      <c r="F7129" s="17">
        <v>471330</v>
      </c>
      <c r="G7129" s="17">
        <v>232686.3820000001</v>
      </c>
      <c r="H7129">
        <v>49.799379654477164</v>
      </c>
    </row>
    <row r="7130" spans="1:8" x14ac:dyDescent="0.3">
      <c r="A7130" t="s">
        <v>3178</v>
      </c>
      <c r="B7130" t="s">
        <v>190</v>
      </c>
      <c r="C7130" t="s">
        <v>23</v>
      </c>
      <c r="D7130" s="155">
        <v>1187.2</v>
      </c>
      <c r="E7130" s="17">
        <v>1120</v>
      </c>
      <c r="F7130" s="17">
        <v>309136</v>
      </c>
      <c r="G7130" s="17">
        <v>168737.522</v>
      </c>
      <c r="H7130">
        <v>67.139684405268312</v>
      </c>
    </row>
    <row r="7131" spans="1:8" x14ac:dyDescent="0.3">
      <c r="A7131" t="s">
        <v>3179</v>
      </c>
      <c r="B7131" t="s">
        <v>190</v>
      </c>
      <c r="C7131" t="s">
        <v>24</v>
      </c>
      <c r="D7131" s="155">
        <v>1187.2</v>
      </c>
      <c r="E7131" s="17">
        <v>4680</v>
      </c>
      <c r="F7131" s="17">
        <v>543632</v>
      </c>
      <c r="G7131" s="17">
        <v>301162.89800000016</v>
      </c>
      <c r="H7131">
        <v>51.668834002198032</v>
      </c>
    </row>
    <row r="7132" spans="1:8" x14ac:dyDescent="0.3">
      <c r="A7132" t="s">
        <v>3180</v>
      </c>
      <c r="B7132" t="s">
        <v>190</v>
      </c>
      <c r="C7132" t="s">
        <v>25</v>
      </c>
      <c r="D7132" s="155">
        <v>1187.2</v>
      </c>
      <c r="E7132" s="17">
        <v>1720</v>
      </c>
      <c r="F7132" s="17">
        <v>210578</v>
      </c>
      <c r="G7132" s="17">
        <v>111508.86399999996</v>
      </c>
      <c r="H7132">
        <v>61.006336861563071</v>
      </c>
    </row>
    <row r="7133" spans="1:8" x14ac:dyDescent="0.3">
      <c r="A7133" t="s">
        <v>9009</v>
      </c>
      <c r="B7133" t="s">
        <v>190</v>
      </c>
      <c r="C7133" t="s">
        <v>5061</v>
      </c>
      <c r="D7133" s="155">
        <v>1187.2</v>
      </c>
      <c r="E7133" s="17">
        <v>3226</v>
      </c>
      <c r="F7133" s="17">
        <v>439393</v>
      </c>
      <c r="G7133" s="17">
        <v>248443.63100000008</v>
      </c>
      <c r="H7133">
        <v>42.064993552296009</v>
      </c>
    </row>
    <row r="7134" spans="1:8" x14ac:dyDescent="0.3">
      <c r="A7134" t="s">
        <v>3181</v>
      </c>
      <c r="B7134" t="s">
        <v>190</v>
      </c>
      <c r="C7134" t="s">
        <v>14</v>
      </c>
      <c r="D7134" s="155">
        <v>1187.2</v>
      </c>
      <c r="E7134" s="17">
        <v>1772</v>
      </c>
      <c r="F7134" s="17">
        <v>553748</v>
      </c>
      <c r="G7134" s="17">
        <v>304007.84200000006</v>
      </c>
      <c r="H7134">
        <v>33.47582542972529</v>
      </c>
    </row>
    <row r="7135" spans="1:8" x14ac:dyDescent="0.3">
      <c r="A7135" t="s">
        <v>3182</v>
      </c>
      <c r="B7135" t="s">
        <v>190</v>
      </c>
      <c r="C7135" t="s">
        <v>15</v>
      </c>
      <c r="D7135" s="155">
        <v>1187.2</v>
      </c>
      <c r="E7135" s="17">
        <v>1533</v>
      </c>
      <c r="F7135" s="17">
        <v>474715</v>
      </c>
      <c r="G7135" s="17">
        <v>293058.59799999977</v>
      </c>
      <c r="H7135">
        <v>62.590035276048241</v>
      </c>
    </row>
    <row r="7136" spans="1:8" x14ac:dyDescent="0.3">
      <c r="A7136" t="s">
        <v>9010</v>
      </c>
      <c r="B7136" t="s">
        <v>190</v>
      </c>
      <c r="C7136" t="s">
        <v>5063</v>
      </c>
      <c r="D7136" s="155">
        <v>1187.2</v>
      </c>
      <c r="E7136" s="17">
        <v>400</v>
      </c>
      <c r="F7136" s="17">
        <v>44519</v>
      </c>
      <c r="G7136" s="17">
        <v>21614.568999999974</v>
      </c>
      <c r="H7136">
        <v>15.14663535191071</v>
      </c>
    </row>
    <row r="7137" spans="1:8" x14ac:dyDescent="0.3">
      <c r="A7137" t="s">
        <v>9011</v>
      </c>
      <c r="B7137" t="s">
        <v>190</v>
      </c>
      <c r="C7137" t="s">
        <v>5065</v>
      </c>
      <c r="D7137" s="155">
        <v>1187.2</v>
      </c>
      <c r="E7137" s="17">
        <v>1140</v>
      </c>
      <c r="F7137" s="17">
        <v>2296513</v>
      </c>
      <c r="G7137" s="17">
        <v>1210269.8600000003</v>
      </c>
      <c r="H7137">
        <v>47.276036957342733</v>
      </c>
    </row>
    <row r="7138" spans="1:8" x14ac:dyDescent="0.3">
      <c r="A7138" t="s">
        <v>9012</v>
      </c>
      <c r="B7138" t="s">
        <v>190</v>
      </c>
      <c r="C7138" t="s">
        <v>5067</v>
      </c>
      <c r="D7138" s="155">
        <v>1187.2</v>
      </c>
      <c r="E7138" s="17">
        <v>1140</v>
      </c>
      <c r="F7138" s="17">
        <v>1747320</v>
      </c>
      <c r="G7138" s="17">
        <v>827775.9183999988</v>
      </c>
      <c r="H7138">
        <v>60.526069103025833</v>
      </c>
    </row>
    <row r="7139" spans="1:8" x14ac:dyDescent="0.3">
      <c r="A7139" t="s">
        <v>9013</v>
      </c>
      <c r="B7139" t="s">
        <v>190</v>
      </c>
      <c r="C7139" t="s">
        <v>5069</v>
      </c>
      <c r="D7139" s="155">
        <v>1187.2</v>
      </c>
      <c r="E7139" s="17">
        <v>2112</v>
      </c>
      <c r="F7139" s="17">
        <v>573671</v>
      </c>
      <c r="G7139" s="17">
        <v>213315.36099999974</v>
      </c>
      <c r="H7139">
        <v>139.3996121298382</v>
      </c>
    </row>
    <row r="7140" spans="1:8" x14ac:dyDescent="0.3">
      <c r="A7140" t="s">
        <v>9014</v>
      </c>
      <c r="B7140" t="s">
        <v>190</v>
      </c>
      <c r="C7140" t="s">
        <v>5071</v>
      </c>
      <c r="D7140" s="155">
        <v>1187.2</v>
      </c>
      <c r="E7140" s="17">
        <v>200</v>
      </c>
      <c r="F7140" s="17">
        <v>99714</v>
      </c>
      <c r="G7140" s="17">
        <v>45278.582199999997</v>
      </c>
      <c r="H7140">
        <v>88.640630260764041</v>
      </c>
    </row>
    <row r="7141" spans="1:8" x14ac:dyDescent="0.3">
      <c r="A7141" t="s">
        <v>9015</v>
      </c>
      <c r="B7141" t="s">
        <v>190</v>
      </c>
      <c r="C7141" t="s">
        <v>5073</v>
      </c>
      <c r="D7141" s="155">
        <v>1187.2</v>
      </c>
      <c r="E7141" s="17">
        <v>0</v>
      </c>
      <c r="F7141" s="17">
        <v>51131</v>
      </c>
      <c r="G7141" s="17">
        <v>25467.3917</v>
      </c>
      <c r="H7141">
        <v>33.03288691091813</v>
      </c>
    </row>
    <row r="7142" spans="1:8" x14ac:dyDescent="0.3">
      <c r="A7142" t="s">
        <v>9016</v>
      </c>
      <c r="B7142" t="s">
        <v>190</v>
      </c>
      <c r="C7142" t="s">
        <v>5075</v>
      </c>
      <c r="D7142" s="155">
        <v>1187.2</v>
      </c>
      <c r="E7142" s="17">
        <v>0</v>
      </c>
      <c r="F7142" s="17">
        <v>17568</v>
      </c>
      <c r="G7142" s="17">
        <v>5393.230000000005</v>
      </c>
      <c r="H7142">
        <v>39.810099081953879</v>
      </c>
    </row>
    <row r="7143" spans="1:8" x14ac:dyDescent="0.3">
      <c r="A7143" t="s">
        <v>3183</v>
      </c>
      <c r="B7143" t="s">
        <v>190</v>
      </c>
      <c r="C7143" t="s">
        <v>26</v>
      </c>
      <c r="D7143" s="155">
        <v>1187.2</v>
      </c>
      <c r="E7143" s="17">
        <v>1368</v>
      </c>
      <c r="F7143" s="17">
        <v>813459</v>
      </c>
      <c r="G7143" s="17">
        <v>467422.13719999988</v>
      </c>
      <c r="H7143">
        <v>51.628569702776716</v>
      </c>
    </row>
    <row r="7144" spans="1:8" x14ac:dyDescent="0.3">
      <c r="A7144" t="s">
        <v>3184</v>
      </c>
      <c r="B7144" t="s">
        <v>190</v>
      </c>
      <c r="C7144" t="s">
        <v>27</v>
      </c>
      <c r="D7144" s="155">
        <v>1187.2</v>
      </c>
      <c r="E7144" s="17">
        <v>1596</v>
      </c>
      <c r="F7144" s="17">
        <v>381816</v>
      </c>
      <c r="G7144" s="17">
        <v>197113.84150000001</v>
      </c>
      <c r="H7144">
        <v>95.695519519334695</v>
      </c>
    </row>
    <row r="7145" spans="1:8" x14ac:dyDescent="0.3">
      <c r="A7145" t="s">
        <v>3185</v>
      </c>
      <c r="B7145" t="s">
        <v>190</v>
      </c>
      <c r="C7145" t="s">
        <v>28</v>
      </c>
      <c r="D7145" s="155">
        <v>1187.2</v>
      </c>
      <c r="E7145" s="17">
        <v>1056</v>
      </c>
      <c r="F7145" s="17">
        <v>211099</v>
      </c>
      <c r="G7145" s="17">
        <v>90272.950999999899</v>
      </c>
      <c r="H7145">
        <v>59.52351198622739</v>
      </c>
    </row>
    <row r="7146" spans="1:8" x14ac:dyDescent="0.3">
      <c r="A7146" t="s">
        <v>3186</v>
      </c>
      <c r="B7146" t="s">
        <v>190</v>
      </c>
      <c r="C7146" t="s">
        <v>29</v>
      </c>
      <c r="D7146" s="155">
        <v>1187.2</v>
      </c>
      <c r="E7146" s="17">
        <v>200</v>
      </c>
      <c r="F7146" s="17">
        <v>126856</v>
      </c>
      <c r="G7146" s="17">
        <v>69187.860099999991</v>
      </c>
      <c r="H7146">
        <v>46.486036184773774</v>
      </c>
    </row>
    <row r="7147" spans="1:8" x14ac:dyDescent="0.3">
      <c r="A7147" t="s">
        <v>9017</v>
      </c>
      <c r="B7147" t="s">
        <v>190</v>
      </c>
      <c r="C7147" t="s">
        <v>5077</v>
      </c>
      <c r="D7147" s="155">
        <v>1187.2</v>
      </c>
      <c r="E7147" s="17">
        <v>640</v>
      </c>
      <c r="F7147" s="17">
        <v>20775</v>
      </c>
      <c r="G7147" s="17">
        <v>10511.868</v>
      </c>
      <c r="H7147">
        <v>39.379320571926812</v>
      </c>
    </row>
    <row r="7148" spans="1:8" x14ac:dyDescent="0.3">
      <c r="A7148" t="s">
        <v>3187</v>
      </c>
      <c r="B7148" t="s">
        <v>190</v>
      </c>
      <c r="C7148" t="s">
        <v>30</v>
      </c>
      <c r="D7148" s="155">
        <v>1187.2</v>
      </c>
      <c r="E7148" s="17">
        <v>1108</v>
      </c>
      <c r="F7148" s="17">
        <v>425496</v>
      </c>
      <c r="G7148" s="17">
        <v>259278.84670000005</v>
      </c>
      <c r="H7148">
        <v>44.944937075276137</v>
      </c>
    </row>
    <row r="7149" spans="1:8" x14ac:dyDescent="0.3">
      <c r="A7149" t="s">
        <v>9018</v>
      </c>
      <c r="B7149" t="s">
        <v>190</v>
      </c>
      <c r="C7149" t="s">
        <v>5079</v>
      </c>
      <c r="D7149" s="155">
        <v>1187.2</v>
      </c>
      <c r="E7149" s="17">
        <v>760</v>
      </c>
      <c r="F7149" s="17">
        <v>26503</v>
      </c>
      <c r="G7149" s="17">
        <v>14181.920000000002</v>
      </c>
      <c r="H7149">
        <v>84.607966046807576</v>
      </c>
    </row>
    <row r="7150" spans="1:8" x14ac:dyDescent="0.3">
      <c r="A7150" t="s">
        <v>9019</v>
      </c>
      <c r="B7150" t="s">
        <v>190</v>
      </c>
      <c r="C7150" t="s">
        <v>5081</v>
      </c>
      <c r="D7150" s="155">
        <v>1187.2</v>
      </c>
      <c r="E7150" s="17">
        <v>456</v>
      </c>
      <c r="F7150" s="17">
        <v>448625</v>
      </c>
      <c r="G7150" s="17">
        <v>255679.52060000002</v>
      </c>
      <c r="H7150">
        <v>37.172547459538997</v>
      </c>
    </row>
    <row r="7151" spans="1:8" x14ac:dyDescent="0.3">
      <c r="A7151" t="s">
        <v>9020</v>
      </c>
      <c r="B7151" t="s">
        <v>190</v>
      </c>
      <c r="C7151" t="s">
        <v>5083</v>
      </c>
      <c r="D7151" s="155">
        <v>1187.2</v>
      </c>
      <c r="E7151" s="17">
        <v>2052</v>
      </c>
      <c r="F7151" s="17">
        <v>1226004</v>
      </c>
      <c r="G7151" s="17">
        <v>691891.05629999994</v>
      </c>
      <c r="H7151">
        <v>62.687978300908433</v>
      </c>
    </row>
    <row r="7152" spans="1:8" x14ac:dyDescent="0.3">
      <c r="A7152" t="s">
        <v>9021</v>
      </c>
      <c r="B7152" t="s">
        <v>190</v>
      </c>
      <c r="C7152" t="s">
        <v>5085</v>
      </c>
      <c r="D7152" s="155">
        <v>1187.2</v>
      </c>
      <c r="E7152" s="17">
        <v>360</v>
      </c>
      <c r="F7152" s="17">
        <v>79572</v>
      </c>
      <c r="G7152" s="17">
        <v>38128.045599999998</v>
      </c>
      <c r="H7152">
        <v>46.686474686402043</v>
      </c>
    </row>
    <row r="7153" spans="1:8" x14ac:dyDescent="0.3">
      <c r="A7153" t="s">
        <v>3188</v>
      </c>
      <c r="B7153" t="s">
        <v>190</v>
      </c>
      <c r="C7153" t="s">
        <v>31</v>
      </c>
      <c r="D7153" s="155">
        <v>1187.2</v>
      </c>
      <c r="E7153" s="17">
        <v>4200</v>
      </c>
      <c r="F7153" s="17">
        <v>590544</v>
      </c>
      <c r="G7153" s="17">
        <v>327866.80520000006</v>
      </c>
      <c r="H7153">
        <v>54.448391884151498</v>
      </c>
    </row>
    <row r="7154" spans="1:8" x14ac:dyDescent="0.3">
      <c r="A7154" t="s">
        <v>9022</v>
      </c>
      <c r="B7154" t="s">
        <v>190</v>
      </c>
      <c r="C7154" t="s">
        <v>5087</v>
      </c>
      <c r="D7154" s="155">
        <v>1187.2</v>
      </c>
      <c r="E7154" s="17">
        <v>78</v>
      </c>
      <c r="F7154" s="17">
        <v>25720</v>
      </c>
      <c r="G7154" s="17">
        <v>6700.4919999999984</v>
      </c>
      <c r="H7154">
        <v>108.28780141946891</v>
      </c>
    </row>
    <row r="7155" spans="1:8" x14ac:dyDescent="0.3">
      <c r="A7155" t="s">
        <v>3425</v>
      </c>
      <c r="B7155" t="s">
        <v>191</v>
      </c>
      <c r="C7155" t="s">
        <v>4</v>
      </c>
      <c r="D7155" s="155">
        <v>1034.5</v>
      </c>
      <c r="E7155" s="17">
        <v>12861</v>
      </c>
      <c r="F7155" s="17">
        <v>4485153</v>
      </c>
      <c r="G7155" s="17">
        <v>2329017.0665000011</v>
      </c>
      <c r="H7155">
        <v>44.490869373055666</v>
      </c>
    </row>
    <row r="7156" spans="1:8" x14ac:dyDescent="0.3">
      <c r="A7156" t="s">
        <v>3426</v>
      </c>
      <c r="B7156" t="s">
        <v>191</v>
      </c>
      <c r="C7156" t="s">
        <v>2</v>
      </c>
      <c r="D7156" s="155">
        <v>1034.5</v>
      </c>
      <c r="E7156" s="17">
        <v>13680</v>
      </c>
      <c r="F7156" s="17">
        <v>5411214.9900000002</v>
      </c>
      <c r="G7156" s="17">
        <v>2848711.5851000021</v>
      </c>
      <c r="H7156">
        <v>58.027425014291019</v>
      </c>
    </row>
    <row r="7157" spans="1:8" x14ac:dyDescent="0.3">
      <c r="A7157" t="s">
        <v>3427</v>
      </c>
      <c r="B7157" t="s">
        <v>191</v>
      </c>
      <c r="C7157" t="s">
        <v>3</v>
      </c>
      <c r="D7157" s="155">
        <v>1034.5</v>
      </c>
      <c r="E7157" s="17">
        <v>11880</v>
      </c>
      <c r="F7157" s="17">
        <v>1362632</v>
      </c>
      <c r="G7157" s="17">
        <v>638040.65829999978</v>
      </c>
      <c r="H7157">
        <v>74.987975271993136</v>
      </c>
    </row>
    <row r="7158" spans="1:8" x14ac:dyDescent="0.3">
      <c r="A7158" t="s">
        <v>3428</v>
      </c>
      <c r="B7158" t="s">
        <v>191</v>
      </c>
      <c r="C7158" t="s">
        <v>7</v>
      </c>
      <c r="D7158" s="155">
        <v>1034.5</v>
      </c>
      <c r="E7158" s="17">
        <v>5310</v>
      </c>
      <c r="F7158" s="17">
        <v>1718629</v>
      </c>
      <c r="G7158" s="17">
        <v>953363.54099999997</v>
      </c>
      <c r="H7158">
        <v>51.46393697340504</v>
      </c>
    </row>
    <row r="7159" spans="1:8" x14ac:dyDescent="0.3">
      <c r="A7159" t="s">
        <v>3429</v>
      </c>
      <c r="B7159" t="s">
        <v>191</v>
      </c>
      <c r="C7159" t="s">
        <v>5</v>
      </c>
      <c r="D7159" s="155">
        <v>1034.5</v>
      </c>
      <c r="E7159" s="17">
        <v>4800</v>
      </c>
      <c r="F7159" s="17">
        <v>841159</v>
      </c>
      <c r="G7159" s="17">
        <v>480536.41400000011</v>
      </c>
      <c r="H7159">
        <v>58.927579717649699</v>
      </c>
    </row>
    <row r="7160" spans="1:8" x14ac:dyDescent="0.3">
      <c r="A7160" t="s">
        <v>3430</v>
      </c>
      <c r="B7160" t="s">
        <v>191</v>
      </c>
      <c r="C7160" t="s">
        <v>6</v>
      </c>
      <c r="D7160" s="155">
        <v>1034.5</v>
      </c>
      <c r="E7160" s="17">
        <v>1580</v>
      </c>
      <c r="F7160" s="17">
        <v>490828</v>
      </c>
      <c r="G7160" s="17">
        <v>249134.59880000009</v>
      </c>
      <c r="H7160">
        <v>42.377960306100412</v>
      </c>
    </row>
    <row r="7161" spans="1:8" x14ac:dyDescent="0.3">
      <c r="A7161" t="s">
        <v>3431</v>
      </c>
      <c r="B7161" t="s">
        <v>191</v>
      </c>
      <c r="C7161" t="s">
        <v>8</v>
      </c>
      <c r="D7161" s="155">
        <v>1034.5</v>
      </c>
      <c r="E7161" s="17">
        <v>2555</v>
      </c>
      <c r="F7161" s="17">
        <v>536138</v>
      </c>
      <c r="G7161" s="17">
        <v>255931.78390000033</v>
      </c>
      <c r="H7161">
        <v>48.987637530857803</v>
      </c>
    </row>
    <row r="7162" spans="1:8" x14ac:dyDescent="0.3">
      <c r="A7162" t="s">
        <v>3432</v>
      </c>
      <c r="B7162" t="s">
        <v>191</v>
      </c>
      <c r="C7162" t="s">
        <v>21</v>
      </c>
      <c r="D7162" s="155">
        <v>1034.5</v>
      </c>
      <c r="E7162" s="17">
        <v>1960</v>
      </c>
      <c r="F7162" s="17">
        <v>222488</v>
      </c>
      <c r="G7162" s="17">
        <v>105997.63939999996</v>
      </c>
      <c r="H7162">
        <v>60.257204105521524</v>
      </c>
    </row>
    <row r="7163" spans="1:8" x14ac:dyDescent="0.3">
      <c r="A7163" t="s">
        <v>3433</v>
      </c>
      <c r="B7163" t="s">
        <v>191</v>
      </c>
      <c r="C7163" t="s">
        <v>22</v>
      </c>
      <c r="D7163" s="155">
        <v>1034.5</v>
      </c>
      <c r="E7163" s="17">
        <v>1840</v>
      </c>
      <c r="F7163" s="17">
        <v>441272</v>
      </c>
      <c r="G7163" s="17">
        <v>219044.30399999997</v>
      </c>
      <c r="H7163">
        <v>46.044588339700042</v>
      </c>
    </row>
    <row r="7164" spans="1:8" x14ac:dyDescent="0.3">
      <c r="A7164" t="s">
        <v>3434</v>
      </c>
      <c r="B7164" t="s">
        <v>191</v>
      </c>
      <c r="C7164" t="s">
        <v>23</v>
      </c>
      <c r="D7164" s="155">
        <v>1034.5</v>
      </c>
      <c r="E7164" s="17">
        <v>1040</v>
      </c>
      <c r="F7164" s="17">
        <v>285195</v>
      </c>
      <c r="G7164" s="17">
        <v>149398.31600000011</v>
      </c>
      <c r="H7164">
        <v>65.833512117276797</v>
      </c>
    </row>
    <row r="7165" spans="1:8" x14ac:dyDescent="0.3">
      <c r="A7165" t="s">
        <v>3435</v>
      </c>
      <c r="B7165" t="s">
        <v>191</v>
      </c>
      <c r="C7165" t="s">
        <v>24</v>
      </c>
      <c r="D7165" s="155">
        <v>1034.5</v>
      </c>
      <c r="E7165" s="17">
        <v>4360</v>
      </c>
      <c r="F7165" s="17">
        <v>450892</v>
      </c>
      <c r="G7165" s="17">
        <v>238575.21760000009</v>
      </c>
      <c r="H7165">
        <v>61.786732008237124</v>
      </c>
    </row>
    <row r="7166" spans="1:8" x14ac:dyDescent="0.3">
      <c r="A7166" t="s">
        <v>3436</v>
      </c>
      <c r="B7166" t="s">
        <v>191</v>
      </c>
      <c r="C7166" t="s">
        <v>25</v>
      </c>
      <c r="D7166" s="155">
        <v>1034.5</v>
      </c>
      <c r="E7166" s="17">
        <v>1600</v>
      </c>
      <c r="F7166" s="17">
        <v>208817</v>
      </c>
      <c r="G7166" s="17">
        <v>107613.68260000006</v>
      </c>
      <c r="H7166">
        <v>71.666418303596146</v>
      </c>
    </row>
    <row r="7167" spans="1:8" x14ac:dyDescent="0.3">
      <c r="A7167" t="s">
        <v>9023</v>
      </c>
      <c r="B7167" t="s">
        <v>191</v>
      </c>
      <c r="C7167" t="s">
        <v>5061</v>
      </c>
      <c r="D7167" s="155">
        <v>1034.5</v>
      </c>
      <c r="E7167" s="17">
        <v>2842</v>
      </c>
      <c r="F7167" s="17">
        <v>317927</v>
      </c>
      <c r="G7167" s="17">
        <v>168024.01079999999</v>
      </c>
      <c r="H7167">
        <v>52.368947238444946</v>
      </c>
    </row>
    <row r="7168" spans="1:8" x14ac:dyDescent="0.3">
      <c r="A7168" t="s">
        <v>3437</v>
      </c>
      <c r="B7168" t="s">
        <v>191</v>
      </c>
      <c r="C7168" t="s">
        <v>14</v>
      </c>
      <c r="D7168" s="155">
        <v>1034.5</v>
      </c>
      <c r="E7168" s="17">
        <v>1513</v>
      </c>
      <c r="F7168" s="17">
        <v>421550</v>
      </c>
      <c r="G7168" s="17">
        <v>219172.65699999983</v>
      </c>
      <c r="H7168">
        <v>40.5894771590118</v>
      </c>
    </row>
    <row r="7169" spans="1:8" x14ac:dyDescent="0.3">
      <c r="A7169" t="s">
        <v>3438</v>
      </c>
      <c r="B7169" t="s">
        <v>191</v>
      </c>
      <c r="C7169" t="s">
        <v>15</v>
      </c>
      <c r="D7169" s="155">
        <v>1034.5</v>
      </c>
      <c r="E7169" s="17">
        <v>1318</v>
      </c>
      <c r="F7169" s="17">
        <v>392278</v>
      </c>
      <c r="G7169" s="17">
        <v>228164.30999999997</v>
      </c>
      <c r="H7169">
        <v>35.59968038315386</v>
      </c>
    </row>
    <row r="7170" spans="1:8" x14ac:dyDescent="0.3">
      <c r="A7170" t="s">
        <v>9024</v>
      </c>
      <c r="B7170" t="s">
        <v>191</v>
      </c>
      <c r="C7170" t="s">
        <v>5063</v>
      </c>
      <c r="D7170" s="155">
        <v>1034.5</v>
      </c>
      <c r="E7170" s="17">
        <v>400</v>
      </c>
      <c r="F7170" s="17">
        <v>15081</v>
      </c>
      <c r="G7170" s="17">
        <v>6658.4129999999932</v>
      </c>
      <c r="H7170">
        <v>58.470125544562457</v>
      </c>
    </row>
    <row r="7171" spans="1:8" x14ac:dyDescent="0.3">
      <c r="A7171" t="s">
        <v>9025</v>
      </c>
      <c r="B7171" t="s">
        <v>191</v>
      </c>
      <c r="C7171" t="s">
        <v>5065</v>
      </c>
      <c r="D7171" s="155">
        <v>1034.5</v>
      </c>
      <c r="E7171" s="17">
        <v>0</v>
      </c>
      <c r="F7171" s="17">
        <v>574528</v>
      </c>
      <c r="G7171" s="17">
        <v>116531.89430000057</v>
      </c>
      <c r="H7171">
        <v>65.477576446781597</v>
      </c>
    </row>
    <row r="7172" spans="1:8" x14ac:dyDescent="0.3">
      <c r="A7172" t="s">
        <v>9026</v>
      </c>
      <c r="B7172" t="s">
        <v>191</v>
      </c>
      <c r="C7172" t="s">
        <v>5067</v>
      </c>
      <c r="D7172" s="155">
        <v>1034.5</v>
      </c>
      <c r="E7172" s="17">
        <v>0</v>
      </c>
      <c r="F7172" s="17">
        <v>286513</v>
      </c>
      <c r="G7172" s="17">
        <v>74724.739900000073</v>
      </c>
      <c r="H7172">
        <v>70.48539422983805</v>
      </c>
    </row>
    <row r="7173" spans="1:8" x14ac:dyDescent="0.3">
      <c r="A7173" t="s">
        <v>9027</v>
      </c>
      <c r="B7173" t="s">
        <v>191</v>
      </c>
      <c r="C7173" t="s">
        <v>5069</v>
      </c>
      <c r="D7173" s="155">
        <v>1034.5</v>
      </c>
      <c r="E7173" s="17">
        <v>0</v>
      </c>
      <c r="F7173" s="17">
        <v>16903</v>
      </c>
      <c r="G7173" s="17">
        <v>5751.0239999999994</v>
      </c>
      <c r="H7173">
        <v>95.686919519912962</v>
      </c>
    </row>
    <row r="7174" spans="1:8" x14ac:dyDescent="0.3">
      <c r="A7174" t="s">
        <v>9028</v>
      </c>
      <c r="B7174" t="s">
        <v>191</v>
      </c>
      <c r="C7174" t="s">
        <v>5071</v>
      </c>
      <c r="D7174" s="155">
        <v>1034.5</v>
      </c>
      <c r="E7174" s="17">
        <v>0</v>
      </c>
      <c r="F7174" s="17">
        <v>26206</v>
      </c>
      <c r="G7174" s="17">
        <v>9961.0526000000009</v>
      </c>
      <c r="H7174">
        <v>78.04499761568951</v>
      </c>
    </row>
    <row r="7175" spans="1:8" x14ac:dyDescent="0.3">
      <c r="A7175" t="s">
        <v>9029</v>
      </c>
      <c r="B7175" t="s">
        <v>191</v>
      </c>
      <c r="C7175" t="s">
        <v>5073</v>
      </c>
      <c r="D7175" s="155">
        <v>1034.5</v>
      </c>
      <c r="E7175" s="17">
        <v>0</v>
      </c>
      <c r="F7175" s="17">
        <v>32905</v>
      </c>
      <c r="G7175" s="17">
        <v>13274.9486</v>
      </c>
      <c r="H7175">
        <v>39.460844295089373</v>
      </c>
    </row>
    <row r="7176" spans="1:8" x14ac:dyDescent="0.3">
      <c r="A7176" t="s">
        <v>9030</v>
      </c>
      <c r="B7176" t="s">
        <v>191</v>
      </c>
      <c r="C7176" t="s">
        <v>5075</v>
      </c>
      <c r="D7176" s="155">
        <v>1034.5</v>
      </c>
      <c r="E7176" s="17">
        <v>0</v>
      </c>
      <c r="F7176" s="17">
        <v>371</v>
      </c>
      <c r="G7176" s="17">
        <v>242.03</v>
      </c>
      <c r="H7176">
        <v>225.70132588974153</v>
      </c>
    </row>
    <row r="7177" spans="1:8" x14ac:dyDescent="0.3">
      <c r="A7177" t="s">
        <v>3439</v>
      </c>
      <c r="B7177" t="s">
        <v>191</v>
      </c>
      <c r="C7177" t="s">
        <v>26</v>
      </c>
      <c r="D7177" s="155">
        <v>1034.5</v>
      </c>
      <c r="E7177" s="17">
        <v>984</v>
      </c>
      <c r="F7177" s="17">
        <v>333414</v>
      </c>
      <c r="G7177" s="17">
        <v>166586.3933</v>
      </c>
      <c r="H7177">
        <v>75.0316954999508</v>
      </c>
    </row>
    <row r="7178" spans="1:8" x14ac:dyDescent="0.3">
      <c r="A7178" t="s">
        <v>3440</v>
      </c>
      <c r="B7178" t="s">
        <v>191</v>
      </c>
      <c r="C7178" t="s">
        <v>27</v>
      </c>
      <c r="D7178" s="155">
        <v>1034.5</v>
      </c>
      <c r="E7178" s="17">
        <v>1743</v>
      </c>
      <c r="F7178" s="17">
        <v>504684</v>
      </c>
      <c r="G7178" s="17">
        <v>239053.98589999997</v>
      </c>
      <c r="H7178">
        <v>84.875412442332262</v>
      </c>
    </row>
    <row r="7179" spans="1:8" x14ac:dyDescent="0.3">
      <c r="A7179" t="s">
        <v>3441</v>
      </c>
      <c r="B7179" t="s">
        <v>191</v>
      </c>
      <c r="C7179" t="s">
        <v>28</v>
      </c>
      <c r="D7179" s="155">
        <v>1034.5</v>
      </c>
      <c r="E7179" s="17">
        <v>2400</v>
      </c>
      <c r="F7179" s="17">
        <v>451736</v>
      </c>
      <c r="G7179" s="17">
        <v>177954.29119999998</v>
      </c>
      <c r="H7179">
        <v>66.551885166332895</v>
      </c>
    </row>
    <row r="7180" spans="1:8" x14ac:dyDescent="0.3">
      <c r="A7180" t="s">
        <v>3442</v>
      </c>
      <c r="B7180" t="s">
        <v>191</v>
      </c>
      <c r="C7180" t="s">
        <v>29</v>
      </c>
      <c r="D7180" s="155">
        <v>1034.5</v>
      </c>
      <c r="E7180" s="17">
        <v>400</v>
      </c>
      <c r="F7180" s="17">
        <v>142766</v>
      </c>
      <c r="G7180" s="17">
        <v>67800.028400000025</v>
      </c>
      <c r="H7180">
        <v>59.288984326323302</v>
      </c>
    </row>
    <row r="7181" spans="1:8" x14ac:dyDescent="0.3">
      <c r="A7181" t="s">
        <v>9031</v>
      </c>
      <c r="B7181" t="s">
        <v>191</v>
      </c>
      <c r="C7181" t="s">
        <v>5077</v>
      </c>
      <c r="D7181" s="155">
        <v>1034.5</v>
      </c>
      <c r="E7181" s="17">
        <v>960</v>
      </c>
      <c r="F7181" s="17">
        <v>17631</v>
      </c>
      <c r="G7181" s="17">
        <v>8201.3680000000004</v>
      </c>
      <c r="H7181">
        <v>44.97291724639939</v>
      </c>
    </row>
    <row r="7182" spans="1:8" x14ac:dyDescent="0.3">
      <c r="A7182" t="s">
        <v>3443</v>
      </c>
      <c r="B7182" t="s">
        <v>191</v>
      </c>
      <c r="C7182" t="s">
        <v>30</v>
      </c>
      <c r="D7182" s="155">
        <v>1034.5</v>
      </c>
      <c r="E7182" s="17">
        <v>1208</v>
      </c>
      <c r="F7182" s="17">
        <v>265912</v>
      </c>
      <c r="G7182" s="17">
        <v>156641.82179999998</v>
      </c>
      <c r="H7182">
        <v>54.010857962525094</v>
      </c>
    </row>
    <row r="7183" spans="1:8" x14ac:dyDescent="0.3">
      <c r="A7183" t="s">
        <v>9032</v>
      </c>
      <c r="B7183" t="s">
        <v>191</v>
      </c>
      <c r="C7183" t="s">
        <v>5079</v>
      </c>
      <c r="D7183" s="155">
        <v>1034.5</v>
      </c>
      <c r="E7183" s="17">
        <v>680</v>
      </c>
      <c r="F7183" s="17">
        <v>20946</v>
      </c>
      <c r="G7183" s="17">
        <v>9888.2860000000001</v>
      </c>
      <c r="H7183">
        <v>152.86821156705631</v>
      </c>
    </row>
    <row r="7184" spans="1:8" x14ac:dyDescent="0.3">
      <c r="A7184" t="s">
        <v>9033</v>
      </c>
      <c r="B7184" t="s">
        <v>191</v>
      </c>
      <c r="C7184" t="s">
        <v>5081</v>
      </c>
      <c r="D7184" s="155">
        <v>1034.5</v>
      </c>
      <c r="E7184" s="17">
        <v>0</v>
      </c>
      <c r="F7184" s="17">
        <v>265693</v>
      </c>
      <c r="G7184" s="17">
        <v>136874.73100000003</v>
      </c>
      <c r="H7184">
        <v>45.772432783582836</v>
      </c>
    </row>
    <row r="7185" spans="1:8" x14ac:dyDescent="0.3">
      <c r="A7185" t="s">
        <v>9034</v>
      </c>
      <c r="B7185" t="s">
        <v>191</v>
      </c>
      <c r="C7185" t="s">
        <v>5083</v>
      </c>
      <c r="D7185" s="155">
        <v>1034.5</v>
      </c>
      <c r="E7185" s="17">
        <v>0</v>
      </c>
      <c r="F7185" s="17">
        <v>234413</v>
      </c>
      <c r="G7185" s="17">
        <v>121417.83799999997</v>
      </c>
      <c r="H7185">
        <v>44.111662987836567</v>
      </c>
    </row>
    <row r="7186" spans="1:8" x14ac:dyDescent="0.3">
      <c r="A7186" t="s">
        <v>9035</v>
      </c>
      <c r="B7186" t="s">
        <v>191</v>
      </c>
      <c r="C7186" t="s">
        <v>5085</v>
      </c>
      <c r="D7186" s="155">
        <v>1034.5</v>
      </c>
      <c r="E7186" s="17">
        <v>315</v>
      </c>
      <c r="F7186" s="17">
        <v>54700</v>
      </c>
      <c r="G7186" s="17">
        <v>21199.408000000003</v>
      </c>
      <c r="H7186">
        <v>28.741465974690847</v>
      </c>
    </row>
    <row r="7187" spans="1:8" x14ac:dyDescent="0.3">
      <c r="A7187" t="s">
        <v>3444</v>
      </c>
      <c r="B7187" t="s">
        <v>191</v>
      </c>
      <c r="C7187" t="s">
        <v>31</v>
      </c>
      <c r="D7187" s="155">
        <v>1034.5</v>
      </c>
      <c r="E7187" s="17">
        <v>3360</v>
      </c>
      <c r="F7187" s="17">
        <v>288523</v>
      </c>
      <c r="G7187" s="17">
        <v>140611.98980000007</v>
      </c>
      <c r="H7187">
        <v>83.936906540038066</v>
      </c>
    </row>
    <row r="7188" spans="1:8" x14ac:dyDescent="0.3">
      <c r="A7188" t="s">
        <v>3725</v>
      </c>
      <c r="B7188" t="s">
        <v>192</v>
      </c>
      <c r="C7188" t="s">
        <v>4</v>
      </c>
      <c r="D7188" s="155">
        <v>1600</v>
      </c>
      <c r="E7188" s="17">
        <v>19719</v>
      </c>
      <c r="F7188" s="17">
        <v>8046467</v>
      </c>
      <c r="G7188" s="17">
        <v>4419263.0675999969</v>
      </c>
      <c r="H7188">
        <v>45.359930589823882</v>
      </c>
    </row>
    <row r="7189" spans="1:8" x14ac:dyDescent="0.3">
      <c r="A7189" t="s">
        <v>3726</v>
      </c>
      <c r="B7189" t="s">
        <v>192</v>
      </c>
      <c r="C7189" t="s">
        <v>2</v>
      </c>
      <c r="D7189" s="155">
        <v>1600</v>
      </c>
      <c r="E7189" s="17">
        <v>21303</v>
      </c>
      <c r="F7189" s="17">
        <v>8885021</v>
      </c>
      <c r="G7189" s="17">
        <v>4940053.7755999994</v>
      </c>
      <c r="H7189">
        <v>61.430286143241119</v>
      </c>
    </row>
    <row r="7190" spans="1:8" x14ac:dyDescent="0.3">
      <c r="A7190" t="s">
        <v>3727</v>
      </c>
      <c r="B7190" t="s">
        <v>192</v>
      </c>
      <c r="C7190" t="s">
        <v>3</v>
      </c>
      <c r="D7190" s="155">
        <v>1600</v>
      </c>
      <c r="E7190" s="17">
        <v>26856</v>
      </c>
      <c r="F7190" s="17">
        <v>5037373</v>
      </c>
      <c r="G7190" s="17">
        <v>2754705.2056999998</v>
      </c>
      <c r="H7190">
        <v>65.267518430988787</v>
      </c>
    </row>
    <row r="7191" spans="1:8" x14ac:dyDescent="0.3">
      <c r="A7191" t="s">
        <v>3728</v>
      </c>
      <c r="B7191" t="s">
        <v>192</v>
      </c>
      <c r="C7191" t="s">
        <v>7</v>
      </c>
      <c r="D7191" s="155">
        <v>1600</v>
      </c>
      <c r="E7191" s="17">
        <v>5226</v>
      </c>
      <c r="F7191" s="17">
        <v>1732993</v>
      </c>
      <c r="G7191" s="17">
        <v>974268.25499999919</v>
      </c>
      <c r="H7191">
        <v>52.657407552853655</v>
      </c>
    </row>
    <row r="7192" spans="1:8" x14ac:dyDescent="0.3">
      <c r="A7192" t="s">
        <v>3729</v>
      </c>
      <c r="B7192" t="s">
        <v>192</v>
      </c>
      <c r="C7192" t="s">
        <v>5</v>
      </c>
      <c r="D7192" s="155">
        <v>1600</v>
      </c>
      <c r="E7192" s="17">
        <v>6320</v>
      </c>
      <c r="F7192" s="17">
        <v>1238831</v>
      </c>
      <c r="G7192" s="17">
        <v>705343.03419999999</v>
      </c>
      <c r="H7192">
        <v>50.318324139786995</v>
      </c>
    </row>
    <row r="7193" spans="1:8" x14ac:dyDescent="0.3">
      <c r="A7193" t="s">
        <v>3730</v>
      </c>
      <c r="B7193" t="s">
        <v>192</v>
      </c>
      <c r="C7193" t="s">
        <v>6</v>
      </c>
      <c r="D7193" s="155">
        <v>1600</v>
      </c>
      <c r="E7193" s="17">
        <v>2100</v>
      </c>
      <c r="F7193" s="17">
        <v>1025635</v>
      </c>
      <c r="G7193" s="17">
        <v>547291.35839999979</v>
      </c>
      <c r="H7193">
        <v>24.145832037542391</v>
      </c>
    </row>
    <row r="7194" spans="1:8" x14ac:dyDescent="0.3">
      <c r="A7194" t="s">
        <v>3731</v>
      </c>
      <c r="B7194" t="s">
        <v>192</v>
      </c>
      <c r="C7194" t="s">
        <v>8</v>
      </c>
      <c r="D7194" s="155">
        <v>1600</v>
      </c>
      <c r="E7194" s="17">
        <v>4660</v>
      </c>
      <c r="F7194" s="17">
        <v>1280990</v>
      </c>
      <c r="G7194" s="17">
        <v>624951.51240000047</v>
      </c>
      <c r="H7194">
        <v>40.13069837962356</v>
      </c>
    </row>
    <row r="7195" spans="1:8" x14ac:dyDescent="0.3">
      <c r="A7195" t="s">
        <v>3732</v>
      </c>
      <c r="B7195" t="s">
        <v>192</v>
      </c>
      <c r="C7195" t="s">
        <v>21</v>
      </c>
      <c r="D7195" s="155">
        <v>1600</v>
      </c>
      <c r="E7195" s="17">
        <v>4140</v>
      </c>
      <c r="F7195" s="17">
        <v>462293</v>
      </c>
      <c r="G7195" s="17">
        <v>211355.89740000005</v>
      </c>
      <c r="H7195">
        <v>54.01498823912857</v>
      </c>
    </row>
    <row r="7196" spans="1:8" x14ac:dyDescent="0.3">
      <c r="A7196" t="s">
        <v>3733</v>
      </c>
      <c r="B7196" t="s">
        <v>192</v>
      </c>
      <c r="C7196" t="s">
        <v>22</v>
      </c>
      <c r="D7196" s="155">
        <v>1600</v>
      </c>
      <c r="E7196" s="17">
        <v>3400</v>
      </c>
      <c r="F7196" s="17">
        <v>750896</v>
      </c>
      <c r="G7196" s="17">
        <v>360527.13600000012</v>
      </c>
      <c r="H7196">
        <v>46.017965561413178</v>
      </c>
    </row>
    <row r="7197" spans="1:8" x14ac:dyDescent="0.3">
      <c r="A7197" t="s">
        <v>3734</v>
      </c>
      <c r="B7197" t="s">
        <v>192</v>
      </c>
      <c r="C7197" t="s">
        <v>23</v>
      </c>
      <c r="D7197" s="155">
        <v>1600</v>
      </c>
      <c r="E7197" s="17">
        <v>1920</v>
      </c>
      <c r="F7197" s="17">
        <v>624762.99</v>
      </c>
      <c r="G7197" s="17">
        <v>326164.01600000035</v>
      </c>
      <c r="H7197">
        <v>54.665700819521192</v>
      </c>
    </row>
    <row r="7198" spans="1:8" x14ac:dyDescent="0.3">
      <c r="A7198" t="s">
        <v>3735</v>
      </c>
      <c r="B7198" t="s">
        <v>192</v>
      </c>
      <c r="C7198" t="s">
        <v>24</v>
      </c>
      <c r="D7198" s="155">
        <v>1600</v>
      </c>
      <c r="E7198" s="17">
        <v>8080</v>
      </c>
      <c r="F7198" s="17">
        <v>828103</v>
      </c>
      <c r="G7198" s="17">
        <v>423887.13720000023</v>
      </c>
      <c r="H7198">
        <v>58.758630440121472</v>
      </c>
    </row>
    <row r="7199" spans="1:8" x14ac:dyDescent="0.3">
      <c r="A7199" t="s">
        <v>3736</v>
      </c>
      <c r="B7199" t="s">
        <v>192</v>
      </c>
      <c r="C7199" t="s">
        <v>25</v>
      </c>
      <c r="D7199" s="155">
        <v>1600</v>
      </c>
      <c r="E7199" s="17">
        <v>2960</v>
      </c>
      <c r="F7199" s="17">
        <v>374492</v>
      </c>
      <c r="G7199" s="17">
        <v>183595.33800000002</v>
      </c>
      <c r="H7199">
        <v>56.609616781041446</v>
      </c>
    </row>
    <row r="7200" spans="1:8" x14ac:dyDescent="0.3">
      <c r="A7200" t="s">
        <v>9036</v>
      </c>
      <c r="B7200" t="s">
        <v>192</v>
      </c>
      <c r="C7200" t="s">
        <v>5061</v>
      </c>
      <c r="D7200" s="155">
        <v>1600</v>
      </c>
      <c r="E7200" s="17">
        <v>8728</v>
      </c>
      <c r="F7200" s="17">
        <v>611491</v>
      </c>
      <c r="G7200" s="17">
        <v>321586.55579999986</v>
      </c>
      <c r="H7200">
        <v>47.887835720526013</v>
      </c>
    </row>
    <row r="7201" spans="1:8" x14ac:dyDescent="0.3">
      <c r="A7201" t="s">
        <v>3737</v>
      </c>
      <c r="B7201" t="s">
        <v>192</v>
      </c>
      <c r="C7201" t="s">
        <v>14</v>
      </c>
      <c r="D7201" s="155">
        <v>1600</v>
      </c>
      <c r="E7201" s="17">
        <v>2873</v>
      </c>
      <c r="F7201" s="17">
        <v>888144.98</v>
      </c>
      <c r="G7201" s="17">
        <v>469991.97799999948</v>
      </c>
      <c r="H7201">
        <v>22.760082289687809</v>
      </c>
    </row>
    <row r="7202" spans="1:8" x14ac:dyDescent="0.3">
      <c r="A7202" t="s">
        <v>3738</v>
      </c>
      <c r="B7202" t="s">
        <v>192</v>
      </c>
      <c r="C7202" t="s">
        <v>15</v>
      </c>
      <c r="D7202" s="155">
        <v>1600</v>
      </c>
      <c r="E7202" s="17">
        <v>2669</v>
      </c>
      <c r="F7202" s="17">
        <v>779132</v>
      </c>
      <c r="G7202" s="17">
        <v>455974.45480000012</v>
      </c>
      <c r="H7202">
        <v>50.432914891754784</v>
      </c>
    </row>
    <row r="7203" spans="1:8" x14ac:dyDescent="0.3">
      <c r="A7203" t="s">
        <v>9037</v>
      </c>
      <c r="B7203" t="s">
        <v>192</v>
      </c>
      <c r="C7203" t="s">
        <v>5063</v>
      </c>
      <c r="D7203" s="155">
        <v>1600</v>
      </c>
      <c r="E7203" s="17">
        <v>400</v>
      </c>
      <c r="F7203" s="17">
        <v>24625</v>
      </c>
      <c r="G7203" s="17">
        <v>11110.638000000004</v>
      </c>
      <c r="H7203">
        <v>37.419903462701377</v>
      </c>
    </row>
    <row r="7204" spans="1:8" x14ac:dyDescent="0.3">
      <c r="A7204" t="s">
        <v>9038</v>
      </c>
      <c r="B7204" t="s">
        <v>192</v>
      </c>
      <c r="C7204" t="s">
        <v>5065</v>
      </c>
      <c r="D7204" s="155">
        <v>1600</v>
      </c>
      <c r="E7204" s="17">
        <v>1368</v>
      </c>
      <c r="F7204" s="17">
        <v>3209502</v>
      </c>
      <c r="G7204" s="17">
        <v>1605047.132099998</v>
      </c>
      <c r="H7204">
        <v>35.346320736542253</v>
      </c>
    </row>
    <row r="7205" spans="1:8" x14ac:dyDescent="0.3">
      <c r="A7205" t="s">
        <v>9039</v>
      </c>
      <c r="B7205" t="s">
        <v>192</v>
      </c>
      <c r="C7205" t="s">
        <v>5067</v>
      </c>
      <c r="D7205" s="155">
        <v>1600</v>
      </c>
      <c r="E7205" s="17">
        <v>1368</v>
      </c>
      <c r="F7205" s="17">
        <v>2074681</v>
      </c>
      <c r="G7205" s="17">
        <v>963814.10409999872</v>
      </c>
      <c r="H7205">
        <v>50.911986248792878</v>
      </c>
    </row>
    <row r="7206" spans="1:8" x14ac:dyDescent="0.3">
      <c r="A7206" t="s">
        <v>9040</v>
      </c>
      <c r="B7206" t="s">
        <v>192</v>
      </c>
      <c r="C7206" t="s">
        <v>5069</v>
      </c>
      <c r="D7206" s="155">
        <v>1600</v>
      </c>
      <c r="E7206" s="17">
        <v>2112</v>
      </c>
      <c r="F7206" s="17">
        <v>820274</v>
      </c>
      <c r="G7206" s="17">
        <v>328708.04789999936</v>
      </c>
      <c r="H7206">
        <v>88.917398930852457</v>
      </c>
    </row>
    <row r="7207" spans="1:8" x14ac:dyDescent="0.3">
      <c r="A7207" t="s">
        <v>9041</v>
      </c>
      <c r="B7207" t="s">
        <v>192</v>
      </c>
      <c r="C7207" t="s">
        <v>5071</v>
      </c>
      <c r="D7207" s="155">
        <v>1600</v>
      </c>
      <c r="E7207" s="17">
        <v>600</v>
      </c>
      <c r="F7207" s="17">
        <v>361976</v>
      </c>
      <c r="G7207" s="17">
        <v>161875.54990000019</v>
      </c>
      <c r="H7207">
        <v>66.999633517066286</v>
      </c>
    </row>
    <row r="7208" spans="1:8" x14ac:dyDescent="0.3">
      <c r="A7208" t="s">
        <v>9042</v>
      </c>
      <c r="B7208" t="s">
        <v>192</v>
      </c>
      <c r="C7208" t="s">
        <v>5073</v>
      </c>
      <c r="D7208" s="155">
        <v>1600</v>
      </c>
      <c r="E7208" s="17">
        <v>113</v>
      </c>
      <c r="F7208" s="17">
        <v>165709</v>
      </c>
      <c r="G7208" s="17">
        <v>68728.391900000075</v>
      </c>
      <c r="H7208">
        <v>16.222456733595234</v>
      </c>
    </row>
    <row r="7209" spans="1:8" x14ac:dyDescent="0.3">
      <c r="A7209" t="s">
        <v>9043</v>
      </c>
      <c r="B7209" t="s">
        <v>192</v>
      </c>
      <c r="C7209" t="s">
        <v>5075</v>
      </c>
      <c r="D7209" s="155">
        <v>1600</v>
      </c>
      <c r="E7209" s="17">
        <v>113</v>
      </c>
      <c r="F7209" s="17">
        <v>86492</v>
      </c>
      <c r="G7209" s="17">
        <v>26997.069999999992</v>
      </c>
      <c r="H7209">
        <v>36.394925416333749</v>
      </c>
    </row>
    <row r="7210" spans="1:8" x14ac:dyDescent="0.3">
      <c r="A7210" t="s">
        <v>3739</v>
      </c>
      <c r="B7210" t="s">
        <v>192</v>
      </c>
      <c r="C7210" t="s">
        <v>26</v>
      </c>
      <c r="D7210" s="155">
        <v>1600</v>
      </c>
      <c r="E7210" s="17">
        <v>1140</v>
      </c>
      <c r="F7210" s="17">
        <v>638118</v>
      </c>
      <c r="G7210" s="17">
        <v>348508.06250000029</v>
      </c>
      <c r="H7210">
        <v>49.899994342217539</v>
      </c>
    </row>
    <row r="7211" spans="1:8" x14ac:dyDescent="0.3">
      <c r="A7211" t="s">
        <v>3740</v>
      </c>
      <c r="B7211" t="s">
        <v>192</v>
      </c>
      <c r="C7211" t="s">
        <v>27</v>
      </c>
      <c r="D7211" s="155">
        <v>1600</v>
      </c>
      <c r="E7211" s="17">
        <v>1368</v>
      </c>
      <c r="F7211" s="17">
        <v>412153</v>
      </c>
      <c r="G7211" s="17">
        <v>211245.64370000002</v>
      </c>
      <c r="H7211">
        <v>78.235706276126962</v>
      </c>
    </row>
    <row r="7212" spans="1:8" x14ac:dyDescent="0.3">
      <c r="A7212" t="s">
        <v>3741</v>
      </c>
      <c r="B7212" t="s">
        <v>192</v>
      </c>
      <c r="C7212" t="s">
        <v>28</v>
      </c>
      <c r="D7212" s="155">
        <v>1600</v>
      </c>
      <c r="E7212" s="17">
        <v>1320</v>
      </c>
      <c r="F7212" s="17">
        <v>401615</v>
      </c>
      <c r="G7212" s="17">
        <v>162207.70949999991</v>
      </c>
      <c r="H7212">
        <v>53.38481522307697</v>
      </c>
    </row>
    <row r="7213" spans="1:8" x14ac:dyDescent="0.3">
      <c r="A7213" t="s">
        <v>3742</v>
      </c>
      <c r="B7213" t="s">
        <v>192</v>
      </c>
      <c r="C7213" t="s">
        <v>29</v>
      </c>
      <c r="D7213" s="155">
        <v>1600</v>
      </c>
      <c r="E7213" s="17">
        <v>200</v>
      </c>
      <c r="F7213" s="17">
        <v>150174</v>
      </c>
      <c r="G7213" s="17">
        <v>82989.290899999993</v>
      </c>
      <c r="H7213">
        <v>45.332052842065409</v>
      </c>
    </row>
    <row r="7214" spans="1:8" x14ac:dyDescent="0.3">
      <c r="A7214" t="s">
        <v>9044</v>
      </c>
      <c r="B7214" t="s">
        <v>192</v>
      </c>
      <c r="C7214" t="s">
        <v>5077</v>
      </c>
      <c r="D7214" s="155">
        <v>1600</v>
      </c>
      <c r="E7214" s="17">
        <v>1280</v>
      </c>
      <c r="F7214" s="17">
        <v>23135</v>
      </c>
      <c r="G7214" s="17">
        <v>11089.076000000001</v>
      </c>
      <c r="H7214">
        <v>85.11869013950276</v>
      </c>
    </row>
    <row r="7215" spans="1:8" x14ac:dyDescent="0.3">
      <c r="A7215" t="s">
        <v>3743</v>
      </c>
      <c r="B7215" t="s">
        <v>192</v>
      </c>
      <c r="C7215" t="s">
        <v>30</v>
      </c>
      <c r="D7215" s="155">
        <v>1600</v>
      </c>
      <c r="E7215" s="17">
        <v>2608</v>
      </c>
      <c r="F7215" s="17">
        <v>945536.99</v>
      </c>
      <c r="G7215" s="17">
        <v>546267.37570000021</v>
      </c>
      <c r="H7215">
        <v>37.793564562270745</v>
      </c>
    </row>
    <row r="7216" spans="1:8" x14ac:dyDescent="0.3">
      <c r="A7216" t="s">
        <v>9045</v>
      </c>
      <c r="B7216" t="s">
        <v>192</v>
      </c>
      <c r="C7216" t="s">
        <v>5079</v>
      </c>
      <c r="D7216" s="155">
        <v>1600</v>
      </c>
      <c r="E7216" s="17">
        <v>1280</v>
      </c>
      <c r="F7216" s="17">
        <v>32107</v>
      </c>
      <c r="G7216" s="17">
        <v>16217.171999999997</v>
      </c>
      <c r="H7216">
        <v>132.15300208410068</v>
      </c>
    </row>
    <row r="7217" spans="1:8" x14ac:dyDescent="0.3">
      <c r="A7217" t="s">
        <v>9046</v>
      </c>
      <c r="B7217" t="s">
        <v>192</v>
      </c>
      <c r="C7217" t="s">
        <v>5081</v>
      </c>
      <c r="D7217" s="155">
        <v>1600</v>
      </c>
      <c r="E7217" s="17">
        <v>0</v>
      </c>
      <c r="F7217" s="17">
        <v>350206</v>
      </c>
      <c r="G7217" s="17">
        <v>168966.50939999989</v>
      </c>
      <c r="H7217">
        <v>71.814700634564673</v>
      </c>
    </row>
    <row r="7218" spans="1:8" x14ac:dyDescent="0.3">
      <c r="A7218" t="s">
        <v>9047</v>
      </c>
      <c r="B7218" t="s">
        <v>192</v>
      </c>
      <c r="C7218" t="s">
        <v>5083</v>
      </c>
      <c r="D7218" s="155">
        <v>1600</v>
      </c>
      <c r="E7218" s="17">
        <v>0</v>
      </c>
      <c r="F7218" s="17">
        <v>454382</v>
      </c>
      <c r="G7218" s="17">
        <v>220171.66250000003</v>
      </c>
      <c r="H7218">
        <v>47.811617673792924</v>
      </c>
    </row>
    <row r="7219" spans="1:8" x14ac:dyDescent="0.3">
      <c r="A7219" t="s">
        <v>9048</v>
      </c>
      <c r="B7219" t="s">
        <v>192</v>
      </c>
      <c r="C7219" t="s">
        <v>5085</v>
      </c>
      <c r="D7219" s="155">
        <v>1600</v>
      </c>
      <c r="E7219" s="17">
        <v>450</v>
      </c>
      <c r="F7219" s="17">
        <v>128360</v>
      </c>
      <c r="G7219" s="17">
        <v>67050.443599999999</v>
      </c>
      <c r="H7219">
        <v>43.675640235100467</v>
      </c>
    </row>
    <row r="7220" spans="1:8" x14ac:dyDescent="0.3">
      <c r="A7220" t="s">
        <v>3744</v>
      </c>
      <c r="B7220" t="s">
        <v>192</v>
      </c>
      <c r="C7220" t="s">
        <v>31</v>
      </c>
      <c r="D7220" s="155">
        <v>1600</v>
      </c>
      <c r="E7220" s="17">
        <v>3600</v>
      </c>
      <c r="F7220" s="17">
        <v>637394</v>
      </c>
      <c r="G7220" s="17">
        <v>336520.34450000001</v>
      </c>
      <c r="H7220">
        <v>44.960035021078795</v>
      </c>
    </row>
    <row r="7221" spans="1:8" x14ac:dyDescent="0.3">
      <c r="A7221" t="s">
        <v>9049</v>
      </c>
      <c r="B7221" t="s">
        <v>192</v>
      </c>
      <c r="C7221" t="s">
        <v>5087</v>
      </c>
      <c r="D7221" s="155">
        <v>1600</v>
      </c>
      <c r="E7221" s="17">
        <v>0</v>
      </c>
      <c r="F7221" s="17">
        <v>2857</v>
      </c>
      <c r="G7221" s="17">
        <v>1065.7359999999999</v>
      </c>
      <c r="H7221">
        <v>-62.996690437590424</v>
      </c>
    </row>
    <row r="7222" spans="1:8" x14ac:dyDescent="0.3">
      <c r="A7222" t="s">
        <v>3545</v>
      </c>
      <c r="B7222" t="s">
        <v>193</v>
      </c>
      <c r="C7222" t="s">
        <v>4</v>
      </c>
      <c r="D7222" s="155">
        <v>1167</v>
      </c>
      <c r="E7222" s="17">
        <v>11778</v>
      </c>
      <c r="F7222" s="17">
        <v>3226844</v>
      </c>
      <c r="G7222" s="17">
        <v>1780200.3910999997</v>
      </c>
      <c r="H7222">
        <v>59.419410637123846</v>
      </c>
    </row>
    <row r="7223" spans="1:8" x14ac:dyDescent="0.3">
      <c r="A7223" t="s">
        <v>3546</v>
      </c>
      <c r="B7223" t="s">
        <v>193</v>
      </c>
      <c r="C7223" t="s">
        <v>2</v>
      </c>
      <c r="D7223" s="155">
        <v>1167</v>
      </c>
      <c r="E7223" s="17">
        <v>11856</v>
      </c>
      <c r="F7223" s="17">
        <v>3924589</v>
      </c>
      <c r="G7223" s="17">
        <v>2176608.3199999984</v>
      </c>
      <c r="H7223">
        <v>70.163946693335035</v>
      </c>
    </row>
    <row r="7224" spans="1:8" x14ac:dyDescent="0.3">
      <c r="A7224" t="s">
        <v>3547</v>
      </c>
      <c r="B7224" t="s">
        <v>193</v>
      </c>
      <c r="C7224" t="s">
        <v>3</v>
      </c>
      <c r="D7224" s="155">
        <v>1167</v>
      </c>
      <c r="E7224" s="17">
        <v>15864</v>
      </c>
      <c r="F7224" s="17">
        <v>1688906</v>
      </c>
      <c r="G7224" s="17">
        <v>817900.31720000028</v>
      </c>
      <c r="H7224">
        <v>87.590862445977947</v>
      </c>
    </row>
    <row r="7225" spans="1:8" x14ac:dyDescent="0.3">
      <c r="A7225" t="s">
        <v>3548</v>
      </c>
      <c r="B7225" t="s">
        <v>193</v>
      </c>
      <c r="C7225" t="s">
        <v>7</v>
      </c>
      <c r="D7225" s="155">
        <v>1167</v>
      </c>
      <c r="E7225" s="17">
        <v>5604</v>
      </c>
      <c r="F7225" s="17">
        <v>1321965</v>
      </c>
      <c r="G7225" s="17">
        <v>711654.4670000003</v>
      </c>
      <c r="H7225">
        <v>67.313426561327304</v>
      </c>
    </row>
    <row r="7226" spans="1:8" x14ac:dyDescent="0.3">
      <c r="A7226" t="s">
        <v>3549</v>
      </c>
      <c r="B7226" t="s">
        <v>193</v>
      </c>
      <c r="C7226" t="s">
        <v>5</v>
      </c>
      <c r="D7226" s="155">
        <v>1167</v>
      </c>
      <c r="E7226" s="17">
        <v>4000</v>
      </c>
      <c r="F7226" s="17">
        <v>665812</v>
      </c>
      <c r="G7226" s="17">
        <v>379140.84039999981</v>
      </c>
      <c r="H7226">
        <v>59.93152304603155</v>
      </c>
    </row>
    <row r="7227" spans="1:8" x14ac:dyDescent="0.3">
      <c r="A7227" t="s">
        <v>3550</v>
      </c>
      <c r="B7227" t="s">
        <v>193</v>
      </c>
      <c r="C7227" t="s">
        <v>6</v>
      </c>
      <c r="D7227" s="155">
        <v>1167</v>
      </c>
      <c r="E7227" s="17">
        <v>1450</v>
      </c>
      <c r="F7227" s="17">
        <v>312168</v>
      </c>
      <c r="G7227" s="17">
        <v>165738.36489999987</v>
      </c>
      <c r="H7227">
        <v>48.187480290319932</v>
      </c>
    </row>
    <row r="7228" spans="1:8" x14ac:dyDescent="0.3">
      <c r="A7228" t="s">
        <v>3551</v>
      </c>
      <c r="B7228" t="s">
        <v>193</v>
      </c>
      <c r="C7228" t="s">
        <v>8</v>
      </c>
      <c r="D7228" s="155">
        <v>1167</v>
      </c>
      <c r="E7228" s="17">
        <v>4050</v>
      </c>
      <c r="F7228" s="17">
        <v>699094</v>
      </c>
      <c r="G7228" s="17">
        <v>334851.52630000014</v>
      </c>
      <c r="H7228">
        <v>58.721430558415612</v>
      </c>
    </row>
    <row r="7229" spans="1:8" x14ac:dyDescent="0.3">
      <c r="A7229" t="s">
        <v>3552</v>
      </c>
      <c r="B7229" t="s">
        <v>193</v>
      </c>
      <c r="C7229" t="s">
        <v>21</v>
      </c>
      <c r="D7229" s="155">
        <v>1167</v>
      </c>
      <c r="E7229" s="17">
        <v>2680</v>
      </c>
      <c r="F7229" s="17">
        <v>250752</v>
      </c>
      <c r="G7229" s="17">
        <v>106420.67820000011</v>
      </c>
      <c r="H7229">
        <v>60.144283125383332</v>
      </c>
    </row>
    <row r="7230" spans="1:8" x14ac:dyDescent="0.3">
      <c r="A7230" t="s">
        <v>3553</v>
      </c>
      <c r="B7230" t="s">
        <v>193</v>
      </c>
      <c r="C7230" t="s">
        <v>22</v>
      </c>
      <c r="D7230" s="155">
        <v>1167</v>
      </c>
      <c r="E7230" s="17">
        <v>2520</v>
      </c>
      <c r="F7230" s="17">
        <v>408001</v>
      </c>
      <c r="G7230" s="17">
        <v>199476.94599999991</v>
      </c>
      <c r="H7230">
        <v>71.29686168148254</v>
      </c>
    </row>
    <row r="7231" spans="1:8" x14ac:dyDescent="0.3">
      <c r="A7231" t="s">
        <v>3554</v>
      </c>
      <c r="B7231" t="s">
        <v>193</v>
      </c>
      <c r="C7231" t="s">
        <v>23</v>
      </c>
      <c r="D7231" s="155">
        <v>1167</v>
      </c>
      <c r="E7231" s="17">
        <v>1440</v>
      </c>
      <c r="F7231" s="17">
        <v>299254</v>
      </c>
      <c r="G7231" s="17">
        <v>151119.00820000004</v>
      </c>
      <c r="H7231">
        <v>83.169587619337818</v>
      </c>
    </row>
    <row r="7232" spans="1:8" x14ac:dyDescent="0.3">
      <c r="A7232" t="s">
        <v>3555</v>
      </c>
      <c r="B7232" t="s">
        <v>193</v>
      </c>
      <c r="C7232" t="s">
        <v>24</v>
      </c>
      <c r="D7232" s="155">
        <v>1167</v>
      </c>
      <c r="E7232" s="17">
        <v>6000</v>
      </c>
      <c r="F7232" s="17">
        <v>643699</v>
      </c>
      <c r="G7232" s="17">
        <v>339508.98000000045</v>
      </c>
      <c r="H7232">
        <v>59.737312680738214</v>
      </c>
    </row>
    <row r="7233" spans="1:8" x14ac:dyDescent="0.3">
      <c r="A7233" t="s">
        <v>3556</v>
      </c>
      <c r="B7233" t="s">
        <v>193</v>
      </c>
      <c r="C7233" t="s">
        <v>25</v>
      </c>
      <c r="D7233" s="155">
        <v>1167</v>
      </c>
      <c r="E7233" s="17">
        <v>2200</v>
      </c>
      <c r="F7233" s="17">
        <v>276327</v>
      </c>
      <c r="G7233" s="17">
        <v>140396.88800000001</v>
      </c>
      <c r="H7233">
        <v>59.710147050419664</v>
      </c>
    </row>
    <row r="7234" spans="1:8" x14ac:dyDescent="0.3">
      <c r="A7234" t="s">
        <v>9050</v>
      </c>
      <c r="B7234" t="s">
        <v>193</v>
      </c>
      <c r="C7234" t="s">
        <v>5061</v>
      </c>
      <c r="D7234" s="155">
        <v>1167</v>
      </c>
      <c r="E7234" s="17">
        <v>2955</v>
      </c>
      <c r="F7234" s="17">
        <v>317281</v>
      </c>
      <c r="G7234" s="17">
        <v>172195.57400000014</v>
      </c>
      <c r="H7234">
        <v>57.824537267443993</v>
      </c>
    </row>
    <row r="7235" spans="1:8" x14ac:dyDescent="0.3">
      <c r="A7235" t="s">
        <v>3557</v>
      </c>
      <c r="B7235" t="s">
        <v>193</v>
      </c>
      <c r="C7235" t="s">
        <v>14</v>
      </c>
      <c r="D7235" s="155">
        <v>1167</v>
      </c>
      <c r="E7235" s="17">
        <v>1755</v>
      </c>
      <c r="F7235" s="17">
        <v>449974</v>
      </c>
      <c r="G7235" s="17">
        <v>232749.7129999999</v>
      </c>
      <c r="H7235">
        <v>39.563578544511451</v>
      </c>
    </row>
    <row r="7236" spans="1:8" x14ac:dyDescent="0.3">
      <c r="A7236" t="s">
        <v>3558</v>
      </c>
      <c r="B7236" t="s">
        <v>193</v>
      </c>
      <c r="C7236" t="s">
        <v>15</v>
      </c>
      <c r="D7236" s="155">
        <v>1167</v>
      </c>
      <c r="E7236" s="17">
        <v>1715</v>
      </c>
      <c r="F7236" s="17">
        <v>339095</v>
      </c>
      <c r="G7236" s="17">
        <v>195804.80139999994</v>
      </c>
      <c r="H7236">
        <v>74.626128428019413</v>
      </c>
    </row>
    <row r="7237" spans="1:8" x14ac:dyDescent="0.3">
      <c r="A7237" t="s">
        <v>9051</v>
      </c>
      <c r="B7237" t="s">
        <v>193</v>
      </c>
      <c r="C7237" t="s">
        <v>5063</v>
      </c>
      <c r="D7237" s="155">
        <v>1167</v>
      </c>
      <c r="E7237" s="17">
        <v>400</v>
      </c>
      <c r="F7237" s="17">
        <v>11133</v>
      </c>
      <c r="G7237" s="17">
        <v>4827.0769999999948</v>
      </c>
      <c r="H7237">
        <v>79.977912591067124</v>
      </c>
    </row>
    <row r="7238" spans="1:8" x14ac:dyDescent="0.3">
      <c r="A7238" t="s">
        <v>9052</v>
      </c>
      <c r="B7238" t="s">
        <v>193</v>
      </c>
      <c r="C7238" t="s">
        <v>5065</v>
      </c>
      <c r="D7238" s="155">
        <v>1167</v>
      </c>
      <c r="E7238" s="17">
        <v>0</v>
      </c>
      <c r="F7238" s="17">
        <v>482507</v>
      </c>
      <c r="G7238" s="17">
        <v>191436.9381000002</v>
      </c>
      <c r="H7238">
        <v>108.26649450305447</v>
      </c>
    </row>
    <row r="7239" spans="1:8" x14ac:dyDescent="0.3">
      <c r="A7239" t="s">
        <v>9053</v>
      </c>
      <c r="B7239" t="s">
        <v>193</v>
      </c>
      <c r="C7239" t="s">
        <v>5067</v>
      </c>
      <c r="D7239" s="155">
        <v>1167</v>
      </c>
      <c r="E7239" s="17">
        <v>0</v>
      </c>
      <c r="F7239" s="17">
        <v>232846</v>
      </c>
      <c r="G7239" s="17">
        <v>79868.285200000042</v>
      </c>
      <c r="H7239">
        <v>139.12839779784704</v>
      </c>
    </row>
    <row r="7240" spans="1:8" x14ac:dyDescent="0.3">
      <c r="A7240" t="s">
        <v>9054</v>
      </c>
      <c r="B7240" t="s">
        <v>193</v>
      </c>
      <c r="C7240" t="s">
        <v>5069</v>
      </c>
      <c r="D7240" s="155">
        <v>1167</v>
      </c>
      <c r="E7240" s="17">
        <v>0</v>
      </c>
      <c r="F7240" s="17">
        <v>76089</v>
      </c>
      <c r="G7240" s="17">
        <v>46088.631999999998</v>
      </c>
      <c r="H7240">
        <v>80.941583966570107</v>
      </c>
    </row>
    <row r="7241" spans="1:8" x14ac:dyDescent="0.3">
      <c r="A7241" t="s">
        <v>9055</v>
      </c>
      <c r="B7241" t="s">
        <v>193</v>
      </c>
      <c r="C7241" t="s">
        <v>5071</v>
      </c>
      <c r="D7241" s="155">
        <v>1167</v>
      </c>
      <c r="E7241" s="17">
        <v>0</v>
      </c>
      <c r="F7241" s="17">
        <v>9792</v>
      </c>
      <c r="G7241" s="17">
        <v>4448.0169999999998</v>
      </c>
      <c r="H7241">
        <v>191.75038062433944</v>
      </c>
    </row>
    <row r="7242" spans="1:8" x14ac:dyDescent="0.3">
      <c r="A7242" t="s">
        <v>9056</v>
      </c>
      <c r="B7242" t="s">
        <v>193</v>
      </c>
      <c r="C7242" t="s">
        <v>5073</v>
      </c>
      <c r="D7242" s="155">
        <v>1167</v>
      </c>
      <c r="E7242" s="17">
        <v>0</v>
      </c>
      <c r="F7242" s="17">
        <v>28365</v>
      </c>
      <c r="G7242" s="17">
        <v>11944.781599999998</v>
      </c>
      <c r="H7242">
        <v>20.613560925596449</v>
      </c>
    </row>
    <row r="7243" spans="1:8" x14ac:dyDescent="0.3">
      <c r="A7243" t="s">
        <v>9057</v>
      </c>
      <c r="B7243" t="s">
        <v>193</v>
      </c>
      <c r="C7243" t="s">
        <v>5075</v>
      </c>
      <c r="D7243" s="155">
        <v>1167</v>
      </c>
      <c r="E7243" s="17">
        <v>0</v>
      </c>
      <c r="F7243" s="17">
        <v>2846</v>
      </c>
      <c r="G7243" s="17">
        <v>1264.6399999999999</v>
      </c>
      <c r="H7243">
        <v>37.073406434967374</v>
      </c>
    </row>
    <row r="7244" spans="1:8" x14ac:dyDescent="0.3">
      <c r="A7244" t="s">
        <v>3559</v>
      </c>
      <c r="B7244" t="s">
        <v>193</v>
      </c>
      <c r="C7244" t="s">
        <v>26</v>
      </c>
      <c r="D7244" s="155">
        <v>1167</v>
      </c>
      <c r="E7244" s="17">
        <v>684</v>
      </c>
      <c r="F7244" s="17">
        <v>283474</v>
      </c>
      <c r="G7244" s="17">
        <v>143292.42970000001</v>
      </c>
      <c r="H7244">
        <v>65.26710801583863</v>
      </c>
    </row>
    <row r="7245" spans="1:8" x14ac:dyDescent="0.3">
      <c r="A7245" t="s">
        <v>3560</v>
      </c>
      <c r="B7245" t="s">
        <v>193</v>
      </c>
      <c r="C7245" t="s">
        <v>27</v>
      </c>
      <c r="D7245" s="155">
        <v>1167</v>
      </c>
      <c r="E7245" s="17">
        <v>912</v>
      </c>
      <c r="F7245" s="17">
        <v>216665</v>
      </c>
      <c r="G7245" s="17">
        <v>105580.54250000008</v>
      </c>
      <c r="H7245">
        <v>103.91004815322593</v>
      </c>
    </row>
    <row r="7246" spans="1:8" x14ac:dyDescent="0.3">
      <c r="A7246" t="s">
        <v>3561</v>
      </c>
      <c r="B7246" t="s">
        <v>193</v>
      </c>
      <c r="C7246" t="s">
        <v>28</v>
      </c>
      <c r="D7246" s="155">
        <v>1167</v>
      </c>
      <c r="E7246" s="17">
        <v>1056</v>
      </c>
      <c r="F7246" s="17">
        <v>148784</v>
      </c>
      <c r="G7246" s="17">
        <v>63443.794999999984</v>
      </c>
      <c r="H7246">
        <v>104.86516250576145</v>
      </c>
    </row>
    <row r="7247" spans="1:8" x14ac:dyDescent="0.3">
      <c r="A7247" t="s">
        <v>3562</v>
      </c>
      <c r="B7247" t="s">
        <v>193</v>
      </c>
      <c r="C7247" t="s">
        <v>29</v>
      </c>
      <c r="D7247" s="155">
        <v>1167</v>
      </c>
      <c r="E7247" s="17">
        <v>200</v>
      </c>
      <c r="F7247" s="17">
        <v>89049</v>
      </c>
      <c r="G7247" s="17">
        <v>46663.134599999998</v>
      </c>
      <c r="H7247">
        <v>65.946154611249057</v>
      </c>
    </row>
    <row r="7248" spans="1:8" x14ac:dyDescent="0.3">
      <c r="A7248" t="s">
        <v>9058</v>
      </c>
      <c r="B7248" t="s">
        <v>193</v>
      </c>
      <c r="C7248" t="s">
        <v>5077</v>
      </c>
      <c r="D7248" s="155">
        <v>1167</v>
      </c>
      <c r="E7248" s="17">
        <v>1280</v>
      </c>
      <c r="F7248" s="17">
        <v>20047</v>
      </c>
      <c r="G7248" s="17">
        <v>9531.3760000000002</v>
      </c>
      <c r="H7248">
        <v>40.351496107125932</v>
      </c>
    </row>
    <row r="7249" spans="1:8" x14ac:dyDescent="0.3">
      <c r="A7249" t="s">
        <v>3563</v>
      </c>
      <c r="B7249" t="s">
        <v>193</v>
      </c>
      <c r="C7249" t="s">
        <v>30</v>
      </c>
      <c r="D7249" s="155">
        <v>1167</v>
      </c>
      <c r="E7249" s="17">
        <v>1108</v>
      </c>
      <c r="F7249" s="17">
        <v>185592</v>
      </c>
      <c r="G7249" s="17">
        <v>107907.87539999992</v>
      </c>
      <c r="H7249">
        <v>71.756551770424323</v>
      </c>
    </row>
    <row r="7250" spans="1:8" x14ac:dyDescent="0.3">
      <c r="A7250" t="s">
        <v>9059</v>
      </c>
      <c r="B7250" t="s">
        <v>193</v>
      </c>
      <c r="C7250" t="s">
        <v>5079</v>
      </c>
      <c r="D7250" s="155">
        <v>1167</v>
      </c>
      <c r="E7250" s="17">
        <v>960</v>
      </c>
      <c r="F7250" s="17">
        <v>23138</v>
      </c>
      <c r="G7250" s="17">
        <v>10775.762000000004</v>
      </c>
      <c r="H7250">
        <v>121.25974761204243</v>
      </c>
    </row>
    <row r="7251" spans="1:8" x14ac:dyDescent="0.3">
      <c r="A7251" t="s">
        <v>9060</v>
      </c>
      <c r="B7251" t="s">
        <v>193</v>
      </c>
      <c r="C7251" t="s">
        <v>5081</v>
      </c>
      <c r="D7251" s="155">
        <v>1167</v>
      </c>
      <c r="E7251" s="17">
        <v>0</v>
      </c>
      <c r="F7251" s="17">
        <v>195969</v>
      </c>
      <c r="G7251" s="17">
        <v>101164.86599999999</v>
      </c>
      <c r="H7251">
        <v>52.760840028347211</v>
      </c>
    </row>
    <row r="7252" spans="1:8" x14ac:dyDescent="0.3">
      <c r="A7252" t="s">
        <v>9061</v>
      </c>
      <c r="B7252" t="s">
        <v>193</v>
      </c>
      <c r="C7252" t="s">
        <v>5083</v>
      </c>
      <c r="D7252" s="155">
        <v>1167</v>
      </c>
      <c r="E7252" s="17">
        <v>0</v>
      </c>
      <c r="F7252" s="17">
        <v>142946</v>
      </c>
      <c r="G7252" s="17">
        <v>74649.209599999987</v>
      </c>
      <c r="H7252">
        <v>44.185888685626978</v>
      </c>
    </row>
    <row r="7253" spans="1:8" x14ac:dyDescent="0.3">
      <c r="A7253" t="s">
        <v>9062</v>
      </c>
      <c r="B7253" t="s">
        <v>193</v>
      </c>
      <c r="C7253" t="s">
        <v>5085</v>
      </c>
      <c r="D7253" s="155">
        <v>1167</v>
      </c>
      <c r="E7253" s="17">
        <v>495</v>
      </c>
      <c r="F7253" s="17">
        <v>98383</v>
      </c>
      <c r="G7253" s="17">
        <v>37895.7644</v>
      </c>
      <c r="H7253">
        <v>35.792735300668966</v>
      </c>
    </row>
    <row r="7254" spans="1:8" x14ac:dyDescent="0.3">
      <c r="A7254" t="s">
        <v>3564</v>
      </c>
      <c r="B7254" t="s">
        <v>193</v>
      </c>
      <c r="C7254" t="s">
        <v>31</v>
      </c>
      <c r="D7254" s="155">
        <v>1167</v>
      </c>
      <c r="E7254" s="17">
        <v>4680</v>
      </c>
      <c r="F7254" s="17">
        <v>375389</v>
      </c>
      <c r="G7254" s="17">
        <v>163267.06509999989</v>
      </c>
      <c r="H7254">
        <v>84.251333669123554</v>
      </c>
    </row>
    <row r="7255" spans="1:8" x14ac:dyDescent="0.3">
      <c r="A7255" t="s">
        <v>9063</v>
      </c>
      <c r="B7255" t="s">
        <v>193</v>
      </c>
      <c r="C7255" t="s">
        <v>5087</v>
      </c>
      <c r="D7255" s="155">
        <v>1167</v>
      </c>
      <c r="E7255" s="17">
        <v>0</v>
      </c>
      <c r="F7255" s="17">
        <v>1927</v>
      </c>
      <c r="G7255" s="17">
        <v>296.77</v>
      </c>
      <c r="H7255">
        <v>33.000000000000021</v>
      </c>
    </row>
    <row r="7256" spans="1:8" x14ac:dyDescent="0.3">
      <c r="A7256" t="s">
        <v>4025</v>
      </c>
      <c r="B7256" t="s">
        <v>194</v>
      </c>
      <c r="C7256" t="s">
        <v>4</v>
      </c>
      <c r="D7256" s="155">
        <v>1466</v>
      </c>
      <c r="E7256" s="17">
        <v>14897</v>
      </c>
      <c r="F7256" s="17">
        <v>6410234</v>
      </c>
      <c r="G7256" s="17">
        <v>2872658.5548999975</v>
      </c>
      <c r="H7256">
        <v>37.456119338581104</v>
      </c>
    </row>
    <row r="7257" spans="1:8" x14ac:dyDescent="0.3">
      <c r="A7257" t="s">
        <v>4026</v>
      </c>
      <c r="B7257" t="s">
        <v>194</v>
      </c>
      <c r="C7257" t="s">
        <v>2</v>
      </c>
      <c r="D7257" s="155">
        <v>1466</v>
      </c>
      <c r="E7257" s="17">
        <v>20871</v>
      </c>
      <c r="F7257" s="17">
        <v>8002703</v>
      </c>
      <c r="G7257" s="17">
        <v>3604854.7255999977</v>
      </c>
      <c r="H7257">
        <v>51.748412121482396</v>
      </c>
    </row>
    <row r="7258" spans="1:8" x14ac:dyDescent="0.3">
      <c r="A7258" t="s">
        <v>4027</v>
      </c>
      <c r="B7258" t="s">
        <v>194</v>
      </c>
      <c r="C7258" t="s">
        <v>3</v>
      </c>
      <c r="D7258" s="155">
        <v>1466</v>
      </c>
      <c r="E7258" s="17">
        <v>21072</v>
      </c>
      <c r="F7258" s="17">
        <v>3721058</v>
      </c>
      <c r="G7258" s="17">
        <v>1696477.4535000003</v>
      </c>
      <c r="H7258">
        <v>52.087015945601522</v>
      </c>
    </row>
    <row r="7259" spans="1:8" x14ac:dyDescent="0.3">
      <c r="A7259" t="s">
        <v>4028</v>
      </c>
      <c r="B7259" t="s">
        <v>194</v>
      </c>
      <c r="C7259" t="s">
        <v>7</v>
      </c>
      <c r="D7259" s="155">
        <v>1466</v>
      </c>
      <c r="E7259" s="17">
        <v>7284</v>
      </c>
      <c r="F7259" s="17">
        <v>1883896.98</v>
      </c>
      <c r="G7259" s="17">
        <v>914061.12399999902</v>
      </c>
      <c r="H7259">
        <v>53.93720268463634</v>
      </c>
    </row>
    <row r="7260" spans="1:8" x14ac:dyDescent="0.3">
      <c r="A7260" t="s">
        <v>4029</v>
      </c>
      <c r="B7260" t="s">
        <v>194</v>
      </c>
      <c r="C7260" t="s">
        <v>5</v>
      </c>
      <c r="D7260" s="155">
        <v>1466</v>
      </c>
      <c r="E7260" s="17">
        <v>5200</v>
      </c>
      <c r="F7260" s="17">
        <v>1103853</v>
      </c>
      <c r="G7260" s="17">
        <v>564712.86180000019</v>
      </c>
      <c r="H7260">
        <v>38.6357473119036</v>
      </c>
    </row>
    <row r="7261" spans="1:8" x14ac:dyDescent="0.3">
      <c r="A7261" t="s">
        <v>4030</v>
      </c>
      <c r="B7261" t="s">
        <v>194</v>
      </c>
      <c r="C7261" t="s">
        <v>6</v>
      </c>
      <c r="D7261" s="155">
        <v>1466</v>
      </c>
      <c r="E7261" s="17">
        <v>1840</v>
      </c>
      <c r="F7261" s="17">
        <v>636867</v>
      </c>
      <c r="G7261" s="17">
        <v>294108.99360000005</v>
      </c>
      <c r="H7261">
        <v>28.272397698541376</v>
      </c>
    </row>
    <row r="7262" spans="1:8" x14ac:dyDescent="0.3">
      <c r="A7262" t="s">
        <v>4031</v>
      </c>
      <c r="B7262" t="s">
        <v>194</v>
      </c>
      <c r="C7262" t="s">
        <v>8</v>
      </c>
      <c r="D7262" s="155">
        <v>1466</v>
      </c>
      <c r="E7262" s="17">
        <v>6780</v>
      </c>
      <c r="F7262" s="17">
        <v>1266851</v>
      </c>
      <c r="G7262" s="17">
        <v>463316.81900000037</v>
      </c>
      <c r="H7262">
        <v>43.078715814206276</v>
      </c>
    </row>
    <row r="7263" spans="1:8" x14ac:dyDescent="0.3">
      <c r="A7263" t="s">
        <v>4032</v>
      </c>
      <c r="B7263" t="s">
        <v>194</v>
      </c>
      <c r="C7263" t="s">
        <v>21</v>
      </c>
      <c r="D7263" s="155">
        <v>1466</v>
      </c>
      <c r="E7263" s="17">
        <v>4820</v>
      </c>
      <c r="F7263" s="17">
        <v>616930</v>
      </c>
      <c r="G7263" s="17">
        <v>199389.2999999997</v>
      </c>
      <c r="H7263">
        <v>45.549599982468642</v>
      </c>
    </row>
    <row r="7264" spans="1:8" x14ac:dyDescent="0.3">
      <c r="A7264" t="s">
        <v>4033</v>
      </c>
      <c r="B7264" t="s">
        <v>194</v>
      </c>
      <c r="C7264" t="s">
        <v>22</v>
      </c>
      <c r="D7264" s="155">
        <v>1466</v>
      </c>
      <c r="E7264" s="17">
        <v>4040</v>
      </c>
      <c r="F7264" s="17">
        <v>682070</v>
      </c>
      <c r="G7264" s="17">
        <v>265346.74500000046</v>
      </c>
      <c r="H7264">
        <v>55.365337492624548</v>
      </c>
    </row>
    <row r="7265" spans="1:8" x14ac:dyDescent="0.3">
      <c r="A7265" t="s">
        <v>4034</v>
      </c>
      <c r="B7265" t="s">
        <v>194</v>
      </c>
      <c r="C7265" t="s">
        <v>23</v>
      </c>
      <c r="D7265" s="155">
        <v>1466</v>
      </c>
      <c r="E7265" s="17">
        <v>2280</v>
      </c>
      <c r="F7265" s="17">
        <v>627040</v>
      </c>
      <c r="G7265" s="17">
        <v>258325.65420000051</v>
      </c>
      <c r="H7265">
        <v>50.458902316461035</v>
      </c>
    </row>
    <row r="7266" spans="1:8" x14ac:dyDescent="0.3">
      <c r="A7266" t="s">
        <v>4035</v>
      </c>
      <c r="B7266" t="s">
        <v>194</v>
      </c>
      <c r="C7266" t="s">
        <v>24</v>
      </c>
      <c r="D7266" s="155">
        <v>1466</v>
      </c>
      <c r="E7266" s="17">
        <v>9600</v>
      </c>
      <c r="F7266" s="17">
        <v>910415</v>
      </c>
      <c r="G7266" s="17">
        <v>374644.04480000027</v>
      </c>
      <c r="H7266">
        <v>50.701480580931673</v>
      </c>
    </row>
    <row r="7267" spans="1:8" x14ac:dyDescent="0.3">
      <c r="A7267" t="s">
        <v>4036</v>
      </c>
      <c r="B7267" t="s">
        <v>194</v>
      </c>
      <c r="C7267" t="s">
        <v>25</v>
      </c>
      <c r="D7267" s="155">
        <v>1466</v>
      </c>
      <c r="E7267" s="17">
        <v>3520</v>
      </c>
      <c r="F7267" s="17">
        <v>433467</v>
      </c>
      <c r="G7267" s="17">
        <v>177548.18720000007</v>
      </c>
      <c r="H7267">
        <v>50.651129651536237</v>
      </c>
    </row>
    <row r="7268" spans="1:8" x14ac:dyDescent="0.3">
      <c r="A7268" t="s">
        <v>9064</v>
      </c>
      <c r="B7268" t="s">
        <v>194</v>
      </c>
      <c r="C7268" t="s">
        <v>5061</v>
      </c>
      <c r="D7268" s="155">
        <v>1466</v>
      </c>
      <c r="E7268" s="17">
        <v>4396</v>
      </c>
      <c r="F7268" s="17">
        <v>526534</v>
      </c>
      <c r="G7268" s="17">
        <v>224414.06899999967</v>
      </c>
      <c r="H7268">
        <v>41.213217195193792</v>
      </c>
    </row>
    <row r="7269" spans="1:8" x14ac:dyDescent="0.3">
      <c r="A7269" t="s">
        <v>4037</v>
      </c>
      <c r="B7269" t="s">
        <v>194</v>
      </c>
      <c r="C7269" t="s">
        <v>15</v>
      </c>
      <c r="D7269" s="155">
        <v>1466</v>
      </c>
      <c r="E7269" s="17">
        <v>1435</v>
      </c>
      <c r="F7269" s="17">
        <v>631961</v>
      </c>
      <c r="G7269" s="17">
        <v>364299.52120000008</v>
      </c>
      <c r="H7269">
        <v>31.957860849269125</v>
      </c>
    </row>
    <row r="7270" spans="1:8" x14ac:dyDescent="0.3">
      <c r="A7270" t="s">
        <v>9065</v>
      </c>
      <c r="B7270" t="s">
        <v>194</v>
      </c>
      <c r="C7270" t="s">
        <v>5065</v>
      </c>
      <c r="D7270" s="155">
        <v>1466</v>
      </c>
      <c r="E7270" s="17">
        <v>0</v>
      </c>
      <c r="F7270" s="17">
        <v>593597</v>
      </c>
      <c r="G7270" s="17">
        <v>177188.65050000011</v>
      </c>
      <c r="H7270">
        <v>43.924718717005376</v>
      </c>
    </row>
    <row r="7271" spans="1:8" x14ac:dyDescent="0.3">
      <c r="A7271" t="s">
        <v>9066</v>
      </c>
      <c r="B7271" t="s">
        <v>194</v>
      </c>
      <c r="C7271" t="s">
        <v>5067</v>
      </c>
      <c r="D7271" s="155">
        <v>1466</v>
      </c>
      <c r="E7271" s="17">
        <v>0</v>
      </c>
      <c r="F7271" s="17">
        <v>628411</v>
      </c>
      <c r="G7271" s="17">
        <v>288307.32279999997</v>
      </c>
      <c r="H7271">
        <v>61.980286344283982</v>
      </c>
    </row>
    <row r="7272" spans="1:8" x14ac:dyDescent="0.3">
      <c r="A7272" t="s">
        <v>9067</v>
      </c>
      <c r="B7272" t="s">
        <v>194</v>
      </c>
      <c r="C7272" t="s">
        <v>5069</v>
      </c>
      <c r="D7272" s="155">
        <v>1466</v>
      </c>
      <c r="E7272" s="17">
        <v>0</v>
      </c>
      <c r="F7272" s="17">
        <v>95439</v>
      </c>
      <c r="G7272" s="17">
        <v>56691.770000000004</v>
      </c>
      <c r="H7272">
        <v>25.113663092819813</v>
      </c>
    </row>
    <row r="7273" spans="1:8" x14ac:dyDescent="0.3">
      <c r="A7273" t="s">
        <v>9068</v>
      </c>
      <c r="B7273" t="s">
        <v>194</v>
      </c>
      <c r="C7273" t="s">
        <v>5071</v>
      </c>
      <c r="D7273" s="155">
        <v>1466</v>
      </c>
      <c r="E7273" s="17">
        <v>0</v>
      </c>
      <c r="F7273" s="17">
        <v>65850</v>
      </c>
      <c r="G7273" s="17">
        <v>20948.691600000013</v>
      </c>
      <c r="H7273">
        <v>25.622339982858964</v>
      </c>
    </row>
    <row r="7274" spans="1:8" x14ac:dyDescent="0.3">
      <c r="A7274" t="s">
        <v>9069</v>
      </c>
      <c r="B7274" t="s">
        <v>194</v>
      </c>
      <c r="C7274" t="s">
        <v>5073</v>
      </c>
      <c r="D7274" s="155">
        <v>1466</v>
      </c>
      <c r="E7274" s="17">
        <v>0</v>
      </c>
      <c r="F7274" s="17">
        <v>20775</v>
      </c>
      <c r="G7274" s="17">
        <v>6224.6083999999955</v>
      </c>
      <c r="H7274">
        <v>51.505145799649746</v>
      </c>
    </row>
    <row r="7275" spans="1:8" x14ac:dyDescent="0.3">
      <c r="A7275" t="s">
        <v>9070</v>
      </c>
      <c r="B7275" t="s">
        <v>194</v>
      </c>
      <c r="C7275" t="s">
        <v>5075</v>
      </c>
      <c r="D7275" s="155">
        <v>1466</v>
      </c>
      <c r="E7275" s="17">
        <v>0</v>
      </c>
      <c r="F7275" s="17">
        <v>14480</v>
      </c>
      <c r="G7275" s="17">
        <v>4340.0399999999991</v>
      </c>
      <c r="H7275">
        <v>79.482304663923401</v>
      </c>
    </row>
    <row r="7276" spans="1:8" x14ac:dyDescent="0.3">
      <c r="A7276" t="s">
        <v>4038</v>
      </c>
      <c r="B7276" t="s">
        <v>194</v>
      </c>
      <c r="C7276" t="s">
        <v>26</v>
      </c>
      <c r="D7276" s="155">
        <v>1466</v>
      </c>
      <c r="E7276" s="17">
        <v>1596</v>
      </c>
      <c r="F7276" s="17">
        <v>782383</v>
      </c>
      <c r="G7276" s="17">
        <v>358502.95909999998</v>
      </c>
      <c r="H7276">
        <v>44.957786512990843</v>
      </c>
    </row>
    <row r="7277" spans="1:8" x14ac:dyDescent="0.3">
      <c r="A7277" t="s">
        <v>4039</v>
      </c>
      <c r="B7277" t="s">
        <v>194</v>
      </c>
      <c r="C7277" t="s">
        <v>27</v>
      </c>
      <c r="D7277" s="155">
        <v>1466</v>
      </c>
      <c r="E7277" s="17">
        <v>1824</v>
      </c>
      <c r="F7277" s="17">
        <v>565664</v>
      </c>
      <c r="G7277" s="17">
        <v>236999.49430000008</v>
      </c>
      <c r="H7277">
        <v>62.213069785710047</v>
      </c>
    </row>
    <row r="7278" spans="1:8" x14ac:dyDescent="0.3">
      <c r="A7278" t="s">
        <v>4040</v>
      </c>
      <c r="B7278" t="s">
        <v>194</v>
      </c>
      <c r="C7278" t="s">
        <v>28</v>
      </c>
      <c r="D7278" s="155">
        <v>1466</v>
      </c>
      <c r="E7278" s="17">
        <v>1680</v>
      </c>
      <c r="F7278" s="17">
        <v>590388</v>
      </c>
      <c r="G7278" s="17">
        <v>206468.41930000013</v>
      </c>
      <c r="H7278">
        <v>29.370847053542811</v>
      </c>
    </row>
    <row r="7279" spans="1:8" x14ac:dyDescent="0.3">
      <c r="A7279" t="s">
        <v>4041</v>
      </c>
      <c r="B7279" t="s">
        <v>194</v>
      </c>
      <c r="C7279" t="s">
        <v>29</v>
      </c>
      <c r="D7279" s="155">
        <v>1466</v>
      </c>
      <c r="E7279" s="17">
        <v>200</v>
      </c>
      <c r="F7279" s="17">
        <v>152588</v>
      </c>
      <c r="G7279" s="17">
        <v>75391.838199999984</v>
      </c>
      <c r="H7279">
        <v>31.36459552448882</v>
      </c>
    </row>
    <row r="7280" spans="1:8" x14ac:dyDescent="0.3">
      <c r="A7280" t="s">
        <v>9071</v>
      </c>
      <c r="B7280" t="s">
        <v>194</v>
      </c>
      <c r="C7280" t="s">
        <v>5077</v>
      </c>
      <c r="D7280" s="155">
        <v>1466</v>
      </c>
      <c r="E7280" s="17">
        <v>1280</v>
      </c>
      <c r="F7280" s="17">
        <v>19860</v>
      </c>
      <c r="G7280" s="17">
        <v>6204.5640000000003</v>
      </c>
      <c r="H7280">
        <v>130.02018759415662</v>
      </c>
    </row>
    <row r="7281" spans="1:8" x14ac:dyDescent="0.3">
      <c r="A7281" t="s">
        <v>4042</v>
      </c>
      <c r="B7281" t="s">
        <v>194</v>
      </c>
      <c r="C7281" t="s">
        <v>30</v>
      </c>
      <c r="D7281" s="155">
        <v>1466</v>
      </c>
      <c r="E7281" s="17">
        <v>1108</v>
      </c>
      <c r="F7281" s="17">
        <v>410120</v>
      </c>
      <c r="G7281" s="17">
        <v>223022.82309999995</v>
      </c>
      <c r="H7281">
        <v>42.691954909448896</v>
      </c>
    </row>
    <row r="7282" spans="1:8" x14ac:dyDescent="0.3">
      <c r="A7282" t="s">
        <v>9072</v>
      </c>
      <c r="B7282" t="s">
        <v>194</v>
      </c>
      <c r="C7282" t="s">
        <v>5079</v>
      </c>
      <c r="D7282" s="155">
        <v>1466</v>
      </c>
      <c r="E7282" s="17">
        <v>1520</v>
      </c>
      <c r="F7282" s="17">
        <v>46793</v>
      </c>
      <c r="G7282" s="17">
        <v>17156.541999999987</v>
      </c>
      <c r="H7282">
        <v>82.567673225322636</v>
      </c>
    </row>
    <row r="7283" spans="1:8" x14ac:dyDescent="0.3">
      <c r="A7283" t="s">
        <v>9073</v>
      </c>
      <c r="B7283" t="s">
        <v>194</v>
      </c>
      <c r="C7283" t="s">
        <v>5081</v>
      </c>
      <c r="D7283" s="155">
        <v>1466</v>
      </c>
      <c r="E7283" s="17">
        <v>0</v>
      </c>
      <c r="F7283" s="17">
        <v>356049</v>
      </c>
      <c r="G7283" s="17">
        <v>179874.04309999989</v>
      </c>
      <c r="H7283">
        <v>59.954458125938153</v>
      </c>
    </row>
    <row r="7284" spans="1:8" x14ac:dyDescent="0.3">
      <c r="A7284" t="s">
        <v>9074</v>
      </c>
      <c r="B7284" t="s">
        <v>194</v>
      </c>
      <c r="C7284" t="s">
        <v>5083</v>
      </c>
      <c r="D7284" s="155">
        <v>1466</v>
      </c>
      <c r="E7284" s="17">
        <v>0</v>
      </c>
      <c r="F7284" s="17">
        <v>465092</v>
      </c>
      <c r="G7284" s="17">
        <v>246168.75699999995</v>
      </c>
      <c r="H7284">
        <v>51.641867738547766</v>
      </c>
    </row>
    <row r="7285" spans="1:8" x14ac:dyDescent="0.3">
      <c r="A7285" t="s">
        <v>9075</v>
      </c>
      <c r="B7285" t="s">
        <v>194</v>
      </c>
      <c r="C7285" t="s">
        <v>5085</v>
      </c>
      <c r="D7285" s="155">
        <v>1466</v>
      </c>
      <c r="E7285" s="17">
        <v>630</v>
      </c>
      <c r="F7285" s="17">
        <v>145258</v>
      </c>
      <c r="G7285" s="17">
        <v>40657.738000000012</v>
      </c>
      <c r="H7285">
        <v>24.269558991161997</v>
      </c>
    </row>
    <row r="7286" spans="1:8" x14ac:dyDescent="0.3">
      <c r="A7286" t="s">
        <v>4043</v>
      </c>
      <c r="B7286" t="s">
        <v>194</v>
      </c>
      <c r="C7286" t="s">
        <v>31</v>
      </c>
      <c r="D7286" s="155">
        <v>1466</v>
      </c>
      <c r="E7286" s="17">
        <v>5032</v>
      </c>
      <c r="F7286" s="17">
        <v>747715</v>
      </c>
      <c r="G7286" s="17">
        <v>340351.50419999997</v>
      </c>
      <c r="H7286">
        <v>40.130244562281653</v>
      </c>
    </row>
    <row r="7287" spans="1:8" x14ac:dyDescent="0.3">
      <c r="A7287" t="s">
        <v>9076</v>
      </c>
      <c r="B7287" t="s">
        <v>194</v>
      </c>
      <c r="C7287" t="s">
        <v>5087</v>
      </c>
      <c r="D7287" s="155">
        <v>1466</v>
      </c>
      <c r="E7287" s="17">
        <v>0</v>
      </c>
      <c r="F7287" s="17">
        <v>4678</v>
      </c>
      <c r="G7287" s="17">
        <v>1747.3000000000002</v>
      </c>
      <c r="H7287">
        <v>12.953628825877782</v>
      </c>
    </row>
    <row r="7288" spans="1:8" x14ac:dyDescent="0.3">
      <c r="A7288" t="s">
        <v>3825</v>
      </c>
      <c r="B7288" t="s">
        <v>195</v>
      </c>
      <c r="C7288" t="s">
        <v>4</v>
      </c>
      <c r="D7288" s="155">
        <v>1212.9000000000001</v>
      </c>
      <c r="E7288" s="17">
        <v>12750</v>
      </c>
      <c r="F7288" s="17">
        <v>5205642</v>
      </c>
      <c r="G7288" s="17">
        <v>2976076.3531000004</v>
      </c>
      <c r="H7288">
        <v>41.461114253589884</v>
      </c>
    </row>
    <row r="7289" spans="1:8" x14ac:dyDescent="0.3">
      <c r="A7289" t="s">
        <v>3826</v>
      </c>
      <c r="B7289" t="s">
        <v>195</v>
      </c>
      <c r="C7289" t="s">
        <v>2</v>
      </c>
      <c r="D7289" s="155">
        <v>1212.9000000000001</v>
      </c>
      <c r="E7289" s="17">
        <v>17586</v>
      </c>
      <c r="F7289" s="17">
        <v>6013568</v>
      </c>
      <c r="G7289" s="17">
        <v>3295315.0561999995</v>
      </c>
      <c r="H7289">
        <v>68.321127354278048</v>
      </c>
    </row>
    <row r="7290" spans="1:8" x14ac:dyDescent="0.3">
      <c r="A7290" t="s">
        <v>3827</v>
      </c>
      <c r="B7290" t="s">
        <v>195</v>
      </c>
      <c r="C7290" t="s">
        <v>3</v>
      </c>
      <c r="D7290" s="155">
        <v>1212.9000000000001</v>
      </c>
      <c r="E7290" s="17">
        <v>15264</v>
      </c>
      <c r="F7290" s="17">
        <v>2614665</v>
      </c>
      <c r="G7290" s="17">
        <v>1437828.988099999</v>
      </c>
      <c r="H7290">
        <v>70.111962295993123</v>
      </c>
    </row>
    <row r="7291" spans="1:8" x14ac:dyDescent="0.3">
      <c r="A7291" t="s">
        <v>3828</v>
      </c>
      <c r="B7291" t="s">
        <v>195</v>
      </c>
      <c r="C7291" t="s">
        <v>7</v>
      </c>
      <c r="D7291" s="155">
        <v>1212.9000000000001</v>
      </c>
      <c r="E7291" s="17">
        <v>1818</v>
      </c>
      <c r="F7291" s="17">
        <v>845925</v>
      </c>
      <c r="G7291" s="17">
        <v>478400.06599999964</v>
      </c>
      <c r="H7291">
        <v>41.249544073654533</v>
      </c>
    </row>
    <row r="7292" spans="1:8" x14ac:dyDescent="0.3">
      <c r="A7292" t="s">
        <v>3829</v>
      </c>
      <c r="B7292" t="s">
        <v>195</v>
      </c>
      <c r="C7292" t="s">
        <v>5</v>
      </c>
      <c r="D7292" s="155">
        <v>1212.9000000000001</v>
      </c>
      <c r="E7292" s="17">
        <v>2800</v>
      </c>
      <c r="F7292" s="17">
        <v>882211</v>
      </c>
      <c r="G7292" s="17">
        <v>502565.19349999988</v>
      </c>
      <c r="H7292">
        <v>43.527270504962082</v>
      </c>
    </row>
    <row r="7293" spans="1:8" x14ac:dyDescent="0.3">
      <c r="A7293" t="s">
        <v>3830</v>
      </c>
      <c r="B7293" t="s">
        <v>195</v>
      </c>
      <c r="C7293" t="s">
        <v>6</v>
      </c>
      <c r="D7293" s="155">
        <v>1212.9000000000001</v>
      </c>
      <c r="E7293" s="17">
        <v>1840</v>
      </c>
      <c r="F7293" s="17">
        <v>632128</v>
      </c>
      <c r="G7293" s="17">
        <v>328712.0144000001</v>
      </c>
      <c r="H7293">
        <v>29.14791626720411</v>
      </c>
    </row>
    <row r="7294" spans="1:8" x14ac:dyDescent="0.3">
      <c r="A7294" t="s">
        <v>3831</v>
      </c>
      <c r="B7294" t="s">
        <v>195</v>
      </c>
      <c r="C7294" t="s">
        <v>8</v>
      </c>
      <c r="D7294" s="155">
        <v>1212.9000000000001</v>
      </c>
      <c r="E7294" s="17">
        <v>4660</v>
      </c>
      <c r="F7294" s="17">
        <v>874855</v>
      </c>
      <c r="G7294" s="17">
        <v>422821.80379999964</v>
      </c>
      <c r="H7294">
        <v>54.398697134889737</v>
      </c>
    </row>
    <row r="7295" spans="1:8" x14ac:dyDescent="0.3">
      <c r="A7295" t="s">
        <v>3832</v>
      </c>
      <c r="B7295" t="s">
        <v>195</v>
      </c>
      <c r="C7295" t="s">
        <v>21</v>
      </c>
      <c r="D7295" s="155">
        <v>1212.9000000000001</v>
      </c>
      <c r="E7295" s="17">
        <v>3520</v>
      </c>
      <c r="F7295" s="17">
        <v>354164</v>
      </c>
      <c r="G7295" s="17">
        <v>160615.15000000023</v>
      </c>
      <c r="H7295">
        <v>62.658356446447684</v>
      </c>
    </row>
    <row r="7296" spans="1:8" x14ac:dyDescent="0.3">
      <c r="A7296" t="s">
        <v>3833</v>
      </c>
      <c r="B7296" t="s">
        <v>195</v>
      </c>
      <c r="C7296" t="s">
        <v>22</v>
      </c>
      <c r="D7296" s="155">
        <v>1212.9000000000001</v>
      </c>
      <c r="E7296" s="17">
        <v>3280</v>
      </c>
      <c r="F7296" s="17">
        <v>569083</v>
      </c>
      <c r="G7296" s="17">
        <v>283838.95200000016</v>
      </c>
      <c r="H7296">
        <v>62.839186544919663</v>
      </c>
    </row>
    <row r="7297" spans="1:8" x14ac:dyDescent="0.3">
      <c r="A7297" t="s">
        <v>3834</v>
      </c>
      <c r="B7297" t="s">
        <v>195</v>
      </c>
      <c r="C7297" t="s">
        <v>23</v>
      </c>
      <c r="D7297" s="155">
        <v>1212.9000000000001</v>
      </c>
      <c r="E7297" s="17">
        <v>1840</v>
      </c>
      <c r="F7297" s="17">
        <v>487666</v>
      </c>
      <c r="G7297" s="17">
        <v>251294.03599999973</v>
      </c>
      <c r="H7297">
        <v>68.86633501763346</v>
      </c>
    </row>
    <row r="7298" spans="1:8" x14ac:dyDescent="0.3">
      <c r="A7298" t="s">
        <v>3835</v>
      </c>
      <c r="B7298" t="s">
        <v>195</v>
      </c>
      <c r="C7298" t="s">
        <v>24</v>
      </c>
      <c r="D7298" s="155">
        <v>1212.9000000000001</v>
      </c>
      <c r="E7298" s="17">
        <v>7840</v>
      </c>
      <c r="F7298" s="17">
        <v>801673</v>
      </c>
      <c r="G7298" s="17">
        <v>431625.26100000006</v>
      </c>
      <c r="H7298">
        <v>65.885623511133062</v>
      </c>
    </row>
    <row r="7299" spans="1:8" x14ac:dyDescent="0.3">
      <c r="A7299" t="s">
        <v>3836</v>
      </c>
      <c r="B7299" t="s">
        <v>195</v>
      </c>
      <c r="C7299" t="s">
        <v>25</v>
      </c>
      <c r="D7299" s="155">
        <v>1212.9000000000001</v>
      </c>
      <c r="E7299" s="17">
        <v>2880</v>
      </c>
      <c r="F7299" s="17">
        <v>358466</v>
      </c>
      <c r="G7299" s="17">
        <v>184609.58959999989</v>
      </c>
      <c r="H7299">
        <v>61.166988604752589</v>
      </c>
    </row>
    <row r="7300" spans="1:8" x14ac:dyDescent="0.3">
      <c r="A7300" t="s">
        <v>9077</v>
      </c>
      <c r="B7300" t="s">
        <v>195</v>
      </c>
      <c r="C7300" t="s">
        <v>5061</v>
      </c>
      <c r="D7300" s="155">
        <v>1212.9000000000001</v>
      </c>
      <c r="E7300" s="17">
        <v>4500</v>
      </c>
      <c r="F7300" s="17">
        <v>503166</v>
      </c>
      <c r="G7300" s="17">
        <v>276920.07899999991</v>
      </c>
      <c r="H7300">
        <v>39.886635876188841</v>
      </c>
    </row>
    <row r="7301" spans="1:8" x14ac:dyDescent="0.3">
      <c r="A7301" t="s">
        <v>3837</v>
      </c>
      <c r="B7301" t="s">
        <v>195</v>
      </c>
      <c r="C7301" t="s">
        <v>14</v>
      </c>
      <c r="D7301" s="155">
        <v>1212.9000000000001</v>
      </c>
      <c r="E7301" s="17">
        <v>1642</v>
      </c>
      <c r="F7301" s="17">
        <v>582862</v>
      </c>
      <c r="G7301" s="17">
        <v>306285.93000000011</v>
      </c>
      <c r="H7301">
        <v>24.847076684906291</v>
      </c>
    </row>
    <row r="7302" spans="1:8" x14ac:dyDescent="0.3">
      <c r="A7302" t="s">
        <v>3838</v>
      </c>
      <c r="B7302" t="s">
        <v>195</v>
      </c>
      <c r="C7302" t="s">
        <v>15</v>
      </c>
      <c r="D7302" s="155">
        <v>1212.9000000000001</v>
      </c>
      <c r="E7302" s="17">
        <v>1388</v>
      </c>
      <c r="F7302" s="17">
        <v>522798</v>
      </c>
      <c r="G7302" s="17">
        <v>311522.63600000006</v>
      </c>
      <c r="H7302">
        <v>57.617249997022775</v>
      </c>
    </row>
    <row r="7303" spans="1:8" x14ac:dyDescent="0.3">
      <c r="A7303" t="s">
        <v>9078</v>
      </c>
      <c r="B7303" t="s">
        <v>195</v>
      </c>
      <c r="C7303" t="s">
        <v>5063</v>
      </c>
      <c r="D7303" s="155">
        <v>1212.9000000000001</v>
      </c>
      <c r="E7303" s="17">
        <v>400</v>
      </c>
      <c r="F7303" s="17">
        <v>32205</v>
      </c>
      <c r="G7303" s="17">
        <v>15435.288000000008</v>
      </c>
      <c r="H7303">
        <v>22.76058350316335</v>
      </c>
    </row>
    <row r="7304" spans="1:8" x14ac:dyDescent="0.3">
      <c r="A7304" t="s">
        <v>9079</v>
      </c>
      <c r="B7304" t="s">
        <v>195</v>
      </c>
      <c r="C7304" t="s">
        <v>5065</v>
      </c>
      <c r="D7304" s="155">
        <v>1212.9000000000001</v>
      </c>
      <c r="E7304" s="17">
        <v>0</v>
      </c>
      <c r="F7304" s="17">
        <v>873513</v>
      </c>
      <c r="G7304" s="17">
        <v>379679.70150000014</v>
      </c>
      <c r="H7304">
        <v>72.255266257425234</v>
      </c>
    </row>
    <row r="7305" spans="1:8" x14ac:dyDescent="0.3">
      <c r="A7305" t="s">
        <v>9080</v>
      </c>
      <c r="B7305" t="s">
        <v>195</v>
      </c>
      <c r="C7305" t="s">
        <v>5067</v>
      </c>
      <c r="D7305" s="155">
        <v>1212.9000000000001</v>
      </c>
      <c r="E7305" s="17">
        <v>0</v>
      </c>
      <c r="F7305" s="17">
        <v>898034</v>
      </c>
      <c r="G7305" s="17">
        <v>347061.39870000002</v>
      </c>
      <c r="H7305">
        <v>88.734630775005741</v>
      </c>
    </row>
    <row r="7306" spans="1:8" x14ac:dyDescent="0.3">
      <c r="A7306" t="s">
        <v>9081</v>
      </c>
      <c r="B7306" t="s">
        <v>195</v>
      </c>
      <c r="C7306" t="s">
        <v>5069</v>
      </c>
      <c r="D7306" s="155">
        <v>1212.9000000000001</v>
      </c>
      <c r="E7306" s="17">
        <v>0</v>
      </c>
      <c r="F7306" s="17">
        <v>71141</v>
      </c>
      <c r="G7306" s="17">
        <v>44379.988899999997</v>
      </c>
      <c r="H7306">
        <v>174.2576850879899</v>
      </c>
    </row>
    <row r="7307" spans="1:8" x14ac:dyDescent="0.3">
      <c r="A7307" t="s">
        <v>9082</v>
      </c>
      <c r="B7307" t="s">
        <v>195</v>
      </c>
      <c r="C7307" t="s">
        <v>5071</v>
      </c>
      <c r="D7307" s="155">
        <v>1212.9000000000001</v>
      </c>
      <c r="E7307" s="17">
        <v>0</v>
      </c>
      <c r="F7307" s="17">
        <v>65333</v>
      </c>
      <c r="G7307" s="17">
        <v>31388.89</v>
      </c>
      <c r="H7307">
        <v>63.685711571168063</v>
      </c>
    </row>
    <row r="7308" spans="1:8" x14ac:dyDescent="0.3">
      <c r="A7308" t="s">
        <v>9083</v>
      </c>
      <c r="B7308" t="s">
        <v>195</v>
      </c>
      <c r="C7308" t="s">
        <v>5073</v>
      </c>
      <c r="D7308" s="155">
        <v>1212.9000000000001</v>
      </c>
      <c r="E7308" s="17">
        <v>0</v>
      </c>
      <c r="F7308" s="17">
        <v>44627</v>
      </c>
      <c r="G7308" s="17">
        <v>21081.611899999989</v>
      </c>
      <c r="H7308">
        <v>18.777864736066913</v>
      </c>
    </row>
    <row r="7309" spans="1:8" x14ac:dyDescent="0.3">
      <c r="A7309" t="s">
        <v>9084</v>
      </c>
      <c r="B7309" t="s">
        <v>195</v>
      </c>
      <c r="C7309" t="s">
        <v>5075</v>
      </c>
      <c r="D7309" s="155">
        <v>1212.9000000000001</v>
      </c>
      <c r="E7309" s="17">
        <v>0</v>
      </c>
      <c r="F7309" s="17">
        <v>4479</v>
      </c>
      <c r="G7309" s="17">
        <v>1670.0999999999995</v>
      </c>
      <c r="H7309">
        <v>73.696432767275397</v>
      </c>
    </row>
    <row r="7310" spans="1:8" x14ac:dyDescent="0.3">
      <c r="A7310" t="s">
        <v>3839</v>
      </c>
      <c r="B7310" t="s">
        <v>195</v>
      </c>
      <c r="C7310" t="s">
        <v>26</v>
      </c>
      <c r="D7310" s="155">
        <v>1212.9000000000001</v>
      </c>
      <c r="E7310" s="17">
        <v>1368</v>
      </c>
      <c r="F7310" s="17">
        <v>776036</v>
      </c>
      <c r="G7310" s="17">
        <v>418935.91260000021</v>
      </c>
      <c r="H7310">
        <v>46.259785844846569</v>
      </c>
    </row>
    <row r="7311" spans="1:8" x14ac:dyDescent="0.3">
      <c r="A7311" t="s">
        <v>3840</v>
      </c>
      <c r="B7311" t="s">
        <v>195</v>
      </c>
      <c r="C7311" t="s">
        <v>27</v>
      </c>
      <c r="D7311" s="155">
        <v>1212.9000000000001</v>
      </c>
      <c r="E7311" s="17">
        <v>1596</v>
      </c>
      <c r="F7311" s="17">
        <v>390224</v>
      </c>
      <c r="G7311" s="17">
        <v>195459.79799999995</v>
      </c>
      <c r="H7311">
        <v>90.095361677399183</v>
      </c>
    </row>
    <row r="7312" spans="1:8" x14ac:dyDescent="0.3">
      <c r="A7312" t="s">
        <v>3841</v>
      </c>
      <c r="B7312" t="s">
        <v>195</v>
      </c>
      <c r="C7312" t="s">
        <v>28</v>
      </c>
      <c r="D7312" s="155">
        <v>1212.9000000000001</v>
      </c>
      <c r="E7312" s="17">
        <v>960</v>
      </c>
      <c r="F7312" s="17">
        <v>268804</v>
      </c>
      <c r="G7312" s="17">
        <v>114180.13039999991</v>
      </c>
      <c r="H7312">
        <v>55.213545769391388</v>
      </c>
    </row>
    <row r="7313" spans="1:8" x14ac:dyDescent="0.3">
      <c r="A7313" t="s">
        <v>3842</v>
      </c>
      <c r="B7313" t="s">
        <v>195</v>
      </c>
      <c r="C7313" t="s">
        <v>29</v>
      </c>
      <c r="D7313" s="155">
        <v>1212.9000000000001</v>
      </c>
      <c r="E7313" s="17">
        <v>200</v>
      </c>
      <c r="F7313" s="17">
        <v>130320</v>
      </c>
      <c r="G7313" s="17">
        <v>71597.355100000015</v>
      </c>
      <c r="H7313">
        <v>44.005938663024935</v>
      </c>
    </row>
    <row r="7314" spans="1:8" x14ac:dyDescent="0.3">
      <c r="A7314" t="s">
        <v>9085</v>
      </c>
      <c r="B7314" t="s">
        <v>195</v>
      </c>
      <c r="C7314" t="s">
        <v>5077</v>
      </c>
      <c r="D7314" s="155">
        <v>1212.9000000000001</v>
      </c>
      <c r="E7314" s="17">
        <v>1280</v>
      </c>
      <c r="F7314" s="17">
        <v>23993</v>
      </c>
      <c r="G7314" s="17">
        <v>11331.248</v>
      </c>
      <c r="H7314">
        <v>66.569352337654394</v>
      </c>
    </row>
    <row r="7315" spans="1:8" x14ac:dyDescent="0.3">
      <c r="A7315" t="s">
        <v>3843</v>
      </c>
      <c r="B7315" t="s">
        <v>195</v>
      </c>
      <c r="C7315" t="s">
        <v>30</v>
      </c>
      <c r="D7315" s="155">
        <v>1212.9000000000001</v>
      </c>
      <c r="E7315" s="17">
        <v>1908</v>
      </c>
      <c r="F7315" s="17">
        <v>509586</v>
      </c>
      <c r="G7315" s="17">
        <v>293295.62000000034</v>
      </c>
      <c r="H7315">
        <v>44.628715536493203</v>
      </c>
    </row>
    <row r="7316" spans="1:8" x14ac:dyDescent="0.3">
      <c r="A7316" t="s">
        <v>9086</v>
      </c>
      <c r="B7316" t="s">
        <v>195</v>
      </c>
      <c r="C7316" t="s">
        <v>5079</v>
      </c>
      <c r="D7316" s="155">
        <v>1212.9000000000001</v>
      </c>
      <c r="E7316" s="17">
        <v>1240</v>
      </c>
      <c r="F7316" s="17">
        <v>38127</v>
      </c>
      <c r="G7316" s="17">
        <v>19806.435999999998</v>
      </c>
      <c r="H7316">
        <v>113.35402290562676</v>
      </c>
    </row>
    <row r="7317" spans="1:8" x14ac:dyDescent="0.3">
      <c r="A7317" t="s">
        <v>9087</v>
      </c>
      <c r="B7317" t="s">
        <v>195</v>
      </c>
      <c r="C7317" t="s">
        <v>5081</v>
      </c>
      <c r="D7317" s="155">
        <v>1212.9000000000001</v>
      </c>
      <c r="E7317" s="17">
        <v>0</v>
      </c>
      <c r="F7317" s="17">
        <v>322040</v>
      </c>
      <c r="G7317" s="17">
        <v>158205.11779999995</v>
      </c>
      <c r="H7317">
        <v>66.979581405039767</v>
      </c>
    </row>
    <row r="7318" spans="1:8" x14ac:dyDescent="0.3">
      <c r="A7318" t="s">
        <v>9088</v>
      </c>
      <c r="B7318" t="s">
        <v>195</v>
      </c>
      <c r="C7318" t="s">
        <v>5083</v>
      </c>
      <c r="D7318" s="155">
        <v>1212.9000000000001</v>
      </c>
      <c r="E7318" s="17">
        <v>0</v>
      </c>
      <c r="F7318" s="17">
        <v>241777</v>
      </c>
      <c r="G7318" s="17">
        <v>127080.39599999999</v>
      </c>
      <c r="H7318">
        <v>41.828648945002769</v>
      </c>
    </row>
    <row r="7319" spans="1:8" x14ac:dyDescent="0.3">
      <c r="A7319" t="s">
        <v>9089</v>
      </c>
      <c r="B7319" t="s">
        <v>195</v>
      </c>
      <c r="C7319" t="s">
        <v>5085</v>
      </c>
      <c r="D7319" s="155">
        <v>1212.9000000000001</v>
      </c>
      <c r="E7319" s="17">
        <v>450</v>
      </c>
      <c r="F7319" s="17">
        <v>112759</v>
      </c>
      <c r="G7319" s="17">
        <v>52796.14160000001</v>
      </c>
      <c r="H7319">
        <v>41.014911930882882</v>
      </c>
    </row>
    <row r="7320" spans="1:8" x14ac:dyDescent="0.3">
      <c r="A7320" t="s">
        <v>3844</v>
      </c>
      <c r="B7320" t="s">
        <v>195</v>
      </c>
      <c r="C7320" t="s">
        <v>31</v>
      </c>
      <c r="D7320" s="155">
        <v>1212.9000000000001</v>
      </c>
      <c r="E7320" s="17">
        <v>3804</v>
      </c>
      <c r="F7320" s="17">
        <v>459133</v>
      </c>
      <c r="G7320" s="17">
        <v>227844.86389999997</v>
      </c>
      <c r="H7320">
        <v>54.868713623569192</v>
      </c>
    </row>
    <row r="7321" spans="1:8" x14ac:dyDescent="0.3">
      <c r="A7321" t="s">
        <v>4104</v>
      </c>
      <c r="B7321" t="s">
        <v>196</v>
      </c>
      <c r="C7321" t="s">
        <v>4</v>
      </c>
      <c r="D7321" s="155">
        <v>1565</v>
      </c>
      <c r="E7321" s="17">
        <v>16679</v>
      </c>
      <c r="F7321" s="17">
        <v>5301913</v>
      </c>
      <c r="G7321" s="17">
        <v>3087656.7807999998</v>
      </c>
      <c r="H7321">
        <v>52.621861991968451</v>
      </c>
    </row>
    <row r="7322" spans="1:8" x14ac:dyDescent="0.3">
      <c r="A7322" t="s">
        <v>4105</v>
      </c>
      <c r="B7322" t="s">
        <v>196</v>
      </c>
      <c r="C7322" t="s">
        <v>2</v>
      </c>
      <c r="D7322" s="155">
        <v>1565</v>
      </c>
      <c r="E7322" s="17">
        <v>19207</v>
      </c>
      <c r="F7322" s="17">
        <v>6469563</v>
      </c>
      <c r="G7322" s="17">
        <v>3779414.9203999988</v>
      </c>
      <c r="H7322">
        <v>66.87865818035246</v>
      </c>
    </row>
    <row r="7323" spans="1:8" x14ac:dyDescent="0.3">
      <c r="A7323" t="s">
        <v>4106</v>
      </c>
      <c r="B7323" t="s">
        <v>196</v>
      </c>
      <c r="C7323" t="s">
        <v>3</v>
      </c>
      <c r="D7323" s="155">
        <v>1565</v>
      </c>
      <c r="E7323" s="17">
        <v>19224</v>
      </c>
      <c r="F7323" s="17">
        <v>2554490</v>
      </c>
      <c r="G7323" s="17">
        <v>1389778.3463999997</v>
      </c>
      <c r="H7323">
        <v>78.886771676669809</v>
      </c>
    </row>
    <row r="7324" spans="1:8" x14ac:dyDescent="0.3">
      <c r="A7324" t="s">
        <v>4107</v>
      </c>
      <c r="B7324" t="s">
        <v>196</v>
      </c>
      <c r="C7324" t="s">
        <v>7</v>
      </c>
      <c r="D7324" s="155">
        <v>1565</v>
      </c>
      <c r="E7324" s="17">
        <v>7203</v>
      </c>
      <c r="F7324" s="17">
        <v>1867393</v>
      </c>
      <c r="G7324" s="17">
        <v>1072107.3570000003</v>
      </c>
      <c r="H7324">
        <v>66.887919067212621</v>
      </c>
    </row>
    <row r="7325" spans="1:8" x14ac:dyDescent="0.3">
      <c r="A7325" t="s">
        <v>4108</v>
      </c>
      <c r="B7325" t="s">
        <v>196</v>
      </c>
      <c r="C7325" t="s">
        <v>5</v>
      </c>
      <c r="D7325" s="155">
        <v>1565</v>
      </c>
      <c r="E7325" s="17">
        <v>4560</v>
      </c>
      <c r="F7325" s="17">
        <v>998856</v>
      </c>
      <c r="G7325" s="17">
        <v>609293.64859999972</v>
      </c>
      <c r="H7325">
        <v>51.485162633711241</v>
      </c>
    </row>
    <row r="7326" spans="1:8" x14ac:dyDescent="0.3">
      <c r="A7326" t="s">
        <v>4109</v>
      </c>
      <c r="B7326" t="s">
        <v>196</v>
      </c>
      <c r="C7326" t="s">
        <v>6</v>
      </c>
      <c r="D7326" s="155">
        <v>1565</v>
      </c>
      <c r="E7326" s="17">
        <v>2880</v>
      </c>
      <c r="F7326" s="17">
        <v>723047</v>
      </c>
      <c r="G7326" s="17">
        <v>388569.14629999979</v>
      </c>
      <c r="H7326">
        <v>41.725825560091494</v>
      </c>
    </row>
    <row r="7327" spans="1:8" x14ac:dyDescent="0.3">
      <c r="A7327" t="s">
        <v>4110</v>
      </c>
      <c r="B7327" t="s">
        <v>196</v>
      </c>
      <c r="C7327" t="s">
        <v>8</v>
      </c>
      <c r="D7327" s="155">
        <v>1565</v>
      </c>
      <c r="E7327" s="17">
        <v>4660</v>
      </c>
      <c r="F7327" s="17">
        <v>1129530</v>
      </c>
      <c r="G7327" s="17">
        <v>615408.87619999936</v>
      </c>
      <c r="H7327">
        <v>45.286380296751361</v>
      </c>
    </row>
    <row r="7328" spans="1:8" x14ac:dyDescent="0.3">
      <c r="A7328" t="s">
        <v>4111</v>
      </c>
      <c r="B7328" t="s">
        <v>196</v>
      </c>
      <c r="C7328" t="s">
        <v>21</v>
      </c>
      <c r="D7328" s="155">
        <v>1565</v>
      </c>
      <c r="E7328" s="17">
        <v>4070</v>
      </c>
      <c r="F7328" s="17">
        <v>519819</v>
      </c>
      <c r="G7328" s="17">
        <v>267049.64700000011</v>
      </c>
      <c r="H7328">
        <v>52.811732411642559</v>
      </c>
    </row>
    <row r="7329" spans="1:8" x14ac:dyDescent="0.3">
      <c r="A7329" t="s">
        <v>4112</v>
      </c>
      <c r="B7329" t="s">
        <v>196</v>
      </c>
      <c r="C7329" t="s">
        <v>22</v>
      </c>
      <c r="D7329" s="155">
        <v>1565</v>
      </c>
      <c r="E7329" s="17">
        <v>3560</v>
      </c>
      <c r="F7329" s="17">
        <v>718685</v>
      </c>
      <c r="G7329" s="17">
        <v>357573.53820000042</v>
      </c>
      <c r="H7329">
        <v>49.018949456120616</v>
      </c>
    </row>
    <row r="7330" spans="1:8" x14ac:dyDescent="0.3">
      <c r="A7330" t="s">
        <v>4113</v>
      </c>
      <c r="B7330" t="s">
        <v>196</v>
      </c>
      <c r="C7330" t="s">
        <v>23</v>
      </c>
      <c r="D7330" s="155">
        <v>1565</v>
      </c>
      <c r="E7330" s="17">
        <v>2000</v>
      </c>
      <c r="F7330" s="17">
        <v>513564</v>
      </c>
      <c r="G7330" s="17">
        <v>279536.52920000028</v>
      </c>
      <c r="H7330">
        <v>74.704808408329939</v>
      </c>
    </row>
    <row r="7331" spans="1:8" x14ac:dyDescent="0.3">
      <c r="A7331" t="s">
        <v>4114</v>
      </c>
      <c r="B7331" t="s">
        <v>196</v>
      </c>
      <c r="C7331" t="s">
        <v>24</v>
      </c>
      <c r="D7331" s="155">
        <v>1565</v>
      </c>
      <c r="E7331" s="17">
        <v>8440</v>
      </c>
      <c r="F7331" s="17">
        <v>1019410</v>
      </c>
      <c r="G7331" s="17">
        <v>577213.7127999994</v>
      </c>
      <c r="H7331">
        <v>55.425859991933386</v>
      </c>
    </row>
    <row r="7332" spans="1:8" x14ac:dyDescent="0.3">
      <c r="A7332" t="s">
        <v>4115</v>
      </c>
      <c r="B7332" t="s">
        <v>196</v>
      </c>
      <c r="C7332" t="s">
        <v>25</v>
      </c>
      <c r="D7332" s="155">
        <v>1565</v>
      </c>
      <c r="E7332" s="17">
        <v>3120</v>
      </c>
      <c r="F7332" s="17">
        <v>400403</v>
      </c>
      <c r="G7332" s="17">
        <v>216977.78</v>
      </c>
      <c r="H7332">
        <v>58.752499753850692</v>
      </c>
    </row>
    <row r="7333" spans="1:8" x14ac:dyDescent="0.3">
      <c r="A7333" t="s">
        <v>9090</v>
      </c>
      <c r="B7333" t="s">
        <v>196</v>
      </c>
      <c r="C7333" t="s">
        <v>5061</v>
      </c>
      <c r="D7333" s="155">
        <v>1565</v>
      </c>
      <c r="E7333" s="17">
        <v>4580</v>
      </c>
      <c r="F7333" s="17">
        <v>489887</v>
      </c>
      <c r="G7333" s="17">
        <v>277183.23899999994</v>
      </c>
      <c r="H7333">
        <v>43.856333145891014</v>
      </c>
    </row>
    <row r="7334" spans="1:8" x14ac:dyDescent="0.3">
      <c r="A7334" t="s">
        <v>4116</v>
      </c>
      <c r="B7334" t="s">
        <v>196</v>
      </c>
      <c r="C7334" t="s">
        <v>15</v>
      </c>
      <c r="D7334" s="155">
        <v>1565</v>
      </c>
      <c r="E7334" s="17">
        <v>1510</v>
      </c>
      <c r="F7334" s="17">
        <v>539423</v>
      </c>
      <c r="G7334" s="17">
        <v>331953.28559999971</v>
      </c>
      <c r="H7334">
        <v>51.995467190463245</v>
      </c>
    </row>
    <row r="7335" spans="1:8" x14ac:dyDescent="0.3">
      <c r="A7335" t="s">
        <v>9091</v>
      </c>
      <c r="B7335" t="s">
        <v>196</v>
      </c>
      <c r="C7335" t="s">
        <v>5065</v>
      </c>
      <c r="D7335" s="155">
        <v>1565</v>
      </c>
      <c r="E7335" s="17">
        <v>0</v>
      </c>
      <c r="F7335" s="17">
        <v>700614</v>
      </c>
      <c r="G7335" s="17">
        <v>328138.44069999998</v>
      </c>
      <c r="H7335">
        <v>48.420882528492875</v>
      </c>
    </row>
    <row r="7336" spans="1:8" x14ac:dyDescent="0.3">
      <c r="A7336" t="s">
        <v>9092</v>
      </c>
      <c r="B7336" t="s">
        <v>196</v>
      </c>
      <c r="C7336" t="s">
        <v>5067</v>
      </c>
      <c r="D7336" s="155">
        <v>1565</v>
      </c>
      <c r="E7336" s="17">
        <v>0</v>
      </c>
      <c r="F7336" s="17">
        <v>1427616</v>
      </c>
      <c r="G7336" s="17">
        <v>657368.27569999977</v>
      </c>
      <c r="H7336">
        <v>79.495804913084442</v>
      </c>
    </row>
    <row r="7337" spans="1:8" x14ac:dyDescent="0.3">
      <c r="A7337" t="s">
        <v>9093</v>
      </c>
      <c r="B7337" t="s">
        <v>196</v>
      </c>
      <c r="C7337" t="s">
        <v>5069</v>
      </c>
      <c r="D7337" s="155">
        <v>1565</v>
      </c>
      <c r="E7337" s="17">
        <v>0</v>
      </c>
      <c r="F7337" s="17">
        <v>119041</v>
      </c>
      <c r="G7337" s="17">
        <v>75192.826000000001</v>
      </c>
      <c r="H7337">
        <v>72.14957749437869</v>
      </c>
    </row>
    <row r="7338" spans="1:8" x14ac:dyDescent="0.3">
      <c r="A7338" t="s">
        <v>9094</v>
      </c>
      <c r="B7338" t="s">
        <v>196</v>
      </c>
      <c r="C7338" t="s">
        <v>5071</v>
      </c>
      <c r="D7338" s="155">
        <v>1565</v>
      </c>
      <c r="E7338" s="17">
        <v>0</v>
      </c>
      <c r="F7338" s="17">
        <v>62586</v>
      </c>
      <c r="G7338" s="17">
        <v>22622.591300000015</v>
      </c>
      <c r="H7338">
        <v>65.601635032699306</v>
      </c>
    </row>
    <row r="7339" spans="1:8" x14ac:dyDescent="0.3">
      <c r="A7339" t="s">
        <v>9095</v>
      </c>
      <c r="B7339" t="s">
        <v>196</v>
      </c>
      <c r="C7339" t="s">
        <v>5073</v>
      </c>
      <c r="D7339" s="155">
        <v>1565</v>
      </c>
      <c r="E7339" s="17">
        <v>0</v>
      </c>
      <c r="F7339" s="17">
        <v>93248</v>
      </c>
      <c r="G7339" s="17">
        <v>45394.824400000012</v>
      </c>
      <c r="H7339">
        <v>43.906224231856427</v>
      </c>
    </row>
    <row r="7340" spans="1:8" x14ac:dyDescent="0.3">
      <c r="A7340" t="s">
        <v>9096</v>
      </c>
      <c r="B7340" t="s">
        <v>196</v>
      </c>
      <c r="C7340" t="s">
        <v>5075</v>
      </c>
      <c r="D7340" s="155">
        <v>1565</v>
      </c>
      <c r="E7340" s="17">
        <v>0</v>
      </c>
      <c r="F7340" s="17">
        <v>4684</v>
      </c>
      <c r="G7340" s="17">
        <v>1886.5099999999993</v>
      </c>
      <c r="H7340">
        <v>75.640738662157872</v>
      </c>
    </row>
    <row r="7341" spans="1:8" x14ac:dyDescent="0.3">
      <c r="A7341" t="s">
        <v>4117</v>
      </c>
      <c r="B7341" t="s">
        <v>196</v>
      </c>
      <c r="C7341" t="s">
        <v>26</v>
      </c>
      <c r="D7341" s="155">
        <v>1565</v>
      </c>
      <c r="E7341" s="17">
        <v>1140</v>
      </c>
      <c r="F7341" s="17">
        <v>513241</v>
      </c>
      <c r="G7341" s="17">
        <v>290048.4392000002</v>
      </c>
      <c r="H7341">
        <v>70.007766146836545</v>
      </c>
    </row>
    <row r="7342" spans="1:8" x14ac:dyDescent="0.3">
      <c r="A7342" t="s">
        <v>4118</v>
      </c>
      <c r="B7342" t="s">
        <v>196</v>
      </c>
      <c r="C7342" t="s">
        <v>27</v>
      </c>
      <c r="D7342" s="155">
        <v>1565</v>
      </c>
      <c r="E7342" s="17">
        <v>1140</v>
      </c>
      <c r="F7342" s="17">
        <v>308646</v>
      </c>
      <c r="G7342" s="17">
        <v>171065.4911000001</v>
      </c>
      <c r="H7342">
        <v>93.581215299604011</v>
      </c>
    </row>
    <row r="7343" spans="1:8" x14ac:dyDescent="0.3">
      <c r="A7343" t="s">
        <v>4119</v>
      </c>
      <c r="B7343" t="s">
        <v>196</v>
      </c>
      <c r="C7343" t="s">
        <v>28</v>
      </c>
      <c r="D7343" s="155">
        <v>1565</v>
      </c>
      <c r="E7343" s="17">
        <v>2400</v>
      </c>
      <c r="F7343" s="17">
        <v>517190</v>
      </c>
      <c r="G7343" s="17">
        <v>251422.6335</v>
      </c>
      <c r="H7343">
        <v>67.954604565417895</v>
      </c>
    </row>
    <row r="7344" spans="1:8" x14ac:dyDescent="0.3">
      <c r="A7344" t="s">
        <v>4120</v>
      </c>
      <c r="B7344" t="s">
        <v>196</v>
      </c>
      <c r="C7344" t="s">
        <v>29</v>
      </c>
      <c r="D7344" s="155">
        <v>1565</v>
      </c>
      <c r="E7344" s="17">
        <v>400</v>
      </c>
      <c r="F7344" s="17">
        <v>162778</v>
      </c>
      <c r="G7344" s="17">
        <v>89318.179600000003</v>
      </c>
      <c r="H7344">
        <v>50.919517685071682</v>
      </c>
    </row>
    <row r="7345" spans="1:8" x14ac:dyDescent="0.3">
      <c r="A7345" t="s">
        <v>9097</v>
      </c>
      <c r="B7345" t="s">
        <v>196</v>
      </c>
      <c r="C7345" t="s">
        <v>5077</v>
      </c>
      <c r="D7345" s="155">
        <v>1565</v>
      </c>
      <c r="E7345" s="17">
        <v>1280</v>
      </c>
      <c r="F7345" s="17">
        <v>32552</v>
      </c>
      <c r="G7345" s="17">
        <v>16159.856</v>
      </c>
      <c r="H7345">
        <v>27.10586714587183</v>
      </c>
    </row>
    <row r="7346" spans="1:8" x14ac:dyDescent="0.3">
      <c r="A7346" t="s">
        <v>4121</v>
      </c>
      <c r="B7346" t="s">
        <v>196</v>
      </c>
      <c r="C7346" t="s">
        <v>30</v>
      </c>
      <c r="D7346" s="155">
        <v>1565</v>
      </c>
      <c r="E7346" s="17">
        <v>2608</v>
      </c>
      <c r="F7346" s="17">
        <v>723184</v>
      </c>
      <c r="G7346" s="17">
        <v>444534.00240000011</v>
      </c>
      <c r="H7346">
        <v>52.268401233605523</v>
      </c>
    </row>
    <row r="7347" spans="1:8" x14ac:dyDescent="0.3">
      <c r="A7347" t="s">
        <v>9098</v>
      </c>
      <c r="B7347" t="s">
        <v>196</v>
      </c>
      <c r="C7347" t="s">
        <v>5079</v>
      </c>
      <c r="D7347" s="155">
        <v>1565</v>
      </c>
      <c r="E7347" s="17">
        <v>1320</v>
      </c>
      <c r="F7347" s="17">
        <v>50754</v>
      </c>
      <c r="G7347" s="17">
        <v>27842.883999999995</v>
      </c>
      <c r="H7347">
        <v>74.647846604242218</v>
      </c>
    </row>
    <row r="7348" spans="1:8" x14ac:dyDescent="0.3">
      <c r="A7348" t="s">
        <v>9099</v>
      </c>
      <c r="B7348" t="s">
        <v>196</v>
      </c>
      <c r="C7348" t="s">
        <v>5081</v>
      </c>
      <c r="D7348" s="155">
        <v>1565</v>
      </c>
      <c r="E7348" s="17">
        <v>0</v>
      </c>
      <c r="F7348" s="17">
        <v>567373</v>
      </c>
      <c r="G7348" s="17">
        <v>325829.0267000001</v>
      </c>
      <c r="H7348">
        <v>74.008831851487969</v>
      </c>
    </row>
    <row r="7349" spans="1:8" x14ac:dyDescent="0.3">
      <c r="A7349" t="s">
        <v>9100</v>
      </c>
      <c r="B7349" t="s">
        <v>196</v>
      </c>
      <c r="C7349" t="s">
        <v>5083</v>
      </c>
      <c r="D7349" s="155">
        <v>1565</v>
      </c>
      <c r="E7349" s="17">
        <v>0</v>
      </c>
      <c r="F7349" s="17">
        <v>193239</v>
      </c>
      <c r="G7349" s="17">
        <v>110604.99180000003</v>
      </c>
      <c r="H7349">
        <v>49.334777531703892</v>
      </c>
    </row>
    <row r="7350" spans="1:8" x14ac:dyDescent="0.3">
      <c r="A7350" t="s">
        <v>9101</v>
      </c>
      <c r="B7350" t="s">
        <v>196</v>
      </c>
      <c r="C7350" t="s">
        <v>5085</v>
      </c>
      <c r="D7350" s="155">
        <v>1565</v>
      </c>
      <c r="E7350" s="17">
        <v>495</v>
      </c>
      <c r="F7350" s="17">
        <v>97846</v>
      </c>
      <c r="G7350" s="17">
        <v>48341.7264</v>
      </c>
      <c r="H7350">
        <v>52.286834240104902</v>
      </c>
    </row>
    <row r="7351" spans="1:8" x14ac:dyDescent="0.3">
      <c r="A7351" t="s">
        <v>4122</v>
      </c>
      <c r="B7351" t="s">
        <v>196</v>
      </c>
      <c r="C7351" t="s">
        <v>31</v>
      </c>
      <c r="D7351" s="155">
        <v>1565</v>
      </c>
      <c r="E7351" s="17">
        <v>4080</v>
      </c>
      <c r="F7351" s="17">
        <v>454475</v>
      </c>
      <c r="G7351" s="17">
        <v>241283.1307999999</v>
      </c>
      <c r="H7351">
        <v>68.433660498155618</v>
      </c>
    </row>
    <row r="7352" spans="1:8" x14ac:dyDescent="0.3">
      <c r="A7352" t="s">
        <v>9102</v>
      </c>
      <c r="B7352" t="s">
        <v>196</v>
      </c>
      <c r="C7352" t="s">
        <v>5087</v>
      </c>
      <c r="D7352" s="155">
        <v>1565</v>
      </c>
      <c r="E7352" s="17">
        <v>0</v>
      </c>
      <c r="F7352" s="17">
        <v>2298</v>
      </c>
      <c r="G7352" s="17">
        <v>415.61999999999989</v>
      </c>
      <c r="H7352">
        <v>141.8428585089089</v>
      </c>
    </row>
    <row r="7353" spans="1:8" x14ac:dyDescent="0.3">
      <c r="A7353" t="s">
        <v>4123</v>
      </c>
      <c r="B7353" t="s">
        <v>197</v>
      </c>
      <c r="C7353" t="s">
        <v>4</v>
      </c>
      <c r="D7353" s="155">
        <v>1811</v>
      </c>
      <c r="E7353" s="17">
        <v>13595</v>
      </c>
      <c r="F7353" s="17">
        <v>4136195</v>
      </c>
      <c r="G7353" s="17">
        <v>2385666.7530999994</v>
      </c>
      <c r="H7353">
        <v>51.609734229247685</v>
      </c>
    </row>
    <row r="7354" spans="1:8" x14ac:dyDescent="0.3">
      <c r="A7354" t="s">
        <v>4124</v>
      </c>
      <c r="B7354" t="s">
        <v>197</v>
      </c>
      <c r="C7354" t="s">
        <v>2</v>
      </c>
      <c r="D7354" s="155">
        <v>1811</v>
      </c>
      <c r="E7354" s="17">
        <v>28226</v>
      </c>
      <c r="F7354" s="17">
        <v>6915055</v>
      </c>
      <c r="G7354" s="17">
        <v>3965482.8553999984</v>
      </c>
      <c r="H7354">
        <v>92.066156357714391</v>
      </c>
    </row>
    <row r="7355" spans="1:8" x14ac:dyDescent="0.3">
      <c r="A7355" t="s">
        <v>4125</v>
      </c>
      <c r="B7355" t="s">
        <v>197</v>
      </c>
      <c r="C7355" t="s">
        <v>3</v>
      </c>
      <c r="D7355" s="155">
        <v>1811</v>
      </c>
      <c r="E7355" s="17">
        <v>32352</v>
      </c>
      <c r="F7355" s="17">
        <v>3200174</v>
      </c>
      <c r="G7355" s="17">
        <v>1660071.0677000002</v>
      </c>
      <c r="H7355">
        <v>92.024169856130925</v>
      </c>
    </row>
    <row r="7356" spans="1:8" x14ac:dyDescent="0.3">
      <c r="A7356" t="s">
        <v>4126</v>
      </c>
      <c r="B7356" t="s">
        <v>197</v>
      </c>
      <c r="C7356" t="s">
        <v>7</v>
      </c>
      <c r="D7356" s="155">
        <v>1811</v>
      </c>
      <c r="E7356" s="17">
        <v>6906</v>
      </c>
      <c r="F7356" s="17">
        <v>1416962</v>
      </c>
      <c r="G7356" s="17">
        <v>825809.31600000092</v>
      </c>
      <c r="H7356">
        <v>82.059543236379881</v>
      </c>
    </row>
    <row r="7357" spans="1:8" x14ac:dyDescent="0.3">
      <c r="A7357" t="s">
        <v>4127</v>
      </c>
      <c r="B7357" t="s">
        <v>197</v>
      </c>
      <c r="C7357" t="s">
        <v>5</v>
      </c>
      <c r="D7357" s="155">
        <v>1811</v>
      </c>
      <c r="E7357" s="17">
        <v>4800</v>
      </c>
      <c r="F7357" s="17">
        <v>930527</v>
      </c>
      <c r="G7357" s="17">
        <v>506699.23769999994</v>
      </c>
      <c r="H7357">
        <v>67.810490154386912</v>
      </c>
    </row>
    <row r="7358" spans="1:8" x14ac:dyDescent="0.3">
      <c r="A7358" t="s">
        <v>4128</v>
      </c>
      <c r="B7358" t="s">
        <v>197</v>
      </c>
      <c r="C7358" t="s">
        <v>6</v>
      </c>
      <c r="D7358" s="155">
        <v>1811</v>
      </c>
      <c r="E7358" s="17">
        <v>1580</v>
      </c>
      <c r="F7358" s="17">
        <v>420479</v>
      </c>
      <c r="G7358" s="17">
        <v>231713.36859999999</v>
      </c>
      <c r="H7358">
        <v>59.518266204893536</v>
      </c>
    </row>
    <row r="7359" spans="1:8" x14ac:dyDescent="0.3">
      <c r="A7359" t="s">
        <v>4129</v>
      </c>
      <c r="B7359" t="s">
        <v>197</v>
      </c>
      <c r="C7359" t="s">
        <v>8</v>
      </c>
      <c r="D7359" s="155">
        <v>1811</v>
      </c>
      <c r="E7359" s="17">
        <v>10290</v>
      </c>
      <c r="F7359" s="17">
        <v>1233298</v>
      </c>
      <c r="G7359" s="17">
        <v>654815.82599999977</v>
      </c>
      <c r="H7359">
        <v>94.166277093094521</v>
      </c>
    </row>
    <row r="7360" spans="1:8" x14ac:dyDescent="0.3">
      <c r="A7360" t="s">
        <v>4130</v>
      </c>
      <c r="B7360" t="s">
        <v>197</v>
      </c>
      <c r="C7360" t="s">
        <v>21</v>
      </c>
      <c r="D7360" s="155">
        <v>1811</v>
      </c>
      <c r="E7360" s="17">
        <v>4500</v>
      </c>
      <c r="F7360" s="17">
        <v>401499</v>
      </c>
      <c r="G7360" s="17">
        <v>189360.20200000037</v>
      </c>
      <c r="H7360">
        <v>73.880675843652213</v>
      </c>
    </row>
    <row r="7361" spans="1:8" x14ac:dyDescent="0.3">
      <c r="A7361" t="s">
        <v>4131</v>
      </c>
      <c r="B7361" t="s">
        <v>197</v>
      </c>
      <c r="C7361" t="s">
        <v>22</v>
      </c>
      <c r="D7361" s="155">
        <v>1811</v>
      </c>
      <c r="E7361" s="17">
        <v>3720</v>
      </c>
      <c r="F7361" s="17">
        <v>557530</v>
      </c>
      <c r="G7361" s="17">
        <v>287739.24700000026</v>
      </c>
      <c r="H7361">
        <v>68.487697679912671</v>
      </c>
    </row>
    <row r="7362" spans="1:8" x14ac:dyDescent="0.3">
      <c r="A7362" t="s">
        <v>4132</v>
      </c>
      <c r="B7362" t="s">
        <v>197</v>
      </c>
      <c r="C7362" t="s">
        <v>23</v>
      </c>
      <c r="D7362" s="155">
        <v>1811</v>
      </c>
      <c r="E7362" s="17">
        <v>2080</v>
      </c>
      <c r="F7362" s="17">
        <v>389470</v>
      </c>
      <c r="G7362" s="17">
        <v>188354.67999999993</v>
      </c>
      <c r="H7362">
        <v>103.18062472217426</v>
      </c>
    </row>
    <row r="7363" spans="1:8" x14ac:dyDescent="0.3">
      <c r="A7363" t="s">
        <v>4133</v>
      </c>
      <c r="B7363" t="s">
        <v>197</v>
      </c>
      <c r="C7363" t="s">
        <v>24</v>
      </c>
      <c r="D7363" s="155">
        <v>1811</v>
      </c>
      <c r="E7363" s="17">
        <v>8920</v>
      </c>
      <c r="F7363" s="17">
        <v>622036</v>
      </c>
      <c r="G7363" s="17">
        <v>342302.38940000039</v>
      </c>
      <c r="H7363">
        <v>93.610829934356303</v>
      </c>
    </row>
    <row r="7364" spans="1:8" x14ac:dyDescent="0.3">
      <c r="A7364" t="s">
        <v>4134</v>
      </c>
      <c r="B7364" t="s">
        <v>197</v>
      </c>
      <c r="C7364" t="s">
        <v>25</v>
      </c>
      <c r="D7364" s="155">
        <v>1811</v>
      </c>
      <c r="E7364" s="17">
        <v>3240</v>
      </c>
      <c r="F7364" s="17">
        <v>319510</v>
      </c>
      <c r="G7364" s="17">
        <v>172973.87960000019</v>
      </c>
      <c r="H7364">
        <v>76.426905282665203</v>
      </c>
    </row>
    <row r="7365" spans="1:8" x14ac:dyDescent="0.3">
      <c r="A7365" t="s">
        <v>9103</v>
      </c>
      <c r="B7365" t="s">
        <v>197</v>
      </c>
      <c r="C7365" t="s">
        <v>5061</v>
      </c>
      <c r="D7365" s="155">
        <v>1811</v>
      </c>
      <c r="E7365" s="17">
        <v>8140</v>
      </c>
      <c r="F7365" s="17">
        <v>514748</v>
      </c>
      <c r="G7365" s="17">
        <v>277149.25520000025</v>
      </c>
      <c r="H7365">
        <v>64.105753574250343</v>
      </c>
    </row>
    <row r="7366" spans="1:8" x14ac:dyDescent="0.3">
      <c r="A7366" t="s">
        <v>4135</v>
      </c>
      <c r="B7366" t="s">
        <v>197</v>
      </c>
      <c r="C7366" t="s">
        <v>15</v>
      </c>
      <c r="D7366" s="155">
        <v>1811</v>
      </c>
      <c r="E7366" s="17">
        <v>1925</v>
      </c>
      <c r="F7366" s="17">
        <v>471116</v>
      </c>
      <c r="G7366" s="17">
        <v>294274.46380000003</v>
      </c>
      <c r="H7366">
        <v>58.033223312951499</v>
      </c>
    </row>
    <row r="7367" spans="1:8" x14ac:dyDescent="0.3">
      <c r="A7367" t="s">
        <v>9104</v>
      </c>
      <c r="B7367" t="s">
        <v>197</v>
      </c>
      <c r="C7367" t="s">
        <v>5065</v>
      </c>
      <c r="D7367" s="155">
        <v>1811</v>
      </c>
      <c r="E7367" s="17">
        <v>0</v>
      </c>
      <c r="F7367" s="17">
        <v>712318</v>
      </c>
      <c r="G7367" s="17">
        <v>303145.52620000014</v>
      </c>
      <c r="H7367">
        <v>62.678485085816689</v>
      </c>
    </row>
    <row r="7368" spans="1:8" x14ac:dyDescent="0.3">
      <c r="A7368" t="s">
        <v>9105</v>
      </c>
      <c r="B7368" t="s">
        <v>197</v>
      </c>
      <c r="C7368" t="s">
        <v>5067</v>
      </c>
      <c r="D7368" s="155">
        <v>1811</v>
      </c>
      <c r="E7368" s="17">
        <v>0</v>
      </c>
      <c r="F7368" s="17">
        <v>278991</v>
      </c>
      <c r="G7368" s="17">
        <v>142669.19839999988</v>
      </c>
      <c r="H7368">
        <v>154.14106291418025</v>
      </c>
    </row>
    <row r="7369" spans="1:8" x14ac:dyDescent="0.3">
      <c r="A7369" t="s">
        <v>9106</v>
      </c>
      <c r="B7369" t="s">
        <v>197</v>
      </c>
      <c r="C7369" t="s">
        <v>5069</v>
      </c>
      <c r="D7369" s="155">
        <v>1811</v>
      </c>
      <c r="E7369" s="17">
        <v>0</v>
      </c>
      <c r="F7369" s="17">
        <v>218092</v>
      </c>
      <c r="G7369" s="17">
        <v>122937.98399999998</v>
      </c>
      <c r="H7369">
        <v>145.64957617973783</v>
      </c>
    </row>
    <row r="7370" spans="1:8" x14ac:dyDescent="0.3">
      <c r="A7370" t="s">
        <v>9107</v>
      </c>
      <c r="B7370" t="s">
        <v>197</v>
      </c>
      <c r="C7370" t="s">
        <v>5071</v>
      </c>
      <c r="D7370" s="155">
        <v>1811</v>
      </c>
      <c r="E7370" s="17">
        <v>0</v>
      </c>
      <c r="F7370" s="17">
        <v>38891</v>
      </c>
      <c r="G7370" s="17">
        <v>2609.8123000000123</v>
      </c>
      <c r="H7370">
        <v>75.52389811924489</v>
      </c>
    </row>
    <row r="7371" spans="1:8" x14ac:dyDescent="0.3">
      <c r="A7371" t="s">
        <v>9108</v>
      </c>
      <c r="B7371" t="s">
        <v>197</v>
      </c>
      <c r="C7371" t="s">
        <v>5073</v>
      </c>
      <c r="D7371" s="155">
        <v>1811</v>
      </c>
      <c r="E7371" s="17">
        <v>0</v>
      </c>
      <c r="F7371" s="17">
        <v>18282</v>
      </c>
      <c r="G7371" s="17">
        <v>6161.6467999999968</v>
      </c>
      <c r="H7371">
        <v>38.522871882974449</v>
      </c>
    </row>
    <row r="7372" spans="1:8" x14ac:dyDescent="0.3">
      <c r="A7372" t="s">
        <v>9109</v>
      </c>
      <c r="B7372" t="s">
        <v>197</v>
      </c>
      <c r="C7372" t="s">
        <v>5075</v>
      </c>
      <c r="D7372" s="155">
        <v>1811</v>
      </c>
      <c r="E7372" s="17">
        <v>0</v>
      </c>
      <c r="F7372" s="17">
        <v>2516</v>
      </c>
      <c r="G7372" s="17">
        <v>-1475.0324000000001</v>
      </c>
      <c r="H7372">
        <v>95.818747249458312</v>
      </c>
    </row>
    <row r="7373" spans="1:8" x14ac:dyDescent="0.3">
      <c r="A7373" t="s">
        <v>4136</v>
      </c>
      <c r="B7373" t="s">
        <v>197</v>
      </c>
      <c r="C7373" t="s">
        <v>26</v>
      </c>
      <c r="D7373" s="155">
        <v>1811</v>
      </c>
      <c r="E7373" s="17">
        <v>1368</v>
      </c>
      <c r="F7373" s="17">
        <v>673277</v>
      </c>
      <c r="G7373" s="17">
        <v>382213.95670000021</v>
      </c>
      <c r="H7373">
        <v>62.804993752705585</v>
      </c>
    </row>
    <row r="7374" spans="1:8" x14ac:dyDescent="0.3">
      <c r="A7374" t="s">
        <v>4137</v>
      </c>
      <c r="B7374" t="s">
        <v>197</v>
      </c>
      <c r="C7374" t="s">
        <v>27</v>
      </c>
      <c r="D7374" s="155">
        <v>1811</v>
      </c>
      <c r="E7374" s="17">
        <v>1596</v>
      </c>
      <c r="F7374" s="17">
        <v>367432</v>
      </c>
      <c r="G7374" s="17">
        <v>190202.95439999999</v>
      </c>
      <c r="H7374">
        <v>98.165518832992078</v>
      </c>
    </row>
    <row r="7375" spans="1:8" x14ac:dyDescent="0.3">
      <c r="A7375" t="s">
        <v>4138</v>
      </c>
      <c r="B7375" t="s">
        <v>197</v>
      </c>
      <c r="C7375" t="s">
        <v>28</v>
      </c>
      <c r="D7375" s="155">
        <v>1811</v>
      </c>
      <c r="E7375" s="17">
        <v>1056</v>
      </c>
      <c r="F7375" s="17">
        <v>175365</v>
      </c>
      <c r="G7375" s="17">
        <v>85796.503399999987</v>
      </c>
      <c r="H7375">
        <v>82.620297011884716</v>
      </c>
    </row>
    <row r="7376" spans="1:8" x14ac:dyDescent="0.3">
      <c r="A7376" t="s">
        <v>4139</v>
      </c>
      <c r="B7376" t="s">
        <v>197</v>
      </c>
      <c r="C7376" t="s">
        <v>29</v>
      </c>
      <c r="D7376" s="155">
        <v>1811</v>
      </c>
      <c r="E7376" s="17">
        <v>200</v>
      </c>
      <c r="F7376" s="17">
        <v>115940</v>
      </c>
      <c r="G7376" s="17">
        <v>64476.561600000023</v>
      </c>
      <c r="H7376">
        <v>62.331066071947518</v>
      </c>
    </row>
    <row r="7377" spans="1:8" x14ac:dyDescent="0.3">
      <c r="A7377" t="s">
        <v>9110</v>
      </c>
      <c r="B7377" t="s">
        <v>197</v>
      </c>
      <c r="C7377" t="s">
        <v>5077</v>
      </c>
      <c r="D7377" s="155">
        <v>1811</v>
      </c>
      <c r="E7377" s="17">
        <v>1920</v>
      </c>
      <c r="F7377" s="17">
        <v>30645</v>
      </c>
      <c r="G7377" s="17">
        <v>15884.788</v>
      </c>
      <c r="H7377">
        <v>70.050039694551828</v>
      </c>
    </row>
    <row r="7378" spans="1:8" x14ac:dyDescent="0.3">
      <c r="A7378" t="s">
        <v>4140</v>
      </c>
      <c r="B7378" t="s">
        <v>197</v>
      </c>
      <c r="C7378" t="s">
        <v>30</v>
      </c>
      <c r="D7378" s="155">
        <v>1811</v>
      </c>
      <c r="E7378" s="17">
        <v>2608</v>
      </c>
      <c r="F7378" s="17">
        <v>353659</v>
      </c>
      <c r="G7378" s="17">
        <v>204813.64459999988</v>
      </c>
      <c r="H7378">
        <v>77.765571139883903</v>
      </c>
    </row>
    <row r="7379" spans="1:8" x14ac:dyDescent="0.3">
      <c r="A7379" t="s">
        <v>9111</v>
      </c>
      <c r="B7379" t="s">
        <v>197</v>
      </c>
      <c r="C7379" t="s">
        <v>5079</v>
      </c>
      <c r="D7379" s="155">
        <v>1811</v>
      </c>
      <c r="E7379" s="17">
        <v>1400</v>
      </c>
      <c r="F7379" s="17">
        <v>46642</v>
      </c>
      <c r="G7379" s="17">
        <v>25550.277999999995</v>
      </c>
      <c r="H7379">
        <v>91.793463971315362</v>
      </c>
    </row>
    <row r="7380" spans="1:8" x14ac:dyDescent="0.3">
      <c r="A7380" t="s">
        <v>9112</v>
      </c>
      <c r="B7380" t="s">
        <v>197</v>
      </c>
      <c r="C7380" t="s">
        <v>5081</v>
      </c>
      <c r="D7380" s="155">
        <v>1811</v>
      </c>
      <c r="E7380" s="17">
        <v>0</v>
      </c>
      <c r="F7380" s="17">
        <v>282991</v>
      </c>
      <c r="G7380" s="17">
        <v>160066.64480000001</v>
      </c>
      <c r="H7380">
        <v>52.378036260791376</v>
      </c>
    </row>
    <row r="7381" spans="1:8" x14ac:dyDescent="0.3">
      <c r="A7381" t="s">
        <v>9113</v>
      </c>
      <c r="B7381" t="s">
        <v>197</v>
      </c>
      <c r="C7381" t="s">
        <v>5083</v>
      </c>
      <c r="D7381" s="155">
        <v>1811</v>
      </c>
      <c r="E7381" s="17">
        <v>0</v>
      </c>
      <c r="F7381" s="17">
        <v>168459</v>
      </c>
      <c r="G7381" s="17">
        <v>84310.213999999993</v>
      </c>
      <c r="H7381">
        <v>75.185022790465382</v>
      </c>
    </row>
    <row r="7382" spans="1:8" x14ac:dyDescent="0.3">
      <c r="A7382" t="s">
        <v>9114</v>
      </c>
      <c r="B7382" t="s">
        <v>197</v>
      </c>
      <c r="C7382" t="s">
        <v>5085</v>
      </c>
      <c r="D7382" s="155">
        <v>1811</v>
      </c>
      <c r="E7382" s="17">
        <v>585</v>
      </c>
      <c r="F7382" s="17">
        <v>110712</v>
      </c>
      <c r="G7382" s="17">
        <v>46657.806800000013</v>
      </c>
      <c r="H7382">
        <v>36.653754219794024</v>
      </c>
    </row>
    <row r="7383" spans="1:8" x14ac:dyDescent="0.3">
      <c r="A7383" t="s">
        <v>4141</v>
      </c>
      <c r="B7383" t="s">
        <v>197</v>
      </c>
      <c r="C7383" t="s">
        <v>31</v>
      </c>
      <c r="D7383" s="155">
        <v>1811</v>
      </c>
      <c r="E7383" s="17">
        <v>4800</v>
      </c>
      <c r="F7383" s="17">
        <v>413273</v>
      </c>
      <c r="G7383" s="17">
        <v>228574.9535</v>
      </c>
      <c r="H7383">
        <v>82.873904038828059</v>
      </c>
    </row>
    <row r="7384" spans="1:8" x14ac:dyDescent="0.3">
      <c r="A7384" t="s">
        <v>4481</v>
      </c>
      <c r="B7384" t="s">
        <v>198</v>
      </c>
      <c r="C7384" t="s">
        <v>4</v>
      </c>
      <c r="D7384" s="155">
        <v>1600</v>
      </c>
      <c r="E7384" s="17">
        <v>19983</v>
      </c>
      <c r="F7384" s="17">
        <v>8295479</v>
      </c>
      <c r="G7384" s="17">
        <v>4605649.1343000028</v>
      </c>
      <c r="H7384">
        <v>43.481325307491751</v>
      </c>
    </row>
    <row r="7385" spans="1:8" x14ac:dyDescent="0.3">
      <c r="A7385" t="s">
        <v>4482</v>
      </c>
      <c r="B7385" t="s">
        <v>198</v>
      </c>
      <c r="C7385" t="s">
        <v>2</v>
      </c>
      <c r="D7385" s="155">
        <v>1600</v>
      </c>
      <c r="E7385" s="17">
        <v>19941</v>
      </c>
      <c r="F7385" s="17">
        <v>8567224</v>
      </c>
      <c r="G7385" s="17">
        <v>4844420.6086000009</v>
      </c>
      <c r="H7385">
        <v>61.077674018877296</v>
      </c>
    </row>
    <row r="7386" spans="1:8" x14ac:dyDescent="0.3">
      <c r="A7386" t="s">
        <v>4483</v>
      </c>
      <c r="B7386" t="s">
        <v>198</v>
      </c>
      <c r="C7386" t="s">
        <v>3</v>
      </c>
      <c r="D7386" s="155">
        <v>1600</v>
      </c>
      <c r="E7386" s="17">
        <v>20168</v>
      </c>
      <c r="F7386" s="17">
        <v>3619092</v>
      </c>
      <c r="G7386" s="17">
        <v>1915236.037800001</v>
      </c>
      <c r="H7386">
        <v>58.03527977037588</v>
      </c>
    </row>
    <row r="7387" spans="1:8" x14ac:dyDescent="0.3">
      <c r="A7387" t="s">
        <v>4484</v>
      </c>
      <c r="B7387" t="s">
        <v>198</v>
      </c>
      <c r="C7387" t="s">
        <v>7</v>
      </c>
      <c r="D7387" s="155">
        <v>1600</v>
      </c>
      <c r="E7387" s="17">
        <v>6144</v>
      </c>
      <c r="F7387" s="17">
        <v>2605999</v>
      </c>
      <c r="G7387" s="17">
        <v>1464660.6099999996</v>
      </c>
      <c r="H7387">
        <v>42.781631418356085</v>
      </c>
    </row>
    <row r="7388" spans="1:8" x14ac:dyDescent="0.3">
      <c r="A7388" t="s">
        <v>4485</v>
      </c>
      <c r="B7388" t="s">
        <v>198</v>
      </c>
      <c r="C7388" t="s">
        <v>5</v>
      </c>
      <c r="D7388" s="155">
        <v>1600</v>
      </c>
      <c r="E7388" s="17">
        <v>8800</v>
      </c>
      <c r="F7388" s="17">
        <v>1652053</v>
      </c>
      <c r="G7388" s="17">
        <v>932656.73420000065</v>
      </c>
      <c r="H7388">
        <v>50.915162899918492</v>
      </c>
    </row>
    <row r="7389" spans="1:8" x14ac:dyDescent="0.3">
      <c r="A7389" t="s">
        <v>4486</v>
      </c>
      <c r="B7389" t="s">
        <v>198</v>
      </c>
      <c r="C7389" t="s">
        <v>6</v>
      </c>
      <c r="D7389" s="155">
        <v>1600</v>
      </c>
      <c r="E7389" s="17">
        <v>2620</v>
      </c>
      <c r="F7389" s="17">
        <v>820989</v>
      </c>
      <c r="G7389" s="17">
        <v>431151.59160000028</v>
      </c>
      <c r="H7389">
        <v>28.392840006115776</v>
      </c>
    </row>
    <row r="7390" spans="1:8" x14ac:dyDescent="0.3">
      <c r="A7390" t="s">
        <v>4487</v>
      </c>
      <c r="B7390" t="s">
        <v>198</v>
      </c>
      <c r="C7390" t="s">
        <v>8</v>
      </c>
      <c r="D7390" s="155">
        <v>1600</v>
      </c>
      <c r="E7390" s="17">
        <v>4290</v>
      </c>
      <c r="F7390" s="17">
        <v>1002922</v>
      </c>
      <c r="G7390" s="17">
        <v>499479.68720000045</v>
      </c>
      <c r="H7390">
        <v>43.67914771068483</v>
      </c>
    </row>
    <row r="7391" spans="1:8" x14ac:dyDescent="0.3">
      <c r="A7391" t="s">
        <v>4488</v>
      </c>
      <c r="B7391" t="s">
        <v>198</v>
      </c>
      <c r="C7391" t="s">
        <v>21</v>
      </c>
      <c r="D7391" s="155">
        <v>1600</v>
      </c>
      <c r="E7391" s="17">
        <v>2790</v>
      </c>
      <c r="F7391" s="17">
        <v>393350</v>
      </c>
      <c r="G7391" s="17">
        <v>201739.60899999988</v>
      </c>
      <c r="H7391">
        <v>48.251461658986955</v>
      </c>
    </row>
    <row r="7392" spans="1:8" x14ac:dyDescent="0.3">
      <c r="A7392" t="s">
        <v>4489</v>
      </c>
      <c r="B7392" t="s">
        <v>198</v>
      </c>
      <c r="C7392" t="s">
        <v>22</v>
      </c>
      <c r="D7392" s="155">
        <v>1600</v>
      </c>
      <c r="E7392" s="17">
        <v>2360</v>
      </c>
      <c r="F7392" s="17">
        <v>687843</v>
      </c>
      <c r="G7392" s="17">
        <v>349411.71199999994</v>
      </c>
      <c r="H7392">
        <v>38.031824765859142</v>
      </c>
    </row>
    <row r="7393" spans="1:8" x14ac:dyDescent="0.3">
      <c r="A7393" t="s">
        <v>4490</v>
      </c>
      <c r="B7393" t="s">
        <v>198</v>
      </c>
      <c r="C7393" t="s">
        <v>23</v>
      </c>
      <c r="D7393" s="155">
        <v>1600</v>
      </c>
      <c r="E7393" s="17">
        <v>1280</v>
      </c>
      <c r="F7393" s="17">
        <v>526830</v>
      </c>
      <c r="G7393" s="17">
        <v>276987.05800000019</v>
      </c>
      <c r="H7393">
        <v>40.646997316818364</v>
      </c>
    </row>
    <row r="7394" spans="1:8" x14ac:dyDescent="0.3">
      <c r="A7394" t="s">
        <v>4491</v>
      </c>
      <c r="B7394" t="s">
        <v>198</v>
      </c>
      <c r="C7394" t="s">
        <v>24</v>
      </c>
      <c r="D7394" s="155">
        <v>1600</v>
      </c>
      <c r="E7394" s="17">
        <v>5760</v>
      </c>
      <c r="F7394" s="17">
        <v>843798</v>
      </c>
      <c r="G7394" s="17">
        <v>439754.95600000035</v>
      </c>
      <c r="H7394">
        <v>42.529749061092637</v>
      </c>
    </row>
    <row r="7395" spans="1:8" x14ac:dyDescent="0.3">
      <c r="A7395" t="s">
        <v>4492</v>
      </c>
      <c r="B7395" t="s">
        <v>198</v>
      </c>
      <c r="C7395" t="s">
        <v>25</v>
      </c>
      <c r="D7395" s="155">
        <v>1600</v>
      </c>
      <c r="E7395" s="17">
        <v>2080</v>
      </c>
      <c r="F7395" s="17">
        <v>370114</v>
      </c>
      <c r="G7395" s="17">
        <v>192075.18799999991</v>
      </c>
      <c r="H7395">
        <v>41.363337537884767</v>
      </c>
    </row>
    <row r="7396" spans="1:8" x14ac:dyDescent="0.3">
      <c r="A7396" t="s">
        <v>9115</v>
      </c>
      <c r="B7396" t="s">
        <v>198</v>
      </c>
      <c r="C7396" t="s">
        <v>5061</v>
      </c>
      <c r="D7396" s="155">
        <v>1600</v>
      </c>
      <c r="E7396" s="17">
        <v>2795</v>
      </c>
      <c r="F7396" s="17">
        <v>551923</v>
      </c>
      <c r="G7396" s="17">
        <v>309918.78299999994</v>
      </c>
      <c r="H7396">
        <v>40.117687945908727</v>
      </c>
    </row>
    <row r="7397" spans="1:8" x14ac:dyDescent="0.3">
      <c r="A7397" t="s">
        <v>4493</v>
      </c>
      <c r="B7397" t="s">
        <v>198</v>
      </c>
      <c r="C7397" t="s">
        <v>14</v>
      </c>
      <c r="D7397" s="155">
        <v>1600</v>
      </c>
      <c r="E7397" s="17">
        <v>1455</v>
      </c>
      <c r="F7397" s="17">
        <v>580426</v>
      </c>
      <c r="G7397" s="17">
        <v>298502.88299999991</v>
      </c>
      <c r="H7397">
        <v>18.576268804519497</v>
      </c>
    </row>
    <row r="7398" spans="1:8" x14ac:dyDescent="0.3">
      <c r="A7398" t="s">
        <v>4494</v>
      </c>
      <c r="B7398" t="s">
        <v>198</v>
      </c>
      <c r="C7398" t="s">
        <v>15</v>
      </c>
      <c r="D7398" s="155">
        <v>1600</v>
      </c>
      <c r="E7398" s="17">
        <v>1225</v>
      </c>
      <c r="F7398" s="17">
        <v>828076</v>
      </c>
      <c r="G7398" s="17">
        <v>491098.52700000006</v>
      </c>
      <c r="H7398">
        <v>31.763781828229217</v>
      </c>
    </row>
    <row r="7399" spans="1:8" x14ac:dyDescent="0.3">
      <c r="A7399" t="s">
        <v>9116</v>
      </c>
      <c r="B7399" t="s">
        <v>198</v>
      </c>
      <c r="C7399" t="s">
        <v>5063</v>
      </c>
      <c r="D7399" s="155">
        <v>1600</v>
      </c>
      <c r="E7399" s="17">
        <v>400</v>
      </c>
      <c r="F7399" s="17">
        <v>22968</v>
      </c>
      <c r="G7399" s="17">
        <v>10441.250000000009</v>
      </c>
      <c r="H7399">
        <v>39.097543872113725</v>
      </c>
    </row>
    <row r="7400" spans="1:8" x14ac:dyDescent="0.3">
      <c r="A7400" t="s">
        <v>9117</v>
      </c>
      <c r="B7400" t="s">
        <v>198</v>
      </c>
      <c r="C7400" t="s">
        <v>5065</v>
      </c>
      <c r="D7400" s="155">
        <v>1600</v>
      </c>
      <c r="E7400" s="17">
        <v>1368</v>
      </c>
      <c r="F7400" s="17">
        <v>2788129</v>
      </c>
      <c r="G7400" s="17">
        <v>1395846.8427999984</v>
      </c>
      <c r="H7400">
        <v>36.117142215000392</v>
      </c>
    </row>
    <row r="7401" spans="1:8" x14ac:dyDescent="0.3">
      <c r="A7401" t="s">
        <v>9118</v>
      </c>
      <c r="B7401" t="s">
        <v>198</v>
      </c>
      <c r="C7401" t="s">
        <v>5067</v>
      </c>
      <c r="D7401" s="155">
        <v>1600</v>
      </c>
      <c r="E7401" s="17">
        <v>1824</v>
      </c>
      <c r="F7401" s="17">
        <v>2386634</v>
      </c>
      <c r="G7401" s="17">
        <v>1055880.0250999979</v>
      </c>
      <c r="H7401">
        <v>51.036542142512552</v>
      </c>
    </row>
    <row r="7402" spans="1:8" x14ac:dyDescent="0.3">
      <c r="A7402" t="s">
        <v>9119</v>
      </c>
      <c r="B7402" t="s">
        <v>198</v>
      </c>
      <c r="C7402" t="s">
        <v>5069</v>
      </c>
      <c r="D7402" s="155">
        <v>1600</v>
      </c>
      <c r="E7402" s="17">
        <v>1584</v>
      </c>
      <c r="F7402" s="17">
        <v>423325</v>
      </c>
      <c r="G7402" s="17">
        <v>118101.15390000015</v>
      </c>
      <c r="H7402">
        <v>154.49129573038311</v>
      </c>
    </row>
    <row r="7403" spans="1:8" x14ac:dyDescent="0.3">
      <c r="A7403" t="s">
        <v>9120</v>
      </c>
      <c r="B7403" t="s">
        <v>198</v>
      </c>
      <c r="C7403" t="s">
        <v>5071</v>
      </c>
      <c r="D7403" s="155">
        <v>1600</v>
      </c>
      <c r="E7403" s="17">
        <v>800</v>
      </c>
      <c r="F7403" s="17">
        <v>358643</v>
      </c>
      <c r="G7403" s="17">
        <v>155742.45859999998</v>
      </c>
      <c r="H7403">
        <v>79.616888374157753</v>
      </c>
    </row>
    <row r="7404" spans="1:8" x14ac:dyDescent="0.3">
      <c r="A7404" t="s">
        <v>9121</v>
      </c>
      <c r="B7404" t="s">
        <v>198</v>
      </c>
      <c r="C7404" t="s">
        <v>5073</v>
      </c>
      <c r="D7404" s="155">
        <v>1600</v>
      </c>
      <c r="E7404" s="17">
        <v>0</v>
      </c>
      <c r="F7404" s="17">
        <v>168836</v>
      </c>
      <c r="G7404" s="17">
        <v>72000.079099999886</v>
      </c>
      <c r="H7404">
        <v>34.868031132649683</v>
      </c>
    </row>
    <row r="7405" spans="1:8" x14ac:dyDescent="0.3">
      <c r="A7405" t="s">
        <v>9122</v>
      </c>
      <c r="B7405" t="s">
        <v>198</v>
      </c>
      <c r="C7405" t="s">
        <v>5075</v>
      </c>
      <c r="D7405" s="155">
        <v>1600</v>
      </c>
      <c r="E7405" s="17">
        <v>0</v>
      </c>
      <c r="F7405" s="17">
        <v>15150</v>
      </c>
      <c r="G7405" s="17">
        <v>7077.2400000000007</v>
      </c>
      <c r="H7405">
        <v>34.022614322734668</v>
      </c>
    </row>
    <row r="7406" spans="1:8" x14ac:dyDescent="0.3">
      <c r="A7406" t="s">
        <v>4495</v>
      </c>
      <c r="B7406" t="s">
        <v>198</v>
      </c>
      <c r="C7406" t="s">
        <v>26</v>
      </c>
      <c r="D7406" s="155">
        <v>1600</v>
      </c>
      <c r="E7406" s="17">
        <v>1824</v>
      </c>
      <c r="F7406" s="17">
        <v>806775</v>
      </c>
      <c r="G7406" s="17">
        <v>432414.82550000015</v>
      </c>
      <c r="H7406">
        <v>59.723323043274263</v>
      </c>
    </row>
    <row r="7407" spans="1:8" x14ac:dyDescent="0.3">
      <c r="A7407" t="s">
        <v>4496</v>
      </c>
      <c r="B7407" t="s">
        <v>198</v>
      </c>
      <c r="C7407" t="s">
        <v>27</v>
      </c>
      <c r="D7407" s="155">
        <v>1600</v>
      </c>
      <c r="E7407" s="17">
        <v>1368</v>
      </c>
      <c r="F7407" s="17">
        <v>462992</v>
      </c>
      <c r="G7407" s="17">
        <v>236282.81490000017</v>
      </c>
      <c r="H7407">
        <v>68.81275974601003</v>
      </c>
    </row>
    <row r="7408" spans="1:8" x14ac:dyDescent="0.3">
      <c r="A7408" t="s">
        <v>4497</v>
      </c>
      <c r="B7408" t="s">
        <v>198</v>
      </c>
      <c r="C7408" t="s">
        <v>28</v>
      </c>
      <c r="D7408" s="155">
        <v>1600</v>
      </c>
      <c r="E7408" s="17">
        <v>1320</v>
      </c>
      <c r="F7408" s="17">
        <v>320284</v>
      </c>
      <c r="G7408" s="17">
        <v>128718.30499999991</v>
      </c>
      <c r="H7408">
        <v>83.225470889242402</v>
      </c>
    </row>
    <row r="7409" spans="1:8" x14ac:dyDescent="0.3">
      <c r="A7409" t="s">
        <v>4498</v>
      </c>
      <c r="B7409" t="s">
        <v>198</v>
      </c>
      <c r="C7409" t="s">
        <v>29</v>
      </c>
      <c r="D7409" s="155">
        <v>1600</v>
      </c>
      <c r="E7409" s="17">
        <v>200</v>
      </c>
      <c r="F7409" s="17">
        <v>152450</v>
      </c>
      <c r="G7409" s="17">
        <v>81784.253699999957</v>
      </c>
      <c r="H7409">
        <v>34.339862983941892</v>
      </c>
    </row>
    <row r="7410" spans="1:8" x14ac:dyDescent="0.3">
      <c r="A7410" t="s">
        <v>9123</v>
      </c>
      <c r="B7410" t="s">
        <v>198</v>
      </c>
      <c r="C7410" t="s">
        <v>5077</v>
      </c>
      <c r="D7410" s="155">
        <v>1600</v>
      </c>
      <c r="E7410" s="17">
        <v>1280</v>
      </c>
      <c r="F7410" s="17">
        <v>16426</v>
      </c>
      <c r="G7410" s="17">
        <v>6937.1319999999996</v>
      </c>
      <c r="H7410">
        <v>42.683893220982718</v>
      </c>
    </row>
    <row r="7411" spans="1:8" x14ac:dyDescent="0.3">
      <c r="A7411" t="s">
        <v>4499</v>
      </c>
      <c r="B7411" t="s">
        <v>198</v>
      </c>
      <c r="C7411" t="s">
        <v>30</v>
      </c>
      <c r="D7411" s="155">
        <v>1600</v>
      </c>
      <c r="E7411" s="17">
        <v>2608</v>
      </c>
      <c r="F7411" s="17">
        <v>1001065</v>
      </c>
      <c r="G7411" s="17">
        <v>578324.96990000037</v>
      </c>
      <c r="H7411">
        <v>42.55338078379917</v>
      </c>
    </row>
    <row r="7412" spans="1:8" x14ac:dyDescent="0.3">
      <c r="A7412" t="s">
        <v>9124</v>
      </c>
      <c r="B7412" t="s">
        <v>198</v>
      </c>
      <c r="C7412" t="s">
        <v>5079</v>
      </c>
      <c r="D7412" s="155">
        <v>1600</v>
      </c>
      <c r="E7412" s="17">
        <v>920</v>
      </c>
      <c r="F7412" s="17">
        <v>31088</v>
      </c>
      <c r="G7412" s="17">
        <v>15202.090000000002</v>
      </c>
      <c r="H7412">
        <v>81.681215410385676</v>
      </c>
    </row>
    <row r="7413" spans="1:8" x14ac:dyDescent="0.3">
      <c r="A7413" t="s">
        <v>9125</v>
      </c>
      <c r="B7413" t="s">
        <v>198</v>
      </c>
      <c r="C7413" t="s">
        <v>5081</v>
      </c>
      <c r="D7413" s="155">
        <v>1600</v>
      </c>
      <c r="E7413" s="17">
        <v>0</v>
      </c>
      <c r="F7413" s="17">
        <v>478160</v>
      </c>
      <c r="G7413" s="17">
        <v>250501.27939999991</v>
      </c>
      <c r="H7413">
        <v>66.908463226249026</v>
      </c>
    </row>
    <row r="7414" spans="1:8" x14ac:dyDescent="0.3">
      <c r="A7414" t="s">
        <v>9126</v>
      </c>
      <c r="B7414" t="s">
        <v>198</v>
      </c>
      <c r="C7414" t="s">
        <v>5083</v>
      </c>
      <c r="D7414" s="155">
        <v>1600</v>
      </c>
      <c r="E7414" s="17">
        <v>0</v>
      </c>
      <c r="F7414" s="17">
        <v>306359</v>
      </c>
      <c r="G7414" s="17">
        <v>163205.20180000004</v>
      </c>
      <c r="H7414">
        <v>56.171050407379312</v>
      </c>
    </row>
    <row r="7415" spans="1:8" x14ac:dyDescent="0.3">
      <c r="A7415" t="s">
        <v>9127</v>
      </c>
      <c r="B7415" t="s">
        <v>198</v>
      </c>
      <c r="C7415" t="s">
        <v>5085</v>
      </c>
      <c r="D7415" s="155">
        <v>1600</v>
      </c>
      <c r="E7415" s="17">
        <v>225</v>
      </c>
      <c r="F7415" s="17">
        <v>77027</v>
      </c>
      <c r="G7415" s="17">
        <v>37969.167200000004</v>
      </c>
      <c r="H7415">
        <v>41.564770111873706</v>
      </c>
    </row>
    <row r="7416" spans="1:8" x14ac:dyDescent="0.3">
      <c r="A7416" t="s">
        <v>4500</v>
      </c>
      <c r="B7416" t="s">
        <v>198</v>
      </c>
      <c r="C7416" t="s">
        <v>31</v>
      </c>
      <c r="D7416" s="155">
        <v>1600</v>
      </c>
      <c r="E7416" s="17">
        <v>5360</v>
      </c>
      <c r="F7416" s="17">
        <v>823611</v>
      </c>
      <c r="G7416" s="17">
        <v>400364.92660000001</v>
      </c>
      <c r="H7416">
        <v>48.177574372743102</v>
      </c>
    </row>
    <row r="7417" spans="1:8" x14ac:dyDescent="0.3">
      <c r="A7417" t="s">
        <v>9128</v>
      </c>
      <c r="B7417" t="s">
        <v>198</v>
      </c>
      <c r="C7417" t="s">
        <v>5087</v>
      </c>
      <c r="D7417" s="155">
        <v>1600</v>
      </c>
      <c r="E7417" s="17">
        <v>78</v>
      </c>
      <c r="F7417" s="17">
        <v>59131</v>
      </c>
      <c r="G7417" s="17">
        <v>16347.800000000003</v>
      </c>
      <c r="H7417">
        <v>77.218646405598463</v>
      </c>
    </row>
    <row r="7418" spans="1:8" x14ac:dyDescent="0.3">
      <c r="A7418" t="s">
        <v>4721</v>
      </c>
      <c r="B7418" t="s">
        <v>199</v>
      </c>
      <c r="C7418" t="s">
        <v>4</v>
      </c>
      <c r="D7418" s="155">
        <v>992</v>
      </c>
      <c r="E7418" s="17">
        <v>10300</v>
      </c>
      <c r="F7418" s="17">
        <v>2760199</v>
      </c>
      <c r="G7418" s="17">
        <v>1580186.7340999991</v>
      </c>
      <c r="H7418">
        <v>60.655473058078677</v>
      </c>
    </row>
    <row r="7419" spans="1:8" x14ac:dyDescent="0.3">
      <c r="A7419" t="s">
        <v>4722</v>
      </c>
      <c r="B7419" t="s">
        <v>199</v>
      </c>
      <c r="C7419" t="s">
        <v>2</v>
      </c>
      <c r="D7419" s="155">
        <v>992</v>
      </c>
      <c r="E7419" s="17">
        <v>14505</v>
      </c>
      <c r="F7419" s="17">
        <v>4213363</v>
      </c>
      <c r="G7419" s="17">
        <v>2393392.9015000006</v>
      </c>
      <c r="H7419">
        <v>81.082738446155943</v>
      </c>
    </row>
    <row r="7420" spans="1:8" x14ac:dyDescent="0.3">
      <c r="A7420" t="s">
        <v>4723</v>
      </c>
      <c r="B7420" t="s">
        <v>199</v>
      </c>
      <c r="C7420" t="s">
        <v>3</v>
      </c>
      <c r="D7420" s="155">
        <v>992</v>
      </c>
      <c r="E7420" s="17">
        <v>11984</v>
      </c>
      <c r="F7420" s="17">
        <v>1034324</v>
      </c>
      <c r="G7420" s="17">
        <v>577109.27450000006</v>
      </c>
      <c r="H7420">
        <v>111.7176017523083</v>
      </c>
    </row>
    <row r="7421" spans="1:8" x14ac:dyDescent="0.3">
      <c r="A7421" t="s">
        <v>4724</v>
      </c>
      <c r="B7421" t="s">
        <v>199</v>
      </c>
      <c r="C7421" t="s">
        <v>7</v>
      </c>
      <c r="D7421" s="155">
        <v>992</v>
      </c>
      <c r="E7421" s="17">
        <v>2877</v>
      </c>
      <c r="F7421" s="17">
        <v>738345</v>
      </c>
      <c r="G7421" s="17">
        <v>429255.84300000023</v>
      </c>
      <c r="H7421">
        <v>58.556707372300302</v>
      </c>
    </row>
    <row r="7422" spans="1:8" x14ac:dyDescent="0.3">
      <c r="A7422" t="s">
        <v>4725</v>
      </c>
      <c r="B7422" t="s">
        <v>199</v>
      </c>
      <c r="C7422" t="s">
        <v>5</v>
      </c>
      <c r="D7422" s="155">
        <v>992</v>
      </c>
      <c r="E7422" s="17">
        <v>3200</v>
      </c>
      <c r="F7422" s="17">
        <v>521810</v>
      </c>
      <c r="G7422" s="17">
        <v>305742.94499999989</v>
      </c>
      <c r="H7422">
        <v>66.984320401367924</v>
      </c>
    </row>
    <row r="7423" spans="1:8" x14ac:dyDescent="0.3">
      <c r="A7423" t="s">
        <v>4726</v>
      </c>
      <c r="B7423" t="s">
        <v>199</v>
      </c>
      <c r="C7423" t="s">
        <v>6</v>
      </c>
      <c r="D7423" s="155">
        <v>992</v>
      </c>
      <c r="E7423" s="17">
        <v>2100</v>
      </c>
      <c r="F7423" s="17">
        <v>462713</v>
      </c>
      <c r="G7423" s="17">
        <v>251789.05180000004</v>
      </c>
      <c r="H7423">
        <v>50.275289133336997</v>
      </c>
    </row>
    <row r="7424" spans="1:8" x14ac:dyDescent="0.3">
      <c r="A7424" t="s">
        <v>4727</v>
      </c>
      <c r="B7424" t="s">
        <v>199</v>
      </c>
      <c r="C7424" t="s">
        <v>8</v>
      </c>
      <c r="D7424" s="155">
        <v>992</v>
      </c>
      <c r="E7424" s="17">
        <v>3400</v>
      </c>
      <c r="F7424" s="17">
        <v>476221</v>
      </c>
      <c r="G7424" s="17">
        <v>247402.5786999999</v>
      </c>
      <c r="H7424">
        <v>74.041946406873706</v>
      </c>
    </row>
    <row r="7425" spans="1:8" x14ac:dyDescent="0.3">
      <c r="A7425" t="s">
        <v>4728</v>
      </c>
      <c r="B7425" t="s">
        <v>199</v>
      </c>
      <c r="C7425" t="s">
        <v>21</v>
      </c>
      <c r="D7425" s="155">
        <v>992</v>
      </c>
      <c r="E7425" s="17">
        <v>2740</v>
      </c>
      <c r="F7425" s="17">
        <v>246530</v>
      </c>
      <c r="G7425" s="17">
        <v>115050.89799999999</v>
      </c>
      <c r="H7425">
        <v>73.813826147823761</v>
      </c>
    </row>
    <row r="7426" spans="1:8" x14ac:dyDescent="0.3">
      <c r="A7426" t="s">
        <v>4729</v>
      </c>
      <c r="B7426" t="s">
        <v>199</v>
      </c>
      <c r="C7426" t="s">
        <v>22</v>
      </c>
      <c r="D7426" s="155">
        <v>992</v>
      </c>
      <c r="E7426" s="17">
        <v>2080</v>
      </c>
      <c r="F7426" s="17">
        <v>314183</v>
      </c>
      <c r="G7426" s="17">
        <v>162171.43600000002</v>
      </c>
      <c r="H7426">
        <v>76.150627736453131</v>
      </c>
    </row>
    <row r="7427" spans="1:8" x14ac:dyDescent="0.3">
      <c r="A7427" t="s">
        <v>4730</v>
      </c>
      <c r="B7427" t="s">
        <v>199</v>
      </c>
      <c r="C7427" t="s">
        <v>23</v>
      </c>
      <c r="D7427" s="155">
        <v>992</v>
      </c>
      <c r="E7427" s="17">
        <v>1160</v>
      </c>
      <c r="F7427" s="17">
        <v>310473</v>
      </c>
      <c r="G7427" s="17">
        <v>157266.50740000003</v>
      </c>
      <c r="H7427">
        <v>75.666984276356899</v>
      </c>
    </row>
    <row r="7428" spans="1:8" x14ac:dyDescent="0.3">
      <c r="A7428" t="s">
        <v>4731</v>
      </c>
      <c r="B7428" t="s">
        <v>199</v>
      </c>
      <c r="C7428" t="s">
        <v>24</v>
      </c>
      <c r="D7428" s="155">
        <v>992</v>
      </c>
      <c r="E7428" s="17">
        <v>4960</v>
      </c>
      <c r="F7428" s="17">
        <v>528926</v>
      </c>
      <c r="G7428" s="17">
        <v>303586.50200000021</v>
      </c>
      <c r="H7428">
        <v>57.856216380228261</v>
      </c>
    </row>
    <row r="7429" spans="1:8" x14ac:dyDescent="0.3">
      <c r="A7429" t="s">
        <v>4732</v>
      </c>
      <c r="B7429" t="s">
        <v>199</v>
      </c>
      <c r="C7429" t="s">
        <v>25</v>
      </c>
      <c r="D7429" s="155">
        <v>992</v>
      </c>
      <c r="E7429" s="17">
        <v>1840</v>
      </c>
      <c r="F7429" s="17">
        <v>191403</v>
      </c>
      <c r="G7429" s="17">
        <v>102312.13399999993</v>
      </c>
      <c r="H7429">
        <v>73.341799004400613</v>
      </c>
    </row>
    <row r="7430" spans="1:8" x14ac:dyDescent="0.3">
      <c r="A7430" t="s">
        <v>9129</v>
      </c>
      <c r="B7430" t="s">
        <v>199</v>
      </c>
      <c r="C7430" t="s">
        <v>5061</v>
      </c>
      <c r="D7430" s="155">
        <v>992</v>
      </c>
      <c r="E7430" s="17">
        <v>4483</v>
      </c>
      <c r="F7430" s="17">
        <v>416821</v>
      </c>
      <c r="G7430" s="17">
        <v>232835.06479999993</v>
      </c>
      <c r="H7430">
        <v>49.113767970237745</v>
      </c>
    </row>
    <row r="7431" spans="1:8" x14ac:dyDescent="0.3">
      <c r="A7431" t="s">
        <v>4733</v>
      </c>
      <c r="B7431" t="s">
        <v>199</v>
      </c>
      <c r="C7431" t="s">
        <v>14</v>
      </c>
      <c r="D7431" s="155">
        <v>992</v>
      </c>
      <c r="E7431" s="17">
        <v>1411</v>
      </c>
      <c r="F7431" s="17">
        <v>527833</v>
      </c>
      <c r="G7431" s="17">
        <v>301252.80700000003</v>
      </c>
      <c r="H7431">
        <v>17.843987507769469</v>
      </c>
    </row>
    <row r="7432" spans="1:8" x14ac:dyDescent="0.3">
      <c r="A7432" t="s">
        <v>4734</v>
      </c>
      <c r="B7432" t="s">
        <v>199</v>
      </c>
      <c r="C7432" t="s">
        <v>15</v>
      </c>
      <c r="D7432" s="155">
        <v>992</v>
      </c>
      <c r="E7432" s="17">
        <v>1322</v>
      </c>
      <c r="F7432" s="17">
        <v>372732</v>
      </c>
      <c r="G7432" s="17">
        <v>229191.16119999994</v>
      </c>
      <c r="H7432">
        <v>60.761842271608671</v>
      </c>
    </row>
    <row r="7433" spans="1:8" x14ac:dyDescent="0.3">
      <c r="A7433" t="s">
        <v>9130</v>
      </c>
      <c r="B7433" t="s">
        <v>199</v>
      </c>
      <c r="C7433" t="s">
        <v>5063</v>
      </c>
      <c r="D7433" s="155">
        <v>992</v>
      </c>
      <c r="E7433" s="17">
        <v>400</v>
      </c>
      <c r="F7433" s="17">
        <v>30888</v>
      </c>
      <c r="G7433" s="17">
        <v>15037.777000000004</v>
      </c>
      <c r="H7433">
        <v>22.550119029871048</v>
      </c>
    </row>
    <row r="7434" spans="1:8" x14ac:dyDescent="0.3">
      <c r="A7434" t="s">
        <v>9131</v>
      </c>
      <c r="B7434" t="s">
        <v>199</v>
      </c>
      <c r="C7434" t="s">
        <v>5065</v>
      </c>
      <c r="D7434" s="155">
        <v>992</v>
      </c>
      <c r="E7434" s="17">
        <v>0</v>
      </c>
      <c r="F7434" s="17">
        <v>292814</v>
      </c>
      <c r="G7434" s="17">
        <v>136952.25389999995</v>
      </c>
      <c r="H7434">
        <v>111.73867443346947</v>
      </c>
    </row>
    <row r="7435" spans="1:8" x14ac:dyDescent="0.3">
      <c r="A7435" t="s">
        <v>9132</v>
      </c>
      <c r="B7435" t="s">
        <v>199</v>
      </c>
      <c r="C7435" t="s">
        <v>5067</v>
      </c>
      <c r="D7435" s="155">
        <v>992</v>
      </c>
      <c r="E7435" s="17">
        <v>0</v>
      </c>
      <c r="F7435" s="17">
        <v>176279</v>
      </c>
      <c r="G7435" s="17">
        <v>59226.903000000006</v>
      </c>
      <c r="H7435">
        <v>126.31600964056194</v>
      </c>
    </row>
    <row r="7436" spans="1:8" x14ac:dyDescent="0.3">
      <c r="A7436" t="s">
        <v>9133</v>
      </c>
      <c r="B7436" t="s">
        <v>199</v>
      </c>
      <c r="C7436" t="s">
        <v>5071</v>
      </c>
      <c r="D7436" s="155">
        <v>992</v>
      </c>
      <c r="E7436" s="17">
        <v>0</v>
      </c>
      <c r="F7436" s="17">
        <v>4215</v>
      </c>
      <c r="G7436" s="17">
        <v>1717.04</v>
      </c>
      <c r="H7436">
        <v>170.62269203670192</v>
      </c>
    </row>
    <row r="7437" spans="1:8" x14ac:dyDescent="0.3">
      <c r="A7437" t="s">
        <v>9134</v>
      </c>
      <c r="B7437" t="s">
        <v>199</v>
      </c>
      <c r="C7437" t="s">
        <v>5073</v>
      </c>
      <c r="D7437" s="155">
        <v>992</v>
      </c>
      <c r="E7437" s="17">
        <v>0</v>
      </c>
      <c r="F7437" s="17">
        <v>38451</v>
      </c>
      <c r="G7437" s="17">
        <v>16900.810499999992</v>
      </c>
      <c r="H7437">
        <v>14.119843679332842</v>
      </c>
    </row>
    <row r="7438" spans="1:8" x14ac:dyDescent="0.3">
      <c r="A7438" t="s">
        <v>9135</v>
      </c>
      <c r="B7438" t="s">
        <v>199</v>
      </c>
      <c r="C7438" t="s">
        <v>5075</v>
      </c>
      <c r="D7438" s="155">
        <v>992</v>
      </c>
      <c r="E7438" s="17">
        <v>0</v>
      </c>
      <c r="F7438" s="17">
        <v>2205</v>
      </c>
      <c r="G7438" s="17">
        <v>521.90599999999995</v>
      </c>
      <c r="H7438">
        <v>14.511532926859701</v>
      </c>
    </row>
    <row r="7439" spans="1:8" x14ac:dyDescent="0.3">
      <c r="A7439" t="s">
        <v>4735</v>
      </c>
      <c r="B7439" t="s">
        <v>199</v>
      </c>
      <c r="C7439" t="s">
        <v>26</v>
      </c>
      <c r="D7439" s="155">
        <v>992</v>
      </c>
      <c r="E7439" s="17">
        <v>912</v>
      </c>
      <c r="F7439" s="17">
        <v>329592</v>
      </c>
      <c r="G7439" s="17">
        <v>176328.20680000016</v>
      </c>
      <c r="H7439">
        <v>80.323283806732704</v>
      </c>
    </row>
    <row r="7440" spans="1:8" x14ac:dyDescent="0.3">
      <c r="A7440" t="s">
        <v>4736</v>
      </c>
      <c r="B7440" t="s">
        <v>199</v>
      </c>
      <c r="C7440" t="s">
        <v>27</v>
      </c>
      <c r="D7440" s="155">
        <v>992</v>
      </c>
      <c r="E7440" s="17">
        <v>912</v>
      </c>
      <c r="F7440" s="17">
        <v>195508</v>
      </c>
      <c r="G7440" s="17">
        <v>90002.622400000051</v>
      </c>
      <c r="H7440">
        <v>115.52848361636494</v>
      </c>
    </row>
    <row r="7441" spans="1:8" x14ac:dyDescent="0.3">
      <c r="A7441" t="s">
        <v>4737</v>
      </c>
      <c r="B7441" t="s">
        <v>199</v>
      </c>
      <c r="C7441" t="s">
        <v>28</v>
      </c>
      <c r="D7441" s="155">
        <v>992</v>
      </c>
      <c r="E7441" s="17">
        <v>1320</v>
      </c>
      <c r="F7441" s="17">
        <v>170724</v>
      </c>
      <c r="G7441" s="17">
        <v>66761.296399999992</v>
      </c>
      <c r="H7441">
        <v>97.122286610099252</v>
      </c>
    </row>
    <row r="7442" spans="1:8" x14ac:dyDescent="0.3">
      <c r="A7442" t="s">
        <v>4738</v>
      </c>
      <c r="B7442" t="s">
        <v>199</v>
      </c>
      <c r="C7442" t="s">
        <v>29</v>
      </c>
      <c r="D7442" s="155">
        <v>992</v>
      </c>
      <c r="E7442" s="17">
        <v>400</v>
      </c>
      <c r="F7442" s="17">
        <v>145932</v>
      </c>
      <c r="G7442" s="17">
        <v>82627.871200000023</v>
      </c>
      <c r="H7442">
        <v>54.12978612068035</v>
      </c>
    </row>
    <row r="7443" spans="1:8" x14ac:dyDescent="0.3">
      <c r="A7443" t="s">
        <v>9136</v>
      </c>
      <c r="B7443" t="s">
        <v>199</v>
      </c>
      <c r="C7443" t="s">
        <v>5077</v>
      </c>
      <c r="D7443" s="155">
        <v>992</v>
      </c>
      <c r="E7443" s="17">
        <v>1120</v>
      </c>
      <c r="F7443" s="17">
        <v>17161</v>
      </c>
      <c r="G7443" s="17">
        <v>8928.2080000000005</v>
      </c>
      <c r="H7443">
        <v>30.856428657495549</v>
      </c>
    </row>
    <row r="7444" spans="1:8" x14ac:dyDescent="0.3">
      <c r="A7444" t="s">
        <v>4739</v>
      </c>
      <c r="B7444" t="s">
        <v>199</v>
      </c>
      <c r="C7444" t="s">
        <v>30</v>
      </c>
      <c r="D7444" s="155">
        <v>992</v>
      </c>
      <c r="E7444" s="17">
        <v>1108</v>
      </c>
      <c r="F7444" s="17">
        <v>200316</v>
      </c>
      <c r="G7444" s="17">
        <v>119618.11429999994</v>
      </c>
      <c r="H7444">
        <v>65.06179045159287</v>
      </c>
    </row>
    <row r="7445" spans="1:8" x14ac:dyDescent="0.3">
      <c r="A7445" t="s">
        <v>9137</v>
      </c>
      <c r="B7445" t="s">
        <v>199</v>
      </c>
      <c r="C7445" t="s">
        <v>5079</v>
      </c>
      <c r="D7445" s="155">
        <v>992</v>
      </c>
      <c r="E7445" s="17">
        <v>720</v>
      </c>
      <c r="F7445" s="17">
        <v>19890</v>
      </c>
      <c r="G7445" s="17">
        <v>10581.910000000002</v>
      </c>
      <c r="H7445">
        <v>131.64090671663052</v>
      </c>
    </row>
    <row r="7446" spans="1:8" x14ac:dyDescent="0.3">
      <c r="A7446" t="s">
        <v>9138</v>
      </c>
      <c r="B7446" t="s">
        <v>199</v>
      </c>
      <c r="C7446" t="s">
        <v>5081</v>
      </c>
      <c r="D7446" s="155">
        <v>992</v>
      </c>
      <c r="E7446" s="17">
        <v>0</v>
      </c>
      <c r="F7446" s="17">
        <v>140837</v>
      </c>
      <c r="G7446" s="17">
        <v>80631.578299999994</v>
      </c>
      <c r="H7446">
        <v>73.852275751105736</v>
      </c>
    </row>
    <row r="7447" spans="1:8" x14ac:dyDescent="0.3">
      <c r="A7447" t="s">
        <v>9139</v>
      </c>
      <c r="B7447" t="s">
        <v>199</v>
      </c>
      <c r="C7447" t="s">
        <v>5083</v>
      </c>
      <c r="D7447" s="155">
        <v>992</v>
      </c>
      <c r="E7447" s="17">
        <v>0</v>
      </c>
      <c r="F7447" s="17">
        <v>159087</v>
      </c>
      <c r="G7447" s="17">
        <v>84940.229799999986</v>
      </c>
      <c r="H7447">
        <v>50.822737735378738</v>
      </c>
    </row>
    <row r="7448" spans="1:8" x14ac:dyDescent="0.3">
      <c r="A7448" t="s">
        <v>9140</v>
      </c>
      <c r="B7448" t="s">
        <v>199</v>
      </c>
      <c r="C7448" t="s">
        <v>5085</v>
      </c>
      <c r="D7448" s="155">
        <v>992</v>
      </c>
      <c r="E7448" s="17">
        <v>225</v>
      </c>
      <c r="F7448" s="17">
        <v>28156</v>
      </c>
      <c r="G7448" s="17">
        <v>14138.2696</v>
      </c>
      <c r="H7448">
        <v>165.2813785532642</v>
      </c>
    </row>
    <row r="7449" spans="1:8" x14ac:dyDescent="0.3">
      <c r="A7449" t="s">
        <v>4740</v>
      </c>
      <c r="B7449" t="s">
        <v>199</v>
      </c>
      <c r="C7449" t="s">
        <v>31</v>
      </c>
      <c r="D7449" s="155">
        <v>992</v>
      </c>
      <c r="E7449" s="17">
        <v>2720</v>
      </c>
      <c r="F7449" s="17">
        <v>264247</v>
      </c>
      <c r="G7449" s="17">
        <v>128329.78739999997</v>
      </c>
      <c r="H7449">
        <v>62.54613324890974</v>
      </c>
    </row>
    <row r="7450" spans="1:8" x14ac:dyDescent="0.3">
      <c r="A7450" t="s">
        <v>4581</v>
      </c>
      <c r="B7450" t="s">
        <v>200</v>
      </c>
      <c r="C7450" t="s">
        <v>4</v>
      </c>
      <c r="D7450" s="155">
        <v>1179</v>
      </c>
      <c r="E7450" s="17">
        <v>12615</v>
      </c>
      <c r="F7450" s="17">
        <v>4274787</v>
      </c>
      <c r="G7450" s="17">
        <v>2009910.895500002</v>
      </c>
      <c r="H7450">
        <v>44.026532148350441</v>
      </c>
    </row>
    <row r="7451" spans="1:8" x14ac:dyDescent="0.3">
      <c r="A7451" t="s">
        <v>4582</v>
      </c>
      <c r="B7451" t="s">
        <v>200</v>
      </c>
      <c r="C7451" t="s">
        <v>2</v>
      </c>
      <c r="D7451" s="155">
        <v>1179</v>
      </c>
      <c r="E7451" s="17">
        <v>11154</v>
      </c>
      <c r="F7451" s="17">
        <v>4792561</v>
      </c>
      <c r="G7451" s="17">
        <v>2482552.5346999965</v>
      </c>
      <c r="H7451">
        <v>54.300963499979957</v>
      </c>
    </row>
    <row r="7452" spans="1:8" x14ac:dyDescent="0.3">
      <c r="A7452" t="s">
        <v>4583</v>
      </c>
      <c r="B7452" t="s">
        <v>200</v>
      </c>
      <c r="C7452" t="s">
        <v>3</v>
      </c>
      <c r="D7452" s="155">
        <v>1179</v>
      </c>
      <c r="E7452" s="17">
        <v>15432</v>
      </c>
      <c r="F7452" s="17">
        <v>2727035</v>
      </c>
      <c r="G7452" s="17">
        <v>1292208.3670999992</v>
      </c>
      <c r="H7452">
        <v>54.431540975684534</v>
      </c>
    </row>
    <row r="7453" spans="1:8" x14ac:dyDescent="0.3">
      <c r="A7453" t="s">
        <v>4584</v>
      </c>
      <c r="B7453" t="s">
        <v>200</v>
      </c>
      <c r="C7453" t="s">
        <v>7</v>
      </c>
      <c r="D7453" s="155">
        <v>1179</v>
      </c>
      <c r="E7453" s="17">
        <v>5163</v>
      </c>
      <c r="F7453" s="17">
        <v>1426585</v>
      </c>
      <c r="G7453" s="17">
        <v>724591.45300000021</v>
      </c>
      <c r="H7453">
        <v>51.862059386708303</v>
      </c>
    </row>
    <row r="7454" spans="1:8" x14ac:dyDescent="0.3">
      <c r="A7454" t="s">
        <v>4585</v>
      </c>
      <c r="B7454" t="s">
        <v>200</v>
      </c>
      <c r="C7454" t="s">
        <v>5</v>
      </c>
      <c r="D7454" s="155">
        <v>1179</v>
      </c>
      <c r="E7454" s="17">
        <v>3200</v>
      </c>
      <c r="F7454" s="17">
        <v>730053</v>
      </c>
      <c r="G7454" s="17">
        <v>396714.3149</v>
      </c>
      <c r="H7454">
        <v>40.684871162588017</v>
      </c>
    </row>
    <row r="7455" spans="1:8" x14ac:dyDescent="0.3">
      <c r="A7455" t="s">
        <v>4586</v>
      </c>
      <c r="B7455" t="s">
        <v>200</v>
      </c>
      <c r="C7455" t="s">
        <v>6</v>
      </c>
      <c r="D7455" s="155">
        <v>1179</v>
      </c>
      <c r="E7455" s="17">
        <v>1840</v>
      </c>
      <c r="F7455" s="17">
        <v>600305</v>
      </c>
      <c r="G7455" s="17">
        <v>276422.50620000035</v>
      </c>
      <c r="H7455">
        <v>34.544629627648071</v>
      </c>
    </row>
    <row r="7456" spans="1:8" x14ac:dyDescent="0.3">
      <c r="A7456" t="s">
        <v>4587</v>
      </c>
      <c r="B7456" t="s">
        <v>200</v>
      </c>
      <c r="C7456" t="s">
        <v>8</v>
      </c>
      <c r="D7456" s="155">
        <v>1179</v>
      </c>
      <c r="E7456" s="17">
        <v>3100</v>
      </c>
      <c r="F7456" s="17">
        <v>747262</v>
      </c>
      <c r="G7456" s="17">
        <v>327220.34489999997</v>
      </c>
      <c r="H7456">
        <v>40.417036168849272</v>
      </c>
    </row>
    <row r="7457" spans="1:8" x14ac:dyDescent="0.3">
      <c r="A7457" t="s">
        <v>4588</v>
      </c>
      <c r="B7457" t="s">
        <v>200</v>
      </c>
      <c r="C7457" t="s">
        <v>21</v>
      </c>
      <c r="D7457" s="155">
        <v>1179</v>
      </c>
      <c r="E7457" s="17">
        <v>3150</v>
      </c>
      <c r="F7457" s="17">
        <v>432000</v>
      </c>
      <c r="G7457" s="17">
        <v>176825.0692</v>
      </c>
      <c r="H7457">
        <v>49.809273025185497</v>
      </c>
    </row>
    <row r="7458" spans="1:8" x14ac:dyDescent="0.3">
      <c r="A7458" t="s">
        <v>4589</v>
      </c>
      <c r="B7458" t="s">
        <v>200</v>
      </c>
      <c r="C7458" t="s">
        <v>22</v>
      </c>
      <c r="D7458" s="155">
        <v>1179</v>
      </c>
      <c r="E7458" s="17">
        <v>2720</v>
      </c>
      <c r="F7458" s="17">
        <v>633121</v>
      </c>
      <c r="G7458" s="17">
        <v>294982.75259999995</v>
      </c>
      <c r="H7458">
        <v>44.86269423599073</v>
      </c>
    </row>
    <row r="7459" spans="1:8" x14ac:dyDescent="0.3">
      <c r="A7459" t="s">
        <v>4590</v>
      </c>
      <c r="B7459" t="s">
        <v>200</v>
      </c>
      <c r="C7459" t="s">
        <v>23</v>
      </c>
      <c r="D7459" s="155">
        <v>1179</v>
      </c>
      <c r="E7459" s="17">
        <v>1520</v>
      </c>
      <c r="F7459" s="17">
        <v>535917</v>
      </c>
      <c r="G7459" s="17">
        <v>241988.91380000021</v>
      </c>
      <c r="H7459">
        <v>43.078942666554944</v>
      </c>
    </row>
    <row r="7460" spans="1:8" x14ac:dyDescent="0.3">
      <c r="A7460" t="s">
        <v>4591</v>
      </c>
      <c r="B7460" t="s">
        <v>200</v>
      </c>
      <c r="C7460" t="s">
        <v>24</v>
      </c>
      <c r="D7460" s="155">
        <v>1179</v>
      </c>
      <c r="E7460" s="17">
        <v>6480</v>
      </c>
      <c r="F7460" s="17">
        <v>743935</v>
      </c>
      <c r="G7460" s="17">
        <v>359234.77399999963</v>
      </c>
      <c r="H7460">
        <v>51.032194584673753</v>
      </c>
    </row>
    <row r="7461" spans="1:8" x14ac:dyDescent="0.3">
      <c r="A7461" t="s">
        <v>4592</v>
      </c>
      <c r="B7461" t="s">
        <v>200</v>
      </c>
      <c r="C7461" t="s">
        <v>25</v>
      </c>
      <c r="D7461" s="155">
        <v>1179</v>
      </c>
      <c r="E7461" s="17">
        <v>2400</v>
      </c>
      <c r="F7461" s="17">
        <v>405080</v>
      </c>
      <c r="G7461" s="17">
        <v>197102.05600000004</v>
      </c>
      <c r="H7461">
        <v>43.378676481675406</v>
      </c>
    </row>
    <row r="7462" spans="1:8" x14ac:dyDescent="0.3">
      <c r="A7462" t="s">
        <v>9141</v>
      </c>
      <c r="B7462" t="s">
        <v>200</v>
      </c>
      <c r="C7462" t="s">
        <v>5061</v>
      </c>
      <c r="D7462" s="155">
        <v>1179</v>
      </c>
      <c r="E7462" s="17">
        <v>4075</v>
      </c>
      <c r="F7462" s="17">
        <v>454417</v>
      </c>
      <c r="G7462" s="17">
        <v>225614.45299999998</v>
      </c>
      <c r="H7462">
        <v>43.174445987264235</v>
      </c>
    </row>
    <row r="7463" spans="1:8" x14ac:dyDescent="0.3">
      <c r="A7463" t="s">
        <v>4593</v>
      </c>
      <c r="B7463" t="s">
        <v>200</v>
      </c>
      <c r="C7463" t="s">
        <v>14</v>
      </c>
      <c r="D7463" s="155">
        <v>1179</v>
      </c>
      <c r="E7463" s="17">
        <v>2010</v>
      </c>
      <c r="F7463" s="17">
        <v>686699</v>
      </c>
      <c r="G7463" s="17">
        <v>348174.73199999984</v>
      </c>
      <c r="H7463">
        <v>23.939872437446649</v>
      </c>
    </row>
    <row r="7464" spans="1:8" x14ac:dyDescent="0.3">
      <c r="A7464" t="s">
        <v>4594</v>
      </c>
      <c r="B7464" t="s">
        <v>200</v>
      </c>
      <c r="C7464" t="s">
        <v>15</v>
      </c>
      <c r="D7464" s="155">
        <v>1179</v>
      </c>
      <c r="E7464" s="17">
        <v>1905</v>
      </c>
      <c r="F7464" s="17">
        <v>542574</v>
      </c>
      <c r="G7464" s="17">
        <v>309735.57100000029</v>
      </c>
      <c r="H7464">
        <v>48.421713542827618</v>
      </c>
    </row>
    <row r="7465" spans="1:8" x14ac:dyDescent="0.3">
      <c r="A7465" t="s">
        <v>9142</v>
      </c>
      <c r="B7465" t="s">
        <v>200</v>
      </c>
      <c r="C7465" t="s">
        <v>5063</v>
      </c>
      <c r="D7465" s="155">
        <v>1179</v>
      </c>
      <c r="E7465" s="17">
        <v>400</v>
      </c>
      <c r="F7465" s="17">
        <v>30558</v>
      </c>
      <c r="G7465" s="17">
        <v>13961.100000000009</v>
      </c>
      <c r="H7465">
        <v>25.992887973055222</v>
      </c>
    </row>
    <row r="7466" spans="1:8" x14ac:dyDescent="0.3">
      <c r="A7466" t="s">
        <v>9143</v>
      </c>
      <c r="B7466" t="s">
        <v>200</v>
      </c>
      <c r="C7466" t="s">
        <v>5065</v>
      </c>
      <c r="D7466" s="155">
        <v>1179</v>
      </c>
      <c r="E7466" s="17">
        <v>0</v>
      </c>
      <c r="F7466" s="17">
        <v>524933</v>
      </c>
      <c r="G7466" s="17">
        <v>170244.37220000004</v>
      </c>
      <c r="H7466">
        <v>59.369606849289518</v>
      </c>
    </row>
    <row r="7467" spans="1:8" x14ac:dyDescent="0.3">
      <c r="A7467" t="s">
        <v>9144</v>
      </c>
      <c r="B7467" t="s">
        <v>200</v>
      </c>
      <c r="C7467" t="s">
        <v>5067</v>
      </c>
      <c r="D7467" s="155">
        <v>1179</v>
      </c>
      <c r="E7467" s="17">
        <v>0</v>
      </c>
      <c r="F7467" s="17">
        <v>545381</v>
      </c>
      <c r="G7467" s="17">
        <v>262958.29340000032</v>
      </c>
      <c r="H7467">
        <v>60.53137345508312</v>
      </c>
    </row>
    <row r="7468" spans="1:8" x14ac:dyDescent="0.3">
      <c r="A7468" t="s">
        <v>9145</v>
      </c>
      <c r="B7468" t="s">
        <v>200</v>
      </c>
      <c r="C7468" t="s">
        <v>5069</v>
      </c>
      <c r="D7468" s="155">
        <v>1179</v>
      </c>
      <c r="E7468" s="17">
        <v>0</v>
      </c>
      <c r="F7468" s="17">
        <v>51781</v>
      </c>
      <c r="G7468" s="17">
        <v>29928.354000000003</v>
      </c>
      <c r="H7468">
        <v>47.818147880124009</v>
      </c>
    </row>
    <row r="7469" spans="1:8" x14ac:dyDescent="0.3">
      <c r="A7469" t="s">
        <v>9146</v>
      </c>
      <c r="B7469" t="s">
        <v>200</v>
      </c>
      <c r="C7469" t="s">
        <v>5071</v>
      </c>
      <c r="D7469" s="155">
        <v>1179</v>
      </c>
      <c r="E7469" s="17">
        <v>0</v>
      </c>
      <c r="F7469" s="17">
        <v>73559</v>
      </c>
      <c r="G7469" s="17">
        <v>25279.555999999997</v>
      </c>
      <c r="H7469">
        <v>36.353170651675242</v>
      </c>
    </row>
    <row r="7470" spans="1:8" x14ac:dyDescent="0.3">
      <c r="A7470" t="s">
        <v>9147</v>
      </c>
      <c r="B7470" t="s">
        <v>200</v>
      </c>
      <c r="C7470" t="s">
        <v>5073</v>
      </c>
      <c r="D7470" s="155">
        <v>1179</v>
      </c>
      <c r="E7470" s="17">
        <v>0</v>
      </c>
      <c r="F7470" s="17">
        <v>23751</v>
      </c>
      <c r="G7470" s="17">
        <v>9951.3842999999979</v>
      </c>
      <c r="H7470">
        <v>34.299952345774358</v>
      </c>
    </row>
    <row r="7471" spans="1:8" x14ac:dyDescent="0.3">
      <c r="A7471" t="s">
        <v>9148</v>
      </c>
      <c r="B7471" t="s">
        <v>200</v>
      </c>
      <c r="C7471" t="s">
        <v>5075</v>
      </c>
      <c r="D7471" s="155">
        <v>1179</v>
      </c>
      <c r="E7471" s="17">
        <v>0</v>
      </c>
      <c r="F7471" s="17">
        <v>2731</v>
      </c>
      <c r="G7471" s="17">
        <v>1092.2499999999995</v>
      </c>
      <c r="H7471">
        <v>59.617464530892455</v>
      </c>
    </row>
    <row r="7472" spans="1:8" x14ac:dyDescent="0.3">
      <c r="A7472" t="s">
        <v>4595</v>
      </c>
      <c r="B7472" t="s">
        <v>200</v>
      </c>
      <c r="C7472" t="s">
        <v>26</v>
      </c>
      <c r="D7472" s="155">
        <v>1179</v>
      </c>
      <c r="E7472" s="17">
        <v>1368</v>
      </c>
      <c r="F7472" s="17">
        <v>626214</v>
      </c>
      <c r="G7472" s="17">
        <v>298104.87219999987</v>
      </c>
      <c r="H7472">
        <v>58.415936059185775</v>
      </c>
    </row>
    <row r="7473" spans="1:8" x14ac:dyDescent="0.3">
      <c r="A7473" t="s">
        <v>4596</v>
      </c>
      <c r="B7473" t="s">
        <v>200</v>
      </c>
      <c r="C7473" t="s">
        <v>27</v>
      </c>
      <c r="D7473" s="155">
        <v>1179</v>
      </c>
      <c r="E7473" s="17">
        <v>1596</v>
      </c>
      <c r="F7473" s="17">
        <v>541540</v>
      </c>
      <c r="G7473" s="17">
        <v>251494.97549999994</v>
      </c>
      <c r="H7473">
        <v>69.297593160747226</v>
      </c>
    </row>
    <row r="7474" spans="1:8" x14ac:dyDescent="0.3">
      <c r="A7474" t="s">
        <v>4597</v>
      </c>
      <c r="B7474" t="s">
        <v>200</v>
      </c>
      <c r="C7474" t="s">
        <v>28</v>
      </c>
      <c r="D7474" s="155">
        <v>1179</v>
      </c>
      <c r="E7474" s="17">
        <v>1056</v>
      </c>
      <c r="F7474" s="17">
        <v>333099</v>
      </c>
      <c r="G7474" s="17">
        <v>138364.56300000005</v>
      </c>
      <c r="H7474">
        <v>34.483920090107155</v>
      </c>
    </row>
    <row r="7475" spans="1:8" x14ac:dyDescent="0.3">
      <c r="A7475" t="s">
        <v>4598</v>
      </c>
      <c r="B7475" t="s">
        <v>200</v>
      </c>
      <c r="C7475" t="s">
        <v>29</v>
      </c>
      <c r="D7475" s="155">
        <v>1179</v>
      </c>
      <c r="E7475" s="17">
        <v>200</v>
      </c>
      <c r="F7475" s="17">
        <v>147795</v>
      </c>
      <c r="G7475" s="17">
        <v>70759.975799999942</v>
      </c>
      <c r="H7475">
        <v>43.205094456243366</v>
      </c>
    </row>
    <row r="7476" spans="1:8" x14ac:dyDescent="0.3">
      <c r="A7476" t="s">
        <v>9149</v>
      </c>
      <c r="B7476" t="s">
        <v>200</v>
      </c>
      <c r="C7476" t="s">
        <v>5077</v>
      </c>
      <c r="D7476" s="155">
        <v>1179</v>
      </c>
      <c r="E7476" s="17">
        <v>1280</v>
      </c>
      <c r="F7476" s="17">
        <v>34022</v>
      </c>
      <c r="G7476" s="17">
        <v>11858.111999999997</v>
      </c>
      <c r="H7476">
        <v>48.196466901475048</v>
      </c>
    </row>
    <row r="7477" spans="1:8" x14ac:dyDescent="0.3">
      <c r="A7477" t="s">
        <v>4599</v>
      </c>
      <c r="B7477" t="s">
        <v>200</v>
      </c>
      <c r="C7477" t="s">
        <v>30</v>
      </c>
      <c r="D7477" s="155">
        <v>1179</v>
      </c>
      <c r="E7477" s="17">
        <v>1108</v>
      </c>
      <c r="F7477" s="17">
        <v>311767</v>
      </c>
      <c r="G7477" s="17">
        <v>174893.23539999995</v>
      </c>
      <c r="H7477">
        <v>43.60957885862085</v>
      </c>
    </row>
    <row r="7478" spans="1:8" x14ac:dyDescent="0.3">
      <c r="A7478" t="s">
        <v>9150</v>
      </c>
      <c r="B7478" t="s">
        <v>200</v>
      </c>
      <c r="C7478" t="s">
        <v>5079</v>
      </c>
      <c r="D7478" s="155">
        <v>1179</v>
      </c>
      <c r="E7478" s="17">
        <v>1040</v>
      </c>
      <c r="F7478" s="17">
        <v>53041</v>
      </c>
      <c r="G7478" s="17">
        <v>22763.943999999996</v>
      </c>
      <c r="H7478">
        <v>51.782978949472458</v>
      </c>
    </row>
    <row r="7479" spans="1:8" x14ac:dyDescent="0.3">
      <c r="A7479" t="s">
        <v>9151</v>
      </c>
      <c r="B7479" t="s">
        <v>200</v>
      </c>
      <c r="C7479" t="s">
        <v>5081</v>
      </c>
      <c r="D7479" s="155">
        <v>1179</v>
      </c>
      <c r="E7479" s="17">
        <v>0</v>
      </c>
      <c r="F7479" s="17">
        <v>206250</v>
      </c>
      <c r="G7479" s="17">
        <v>95967.788399999961</v>
      </c>
      <c r="H7479">
        <v>70.217892782991626</v>
      </c>
    </row>
    <row r="7480" spans="1:8" x14ac:dyDescent="0.3">
      <c r="A7480" t="s">
        <v>9152</v>
      </c>
      <c r="B7480" t="s">
        <v>200</v>
      </c>
      <c r="C7480" t="s">
        <v>5083</v>
      </c>
      <c r="D7480" s="155">
        <v>1179</v>
      </c>
      <c r="E7480" s="17">
        <v>0</v>
      </c>
      <c r="F7480" s="17">
        <v>214586</v>
      </c>
      <c r="G7480" s="17">
        <v>113111.41960000002</v>
      </c>
      <c r="H7480">
        <v>59.837183186815082</v>
      </c>
    </row>
    <row r="7481" spans="1:8" x14ac:dyDescent="0.3">
      <c r="A7481" t="s">
        <v>9153</v>
      </c>
      <c r="B7481" t="s">
        <v>200</v>
      </c>
      <c r="C7481" t="s">
        <v>5085</v>
      </c>
      <c r="D7481" s="155">
        <v>1179</v>
      </c>
      <c r="E7481" s="17">
        <v>180</v>
      </c>
      <c r="F7481" s="17">
        <v>73944</v>
      </c>
      <c r="G7481" s="17">
        <v>24114.803999999996</v>
      </c>
      <c r="H7481">
        <v>16.691071202513481</v>
      </c>
    </row>
    <row r="7482" spans="1:8" x14ac:dyDescent="0.3">
      <c r="A7482" t="s">
        <v>4600</v>
      </c>
      <c r="B7482" t="s">
        <v>200</v>
      </c>
      <c r="C7482" t="s">
        <v>31</v>
      </c>
      <c r="D7482" s="155">
        <v>1179</v>
      </c>
      <c r="E7482" s="17">
        <v>7744</v>
      </c>
      <c r="F7482" s="17">
        <v>928030</v>
      </c>
      <c r="G7482" s="17">
        <v>413866.44369999948</v>
      </c>
      <c r="H7482">
        <v>45.550787309465996</v>
      </c>
    </row>
    <row r="7483" spans="1:8" x14ac:dyDescent="0.3">
      <c r="A7483" t="s">
        <v>9154</v>
      </c>
      <c r="B7483" t="s">
        <v>200</v>
      </c>
      <c r="C7483" t="s">
        <v>5087</v>
      </c>
      <c r="D7483" s="155">
        <v>1179</v>
      </c>
      <c r="E7483" s="17">
        <v>0</v>
      </c>
      <c r="F7483" s="17">
        <v>3149</v>
      </c>
      <c r="G7483" s="17">
        <v>1111.0999999999999</v>
      </c>
      <c r="H7483">
        <v>62.797306050345966</v>
      </c>
    </row>
    <row r="7484" spans="1:8" x14ac:dyDescent="0.3">
      <c r="A7484" t="s">
        <v>9155</v>
      </c>
      <c r="B7484" t="s">
        <v>9156</v>
      </c>
      <c r="C7484" t="s">
        <v>4</v>
      </c>
      <c r="D7484" s="155">
        <v>1100</v>
      </c>
      <c r="E7484" s="17">
        <v>12288</v>
      </c>
      <c r="F7484" s="17">
        <v>3406716</v>
      </c>
      <c r="G7484" s="17">
        <v>1753034.8537000003</v>
      </c>
      <c r="H7484">
        <v>59.563458108042646</v>
      </c>
    </row>
    <row r="7485" spans="1:8" x14ac:dyDescent="0.3">
      <c r="A7485" t="s">
        <v>9157</v>
      </c>
      <c r="B7485" t="s">
        <v>9156</v>
      </c>
      <c r="C7485" t="s">
        <v>2</v>
      </c>
      <c r="D7485" s="155">
        <v>1100</v>
      </c>
      <c r="E7485" s="17">
        <v>17145</v>
      </c>
      <c r="F7485" s="17">
        <v>3875479</v>
      </c>
      <c r="G7485" s="17">
        <v>1887014.0458999986</v>
      </c>
      <c r="H7485">
        <v>99.717648521920779</v>
      </c>
    </row>
    <row r="7486" spans="1:8" x14ac:dyDescent="0.3">
      <c r="A7486" t="s">
        <v>9158</v>
      </c>
      <c r="B7486" t="s">
        <v>9156</v>
      </c>
      <c r="C7486" t="s">
        <v>3</v>
      </c>
      <c r="D7486" s="155">
        <v>1100</v>
      </c>
      <c r="E7486" s="17">
        <v>13608</v>
      </c>
      <c r="F7486" s="17">
        <v>1312958</v>
      </c>
      <c r="G7486" s="17">
        <v>604681.95029999933</v>
      </c>
      <c r="H7486">
        <v>99.852659260828915</v>
      </c>
    </row>
    <row r="7487" spans="1:8" x14ac:dyDescent="0.3">
      <c r="A7487" t="s">
        <v>9159</v>
      </c>
      <c r="B7487" t="s">
        <v>9156</v>
      </c>
      <c r="C7487" t="s">
        <v>7</v>
      </c>
      <c r="D7487" s="155">
        <v>1100</v>
      </c>
      <c r="E7487" s="17">
        <v>3564</v>
      </c>
      <c r="F7487" s="17">
        <v>802987</v>
      </c>
      <c r="G7487" s="17">
        <v>400692.44400000013</v>
      </c>
      <c r="H7487">
        <v>63.457575249663606</v>
      </c>
    </row>
    <row r="7488" spans="1:8" x14ac:dyDescent="0.3">
      <c r="A7488" t="s">
        <v>9160</v>
      </c>
      <c r="B7488" t="s">
        <v>9156</v>
      </c>
      <c r="C7488" t="s">
        <v>5</v>
      </c>
      <c r="D7488" s="155">
        <v>1100</v>
      </c>
      <c r="E7488" s="17">
        <v>4000</v>
      </c>
      <c r="F7488" s="17">
        <v>586810</v>
      </c>
      <c r="G7488" s="17">
        <v>339225.26679999998</v>
      </c>
      <c r="H7488">
        <v>64.427951480410556</v>
      </c>
    </row>
    <row r="7489" spans="1:8" x14ac:dyDescent="0.3">
      <c r="A7489" t="s">
        <v>9161</v>
      </c>
      <c r="B7489" t="s">
        <v>9156</v>
      </c>
      <c r="C7489" t="s">
        <v>6</v>
      </c>
      <c r="D7489" s="155">
        <v>1100</v>
      </c>
      <c r="E7489" s="17">
        <v>1840</v>
      </c>
      <c r="F7489" s="17">
        <v>393519</v>
      </c>
      <c r="G7489" s="17">
        <v>206885.25320000006</v>
      </c>
      <c r="H7489">
        <v>58.329688459643585</v>
      </c>
    </row>
    <row r="7490" spans="1:8" x14ac:dyDescent="0.3">
      <c r="A7490" t="s">
        <v>9162</v>
      </c>
      <c r="B7490" t="s">
        <v>9156</v>
      </c>
      <c r="C7490" t="s">
        <v>8</v>
      </c>
      <c r="D7490" s="155">
        <v>1100</v>
      </c>
      <c r="E7490" s="17">
        <v>4050</v>
      </c>
      <c r="F7490" s="17">
        <v>532599</v>
      </c>
      <c r="G7490" s="17">
        <v>220347.61730000022</v>
      </c>
      <c r="H7490">
        <v>72.829195722565544</v>
      </c>
    </row>
    <row r="7491" spans="1:8" x14ac:dyDescent="0.3">
      <c r="A7491" t="s">
        <v>9163</v>
      </c>
      <c r="B7491" t="s">
        <v>9156</v>
      </c>
      <c r="C7491" t="s">
        <v>21</v>
      </c>
      <c r="D7491" s="155">
        <v>1100</v>
      </c>
      <c r="E7491" s="17">
        <v>2790</v>
      </c>
      <c r="F7491" s="17">
        <v>270997</v>
      </c>
      <c r="G7491" s="17">
        <v>121056.33499999999</v>
      </c>
      <c r="H7491">
        <v>67.412218091069576</v>
      </c>
    </row>
    <row r="7492" spans="1:8" x14ac:dyDescent="0.3">
      <c r="A7492" t="s">
        <v>9164</v>
      </c>
      <c r="B7492" t="s">
        <v>9156</v>
      </c>
      <c r="C7492" t="s">
        <v>22</v>
      </c>
      <c r="D7492" s="155">
        <v>1100</v>
      </c>
      <c r="E7492" s="17">
        <v>2400</v>
      </c>
      <c r="F7492" s="17">
        <v>450297</v>
      </c>
      <c r="G7492" s="17">
        <v>223846.32799999983</v>
      </c>
      <c r="H7492">
        <v>56.483186222560633</v>
      </c>
    </row>
    <row r="7493" spans="1:8" x14ac:dyDescent="0.3">
      <c r="A7493" t="s">
        <v>9165</v>
      </c>
      <c r="B7493" t="s">
        <v>9156</v>
      </c>
      <c r="C7493" t="s">
        <v>23</v>
      </c>
      <c r="D7493" s="155">
        <v>1100</v>
      </c>
      <c r="E7493" s="17">
        <v>1360</v>
      </c>
      <c r="F7493" s="17">
        <v>271224</v>
      </c>
      <c r="G7493" s="17">
        <v>133189.24799999999</v>
      </c>
      <c r="H7493">
        <v>83.830531384589278</v>
      </c>
    </row>
    <row r="7494" spans="1:8" x14ac:dyDescent="0.3">
      <c r="A7494" t="s">
        <v>9166</v>
      </c>
      <c r="B7494" t="s">
        <v>9156</v>
      </c>
      <c r="C7494" t="s">
        <v>24</v>
      </c>
      <c r="D7494" s="155">
        <v>1100</v>
      </c>
      <c r="E7494" s="17">
        <v>5640</v>
      </c>
      <c r="F7494" s="17">
        <v>544089</v>
      </c>
      <c r="G7494" s="17">
        <v>294313.77000000019</v>
      </c>
      <c r="H7494">
        <v>60.408955346773176</v>
      </c>
    </row>
    <row r="7495" spans="1:8" x14ac:dyDescent="0.3">
      <c r="A7495" t="s">
        <v>9167</v>
      </c>
      <c r="B7495" t="s">
        <v>9156</v>
      </c>
      <c r="C7495" t="s">
        <v>25</v>
      </c>
      <c r="D7495" s="155">
        <v>1100</v>
      </c>
      <c r="E7495" s="17">
        <v>2080</v>
      </c>
      <c r="F7495" s="17">
        <v>232659</v>
      </c>
      <c r="G7495" s="17">
        <v>126311.302</v>
      </c>
      <c r="H7495">
        <v>64.736073173864</v>
      </c>
    </row>
    <row r="7496" spans="1:8" x14ac:dyDescent="0.3">
      <c r="A7496" t="s">
        <v>9168</v>
      </c>
      <c r="B7496" t="s">
        <v>9156</v>
      </c>
      <c r="C7496" t="s">
        <v>5061</v>
      </c>
      <c r="D7496" s="155">
        <v>1100</v>
      </c>
      <c r="E7496" s="17">
        <v>3808</v>
      </c>
      <c r="F7496" s="17">
        <v>380964</v>
      </c>
      <c r="G7496" s="17">
        <v>201529.01999999976</v>
      </c>
      <c r="H7496">
        <v>59.093433322755644</v>
      </c>
    </row>
    <row r="7497" spans="1:8" x14ac:dyDescent="0.3">
      <c r="A7497" t="s">
        <v>9169</v>
      </c>
      <c r="B7497" t="s">
        <v>9156</v>
      </c>
      <c r="C7497" t="s">
        <v>14</v>
      </c>
      <c r="D7497" s="155">
        <v>1100</v>
      </c>
      <c r="E7497" s="17">
        <v>1451</v>
      </c>
      <c r="F7497" s="17">
        <v>474412</v>
      </c>
      <c r="G7497" s="17">
        <v>261948.2810000001</v>
      </c>
      <c r="H7497">
        <v>27.495959740307505</v>
      </c>
    </row>
    <row r="7498" spans="1:8" x14ac:dyDescent="0.3">
      <c r="A7498" t="s">
        <v>9170</v>
      </c>
      <c r="B7498" t="s">
        <v>9156</v>
      </c>
      <c r="C7498" t="s">
        <v>15</v>
      </c>
      <c r="D7498" s="155">
        <v>1100</v>
      </c>
      <c r="E7498" s="17">
        <v>1197</v>
      </c>
      <c r="F7498" s="17">
        <v>359113</v>
      </c>
      <c r="G7498" s="17">
        <v>214668.08599999998</v>
      </c>
      <c r="H7498">
        <v>70.178868409309331</v>
      </c>
    </row>
    <row r="7499" spans="1:8" x14ac:dyDescent="0.3">
      <c r="A7499" t="s">
        <v>9171</v>
      </c>
      <c r="B7499" t="s">
        <v>9156</v>
      </c>
      <c r="C7499" t="s">
        <v>5063</v>
      </c>
      <c r="D7499" s="155">
        <v>1100</v>
      </c>
      <c r="E7499" s="17">
        <v>400</v>
      </c>
      <c r="F7499" s="17">
        <v>24733</v>
      </c>
      <c r="G7499" s="17">
        <v>11184.961000000001</v>
      </c>
      <c r="H7499">
        <v>31.835584950707627</v>
      </c>
    </row>
    <row r="7500" spans="1:8" x14ac:dyDescent="0.3">
      <c r="A7500" t="s">
        <v>9172</v>
      </c>
      <c r="B7500" t="s">
        <v>9156</v>
      </c>
      <c r="C7500" t="s">
        <v>5065</v>
      </c>
      <c r="D7500" s="155">
        <v>1100</v>
      </c>
      <c r="E7500" s="17">
        <v>1137</v>
      </c>
      <c r="F7500" s="17">
        <v>1115159</v>
      </c>
      <c r="G7500" s="17">
        <v>497673.90609999909</v>
      </c>
      <c r="H7500">
        <v>84.26267343212379</v>
      </c>
    </row>
    <row r="7501" spans="1:8" x14ac:dyDescent="0.3">
      <c r="A7501" t="s">
        <v>9173</v>
      </c>
      <c r="B7501" t="s">
        <v>9156</v>
      </c>
      <c r="C7501" t="s">
        <v>5067</v>
      </c>
      <c r="D7501" s="155">
        <v>1100</v>
      </c>
      <c r="E7501" s="17">
        <v>1287</v>
      </c>
      <c r="F7501" s="17">
        <v>982322</v>
      </c>
      <c r="G7501" s="17">
        <v>374847.3233999993</v>
      </c>
      <c r="H7501">
        <v>90.974885476238299</v>
      </c>
    </row>
    <row r="7502" spans="1:8" x14ac:dyDescent="0.3">
      <c r="A7502" t="s">
        <v>9174</v>
      </c>
      <c r="B7502" t="s">
        <v>9156</v>
      </c>
      <c r="C7502" t="s">
        <v>5069</v>
      </c>
      <c r="D7502" s="155">
        <v>1100</v>
      </c>
      <c r="E7502" s="17">
        <v>1320</v>
      </c>
      <c r="F7502" s="17">
        <v>261929</v>
      </c>
      <c r="G7502" s="17">
        <v>52510.352500000066</v>
      </c>
      <c r="H7502">
        <v>180.17868479453361</v>
      </c>
    </row>
    <row r="7503" spans="1:8" x14ac:dyDescent="0.3">
      <c r="A7503" t="s">
        <v>9175</v>
      </c>
      <c r="B7503" t="s">
        <v>9156</v>
      </c>
      <c r="C7503" t="s">
        <v>5071</v>
      </c>
      <c r="D7503" s="155">
        <v>1100</v>
      </c>
      <c r="E7503" s="17">
        <v>600</v>
      </c>
      <c r="F7503" s="17">
        <v>188718</v>
      </c>
      <c r="G7503" s="17">
        <v>54141.867499999935</v>
      </c>
      <c r="H7503">
        <v>89.338007029589747</v>
      </c>
    </row>
    <row r="7504" spans="1:8" x14ac:dyDescent="0.3">
      <c r="A7504" t="s">
        <v>9176</v>
      </c>
      <c r="B7504" t="s">
        <v>9156</v>
      </c>
      <c r="C7504" t="s">
        <v>5073</v>
      </c>
      <c r="D7504" s="155">
        <v>1100</v>
      </c>
      <c r="E7504" s="17">
        <v>240</v>
      </c>
      <c r="F7504" s="17">
        <v>205404</v>
      </c>
      <c r="G7504" s="17">
        <v>84873.030500000066</v>
      </c>
      <c r="H7504">
        <v>53.254292840480325</v>
      </c>
    </row>
    <row r="7505" spans="1:8" x14ac:dyDescent="0.3">
      <c r="A7505" t="s">
        <v>9177</v>
      </c>
      <c r="B7505" t="s">
        <v>9156</v>
      </c>
      <c r="C7505" t="s">
        <v>5075</v>
      </c>
      <c r="D7505" s="155">
        <v>1100</v>
      </c>
      <c r="E7505" s="17">
        <v>240</v>
      </c>
      <c r="F7505" s="17">
        <v>98008</v>
      </c>
      <c r="G7505" s="17">
        <v>30450.799999999974</v>
      </c>
      <c r="H7505">
        <v>78.883512342133741</v>
      </c>
    </row>
    <row r="7506" spans="1:8" x14ac:dyDescent="0.3">
      <c r="A7506" t="s">
        <v>9178</v>
      </c>
      <c r="B7506" t="s">
        <v>9156</v>
      </c>
      <c r="C7506" t="s">
        <v>26</v>
      </c>
      <c r="D7506" s="155">
        <v>1100</v>
      </c>
      <c r="E7506" s="17">
        <v>1287</v>
      </c>
      <c r="F7506" s="17">
        <v>461881</v>
      </c>
      <c r="G7506" s="17">
        <v>237038.39290000004</v>
      </c>
      <c r="H7506">
        <v>77.651283558257632</v>
      </c>
    </row>
    <row r="7507" spans="1:8" x14ac:dyDescent="0.3">
      <c r="A7507" t="s">
        <v>9179</v>
      </c>
      <c r="B7507" t="s">
        <v>9156</v>
      </c>
      <c r="C7507" t="s">
        <v>27</v>
      </c>
      <c r="D7507" s="155">
        <v>1100</v>
      </c>
      <c r="E7507" s="17">
        <v>1059</v>
      </c>
      <c r="F7507" s="17">
        <v>256569</v>
      </c>
      <c r="G7507" s="17">
        <v>110320.63230000008</v>
      </c>
      <c r="H7507">
        <v>91.74865209452858</v>
      </c>
    </row>
    <row r="7508" spans="1:8" x14ac:dyDescent="0.3">
      <c r="A7508" t="s">
        <v>9180</v>
      </c>
      <c r="B7508" t="s">
        <v>9156</v>
      </c>
      <c r="C7508" t="s">
        <v>28</v>
      </c>
      <c r="D7508" s="155">
        <v>1100</v>
      </c>
      <c r="E7508" s="17">
        <v>1200</v>
      </c>
      <c r="F7508" s="17">
        <v>204232</v>
      </c>
      <c r="G7508" s="17">
        <v>81717.573999999935</v>
      </c>
      <c r="H7508">
        <v>72.662034625212172</v>
      </c>
    </row>
    <row r="7509" spans="1:8" x14ac:dyDescent="0.3">
      <c r="A7509" t="s">
        <v>9181</v>
      </c>
      <c r="B7509" t="s">
        <v>9156</v>
      </c>
      <c r="C7509" t="s">
        <v>29</v>
      </c>
      <c r="D7509" s="155">
        <v>1100</v>
      </c>
      <c r="E7509" s="17">
        <v>600</v>
      </c>
      <c r="F7509" s="17">
        <v>208433</v>
      </c>
      <c r="G7509" s="17">
        <v>114445.00279999993</v>
      </c>
      <c r="H7509">
        <v>59.177402725844992</v>
      </c>
    </row>
    <row r="7510" spans="1:8" x14ac:dyDescent="0.3">
      <c r="A7510" t="s">
        <v>9182</v>
      </c>
      <c r="B7510" t="s">
        <v>9156</v>
      </c>
      <c r="C7510" t="s">
        <v>5077</v>
      </c>
      <c r="D7510" s="155">
        <v>1100</v>
      </c>
      <c r="E7510" s="17">
        <v>640</v>
      </c>
      <c r="F7510" s="17">
        <v>9346</v>
      </c>
      <c r="G7510" s="17">
        <v>4384.0720000000001</v>
      </c>
      <c r="H7510">
        <v>84.841221355892301</v>
      </c>
    </row>
    <row r="7511" spans="1:8" x14ac:dyDescent="0.3">
      <c r="A7511" t="s">
        <v>9183</v>
      </c>
      <c r="B7511" t="s">
        <v>9156</v>
      </c>
      <c r="C7511" t="s">
        <v>30</v>
      </c>
      <c r="D7511" s="155">
        <v>1100</v>
      </c>
      <c r="E7511" s="17">
        <v>1750</v>
      </c>
      <c r="F7511" s="17">
        <v>339540</v>
      </c>
      <c r="G7511" s="17">
        <v>201765.53679999991</v>
      </c>
      <c r="H7511">
        <v>59.331469420669812</v>
      </c>
    </row>
    <row r="7512" spans="1:8" x14ac:dyDescent="0.3">
      <c r="A7512" t="s">
        <v>9184</v>
      </c>
      <c r="B7512" t="s">
        <v>9156</v>
      </c>
      <c r="C7512" t="s">
        <v>5079</v>
      </c>
      <c r="D7512" s="155">
        <v>1100</v>
      </c>
      <c r="E7512" s="17">
        <v>880</v>
      </c>
      <c r="F7512" s="17">
        <v>18376</v>
      </c>
      <c r="G7512" s="17">
        <v>10443.796</v>
      </c>
      <c r="H7512">
        <v>143.50163011440443</v>
      </c>
    </row>
    <row r="7513" spans="1:8" x14ac:dyDescent="0.3">
      <c r="A7513" t="s">
        <v>9185</v>
      </c>
      <c r="B7513" t="s">
        <v>9156</v>
      </c>
      <c r="C7513" t="s">
        <v>5081</v>
      </c>
      <c r="D7513" s="155">
        <v>1100</v>
      </c>
      <c r="E7513" s="17">
        <v>0</v>
      </c>
      <c r="F7513" s="17">
        <v>174037</v>
      </c>
      <c r="G7513" s="17">
        <v>99694.68170000003</v>
      </c>
      <c r="H7513">
        <v>71.151494348811525</v>
      </c>
    </row>
    <row r="7514" spans="1:8" x14ac:dyDescent="0.3">
      <c r="A7514" t="s">
        <v>9186</v>
      </c>
      <c r="B7514" t="s">
        <v>9156</v>
      </c>
      <c r="C7514" t="s">
        <v>5083</v>
      </c>
      <c r="D7514" s="155">
        <v>1100</v>
      </c>
      <c r="E7514" s="17">
        <v>0</v>
      </c>
      <c r="F7514" s="17">
        <v>119572</v>
      </c>
      <c r="G7514" s="17">
        <v>63784.44000000001</v>
      </c>
      <c r="H7514">
        <v>83.248362265709417</v>
      </c>
    </row>
    <row r="7515" spans="1:8" x14ac:dyDescent="0.3">
      <c r="A7515" t="s">
        <v>9187</v>
      </c>
      <c r="B7515" t="s">
        <v>9156</v>
      </c>
      <c r="C7515" t="s">
        <v>5085</v>
      </c>
      <c r="D7515" s="155">
        <v>1100</v>
      </c>
      <c r="E7515" s="17">
        <v>270</v>
      </c>
      <c r="F7515" s="17">
        <v>45689</v>
      </c>
      <c r="G7515" s="17">
        <v>24724.016</v>
      </c>
      <c r="H7515">
        <v>146.67387312577958</v>
      </c>
    </row>
    <row r="7516" spans="1:8" x14ac:dyDescent="0.3">
      <c r="A7516" t="s">
        <v>9188</v>
      </c>
      <c r="B7516" t="s">
        <v>9156</v>
      </c>
      <c r="C7516" t="s">
        <v>31</v>
      </c>
      <c r="D7516" s="155">
        <v>1100</v>
      </c>
      <c r="E7516" s="17">
        <v>3880</v>
      </c>
      <c r="F7516" s="17">
        <v>396076</v>
      </c>
      <c r="G7516" s="17">
        <v>190758.30170000001</v>
      </c>
      <c r="H7516">
        <v>74.773743367548704</v>
      </c>
    </row>
    <row r="7517" spans="1:8" x14ac:dyDescent="0.3">
      <c r="A7517" t="s">
        <v>9189</v>
      </c>
      <c r="B7517" t="s">
        <v>9190</v>
      </c>
      <c r="C7517" t="s">
        <v>4</v>
      </c>
      <c r="D7517" s="155">
        <v>1423.9</v>
      </c>
      <c r="E7517" s="17">
        <v>12183</v>
      </c>
      <c r="F7517" s="17">
        <v>2977407.99</v>
      </c>
      <c r="G7517" s="17">
        <v>1474616.2067000021</v>
      </c>
      <c r="H7517">
        <v>56.838686298066193</v>
      </c>
    </row>
    <row r="7518" spans="1:8" x14ac:dyDescent="0.3">
      <c r="A7518" t="s">
        <v>9191</v>
      </c>
      <c r="B7518" t="s">
        <v>9190</v>
      </c>
      <c r="C7518" t="s">
        <v>2</v>
      </c>
      <c r="D7518" s="155">
        <v>1423.9</v>
      </c>
      <c r="E7518" s="17">
        <v>16527</v>
      </c>
      <c r="F7518" s="17">
        <v>3884836</v>
      </c>
      <c r="G7518" s="17">
        <v>1951363.7967000003</v>
      </c>
      <c r="H7518">
        <v>88.095237151838063</v>
      </c>
    </row>
    <row r="7519" spans="1:8" x14ac:dyDescent="0.3">
      <c r="A7519" t="s">
        <v>9192</v>
      </c>
      <c r="B7519" t="s">
        <v>9190</v>
      </c>
      <c r="C7519" t="s">
        <v>3</v>
      </c>
      <c r="D7519" s="155">
        <v>1423.9</v>
      </c>
      <c r="E7519" s="17">
        <v>14136</v>
      </c>
      <c r="F7519" s="17">
        <v>1138931</v>
      </c>
      <c r="G7519" s="17">
        <v>519586.8969000004</v>
      </c>
      <c r="H7519">
        <v>117.64433684732364</v>
      </c>
    </row>
    <row r="7520" spans="1:8" x14ac:dyDescent="0.3">
      <c r="A7520" t="s">
        <v>9193</v>
      </c>
      <c r="B7520" t="s">
        <v>9190</v>
      </c>
      <c r="C7520" t="s">
        <v>7</v>
      </c>
      <c r="D7520" s="155">
        <v>1423.9</v>
      </c>
      <c r="E7520" s="17">
        <v>4305</v>
      </c>
      <c r="F7520" s="17">
        <v>862448.99</v>
      </c>
      <c r="G7520" s="17">
        <v>466403.98599999992</v>
      </c>
      <c r="H7520">
        <v>81.453468883551466</v>
      </c>
    </row>
    <row r="7521" spans="1:8" x14ac:dyDescent="0.3">
      <c r="A7521" t="s">
        <v>9194</v>
      </c>
      <c r="B7521" t="s">
        <v>9190</v>
      </c>
      <c r="C7521" t="s">
        <v>5</v>
      </c>
      <c r="D7521" s="155">
        <v>1423.9</v>
      </c>
      <c r="E7521" s="17">
        <v>3360</v>
      </c>
      <c r="F7521" s="17">
        <v>423577</v>
      </c>
      <c r="G7521" s="17">
        <v>244103.68080000003</v>
      </c>
      <c r="H7521">
        <v>88.771407217056705</v>
      </c>
    </row>
    <row r="7522" spans="1:8" x14ac:dyDescent="0.3">
      <c r="A7522" t="s">
        <v>9195</v>
      </c>
      <c r="B7522" t="s">
        <v>9190</v>
      </c>
      <c r="C7522" t="s">
        <v>6</v>
      </c>
      <c r="D7522" s="155">
        <v>1423.9</v>
      </c>
      <c r="E7522" s="17">
        <v>2440</v>
      </c>
      <c r="F7522" s="17">
        <v>308510</v>
      </c>
      <c r="G7522" s="17">
        <v>150865.49</v>
      </c>
      <c r="H7522">
        <v>99.768193543815826</v>
      </c>
    </row>
    <row r="7523" spans="1:8" x14ac:dyDescent="0.3">
      <c r="A7523" t="s">
        <v>9196</v>
      </c>
      <c r="B7523" t="s">
        <v>9190</v>
      </c>
      <c r="C7523" t="s">
        <v>8</v>
      </c>
      <c r="D7523" s="155">
        <v>1423.9</v>
      </c>
      <c r="E7523" s="17">
        <v>3120</v>
      </c>
      <c r="F7523" s="17">
        <v>442735</v>
      </c>
      <c r="G7523" s="17">
        <v>205533.80099999983</v>
      </c>
      <c r="H7523">
        <v>82.907554334073851</v>
      </c>
    </row>
    <row r="7524" spans="1:8" x14ac:dyDescent="0.3">
      <c r="A7524" t="s">
        <v>9197</v>
      </c>
      <c r="B7524" t="s">
        <v>9190</v>
      </c>
      <c r="C7524" t="s">
        <v>21</v>
      </c>
      <c r="D7524" s="155">
        <v>1423.9</v>
      </c>
      <c r="E7524" s="17">
        <v>2600</v>
      </c>
      <c r="F7524" s="17">
        <v>226418</v>
      </c>
      <c r="G7524" s="17">
        <v>105600.72000000004</v>
      </c>
      <c r="H7524">
        <v>121.38731746899144</v>
      </c>
    </row>
    <row r="7525" spans="1:8" x14ac:dyDescent="0.3">
      <c r="A7525" t="s">
        <v>9198</v>
      </c>
      <c r="B7525" t="s">
        <v>9190</v>
      </c>
      <c r="C7525" t="s">
        <v>22</v>
      </c>
      <c r="D7525" s="155">
        <v>1423.9</v>
      </c>
      <c r="E7525" s="17">
        <v>2440</v>
      </c>
      <c r="F7525" s="17">
        <v>307711</v>
      </c>
      <c r="G7525" s="17">
        <v>139741.45199999993</v>
      </c>
      <c r="H7525">
        <v>135.89190170827857</v>
      </c>
    </row>
    <row r="7526" spans="1:8" x14ac:dyDescent="0.3">
      <c r="A7526" t="s">
        <v>9199</v>
      </c>
      <c r="B7526" t="s">
        <v>9190</v>
      </c>
      <c r="C7526" t="s">
        <v>23</v>
      </c>
      <c r="D7526" s="155">
        <v>1423.9</v>
      </c>
      <c r="E7526" s="17">
        <v>1360</v>
      </c>
      <c r="F7526" s="17">
        <v>188676</v>
      </c>
      <c r="G7526" s="17">
        <v>97662.938000000038</v>
      </c>
      <c r="H7526">
        <v>153.16227887706958</v>
      </c>
    </row>
    <row r="7527" spans="1:8" x14ac:dyDescent="0.3">
      <c r="A7527" t="s">
        <v>9200</v>
      </c>
      <c r="B7527" t="s">
        <v>9190</v>
      </c>
      <c r="C7527" t="s">
        <v>24</v>
      </c>
      <c r="D7527" s="155">
        <v>1423.9</v>
      </c>
      <c r="E7527" s="17">
        <v>5760</v>
      </c>
      <c r="F7527" s="17">
        <v>442513</v>
      </c>
      <c r="G7527" s="17">
        <v>231238.4880000001</v>
      </c>
      <c r="H7527">
        <v>101.74637048268264</v>
      </c>
    </row>
    <row r="7528" spans="1:8" x14ac:dyDescent="0.3">
      <c r="A7528" t="s">
        <v>9201</v>
      </c>
      <c r="B7528" t="s">
        <v>9190</v>
      </c>
      <c r="C7528" t="s">
        <v>25</v>
      </c>
      <c r="D7528" s="155">
        <v>1423.9</v>
      </c>
      <c r="E7528" s="17">
        <v>2120</v>
      </c>
      <c r="F7528" s="17">
        <v>159142</v>
      </c>
      <c r="G7528" s="17">
        <v>84285.06</v>
      </c>
      <c r="H7528">
        <v>115.49291502831942</v>
      </c>
    </row>
    <row r="7529" spans="1:8" x14ac:dyDescent="0.3">
      <c r="A7529" t="s">
        <v>9202</v>
      </c>
      <c r="B7529" t="s">
        <v>9190</v>
      </c>
      <c r="C7529" t="s">
        <v>5061</v>
      </c>
      <c r="D7529" s="155">
        <v>1423.9</v>
      </c>
      <c r="E7529" s="17">
        <v>4972</v>
      </c>
      <c r="F7529" s="17">
        <v>354787</v>
      </c>
      <c r="G7529" s="17">
        <v>174711.52499999994</v>
      </c>
      <c r="H7529">
        <v>83.98398294104183</v>
      </c>
    </row>
    <row r="7530" spans="1:8" x14ac:dyDescent="0.3">
      <c r="A7530" t="s">
        <v>9203</v>
      </c>
      <c r="B7530" t="s">
        <v>9190</v>
      </c>
      <c r="C7530" t="s">
        <v>14</v>
      </c>
      <c r="D7530" s="155">
        <v>1423.9</v>
      </c>
      <c r="E7530" s="17">
        <v>1339</v>
      </c>
      <c r="F7530" s="17">
        <v>327245</v>
      </c>
      <c r="G7530" s="17">
        <v>179184.149</v>
      </c>
      <c r="H7530">
        <v>48.051425643906391</v>
      </c>
    </row>
    <row r="7531" spans="1:8" x14ac:dyDescent="0.3">
      <c r="A7531" t="s">
        <v>9204</v>
      </c>
      <c r="B7531" t="s">
        <v>9190</v>
      </c>
      <c r="C7531" t="s">
        <v>15</v>
      </c>
      <c r="D7531" s="155">
        <v>1423.9</v>
      </c>
      <c r="E7531" s="17">
        <v>1275</v>
      </c>
      <c r="F7531" s="17">
        <v>315538</v>
      </c>
      <c r="G7531" s="17">
        <v>191374.02599999995</v>
      </c>
      <c r="H7531">
        <v>69.480799366167119</v>
      </c>
    </row>
    <row r="7532" spans="1:8" x14ac:dyDescent="0.3">
      <c r="A7532" t="s">
        <v>9205</v>
      </c>
      <c r="B7532" t="s">
        <v>9190</v>
      </c>
      <c r="C7532" t="s">
        <v>5063</v>
      </c>
      <c r="D7532" s="155">
        <v>1423.9</v>
      </c>
      <c r="E7532" s="17">
        <v>400</v>
      </c>
      <c r="F7532" s="17">
        <v>20543</v>
      </c>
      <c r="G7532" s="17">
        <v>8825.3860000000041</v>
      </c>
      <c r="H7532">
        <v>45.294098866885349</v>
      </c>
    </row>
    <row r="7533" spans="1:8" x14ac:dyDescent="0.3">
      <c r="A7533" t="s">
        <v>9206</v>
      </c>
      <c r="B7533" t="s">
        <v>9190</v>
      </c>
      <c r="C7533" t="s">
        <v>5065</v>
      </c>
      <c r="D7533" s="155">
        <v>1423.9</v>
      </c>
      <c r="E7533" s="17">
        <v>0</v>
      </c>
      <c r="F7533" s="17">
        <v>496404</v>
      </c>
      <c r="G7533" s="17">
        <v>206194.40569999994</v>
      </c>
      <c r="H7533">
        <v>72.699782591922215</v>
      </c>
    </row>
    <row r="7534" spans="1:8" x14ac:dyDescent="0.3">
      <c r="A7534" t="s">
        <v>9207</v>
      </c>
      <c r="B7534" t="s">
        <v>9190</v>
      </c>
      <c r="C7534" t="s">
        <v>5067</v>
      </c>
      <c r="D7534" s="155">
        <v>1423.9</v>
      </c>
      <c r="E7534" s="17">
        <v>0</v>
      </c>
      <c r="F7534" s="17">
        <v>338275</v>
      </c>
      <c r="G7534" s="17">
        <v>108445.23240000015</v>
      </c>
      <c r="H7534">
        <v>166.92121970452695</v>
      </c>
    </row>
    <row r="7535" spans="1:8" x14ac:dyDescent="0.3">
      <c r="A7535" t="s">
        <v>9208</v>
      </c>
      <c r="B7535" t="s">
        <v>9190</v>
      </c>
      <c r="C7535" t="s">
        <v>5069</v>
      </c>
      <c r="D7535" s="155">
        <v>1423.9</v>
      </c>
      <c r="E7535" s="17">
        <v>0</v>
      </c>
      <c r="F7535" s="17">
        <v>26813</v>
      </c>
      <c r="G7535" s="17">
        <v>-1545.2463999999964</v>
      </c>
      <c r="H7535">
        <v>97.904235563028308</v>
      </c>
    </row>
    <row r="7536" spans="1:8" x14ac:dyDescent="0.3">
      <c r="A7536" t="s">
        <v>9209</v>
      </c>
      <c r="B7536" t="s">
        <v>9190</v>
      </c>
      <c r="C7536" t="s">
        <v>5071</v>
      </c>
      <c r="D7536" s="155">
        <v>1423.9</v>
      </c>
      <c r="E7536" s="17">
        <v>0</v>
      </c>
      <c r="F7536" s="17">
        <v>39558</v>
      </c>
      <c r="G7536" s="17">
        <v>12936.764100000011</v>
      </c>
      <c r="H7536">
        <v>120.0341257709976</v>
      </c>
    </row>
    <row r="7537" spans="1:8" x14ac:dyDescent="0.3">
      <c r="A7537" t="s">
        <v>9210</v>
      </c>
      <c r="B7537" t="s">
        <v>9190</v>
      </c>
      <c r="C7537" t="s">
        <v>5073</v>
      </c>
      <c r="D7537" s="155">
        <v>1423.9</v>
      </c>
      <c r="E7537" s="17">
        <v>0</v>
      </c>
      <c r="F7537" s="17">
        <v>21851</v>
      </c>
      <c r="G7537" s="17">
        <v>11132.4673</v>
      </c>
      <c r="H7537">
        <v>66.307985970878164</v>
      </c>
    </row>
    <row r="7538" spans="1:8" x14ac:dyDescent="0.3">
      <c r="A7538" t="s">
        <v>9211</v>
      </c>
      <c r="B7538" t="s">
        <v>9190</v>
      </c>
      <c r="C7538" t="s">
        <v>26</v>
      </c>
      <c r="D7538" s="155">
        <v>1423.9</v>
      </c>
      <c r="E7538" s="17">
        <v>1368</v>
      </c>
      <c r="F7538" s="17">
        <v>337235</v>
      </c>
      <c r="G7538" s="17">
        <v>178332.81360000005</v>
      </c>
      <c r="H7538">
        <v>101.10479836418416</v>
      </c>
    </row>
    <row r="7539" spans="1:8" x14ac:dyDescent="0.3">
      <c r="A7539" t="s">
        <v>9212</v>
      </c>
      <c r="B7539" t="s">
        <v>9190</v>
      </c>
      <c r="C7539" t="s">
        <v>27</v>
      </c>
      <c r="D7539" s="155">
        <v>1423.9</v>
      </c>
      <c r="E7539" s="17">
        <v>1140</v>
      </c>
      <c r="F7539" s="17">
        <v>230533</v>
      </c>
      <c r="G7539" s="17">
        <v>114144.52399999998</v>
      </c>
      <c r="H7539">
        <v>125.04231601589132</v>
      </c>
    </row>
    <row r="7540" spans="1:8" x14ac:dyDescent="0.3">
      <c r="A7540" t="s">
        <v>9213</v>
      </c>
      <c r="B7540" t="s">
        <v>9190</v>
      </c>
      <c r="C7540" t="s">
        <v>28</v>
      </c>
      <c r="D7540" s="155">
        <v>1423.9</v>
      </c>
      <c r="E7540" s="17">
        <v>960</v>
      </c>
      <c r="F7540" s="17">
        <v>134842</v>
      </c>
      <c r="G7540" s="17">
        <v>50956.519999999975</v>
      </c>
      <c r="H7540">
        <v>105.96881032331217</v>
      </c>
    </row>
    <row r="7541" spans="1:8" x14ac:dyDescent="0.3">
      <c r="A7541" t="s">
        <v>9214</v>
      </c>
      <c r="B7541" t="s">
        <v>9190</v>
      </c>
      <c r="C7541" t="s">
        <v>29</v>
      </c>
      <c r="D7541" s="155">
        <v>1423.9</v>
      </c>
      <c r="E7541" s="17">
        <v>400</v>
      </c>
      <c r="F7541" s="17">
        <v>106844</v>
      </c>
      <c r="G7541" s="17">
        <v>59466.95919999999</v>
      </c>
      <c r="H7541">
        <v>118.72258766106812</v>
      </c>
    </row>
    <row r="7542" spans="1:8" x14ac:dyDescent="0.3">
      <c r="A7542" t="s">
        <v>9215</v>
      </c>
      <c r="B7542" t="s">
        <v>9190</v>
      </c>
      <c r="C7542" t="s">
        <v>5077</v>
      </c>
      <c r="D7542" s="155">
        <v>1423.9</v>
      </c>
      <c r="E7542" s="17">
        <v>640</v>
      </c>
      <c r="F7542" s="17">
        <v>7270</v>
      </c>
      <c r="G7542" s="17">
        <v>3960.0880000000002</v>
      </c>
      <c r="H7542">
        <v>215.45516204056182</v>
      </c>
    </row>
    <row r="7543" spans="1:8" x14ac:dyDescent="0.3">
      <c r="A7543" t="s">
        <v>9216</v>
      </c>
      <c r="B7543" t="s">
        <v>9190</v>
      </c>
      <c r="C7543" t="s">
        <v>30</v>
      </c>
      <c r="D7543" s="155">
        <v>1423.9</v>
      </c>
      <c r="E7543" s="17">
        <v>1400</v>
      </c>
      <c r="F7543" s="17">
        <v>211459</v>
      </c>
      <c r="G7543" s="17">
        <v>124094.23890000001</v>
      </c>
      <c r="H7543">
        <v>83.115136151846059</v>
      </c>
    </row>
    <row r="7544" spans="1:8" x14ac:dyDescent="0.3">
      <c r="A7544" t="s">
        <v>9217</v>
      </c>
      <c r="B7544" t="s">
        <v>9190</v>
      </c>
      <c r="C7544" t="s">
        <v>5079</v>
      </c>
      <c r="D7544" s="155">
        <v>1423.9</v>
      </c>
      <c r="E7544" s="17">
        <v>920</v>
      </c>
      <c r="F7544" s="17">
        <v>21204</v>
      </c>
      <c r="G7544" s="17">
        <v>10621.571999999996</v>
      </c>
      <c r="H7544">
        <v>154.87362678961776</v>
      </c>
    </row>
    <row r="7545" spans="1:8" x14ac:dyDescent="0.3">
      <c r="A7545" t="s">
        <v>9218</v>
      </c>
      <c r="B7545" t="s">
        <v>9190</v>
      </c>
      <c r="C7545" t="s">
        <v>5081</v>
      </c>
      <c r="D7545" s="155">
        <v>1423.9</v>
      </c>
      <c r="E7545" s="17">
        <v>0</v>
      </c>
      <c r="F7545" s="17">
        <v>162808</v>
      </c>
      <c r="G7545" s="17">
        <v>86450.02310000002</v>
      </c>
      <c r="H7545">
        <v>78.089054310709471</v>
      </c>
    </row>
    <row r="7546" spans="1:8" x14ac:dyDescent="0.3">
      <c r="A7546" t="s">
        <v>9219</v>
      </c>
      <c r="B7546" t="s">
        <v>9190</v>
      </c>
      <c r="C7546" t="s">
        <v>5083</v>
      </c>
      <c r="D7546" s="155">
        <v>1423.9</v>
      </c>
      <c r="E7546" s="17">
        <v>0</v>
      </c>
      <c r="F7546" s="17">
        <v>127042</v>
      </c>
      <c r="G7546" s="17">
        <v>64560.447999999989</v>
      </c>
      <c r="H7546">
        <v>82.166391286183043</v>
      </c>
    </row>
    <row r="7547" spans="1:8" x14ac:dyDescent="0.3">
      <c r="A7547" t="s">
        <v>9220</v>
      </c>
      <c r="B7547" t="s">
        <v>9190</v>
      </c>
      <c r="C7547" t="s">
        <v>5085</v>
      </c>
      <c r="D7547" s="155">
        <v>1423.9</v>
      </c>
      <c r="E7547" s="17">
        <v>270</v>
      </c>
      <c r="F7547" s="17">
        <v>26208</v>
      </c>
      <c r="G7547" s="17">
        <v>10294.337999999998</v>
      </c>
      <c r="H7547">
        <v>82.71824612713273</v>
      </c>
    </row>
    <row r="7548" spans="1:8" x14ac:dyDescent="0.3">
      <c r="A7548" t="s">
        <v>9221</v>
      </c>
      <c r="B7548" t="s">
        <v>9190</v>
      </c>
      <c r="C7548" t="s">
        <v>31</v>
      </c>
      <c r="D7548" s="155">
        <v>1423.9</v>
      </c>
      <c r="E7548" s="17">
        <v>2400</v>
      </c>
      <c r="F7548" s="17">
        <v>212902</v>
      </c>
      <c r="G7548" s="17">
        <v>90467.82709999998</v>
      </c>
      <c r="H7548">
        <v>73.909553315567777</v>
      </c>
    </row>
    <row r="7549" spans="1:8" x14ac:dyDescent="0.3">
      <c r="A7549" t="s">
        <v>9222</v>
      </c>
      <c r="B7549" t="s">
        <v>9190</v>
      </c>
      <c r="C7549" t="s">
        <v>5087</v>
      </c>
      <c r="D7549" s="155">
        <v>1423.9</v>
      </c>
      <c r="E7549" s="17">
        <v>0</v>
      </c>
      <c r="F7549" s="17">
        <v>1604</v>
      </c>
      <c r="G7549" s="17">
        <v>-278.38000000000011</v>
      </c>
      <c r="H7549">
        <v>83.579558856341379</v>
      </c>
    </row>
    <row r="7550" spans="1:8" x14ac:dyDescent="0.3">
      <c r="A7550" t="s">
        <v>9223</v>
      </c>
      <c r="B7550" t="s">
        <v>9224</v>
      </c>
      <c r="C7550" t="s">
        <v>4</v>
      </c>
      <c r="D7550" s="155">
        <v>1016.8</v>
      </c>
      <c r="E7550" s="17">
        <v>11404</v>
      </c>
      <c r="F7550" s="17">
        <v>2761832</v>
      </c>
      <c r="G7550" s="17">
        <v>1627259.7109000008</v>
      </c>
      <c r="H7550">
        <v>71.012338431261753</v>
      </c>
    </row>
    <row r="7551" spans="1:8" x14ac:dyDescent="0.3">
      <c r="A7551" t="s">
        <v>9225</v>
      </c>
      <c r="B7551" t="s">
        <v>9224</v>
      </c>
      <c r="C7551" t="s">
        <v>2</v>
      </c>
      <c r="D7551" s="155">
        <v>1016.8</v>
      </c>
      <c r="E7551" s="17">
        <v>15237</v>
      </c>
      <c r="F7551" s="17">
        <v>3081812</v>
      </c>
      <c r="G7551" s="17">
        <v>1868289.1229000008</v>
      </c>
      <c r="H7551">
        <v>97.831157465041372</v>
      </c>
    </row>
    <row r="7552" spans="1:8" x14ac:dyDescent="0.3">
      <c r="A7552" t="s">
        <v>9226</v>
      </c>
      <c r="B7552" t="s">
        <v>9224</v>
      </c>
      <c r="C7552" t="s">
        <v>3</v>
      </c>
      <c r="D7552" s="155">
        <v>1016.8</v>
      </c>
      <c r="E7552" s="17">
        <v>11760</v>
      </c>
      <c r="F7552" s="17">
        <v>949824</v>
      </c>
      <c r="G7552" s="17">
        <v>466988.07730000024</v>
      </c>
      <c r="H7552">
        <v>101.51368256511073</v>
      </c>
    </row>
    <row r="7553" spans="1:8" x14ac:dyDescent="0.3">
      <c r="A7553" t="s">
        <v>9227</v>
      </c>
      <c r="B7553" t="s">
        <v>9224</v>
      </c>
      <c r="C7553" t="s">
        <v>7</v>
      </c>
      <c r="D7553" s="155">
        <v>1016.8</v>
      </c>
      <c r="E7553" s="17">
        <v>750</v>
      </c>
      <c r="F7553" s="17">
        <v>127846</v>
      </c>
      <c r="G7553" s="17">
        <v>73921.449000000037</v>
      </c>
      <c r="H7553">
        <v>54.545330289351938</v>
      </c>
    </row>
    <row r="7554" spans="1:8" x14ac:dyDescent="0.3">
      <c r="A7554" t="s">
        <v>9228</v>
      </c>
      <c r="B7554" t="s">
        <v>9224</v>
      </c>
      <c r="C7554" t="s">
        <v>5</v>
      </c>
      <c r="D7554" s="155">
        <v>1016.8</v>
      </c>
      <c r="E7554" s="17">
        <v>3200</v>
      </c>
      <c r="F7554" s="17">
        <v>217391</v>
      </c>
      <c r="G7554" s="17">
        <v>126961.03600000004</v>
      </c>
      <c r="H7554">
        <v>81.19622103465619</v>
      </c>
    </row>
    <row r="7555" spans="1:8" x14ac:dyDescent="0.3">
      <c r="A7555" t="s">
        <v>9229</v>
      </c>
      <c r="B7555" t="s">
        <v>9224</v>
      </c>
      <c r="C7555" t="s">
        <v>6</v>
      </c>
      <c r="D7555" s="155">
        <v>1016.8</v>
      </c>
      <c r="E7555" s="17">
        <v>1040</v>
      </c>
      <c r="F7555" s="17">
        <v>155990</v>
      </c>
      <c r="G7555" s="17">
        <v>83404.563699999999</v>
      </c>
      <c r="H7555">
        <v>51.315175720725165</v>
      </c>
    </row>
    <row r="7556" spans="1:8" x14ac:dyDescent="0.3">
      <c r="A7556" t="s">
        <v>9230</v>
      </c>
      <c r="B7556" t="s">
        <v>9224</v>
      </c>
      <c r="C7556" t="s">
        <v>8</v>
      </c>
      <c r="D7556" s="155">
        <v>1016.8</v>
      </c>
      <c r="E7556" s="17">
        <v>2340</v>
      </c>
      <c r="F7556" s="17">
        <v>291495</v>
      </c>
      <c r="G7556" s="17">
        <v>164978.6908000001</v>
      </c>
      <c r="H7556">
        <v>76.958111601314556</v>
      </c>
    </row>
    <row r="7557" spans="1:8" x14ac:dyDescent="0.3">
      <c r="A7557" t="s">
        <v>9231</v>
      </c>
      <c r="B7557" t="s">
        <v>9224</v>
      </c>
      <c r="C7557" t="s">
        <v>21</v>
      </c>
      <c r="D7557" s="155">
        <v>1016.8</v>
      </c>
      <c r="E7557" s="17">
        <v>1640</v>
      </c>
      <c r="F7557" s="17">
        <v>107819</v>
      </c>
      <c r="G7557" s="17">
        <v>55377.871000000006</v>
      </c>
      <c r="H7557">
        <v>107.44319027532762</v>
      </c>
    </row>
    <row r="7558" spans="1:8" x14ac:dyDescent="0.3">
      <c r="A7558" t="s">
        <v>9232</v>
      </c>
      <c r="B7558" t="s">
        <v>9224</v>
      </c>
      <c r="C7558" t="s">
        <v>22</v>
      </c>
      <c r="D7558" s="155">
        <v>1016.8</v>
      </c>
      <c r="E7558" s="17">
        <v>1560</v>
      </c>
      <c r="F7558" s="17">
        <v>162351</v>
      </c>
      <c r="G7558" s="17">
        <v>89818.714000000007</v>
      </c>
      <c r="H7558">
        <v>92.989334679180018</v>
      </c>
    </row>
    <row r="7559" spans="1:8" x14ac:dyDescent="0.3">
      <c r="A7559" t="s">
        <v>9233</v>
      </c>
      <c r="B7559" t="s">
        <v>9224</v>
      </c>
      <c r="C7559" t="s">
        <v>23</v>
      </c>
      <c r="D7559" s="155">
        <v>1016.8</v>
      </c>
      <c r="E7559" s="17">
        <v>880</v>
      </c>
      <c r="F7559" s="17">
        <v>170664</v>
      </c>
      <c r="G7559" s="17">
        <v>94569.596000000005</v>
      </c>
      <c r="H7559">
        <v>67.851545757556636</v>
      </c>
    </row>
    <row r="7560" spans="1:8" x14ac:dyDescent="0.3">
      <c r="A7560" t="s">
        <v>9234</v>
      </c>
      <c r="B7560" t="s">
        <v>9224</v>
      </c>
      <c r="C7560" t="s">
        <v>24</v>
      </c>
      <c r="D7560" s="155">
        <v>1016.8</v>
      </c>
      <c r="E7560" s="17">
        <v>3680</v>
      </c>
      <c r="F7560" s="17">
        <v>241695</v>
      </c>
      <c r="G7560" s="17">
        <v>129166.85999999997</v>
      </c>
      <c r="H7560">
        <v>84.947083182926434</v>
      </c>
    </row>
    <row r="7561" spans="1:8" x14ac:dyDescent="0.3">
      <c r="A7561" t="s">
        <v>9235</v>
      </c>
      <c r="B7561" t="s">
        <v>9224</v>
      </c>
      <c r="C7561" t="s">
        <v>25</v>
      </c>
      <c r="D7561" s="155">
        <v>1016.8</v>
      </c>
      <c r="E7561" s="17">
        <v>1360</v>
      </c>
      <c r="F7561" s="17">
        <v>132012</v>
      </c>
      <c r="G7561" s="17">
        <v>71169.227999999974</v>
      </c>
      <c r="H7561">
        <v>78.007900157803419</v>
      </c>
    </row>
    <row r="7562" spans="1:8" x14ac:dyDescent="0.3">
      <c r="A7562" t="s">
        <v>9236</v>
      </c>
      <c r="B7562" t="s">
        <v>9224</v>
      </c>
      <c r="C7562" t="s">
        <v>5061</v>
      </c>
      <c r="D7562" s="155">
        <v>1016.8</v>
      </c>
      <c r="E7562" s="17">
        <v>6027</v>
      </c>
      <c r="F7562" s="17">
        <v>190357</v>
      </c>
      <c r="G7562" s="17">
        <v>108123.13900000004</v>
      </c>
      <c r="H7562">
        <v>60.691858415841565</v>
      </c>
    </row>
    <row r="7563" spans="1:8" x14ac:dyDescent="0.3">
      <c r="A7563" t="s">
        <v>9237</v>
      </c>
      <c r="B7563" t="s">
        <v>9224</v>
      </c>
      <c r="C7563" t="s">
        <v>14</v>
      </c>
      <c r="D7563" s="155">
        <v>1016.8</v>
      </c>
      <c r="E7563" s="17">
        <v>1974</v>
      </c>
      <c r="F7563" s="17">
        <v>223090</v>
      </c>
      <c r="G7563" s="17">
        <v>117868.68599999993</v>
      </c>
      <c r="H7563">
        <v>30.226462570121484</v>
      </c>
    </row>
    <row r="7564" spans="1:8" x14ac:dyDescent="0.3">
      <c r="A7564" t="s">
        <v>9238</v>
      </c>
      <c r="B7564" t="s">
        <v>9224</v>
      </c>
      <c r="C7564" t="s">
        <v>15</v>
      </c>
      <c r="D7564" s="155">
        <v>1016.8</v>
      </c>
      <c r="E7564" s="17">
        <v>1870</v>
      </c>
      <c r="F7564" s="17">
        <v>186058</v>
      </c>
      <c r="G7564" s="17">
        <v>109991.299</v>
      </c>
      <c r="H7564">
        <v>68.935666855067183</v>
      </c>
    </row>
    <row r="7565" spans="1:8" x14ac:dyDescent="0.3">
      <c r="A7565" t="s">
        <v>9239</v>
      </c>
      <c r="B7565" t="s">
        <v>9224</v>
      </c>
      <c r="C7565" t="s">
        <v>5063</v>
      </c>
      <c r="D7565" s="155">
        <v>1016.8</v>
      </c>
      <c r="E7565" s="17">
        <v>400</v>
      </c>
      <c r="F7565" s="17">
        <v>11585</v>
      </c>
      <c r="G7565" s="17">
        <v>5892.9639999999999</v>
      </c>
      <c r="H7565">
        <v>40.958645254527575</v>
      </c>
    </row>
    <row r="7566" spans="1:8" x14ac:dyDescent="0.3">
      <c r="A7566" t="s">
        <v>9240</v>
      </c>
      <c r="B7566" t="s">
        <v>9224</v>
      </c>
      <c r="C7566" t="s">
        <v>5065</v>
      </c>
      <c r="D7566" s="155">
        <v>1016.8</v>
      </c>
      <c r="E7566" s="17">
        <v>1137</v>
      </c>
      <c r="F7566" s="17">
        <v>637413</v>
      </c>
      <c r="G7566" s="17">
        <v>284969.70220000006</v>
      </c>
      <c r="H7566">
        <v>81.576235578510861</v>
      </c>
    </row>
    <row r="7567" spans="1:8" x14ac:dyDescent="0.3">
      <c r="A7567" t="s">
        <v>9241</v>
      </c>
      <c r="B7567" t="s">
        <v>9224</v>
      </c>
      <c r="C7567" t="s">
        <v>5067</v>
      </c>
      <c r="D7567" s="155">
        <v>1016.8</v>
      </c>
      <c r="E7567" s="17">
        <v>1368</v>
      </c>
      <c r="F7567" s="17">
        <v>504801</v>
      </c>
      <c r="G7567" s="17">
        <v>239813.87489999994</v>
      </c>
      <c r="H7567">
        <v>113.42278360451547</v>
      </c>
    </row>
    <row r="7568" spans="1:8" x14ac:dyDescent="0.3">
      <c r="A7568" t="s">
        <v>9242</v>
      </c>
      <c r="B7568" t="s">
        <v>9224</v>
      </c>
      <c r="C7568" t="s">
        <v>5069</v>
      </c>
      <c r="D7568" s="155">
        <v>1016.8</v>
      </c>
      <c r="E7568" s="17">
        <v>792</v>
      </c>
      <c r="F7568" s="17">
        <v>93491</v>
      </c>
      <c r="G7568" s="17">
        <v>41363.085499999994</v>
      </c>
      <c r="H7568">
        <v>243.91656140780455</v>
      </c>
    </row>
    <row r="7569" spans="1:8" x14ac:dyDescent="0.3">
      <c r="A7569" t="s">
        <v>9243</v>
      </c>
      <c r="B7569" t="s">
        <v>9224</v>
      </c>
      <c r="C7569" t="s">
        <v>5071</v>
      </c>
      <c r="D7569" s="155">
        <v>1016.8</v>
      </c>
      <c r="E7569" s="17">
        <v>480</v>
      </c>
      <c r="F7569" s="17">
        <v>75896</v>
      </c>
      <c r="G7569" s="17">
        <v>39058.991499999989</v>
      </c>
      <c r="H7569">
        <v>222.2220045881304</v>
      </c>
    </row>
    <row r="7570" spans="1:8" x14ac:dyDescent="0.3">
      <c r="A7570" t="s">
        <v>9244</v>
      </c>
      <c r="B7570" t="s">
        <v>9224</v>
      </c>
      <c r="C7570" t="s">
        <v>5073</v>
      </c>
      <c r="D7570" s="155">
        <v>1016.8</v>
      </c>
      <c r="E7570" s="17">
        <v>120</v>
      </c>
      <c r="F7570" s="17">
        <v>55871</v>
      </c>
      <c r="G7570" s="17">
        <v>24251.50239999999</v>
      </c>
      <c r="H7570">
        <v>31.927523057798343</v>
      </c>
    </row>
    <row r="7571" spans="1:8" x14ac:dyDescent="0.3">
      <c r="A7571" t="s">
        <v>9245</v>
      </c>
      <c r="B7571" t="s">
        <v>9224</v>
      </c>
      <c r="C7571" t="s">
        <v>5075</v>
      </c>
      <c r="D7571" s="155">
        <v>1016.8</v>
      </c>
      <c r="E7571" s="17">
        <v>120</v>
      </c>
      <c r="F7571" s="17">
        <v>18670</v>
      </c>
      <c r="G7571" s="17">
        <v>7759.9</v>
      </c>
      <c r="H7571">
        <v>71.819593770909435</v>
      </c>
    </row>
    <row r="7572" spans="1:8" x14ac:dyDescent="0.3">
      <c r="A7572" t="s">
        <v>9246</v>
      </c>
      <c r="B7572" t="s">
        <v>9224</v>
      </c>
      <c r="C7572" t="s">
        <v>26</v>
      </c>
      <c r="D7572" s="155">
        <v>1016.8</v>
      </c>
      <c r="E7572" s="17">
        <v>684</v>
      </c>
      <c r="F7572" s="17">
        <v>162978</v>
      </c>
      <c r="G7572" s="17">
        <v>92624.803100000005</v>
      </c>
      <c r="H7572">
        <v>150.87753251053763</v>
      </c>
    </row>
    <row r="7573" spans="1:8" x14ac:dyDescent="0.3">
      <c r="A7573" t="s">
        <v>9247</v>
      </c>
      <c r="B7573" t="s">
        <v>9224</v>
      </c>
      <c r="C7573" t="s">
        <v>27</v>
      </c>
      <c r="D7573" s="155">
        <v>1016.8</v>
      </c>
      <c r="E7573" s="17">
        <v>912</v>
      </c>
      <c r="F7573" s="17">
        <v>168688</v>
      </c>
      <c r="G7573" s="17">
        <v>91840.664700000008</v>
      </c>
      <c r="H7573">
        <v>205.96974852685619</v>
      </c>
    </row>
    <row r="7574" spans="1:8" x14ac:dyDescent="0.3">
      <c r="A7574" t="s">
        <v>9248</v>
      </c>
      <c r="B7574" t="s">
        <v>9224</v>
      </c>
      <c r="C7574" t="s">
        <v>28</v>
      </c>
      <c r="D7574" s="155">
        <v>1016.8</v>
      </c>
      <c r="E7574" s="17">
        <v>1592</v>
      </c>
      <c r="F7574" s="17">
        <v>165612</v>
      </c>
      <c r="G7574" s="17">
        <v>80912.914900000018</v>
      </c>
      <c r="H7574">
        <v>105.47201289663066</v>
      </c>
    </row>
    <row r="7575" spans="1:8" x14ac:dyDescent="0.3">
      <c r="A7575" t="s">
        <v>9249</v>
      </c>
      <c r="B7575" t="s">
        <v>9224</v>
      </c>
      <c r="C7575" t="s">
        <v>29</v>
      </c>
      <c r="D7575" s="155">
        <v>1016.8</v>
      </c>
      <c r="E7575" s="17">
        <v>200</v>
      </c>
      <c r="F7575" s="17">
        <v>37229</v>
      </c>
      <c r="G7575" s="17">
        <v>19790.178200000006</v>
      </c>
      <c r="H7575">
        <v>55.410278789591132</v>
      </c>
    </row>
    <row r="7576" spans="1:8" x14ac:dyDescent="0.3">
      <c r="A7576" t="s">
        <v>9250</v>
      </c>
      <c r="B7576" t="s">
        <v>9224</v>
      </c>
      <c r="C7576" t="s">
        <v>5077</v>
      </c>
      <c r="D7576" s="155">
        <v>1016.8</v>
      </c>
      <c r="E7576" s="17">
        <v>480</v>
      </c>
      <c r="F7576" s="17">
        <v>2381</v>
      </c>
      <c r="G7576" s="17">
        <v>908</v>
      </c>
      <c r="H7576">
        <v>74.26509436524104</v>
      </c>
    </row>
    <row r="7577" spans="1:8" x14ac:dyDescent="0.3">
      <c r="A7577" t="s">
        <v>9251</v>
      </c>
      <c r="B7577" t="s">
        <v>9224</v>
      </c>
      <c r="C7577" t="s">
        <v>30</v>
      </c>
      <c r="D7577" s="155">
        <v>1016.8</v>
      </c>
      <c r="E7577" s="17">
        <v>1650</v>
      </c>
      <c r="F7577" s="17">
        <v>290637</v>
      </c>
      <c r="G7577" s="17">
        <v>171712.74789999996</v>
      </c>
      <c r="H7577">
        <v>89.024442265968872</v>
      </c>
    </row>
    <row r="7578" spans="1:8" x14ac:dyDescent="0.3">
      <c r="A7578" t="s">
        <v>9252</v>
      </c>
      <c r="B7578" t="s">
        <v>9224</v>
      </c>
      <c r="C7578" t="s">
        <v>5079</v>
      </c>
      <c r="D7578" s="155">
        <v>1016.8</v>
      </c>
      <c r="E7578" s="17">
        <v>600</v>
      </c>
      <c r="F7578" s="17">
        <v>7441</v>
      </c>
      <c r="G7578" s="17">
        <v>4159.1080000000002</v>
      </c>
      <c r="H7578">
        <v>107.20344380619476</v>
      </c>
    </row>
    <row r="7579" spans="1:8" x14ac:dyDescent="0.3">
      <c r="A7579" t="s">
        <v>9253</v>
      </c>
      <c r="B7579" t="s">
        <v>9224</v>
      </c>
      <c r="C7579" t="s">
        <v>5081</v>
      </c>
      <c r="D7579" s="155">
        <v>1016.8</v>
      </c>
      <c r="E7579" s="17">
        <v>0</v>
      </c>
      <c r="F7579" s="17">
        <v>27285</v>
      </c>
      <c r="G7579" s="17">
        <v>14151.008000000002</v>
      </c>
      <c r="H7579">
        <v>60.746195475069605</v>
      </c>
    </row>
    <row r="7580" spans="1:8" x14ac:dyDescent="0.3">
      <c r="A7580" t="s">
        <v>9254</v>
      </c>
      <c r="B7580" t="s">
        <v>9224</v>
      </c>
      <c r="C7580" t="s">
        <v>5083</v>
      </c>
      <c r="D7580" s="155">
        <v>1016.8</v>
      </c>
      <c r="E7580" s="17">
        <v>0</v>
      </c>
      <c r="F7580" s="17">
        <v>57672</v>
      </c>
      <c r="G7580" s="17">
        <v>30160.295999999998</v>
      </c>
      <c r="H7580">
        <v>47.35443939059536</v>
      </c>
    </row>
    <row r="7581" spans="1:8" x14ac:dyDescent="0.3">
      <c r="A7581" t="s">
        <v>9255</v>
      </c>
      <c r="B7581" t="s">
        <v>9224</v>
      </c>
      <c r="C7581" t="s">
        <v>5085</v>
      </c>
      <c r="D7581" s="155">
        <v>1016.8</v>
      </c>
      <c r="E7581" s="17">
        <v>270</v>
      </c>
      <c r="F7581" s="17">
        <v>18894</v>
      </c>
      <c r="G7581" s="17">
        <v>6642.1919999999991</v>
      </c>
      <c r="H7581">
        <v>73.341215606708815</v>
      </c>
    </row>
    <row r="7582" spans="1:8" x14ac:dyDescent="0.3">
      <c r="A7582" t="s">
        <v>9256</v>
      </c>
      <c r="B7582" t="s">
        <v>9224</v>
      </c>
      <c r="C7582" t="s">
        <v>31</v>
      </c>
      <c r="D7582" s="155">
        <v>1016.8</v>
      </c>
      <c r="E7582" s="17">
        <v>3160</v>
      </c>
      <c r="F7582" s="17">
        <v>240212</v>
      </c>
      <c r="G7582" s="17">
        <v>123314.86790000003</v>
      </c>
      <c r="H7582">
        <v>78.771527152803557</v>
      </c>
    </row>
    <row r="7583" spans="1:8" x14ac:dyDescent="0.3">
      <c r="A7583" t="s">
        <v>972</v>
      </c>
      <c r="B7583" t="s">
        <v>201</v>
      </c>
      <c r="C7583" t="s">
        <v>4</v>
      </c>
      <c r="D7583" s="155">
        <v>1168.4000000000001</v>
      </c>
      <c r="E7583" s="17">
        <v>13749</v>
      </c>
      <c r="F7583" s="17">
        <v>4711366</v>
      </c>
      <c r="G7583" s="17">
        <v>2671718.0554</v>
      </c>
      <c r="H7583">
        <v>47.098800792771058</v>
      </c>
    </row>
    <row r="7584" spans="1:8" x14ac:dyDescent="0.3">
      <c r="A7584" t="s">
        <v>973</v>
      </c>
      <c r="B7584" t="s">
        <v>201</v>
      </c>
      <c r="C7584" t="s">
        <v>2</v>
      </c>
      <c r="D7584" s="155">
        <v>1168.4000000000001</v>
      </c>
      <c r="E7584" s="17">
        <v>12828</v>
      </c>
      <c r="F7584" s="17">
        <v>4831553</v>
      </c>
      <c r="G7584" s="17">
        <v>2757135.3496000022</v>
      </c>
      <c r="H7584">
        <v>63.257234834700277</v>
      </c>
    </row>
    <row r="7585" spans="1:8" x14ac:dyDescent="0.3">
      <c r="A7585" t="s">
        <v>974</v>
      </c>
      <c r="B7585" t="s">
        <v>201</v>
      </c>
      <c r="C7585" t="s">
        <v>3</v>
      </c>
      <c r="D7585" s="155">
        <v>1168.4000000000001</v>
      </c>
      <c r="E7585" s="17">
        <v>11928</v>
      </c>
      <c r="F7585" s="17">
        <v>2096196</v>
      </c>
      <c r="G7585" s="17">
        <v>1084534.2536000002</v>
      </c>
      <c r="H7585">
        <v>59.429125808547013</v>
      </c>
    </row>
    <row r="7586" spans="1:8" x14ac:dyDescent="0.3">
      <c r="A7586" t="s">
        <v>975</v>
      </c>
      <c r="B7586" t="s">
        <v>201</v>
      </c>
      <c r="C7586" t="s">
        <v>7</v>
      </c>
      <c r="D7586" s="155">
        <v>1168.4000000000001</v>
      </c>
      <c r="E7586" s="17">
        <v>6285</v>
      </c>
      <c r="F7586" s="17">
        <v>2092076</v>
      </c>
      <c r="G7586" s="17">
        <v>1215938.1740000003</v>
      </c>
      <c r="H7586">
        <v>51.317648972160704</v>
      </c>
    </row>
    <row r="7587" spans="1:8" x14ac:dyDescent="0.3">
      <c r="A7587" t="s">
        <v>976</v>
      </c>
      <c r="B7587" t="s">
        <v>201</v>
      </c>
      <c r="C7587" t="s">
        <v>5</v>
      </c>
      <c r="D7587" s="155">
        <v>1168.4000000000001</v>
      </c>
      <c r="E7587" s="17">
        <v>5600</v>
      </c>
      <c r="F7587" s="17">
        <v>955178</v>
      </c>
      <c r="G7587" s="17">
        <v>543918.40489999996</v>
      </c>
      <c r="H7587">
        <v>45.677459093282152</v>
      </c>
    </row>
    <row r="7588" spans="1:8" x14ac:dyDescent="0.3">
      <c r="A7588" t="s">
        <v>977</v>
      </c>
      <c r="B7588" t="s">
        <v>201</v>
      </c>
      <c r="C7588" t="s">
        <v>6</v>
      </c>
      <c r="D7588" s="155">
        <v>1168.4000000000001</v>
      </c>
      <c r="E7588" s="17">
        <v>1580</v>
      </c>
      <c r="F7588" s="17">
        <v>440964</v>
      </c>
      <c r="G7588" s="17">
        <v>232281.97509999972</v>
      </c>
      <c r="H7588">
        <v>43.348024773742679</v>
      </c>
    </row>
    <row r="7589" spans="1:8" x14ac:dyDescent="0.3">
      <c r="A7589" t="s">
        <v>978</v>
      </c>
      <c r="B7589" t="s">
        <v>201</v>
      </c>
      <c r="C7589" t="s">
        <v>8</v>
      </c>
      <c r="D7589" s="155">
        <v>1168.4000000000001</v>
      </c>
      <c r="E7589" s="17">
        <v>5830</v>
      </c>
      <c r="F7589" s="17">
        <v>985935</v>
      </c>
      <c r="G7589" s="17">
        <v>469997.00270000007</v>
      </c>
      <c r="H7589">
        <v>66.776648425580149</v>
      </c>
    </row>
    <row r="7590" spans="1:8" x14ac:dyDescent="0.3">
      <c r="A7590" t="s">
        <v>979</v>
      </c>
      <c r="B7590" t="s">
        <v>201</v>
      </c>
      <c r="C7590" t="s">
        <v>21</v>
      </c>
      <c r="D7590" s="155">
        <v>1168.4000000000001</v>
      </c>
      <c r="E7590" s="17">
        <v>3030</v>
      </c>
      <c r="F7590" s="17">
        <v>279985</v>
      </c>
      <c r="G7590" s="17">
        <v>132388.33199999999</v>
      </c>
      <c r="H7590">
        <v>68.420776396524104</v>
      </c>
    </row>
    <row r="7591" spans="1:8" x14ac:dyDescent="0.3">
      <c r="A7591" t="s">
        <v>980</v>
      </c>
      <c r="B7591" t="s">
        <v>201</v>
      </c>
      <c r="C7591" t="s">
        <v>22</v>
      </c>
      <c r="D7591" s="155">
        <v>1168.4000000000001</v>
      </c>
      <c r="E7591" s="17">
        <v>2600</v>
      </c>
      <c r="F7591" s="17">
        <v>441770</v>
      </c>
      <c r="G7591" s="17">
        <v>220464.97800000006</v>
      </c>
      <c r="H7591">
        <v>68.550185173384889</v>
      </c>
    </row>
    <row r="7592" spans="1:8" x14ac:dyDescent="0.3">
      <c r="A7592" t="s">
        <v>981</v>
      </c>
      <c r="B7592" t="s">
        <v>201</v>
      </c>
      <c r="C7592" t="s">
        <v>23</v>
      </c>
      <c r="D7592" s="155">
        <v>1168.4000000000001</v>
      </c>
      <c r="E7592" s="17">
        <v>1440</v>
      </c>
      <c r="F7592" s="17">
        <v>388034</v>
      </c>
      <c r="G7592" s="17">
        <v>198398.80479999998</v>
      </c>
      <c r="H7592">
        <v>66.184065738763181</v>
      </c>
    </row>
    <row r="7593" spans="1:8" x14ac:dyDescent="0.3">
      <c r="A7593" t="s">
        <v>982</v>
      </c>
      <c r="B7593" t="s">
        <v>201</v>
      </c>
      <c r="C7593" t="s">
        <v>24</v>
      </c>
      <c r="D7593" s="155">
        <v>1168.4000000000001</v>
      </c>
      <c r="E7593" s="17">
        <v>6160</v>
      </c>
      <c r="F7593" s="17">
        <v>590390</v>
      </c>
      <c r="G7593" s="17">
        <v>318275.86099999998</v>
      </c>
      <c r="H7593">
        <v>72.032226414372246</v>
      </c>
    </row>
    <row r="7594" spans="1:8" x14ac:dyDescent="0.3">
      <c r="A7594" t="s">
        <v>983</v>
      </c>
      <c r="B7594" t="s">
        <v>201</v>
      </c>
      <c r="C7594" t="s">
        <v>25</v>
      </c>
      <c r="D7594" s="155">
        <v>1168.4000000000001</v>
      </c>
      <c r="E7594" s="17">
        <v>2280</v>
      </c>
      <c r="F7594" s="17">
        <v>252331</v>
      </c>
      <c r="G7594" s="17">
        <v>131147.32399999999</v>
      </c>
      <c r="H7594">
        <v>65.812144726489436</v>
      </c>
    </row>
    <row r="7595" spans="1:8" x14ac:dyDescent="0.3">
      <c r="A7595" t="s">
        <v>9257</v>
      </c>
      <c r="B7595" t="s">
        <v>201</v>
      </c>
      <c r="C7595" t="s">
        <v>5061</v>
      </c>
      <c r="D7595" s="155">
        <v>1168.4000000000001</v>
      </c>
      <c r="E7595" s="17">
        <v>2350</v>
      </c>
      <c r="F7595" s="17">
        <v>440759</v>
      </c>
      <c r="G7595" s="17">
        <v>238696.28799999983</v>
      </c>
      <c r="H7595">
        <v>46.922261891149716</v>
      </c>
    </row>
    <row r="7596" spans="1:8" x14ac:dyDescent="0.3">
      <c r="A7596" t="s">
        <v>984</v>
      </c>
      <c r="B7596" t="s">
        <v>201</v>
      </c>
      <c r="C7596" t="s">
        <v>14</v>
      </c>
      <c r="D7596" s="155">
        <v>1168.4000000000001</v>
      </c>
      <c r="E7596" s="17">
        <v>1065</v>
      </c>
      <c r="F7596" s="17">
        <v>383330</v>
      </c>
      <c r="G7596" s="17">
        <v>199218.96999999994</v>
      </c>
      <c r="H7596">
        <v>27.0970496422729</v>
      </c>
    </row>
    <row r="7597" spans="1:8" x14ac:dyDescent="0.3">
      <c r="A7597" t="s">
        <v>985</v>
      </c>
      <c r="B7597" t="s">
        <v>201</v>
      </c>
      <c r="C7597" t="s">
        <v>15</v>
      </c>
      <c r="D7597" s="155">
        <v>1168.4000000000001</v>
      </c>
      <c r="E7597" s="17">
        <v>1050</v>
      </c>
      <c r="F7597" s="17">
        <v>647155</v>
      </c>
      <c r="G7597" s="17">
        <v>384332.16299999959</v>
      </c>
      <c r="H7597">
        <v>31.242239470993788</v>
      </c>
    </row>
    <row r="7598" spans="1:8" x14ac:dyDescent="0.3">
      <c r="A7598" t="s">
        <v>9258</v>
      </c>
      <c r="B7598" t="s">
        <v>201</v>
      </c>
      <c r="C7598" t="s">
        <v>5063</v>
      </c>
      <c r="D7598" s="155">
        <v>1168.4000000000001</v>
      </c>
      <c r="E7598" s="17">
        <v>400</v>
      </c>
      <c r="F7598" s="17">
        <v>31713</v>
      </c>
      <c r="G7598" s="17">
        <v>15305.153000000009</v>
      </c>
      <c r="H7598">
        <v>23.102703803856794</v>
      </c>
    </row>
    <row r="7599" spans="1:8" x14ac:dyDescent="0.3">
      <c r="A7599" t="s">
        <v>9259</v>
      </c>
      <c r="B7599" t="s">
        <v>201</v>
      </c>
      <c r="C7599" t="s">
        <v>5065</v>
      </c>
      <c r="D7599" s="155">
        <v>1168.4000000000001</v>
      </c>
      <c r="E7599" s="17">
        <v>0</v>
      </c>
      <c r="F7599" s="17">
        <v>1132977</v>
      </c>
      <c r="G7599" s="17">
        <v>531535.97760000045</v>
      </c>
      <c r="H7599">
        <v>75.737608095686312</v>
      </c>
    </row>
    <row r="7600" spans="1:8" x14ac:dyDescent="0.3">
      <c r="A7600" t="s">
        <v>9260</v>
      </c>
      <c r="B7600" t="s">
        <v>201</v>
      </c>
      <c r="C7600" t="s">
        <v>5067</v>
      </c>
      <c r="D7600" s="155">
        <v>1168.4000000000001</v>
      </c>
      <c r="E7600" s="17">
        <v>0</v>
      </c>
      <c r="F7600" s="17">
        <v>874145</v>
      </c>
      <c r="G7600" s="17">
        <v>364152.75950000004</v>
      </c>
      <c r="H7600">
        <v>89.452869186153947</v>
      </c>
    </row>
    <row r="7601" spans="1:8" x14ac:dyDescent="0.3">
      <c r="A7601" t="s">
        <v>9261</v>
      </c>
      <c r="B7601" t="s">
        <v>201</v>
      </c>
      <c r="C7601" t="s">
        <v>5069</v>
      </c>
      <c r="D7601" s="155">
        <v>1168.4000000000001</v>
      </c>
      <c r="E7601" s="17">
        <v>0</v>
      </c>
      <c r="F7601" s="17">
        <v>118282</v>
      </c>
      <c r="G7601" s="17">
        <v>38740.448000000019</v>
      </c>
      <c r="H7601">
        <v>123.67104037019637</v>
      </c>
    </row>
    <row r="7602" spans="1:8" x14ac:dyDescent="0.3">
      <c r="A7602" t="s">
        <v>9262</v>
      </c>
      <c r="B7602" t="s">
        <v>201</v>
      </c>
      <c r="C7602" t="s">
        <v>5071</v>
      </c>
      <c r="D7602" s="155">
        <v>1168.4000000000001</v>
      </c>
      <c r="E7602" s="17">
        <v>0</v>
      </c>
      <c r="F7602" s="17">
        <v>76780</v>
      </c>
      <c r="G7602" s="17">
        <v>39872.29770000001</v>
      </c>
      <c r="H7602">
        <v>34.420501934090886</v>
      </c>
    </row>
    <row r="7603" spans="1:8" x14ac:dyDescent="0.3">
      <c r="A7603" t="s">
        <v>9263</v>
      </c>
      <c r="B7603" t="s">
        <v>201</v>
      </c>
      <c r="C7603" t="s">
        <v>5073</v>
      </c>
      <c r="D7603" s="155">
        <v>1168.4000000000001</v>
      </c>
      <c r="E7603" s="17">
        <v>0</v>
      </c>
      <c r="F7603" s="17">
        <v>77072</v>
      </c>
      <c r="G7603" s="17">
        <v>34734.75880000004</v>
      </c>
      <c r="H7603">
        <v>24.139249675531548</v>
      </c>
    </row>
    <row r="7604" spans="1:8" x14ac:dyDescent="0.3">
      <c r="A7604" t="s">
        <v>9264</v>
      </c>
      <c r="B7604" t="s">
        <v>201</v>
      </c>
      <c r="C7604" t="s">
        <v>5075</v>
      </c>
      <c r="D7604" s="155">
        <v>1168.4000000000001</v>
      </c>
      <c r="E7604" s="17">
        <v>0</v>
      </c>
      <c r="F7604" s="17">
        <v>2606</v>
      </c>
      <c r="G7604" s="17">
        <v>286.45999999999958</v>
      </c>
      <c r="H7604">
        <v>101.84842253205365</v>
      </c>
    </row>
    <row r="7605" spans="1:8" x14ac:dyDescent="0.3">
      <c r="A7605" t="s">
        <v>986</v>
      </c>
      <c r="B7605" t="s">
        <v>201</v>
      </c>
      <c r="C7605" t="s">
        <v>26</v>
      </c>
      <c r="D7605" s="155">
        <v>1168.4000000000001</v>
      </c>
      <c r="E7605" s="17">
        <v>1368</v>
      </c>
      <c r="F7605" s="17">
        <v>613879</v>
      </c>
      <c r="G7605" s="17">
        <v>326686.20680000016</v>
      </c>
      <c r="H7605">
        <v>56.271286220423065</v>
      </c>
    </row>
    <row r="7606" spans="1:8" x14ac:dyDescent="0.3">
      <c r="A7606" t="s">
        <v>987</v>
      </c>
      <c r="B7606" t="s">
        <v>201</v>
      </c>
      <c r="C7606" t="s">
        <v>27</v>
      </c>
      <c r="D7606" s="155">
        <v>1168.4000000000001</v>
      </c>
      <c r="E7606" s="17">
        <v>1596</v>
      </c>
      <c r="F7606" s="17">
        <v>423313</v>
      </c>
      <c r="G7606" s="17">
        <v>204369.62059999988</v>
      </c>
      <c r="H7606">
        <v>90.099837559646332</v>
      </c>
    </row>
    <row r="7607" spans="1:8" x14ac:dyDescent="0.3">
      <c r="A7607" t="s">
        <v>988</v>
      </c>
      <c r="B7607" t="s">
        <v>201</v>
      </c>
      <c r="C7607" t="s">
        <v>28</v>
      </c>
      <c r="D7607" s="155">
        <v>1168.4000000000001</v>
      </c>
      <c r="E7607" s="17">
        <v>1056</v>
      </c>
      <c r="F7607" s="17">
        <v>294734</v>
      </c>
      <c r="G7607" s="17">
        <v>128472.00899999985</v>
      </c>
      <c r="H7607">
        <v>54.048163983552918</v>
      </c>
    </row>
    <row r="7608" spans="1:8" x14ac:dyDescent="0.3">
      <c r="A7608" t="s">
        <v>989</v>
      </c>
      <c r="B7608" t="s">
        <v>201</v>
      </c>
      <c r="C7608" t="s">
        <v>29</v>
      </c>
      <c r="D7608" s="155">
        <v>1168.4000000000001</v>
      </c>
      <c r="E7608" s="17">
        <v>600</v>
      </c>
      <c r="F7608" s="17">
        <v>206370</v>
      </c>
      <c r="G7608" s="17">
        <v>102067.59359999995</v>
      </c>
      <c r="H7608">
        <v>52.385874066468254</v>
      </c>
    </row>
    <row r="7609" spans="1:8" x14ac:dyDescent="0.3">
      <c r="A7609" t="s">
        <v>9265</v>
      </c>
      <c r="B7609" t="s">
        <v>201</v>
      </c>
      <c r="C7609" t="s">
        <v>5077</v>
      </c>
      <c r="D7609" s="155">
        <v>1168.4000000000001</v>
      </c>
      <c r="E7609" s="17">
        <v>0</v>
      </c>
      <c r="F7609" s="17">
        <v>5697</v>
      </c>
      <c r="G7609" s="17">
        <v>2366.616</v>
      </c>
      <c r="H7609">
        <v>39.709940325199732</v>
      </c>
    </row>
    <row r="7610" spans="1:8" x14ac:dyDescent="0.3">
      <c r="A7610" t="s">
        <v>990</v>
      </c>
      <c r="B7610" t="s">
        <v>201</v>
      </c>
      <c r="C7610" t="s">
        <v>30</v>
      </c>
      <c r="D7610" s="155">
        <v>1168.4000000000001</v>
      </c>
      <c r="E7610" s="17">
        <v>1108</v>
      </c>
      <c r="F7610" s="17">
        <v>314257</v>
      </c>
      <c r="G7610" s="17">
        <v>173483.23869999993</v>
      </c>
      <c r="H7610">
        <v>54.544590965617658</v>
      </c>
    </row>
    <row r="7611" spans="1:8" x14ac:dyDescent="0.3">
      <c r="A7611" t="s">
        <v>9266</v>
      </c>
      <c r="B7611" t="s">
        <v>201</v>
      </c>
      <c r="C7611" t="s">
        <v>5079</v>
      </c>
      <c r="D7611" s="155">
        <v>1168.4000000000001</v>
      </c>
      <c r="E7611" s="17">
        <v>960</v>
      </c>
      <c r="F7611" s="17">
        <v>30802</v>
      </c>
      <c r="G7611" s="17">
        <v>15993.386</v>
      </c>
      <c r="H7611">
        <v>107.68641327270745</v>
      </c>
    </row>
    <row r="7612" spans="1:8" x14ac:dyDescent="0.3">
      <c r="A7612" t="s">
        <v>9267</v>
      </c>
      <c r="B7612" t="s">
        <v>201</v>
      </c>
      <c r="C7612" t="s">
        <v>5081</v>
      </c>
      <c r="D7612" s="155">
        <v>1168.4000000000001</v>
      </c>
      <c r="E7612" s="17">
        <v>1140</v>
      </c>
      <c r="F7612" s="17">
        <v>685069</v>
      </c>
      <c r="G7612" s="17">
        <v>336983.47169999994</v>
      </c>
      <c r="H7612">
        <v>68.672319888571408</v>
      </c>
    </row>
    <row r="7613" spans="1:8" x14ac:dyDescent="0.3">
      <c r="A7613" t="s">
        <v>9268</v>
      </c>
      <c r="B7613" t="s">
        <v>201</v>
      </c>
      <c r="C7613" t="s">
        <v>5083</v>
      </c>
      <c r="D7613" s="155">
        <v>1168.4000000000001</v>
      </c>
      <c r="E7613" s="17">
        <v>1824</v>
      </c>
      <c r="F7613" s="17">
        <v>1221908</v>
      </c>
      <c r="G7613" s="17">
        <v>659919.72090000077</v>
      </c>
      <c r="H7613">
        <v>60.371580309707682</v>
      </c>
    </row>
    <row r="7614" spans="1:8" x14ac:dyDescent="0.3">
      <c r="A7614" t="s">
        <v>9269</v>
      </c>
      <c r="B7614" t="s">
        <v>201</v>
      </c>
      <c r="C7614" t="s">
        <v>5085</v>
      </c>
      <c r="D7614" s="155">
        <v>1168.4000000000001</v>
      </c>
      <c r="E7614" s="17">
        <v>270</v>
      </c>
      <c r="F7614" s="17">
        <v>51830</v>
      </c>
      <c r="G7614" s="17">
        <v>23255.232899999999</v>
      </c>
      <c r="H7614">
        <v>77.754318533010888</v>
      </c>
    </row>
    <row r="7615" spans="1:8" x14ac:dyDescent="0.3">
      <c r="A7615" t="s">
        <v>991</v>
      </c>
      <c r="B7615" t="s">
        <v>201</v>
      </c>
      <c r="C7615" t="s">
        <v>31</v>
      </c>
      <c r="D7615" s="155">
        <v>1168.4000000000001</v>
      </c>
      <c r="E7615" s="17">
        <v>4120</v>
      </c>
      <c r="F7615" s="17">
        <v>533148</v>
      </c>
      <c r="G7615" s="17">
        <v>271083.51850000001</v>
      </c>
      <c r="H7615">
        <v>52.374818030424258</v>
      </c>
    </row>
    <row r="7616" spans="1:8" x14ac:dyDescent="0.3">
      <c r="A7616" t="s">
        <v>1291</v>
      </c>
      <c r="B7616" t="s">
        <v>202</v>
      </c>
      <c r="C7616" t="s">
        <v>4</v>
      </c>
      <c r="D7616" s="155">
        <v>1382.9</v>
      </c>
      <c r="E7616" s="17">
        <v>17774</v>
      </c>
      <c r="F7616" s="17">
        <v>8340626</v>
      </c>
      <c r="G7616" s="17">
        <v>4731910.690200001</v>
      </c>
      <c r="H7616">
        <v>37.249714507058172</v>
      </c>
    </row>
    <row r="7617" spans="1:8" x14ac:dyDescent="0.3">
      <c r="A7617" t="s">
        <v>1292</v>
      </c>
      <c r="B7617" t="s">
        <v>202</v>
      </c>
      <c r="C7617" t="s">
        <v>2</v>
      </c>
      <c r="D7617" s="155">
        <v>1382.9</v>
      </c>
      <c r="E7617" s="17">
        <v>23938</v>
      </c>
      <c r="F7617" s="17">
        <v>12057475</v>
      </c>
      <c r="G7617" s="17">
        <v>7050752.5817000074</v>
      </c>
      <c r="H7617">
        <v>55.829027467616427</v>
      </c>
    </row>
    <row r="7618" spans="1:8" x14ac:dyDescent="0.3">
      <c r="A7618" t="s">
        <v>1293</v>
      </c>
      <c r="B7618" t="s">
        <v>202</v>
      </c>
      <c r="C7618" t="s">
        <v>3</v>
      </c>
      <c r="D7618" s="155">
        <v>1382.9</v>
      </c>
      <c r="E7618" s="17">
        <v>16080</v>
      </c>
      <c r="F7618" s="17">
        <v>4293656</v>
      </c>
      <c r="G7618" s="17">
        <v>2392656.5314000021</v>
      </c>
      <c r="H7618">
        <v>50.10689872115001</v>
      </c>
    </row>
    <row r="7619" spans="1:8" x14ac:dyDescent="0.3">
      <c r="A7619" t="s">
        <v>1294</v>
      </c>
      <c r="B7619" t="s">
        <v>202</v>
      </c>
      <c r="C7619" t="s">
        <v>7</v>
      </c>
      <c r="D7619" s="155">
        <v>1382.9</v>
      </c>
      <c r="E7619" s="17">
        <v>4314</v>
      </c>
      <c r="F7619" s="17">
        <v>1701191</v>
      </c>
      <c r="G7619" s="17">
        <v>953595.50600000075</v>
      </c>
      <c r="H7619">
        <v>47.094872892586025</v>
      </c>
    </row>
    <row r="7620" spans="1:8" x14ac:dyDescent="0.3">
      <c r="A7620" t="s">
        <v>1295</v>
      </c>
      <c r="B7620" t="s">
        <v>202</v>
      </c>
      <c r="C7620" t="s">
        <v>5</v>
      </c>
      <c r="D7620" s="155">
        <v>1382.9</v>
      </c>
      <c r="E7620" s="17">
        <v>10000</v>
      </c>
      <c r="F7620" s="17">
        <v>2136620</v>
      </c>
      <c r="G7620" s="17">
        <v>1209874.2663999996</v>
      </c>
      <c r="H7620">
        <v>41.78740016732025</v>
      </c>
    </row>
    <row r="7621" spans="1:8" x14ac:dyDescent="0.3">
      <c r="A7621" t="s">
        <v>1296</v>
      </c>
      <c r="B7621" t="s">
        <v>202</v>
      </c>
      <c r="C7621" t="s">
        <v>6</v>
      </c>
      <c r="D7621" s="155">
        <v>1382.9</v>
      </c>
      <c r="E7621" s="17">
        <v>2295</v>
      </c>
      <c r="F7621" s="17">
        <v>841338</v>
      </c>
      <c r="G7621" s="17">
        <v>455159.75050000066</v>
      </c>
      <c r="H7621">
        <v>28.846416242559542</v>
      </c>
    </row>
    <row r="7622" spans="1:8" x14ac:dyDescent="0.3">
      <c r="A7622" t="s">
        <v>1297</v>
      </c>
      <c r="B7622" t="s">
        <v>202</v>
      </c>
      <c r="C7622" t="s">
        <v>8</v>
      </c>
      <c r="D7622" s="155">
        <v>1382.9</v>
      </c>
      <c r="E7622" s="17">
        <v>6000</v>
      </c>
      <c r="F7622" s="17">
        <v>1676625</v>
      </c>
      <c r="G7622" s="17">
        <v>847321.94510000001</v>
      </c>
      <c r="H7622">
        <v>38.384288540620922</v>
      </c>
    </row>
    <row r="7623" spans="1:8" x14ac:dyDescent="0.3">
      <c r="A7623" t="s">
        <v>1298</v>
      </c>
      <c r="B7623" t="s">
        <v>202</v>
      </c>
      <c r="C7623" t="s">
        <v>21</v>
      </c>
      <c r="D7623" s="155">
        <v>1382.9</v>
      </c>
      <c r="E7623" s="17">
        <v>3390</v>
      </c>
      <c r="F7623" s="17">
        <v>468010</v>
      </c>
      <c r="G7623" s="17">
        <v>222897.46799999991</v>
      </c>
      <c r="H7623">
        <v>49.251366056632413</v>
      </c>
    </row>
    <row r="7624" spans="1:8" x14ac:dyDescent="0.3">
      <c r="A7624" t="s">
        <v>1299</v>
      </c>
      <c r="B7624" t="s">
        <v>202</v>
      </c>
      <c r="C7624" t="s">
        <v>22</v>
      </c>
      <c r="D7624" s="155">
        <v>1382.9</v>
      </c>
      <c r="E7624" s="17">
        <v>3560</v>
      </c>
      <c r="F7624" s="17">
        <v>881377</v>
      </c>
      <c r="G7624" s="17">
        <v>443750.14600000071</v>
      </c>
      <c r="H7624">
        <v>42.680467708227177</v>
      </c>
    </row>
    <row r="7625" spans="1:8" x14ac:dyDescent="0.3">
      <c r="A7625" t="s">
        <v>1300</v>
      </c>
      <c r="B7625" t="s">
        <v>202</v>
      </c>
      <c r="C7625" t="s">
        <v>23</v>
      </c>
      <c r="D7625" s="155">
        <v>1382.9</v>
      </c>
      <c r="E7625" s="17">
        <v>2000</v>
      </c>
      <c r="F7625" s="17">
        <v>808998</v>
      </c>
      <c r="G7625" s="17">
        <v>431695.13400000014</v>
      </c>
      <c r="H7625">
        <v>43.921568368632599</v>
      </c>
    </row>
    <row r="7626" spans="1:8" x14ac:dyDescent="0.3">
      <c r="A7626" t="s">
        <v>1301</v>
      </c>
      <c r="B7626" t="s">
        <v>202</v>
      </c>
      <c r="C7626" t="s">
        <v>24</v>
      </c>
      <c r="D7626" s="155">
        <v>1382.9</v>
      </c>
      <c r="E7626" s="17">
        <v>8360</v>
      </c>
      <c r="F7626" s="17">
        <v>1253956</v>
      </c>
      <c r="G7626" s="17">
        <v>683578.60599999968</v>
      </c>
      <c r="H7626">
        <v>43.733235602952313</v>
      </c>
    </row>
    <row r="7627" spans="1:8" x14ac:dyDescent="0.3">
      <c r="A7627" t="s">
        <v>1302</v>
      </c>
      <c r="B7627" t="s">
        <v>202</v>
      </c>
      <c r="C7627" t="s">
        <v>25</v>
      </c>
      <c r="D7627" s="155">
        <v>1382.9</v>
      </c>
      <c r="E7627" s="17">
        <v>3120</v>
      </c>
      <c r="F7627" s="17">
        <v>632339</v>
      </c>
      <c r="G7627" s="17">
        <v>330306.2199999998</v>
      </c>
      <c r="H7627">
        <v>36.71623097168461</v>
      </c>
    </row>
    <row r="7628" spans="1:8" x14ac:dyDescent="0.3">
      <c r="A7628" t="s">
        <v>9270</v>
      </c>
      <c r="B7628" t="s">
        <v>202</v>
      </c>
      <c r="C7628" t="s">
        <v>5061</v>
      </c>
      <c r="D7628" s="155">
        <v>1382.9</v>
      </c>
      <c r="E7628" s="17">
        <v>7195</v>
      </c>
      <c r="F7628" s="17">
        <v>726230</v>
      </c>
      <c r="G7628" s="17">
        <v>392266.82100000011</v>
      </c>
      <c r="H7628">
        <v>40.406947506629095</v>
      </c>
    </row>
    <row r="7629" spans="1:8" x14ac:dyDescent="0.3">
      <c r="A7629" t="s">
        <v>1303</v>
      </c>
      <c r="B7629" t="s">
        <v>202</v>
      </c>
      <c r="C7629" t="s">
        <v>14</v>
      </c>
      <c r="D7629" s="155">
        <v>1382.9</v>
      </c>
      <c r="E7629" s="17">
        <v>3059</v>
      </c>
      <c r="F7629" s="17">
        <v>1079554</v>
      </c>
      <c r="G7629" s="17">
        <v>567092.34900000039</v>
      </c>
      <c r="H7629">
        <v>16.881194145588854</v>
      </c>
    </row>
    <row r="7630" spans="1:8" x14ac:dyDescent="0.3">
      <c r="A7630" t="s">
        <v>1304</v>
      </c>
      <c r="B7630" t="s">
        <v>202</v>
      </c>
      <c r="C7630" t="s">
        <v>15</v>
      </c>
      <c r="D7630" s="155">
        <v>1382.9</v>
      </c>
      <c r="E7630" s="17">
        <v>2665</v>
      </c>
      <c r="F7630" s="17">
        <v>1085445</v>
      </c>
      <c r="G7630" s="17">
        <v>641127.87759999977</v>
      </c>
      <c r="H7630">
        <v>34.363462862803232</v>
      </c>
    </row>
    <row r="7631" spans="1:8" x14ac:dyDescent="0.3">
      <c r="A7631" t="s">
        <v>9271</v>
      </c>
      <c r="B7631" t="s">
        <v>202</v>
      </c>
      <c r="C7631" t="s">
        <v>5063</v>
      </c>
      <c r="D7631" s="155">
        <v>1382.9</v>
      </c>
      <c r="E7631" s="17">
        <v>400</v>
      </c>
      <c r="F7631" s="17">
        <v>43463</v>
      </c>
      <c r="G7631" s="17">
        <v>20461.855</v>
      </c>
      <c r="H7631">
        <v>11.873527978715844</v>
      </c>
    </row>
    <row r="7632" spans="1:8" x14ac:dyDescent="0.3">
      <c r="A7632" t="s">
        <v>9272</v>
      </c>
      <c r="B7632" t="s">
        <v>202</v>
      </c>
      <c r="C7632" t="s">
        <v>5065</v>
      </c>
      <c r="D7632" s="155">
        <v>1382.9</v>
      </c>
      <c r="E7632" s="17">
        <v>1596</v>
      </c>
      <c r="F7632" s="17">
        <v>3068135</v>
      </c>
      <c r="G7632" s="17">
        <v>1491199.8607999973</v>
      </c>
      <c r="H7632">
        <v>42.586356096845599</v>
      </c>
    </row>
    <row r="7633" spans="1:8" x14ac:dyDescent="0.3">
      <c r="A7633" t="s">
        <v>9273</v>
      </c>
      <c r="B7633" t="s">
        <v>202</v>
      </c>
      <c r="C7633" t="s">
        <v>5067</v>
      </c>
      <c r="D7633" s="155">
        <v>1382.9</v>
      </c>
      <c r="E7633" s="17">
        <v>2280</v>
      </c>
      <c r="F7633" s="17">
        <v>2886691</v>
      </c>
      <c r="G7633" s="17">
        <v>1249840.0452000005</v>
      </c>
      <c r="H7633">
        <v>56.084690411667339</v>
      </c>
    </row>
    <row r="7634" spans="1:8" x14ac:dyDescent="0.3">
      <c r="A7634" t="s">
        <v>9274</v>
      </c>
      <c r="B7634" t="s">
        <v>202</v>
      </c>
      <c r="C7634" t="s">
        <v>5069</v>
      </c>
      <c r="D7634" s="155">
        <v>1382.9</v>
      </c>
      <c r="E7634" s="17">
        <v>2112</v>
      </c>
      <c r="F7634" s="17">
        <v>712225</v>
      </c>
      <c r="G7634" s="17">
        <v>249179.96959999949</v>
      </c>
      <c r="H7634">
        <v>89.105227530156085</v>
      </c>
    </row>
    <row r="7635" spans="1:8" x14ac:dyDescent="0.3">
      <c r="A7635" t="s">
        <v>9275</v>
      </c>
      <c r="B7635" t="s">
        <v>202</v>
      </c>
      <c r="C7635" t="s">
        <v>5071</v>
      </c>
      <c r="D7635" s="155">
        <v>1382.9</v>
      </c>
      <c r="E7635" s="17">
        <v>600</v>
      </c>
      <c r="F7635" s="17">
        <v>356673</v>
      </c>
      <c r="G7635" s="17">
        <v>141325.66129999989</v>
      </c>
      <c r="H7635">
        <v>74.141051354910587</v>
      </c>
    </row>
    <row r="7636" spans="1:8" x14ac:dyDescent="0.3">
      <c r="A7636" t="s">
        <v>9276</v>
      </c>
      <c r="B7636" t="s">
        <v>202</v>
      </c>
      <c r="C7636" t="s">
        <v>5073</v>
      </c>
      <c r="D7636" s="155">
        <v>1382.9</v>
      </c>
      <c r="E7636" s="17">
        <v>0</v>
      </c>
      <c r="F7636" s="17">
        <v>294415</v>
      </c>
      <c r="G7636" s="17">
        <v>137698.08330000014</v>
      </c>
      <c r="H7636">
        <v>9.7943423621478622</v>
      </c>
    </row>
    <row r="7637" spans="1:8" x14ac:dyDescent="0.3">
      <c r="A7637" t="s">
        <v>9277</v>
      </c>
      <c r="B7637" t="s">
        <v>202</v>
      </c>
      <c r="C7637" t="s">
        <v>5075</v>
      </c>
      <c r="D7637" s="155">
        <v>1382.9</v>
      </c>
      <c r="E7637" s="17">
        <v>0</v>
      </c>
      <c r="F7637" s="17">
        <v>45624</v>
      </c>
      <c r="G7637" s="17">
        <v>20065.930000000008</v>
      </c>
      <c r="H7637">
        <v>44.43527699861535</v>
      </c>
    </row>
    <row r="7638" spans="1:8" x14ac:dyDescent="0.3">
      <c r="A7638" t="s">
        <v>1305</v>
      </c>
      <c r="B7638" t="s">
        <v>202</v>
      </c>
      <c r="C7638" t="s">
        <v>26</v>
      </c>
      <c r="D7638" s="155">
        <v>1382.9</v>
      </c>
      <c r="E7638" s="17">
        <v>1596</v>
      </c>
      <c r="F7638" s="17">
        <v>895133</v>
      </c>
      <c r="G7638" s="17">
        <v>478765.30129999993</v>
      </c>
      <c r="H7638">
        <v>40.849315076563414</v>
      </c>
    </row>
    <row r="7639" spans="1:8" x14ac:dyDescent="0.3">
      <c r="A7639" t="s">
        <v>1306</v>
      </c>
      <c r="B7639" t="s">
        <v>202</v>
      </c>
      <c r="C7639" t="s">
        <v>27</v>
      </c>
      <c r="D7639" s="155">
        <v>1382.9</v>
      </c>
      <c r="E7639" s="17">
        <v>1368</v>
      </c>
      <c r="F7639" s="17">
        <v>539502</v>
      </c>
      <c r="G7639" s="17">
        <v>275722.54009999981</v>
      </c>
      <c r="H7639">
        <v>69.007195998887411</v>
      </c>
    </row>
    <row r="7640" spans="1:8" x14ac:dyDescent="0.3">
      <c r="A7640" t="s">
        <v>1307</v>
      </c>
      <c r="B7640" t="s">
        <v>202</v>
      </c>
      <c r="C7640" t="s">
        <v>28</v>
      </c>
      <c r="D7640" s="155">
        <v>1382.9</v>
      </c>
      <c r="E7640" s="17">
        <v>1056</v>
      </c>
      <c r="F7640" s="17">
        <v>394871</v>
      </c>
      <c r="G7640" s="17">
        <v>160717.46199999994</v>
      </c>
      <c r="H7640">
        <v>61.889705477779181</v>
      </c>
    </row>
    <row r="7641" spans="1:8" x14ac:dyDescent="0.3">
      <c r="A7641" t="s">
        <v>1308</v>
      </c>
      <c r="B7641" t="s">
        <v>202</v>
      </c>
      <c r="C7641" t="s">
        <v>29</v>
      </c>
      <c r="D7641" s="155">
        <v>1382.9</v>
      </c>
      <c r="E7641" s="17">
        <v>200</v>
      </c>
      <c r="F7641" s="17">
        <v>165064</v>
      </c>
      <c r="G7641" s="17">
        <v>92300.149799999941</v>
      </c>
      <c r="H7641">
        <v>45.231406931514812</v>
      </c>
    </row>
    <row r="7642" spans="1:8" x14ac:dyDescent="0.3">
      <c r="A7642" t="s">
        <v>9278</v>
      </c>
      <c r="B7642" t="s">
        <v>202</v>
      </c>
      <c r="C7642" t="s">
        <v>5077</v>
      </c>
      <c r="D7642" s="155">
        <v>1382.9</v>
      </c>
      <c r="E7642" s="17">
        <v>0</v>
      </c>
      <c r="F7642" s="17">
        <v>9359</v>
      </c>
      <c r="G7642" s="17">
        <v>5184.32</v>
      </c>
      <c r="H7642">
        <v>43.390830267230101</v>
      </c>
    </row>
    <row r="7643" spans="1:8" x14ac:dyDescent="0.3">
      <c r="A7643" t="s">
        <v>1309</v>
      </c>
      <c r="B7643" t="s">
        <v>202</v>
      </c>
      <c r="C7643" t="s">
        <v>30</v>
      </c>
      <c r="D7643" s="155">
        <v>1382.9</v>
      </c>
      <c r="E7643" s="17">
        <v>3748</v>
      </c>
      <c r="F7643" s="17">
        <v>1571449</v>
      </c>
      <c r="G7643" s="17">
        <v>913890.40279999969</v>
      </c>
      <c r="H7643">
        <v>43.735107135330942</v>
      </c>
    </row>
    <row r="7644" spans="1:8" x14ac:dyDescent="0.3">
      <c r="A7644" t="s">
        <v>9279</v>
      </c>
      <c r="B7644" t="s">
        <v>202</v>
      </c>
      <c r="C7644" t="s">
        <v>5079</v>
      </c>
      <c r="D7644" s="155">
        <v>1382.9</v>
      </c>
      <c r="E7644" s="17">
        <v>840</v>
      </c>
      <c r="F7644" s="17">
        <v>37995</v>
      </c>
      <c r="G7644" s="17">
        <v>19621.554000000004</v>
      </c>
      <c r="H7644">
        <v>65.877895115592338</v>
      </c>
    </row>
    <row r="7645" spans="1:8" x14ac:dyDescent="0.3">
      <c r="A7645" t="s">
        <v>9280</v>
      </c>
      <c r="B7645" t="s">
        <v>202</v>
      </c>
      <c r="C7645" t="s">
        <v>5081</v>
      </c>
      <c r="D7645" s="155">
        <v>1382.9</v>
      </c>
      <c r="E7645" s="17">
        <v>0</v>
      </c>
      <c r="F7645" s="17">
        <v>427858</v>
      </c>
      <c r="G7645" s="17">
        <v>222244.31360000011</v>
      </c>
      <c r="H7645">
        <v>47.820923179071272</v>
      </c>
    </row>
    <row r="7646" spans="1:8" x14ac:dyDescent="0.3">
      <c r="A7646" t="s">
        <v>9281</v>
      </c>
      <c r="B7646" t="s">
        <v>202</v>
      </c>
      <c r="C7646" t="s">
        <v>5083</v>
      </c>
      <c r="D7646" s="155">
        <v>1382.9</v>
      </c>
      <c r="E7646" s="17">
        <v>0</v>
      </c>
      <c r="F7646" s="17">
        <v>395155</v>
      </c>
      <c r="G7646" s="17">
        <v>218194.58000000005</v>
      </c>
      <c r="H7646">
        <v>30.147476662295478</v>
      </c>
    </row>
    <row r="7647" spans="1:8" x14ac:dyDescent="0.3">
      <c r="A7647" t="s">
        <v>9282</v>
      </c>
      <c r="B7647" t="s">
        <v>202</v>
      </c>
      <c r="C7647" t="s">
        <v>5085</v>
      </c>
      <c r="D7647" s="155">
        <v>1382.9</v>
      </c>
      <c r="E7647" s="17">
        <v>180</v>
      </c>
      <c r="F7647" s="17">
        <v>65776</v>
      </c>
      <c r="G7647" s="17">
        <v>25598.7592</v>
      </c>
      <c r="H7647">
        <v>21.527917616483013</v>
      </c>
    </row>
    <row r="7648" spans="1:8" x14ac:dyDescent="0.3">
      <c r="A7648" t="s">
        <v>1310</v>
      </c>
      <c r="B7648" t="s">
        <v>202</v>
      </c>
      <c r="C7648" t="s">
        <v>31</v>
      </c>
      <c r="D7648" s="155">
        <v>1382.9</v>
      </c>
      <c r="E7648" s="17">
        <v>2160</v>
      </c>
      <c r="F7648" s="17">
        <v>405088</v>
      </c>
      <c r="G7648" s="17">
        <v>220625.01510000008</v>
      </c>
      <c r="H7648">
        <v>44.215730061082944</v>
      </c>
    </row>
    <row r="7649" spans="1:8" x14ac:dyDescent="0.3">
      <c r="A7649" t="s">
        <v>9283</v>
      </c>
      <c r="B7649" t="s">
        <v>202</v>
      </c>
      <c r="C7649" t="s">
        <v>5087</v>
      </c>
      <c r="D7649" s="155">
        <v>1382.9</v>
      </c>
      <c r="E7649" s="17">
        <v>0</v>
      </c>
      <c r="F7649" s="17">
        <v>2928</v>
      </c>
      <c r="G7649" s="17">
        <v>1045.6199999999999</v>
      </c>
      <c r="H7649">
        <v>158.93328658400543</v>
      </c>
    </row>
    <row r="7650" spans="1:8" x14ac:dyDescent="0.3">
      <c r="A7650" t="s">
        <v>1331</v>
      </c>
      <c r="B7650" t="s">
        <v>203</v>
      </c>
      <c r="C7650" t="s">
        <v>4</v>
      </c>
      <c r="D7650" s="155">
        <v>1519.4</v>
      </c>
      <c r="E7650" s="17">
        <v>16372</v>
      </c>
      <c r="F7650" s="17">
        <v>4169836</v>
      </c>
      <c r="G7650" s="17">
        <v>2176556.901899999</v>
      </c>
      <c r="H7650">
        <v>62.99232458855618</v>
      </c>
    </row>
    <row r="7651" spans="1:8" x14ac:dyDescent="0.3">
      <c r="A7651" t="s">
        <v>1332</v>
      </c>
      <c r="B7651" t="s">
        <v>203</v>
      </c>
      <c r="C7651" t="s">
        <v>2</v>
      </c>
      <c r="D7651" s="155">
        <v>1519.4</v>
      </c>
      <c r="E7651" s="17">
        <v>17885</v>
      </c>
      <c r="F7651" s="17">
        <v>5748154</v>
      </c>
      <c r="G7651" s="17">
        <v>3098936.245899999</v>
      </c>
      <c r="H7651">
        <v>71.65166358387421</v>
      </c>
    </row>
    <row r="7652" spans="1:8" x14ac:dyDescent="0.3">
      <c r="A7652" t="s">
        <v>1333</v>
      </c>
      <c r="B7652" t="s">
        <v>203</v>
      </c>
      <c r="C7652" t="s">
        <v>3</v>
      </c>
      <c r="D7652" s="155">
        <v>1519.4</v>
      </c>
      <c r="E7652" s="17">
        <v>16968</v>
      </c>
      <c r="F7652" s="17">
        <v>2312458</v>
      </c>
      <c r="G7652" s="17">
        <v>1238011.3271999999</v>
      </c>
      <c r="H7652">
        <v>79.01572159701125</v>
      </c>
    </row>
    <row r="7653" spans="1:8" x14ac:dyDescent="0.3">
      <c r="A7653" t="s">
        <v>1334</v>
      </c>
      <c r="B7653" t="s">
        <v>203</v>
      </c>
      <c r="C7653" t="s">
        <v>7</v>
      </c>
      <c r="D7653" s="155">
        <v>1519.4</v>
      </c>
      <c r="E7653" s="17">
        <v>6897</v>
      </c>
      <c r="F7653" s="17">
        <v>1416545</v>
      </c>
      <c r="G7653" s="17">
        <v>779584.97299999988</v>
      </c>
      <c r="H7653">
        <v>80.390551045992069</v>
      </c>
    </row>
    <row r="7654" spans="1:8" x14ac:dyDescent="0.3">
      <c r="A7654" t="s">
        <v>1335</v>
      </c>
      <c r="B7654" t="s">
        <v>203</v>
      </c>
      <c r="C7654" t="s">
        <v>5</v>
      </c>
      <c r="D7654" s="155">
        <v>1519.4</v>
      </c>
      <c r="E7654" s="17">
        <v>5200</v>
      </c>
      <c r="F7654" s="17">
        <v>706420</v>
      </c>
      <c r="G7654" s="17">
        <v>385420.31679999951</v>
      </c>
      <c r="H7654">
        <v>69.257978380459519</v>
      </c>
    </row>
    <row r="7655" spans="1:8" x14ac:dyDescent="0.3">
      <c r="A7655" t="s">
        <v>1336</v>
      </c>
      <c r="B7655" t="s">
        <v>203</v>
      </c>
      <c r="C7655" t="s">
        <v>6</v>
      </c>
      <c r="D7655" s="155">
        <v>1519.4</v>
      </c>
      <c r="E7655" s="17">
        <v>1840</v>
      </c>
      <c r="F7655" s="17">
        <v>463075</v>
      </c>
      <c r="G7655" s="17">
        <v>220315.43169999987</v>
      </c>
      <c r="H7655">
        <v>49.223940040677746</v>
      </c>
    </row>
    <row r="7656" spans="1:8" x14ac:dyDescent="0.3">
      <c r="A7656" t="s">
        <v>1337</v>
      </c>
      <c r="B7656" t="s">
        <v>203</v>
      </c>
      <c r="C7656" t="s">
        <v>8</v>
      </c>
      <c r="D7656" s="155">
        <v>1519.4</v>
      </c>
      <c r="E7656" s="17">
        <v>5050</v>
      </c>
      <c r="F7656" s="17">
        <v>844465</v>
      </c>
      <c r="G7656" s="17">
        <v>404319.15419999952</v>
      </c>
      <c r="H7656">
        <v>60.339644534025439</v>
      </c>
    </row>
    <row r="7657" spans="1:8" x14ac:dyDescent="0.3">
      <c r="A7657" t="s">
        <v>1338</v>
      </c>
      <c r="B7657" t="s">
        <v>203</v>
      </c>
      <c r="C7657" t="s">
        <v>21</v>
      </c>
      <c r="D7657" s="155">
        <v>1519.4</v>
      </c>
      <c r="E7657" s="17">
        <v>3640</v>
      </c>
      <c r="F7657" s="17">
        <v>353495</v>
      </c>
      <c r="G7657" s="17">
        <v>167618.47399999996</v>
      </c>
      <c r="H7657">
        <v>58.605507062252727</v>
      </c>
    </row>
    <row r="7658" spans="1:8" x14ac:dyDescent="0.3">
      <c r="A7658" t="s">
        <v>1339</v>
      </c>
      <c r="B7658" t="s">
        <v>203</v>
      </c>
      <c r="C7658" t="s">
        <v>22</v>
      </c>
      <c r="D7658" s="155">
        <v>1519.4</v>
      </c>
      <c r="E7658" s="17">
        <v>3400</v>
      </c>
      <c r="F7658" s="17">
        <v>589233</v>
      </c>
      <c r="G7658" s="17">
        <v>288928.63960000029</v>
      </c>
      <c r="H7658">
        <v>58.591410220495746</v>
      </c>
    </row>
    <row r="7659" spans="1:8" x14ac:dyDescent="0.3">
      <c r="A7659" t="s">
        <v>1340</v>
      </c>
      <c r="B7659" t="s">
        <v>203</v>
      </c>
      <c r="C7659" t="s">
        <v>23</v>
      </c>
      <c r="D7659" s="155">
        <v>1519.4</v>
      </c>
      <c r="E7659" s="17">
        <v>1920</v>
      </c>
      <c r="F7659" s="17">
        <v>467557</v>
      </c>
      <c r="G7659" s="17">
        <v>239846.71520000004</v>
      </c>
      <c r="H7659">
        <v>75.621405110991404</v>
      </c>
    </row>
    <row r="7660" spans="1:8" x14ac:dyDescent="0.3">
      <c r="A7660" t="s">
        <v>1341</v>
      </c>
      <c r="B7660" t="s">
        <v>203</v>
      </c>
      <c r="C7660" t="s">
        <v>24</v>
      </c>
      <c r="D7660" s="155">
        <v>1519.4</v>
      </c>
      <c r="E7660" s="17">
        <v>8120</v>
      </c>
      <c r="F7660" s="17">
        <v>907220</v>
      </c>
      <c r="G7660" s="17">
        <v>479794.80780000013</v>
      </c>
      <c r="H7660">
        <v>57.99657003184015</v>
      </c>
    </row>
    <row r="7661" spans="1:8" x14ac:dyDescent="0.3">
      <c r="A7661" t="s">
        <v>1342</v>
      </c>
      <c r="B7661" t="s">
        <v>203</v>
      </c>
      <c r="C7661" t="s">
        <v>25</v>
      </c>
      <c r="D7661" s="155">
        <v>1519.4</v>
      </c>
      <c r="E7661" s="17">
        <v>3000</v>
      </c>
      <c r="F7661" s="17">
        <v>396696</v>
      </c>
      <c r="G7661" s="17">
        <v>208614.45200000037</v>
      </c>
      <c r="H7661">
        <v>58.10879720800704</v>
      </c>
    </row>
    <row r="7662" spans="1:8" x14ac:dyDescent="0.3">
      <c r="A7662" t="s">
        <v>9284</v>
      </c>
      <c r="B7662" t="s">
        <v>203</v>
      </c>
      <c r="C7662" t="s">
        <v>5061</v>
      </c>
      <c r="D7662" s="155">
        <v>1519.4</v>
      </c>
      <c r="E7662" s="17">
        <v>3390</v>
      </c>
      <c r="F7662" s="17">
        <v>395312</v>
      </c>
      <c r="G7662" s="17">
        <v>199618.40999999997</v>
      </c>
      <c r="H7662">
        <v>57.786653060020932</v>
      </c>
    </row>
    <row r="7663" spans="1:8" x14ac:dyDescent="0.3">
      <c r="A7663" t="s">
        <v>1343</v>
      </c>
      <c r="B7663" t="s">
        <v>203</v>
      </c>
      <c r="C7663" t="s">
        <v>14</v>
      </c>
      <c r="D7663" s="155">
        <v>1519.4</v>
      </c>
      <c r="E7663" s="17">
        <v>1680</v>
      </c>
      <c r="F7663" s="17">
        <v>482341</v>
      </c>
      <c r="G7663" s="17">
        <v>246650.88099999988</v>
      </c>
      <c r="H7663">
        <v>32.666596871207844</v>
      </c>
    </row>
    <row r="7664" spans="1:8" x14ac:dyDescent="0.3">
      <c r="A7664" t="s">
        <v>1344</v>
      </c>
      <c r="B7664" t="s">
        <v>203</v>
      </c>
      <c r="C7664" t="s">
        <v>15</v>
      </c>
      <c r="D7664" s="155">
        <v>1519.4</v>
      </c>
      <c r="E7664" s="17">
        <v>1385</v>
      </c>
      <c r="F7664" s="17">
        <v>477921</v>
      </c>
      <c r="G7664" s="17">
        <v>279554.00320000015</v>
      </c>
      <c r="H7664">
        <v>37.056919975006579</v>
      </c>
    </row>
    <row r="7665" spans="1:8" x14ac:dyDescent="0.3">
      <c r="A7665" t="s">
        <v>9285</v>
      </c>
      <c r="B7665" t="s">
        <v>203</v>
      </c>
      <c r="C7665" t="s">
        <v>5063</v>
      </c>
      <c r="D7665" s="155">
        <v>1519.4</v>
      </c>
      <c r="E7665" s="17">
        <v>400</v>
      </c>
      <c r="F7665" s="17">
        <v>16140</v>
      </c>
      <c r="G7665" s="17">
        <v>7360.5510000000068</v>
      </c>
      <c r="H7665">
        <v>61.71274785012141</v>
      </c>
    </row>
    <row r="7666" spans="1:8" x14ac:dyDescent="0.3">
      <c r="A7666" t="s">
        <v>9286</v>
      </c>
      <c r="B7666" t="s">
        <v>203</v>
      </c>
      <c r="C7666" t="s">
        <v>5065</v>
      </c>
      <c r="D7666" s="155">
        <v>1519.4</v>
      </c>
      <c r="E7666" s="17">
        <v>0</v>
      </c>
      <c r="F7666" s="17">
        <v>451965</v>
      </c>
      <c r="G7666" s="17">
        <v>187010.13320000033</v>
      </c>
      <c r="H7666">
        <v>89.85828509001</v>
      </c>
    </row>
    <row r="7667" spans="1:8" x14ac:dyDescent="0.3">
      <c r="A7667" t="s">
        <v>9287</v>
      </c>
      <c r="B7667" t="s">
        <v>203</v>
      </c>
      <c r="C7667" t="s">
        <v>5067</v>
      </c>
      <c r="D7667" s="155">
        <v>1519.4</v>
      </c>
      <c r="E7667" s="17">
        <v>0</v>
      </c>
      <c r="F7667" s="17">
        <v>358475</v>
      </c>
      <c r="G7667" s="17">
        <v>124662.63900000005</v>
      </c>
      <c r="H7667">
        <v>97.678468362927774</v>
      </c>
    </row>
    <row r="7668" spans="1:8" x14ac:dyDescent="0.3">
      <c r="A7668" t="s">
        <v>9288</v>
      </c>
      <c r="B7668" t="s">
        <v>203</v>
      </c>
      <c r="C7668" t="s">
        <v>5069</v>
      </c>
      <c r="D7668" s="155">
        <v>1519.4</v>
      </c>
      <c r="E7668" s="17">
        <v>0</v>
      </c>
      <c r="F7668" s="17">
        <v>76931</v>
      </c>
      <c r="G7668" s="17">
        <v>44627.206000000006</v>
      </c>
      <c r="H7668">
        <v>50.362193536771649</v>
      </c>
    </row>
    <row r="7669" spans="1:8" x14ac:dyDescent="0.3">
      <c r="A7669" t="s">
        <v>9289</v>
      </c>
      <c r="B7669" t="s">
        <v>203</v>
      </c>
      <c r="C7669" t="s">
        <v>5071</v>
      </c>
      <c r="D7669" s="155">
        <v>1519.4</v>
      </c>
      <c r="E7669" s="17">
        <v>0</v>
      </c>
      <c r="F7669" s="17">
        <v>51575</v>
      </c>
      <c r="G7669" s="17">
        <v>21391.278000000002</v>
      </c>
      <c r="H7669">
        <v>69.046837765733443</v>
      </c>
    </row>
    <row r="7670" spans="1:8" x14ac:dyDescent="0.3">
      <c r="A7670" t="s">
        <v>9290</v>
      </c>
      <c r="B7670" t="s">
        <v>203</v>
      </c>
      <c r="C7670" t="s">
        <v>5073</v>
      </c>
      <c r="D7670" s="155">
        <v>1519.4</v>
      </c>
      <c r="E7670" s="17">
        <v>0</v>
      </c>
      <c r="F7670" s="17">
        <v>25226</v>
      </c>
      <c r="G7670" s="17">
        <v>9206.8589999999949</v>
      </c>
      <c r="H7670">
        <v>44.06530323317584</v>
      </c>
    </row>
    <row r="7671" spans="1:8" x14ac:dyDescent="0.3">
      <c r="A7671" t="s">
        <v>9291</v>
      </c>
      <c r="B7671" t="s">
        <v>203</v>
      </c>
      <c r="C7671" t="s">
        <v>5075</v>
      </c>
      <c r="D7671" s="155">
        <v>1519.4</v>
      </c>
      <c r="E7671" s="17">
        <v>0</v>
      </c>
      <c r="F7671" s="17">
        <v>2315</v>
      </c>
      <c r="G7671" s="17">
        <v>573.08999999999969</v>
      </c>
      <c r="H7671">
        <v>104.34056294527269</v>
      </c>
    </row>
    <row r="7672" spans="1:8" x14ac:dyDescent="0.3">
      <c r="A7672" t="s">
        <v>1345</v>
      </c>
      <c r="B7672" t="s">
        <v>203</v>
      </c>
      <c r="C7672" t="s">
        <v>26</v>
      </c>
      <c r="D7672" s="155">
        <v>1519.4</v>
      </c>
      <c r="E7672" s="17">
        <v>1368</v>
      </c>
      <c r="F7672" s="17">
        <v>559828</v>
      </c>
      <c r="G7672" s="17">
        <v>291156.51729999989</v>
      </c>
      <c r="H7672">
        <v>68.949081025040073</v>
      </c>
    </row>
    <row r="7673" spans="1:8" x14ac:dyDescent="0.3">
      <c r="A7673" t="s">
        <v>1346</v>
      </c>
      <c r="B7673" t="s">
        <v>203</v>
      </c>
      <c r="C7673" t="s">
        <v>27</v>
      </c>
      <c r="D7673" s="155">
        <v>1519.4</v>
      </c>
      <c r="E7673" s="17">
        <v>1368</v>
      </c>
      <c r="F7673" s="17">
        <v>377917</v>
      </c>
      <c r="G7673" s="17">
        <v>190915.67290000003</v>
      </c>
      <c r="H7673">
        <v>91.456857347083314</v>
      </c>
    </row>
    <row r="7674" spans="1:8" x14ac:dyDescent="0.3">
      <c r="A7674" t="s">
        <v>1347</v>
      </c>
      <c r="B7674" t="s">
        <v>203</v>
      </c>
      <c r="C7674" t="s">
        <v>28</v>
      </c>
      <c r="D7674" s="155">
        <v>1519.4</v>
      </c>
      <c r="E7674" s="17">
        <v>792</v>
      </c>
      <c r="F7674" s="17">
        <v>169279</v>
      </c>
      <c r="G7674" s="17">
        <v>56466.183999999965</v>
      </c>
      <c r="H7674">
        <v>63.360510316487463</v>
      </c>
    </row>
    <row r="7675" spans="1:8" x14ac:dyDescent="0.3">
      <c r="A7675" t="s">
        <v>1348</v>
      </c>
      <c r="B7675" t="s">
        <v>203</v>
      </c>
      <c r="C7675" t="s">
        <v>29</v>
      </c>
      <c r="D7675" s="155">
        <v>1519.4</v>
      </c>
      <c r="E7675" s="17">
        <v>200</v>
      </c>
      <c r="F7675" s="17">
        <v>102042</v>
      </c>
      <c r="G7675" s="17">
        <v>53026.46160000001</v>
      </c>
      <c r="H7675">
        <v>61.090037152381711</v>
      </c>
    </row>
    <row r="7676" spans="1:8" x14ac:dyDescent="0.3">
      <c r="A7676" t="s">
        <v>9292</v>
      </c>
      <c r="B7676" t="s">
        <v>203</v>
      </c>
      <c r="C7676" t="s">
        <v>5077</v>
      </c>
      <c r="D7676" s="155">
        <v>1519.4</v>
      </c>
      <c r="E7676" s="17">
        <v>640</v>
      </c>
      <c r="F7676" s="17">
        <v>6927</v>
      </c>
      <c r="G7676" s="17">
        <v>3097.4640000000004</v>
      </c>
      <c r="H7676">
        <v>75.124173529116803</v>
      </c>
    </row>
    <row r="7677" spans="1:8" x14ac:dyDescent="0.3">
      <c r="A7677" t="s">
        <v>1349</v>
      </c>
      <c r="B7677" t="s">
        <v>203</v>
      </c>
      <c r="C7677" t="s">
        <v>30</v>
      </c>
      <c r="D7677" s="155">
        <v>1519.4</v>
      </c>
      <c r="E7677" s="17">
        <v>2608</v>
      </c>
      <c r="F7677" s="17">
        <v>408668</v>
      </c>
      <c r="G7677" s="17">
        <v>232214.2043000001</v>
      </c>
      <c r="H7677">
        <v>67.205536327831027</v>
      </c>
    </row>
    <row r="7678" spans="1:8" x14ac:dyDescent="0.3">
      <c r="A7678" t="s">
        <v>9293</v>
      </c>
      <c r="B7678" t="s">
        <v>203</v>
      </c>
      <c r="C7678" t="s">
        <v>5079</v>
      </c>
      <c r="D7678" s="155">
        <v>1519.4</v>
      </c>
      <c r="E7678" s="17">
        <v>1280</v>
      </c>
      <c r="F7678" s="17">
        <v>37723</v>
      </c>
      <c r="G7678" s="17">
        <v>19878.702000000001</v>
      </c>
      <c r="H7678">
        <v>102.17492253828088</v>
      </c>
    </row>
    <row r="7679" spans="1:8" x14ac:dyDescent="0.3">
      <c r="A7679" t="s">
        <v>9294</v>
      </c>
      <c r="B7679" t="s">
        <v>203</v>
      </c>
      <c r="C7679" t="s">
        <v>5081</v>
      </c>
      <c r="D7679" s="155">
        <v>1519.4</v>
      </c>
      <c r="E7679" s="17">
        <v>684</v>
      </c>
      <c r="F7679" s="17">
        <v>385775</v>
      </c>
      <c r="G7679" s="17">
        <v>194210.13630000001</v>
      </c>
      <c r="H7679">
        <v>79.131399065119965</v>
      </c>
    </row>
    <row r="7680" spans="1:8" x14ac:dyDescent="0.3">
      <c r="A7680" t="s">
        <v>9295</v>
      </c>
      <c r="B7680" t="s">
        <v>203</v>
      </c>
      <c r="C7680" t="s">
        <v>5083</v>
      </c>
      <c r="D7680" s="155">
        <v>1519.4</v>
      </c>
      <c r="E7680" s="17">
        <v>1596</v>
      </c>
      <c r="F7680" s="17">
        <v>947638</v>
      </c>
      <c r="G7680" s="17">
        <v>489895.38589999982</v>
      </c>
      <c r="H7680">
        <v>61.088891272183524</v>
      </c>
    </row>
    <row r="7681" spans="1:8" x14ac:dyDescent="0.3">
      <c r="A7681" t="s">
        <v>9296</v>
      </c>
      <c r="B7681" t="s">
        <v>203</v>
      </c>
      <c r="C7681" t="s">
        <v>5085</v>
      </c>
      <c r="D7681" s="155">
        <v>1519.4</v>
      </c>
      <c r="E7681" s="17">
        <v>585</v>
      </c>
      <c r="F7681" s="17">
        <v>104706</v>
      </c>
      <c r="G7681" s="17">
        <v>40406.533599999995</v>
      </c>
      <c r="H7681">
        <v>46.598493453438685</v>
      </c>
    </row>
    <row r="7682" spans="1:8" x14ac:dyDescent="0.3">
      <c r="A7682" t="s">
        <v>1350</v>
      </c>
      <c r="B7682" t="s">
        <v>203</v>
      </c>
      <c r="C7682" t="s">
        <v>31</v>
      </c>
      <c r="D7682" s="155">
        <v>1519.4</v>
      </c>
      <c r="E7682" s="17">
        <v>7320</v>
      </c>
      <c r="F7682" s="17">
        <v>680256</v>
      </c>
      <c r="G7682" s="17">
        <v>317320.69680000021</v>
      </c>
      <c r="H7682">
        <v>73.421046019091364</v>
      </c>
    </row>
    <row r="7683" spans="1:8" x14ac:dyDescent="0.3">
      <c r="A7683" t="s">
        <v>9297</v>
      </c>
      <c r="B7683" t="s">
        <v>203</v>
      </c>
      <c r="C7683" t="s">
        <v>5087</v>
      </c>
      <c r="D7683" s="155">
        <v>1519.4</v>
      </c>
      <c r="E7683" s="17">
        <v>0</v>
      </c>
      <c r="F7683" s="17">
        <v>6562</v>
      </c>
      <c r="G7683" s="17">
        <v>1263.6399999999994</v>
      </c>
      <c r="H7683">
        <v>87.292182864131476</v>
      </c>
    </row>
    <row r="7684" spans="1:8" x14ac:dyDescent="0.3">
      <c r="A7684" t="s">
        <v>1551</v>
      </c>
      <c r="B7684" t="s">
        <v>204</v>
      </c>
      <c r="C7684" t="s">
        <v>4</v>
      </c>
      <c r="D7684" s="155">
        <v>1107.7</v>
      </c>
      <c r="E7684" s="17">
        <v>12078</v>
      </c>
      <c r="F7684" s="17">
        <v>4933383</v>
      </c>
      <c r="G7684" s="17">
        <v>2786968.3552999981</v>
      </c>
      <c r="H7684">
        <v>39.874335196898649</v>
      </c>
    </row>
    <row r="7685" spans="1:8" x14ac:dyDescent="0.3">
      <c r="A7685" t="s">
        <v>1552</v>
      </c>
      <c r="B7685" t="s">
        <v>204</v>
      </c>
      <c r="C7685" t="s">
        <v>2</v>
      </c>
      <c r="D7685" s="155">
        <v>1107.7</v>
      </c>
      <c r="E7685" s="17">
        <v>17163</v>
      </c>
      <c r="F7685" s="17">
        <v>7653078</v>
      </c>
      <c r="G7685" s="17">
        <v>4402902.1788999997</v>
      </c>
      <c r="H7685">
        <v>51.89657062245135</v>
      </c>
    </row>
    <row r="7686" spans="1:8" x14ac:dyDescent="0.3">
      <c r="A7686" t="s">
        <v>1553</v>
      </c>
      <c r="B7686" t="s">
        <v>204</v>
      </c>
      <c r="C7686" t="s">
        <v>3</v>
      </c>
      <c r="D7686" s="155">
        <v>1107.7</v>
      </c>
      <c r="E7686" s="17">
        <v>11472</v>
      </c>
      <c r="F7686" s="17">
        <v>2251543</v>
      </c>
      <c r="G7686" s="17">
        <v>1234235.4710000006</v>
      </c>
      <c r="H7686">
        <v>61.247096724868456</v>
      </c>
    </row>
    <row r="7687" spans="1:8" x14ac:dyDescent="0.3">
      <c r="A7687" t="s">
        <v>1554</v>
      </c>
      <c r="B7687" t="s">
        <v>204</v>
      </c>
      <c r="C7687" t="s">
        <v>7</v>
      </c>
      <c r="D7687" s="155">
        <v>1107.7</v>
      </c>
      <c r="E7687" s="17">
        <v>3945</v>
      </c>
      <c r="F7687" s="17">
        <v>1456206</v>
      </c>
      <c r="G7687" s="17">
        <v>838246.9159999988</v>
      </c>
      <c r="H7687">
        <v>46.122606132932887</v>
      </c>
    </row>
    <row r="7688" spans="1:8" x14ac:dyDescent="0.3">
      <c r="A7688" t="s">
        <v>1555</v>
      </c>
      <c r="B7688" t="s">
        <v>204</v>
      </c>
      <c r="C7688" t="s">
        <v>5</v>
      </c>
      <c r="D7688" s="155">
        <v>1107.7</v>
      </c>
      <c r="E7688" s="17">
        <v>6800</v>
      </c>
      <c r="F7688" s="17">
        <v>1219124</v>
      </c>
      <c r="G7688" s="17">
        <v>698380.37950000004</v>
      </c>
      <c r="H7688">
        <v>50.906778206224914</v>
      </c>
    </row>
    <row r="7689" spans="1:8" x14ac:dyDescent="0.3">
      <c r="A7689" t="s">
        <v>1556</v>
      </c>
      <c r="B7689" t="s">
        <v>204</v>
      </c>
      <c r="C7689" t="s">
        <v>6</v>
      </c>
      <c r="D7689" s="155">
        <v>1107.7</v>
      </c>
      <c r="E7689" s="17">
        <v>1580</v>
      </c>
      <c r="F7689" s="17">
        <v>579077</v>
      </c>
      <c r="G7689" s="17">
        <v>307825.46769999986</v>
      </c>
      <c r="H7689">
        <v>28.398391244037196</v>
      </c>
    </row>
    <row r="7690" spans="1:8" x14ac:dyDescent="0.3">
      <c r="A7690" t="s">
        <v>1557</v>
      </c>
      <c r="B7690" t="s">
        <v>204</v>
      </c>
      <c r="C7690" t="s">
        <v>8</v>
      </c>
      <c r="D7690" s="155">
        <v>1107.7</v>
      </c>
      <c r="E7690" s="17">
        <v>2890</v>
      </c>
      <c r="F7690" s="17">
        <v>843506</v>
      </c>
      <c r="G7690" s="17">
        <v>428346.20200000028</v>
      </c>
      <c r="H7690">
        <v>41.350149051281818</v>
      </c>
    </row>
    <row r="7691" spans="1:8" x14ac:dyDescent="0.3">
      <c r="A7691" t="s">
        <v>1558</v>
      </c>
      <c r="B7691" t="s">
        <v>204</v>
      </c>
      <c r="C7691" t="s">
        <v>21</v>
      </c>
      <c r="D7691" s="155">
        <v>1107.7</v>
      </c>
      <c r="E7691" s="17">
        <v>2390</v>
      </c>
      <c r="F7691" s="17">
        <v>304494</v>
      </c>
      <c r="G7691" s="17">
        <v>151709.33900000004</v>
      </c>
      <c r="H7691">
        <v>47.90576492557723</v>
      </c>
    </row>
    <row r="7692" spans="1:8" x14ac:dyDescent="0.3">
      <c r="A7692" t="s">
        <v>1559</v>
      </c>
      <c r="B7692" t="s">
        <v>204</v>
      </c>
      <c r="C7692" t="s">
        <v>22</v>
      </c>
      <c r="D7692" s="155">
        <v>1107.7</v>
      </c>
      <c r="E7692" s="17">
        <v>2000</v>
      </c>
      <c r="F7692" s="17">
        <v>514003</v>
      </c>
      <c r="G7692" s="17">
        <v>261241.4059999999</v>
      </c>
      <c r="H7692">
        <v>45.736840404242848</v>
      </c>
    </row>
    <row r="7693" spans="1:8" x14ac:dyDescent="0.3">
      <c r="A7693" t="s">
        <v>1560</v>
      </c>
      <c r="B7693" t="s">
        <v>204</v>
      </c>
      <c r="C7693" t="s">
        <v>23</v>
      </c>
      <c r="D7693" s="155">
        <v>1107.7</v>
      </c>
      <c r="E7693" s="17">
        <v>1120</v>
      </c>
      <c r="F7693" s="17">
        <v>418790</v>
      </c>
      <c r="G7693" s="17">
        <v>225039.74000000008</v>
      </c>
      <c r="H7693">
        <v>50.57105225871706</v>
      </c>
    </row>
    <row r="7694" spans="1:8" x14ac:dyDescent="0.3">
      <c r="A7694" t="s">
        <v>1561</v>
      </c>
      <c r="B7694" t="s">
        <v>204</v>
      </c>
      <c r="C7694" t="s">
        <v>24</v>
      </c>
      <c r="D7694" s="155">
        <v>1107.7</v>
      </c>
      <c r="E7694" s="17">
        <v>4720</v>
      </c>
      <c r="F7694" s="17">
        <v>658642</v>
      </c>
      <c r="G7694" s="17">
        <v>354125.55100000015</v>
      </c>
      <c r="H7694">
        <v>44.820394931441008</v>
      </c>
    </row>
    <row r="7695" spans="1:8" x14ac:dyDescent="0.3">
      <c r="A7695" t="s">
        <v>1562</v>
      </c>
      <c r="B7695" t="s">
        <v>204</v>
      </c>
      <c r="C7695" t="s">
        <v>25</v>
      </c>
      <c r="D7695" s="155">
        <v>1107.7</v>
      </c>
      <c r="E7695" s="17">
        <v>1720</v>
      </c>
      <c r="F7695" s="17">
        <v>295706</v>
      </c>
      <c r="G7695" s="17">
        <v>155829.66400000005</v>
      </c>
      <c r="H7695">
        <v>44.7415458651992</v>
      </c>
    </row>
    <row r="7696" spans="1:8" x14ac:dyDescent="0.3">
      <c r="A7696" t="s">
        <v>9298</v>
      </c>
      <c r="B7696" t="s">
        <v>204</v>
      </c>
      <c r="C7696" t="s">
        <v>5061</v>
      </c>
      <c r="D7696" s="155">
        <v>1107.7</v>
      </c>
      <c r="E7696" s="17">
        <v>2885</v>
      </c>
      <c r="F7696" s="17">
        <v>450151</v>
      </c>
      <c r="G7696" s="17">
        <v>246116.79400000002</v>
      </c>
      <c r="H7696">
        <v>46.102320266338076</v>
      </c>
    </row>
    <row r="7697" spans="1:8" x14ac:dyDescent="0.3">
      <c r="A7697" t="s">
        <v>1563</v>
      </c>
      <c r="B7697" t="s">
        <v>204</v>
      </c>
      <c r="C7697" t="s">
        <v>14</v>
      </c>
      <c r="D7697" s="155">
        <v>1107.7</v>
      </c>
      <c r="E7697" s="17">
        <v>1420</v>
      </c>
      <c r="F7697" s="17">
        <v>602825</v>
      </c>
      <c r="G7697" s="17">
        <v>316792.75800000026</v>
      </c>
      <c r="H7697">
        <v>18.394129088426354</v>
      </c>
    </row>
    <row r="7698" spans="1:8" x14ac:dyDescent="0.3">
      <c r="A7698" t="s">
        <v>1564</v>
      </c>
      <c r="B7698" t="s">
        <v>204</v>
      </c>
      <c r="C7698" t="s">
        <v>15</v>
      </c>
      <c r="D7698" s="155">
        <v>1107.7</v>
      </c>
      <c r="E7698" s="17">
        <v>1190</v>
      </c>
      <c r="F7698" s="17">
        <v>611408</v>
      </c>
      <c r="G7698" s="17">
        <v>360064.2900000001</v>
      </c>
      <c r="H7698">
        <v>31.420706766443466</v>
      </c>
    </row>
    <row r="7699" spans="1:8" x14ac:dyDescent="0.3">
      <c r="A7699" t="s">
        <v>9299</v>
      </c>
      <c r="B7699" t="s">
        <v>204</v>
      </c>
      <c r="C7699" t="s">
        <v>5063</v>
      </c>
      <c r="D7699" s="155">
        <v>1107.7</v>
      </c>
      <c r="E7699" s="17">
        <v>400</v>
      </c>
      <c r="F7699" s="17">
        <v>31776</v>
      </c>
      <c r="G7699" s="17">
        <v>14259.946000000011</v>
      </c>
      <c r="H7699">
        <v>21.986833906769185</v>
      </c>
    </row>
    <row r="7700" spans="1:8" x14ac:dyDescent="0.3">
      <c r="A7700" t="s">
        <v>9300</v>
      </c>
      <c r="B7700" t="s">
        <v>204</v>
      </c>
      <c r="C7700" t="s">
        <v>5065</v>
      </c>
      <c r="D7700" s="155">
        <v>1107.7</v>
      </c>
      <c r="E7700" s="17">
        <v>0</v>
      </c>
      <c r="F7700" s="17">
        <v>1223675</v>
      </c>
      <c r="G7700" s="17">
        <v>617531.89300000039</v>
      </c>
      <c r="H7700">
        <v>55.54412057596813</v>
      </c>
    </row>
    <row r="7701" spans="1:8" x14ac:dyDescent="0.3">
      <c r="A7701" t="s">
        <v>9301</v>
      </c>
      <c r="B7701" t="s">
        <v>204</v>
      </c>
      <c r="C7701" t="s">
        <v>5067</v>
      </c>
      <c r="D7701" s="155">
        <v>1107.7</v>
      </c>
      <c r="E7701" s="17">
        <v>0</v>
      </c>
      <c r="F7701" s="17">
        <v>1543168</v>
      </c>
      <c r="G7701" s="17">
        <v>752329.37519999989</v>
      </c>
      <c r="H7701">
        <v>64.387638507384963</v>
      </c>
    </row>
    <row r="7702" spans="1:8" x14ac:dyDescent="0.3">
      <c r="A7702" t="s">
        <v>9302</v>
      </c>
      <c r="B7702" t="s">
        <v>204</v>
      </c>
      <c r="C7702" t="s">
        <v>5069</v>
      </c>
      <c r="D7702" s="155">
        <v>1107.7</v>
      </c>
      <c r="E7702" s="17">
        <v>0</v>
      </c>
      <c r="F7702" s="17">
        <v>111883</v>
      </c>
      <c r="G7702" s="17">
        <v>35117.738900000026</v>
      </c>
      <c r="H7702">
        <v>79.389475871918833</v>
      </c>
    </row>
    <row r="7703" spans="1:8" x14ac:dyDescent="0.3">
      <c r="A7703" t="s">
        <v>9303</v>
      </c>
      <c r="B7703" t="s">
        <v>204</v>
      </c>
      <c r="C7703" t="s">
        <v>5071</v>
      </c>
      <c r="D7703" s="155">
        <v>1107.7</v>
      </c>
      <c r="E7703" s="17">
        <v>0</v>
      </c>
      <c r="F7703" s="17">
        <v>108056</v>
      </c>
      <c r="G7703" s="17">
        <v>52551.337700000026</v>
      </c>
      <c r="H7703">
        <v>41.345256461455961</v>
      </c>
    </row>
    <row r="7704" spans="1:8" x14ac:dyDescent="0.3">
      <c r="A7704" t="s">
        <v>9304</v>
      </c>
      <c r="B7704" t="s">
        <v>204</v>
      </c>
      <c r="C7704" t="s">
        <v>5073</v>
      </c>
      <c r="D7704" s="155">
        <v>1107.7</v>
      </c>
      <c r="E7704" s="17">
        <v>0</v>
      </c>
      <c r="F7704" s="17">
        <v>143826</v>
      </c>
      <c r="G7704" s="17">
        <v>67182.028500000044</v>
      </c>
      <c r="H7704">
        <v>17.483077205883106</v>
      </c>
    </row>
    <row r="7705" spans="1:8" x14ac:dyDescent="0.3">
      <c r="A7705" t="s">
        <v>9305</v>
      </c>
      <c r="B7705" t="s">
        <v>204</v>
      </c>
      <c r="C7705" t="s">
        <v>5075</v>
      </c>
      <c r="D7705" s="155">
        <v>1107.7</v>
      </c>
      <c r="E7705" s="17">
        <v>0</v>
      </c>
      <c r="F7705" s="17">
        <v>2828</v>
      </c>
      <c r="G7705" s="17">
        <v>833.21</v>
      </c>
      <c r="H7705">
        <v>29.157801071792015</v>
      </c>
    </row>
    <row r="7706" spans="1:8" x14ac:dyDescent="0.3">
      <c r="A7706" t="s">
        <v>1565</v>
      </c>
      <c r="B7706" t="s">
        <v>204</v>
      </c>
      <c r="C7706" t="s">
        <v>26</v>
      </c>
      <c r="D7706" s="155">
        <v>1107.7</v>
      </c>
      <c r="E7706" s="17">
        <v>684</v>
      </c>
      <c r="F7706" s="17">
        <v>440383</v>
      </c>
      <c r="G7706" s="17">
        <v>236299.36449999997</v>
      </c>
      <c r="H7706">
        <v>37.948244784183032</v>
      </c>
    </row>
    <row r="7707" spans="1:8" x14ac:dyDescent="0.3">
      <c r="A7707" t="s">
        <v>1566</v>
      </c>
      <c r="B7707" t="s">
        <v>204</v>
      </c>
      <c r="C7707" t="s">
        <v>27</v>
      </c>
      <c r="D7707" s="155">
        <v>1107.7</v>
      </c>
      <c r="E7707" s="17">
        <v>684</v>
      </c>
      <c r="F7707" s="17">
        <v>280465</v>
      </c>
      <c r="G7707" s="17">
        <v>153208.47520000007</v>
      </c>
      <c r="H7707">
        <v>57.108027844714385</v>
      </c>
    </row>
    <row r="7708" spans="1:8" x14ac:dyDescent="0.3">
      <c r="A7708" t="s">
        <v>1567</v>
      </c>
      <c r="B7708" t="s">
        <v>204</v>
      </c>
      <c r="C7708" t="s">
        <v>28</v>
      </c>
      <c r="D7708" s="155">
        <v>1107.7</v>
      </c>
      <c r="E7708" s="17">
        <v>720</v>
      </c>
      <c r="F7708" s="17">
        <v>173473</v>
      </c>
      <c r="G7708" s="17">
        <v>68362.641399999949</v>
      </c>
      <c r="H7708">
        <v>59.028814622462924</v>
      </c>
    </row>
    <row r="7709" spans="1:8" x14ac:dyDescent="0.3">
      <c r="A7709" t="s">
        <v>1568</v>
      </c>
      <c r="B7709" t="s">
        <v>204</v>
      </c>
      <c r="C7709" t="s">
        <v>29</v>
      </c>
      <c r="D7709" s="155">
        <v>1107.7</v>
      </c>
      <c r="E7709" s="17">
        <v>200</v>
      </c>
      <c r="F7709" s="17">
        <v>124484</v>
      </c>
      <c r="G7709" s="17">
        <v>68071.815900000001</v>
      </c>
      <c r="H7709">
        <v>43.926616666841667</v>
      </c>
    </row>
    <row r="7710" spans="1:8" x14ac:dyDescent="0.3">
      <c r="A7710" t="s">
        <v>9306</v>
      </c>
      <c r="B7710" t="s">
        <v>204</v>
      </c>
      <c r="C7710" t="s">
        <v>5077</v>
      </c>
      <c r="D7710" s="155">
        <v>1107.7</v>
      </c>
      <c r="E7710" s="17">
        <v>320</v>
      </c>
      <c r="F7710" s="17">
        <v>4953</v>
      </c>
      <c r="G7710" s="17">
        <v>2436.444</v>
      </c>
      <c r="H7710">
        <v>98.896166506924544</v>
      </c>
    </row>
    <row r="7711" spans="1:8" x14ac:dyDescent="0.3">
      <c r="A7711" t="s">
        <v>1569</v>
      </c>
      <c r="B7711" t="s">
        <v>204</v>
      </c>
      <c r="C7711" t="s">
        <v>30</v>
      </c>
      <c r="D7711" s="155">
        <v>1107.7</v>
      </c>
      <c r="E7711" s="17">
        <v>2500</v>
      </c>
      <c r="F7711" s="17">
        <v>886073</v>
      </c>
      <c r="G7711" s="17">
        <v>528338.01359999948</v>
      </c>
      <c r="H7711">
        <v>46.079000435166755</v>
      </c>
    </row>
    <row r="7712" spans="1:8" x14ac:dyDescent="0.3">
      <c r="A7712" t="s">
        <v>9307</v>
      </c>
      <c r="B7712" t="s">
        <v>204</v>
      </c>
      <c r="C7712" t="s">
        <v>5079</v>
      </c>
      <c r="D7712" s="155">
        <v>1107.7</v>
      </c>
      <c r="E7712" s="17">
        <v>760</v>
      </c>
      <c r="F7712" s="17">
        <v>38684</v>
      </c>
      <c r="G7712" s="17">
        <v>21159.51</v>
      </c>
      <c r="H7712">
        <v>64.06559336676851</v>
      </c>
    </row>
    <row r="7713" spans="1:8" x14ac:dyDescent="0.3">
      <c r="A7713" t="s">
        <v>9308</v>
      </c>
      <c r="B7713" t="s">
        <v>204</v>
      </c>
      <c r="C7713" t="s">
        <v>5081</v>
      </c>
      <c r="D7713" s="155">
        <v>1107.7</v>
      </c>
      <c r="E7713" s="17">
        <v>0</v>
      </c>
      <c r="F7713" s="17">
        <v>298082</v>
      </c>
      <c r="G7713" s="17">
        <v>154060.11350000006</v>
      </c>
      <c r="H7713">
        <v>65.72481577513571</v>
      </c>
    </row>
    <row r="7714" spans="1:8" x14ac:dyDescent="0.3">
      <c r="A7714" t="s">
        <v>9309</v>
      </c>
      <c r="B7714" t="s">
        <v>204</v>
      </c>
      <c r="C7714" t="s">
        <v>5083</v>
      </c>
      <c r="D7714" s="155">
        <v>1107.7</v>
      </c>
      <c r="E7714" s="17">
        <v>0</v>
      </c>
      <c r="F7714" s="17">
        <v>295111</v>
      </c>
      <c r="G7714" s="17">
        <v>156435.64600000004</v>
      </c>
      <c r="H7714">
        <v>31.889572981367703</v>
      </c>
    </row>
    <row r="7715" spans="1:8" x14ac:dyDescent="0.3">
      <c r="A7715" t="s">
        <v>9310</v>
      </c>
      <c r="B7715" t="s">
        <v>204</v>
      </c>
      <c r="C7715" t="s">
        <v>5085</v>
      </c>
      <c r="D7715" s="155">
        <v>1107.7</v>
      </c>
      <c r="E7715" s="17">
        <v>225</v>
      </c>
      <c r="F7715" s="17">
        <v>42941</v>
      </c>
      <c r="G7715" s="17">
        <v>22124.3</v>
      </c>
      <c r="H7715">
        <v>89.419921481310652</v>
      </c>
    </row>
    <row r="7716" spans="1:8" x14ac:dyDescent="0.3">
      <c r="A7716" t="s">
        <v>1570</v>
      </c>
      <c r="B7716" t="s">
        <v>204</v>
      </c>
      <c r="C7716" t="s">
        <v>31</v>
      </c>
      <c r="D7716" s="155">
        <v>1107.7</v>
      </c>
      <c r="E7716" s="17">
        <v>2600</v>
      </c>
      <c r="F7716" s="17">
        <v>449498</v>
      </c>
      <c r="G7716" s="17">
        <v>239241.82810000004</v>
      </c>
      <c r="H7716">
        <v>35.270396110070187</v>
      </c>
    </row>
    <row r="7717" spans="1:8" x14ac:dyDescent="0.3">
      <c r="A7717" t="s">
        <v>9311</v>
      </c>
      <c r="B7717" t="s">
        <v>204</v>
      </c>
      <c r="C7717" t="s">
        <v>5087</v>
      </c>
      <c r="D7717" s="155">
        <v>1107.7</v>
      </c>
      <c r="E7717" s="17">
        <v>0</v>
      </c>
      <c r="F7717" s="17">
        <v>2277</v>
      </c>
      <c r="G7717" s="17">
        <v>615.48</v>
      </c>
      <c r="H7717">
        <v>61.851238624873588</v>
      </c>
    </row>
    <row r="7718" spans="1:8" x14ac:dyDescent="0.3">
      <c r="A7718" t="s">
        <v>1411</v>
      </c>
      <c r="B7718" t="s">
        <v>205</v>
      </c>
      <c r="C7718" t="s">
        <v>4</v>
      </c>
      <c r="D7718" s="155">
        <v>1093.5999999999999</v>
      </c>
      <c r="E7718" s="17">
        <v>10281</v>
      </c>
      <c r="F7718" s="17">
        <v>3246616</v>
      </c>
      <c r="G7718" s="17">
        <v>1759817.5693000015</v>
      </c>
      <c r="H7718">
        <v>53.809762420944438</v>
      </c>
    </row>
    <row r="7719" spans="1:8" x14ac:dyDescent="0.3">
      <c r="A7719" t="s">
        <v>1412</v>
      </c>
      <c r="B7719" t="s">
        <v>205</v>
      </c>
      <c r="C7719" t="s">
        <v>2</v>
      </c>
      <c r="D7719" s="155">
        <v>1093.5999999999999</v>
      </c>
      <c r="E7719" s="17">
        <v>13329</v>
      </c>
      <c r="F7719" s="17">
        <v>5315458</v>
      </c>
      <c r="G7719" s="17">
        <v>2943953.0996000026</v>
      </c>
      <c r="H7719">
        <v>57.624939171304334</v>
      </c>
    </row>
    <row r="7720" spans="1:8" x14ac:dyDescent="0.3">
      <c r="A7720" t="s">
        <v>1413</v>
      </c>
      <c r="B7720" t="s">
        <v>205</v>
      </c>
      <c r="C7720" t="s">
        <v>3</v>
      </c>
      <c r="D7720" s="155">
        <v>1093.5999999999999</v>
      </c>
      <c r="E7720" s="17">
        <v>10560</v>
      </c>
      <c r="F7720" s="17">
        <v>1656612</v>
      </c>
      <c r="G7720" s="17">
        <v>870380.75999999978</v>
      </c>
      <c r="H7720">
        <v>63.66353008257466</v>
      </c>
    </row>
    <row r="7721" spans="1:8" x14ac:dyDescent="0.3">
      <c r="A7721" t="s">
        <v>1414</v>
      </c>
      <c r="B7721" t="s">
        <v>205</v>
      </c>
      <c r="C7721" t="s">
        <v>7</v>
      </c>
      <c r="D7721" s="155">
        <v>1093.5999999999999</v>
      </c>
      <c r="E7721" s="17">
        <v>3183</v>
      </c>
      <c r="F7721" s="17">
        <v>1015172</v>
      </c>
      <c r="G7721" s="17">
        <v>567112.51000000024</v>
      </c>
      <c r="H7721">
        <v>51.418947482174609</v>
      </c>
    </row>
    <row r="7722" spans="1:8" x14ac:dyDescent="0.3">
      <c r="A7722" t="s">
        <v>1415</v>
      </c>
      <c r="B7722" t="s">
        <v>205</v>
      </c>
      <c r="C7722" t="s">
        <v>5</v>
      </c>
      <c r="D7722" s="155">
        <v>1093.5999999999999</v>
      </c>
      <c r="E7722" s="17">
        <v>6000</v>
      </c>
      <c r="F7722" s="17">
        <v>801765</v>
      </c>
      <c r="G7722" s="17">
        <v>441900.14879999997</v>
      </c>
      <c r="H7722">
        <v>72.933582798597044</v>
      </c>
    </row>
    <row r="7723" spans="1:8" x14ac:dyDescent="0.3">
      <c r="A7723" t="s">
        <v>1416</v>
      </c>
      <c r="B7723" t="s">
        <v>205</v>
      </c>
      <c r="C7723" t="s">
        <v>6</v>
      </c>
      <c r="D7723" s="155">
        <v>1093.5999999999999</v>
      </c>
      <c r="E7723" s="17">
        <v>1385</v>
      </c>
      <c r="F7723" s="17">
        <v>435010</v>
      </c>
      <c r="G7723" s="17">
        <v>224068.33429999999</v>
      </c>
      <c r="H7723">
        <v>35.329965646516662</v>
      </c>
    </row>
    <row r="7724" spans="1:8" x14ac:dyDescent="0.3">
      <c r="A7724" t="s">
        <v>1417</v>
      </c>
      <c r="B7724" t="s">
        <v>205</v>
      </c>
      <c r="C7724" t="s">
        <v>8</v>
      </c>
      <c r="D7724" s="155">
        <v>1093.5999999999999</v>
      </c>
      <c r="E7724" s="17">
        <v>3555</v>
      </c>
      <c r="F7724" s="17">
        <v>791804</v>
      </c>
      <c r="G7724" s="17">
        <v>373327.0231999993</v>
      </c>
      <c r="H7724">
        <v>46.490227922856555</v>
      </c>
    </row>
    <row r="7725" spans="1:8" x14ac:dyDescent="0.3">
      <c r="A7725" t="s">
        <v>1418</v>
      </c>
      <c r="B7725" t="s">
        <v>205</v>
      </c>
      <c r="C7725" t="s">
        <v>21</v>
      </c>
      <c r="D7725" s="155">
        <v>1093.5999999999999</v>
      </c>
      <c r="E7725" s="17">
        <v>3300</v>
      </c>
      <c r="F7725" s="17">
        <v>379168</v>
      </c>
      <c r="G7725" s="17">
        <v>174532.13500000004</v>
      </c>
      <c r="H7725">
        <v>56.007458577703396</v>
      </c>
    </row>
    <row r="7726" spans="1:8" x14ac:dyDescent="0.3">
      <c r="A7726" t="s">
        <v>1419</v>
      </c>
      <c r="B7726" t="s">
        <v>205</v>
      </c>
      <c r="C7726" t="s">
        <v>22</v>
      </c>
      <c r="D7726" s="155">
        <v>1093.5999999999999</v>
      </c>
      <c r="E7726" s="17">
        <v>2600</v>
      </c>
      <c r="F7726" s="17">
        <v>516915</v>
      </c>
      <c r="G7726" s="17">
        <v>254085.6712000001</v>
      </c>
      <c r="H7726">
        <v>53.619549942707991</v>
      </c>
    </row>
    <row r="7727" spans="1:8" x14ac:dyDescent="0.3">
      <c r="A7727" t="s">
        <v>1420</v>
      </c>
      <c r="B7727" t="s">
        <v>205</v>
      </c>
      <c r="C7727" t="s">
        <v>23</v>
      </c>
      <c r="D7727" s="155">
        <v>1093.5999999999999</v>
      </c>
      <c r="E7727" s="17">
        <v>1440</v>
      </c>
      <c r="F7727" s="17">
        <v>380354</v>
      </c>
      <c r="G7727" s="17">
        <v>196113.81400000019</v>
      </c>
      <c r="H7727">
        <v>66.680738425871937</v>
      </c>
    </row>
    <row r="7728" spans="1:8" x14ac:dyDescent="0.3">
      <c r="A7728" t="s">
        <v>1421</v>
      </c>
      <c r="B7728" t="s">
        <v>205</v>
      </c>
      <c r="C7728" t="s">
        <v>24</v>
      </c>
      <c r="D7728" s="155">
        <v>1093.5999999999999</v>
      </c>
      <c r="E7728" s="17">
        <v>6160</v>
      </c>
      <c r="F7728" s="17">
        <v>668170</v>
      </c>
      <c r="G7728" s="17">
        <v>353580.16900000029</v>
      </c>
      <c r="H7728">
        <v>57.436730027360639</v>
      </c>
    </row>
    <row r="7729" spans="1:8" x14ac:dyDescent="0.3">
      <c r="A7729" t="s">
        <v>1422</v>
      </c>
      <c r="B7729" t="s">
        <v>205</v>
      </c>
      <c r="C7729" t="s">
        <v>25</v>
      </c>
      <c r="D7729" s="155">
        <v>1093.5999999999999</v>
      </c>
      <c r="E7729" s="17">
        <v>2280</v>
      </c>
      <c r="F7729" s="17">
        <v>297864</v>
      </c>
      <c r="G7729" s="17">
        <v>154302.18600000013</v>
      </c>
      <c r="H7729">
        <v>59.432969526283671</v>
      </c>
    </row>
    <row r="7730" spans="1:8" x14ac:dyDescent="0.3">
      <c r="A7730" t="s">
        <v>9312</v>
      </c>
      <c r="B7730" t="s">
        <v>205</v>
      </c>
      <c r="C7730" t="s">
        <v>5061</v>
      </c>
      <c r="D7730" s="155">
        <v>1093.5999999999999</v>
      </c>
      <c r="E7730" s="17">
        <v>3494</v>
      </c>
      <c r="F7730" s="17">
        <v>398551</v>
      </c>
      <c r="G7730" s="17">
        <v>206971.79699999987</v>
      </c>
      <c r="H7730">
        <v>48.656393066840259</v>
      </c>
    </row>
    <row r="7731" spans="1:8" x14ac:dyDescent="0.3">
      <c r="A7731" t="s">
        <v>1423</v>
      </c>
      <c r="B7731" t="s">
        <v>205</v>
      </c>
      <c r="C7731" t="s">
        <v>14</v>
      </c>
      <c r="D7731" s="155">
        <v>1093.5999999999999</v>
      </c>
      <c r="E7731" s="17">
        <v>1513</v>
      </c>
      <c r="F7731" s="17">
        <v>509910</v>
      </c>
      <c r="G7731" s="17">
        <v>260194.3560000002</v>
      </c>
      <c r="H7731">
        <v>23.896130389011667</v>
      </c>
    </row>
    <row r="7732" spans="1:8" x14ac:dyDescent="0.3">
      <c r="A7732" t="s">
        <v>1424</v>
      </c>
      <c r="B7732" t="s">
        <v>205</v>
      </c>
      <c r="C7732" t="s">
        <v>15</v>
      </c>
      <c r="D7732" s="155">
        <v>1093.5999999999999</v>
      </c>
      <c r="E7732" s="17">
        <v>1358</v>
      </c>
      <c r="F7732" s="17">
        <v>501775</v>
      </c>
      <c r="G7732" s="17">
        <v>293729.84099999967</v>
      </c>
      <c r="H7732">
        <v>27.647644896173624</v>
      </c>
    </row>
    <row r="7733" spans="1:8" x14ac:dyDescent="0.3">
      <c r="A7733" t="s">
        <v>9313</v>
      </c>
      <c r="B7733" t="s">
        <v>205</v>
      </c>
      <c r="C7733" t="s">
        <v>5063</v>
      </c>
      <c r="D7733" s="155">
        <v>1093.5999999999999</v>
      </c>
      <c r="E7733" s="17">
        <v>400</v>
      </c>
      <c r="F7733" s="17">
        <v>6858</v>
      </c>
      <c r="G7733" s="17">
        <v>3026.699000000001</v>
      </c>
      <c r="H7733">
        <v>117.70359460141613</v>
      </c>
    </row>
    <row r="7734" spans="1:8" x14ac:dyDescent="0.3">
      <c r="A7734" t="s">
        <v>9314</v>
      </c>
      <c r="B7734" t="s">
        <v>205</v>
      </c>
      <c r="C7734" t="s">
        <v>5065</v>
      </c>
      <c r="D7734" s="155">
        <v>1093.5999999999999</v>
      </c>
      <c r="E7734" s="17">
        <v>0</v>
      </c>
      <c r="F7734" s="17">
        <v>341698</v>
      </c>
      <c r="G7734" s="17">
        <v>134435.82280000023</v>
      </c>
      <c r="H7734">
        <v>40.339033658959352</v>
      </c>
    </row>
    <row r="7735" spans="1:8" x14ac:dyDescent="0.3">
      <c r="A7735" t="s">
        <v>9315</v>
      </c>
      <c r="B7735" t="s">
        <v>205</v>
      </c>
      <c r="C7735" t="s">
        <v>5067</v>
      </c>
      <c r="D7735" s="155">
        <v>1093.5999999999999</v>
      </c>
      <c r="E7735" s="17">
        <v>0</v>
      </c>
      <c r="F7735" s="17">
        <v>501276</v>
      </c>
      <c r="G7735" s="17">
        <v>212582.44890000054</v>
      </c>
      <c r="H7735">
        <v>79.517958484456244</v>
      </c>
    </row>
    <row r="7736" spans="1:8" x14ac:dyDescent="0.3">
      <c r="A7736" t="s">
        <v>9316</v>
      </c>
      <c r="B7736" t="s">
        <v>205</v>
      </c>
      <c r="C7736" t="s">
        <v>5069</v>
      </c>
      <c r="D7736" s="155">
        <v>1093.5999999999999</v>
      </c>
      <c r="E7736" s="17">
        <v>0</v>
      </c>
      <c r="F7736" s="17">
        <v>29866</v>
      </c>
      <c r="G7736" s="17">
        <v>15707.035999999996</v>
      </c>
      <c r="H7736">
        <v>74.327660060439499</v>
      </c>
    </row>
    <row r="7737" spans="1:8" x14ac:dyDescent="0.3">
      <c r="A7737" t="s">
        <v>9317</v>
      </c>
      <c r="B7737" t="s">
        <v>205</v>
      </c>
      <c r="C7737" t="s">
        <v>5071</v>
      </c>
      <c r="D7737" s="155">
        <v>1093.5999999999999</v>
      </c>
      <c r="E7737" s="17">
        <v>0</v>
      </c>
      <c r="F7737" s="17">
        <v>69328</v>
      </c>
      <c r="G7737" s="17">
        <v>29938.48000000001</v>
      </c>
      <c r="H7737">
        <v>36.829939054855224</v>
      </c>
    </row>
    <row r="7738" spans="1:8" x14ac:dyDescent="0.3">
      <c r="A7738" t="s">
        <v>9318</v>
      </c>
      <c r="B7738" t="s">
        <v>205</v>
      </c>
      <c r="C7738" t="s">
        <v>5073</v>
      </c>
      <c r="D7738" s="155">
        <v>1093.5999999999999</v>
      </c>
      <c r="E7738" s="17">
        <v>0</v>
      </c>
      <c r="F7738" s="17">
        <v>34422</v>
      </c>
      <c r="G7738" s="17">
        <v>14632.622899999995</v>
      </c>
      <c r="H7738">
        <v>15.63987843760883</v>
      </c>
    </row>
    <row r="7739" spans="1:8" x14ac:dyDescent="0.3">
      <c r="A7739" t="s">
        <v>9319</v>
      </c>
      <c r="B7739" t="s">
        <v>205</v>
      </c>
      <c r="C7739" t="s">
        <v>5075</v>
      </c>
      <c r="D7739" s="155">
        <v>1093.5999999999999</v>
      </c>
      <c r="E7739" s="17">
        <v>0</v>
      </c>
      <c r="F7739" s="17">
        <v>2614</v>
      </c>
      <c r="G7739" s="17">
        <v>1340.02</v>
      </c>
      <c r="H7739">
        <v>72.242405689257296</v>
      </c>
    </row>
    <row r="7740" spans="1:8" x14ac:dyDescent="0.3">
      <c r="A7740" t="s">
        <v>1425</v>
      </c>
      <c r="B7740" t="s">
        <v>205</v>
      </c>
      <c r="C7740" t="s">
        <v>26</v>
      </c>
      <c r="D7740" s="155">
        <v>1093.5999999999999</v>
      </c>
      <c r="E7740" s="17">
        <v>1743</v>
      </c>
      <c r="F7740" s="17">
        <v>618662</v>
      </c>
      <c r="G7740" s="17">
        <v>325693.62660000031</v>
      </c>
      <c r="H7740">
        <v>74.309679736236006</v>
      </c>
    </row>
    <row r="7741" spans="1:8" x14ac:dyDescent="0.3">
      <c r="A7741" t="s">
        <v>1426</v>
      </c>
      <c r="B7741" t="s">
        <v>205</v>
      </c>
      <c r="C7741" t="s">
        <v>27</v>
      </c>
      <c r="D7741" s="155">
        <v>1093.5999999999999</v>
      </c>
      <c r="E7741" s="17">
        <v>1893</v>
      </c>
      <c r="F7741" s="17">
        <v>571276</v>
      </c>
      <c r="G7741" s="17">
        <v>284053.35159999982</v>
      </c>
      <c r="H7741">
        <v>78.097692539764083</v>
      </c>
    </row>
    <row r="7742" spans="1:8" x14ac:dyDescent="0.3">
      <c r="A7742" t="s">
        <v>1427</v>
      </c>
      <c r="B7742" t="s">
        <v>205</v>
      </c>
      <c r="C7742" t="s">
        <v>28</v>
      </c>
      <c r="D7742" s="155">
        <v>1093.5999999999999</v>
      </c>
      <c r="E7742" s="17">
        <v>1848</v>
      </c>
      <c r="F7742" s="17">
        <v>369611</v>
      </c>
      <c r="G7742" s="17">
        <v>161416.81029999984</v>
      </c>
      <c r="H7742">
        <v>68.905383234621539</v>
      </c>
    </row>
    <row r="7743" spans="1:8" x14ac:dyDescent="0.3">
      <c r="A7743" t="s">
        <v>1428</v>
      </c>
      <c r="B7743" t="s">
        <v>205</v>
      </c>
      <c r="C7743" t="s">
        <v>29</v>
      </c>
      <c r="D7743" s="155">
        <v>1093.5999999999999</v>
      </c>
      <c r="E7743" s="17">
        <v>400</v>
      </c>
      <c r="F7743" s="17">
        <v>157799</v>
      </c>
      <c r="G7743" s="17">
        <v>79468.912999999928</v>
      </c>
      <c r="H7743">
        <v>51.172379631085981</v>
      </c>
    </row>
    <row r="7744" spans="1:8" x14ac:dyDescent="0.3">
      <c r="A7744" t="s">
        <v>9320</v>
      </c>
      <c r="B7744" t="s">
        <v>205</v>
      </c>
      <c r="C7744" t="s">
        <v>5077</v>
      </c>
      <c r="D7744" s="155">
        <v>1093.5999999999999</v>
      </c>
      <c r="E7744" s="17">
        <v>960</v>
      </c>
      <c r="F7744" s="17">
        <v>17656</v>
      </c>
      <c r="G7744" s="17">
        <v>8488.0959999999995</v>
      </c>
      <c r="H7744">
        <v>65.048145868455876</v>
      </c>
    </row>
    <row r="7745" spans="1:8" x14ac:dyDescent="0.3">
      <c r="A7745" t="s">
        <v>1429</v>
      </c>
      <c r="B7745" t="s">
        <v>205</v>
      </c>
      <c r="C7745" t="s">
        <v>30</v>
      </c>
      <c r="D7745" s="155">
        <v>1093.5999999999999</v>
      </c>
      <c r="E7745" s="17">
        <v>1908</v>
      </c>
      <c r="F7745" s="17">
        <v>369930</v>
      </c>
      <c r="G7745" s="17">
        <v>208018.96200000003</v>
      </c>
      <c r="H7745">
        <v>58.082088071722595</v>
      </c>
    </row>
    <row r="7746" spans="1:8" x14ac:dyDescent="0.3">
      <c r="A7746" t="s">
        <v>9321</v>
      </c>
      <c r="B7746" t="s">
        <v>205</v>
      </c>
      <c r="C7746" t="s">
        <v>5079</v>
      </c>
      <c r="D7746" s="155">
        <v>1093.5999999999999</v>
      </c>
      <c r="E7746" s="17">
        <v>960</v>
      </c>
      <c r="F7746" s="17">
        <v>32083</v>
      </c>
      <c r="G7746" s="17">
        <v>17125.013999999996</v>
      </c>
      <c r="H7746">
        <v>96.783043532732293</v>
      </c>
    </row>
    <row r="7747" spans="1:8" x14ac:dyDescent="0.3">
      <c r="A7747" t="s">
        <v>9322</v>
      </c>
      <c r="B7747" t="s">
        <v>205</v>
      </c>
      <c r="C7747" t="s">
        <v>5081</v>
      </c>
      <c r="D7747" s="155">
        <v>1093.5999999999999</v>
      </c>
      <c r="E7747" s="17">
        <v>0</v>
      </c>
      <c r="F7747" s="17">
        <v>132555</v>
      </c>
      <c r="G7747" s="17">
        <v>73901.180400000012</v>
      </c>
      <c r="H7747">
        <v>97.419371755628774</v>
      </c>
    </row>
    <row r="7748" spans="1:8" x14ac:dyDescent="0.3">
      <c r="A7748" t="s">
        <v>9323</v>
      </c>
      <c r="B7748" t="s">
        <v>205</v>
      </c>
      <c r="C7748" t="s">
        <v>5083</v>
      </c>
      <c r="D7748" s="155">
        <v>1093.5999999999999</v>
      </c>
      <c r="E7748" s="17">
        <v>0</v>
      </c>
      <c r="F7748" s="17">
        <v>206678</v>
      </c>
      <c r="G7748" s="17">
        <v>110679.2303</v>
      </c>
      <c r="H7748">
        <v>47.893930777114967</v>
      </c>
    </row>
    <row r="7749" spans="1:8" x14ac:dyDescent="0.3">
      <c r="A7749" t="s">
        <v>9324</v>
      </c>
      <c r="B7749" t="s">
        <v>205</v>
      </c>
      <c r="C7749" t="s">
        <v>5085</v>
      </c>
      <c r="D7749" s="155">
        <v>1093.5999999999999</v>
      </c>
      <c r="E7749" s="17">
        <v>405</v>
      </c>
      <c r="F7749" s="17">
        <v>59465</v>
      </c>
      <c r="G7749" s="17">
        <v>29524.813600000001</v>
      </c>
      <c r="H7749">
        <v>122.42475262278252</v>
      </c>
    </row>
    <row r="7750" spans="1:8" x14ac:dyDescent="0.3">
      <c r="A7750" t="s">
        <v>1430</v>
      </c>
      <c r="B7750" t="s">
        <v>205</v>
      </c>
      <c r="C7750" t="s">
        <v>31</v>
      </c>
      <c r="D7750" s="155">
        <v>1093.5999999999999</v>
      </c>
      <c r="E7750" s="17">
        <v>2760</v>
      </c>
      <c r="F7750" s="17">
        <v>328413</v>
      </c>
      <c r="G7750" s="17">
        <v>154862.84220000016</v>
      </c>
      <c r="H7750">
        <v>49.531064148649243</v>
      </c>
    </row>
    <row r="7751" spans="1:8" x14ac:dyDescent="0.3">
      <c r="A7751" t="s">
        <v>1511</v>
      </c>
      <c r="B7751" t="s">
        <v>206</v>
      </c>
      <c r="C7751" t="s">
        <v>4</v>
      </c>
      <c r="D7751" s="155">
        <v>892.5</v>
      </c>
      <c r="E7751" s="17">
        <v>9189</v>
      </c>
      <c r="F7751" s="17">
        <v>3860334</v>
      </c>
      <c r="G7751" s="17">
        <v>2149204.1432000026</v>
      </c>
      <c r="H7751">
        <v>42.426295675574266</v>
      </c>
    </row>
    <row r="7752" spans="1:8" x14ac:dyDescent="0.3">
      <c r="A7752" t="s">
        <v>1512</v>
      </c>
      <c r="B7752" t="s">
        <v>206</v>
      </c>
      <c r="C7752" t="s">
        <v>2</v>
      </c>
      <c r="D7752" s="155">
        <v>892.5</v>
      </c>
      <c r="E7752" s="17">
        <v>11883</v>
      </c>
      <c r="F7752" s="17">
        <v>4625998</v>
      </c>
      <c r="G7752" s="17">
        <v>2517185.9771999987</v>
      </c>
      <c r="H7752">
        <v>57.532421944327211</v>
      </c>
    </row>
    <row r="7753" spans="1:8" x14ac:dyDescent="0.3">
      <c r="A7753" t="s">
        <v>1513</v>
      </c>
      <c r="B7753" t="s">
        <v>206</v>
      </c>
      <c r="C7753" t="s">
        <v>3</v>
      </c>
      <c r="D7753" s="155">
        <v>892.5</v>
      </c>
      <c r="E7753" s="17">
        <v>14040</v>
      </c>
      <c r="F7753" s="17">
        <v>2479912</v>
      </c>
      <c r="G7753" s="17">
        <v>1327723.3405999995</v>
      </c>
      <c r="H7753">
        <v>59.36087066098753</v>
      </c>
    </row>
    <row r="7754" spans="1:8" x14ac:dyDescent="0.3">
      <c r="A7754" t="s">
        <v>1514</v>
      </c>
      <c r="B7754" t="s">
        <v>206</v>
      </c>
      <c r="C7754" t="s">
        <v>7</v>
      </c>
      <c r="D7754" s="155">
        <v>892.5</v>
      </c>
      <c r="E7754" s="17">
        <v>3945</v>
      </c>
      <c r="F7754" s="17">
        <v>1325765</v>
      </c>
      <c r="G7754" s="17">
        <v>737116.60500000056</v>
      </c>
      <c r="H7754">
        <v>49.35131472362211</v>
      </c>
    </row>
    <row r="7755" spans="1:8" x14ac:dyDescent="0.3">
      <c r="A7755" t="s">
        <v>1515</v>
      </c>
      <c r="B7755" t="s">
        <v>206</v>
      </c>
      <c r="C7755" t="s">
        <v>5</v>
      </c>
      <c r="D7755" s="155">
        <v>892.5</v>
      </c>
      <c r="E7755" s="17">
        <v>3600</v>
      </c>
      <c r="F7755" s="17">
        <v>753767</v>
      </c>
      <c r="G7755" s="17">
        <v>420861.84609999979</v>
      </c>
      <c r="H7755">
        <v>50.71313370525742</v>
      </c>
    </row>
    <row r="7756" spans="1:8" x14ac:dyDescent="0.3">
      <c r="A7756" t="s">
        <v>1516</v>
      </c>
      <c r="B7756" t="s">
        <v>206</v>
      </c>
      <c r="C7756" t="s">
        <v>6</v>
      </c>
      <c r="D7756" s="155">
        <v>892.5</v>
      </c>
      <c r="E7756" s="17">
        <v>1580</v>
      </c>
      <c r="F7756" s="17">
        <v>416929</v>
      </c>
      <c r="G7756" s="17">
        <v>212233.321</v>
      </c>
      <c r="H7756">
        <v>40.909369699494263</v>
      </c>
    </row>
    <row r="7757" spans="1:8" x14ac:dyDescent="0.3">
      <c r="A7757" t="s">
        <v>1517</v>
      </c>
      <c r="B7757" t="s">
        <v>206</v>
      </c>
      <c r="C7757" t="s">
        <v>8</v>
      </c>
      <c r="D7757" s="155">
        <v>892.5</v>
      </c>
      <c r="E7757" s="17">
        <v>3880</v>
      </c>
      <c r="F7757" s="17">
        <v>713347</v>
      </c>
      <c r="G7757" s="17">
        <v>340632.11950000015</v>
      </c>
      <c r="H7757">
        <v>59.826524801979346</v>
      </c>
    </row>
    <row r="7758" spans="1:8" x14ac:dyDescent="0.3">
      <c r="A7758" t="s">
        <v>1518</v>
      </c>
      <c r="B7758" t="s">
        <v>206</v>
      </c>
      <c r="C7758" t="s">
        <v>21</v>
      </c>
      <c r="D7758" s="155">
        <v>892.5</v>
      </c>
      <c r="E7758" s="17">
        <v>1560</v>
      </c>
      <c r="F7758" s="17">
        <v>213238</v>
      </c>
      <c r="G7758" s="17">
        <v>99627.131999999867</v>
      </c>
      <c r="H7758">
        <v>50.518476061638651</v>
      </c>
    </row>
    <row r="7759" spans="1:8" x14ac:dyDescent="0.3">
      <c r="A7759" t="s">
        <v>1519</v>
      </c>
      <c r="B7759" t="s">
        <v>206</v>
      </c>
      <c r="C7759" t="s">
        <v>22</v>
      </c>
      <c r="D7759" s="155">
        <v>892.5</v>
      </c>
      <c r="E7759" s="17">
        <v>1440</v>
      </c>
      <c r="F7759" s="17">
        <v>300307</v>
      </c>
      <c r="G7759" s="17">
        <v>144880.69200000004</v>
      </c>
      <c r="H7759">
        <v>57.017253595832749</v>
      </c>
    </row>
    <row r="7760" spans="1:8" x14ac:dyDescent="0.3">
      <c r="A7760" t="s">
        <v>1520</v>
      </c>
      <c r="B7760" t="s">
        <v>206</v>
      </c>
      <c r="C7760" t="s">
        <v>23</v>
      </c>
      <c r="D7760" s="155">
        <v>892.5</v>
      </c>
      <c r="E7760" s="17">
        <v>840</v>
      </c>
      <c r="F7760" s="17">
        <v>227448</v>
      </c>
      <c r="G7760" s="17">
        <v>117886.34600000002</v>
      </c>
      <c r="H7760">
        <v>62.161922788241107</v>
      </c>
    </row>
    <row r="7761" spans="1:8" x14ac:dyDescent="0.3">
      <c r="A7761" t="s">
        <v>1521</v>
      </c>
      <c r="B7761" t="s">
        <v>206</v>
      </c>
      <c r="C7761" t="s">
        <v>24</v>
      </c>
      <c r="D7761" s="155">
        <v>892.5</v>
      </c>
      <c r="E7761" s="17">
        <v>3480</v>
      </c>
      <c r="F7761" s="17">
        <v>380540</v>
      </c>
      <c r="G7761" s="17">
        <v>202470.05799999999</v>
      </c>
      <c r="H7761">
        <v>55.916609703281637</v>
      </c>
    </row>
    <row r="7762" spans="1:8" x14ac:dyDescent="0.3">
      <c r="A7762" t="s">
        <v>1522</v>
      </c>
      <c r="B7762" t="s">
        <v>206</v>
      </c>
      <c r="C7762" t="s">
        <v>25</v>
      </c>
      <c r="D7762" s="155">
        <v>892.5</v>
      </c>
      <c r="E7762" s="17">
        <v>1280</v>
      </c>
      <c r="F7762" s="17">
        <v>195720</v>
      </c>
      <c r="G7762" s="17">
        <v>100289.35600000006</v>
      </c>
      <c r="H7762">
        <v>56.668684063370684</v>
      </c>
    </row>
    <row r="7763" spans="1:8" x14ac:dyDescent="0.3">
      <c r="A7763" t="s">
        <v>9325</v>
      </c>
      <c r="B7763" t="s">
        <v>206</v>
      </c>
      <c r="C7763" t="s">
        <v>5061</v>
      </c>
      <c r="D7763" s="155">
        <v>892.5</v>
      </c>
      <c r="E7763" s="17">
        <v>1857</v>
      </c>
      <c r="F7763" s="17">
        <v>333207</v>
      </c>
      <c r="G7763" s="17">
        <v>176427.30100000004</v>
      </c>
      <c r="H7763">
        <v>50.653237556604765</v>
      </c>
    </row>
    <row r="7764" spans="1:8" x14ac:dyDescent="0.3">
      <c r="A7764" t="s">
        <v>1523</v>
      </c>
      <c r="B7764" t="s">
        <v>206</v>
      </c>
      <c r="C7764" t="s">
        <v>14</v>
      </c>
      <c r="D7764" s="155">
        <v>892.5</v>
      </c>
      <c r="E7764" s="17">
        <v>1248</v>
      </c>
      <c r="F7764" s="17">
        <v>370539</v>
      </c>
      <c r="G7764" s="17">
        <v>188799.79700000005</v>
      </c>
      <c r="H7764">
        <v>34.834597102310362</v>
      </c>
    </row>
    <row r="7765" spans="1:8" x14ac:dyDescent="0.3">
      <c r="A7765" t="s">
        <v>1524</v>
      </c>
      <c r="B7765" t="s">
        <v>206</v>
      </c>
      <c r="C7765" t="s">
        <v>15</v>
      </c>
      <c r="D7765" s="155">
        <v>892.5</v>
      </c>
      <c r="E7765" s="17">
        <v>1015</v>
      </c>
      <c r="F7765" s="17">
        <v>443832</v>
      </c>
      <c r="G7765" s="17">
        <v>260320.15379999994</v>
      </c>
      <c r="H7765">
        <v>31.120868901704693</v>
      </c>
    </row>
    <row r="7766" spans="1:8" x14ac:dyDescent="0.3">
      <c r="A7766" t="s">
        <v>9326</v>
      </c>
      <c r="B7766" t="s">
        <v>206</v>
      </c>
      <c r="C7766" t="s">
        <v>5063</v>
      </c>
      <c r="D7766" s="155">
        <v>892.5</v>
      </c>
      <c r="E7766" s="17">
        <v>400</v>
      </c>
      <c r="F7766" s="17">
        <v>19082</v>
      </c>
      <c r="G7766" s="17">
        <v>8781.9789999999975</v>
      </c>
      <c r="H7766">
        <v>52.448289862709913</v>
      </c>
    </row>
    <row r="7767" spans="1:8" x14ac:dyDescent="0.3">
      <c r="A7767" t="s">
        <v>9327</v>
      </c>
      <c r="B7767" t="s">
        <v>206</v>
      </c>
      <c r="C7767" t="s">
        <v>5065</v>
      </c>
      <c r="D7767" s="155">
        <v>892.5</v>
      </c>
      <c r="E7767" s="17">
        <v>0</v>
      </c>
      <c r="F7767" s="17">
        <v>483290</v>
      </c>
      <c r="G7767" s="17">
        <v>211462.72860000032</v>
      </c>
      <c r="H7767">
        <v>62.055938864491679</v>
      </c>
    </row>
    <row r="7768" spans="1:8" x14ac:dyDescent="0.3">
      <c r="A7768" t="s">
        <v>9328</v>
      </c>
      <c r="B7768" t="s">
        <v>206</v>
      </c>
      <c r="C7768" t="s">
        <v>5067</v>
      </c>
      <c r="D7768" s="155">
        <v>892.5</v>
      </c>
      <c r="E7768" s="17">
        <v>0</v>
      </c>
      <c r="F7768" s="17">
        <v>562321</v>
      </c>
      <c r="G7768" s="17">
        <v>184484.28539999994</v>
      </c>
      <c r="H7768">
        <v>90.047538393453848</v>
      </c>
    </row>
    <row r="7769" spans="1:8" x14ac:dyDescent="0.3">
      <c r="A7769" t="s">
        <v>9329</v>
      </c>
      <c r="B7769" t="s">
        <v>206</v>
      </c>
      <c r="C7769" t="s">
        <v>5069</v>
      </c>
      <c r="D7769" s="155">
        <v>892.5</v>
      </c>
      <c r="E7769" s="17">
        <v>0</v>
      </c>
      <c r="F7769" s="17">
        <v>161691</v>
      </c>
      <c r="G7769" s="17">
        <v>65284.84</v>
      </c>
      <c r="H7769">
        <v>174.78040055842987</v>
      </c>
    </row>
    <row r="7770" spans="1:8" x14ac:dyDescent="0.3">
      <c r="A7770" t="s">
        <v>9330</v>
      </c>
      <c r="B7770" t="s">
        <v>206</v>
      </c>
      <c r="C7770" t="s">
        <v>5071</v>
      </c>
      <c r="D7770" s="155">
        <v>892.5</v>
      </c>
      <c r="E7770" s="17">
        <v>0</v>
      </c>
      <c r="F7770" s="17">
        <v>58921</v>
      </c>
      <c r="G7770" s="17">
        <v>27872.024800000003</v>
      </c>
      <c r="H7770">
        <v>19.63676062326207</v>
      </c>
    </row>
    <row r="7771" spans="1:8" x14ac:dyDescent="0.3">
      <c r="A7771" t="s">
        <v>9331</v>
      </c>
      <c r="B7771" t="s">
        <v>206</v>
      </c>
      <c r="C7771" t="s">
        <v>5073</v>
      </c>
      <c r="D7771" s="155">
        <v>892.5</v>
      </c>
      <c r="E7771" s="17">
        <v>0</v>
      </c>
      <c r="F7771" s="17">
        <v>35015</v>
      </c>
      <c r="G7771" s="17">
        <v>15585.890199999994</v>
      </c>
      <c r="H7771">
        <v>27.024293619463691</v>
      </c>
    </row>
    <row r="7772" spans="1:8" x14ac:dyDescent="0.3">
      <c r="A7772" t="s">
        <v>9332</v>
      </c>
      <c r="B7772" t="s">
        <v>206</v>
      </c>
      <c r="C7772" t="s">
        <v>5075</v>
      </c>
      <c r="D7772" s="155">
        <v>892.5</v>
      </c>
      <c r="E7772" s="17">
        <v>0</v>
      </c>
      <c r="F7772" s="17">
        <v>1556</v>
      </c>
      <c r="G7772" s="17">
        <v>810.56</v>
      </c>
      <c r="H7772">
        <v>131.63449774629754</v>
      </c>
    </row>
    <row r="7773" spans="1:8" x14ac:dyDescent="0.3">
      <c r="A7773" t="s">
        <v>1525</v>
      </c>
      <c r="B7773" t="s">
        <v>206</v>
      </c>
      <c r="C7773" t="s">
        <v>26</v>
      </c>
      <c r="D7773" s="155">
        <v>892.5</v>
      </c>
      <c r="E7773" s="17">
        <v>912</v>
      </c>
      <c r="F7773" s="17">
        <v>376647</v>
      </c>
      <c r="G7773" s="17">
        <v>192747.33620000005</v>
      </c>
      <c r="H7773">
        <v>78.423941149151716</v>
      </c>
    </row>
    <row r="7774" spans="1:8" x14ac:dyDescent="0.3">
      <c r="A7774" t="s">
        <v>1526</v>
      </c>
      <c r="B7774" t="s">
        <v>206</v>
      </c>
      <c r="C7774" t="s">
        <v>27</v>
      </c>
      <c r="D7774" s="155">
        <v>892.5</v>
      </c>
      <c r="E7774" s="17">
        <v>1287</v>
      </c>
      <c r="F7774" s="17">
        <v>357963</v>
      </c>
      <c r="G7774" s="17">
        <v>187625.28460000013</v>
      </c>
      <c r="H7774">
        <v>88.673551240431891</v>
      </c>
    </row>
    <row r="7775" spans="1:8" x14ac:dyDescent="0.3">
      <c r="A7775" t="s">
        <v>1527</v>
      </c>
      <c r="B7775" t="s">
        <v>206</v>
      </c>
      <c r="C7775" t="s">
        <v>28</v>
      </c>
      <c r="D7775" s="155">
        <v>892.5</v>
      </c>
      <c r="E7775" s="17">
        <v>1440</v>
      </c>
      <c r="F7775" s="17">
        <v>268543</v>
      </c>
      <c r="G7775" s="17">
        <v>125051.33590000003</v>
      </c>
      <c r="H7775">
        <v>76.570285440713775</v>
      </c>
    </row>
    <row r="7776" spans="1:8" x14ac:dyDescent="0.3">
      <c r="A7776" t="s">
        <v>1528</v>
      </c>
      <c r="B7776" t="s">
        <v>206</v>
      </c>
      <c r="C7776" t="s">
        <v>29</v>
      </c>
      <c r="D7776" s="155">
        <v>892.5</v>
      </c>
      <c r="E7776" s="17">
        <v>600</v>
      </c>
      <c r="F7776" s="17">
        <v>200638</v>
      </c>
      <c r="G7776" s="17">
        <v>101049.4567</v>
      </c>
      <c r="H7776">
        <v>50.722876342142342</v>
      </c>
    </row>
    <row r="7777" spans="1:8" x14ac:dyDescent="0.3">
      <c r="A7777" t="s">
        <v>9333</v>
      </c>
      <c r="B7777" t="s">
        <v>206</v>
      </c>
      <c r="C7777" t="s">
        <v>5077</v>
      </c>
      <c r="D7777" s="155">
        <v>892.5</v>
      </c>
      <c r="E7777" s="17">
        <v>0</v>
      </c>
      <c r="F7777" s="17">
        <v>3499</v>
      </c>
      <c r="G7777" s="17">
        <v>2133.5920000000001</v>
      </c>
      <c r="H7777">
        <v>144.42598600564816</v>
      </c>
    </row>
    <row r="7778" spans="1:8" x14ac:dyDescent="0.3">
      <c r="A7778" t="s">
        <v>1529</v>
      </c>
      <c r="B7778" t="s">
        <v>206</v>
      </c>
      <c r="C7778" t="s">
        <v>30</v>
      </c>
      <c r="D7778" s="155">
        <v>892.5</v>
      </c>
      <c r="E7778" s="17">
        <v>1108</v>
      </c>
      <c r="F7778" s="17">
        <v>475468</v>
      </c>
      <c r="G7778" s="17">
        <v>279750.75499999995</v>
      </c>
      <c r="H7778">
        <v>38.487609282973573</v>
      </c>
    </row>
    <row r="7779" spans="1:8" x14ac:dyDescent="0.3">
      <c r="A7779" t="s">
        <v>9334</v>
      </c>
      <c r="B7779" t="s">
        <v>206</v>
      </c>
      <c r="C7779" t="s">
        <v>5079</v>
      </c>
      <c r="D7779" s="155">
        <v>892.5</v>
      </c>
      <c r="E7779" s="17">
        <v>560</v>
      </c>
      <c r="F7779" s="17">
        <v>18883</v>
      </c>
      <c r="G7779" s="17">
        <v>10525.916000000001</v>
      </c>
      <c r="H7779">
        <v>106.3937059625105</v>
      </c>
    </row>
    <row r="7780" spans="1:8" x14ac:dyDescent="0.3">
      <c r="A7780" t="s">
        <v>9335</v>
      </c>
      <c r="B7780" t="s">
        <v>206</v>
      </c>
      <c r="C7780" t="s">
        <v>5081</v>
      </c>
      <c r="D7780" s="155">
        <v>892.5</v>
      </c>
      <c r="E7780" s="17">
        <v>0</v>
      </c>
      <c r="F7780" s="17">
        <v>209864</v>
      </c>
      <c r="G7780" s="17">
        <v>114493.48069999996</v>
      </c>
      <c r="H7780">
        <v>39.039203372566725</v>
      </c>
    </row>
    <row r="7781" spans="1:8" x14ac:dyDescent="0.3">
      <c r="A7781" t="s">
        <v>9336</v>
      </c>
      <c r="B7781" t="s">
        <v>206</v>
      </c>
      <c r="C7781" t="s">
        <v>5083</v>
      </c>
      <c r="D7781" s="155">
        <v>892.5</v>
      </c>
      <c r="E7781" s="17">
        <v>0</v>
      </c>
      <c r="F7781" s="17">
        <v>197250</v>
      </c>
      <c r="G7781" s="17">
        <v>105950.98200000003</v>
      </c>
      <c r="H7781">
        <v>39.225937300881021</v>
      </c>
    </row>
    <row r="7782" spans="1:8" x14ac:dyDescent="0.3">
      <c r="A7782" t="s">
        <v>9337</v>
      </c>
      <c r="B7782" t="s">
        <v>206</v>
      </c>
      <c r="C7782" t="s">
        <v>5085</v>
      </c>
      <c r="D7782" s="155">
        <v>892.5</v>
      </c>
      <c r="E7782" s="17">
        <v>315</v>
      </c>
      <c r="F7782" s="17">
        <v>58666</v>
      </c>
      <c r="G7782" s="17">
        <v>25177.355300000003</v>
      </c>
      <c r="H7782">
        <v>41.849736436183655</v>
      </c>
    </row>
    <row r="7783" spans="1:8" x14ac:dyDescent="0.3">
      <c r="A7783" t="s">
        <v>1530</v>
      </c>
      <c r="B7783" t="s">
        <v>206</v>
      </c>
      <c r="C7783" t="s">
        <v>31</v>
      </c>
      <c r="D7783" s="155">
        <v>892.5</v>
      </c>
      <c r="E7783" s="17">
        <v>2320</v>
      </c>
      <c r="F7783" s="17">
        <v>271096</v>
      </c>
      <c r="G7783" s="17">
        <v>132526.45460000008</v>
      </c>
      <c r="H7783">
        <v>56.613040953225259</v>
      </c>
    </row>
    <row r="7784" spans="1:8" x14ac:dyDescent="0.3">
      <c r="A7784" t="s">
        <v>1611</v>
      </c>
      <c r="B7784" t="s">
        <v>207</v>
      </c>
      <c r="C7784" t="s">
        <v>4</v>
      </c>
      <c r="D7784" s="155">
        <v>922.5</v>
      </c>
      <c r="E7784" s="17">
        <v>10785</v>
      </c>
      <c r="F7784" s="17">
        <v>3125048</v>
      </c>
      <c r="G7784" s="17">
        <v>1537527.7783999997</v>
      </c>
      <c r="H7784">
        <v>53.580801448482063</v>
      </c>
    </row>
    <row r="7785" spans="1:8" x14ac:dyDescent="0.3">
      <c r="A7785" t="s">
        <v>1612</v>
      </c>
      <c r="B7785" t="s">
        <v>207</v>
      </c>
      <c r="C7785" t="s">
        <v>2</v>
      </c>
      <c r="D7785" s="155">
        <v>922.5</v>
      </c>
      <c r="E7785" s="17">
        <v>11565</v>
      </c>
      <c r="F7785" s="17">
        <v>4124975</v>
      </c>
      <c r="G7785" s="17">
        <v>2164608.0809999993</v>
      </c>
      <c r="H7785">
        <v>63.705542639234793</v>
      </c>
    </row>
    <row r="7786" spans="1:8" x14ac:dyDescent="0.3">
      <c r="A7786" t="s">
        <v>1613</v>
      </c>
      <c r="B7786" t="s">
        <v>207</v>
      </c>
      <c r="C7786" t="s">
        <v>3</v>
      </c>
      <c r="D7786" s="155">
        <v>922.5</v>
      </c>
      <c r="E7786" s="17">
        <v>13376</v>
      </c>
      <c r="F7786" s="17">
        <v>1547861</v>
      </c>
      <c r="G7786" s="17">
        <v>731553.96210000128</v>
      </c>
      <c r="H7786">
        <v>73.827436053519335</v>
      </c>
    </row>
    <row r="7787" spans="1:8" x14ac:dyDescent="0.3">
      <c r="A7787" t="s">
        <v>1614</v>
      </c>
      <c r="B7787" t="s">
        <v>207</v>
      </c>
      <c r="C7787" t="s">
        <v>7</v>
      </c>
      <c r="D7787" s="155">
        <v>922.5</v>
      </c>
      <c r="E7787" s="17">
        <v>3090</v>
      </c>
      <c r="F7787" s="17">
        <v>820004</v>
      </c>
      <c r="G7787" s="17">
        <v>444663.69699999987</v>
      </c>
      <c r="H7787">
        <v>58.94199252564681</v>
      </c>
    </row>
    <row r="7788" spans="1:8" x14ac:dyDescent="0.3">
      <c r="A7788" t="s">
        <v>1615</v>
      </c>
      <c r="B7788" t="s">
        <v>207</v>
      </c>
      <c r="C7788" t="s">
        <v>5</v>
      </c>
      <c r="D7788" s="155">
        <v>922.5</v>
      </c>
      <c r="E7788" s="17">
        <v>8000</v>
      </c>
      <c r="F7788" s="17">
        <v>1010628</v>
      </c>
      <c r="G7788" s="17">
        <v>550759.69990000012</v>
      </c>
      <c r="H7788">
        <v>73.129077863569037</v>
      </c>
    </row>
    <row r="7789" spans="1:8" x14ac:dyDescent="0.3">
      <c r="A7789" t="s">
        <v>1616</v>
      </c>
      <c r="B7789" t="s">
        <v>207</v>
      </c>
      <c r="C7789" t="s">
        <v>6</v>
      </c>
      <c r="D7789" s="155">
        <v>922.5</v>
      </c>
      <c r="E7789" s="17">
        <v>1320</v>
      </c>
      <c r="F7789" s="17">
        <v>316437</v>
      </c>
      <c r="G7789" s="17">
        <v>155403.76129999998</v>
      </c>
      <c r="H7789">
        <v>49.025608705589597</v>
      </c>
    </row>
    <row r="7790" spans="1:8" x14ac:dyDescent="0.3">
      <c r="A7790" t="s">
        <v>1617</v>
      </c>
      <c r="B7790" t="s">
        <v>207</v>
      </c>
      <c r="C7790" t="s">
        <v>8</v>
      </c>
      <c r="D7790" s="155">
        <v>922.5</v>
      </c>
      <c r="E7790" s="17">
        <v>1970</v>
      </c>
      <c r="F7790" s="17">
        <v>409027</v>
      </c>
      <c r="G7790" s="17">
        <v>195396.10010000016</v>
      </c>
      <c r="H7790">
        <v>53.410571409103646</v>
      </c>
    </row>
    <row r="7791" spans="1:8" x14ac:dyDescent="0.3">
      <c r="A7791" t="s">
        <v>1618</v>
      </c>
      <c r="B7791" t="s">
        <v>207</v>
      </c>
      <c r="C7791" t="s">
        <v>21</v>
      </c>
      <c r="D7791" s="155">
        <v>922.5</v>
      </c>
      <c r="E7791" s="17">
        <v>1440</v>
      </c>
      <c r="F7791" s="17">
        <v>158527</v>
      </c>
      <c r="G7791" s="17">
        <v>78328.287999999986</v>
      </c>
      <c r="H7791">
        <v>67.856528488886511</v>
      </c>
    </row>
    <row r="7792" spans="1:8" x14ac:dyDescent="0.3">
      <c r="A7792" t="s">
        <v>1619</v>
      </c>
      <c r="B7792" t="s">
        <v>207</v>
      </c>
      <c r="C7792" t="s">
        <v>22</v>
      </c>
      <c r="D7792" s="155">
        <v>922.5</v>
      </c>
      <c r="E7792" s="17">
        <v>1360</v>
      </c>
      <c r="F7792" s="17">
        <v>290865</v>
      </c>
      <c r="G7792" s="17">
        <v>143473.16599999991</v>
      </c>
      <c r="H7792">
        <v>60.205669662133516</v>
      </c>
    </row>
    <row r="7793" spans="1:8" x14ac:dyDescent="0.3">
      <c r="A7793" t="s">
        <v>1620</v>
      </c>
      <c r="B7793" t="s">
        <v>207</v>
      </c>
      <c r="C7793" t="s">
        <v>23</v>
      </c>
      <c r="D7793" s="155">
        <v>922.5</v>
      </c>
      <c r="E7793" s="17">
        <v>760</v>
      </c>
      <c r="F7793" s="17">
        <v>200856</v>
      </c>
      <c r="G7793" s="17">
        <v>103728.69200000001</v>
      </c>
      <c r="H7793">
        <v>70.498763003912202</v>
      </c>
    </row>
    <row r="7794" spans="1:8" x14ac:dyDescent="0.3">
      <c r="A7794" t="s">
        <v>1621</v>
      </c>
      <c r="B7794" t="s">
        <v>207</v>
      </c>
      <c r="C7794" t="s">
        <v>24</v>
      </c>
      <c r="D7794" s="155">
        <v>922.5</v>
      </c>
      <c r="E7794" s="17">
        <v>3200</v>
      </c>
      <c r="F7794" s="17">
        <v>289003</v>
      </c>
      <c r="G7794" s="17">
        <v>152261.77200000003</v>
      </c>
      <c r="H7794">
        <v>67.153100918473612</v>
      </c>
    </row>
    <row r="7795" spans="1:8" x14ac:dyDescent="0.3">
      <c r="A7795" t="s">
        <v>1622</v>
      </c>
      <c r="B7795" t="s">
        <v>207</v>
      </c>
      <c r="C7795" t="s">
        <v>25</v>
      </c>
      <c r="D7795" s="155">
        <v>922.5</v>
      </c>
      <c r="E7795" s="17">
        <v>1200</v>
      </c>
      <c r="F7795" s="17">
        <v>155871</v>
      </c>
      <c r="G7795" s="17">
        <v>78628.937999999995</v>
      </c>
      <c r="H7795">
        <v>64.383619542678773</v>
      </c>
    </row>
    <row r="7796" spans="1:8" x14ac:dyDescent="0.3">
      <c r="A7796" t="s">
        <v>9338</v>
      </c>
      <c r="B7796" t="s">
        <v>207</v>
      </c>
      <c r="C7796" t="s">
        <v>5061</v>
      </c>
      <c r="D7796" s="155">
        <v>922.5</v>
      </c>
      <c r="E7796" s="17">
        <v>1105</v>
      </c>
      <c r="F7796" s="17">
        <v>249635</v>
      </c>
      <c r="G7796" s="17">
        <v>130252.32600000018</v>
      </c>
      <c r="H7796">
        <v>51.554056514097027</v>
      </c>
    </row>
    <row r="7797" spans="1:8" x14ac:dyDescent="0.3">
      <c r="A7797" t="s">
        <v>1623</v>
      </c>
      <c r="B7797" t="s">
        <v>207</v>
      </c>
      <c r="C7797" t="s">
        <v>14</v>
      </c>
      <c r="D7797" s="155">
        <v>922.5</v>
      </c>
      <c r="E7797" s="17">
        <v>1004</v>
      </c>
      <c r="F7797" s="17">
        <v>310768</v>
      </c>
      <c r="G7797" s="17">
        <v>157776.17200000011</v>
      </c>
      <c r="H7797">
        <v>37.724291544513129</v>
      </c>
    </row>
    <row r="7798" spans="1:8" x14ac:dyDescent="0.3">
      <c r="A7798" t="s">
        <v>1624</v>
      </c>
      <c r="B7798" t="s">
        <v>207</v>
      </c>
      <c r="C7798" t="s">
        <v>15</v>
      </c>
      <c r="D7798" s="155">
        <v>922.5</v>
      </c>
      <c r="E7798" s="17">
        <v>855</v>
      </c>
      <c r="F7798" s="17">
        <v>290211</v>
      </c>
      <c r="G7798" s="17">
        <v>169976.98800000001</v>
      </c>
      <c r="H7798">
        <v>36.196879072786892</v>
      </c>
    </row>
    <row r="7799" spans="1:8" x14ac:dyDescent="0.3">
      <c r="A7799" t="s">
        <v>9339</v>
      </c>
      <c r="B7799" t="s">
        <v>207</v>
      </c>
      <c r="C7799" t="s">
        <v>5063</v>
      </c>
      <c r="D7799" s="155">
        <v>922.5</v>
      </c>
      <c r="E7799" s="17">
        <v>400</v>
      </c>
      <c r="F7799" s="17">
        <v>19374</v>
      </c>
      <c r="G7799" s="17">
        <v>8592.1700000000019</v>
      </c>
      <c r="H7799">
        <v>44.159533511472574</v>
      </c>
    </row>
    <row r="7800" spans="1:8" x14ac:dyDescent="0.3">
      <c r="A7800" t="s">
        <v>9340</v>
      </c>
      <c r="B7800" t="s">
        <v>207</v>
      </c>
      <c r="C7800" t="s">
        <v>5065</v>
      </c>
      <c r="D7800" s="155">
        <v>922.5</v>
      </c>
      <c r="E7800" s="17">
        <v>0</v>
      </c>
      <c r="F7800" s="17">
        <v>272619</v>
      </c>
      <c r="G7800" s="17">
        <v>93273.540299999993</v>
      </c>
      <c r="H7800">
        <v>58.378994499853398</v>
      </c>
    </row>
    <row r="7801" spans="1:8" x14ac:dyDescent="0.3">
      <c r="A7801" t="s">
        <v>9341</v>
      </c>
      <c r="B7801" t="s">
        <v>207</v>
      </c>
      <c r="C7801" t="s">
        <v>5067</v>
      </c>
      <c r="D7801" s="155">
        <v>922.5</v>
      </c>
      <c r="E7801" s="17">
        <v>0</v>
      </c>
      <c r="F7801" s="17">
        <v>153580</v>
      </c>
      <c r="G7801" s="17">
        <v>66046.244000000064</v>
      </c>
      <c r="H7801">
        <v>81.434496442720814</v>
      </c>
    </row>
    <row r="7802" spans="1:8" x14ac:dyDescent="0.3">
      <c r="A7802" t="s">
        <v>9342</v>
      </c>
      <c r="B7802" t="s">
        <v>207</v>
      </c>
      <c r="C7802" t="s">
        <v>5069</v>
      </c>
      <c r="D7802" s="155">
        <v>922.5</v>
      </c>
      <c r="E7802" s="17">
        <v>0</v>
      </c>
      <c r="F7802" s="17">
        <v>89856</v>
      </c>
      <c r="G7802" s="17">
        <v>39787.960000000006</v>
      </c>
      <c r="H7802">
        <v>89.345109335216563</v>
      </c>
    </row>
    <row r="7803" spans="1:8" x14ac:dyDescent="0.3">
      <c r="A7803" t="s">
        <v>9343</v>
      </c>
      <c r="B7803" t="s">
        <v>207</v>
      </c>
      <c r="C7803" t="s">
        <v>5071</v>
      </c>
      <c r="D7803" s="155">
        <v>922.5</v>
      </c>
      <c r="E7803" s="17">
        <v>0</v>
      </c>
      <c r="F7803" s="17">
        <v>23304</v>
      </c>
      <c r="G7803" s="17">
        <v>11093.702600000002</v>
      </c>
      <c r="H7803">
        <v>75.347658927619534</v>
      </c>
    </row>
    <row r="7804" spans="1:8" x14ac:dyDescent="0.3">
      <c r="A7804" t="s">
        <v>9344</v>
      </c>
      <c r="B7804" t="s">
        <v>207</v>
      </c>
      <c r="C7804" t="s">
        <v>5073</v>
      </c>
      <c r="D7804" s="155">
        <v>922.5</v>
      </c>
      <c r="E7804" s="17">
        <v>0</v>
      </c>
      <c r="F7804" s="17">
        <v>43457</v>
      </c>
      <c r="G7804" s="17">
        <v>17221.502499999995</v>
      </c>
      <c r="H7804">
        <v>17.606321854578891</v>
      </c>
    </row>
    <row r="7805" spans="1:8" x14ac:dyDescent="0.3">
      <c r="A7805" t="s">
        <v>9345</v>
      </c>
      <c r="B7805" t="s">
        <v>207</v>
      </c>
      <c r="C7805" t="s">
        <v>5075</v>
      </c>
      <c r="D7805" s="155">
        <v>922.5</v>
      </c>
      <c r="E7805" s="17">
        <v>0</v>
      </c>
      <c r="F7805" s="17">
        <v>379</v>
      </c>
      <c r="G7805" s="17">
        <v>192.64</v>
      </c>
      <c r="H7805">
        <v>120.1202511268515</v>
      </c>
    </row>
    <row r="7806" spans="1:8" x14ac:dyDescent="0.3">
      <c r="A7806" t="s">
        <v>1625</v>
      </c>
      <c r="B7806" t="s">
        <v>207</v>
      </c>
      <c r="C7806" t="s">
        <v>26</v>
      </c>
      <c r="D7806" s="155">
        <v>922.5</v>
      </c>
      <c r="E7806" s="17">
        <v>684</v>
      </c>
      <c r="F7806" s="17">
        <v>257271</v>
      </c>
      <c r="G7806" s="17">
        <v>129172.95540000001</v>
      </c>
      <c r="H7806">
        <v>69.075801316329702</v>
      </c>
    </row>
    <row r="7807" spans="1:8" x14ac:dyDescent="0.3">
      <c r="A7807" t="s">
        <v>1626</v>
      </c>
      <c r="B7807" t="s">
        <v>207</v>
      </c>
      <c r="C7807" t="s">
        <v>27</v>
      </c>
      <c r="D7807" s="155">
        <v>922.5</v>
      </c>
      <c r="E7807" s="17">
        <v>456</v>
      </c>
      <c r="F7807" s="17">
        <v>127498</v>
      </c>
      <c r="G7807" s="17">
        <v>64182.252499999995</v>
      </c>
      <c r="H7807">
        <v>73.491092768035202</v>
      </c>
    </row>
    <row r="7808" spans="1:8" x14ac:dyDescent="0.3">
      <c r="A7808" t="s">
        <v>1627</v>
      </c>
      <c r="B7808" t="s">
        <v>207</v>
      </c>
      <c r="C7808" t="s">
        <v>28</v>
      </c>
      <c r="D7808" s="155">
        <v>922.5</v>
      </c>
      <c r="E7808" s="17">
        <v>1320</v>
      </c>
      <c r="F7808" s="17">
        <v>183981</v>
      </c>
      <c r="G7808" s="17">
        <v>72827.239399999991</v>
      </c>
      <c r="H7808">
        <v>103.09080008670455</v>
      </c>
    </row>
    <row r="7809" spans="1:8" x14ac:dyDescent="0.3">
      <c r="A7809" t="s">
        <v>1628</v>
      </c>
      <c r="B7809" t="s">
        <v>207</v>
      </c>
      <c r="C7809" t="s">
        <v>29</v>
      </c>
      <c r="D7809" s="155">
        <v>922.5</v>
      </c>
      <c r="E7809" s="17">
        <v>200</v>
      </c>
      <c r="F7809" s="17">
        <v>84096</v>
      </c>
      <c r="G7809" s="17">
        <v>39706.883500000011</v>
      </c>
      <c r="H7809">
        <v>80.587500391002365</v>
      </c>
    </row>
    <row r="7810" spans="1:8" x14ac:dyDescent="0.3">
      <c r="A7810" t="s">
        <v>9346</v>
      </c>
      <c r="B7810" t="s">
        <v>207</v>
      </c>
      <c r="C7810" t="s">
        <v>5077</v>
      </c>
      <c r="D7810" s="155">
        <v>922.5</v>
      </c>
      <c r="E7810" s="17">
        <v>200</v>
      </c>
      <c r="F7810" s="17">
        <v>5205</v>
      </c>
      <c r="G7810" s="17">
        <v>1874.616</v>
      </c>
      <c r="H7810">
        <v>80.955658176354447</v>
      </c>
    </row>
    <row r="7811" spans="1:8" x14ac:dyDescent="0.3">
      <c r="A7811" t="s">
        <v>1629</v>
      </c>
      <c r="B7811" t="s">
        <v>207</v>
      </c>
      <c r="C7811" t="s">
        <v>30</v>
      </c>
      <c r="D7811" s="155">
        <v>922.5</v>
      </c>
      <c r="E7811" s="17">
        <v>1108</v>
      </c>
      <c r="F7811" s="17">
        <v>186402</v>
      </c>
      <c r="G7811" s="17">
        <v>104651.86930000001</v>
      </c>
      <c r="H7811">
        <v>63.030841490752543</v>
      </c>
    </row>
    <row r="7812" spans="1:8" x14ac:dyDescent="0.3">
      <c r="A7812" t="s">
        <v>9347</v>
      </c>
      <c r="B7812" t="s">
        <v>207</v>
      </c>
      <c r="C7812" t="s">
        <v>5079</v>
      </c>
      <c r="D7812" s="155">
        <v>922.5</v>
      </c>
      <c r="E7812" s="17">
        <v>520</v>
      </c>
      <c r="F7812" s="17">
        <v>19236</v>
      </c>
      <c r="G7812" s="17">
        <v>9089.9440000000013</v>
      </c>
      <c r="H7812">
        <v>90.410887678916822</v>
      </c>
    </row>
    <row r="7813" spans="1:8" x14ac:dyDescent="0.3">
      <c r="A7813" t="s">
        <v>9348</v>
      </c>
      <c r="B7813" t="s">
        <v>207</v>
      </c>
      <c r="C7813" t="s">
        <v>5081</v>
      </c>
      <c r="D7813" s="155">
        <v>922.5</v>
      </c>
      <c r="E7813" s="17">
        <v>0</v>
      </c>
      <c r="F7813" s="17">
        <v>125962</v>
      </c>
      <c r="G7813" s="17">
        <v>64142.923200000012</v>
      </c>
      <c r="H7813">
        <v>77.185119592403908</v>
      </c>
    </row>
    <row r="7814" spans="1:8" x14ac:dyDescent="0.3">
      <c r="A7814" t="s">
        <v>9349</v>
      </c>
      <c r="B7814" t="s">
        <v>207</v>
      </c>
      <c r="C7814" t="s">
        <v>5083</v>
      </c>
      <c r="D7814" s="155">
        <v>922.5</v>
      </c>
      <c r="E7814" s="17">
        <v>0</v>
      </c>
      <c r="F7814" s="17">
        <v>136758</v>
      </c>
      <c r="G7814" s="17">
        <v>69874.094000000012</v>
      </c>
      <c r="H7814">
        <v>43.131786356795601</v>
      </c>
    </row>
    <row r="7815" spans="1:8" x14ac:dyDescent="0.3">
      <c r="A7815" t="s">
        <v>9350</v>
      </c>
      <c r="B7815" t="s">
        <v>207</v>
      </c>
      <c r="C7815" t="s">
        <v>5085</v>
      </c>
      <c r="D7815" s="155">
        <v>922.5</v>
      </c>
      <c r="E7815" s="17">
        <v>225</v>
      </c>
      <c r="F7815" s="17">
        <v>45043</v>
      </c>
      <c r="G7815" s="17">
        <v>18616.876000000004</v>
      </c>
      <c r="H7815">
        <v>31.733981778788323</v>
      </c>
    </row>
    <row r="7816" spans="1:8" x14ac:dyDescent="0.3">
      <c r="A7816" t="s">
        <v>1630</v>
      </c>
      <c r="B7816" t="s">
        <v>207</v>
      </c>
      <c r="C7816" t="s">
        <v>31</v>
      </c>
      <c r="D7816" s="155">
        <v>922.5</v>
      </c>
      <c r="E7816" s="17">
        <v>3024</v>
      </c>
      <c r="F7816" s="17">
        <v>303103</v>
      </c>
      <c r="G7816" s="17">
        <v>132280.85710000005</v>
      </c>
      <c r="H7816">
        <v>61.800186651914487</v>
      </c>
    </row>
    <row r="7817" spans="1:8" x14ac:dyDescent="0.3">
      <c r="A7817" t="s">
        <v>9351</v>
      </c>
      <c r="B7817" t="s">
        <v>207</v>
      </c>
      <c r="C7817" t="s">
        <v>5087</v>
      </c>
      <c r="D7817" s="155">
        <v>922.5</v>
      </c>
      <c r="E7817" s="17">
        <v>0</v>
      </c>
      <c r="F7817" s="17">
        <v>1626</v>
      </c>
      <c r="G7817" s="17">
        <v>-411.90000000000009</v>
      </c>
      <c r="H7817">
        <v>43.999999999999979</v>
      </c>
    </row>
    <row r="7818" spans="1:8" x14ac:dyDescent="0.3">
      <c r="A7818" t="s">
        <v>1631</v>
      </c>
      <c r="B7818" t="s">
        <v>208</v>
      </c>
      <c r="C7818" t="s">
        <v>4</v>
      </c>
      <c r="D7818" s="155">
        <v>1069.5</v>
      </c>
      <c r="E7818" s="17">
        <v>13800</v>
      </c>
      <c r="F7818" s="17">
        <v>5015588</v>
      </c>
      <c r="G7818" s="17">
        <v>2775195.4548000018</v>
      </c>
      <c r="H7818">
        <v>47.860550614235379</v>
      </c>
    </row>
    <row r="7819" spans="1:8" x14ac:dyDescent="0.3">
      <c r="A7819" t="s">
        <v>1632</v>
      </c>
      <c r="B7819" t="s">
        <v>208</v>
      </c>
      <c r="C7819" t="s">
        <v>2</v>
      </c>
      <c r="D7819" s="155">
        <v>1069.5</v>
      </c>
      <c r="E7819" s="17">
        <v>13116</v>
      </c>
      <c r="F7819" s="17">
        <v>5550331.9900000002</v>
      </c>
      <c r="G7819" s="17">
        <v>3105217.9555999977</v>
      </c>
      <c r="H7819">
        <v>55.963095946229465</v>
      </c>
    </row>
    <row r="7820" spans="1:8" x14ac:dyDescent="0.3">
      <c r="A7820" t="s">
        <v>1633</v>
      </c>
      <c r="B7820" t="s">
        <v>208</v>
      </c>
      <c r="C7820" t="s">
        <v>3</v>
      </c>
      <c r="D7820" s="155">
        <v>1069.5</v>
      </c>
      <c r="E7820" s="17">
        <v>7480</v>
      </c>
      <c r="F7820" s="17">
        <v>1361410</v>
      </c>
      <c r="G7820" s="17">
        <v>733548.29220000072</v>
      </c>
      <c r="H7820">
        <v>57.547386606844036</v>
      </c>
    </row>
    <row r="7821" spans="1:8" x14ac:dyDescent="0.3">
      <c r="A7821" t="s">
        <v>1634</v>
      </c>
      <c r="B7821" t="s">
        <v>208</v>
      </c>
      <c r="C7821" t="s">
        <v>7</v>
      </c>
      <c r="D7821" s="155">
        <v>1069.5</v>
      </c>
      <c r="E7821" s="17">
        <v>2883</v>
      </c>
      <c r="F7821" s="17">
        <v>835174</v>
      </c>
      <c r="G7821" s="17">
        <v>468619.56899999984</v>
      </c>
      <c r="H7821">
        <v>52.301743633539573</v>
      </c>
    </row>
    <row r="7822" spans="1:8" x14ac:dyDescent="0.3">
      <c r="A7822" t="s">
        <v>1635</v>
      </c>
      <c r="B7822" t="s">
        <v>208</v>
      </c>
      <c r="C7822" t="s">
        <v>5</v>
      </c>
      <c r="D7822" s="155">
        <v>1069.5</v>
      </c>
      <c r="E7822" s="17">
        <v>5200</v>
      </c>
      <c r="F7822" s="17">
        <v>982582</v>
      </c>
      <c r="G7822" s="17">
        <v>566902.90280000016</v>
      </c>
      <c r="H7822">
        <v>50.43007591915061</v>
      </c>
    </row>
    <row r="7823" spans="1:8" x14ac:dyDescent="0.3">
      <c r="A7823" t="s">
        <v>1636</v>
      </c>
      <c r="B7823" t="s">
        <v>208</v>
      </c>
      <c r="C7823" t="s">
        <v>6</v>
      </c>
      <c r="D7823" s="155">
        <v>1069.5</v>
      </c>
      <c r="E7823" s="17">
        <v>2295</v>
      </c>
      <c r="F7823" s="17">
        <v>492168</v>
      </c>
      <c r="G7823" s="17">
        <v>241254.50089999975</v>
      </c>
      <c r="H7823">
        <v>48.855274405999495</v>
      </c>
    </row>
    <row r="7824" spans="1:8" x14ac:dyDescent="0.3">
      <c r="A7824" t="s">
        <v>1637</v>
      </c>
      <c r="B7824" t="s">
        <v>208</v>
      </c>
      <c r="C7824" t="s">
        <v>8</v>
      </c>
      <c r="D7824" s="155">
        <v>1069.5</v>
      </c>
      <c r="E7824" s="17">
        <v>3075</v>
      </c>
      <c r="F7824" s="17">
        <v>497962</v>
      </c>
      <c r="G7824" s="17">
        <v>236227.31859999991</v>
      </c>
      <c r="H7824">
        <v>64.161910632069691</v>
      </c>
    </row>
    <row r="7825" spans="1:8" x14ac:dyDescent="0.3">
      <c r="A7825" t="s">
        <v>1638</v>
      </c>
      <c r="B7825" t="s">
        <v>208</v>
      </c>
      <c r="C7825" t="s">
        <v>21</v>
      </c>
      <c r="D7825" s="155">
        <v>1069.5</v>
      </c>
      <c r="E7825" s="17">
        <v>2310</v>
      </c>
      <c r="F7825" s="17">
        <v>278265</v>
      </c>
      <c r="G7825" s="17">
        <v>128475.1424000001</v>
      </c>
      <c r="H7825">
        <v>52.027135762495092</v>
      </c>
    </row>
    <row r="7826" spans="1:8" x14ac:dyDescent="0.3">
      <c r="A7826" t="s">
        <v>1639</v>
      </c>
      <c r="B7826" t="s">
        <v>208</v>
      </c>
      <c r="C7826" t="s">
        <v>22</v>
      </c>
      <c r="D7826" s="155">
        <v>1069.5</v>
      </c>
      <c r="E7826" s="17">
        <v>1920</v>
      </c>
      <c r="F7826" s="17">
        <v>443223</v>
      </c>
      <c r="G7826" s="17">
        <v>222212.72199999986</v>
      </c>
      <c r="H7826">
        <v>46.625467872584736</v>
      </c>
    </row>
    <row r="7827" spans="1:8" x14ac:dyDescent="0.3">
      <c r="A7827" t="s">
        <v>1640</v>
      </c>
      <c r="B7827" t="s">
        <v>208</v>
      </c>
      <c r="C7827" t="s">
        <v>23</v>
      </c>
      <c r="D7827" s="155">
        <v>1069.5</v>
      </c>
      <c r="E7827" s="17">
        <v>1080</v>
      </c>
      <c r="F7827" s="17">
        <v>326897</v>
      </c>
      <c r="G7827" s="17">
        <v>173254.67400000003</v>
      </c>
      <c r="H7827">
        <v>65.03901713971706</v>
      </c>
    </row>
    <row r="7828" spans="1:8" x14ac:dyDescent="0.3">
      <c r="A7828" t="s">
        <v>1641</v>
      </c>
      <c r="B7828" t="s">
        <v>208</v>
      </c>
      <c r="C7828" t="s">
        <v>24</v>
      </c>
      <c r="D7828" s="155">
        <v>1069.5</v>
      </c>
      <c r="E7828" s="17">
        <v>4560</v>
      </c>
      <c r="F7828" s="17">
        <v>389119</v>
      </c>
      <c r="G7828" s="17">
        <v>198981.57520000008</v>
      </c>
      <c r="H7828">
        <v>74.01130531299809</v>
      </c>
    </row>
    <row r="7829" spans="1:8" x14ac:dyDescent="0.3">
      <c r="A7829" t="s">
        <v>1642</v>
      </c>
      <c r="B7829" t="s">
        <v>208</v>
      </c>
      <c r="C7829" t="s">
        <v>25</v>
      </c>
      <c r="D7829" s="155">
        <v>1069.5</v>
      </c>
      <c r="E7829" s="17">
        <v>1680</v>
      </c>
      <c r="F7829" s="17">
        <v>249036</v>
      </c>
      <c r="G7829" s="17">
        <v>127765.04000000007</v>
      </c>
      <c r="H7829">
        <v>51.442088727589862</v>
      </c>
    </row>
    <row r="7830" spans="1:8" x14ac:dyDescent="0.3">
      <c r="A7830" t="s">
        <v>9352</v>
      </c>
      <c r="B7830" t="s">
        <v>208</v>
      </c>
      <c r="C7830" t="s">
        <v>5061</v>
      </c>
      <c r="D7830" s="155">
        <v>1069.5</v>
      </c>
      <c r="E7830" s="17">
        <v>2770</v>
      </c>
      <c r="F7830" s="17">
        <v>335770</v>
      </c>
      <c r="G7830" s="17">
        <v>176789.83880000023</v>
      </c>
      <c r="H7830">
        <v>60.392669631410556</v>
      </c>
    </row>
    <row r="7831" spans="1:8" x14ac:dyDescent="0.3">
      <c r="A7831" t="s">
        <v>1643</v>
      </c>
      <c r="B7831" t="s">
        <v>208</v>
      </c>
      <c r="C7831" t="s">
        <v>14</v>
      </c>
      <c r="D7831" s="155">
        <v>1069.5</v>
      </c>
      <c r="E7831" s="17">
        <v>1305</v>
      </c>
      <c r="F7831" s="17">
        <v>492297</v>
      </c>
      <c r="G7831" s="17">
        <v>260037.77799999993</v>
      </c>
      <c r="H7831">
        <v>26.04132176848508</v>
      </c>
    </row>
    <row r="7832" spans="1:8" x14ac:dyDescent="0.3">
      <c r="A7832" t="s">
        <v>1644</v>
      </c>
      <c r="B7832" t="s">
        <v>208</v>
      </c>
      <c r="C7832" t="s">
        <v>15</v>
      </c>
      <c r="D7832" s="155">
        <v>1069.5</v>
      </c>
      <c r="E7832" s="17">
        <v>1150</v>
      </c>
      <c r="F7832" s="17">
        <v>445369</v>
      </c>
      <c r="G7832" s="17">
        <v>260630.08200000005</v>
      </c>
      <c r="H7832">
        <v>35.544500156702206</v>
      </c>
    </row>
    <row r="7833" spans="1:8" x14ac:dyDescent="0.3">
      <c r="A7833" t="s">
        <v>9353</v>
      </c>
      <c r="B7833" t="s">
        <v>208</v>
      </c>
      <c r="C7833" t="s">
        <v>5063</v>
      </c>
      <c r="D7833" s="155">
        <v>1069.5</v>
      </c>
      <c r="E7833" s="17">
        <v>400</v>
      </c>
      <c r="F7833" s="17">
        <v>19261</v>
      </c>
      <c r="G7833" s="17">
        <v>8698.9179999999978</v>
      </c>
      <c r="H7833">
        <v>45.699651119921214</v>
      </c>
    </row>
    <row r="7834" spans="1:8" x14ac:dyDescent="0.3">
      <c r="A7834" t="s">
        <v>9354</v>
      </c>
      <c r="B7834" t="s">
        <v>208</v>
      </c>
      <c r="C7834" t="s">
        <v>5065</v>
      </c>
      <c r="D7834" s="155">
        <v>1069.5</v>
      </c>
      <c r="E7834" s="17">
        <v>0</v>
      </c>
      <c r="F7834" s="17">
        <v>687851</v>
      </c>
      <c r="G7834" s="17">
        <v>277438.75520000054</v>
      </c>
      <c r="H7834">
        <v>69.110959204499949</v>
      </c>
    </row>
    <row r="7835" spans="1:8" x14ac:dyDescent="0.3">
      <c r="A7835" t="s">
        <v>9355</v>
      </c>
      <c r="B7835" t="s">
        <v>208</v>
      </c>
      <c r="C7835" t="s">
        <v>5067</v>
      </c>
      <c r="D7835" s="155">
        <v>1069.5</v>
      </c>
      <c r="E7835" s="17">
        <v>0</v>
      </c>
      <c r="F7835" s="17">
        <v>752848</v>
      </c>
      <c r="G7835" s="17">
        <v>286974.85790000012</v>
      </c>
      <c r="H7835">
        <v>66.498064776076404</v>
      </c>
    </row>
    <row r="7836" spans="1:8" x14ac:dyDescent="0.3">
      <c r="A7836" t="s">
        <v>9356</v>
      </c>
      <c r="B7836" t="s">
        <v>208</v>
      </c>
      <c r="C7836" t="s">
        <v>5069</v>
      </c>
      <c r="D7836" s="155">
        <v>1069.5</v>
      </c>
      <c r="E7836" s="17">
        <v>0</v>
      </c>
      <c r="F7836" s="17">
        <v>31824</v>
      </c>
      <c r="G7836" s="17">
        <v>14719.437999999998</v>
      </c>
      <c r="H7836">
        <v>164.87466337927853</v>
      </c>
    </row>
    <row r="7837" spans="1:8" x14ac:dyDescent="0.3">
      <c r="A7837" t="s">
        <v>9357</v>
      </c>
      <c r="B7837" t="s">
        <v>208</v>
      </c>
      <c r="C7837" t="s">
        <v>5071</v>
      </c>
      <c r="D7837" s="155">
        <v>1069.5</v>
      </c>
      <c r="E7837" s="17">
        <v>0</v>
      </c>
      <c r="F7837" s="17">
        <v>73678</v>
      </c>
      <c r="G7837" s="17">
        <v>30134.710000000006</v>
      </c>
      <c r="H7837">
        <v>26.213639414936274</v>
      </c>
    </row>
    <row r="7838" spans="1:8" x14ac:dyDescent="0.3">
      <c r="A7838" t="s">
        <v>9358</v>
      </c>
      <c r="B7838" t="s">
        <v>208</v>
      </c>
      <c r="C7838" t="s">
        <v>5073</v>
      </c>
      <c r="D7838" s="155">
        <v>1069.5</v>
      </c>
      <c r="E7838" s="17">
        <v>0</v>
      </c>
      <c r="F7838" s="17">
        <v>42120</v>
      </c>
      <c r="G7838" s="17">
        <v>18357.3835</v>
      </c>
      <c r="H7838">
        <v>28.034633850190655</v>
      </c>
    </row>
    <row r="7839" spans="1:8" x14ac:dyDescent="0.3">
      <c r="A7839" t="s">
        <v>9359</v>
      </c>
      <c r="B7839" t="s">
        <v>208</v>
      </c>
      <c r="C7839" t="s">
        <v>5075</v>
      </c>
      <c r="D7839" s="155">
        <v>1069.5</v>
      </c>
      <c r="E7839" s="17">
        <v>0</v>
      </c>
      <c r="F7839" s="17">
        <v>399</v>
      </c>
      <c r="G7839" s="17">
        <v>212.64</v>
      </c>
      <c r="H7839">
        <v>100.76819059884096</v>
      </c>
    </row>
    <row r="7840" spans="1:8" x14ac:dyDescent="0.3">
      <c r="A7840" t="s">
        <v>1645</v>
      </c>
      <c r="B7840" t="s">
        <v>208</v>
      </c>
      <c r="C7840" t="s">
        <v>26</v>
      </c>
      <c r="D7840" s="155">
        <v>1069.5</v>
      </c>
      <c r="E7840" s="17">
        <v>1368</v>
      </c>
      <c r="F7840" s="17">
        <v>671767</v>
      </c>
      <c r="G7840" s="17">
        <v>353992.99540000025</v>
      </c>
      <c r="H7840">
        <v>49.626310197873174</v>
      </c>
    </row>
    <row r="7841" spans="1:8" x14ac:dyDescent="0.3">
      <c r="A7841" t="s">
        <v>1646</v>
      </c>
      <c r="B7841" t="s">
        <v>208</v>
      </c>
      <c r="C7841" t="s">
        <v>27</v>
      </c>
      <c r="D7841" s="155">
        <v>1069.5</v>
      </c>
      <c r="E7841" s="17">
        <v>1596</v>
      </c>
      <c r="F7841" s="17">
        <v>517488</v>
      </c>
      <c r="G7841" s="17">
        <v>273698.7625999999</v>
      </c>
      <c r="H7841">
        <v>79.338335807928573</v>
      </c>
    </row>
    <row r="7842" spans="1:8" x14ac:dyDescent="0.3">
      <c r="A7842" t="s">
        <v>1647</v>
      </c>
      <c r="B7842" t="s">
        <v>208</v>
      </c>
      <c r="C7842" t="s">
        <v>28</v>
      </c>
      <c r="D7842" s="155">
        <v>1069.5</v>
      </c>
      <c r="E7842" s="17">
        <v>1056</v>
      </c>
      <c r="F7842" s="17">
        <v>291681</v>
      </c>
      <c r="G7842" s="17">
        <v>134116.11360000001</v>
      </c>
      <c r="H7842">
        <v>48.435654911245436</v>
      </c>
    </row>
    <row r="7843" spans="1:8" x14ac:dyDescent="0.3">
      <c r="A7843" t="s">
        <v>1648</v>
      </c>
      <c r="B7843" t="s">
        <v>208</v>
      </c>
      <c r="C7843" t="s">
        <v>29</v>
      </c>
      <c r="D7843" s="155">
        <v>1069.5</v>
      </c>
      <c r="E7843" s="17">
        <v>200</v>
      </c>
      <c r="F7843" s="17">
        <v>121774</v>
      </c>
      <c r="G7843" s="17">
        <v>64347.703500000032</v>
      </c>
      <c r="H7843">
        <v>45.042230938573468</v>
      </c>
    </row>
    <row r="7844" spans="1:8" x14ac:dyDescent="0.3">
      <c r="A7844" t="s">
        <v>1649</v>
      </c>
      <c r="B7844" t="s">
        <v>208</v>
      </c>
      <c r="C7844" t="s">
        <v>30</v>
      </c>
      <c r="D7844" s="155">
        <v>1069.5</v>
      </c>
      <c r="E7844" s="17">
        <v>1000</v>
      </c>
      <c r="F7844" s="17">
        <v>309677</v>
      </c>
      <c r="G7844" s="17">
        <v>179142.35149999999</v>
      </c>
      <c r="H7844">
        <v>50.513677934330339</v>
      </c>
    </row>
    <row r="7845" spans="1:8" x14ac:dyDescent="0.3">
      <c r="A7845" t="s">
        <v>9360</v>
      </c>
      <c r="B7845" t="s">
        <v>208</v>
      </c>
      <c r="C7845" t="s">
        <v>5079</v>
      </c>
      <c r="D7845" s="155">
        <v>1069.5</v>
      </c>
      <c r="E7845" s="17">
        <v>720</v>
      </c>
      <c r="F7845" s="17">
        <v>25909</v>
      </c>
      <c r="G7845" s="17">
        <v>13585.605799999998</v>
      </c>
      <c r="H7845">
        <v>70.65030088058046</v>
      </c>
    </row>
    <row r="7846" spans="1:8" x14ac:dyDescent="0.3">
      <c r="A7846" t="s">
        <v>9361</v>
      </c>
      <c r="B7846" t="s">
        <v>208</v>
      </c>
      <c r="C7846" t="s">
        <v>5081</v>
      </c>
      <c r="D7846" s="155">
        <v>1069.5</v>
      </c>
      <c r="E7846" s="17">
        <v>0</v>
      </c>
      <c r="F7846" s="17">
        <v>177887</v>
      </c>
      <c r="G7846" s="17">
        <v>80664.539999999964</v>
      </c>
      <c r="H7846">
        <v>55.335549744369693</v>
      </c>
    </row>
    <row r="7847" spans="1:8" x14ac:dyDescent="0.3">
      <c r="A7847" t="s">
        <v>9362</v>
      </c>
      <c r="B7847" t="s">
        <v>208</v>
      </c>
      <c r="C7847" t="s">
        <v>5083</v>
      </c>
      <c r="D7847" s="155">
        <v>1069.5</v>
      </c>
      <c r="E7847" s="17">
        <v>0</v>
      </c>
      <c r="F7847" s="17">
        <v>216082</v>
      </c>
      <c r="G7847" s="17">
        <v>111722.23779999999</v>
      </c>
      <c r="H7847">
        <v>54.426159999433231</v>
      </c>
    </row>
    <row r="7848" spans="1:8" x14ac:dyDescent="0.3">
      <c r="A7848" t="s">
        <v>9363</v>
      </c>
      <c r="B7848" t="s">
        <v>208</v>
      </c>
      <c r="C7848" t="s">
        <v>5085</v>
      </c>
      <c r="D7848" s="155">
        <v>1069.5</v>
      </c>
      <c r="E7848" s="17">
        <v>180</v>
      </c>
      <c r="F7848" s="17">
        <v>28575</v>
      </c>
      <c r="G7848" s="17">
        <v>12300.2657</v>
      </c>
      <c r="H7848">
        <v>41.554519621251195</v>
      </c>
    </row>
    <row r="7849" spans="1:8" x14ac:dyDescent="0.3">
      <c r="A7849" t="s">
        <v>1650</v>
      </c>
      <c r="B7849" t="s">
        <v>208</v>
      </c>
      <c r="C7849" t="s">
        <v>31</v>
      </c>
      <c r="D7849" s="155">
        <v>1069.5</v>
      </c>
      <c r="E7849" s="17">
        <v>2670</v>
      </c>
      <c r="F7849" s="17">
        <v>337380</v>
      </c>
      <c r="G7849" s="17">
        <v>174701.51990000001</v>
      </c>
      <c r="H7849">
        <v>54.901920788230917</v>
      </c>
    </row>
    <row r="7850" spans="1:8" x14ac:dyDescent="0.3">
      <c r="A7850" t="s">
        <v>1671</v>
      </c>
      <c r="B7850" t="s">
        <v>209</v>
      </c>
      <c r="C7850" t="s">
        <v>4</v>
      </c>
      <c r="D7850" s="155">
        <v>833.7</v>
      </c>
      <c r="E7850" s="17">
        <v>7582</v>
      </c>
      <c r="F7850" s="17">
        <v>2984788</v>
      </c>
      <c r="G7850" s="17">
        <v>1706667.2140000002</v>
      </c>
      <c r="H7850">
        <v>42.623110776949765</v>
      </c>
    </row>
    <row r="7851" spans="1:8" x14ac:dyDescent="0.3">
      <c r="A7851" t="s">
        <v>1672</v>
      </c>
      <c r="B7851" t="s">
        <v>209</v>
      </c>
      <c r="C7851" t="s">
        <v>2</v>
      </c>
      <c r="D7851" s="155">
        <v>833.7</v>
      </c>
      <c r="E7851" s="17">
        <v>9634</v>
      </c>
      <c r="F7851" s="17">
        <v>3796674</v>
      </c>
      <c r="G7851" s="17">
        <v>2153998.4714999991</v>
      </c>
      <c r="H7851">
        <v>59.137917163657228</v>
      </c>
    </row>
    <row r="7852" spans="1:8" x14ac:dyDescent="0.3">
      <c r="A7852" t="s">
        <v>1673</v>
      </c>
      <c r="B7852" t="s">
        <v>209</v>
      </c>
      <c r="C7852" t="s">
        <v>3</v>
      </c>
      <c r="D7852" s="155">
        <v>833.7</v>
      </c>
      <c r="E7852" s="17">
        <v>7656</v>
      </c>
      <c r="F7852" s="17">
        <v>1534305</v>
      </c>
      <c r="G7852" s="17">
        <v>826588.6506000004</v>
      </c>
      <c r="H7852">
        <v>56.543113176947124</v>
      </c>
    </row>
    <row r="7853" spans="1:8" x14ac:dyDescent="0.3">
      <c r="A7853" t="s">
        <v>1674</v>
      </c>
      <c r="B7853" t="s">
        <v>209</v>
      </c>
      <c r="C7853" t="s">
        <v>7</v>
      </c>
      <c r="D7853" s="155">
        <v>833.7</v>
      </c>
      <c r="E7853" s="17">
        <v>4707</v>
      </c>
      <c r="F7853" s="17">
        <v>1213971</v>
      </c>
      <c r="G7853" s="17">
        <v>673369.24500000034</v>
      </c>
      <c r="H7853">
        <v>61.86484732647606</v>
      </c>
    </row>
    <row r="7854" spans="1:8" x14ac:dyDescent="0.3">
      <c r="A7854" t="s">
        <v>1675</v>
      </c>
      <c r="B7854" t="s">
        <v>209</v>
      </c>
      <c r="C7854" t="s">
        <v>5</v>
      </c>
      <c r="D7854" s="155">
        <v>833.7</v>
      </c>
      <c r="E7854" s="17">
        <v>0</v>
      </c>
      <c r="F7854" s="17">
        <v>558841</v>
      </c>
      <c r="G7854" s="17">
        <v>317461.71630000032</v>
      </c>
      <c r="H7854">
        <v>44.168526406974287</v>
      </c>
    </row>
    <row r="7855" spans="1:8" x14ac:dyDescent="0.3">
      <c r="A7855" t="s">
        <v>1676</v>
      </c>
      <c r="B7855" t="s">
        <v>209</v>
      </c>
      <c r="C7855" t="s">
        <v>6</v>
      </c>
      <c r="D7855" s="155">
        <v>833.7</v>
      </c>
      <c r="E7855" s="17">
        <v>1580</v>
      </c>
      <c r="F7855" s="17">
        <v>397081</v>
      </c>
      <c r="G7855" s="17">
        <v>201169.32260000001</v>
      </c>
      <c r="H7855">
        <v>39.389667459914307</v>
      </c>
    </row>
    <row r="7856" spans="1:8" x14ac:dyDescent="0.3">
      <c r="A7856" t="s">
        <v>1677</v>
      </c>
      <c r="B7856" t="s">
        <v>209</v>
      </c>
      <c r="C7856" t="s">
        <v>8</v>
      </c>
      <c r="D7856" s="155">
        <v>833.7</v>
      </c>
      <c r="E7856" s="17">
        <v>3340</v>
      </c>
      <c r="F7856" s="17">
        <v>628359</v>
      </c>
      <c r="G7856" s="17">
        <v>309457.20359999995</v>
      </c>
      <c r="H7856">
        <v>56.766587346825098</v>
      </c>
    </row>
    <row r="7857" spans="1:8" x14ac:dyDescent="0.3">
      <c r="A7857" t="s">
        <v>1678</v>
      </c>
      <c r="B7857" t="s">
        <v>209</v>
      </c>
      <c r="C7857" t="s">
        <v>21</v>
      </c>
      <c r="D7857" s="155">
        <v>833.7</v>
      </c>
      <c r="E7857" s="17">
        <v>1920</v>
      </c>
      <c r="F7857" s="17">
        <v>219563</v>
      </c>
      <c r="G7857" s="17">
        <v>104283.59079999987</v>
      </c>
      <c r="H7857">
        <v>52.983867201324912</v>
      </c>
    </row>
    <row r="7858" spans="1:8" x14ac:dyDescent="0.3">
      <c r="A7858" t="s">
        <v>1679</v>
      </c>
      <c r="B7858" t="s">
        <v>209</v>
      </c>
      <c r="C7858" t="s">
        <v>22</v>
      </c>
      <c r="D7858" s="155">
        <v>833.7</v>
      </c>
      <c r="E7858" s="17">
        <v>1800</v>
      </c>
      <c r="F7858" s="17">
        <v>493351</v>
      </c>
      <c r="G7858" s="17">
        <v>250928.41600000008</v>
      </c>
      <c r="H7858">
        <v>40.669976843824074</v>
      </c>
    </row>
    <row r="7859" spans="1:8" x14ac:dyDescent="0.3">
      <c r="A7859" t="s">
        <v>1680</v>
      </c>
      <c r="B7859" t="s">
        <v>209</v>
      </c>
      <c r="C7859" t="s">
        <v>23</v>
      </c>
      <c r="D7859" s="155">
        <v>833.7</v>
      </c>
      <c r="E7859" s="17">
        <v>1000</v>
      </c>
      <c r="F7859" s="17">
        <v>314816</v>
      </c>
      <c r="G7859" s="17">
        <v>167959.74599999984</v>
      </c>
      <c r="H7859">
        <v>55.361032321442636</v>
      </c>
    </row>
    <row r="7860" spans="1:8" x14ac:dyDescent="0.3">
      <c r="A7860" t="s">
        <v>1681</v>
      </c>
      <c r="B7860" t="s">
        <v>209</v>
      </c>
      <c r="C7860" t="s">
        <v>24</v>
      </c>
      <c r="D7860" s="155">
        <v>833.7</v>
      </c>
      <c r="E7860" s="17">
        <v>4280</v>
      </c>
      <c r="F7860" s="17">
        <v>435288</v>
      </c>
      <c r="G7860" s="17">
        <v>226170.87199999994</v>
      </c>
      <c r="H7860">
        <v>54.565744846113098</v>
      </c>
    </row>
    <row r="7861" spans="1:8" x14ac:dyDescent="0.3">
      <c r="A7861" t="s">
        <v>1682</v>
      </c>
      <c r="B7861" t="s">
        <v>209</v>
      </c>
      <c r="C7861" t="s">
        <v>25</v>
      </c>
      <c r="D7861" s="155">
        <v>833.7</v>
      </c>
      <c r="E7861" s="17">
        <v>1560</v>
      </c>
      <c r="F7861" s="17">
        <v>264433</v>
      </c>
      <c r="G7861" s="17">
        <v>139937.87</v>
      </c>
      <c r="H7861">
        <v>47.622795847516265</v>
      </c>
    </row>
    <row r="7862" spans="1:8" x14ac:dyDescent="0.3">
      <c r="A7862" t="s">
        <v>9364</v>
      </c>
      <c r="B7862" t="s">
        <v>209</v>
      </c>
      <c r="C7862" t="s">
        <v>5061</v>
      </c>
      <c r="D7862" s="155">
        <v>833.7</v>
      </c>
      <c r="E7862" s="17">
        <v>2350</v>
      </c>
      <c r="F7862" s="17">
        <v>263964</v>
      </c>
      <c r="G7862" s="17">
        <v>139353.17600000015</v>
      </c>
      <c r="H7862">
        <v>59.321936616035849</v>
      </c>
    </row>
    <row r="7863" spans="1:8" x14ac:dyDescent="0.3">
      <c r="A7863" t="s">
        <v>1683</v>
      </c>
      <c r="B7863" t="s">
        <v>209</v>
      </c>
      <c r="C7863" t="s">
        <v>14</v>
      </c>
      <c r="D7863" s="155">
        <v>833.7</v>
      </c>
      <c r="E7863" s="17">
        <v>1390</v>
      </c>
      <c r="F7863" s="17">
        <v>427588</v>
      </c>
      <c r="G7863" s="17">
        <v>221558.83300000013</v>
      </c>
      <c r="H7863">
        <v>33.79875760891661</v>
      </c>
    </row>
    <row r="7864" spans="1:8" x14ac:dyDescent="0.3">
      <c r="A7864" t="s">
        <v>1684</v>
      </c>
      <c r="B7864" t="s">
        <v>209</v>
      </c>
      <c r="C7864" t="s">
        <v>15</v>
      </c>
      <c r="D7864" s="155">
        <v>833.7</v>
      </c>
      <c r="E7864" s="17">
        <v>1235</v>
      </c>
      <c r="F7864" s="17">
        <v>386750</v>
      </c>
      <c r="G7864" s="17">
        <v>226349.18620000005</v>
      </c>
      <c r="H7864">
        <v>33.799382931185626</v>
      </c>
    </row>
    <row r="7865" spans="1:8" x14ac:dyDescent="0.3">
      <c r="A7865" t="s">
        <v>9365</v>
      </c>
      <c r="B7865" t="s">
        <v>209</v>
      </c>
      <c r="C7865" t="s">
        <v>5063</v>
      </c>
      <c r="D7865" s="155">
        <v>833.7</v>
      </c>
      <c r="E7865" s="17">
        <v>400</v>
      </c>
      <c r="F7865" s="17">
        <v>14834</v>
      </c>
      <c r="G7865" s="17">
        <v>6656.6889999999967</v>
      </c>
      <c r="H7865">
        <v>64.328102135286287</v>
      </c>
    </row>
    <row r="7866" spans="1:8" x14ac:dyDescent="0.3">
      <c r="A7866" t="s">
        <v>9366</v>
      </c>
      <c r="B7866" t="s">
        <v>209</v>
      </c>
      <c r="C7866" t="s">
        <v>5065</v>
      </c>
      <c r="D7866" s="155">
        <v>833.7</v>
      </c>
      <c r="E7866" s="17">
        <v>0</v>
      </c>
      <c r="F7866" s="17">
        <v>538025</v>
      </c>
      <c r="G7866" s="17">
        <v>223960.81269999995</v>
      </c>
      <c r="H7866">
        <v>64.071158338975877</v>
      </c>
    </row>
    <row r="7867" spans="1:8" x14ac:dyDescent="0.3">
      <c r="A7867" t="s">
        <v>9367</v>
      </c>
      <c r="B7867" t="s">
        <v>209</v>
      </c>
      <c r="C7867" t="s">
        <v>5067</v>
      </c>
      <c r="D7867" s="155">
        <v>833.7</v>
      </c>
      <c r="E7867" s="17">
        <v>0</v>
      </c>
      <c r="F7867" s="17">
        <v>587782</v>
      </c>
      <c r="G7867" s="17">
        <v>180639.7671000004</v>
      </c>
      <c r="H7867">
        <v>58.898691895443548</v>
      </c>
    </row>
    <row r="7868" spans="1:8" x14ac:dyDescent="0.3">
      <c r="A7868" t="s">
        <v>9368</v>
      </c>
      <c r="B7868" t="s">
        <v>209</v>
      </c>
      <c r="C7868" t="s">
        <v>5069</v>
      </c>
      <c r="D7868" s="155">
        <v>833.7</v>
      </c>
      <c r="E7868" s="17">
        <v>0</v>
      </c>
      <c r="F7868" s="17">
        <v>31898</v>
      </c>
      <c r="G7868" s="17">
        <v>15513.14</v>
      </c>
      <c r="H7868">
        <v>69.889160371220783</v>
      </c>
    </row>
    <row r="7869" spans="1:8" x14ac:dyDescent="0.3">
      <c r="A7869" t="s">
        <v>9369</v>
      </c>
      <c r="B7869" t="s">
        <v>209</v>
      </c>
      <c r="C7869" t="s">
        <v>5071</v>
      </c>
      <c r="D7869" s="155">
        <v>833.7</v>
      </c>
      <c r="E7869" s="17">
        <v>0</v>
      </c>
      <c r="F7869" s="17">
        <v>15573</v>
      </c>
      <c r="G7869" s="17">
        <v>4121.051300000001</v>
      </c>
      <c r="H7869">
        <v>96.928262610886435</v>
      </c>
    </row>
    <row r="7870" spans="1:8" x14ac:dyDescent="0.3">
      <c r="A7870" t="s">
        <v>9370</v>
      </c>
      <c r="B7870" t="s">
        <v>209</v>
      </c>
      <c r="C7870" t="s">
        <v>5073</v>
      </c>
      <c r="D7870" s="155">
        <v>833.7</v>
      </c>
      <c r="E7870" s="17">
        <v>0</v>
      </c>
      <c r="F7870" s="17">
        <v>30613</v>
      </c>
      <c r="G7870" s="17">
        <v>13579.736499999995</v>
      </c>
      <c r="H7870">
        <v>18.7150734443813</v>
      </c>
    </row>
    <row r="7871" spans="1:8" x14ac:dyDescent="0.3">
      <c r="A7871" t="s">
        <v>9371</v>
      </c>
      <c r="B7871" t="s">
        <v>209</v>
      </c>
      <c r="C7871" t="s">
        <v>5075</v>
      </c>
      <c r="D7871" s="155">
        <v>833.7</v>
      </c>
      <c r="E7871" s="17">
        <v>0</v>
      </c>
      <c r="F7871" s="17">
        <v>2659</v>
      </c>
      <c r="G7871" s="17">
        <v>1053.02</v>
      </c>
      <c r="H7871">
        <v>84.825794841778844</v>
      </c>
    </row>
    <row r="7872" spans="1:8" x14ac:dyDescent="0.3">
      <c r="A7872" t="s">
        <v>1685</v>
      </c>
      <c r="B7872" t="s">
        <v>209</v>
      </c>
      <c r="C7872" t="s">
        <v>26</v>
      </c>
      <c r="D7872" s="155">
        <v>833.7</v>
      </c>
      <c r="E7872" s="17">
        <v>1368</v>
      </c>
      <c r="F7872" s="17">
        <v>659578</v>
      </c>
      <c r="G7872" s="17">
        <v>354796.70579999994</v>
      </c>
      <c r="H7872">
        <v>59.317554746770085</v>
      </c>
    </row>
    <row r="7873" spans="1:8" x14ac:dyDescent="0.3">
      <c r="A7873" t="s">
        <v>1686</v>
      </c>
      <c r="B7873" t="s">
        <v>209</v>
      </c>
      <c r="C7873" t="s">
        <v>27</v>
      </c>
      <c r="D7873" s="155">
        <v>833.7</v>
      </c>
      <c r="E7873" s="17">
        <v>1596</v>
      </c>
      <c r="F7873" s="17">
        <v>524529</v>
      </c>
      <c r="G7873" s="17">
        <v>274655.43989999982</v>
      </c>
      <c r="H7873">
        <v>85.333064789114587</v>
      </c>
    </row>
    <row r="7874" spans="1:8" x14ac:dyDescent="0.3">
      <c r="A7874" t="s">
        <v>1687</v>
      </c>
      <c r="B7874" t="s">
        <v>209</v>
      </c>
      <c r="C7874" t="s">
        <v>28</v>
      </c>
      <c r="D7874" s="155">
        <v>833.7</v>
      </c>
      <c r="E7874" s="17">
        <v>1056</v>
      </c>
      <c r="F7874" s="17">
        <v>312691</v>
      </c>
      <c r="G7874" s="17">
        <v>146953.33819999994</v>
      </c>
      <c r="H7874">
        <v>39.378694453743002</v>
      </c>
    </row>
    <row r="7875" spans="1:8" x14ac:dyDescent="0.3">
      <c r="A7875" t="s">
        <v>1688</v>
      </c>
      <c r="B7875" t="s">
        <v>209</v>
      </c>
      <c r="C7875" t="s">
        <v>29</v>
      </c>
      <c r="D7875" s="155">
        <v>833.7</v>
      </c>
      <c r="E7875" s="17">
        <v>200</v>
      </c>
      <c r="F7875" s="17">
        <v>129853</v>
      </c>
      <c r="G7875" s="17">
        <v>67471.341300000015</v>
      </c>
      <c r="H7875">
        <v>41.396783772920038</v>
      </c>
    </row>
    <row r="7876" spans="1:8" x14ac:dyDescent="0.3">
      <c r="A7876" t="s">
        <v>9372</v>
      </c>
      <c r="B7876" t="s">
        <v>209</v>
      </c>
      <c r="C7876" t="s">
        <v>5077</v>
      </c>
      <c r="D7876" s="155">
        <v>833.7</v>
      </c>
      <c r="E7876" s="17">
        <v>0</v>
      </c>
      <c r="F7876" s="17">
        <v>1040</v>
      </c>
      <c r="G7876" s="17">
        <v>722.72</v>
      </c>
      <c r="H7876">
        <v>-2.0069496974281433</v>
      </c>
    </row>
    <row r="7877" spans="1:8" x14ac:dyDescent="0.3">
      <c r="A7877" t="s">
        <v>1689</v>
      </c>
      <c r="B7877" t="s">
        <v>209</v>
      </c>
      <c r="C7877" t="s">
        <v>30</v>
      </c>
      <c r="D7877" s="155">
        <v>833.7</v>
      </c>
      <c r="E7877" s="17">
        <v>1908</v>
      </c>
      <c r="F7877" s="17">
        <v>370110</v>
      </c>
      <c r="G7877" s="17">
        <v>213414.74089999989</v>
      </c>
      <c r="H7877">
        <v>60.246889482312341</v>
      </c>
    </row>
    <row r="7878" spans="1:8" x14ac:dyDescent="0.3">
      <c r="A7878" t="s">
        <v>9373</v>
      </c>
      <c r="B7878" t="s">
        <v>209</v>
      </c>
      <c r="C7878" t="s">
        <v>5079</v>
      </c>
      <c r="D7878" s="155">
        <v>833.7</v>
      </c>
      <c r="E7878" s="17">
        <v>680</v>
      </c>
      <c r="F7878" s="17">
        <v>15474</v>
      </c>
      <c r="G7878" s="17">
        <v>8612.6200000000008</v>
      </c>
      <c r="H7878">
        <v>146.89895263052057</v>
      </c>
    </row>
    <row r="7879" spans="1:8" x14ac:dyDescent="0.3">
      <c r="A7879" t="s">
        <v>9374</v>
      </c>
      <c r="B7879" t="s">
        <v>209</v>
      </c>
      <c r="C7879" t="s">
        <v>5081</v>
      </c>
      <c r="D7879" s="155">
        <v>833.7</v>
      </c>
      <c r="E7879" s="17">
        <v>0</v>
      </c>
      <c r="F7879" s="17">
        <v>169830</v>
      </c>
      <c r="G7879" s="17">
        <v>87828.132600000026</v>
      </c>
      <c r="H7879">
        <v>63.359145996716649</v>
      </c>
    </row>
    <row r="7880" spans="1:8" x14ac:dyDescent="0.3">
      <c r="A7880" t="s">
        <v>9375</v>
      </c>
      <c r="B7880" t="s">
        <v>209</v>
      </c>
      <c r="C7880" t="s">
        <v>5083</v>
      </c>
      <c r="D7880" s="155">
        <v>833.7</v>
      </c>
      <c r="E7880" s="17">
        <v>0</v>
      </c>
      <c r="F7880" s="17">
        <v>118728</v>
      </c>
      <c r="G7880" s="17">
        <v>56450.565799999982</v>
      </c>
      <c r="H7880">
        <v>81.07973644007329</v>
      </c>
    </row>
    <row r="7881" spans="1:8" x14ac:dyDescent="0.3">
      <c r="A7881" t="s">
        <v>9376</v>
      </c>
      <c r="B7881" t="s">
        <v>209</v>
      </c>
      <c r="C7881" t="s">
        <v>5085</v>
      </c>
      <c r="D7881" s="155">
        <v>833.7</v>
      </c>
      <c r="E7881" s="17">
        <v>225</v>
      </c>
      <c r="F7881" s="17">
        <v>45190</v>
      </c>
      <c r="G7881" s="17">
        <v>20569.210800000001</v>
      </c>
      <c r="H7881">
        <v>40.673022764030662</v>
      </c>
    </row>
    <row r="7882" spans="1:8" x14ac:dyDescent="0.3">
      <c r="A7882" t="s">
        <v>1690</v>
      </c>
      <c r="B7882" t="s">
        <v>209</v>
      </c>
      <c r="C7882" t="s">
        <v>31</v>
      </c>
      <c r="D7882" s="155">
        <v>833.7</v>
      </c>
      <c r="E7882" s="17">
        <v>3480</v>
      </c>
      <c r="F7882" s="17">
        <v>366073</v>
      </c>
      <c r="G7882" s="17">
        <v>182052.81340000004</v>
      </c>
      <c r="H7882">
        <v>65.795000932794409</v>
      </c>
    </row>
    <row r="7883" spans="1:8" x14ac:dyDescent="0.3">
      <c r="A7883" t="s">
        <v>1791</v>
      </c>
      <c r="B7883" t="s">
        <v>210</v>
      </c>
      <c r="C7883" t="s">
        <v>4</v>
      </c>
      <c r="D7883" s="155">
        <v>714.8</v>
      </c>
      <c r="E7883" s="17">
        <v>6435</v>
      </c>
      <c r="F7883" s="17">
        <v>1717359</v>
      </c>
      <c r="G7883" s="17">
        <v>877737.90559999947</v>
      </c>
      <c r="H7883">
        <v>61.923204265197654</v>
      </c>
    </row>
    <row r="7884" spans="1:8" x14ac:dyDescent="0.3">
      <c r="A7884" t="s">
        <v>1792</v>
      </c>
      <c r="B7884" t="s">
        <v>210</v>
      </c>
      <c r="C7884" t="s">
        <v>2</v>
      </c>
      <c r="D7884" s="155">
        <v>714.8</v>
      </c>
      <c r="E7884" s="17">
        <v>10287</v>
      </c>
      <c r="F7884" s="17">
        <v>3331856</v>
      </c>
      <c r="G7884" s="17">
        <v>1629961.6322000022</v>
      </c>
      <c r="H7884">
        <v>62.801946517141609</v>
      </c>
    </row>
    <row r="7885" spans="1:8" x14ac:dyDescent="0.3">
      <c r="A7885" t="s">
        <v>1793</v>
      </c>
      <c r="B7885" t="s">
        <v>210</v>
      </c>
      <c r="C7885" t="s">
        <v>3</v>
      </c>
      <c r="D7885" s="155">
        <v>714.8</v>
      </c>
      <c r="E7885" s="17">
        <v>4224</v>
      </c>
      <c r="F7885" s="17">
        <v>577971</v>
      </c>
      <c r="G7885" s="17">
        <v>190954.0644000005</v>
      </c>
      <c r="H7885">
        <v>49.210254844206723</v>
      </c>
    </row>
    <row r="7886" spans="1:8" x14ac:dyDescent="0.3">
      <c r="A7886" t="s">
        <v>1794</v>
      </c>
      <c r="B7886" t="s">
        <v>210</v>
      </c>
      <c r="C7886" t="s">
        <v>7</v>
      </c>
      <c r="D7886" s="155">
        <v>714.8</v>
      </c>
      <c r="E7886" s="17">
        <v>1593</v>
      </c>
      <c r="F7886" s="17">
        <v>465579</v>
      </c>
      <c r="G7886" s="17">
        <v>235007.864</v>
      </c>
      <c r="H7886">
        <v>65.536204460561777</v>
      </c>
    </row>
    <row r="7887" spans="1:8" x14ac:dyDescent="0.3">
      <c r="A7887" t="s">
        <v>1795</v>
      </c>
      <c r="B7887" t="s">
        <v>210</v>
      </c>
      <c r="C7887" t="s">
        <v>5</v>
      </c>
      <c r="D7887" s="155">
        <v>714.8</v>
      </c>
      <c r="E7887" s="17">
        <v>1600</v>
      </c>
      <c r="F7887" s="17">
        <v>272321</v>
      </c>
      <c r="G7887" s="17">
        <v>150085.16600000008</v>
      </c>
      <c r="H7887">
        <v>56.43866641512011</v>
      </c>
    </row>
    <row r="7888" spans="1:8" x14ac:dyDescent="0.3">
      <c r="A7888" t="s">
        <v>1796</v>
      </c>
      <c r="B7888" t="s">
        <v>210</v>
      </c>
      <c r="C7888" t="s">
        <v>6</v>
      </c>
      <c r="D7888" s="155">
        <v>714.8</v>
      </c>
      <c r="E7888" s="17">
        <v>1060</v>
      </c>
      <c r="F7888" s="17">
        <v>275571</v>
      </c>
      <c r="G7888" s="17">
        <v>133908.31569999998</v>
      </c>
      <c r="H7888">
        <v>45.201016724628033</v>
      </c>
    </row>
    <row r="7889" spans="1:8" x14ac:dyDescent="0.3">
      <c r="A7889" t="s">
        <v>1797</v>
      </c>
      <c r="B7889" t="s">
        <v>210</v>
      </c>
      <c r="C7889" t="s">
        <v>8</v>
      </c>
      <c r="D7889" s="155">
        <v>714.8</v>
      </c>
      <c r="E7889" s="17">
        <v>1710</v>
      </c>
      <c r="F7889" s="17">
        <v>385489</v>
      </c>
      <c r="G7889" s="17">
        <v>179922.03670000011</v>
      </c>
      <c r="H7889">
        <v>47.911181932607818</v>
      </c>
    </row>
    <row r="7890" spans="1:8" x14ac:dyDescent="0.3">
      <c r="A7890" t="s">
        <v>1798</v>
      </c>
      <c r="B7890" t="s">
        <v>210</v>
      </c>
      <c r="C7890" t="s">
        <v>21</v>
      </c>
      <c r="D7890" s="155">
        <v>714.8</v>
      </c>
      <c r="E7890" s="17">
        <v>1120</v>
      </c>
      <c r="F7890" s="17">
        <v>143673</v>
      </c>
      <c r="G7890" s="17">
        <v>64868.311999999991</v>
      </c>
      <c r="H7890">
        <v>68.768656268266682</v>
      </c>
    </row>
    <row r="7891" spans="1:8" x14ac:dyDescent="0.3">
      <c r="A7891" t="s">
        <v>1799</v>
      </c>
      <c r="B7891" t="s">
        <v>210</v>
      </c>
      <c r="C7891" t="s">
        <v>22</v>
      </c>
      <c r="D7891" s="155">
        <v>714.8</v>
      </c>
      <c r="E7891" s="17">
        <v>1080</v>
      </c>
      <c r="F7891" s="17">
        <v>231222</v>
      </c>
      <c r="G7891" s="17">
        <v>109734.60199999996</v>
      </c>
      <c r="H7891">
        <v>81.713380638871101</v>
      </c>
    </row>
    <row r="7892" spans="1:8" x14ac:dyDescent="0.3">
      <c r="A7892" t="s">
        <v>1800</v>
      </c>
      <c r="B7892" t="s">
        <v>210</v>
      </c>
      <c r="C7892" t="s">
        <v>23</v>
      </c>
      <c r="D7892" s="155">
        <v>714.8</v>
      </c>
      <c r="E7892" s="17">
        <v>600</v>
      </c>
      <c r="F7892" s="17">
        <v>130220</v>
      </c>
      <c r="G7892" s="17">
        <v>64497.718000000008</v>
      </c>
      <c r="H7892">
        <v>89.085662594613012</v>
      </c>
    </row>
    <row r="7893" spans="1:8" x14ac:dyDescent="0.3">
      <c r="A7893" t="s">
        <v>1801</v>
      </c>
      <c r="B7893" t="s">
        <v>210</v>
      </c>
      <c r="C7893" t="s">
        <v>24</v>
      </c>
      <c r="D7893" s="155">
        <v>714.8</v>
      </c>
      <c r="E7893" s="17">
        <v>2520</v>
      </c>
      <c r="F7893" s="17">
        <v>205949</v>
      </c>
      <c r="G7893" s="17">
        <v>104904.43799999998</v>
      </c>
      <c r="H7893">
        <v>93.34109569597608</v>
      </c>
    </row>
    <row r="7894" spans="1:8" x14ac:dyDescent="0.3">
      <c r="A7894" t="s">
        <v>1802</v>
      </c>
      <c r="B7894" t="s">
        <v>210</v>
      </c>
      <c r="C7894" t="s">
        <v>25</v>
      </c>
      <c r="D7894" s="155">
        <v>714.8</v>
      </c>
      <c r="E7894" s="17">
        <v>920</v>
      </c>
      <c r="F7894" s="17">
        <v>133894</v>
      </c>
      <c r="G7894" s="17">
        <v>68845.86599999998</v>
      </c>
      <c r="H7894">
        <v>66.796165252027095</v>
      </c>
    </row>
    <row r="7895" spans="1:8" x14ac:dyDescent="0.3">
      <c r="A7895" t="s">
        <v>9377</v>
      </c>
      <c r="B7895" t="s">
        <v>210</v>
      </c>
      <c r="C7895" t="s">
        <v>5061</v>
      </c>
      <c r="D7895" s="155">
        <v>714.8</v>
      </c>
      <c r="E7895" s="17">
        <v>670</v>
      </c>
      <c r="F7895" s="17">
        <v>151977</v>
      </c>
      <c r="G7895" s="17">
        <v>78687.417000000001</v>
      </c>
      <c r="H7895">
        <v>64.543432220101508</v>
      </c>
    </row>
    <row r="7896" spans="1:8" x14ac:dyDescent="0.3">
      <c r="A7896" t="s">
        <v>1803</v>
      </c>
      <c r="B7896" t="s">
        <v>210</v>
      </c>
      <c r="C7896" t="s">
        <v>14</v>
      </c>
      <c r="D7896" s="155">
        <v>714.8</v>
      </c>
      <c r="E7896" s="17">
        <v>535</v>
      </c>
      <c r="F7896" s="17">
        <v>222157</v>
      </c>
      <c r="G7896" s="17">
        <v>110034.72800000012</v>
      </c>
      <c r="H7896">
        <v>32.711888663832987</v>
      </c>
    </row>
    <row r="7897" spans="1:8" x14ac:dyDescent="0.3">
      <c r="A7897" t="s">
        <v>1804</v>
      </c>
      <c r="B7897" t="s">
        <v>210</v>
      </c>
      <c r="C7897" t="s">
        <v>15</v>
      </c>
      <c r="D7897" s="155">
        <v>714.8</v>
      </c>
      <c r="E7897" s="17">
        <v>395</v>
      </c>
      <c r="F7897" s="17">
        <v>241958</v>
      </c>
      <c r="G7897" s="17">
        <v>142926.53800000006</v>
      </c>
      <c r="H7897">
        <v>26.18195843458323</v>
      </c>
    </row>
    <row r="7898" spans="1:8" x14ac:dyDescent="0.3">
      <c r="A7898" t="s">
        <v>9378</v>
      </c>
      <c r="B7898" t="s">
        <v>210</v>
      </c>
      <c r="C7898" t="s">
        <v>5063</v>
      </c>
      <c r="D7898" s="155">
        <v>714.8</v>
      </c>
      <c r="E7898" s="17">
        <v>400</v>
      </c>
      <c r="F7898" s="17">
        <v>18845</v>
      </c>
      <c r="G7898" s="17">
        <v>8498.8750000000036</v>
      </c>
      <c r="H7898">
        <v>41.508213683867154</v>
      </c>
    </row>
    <row r="7899" spans="1:8" x14ac:dyDescent="0.3">
      <c r="A7899" t="s">
        <v>9379</v>
      </c>
      <c r="B7899" t="s">
        <v>210</v>
      </c>
      <c r="C7899" t="s">
        <v>5065</v>
      </c>
      <c r="D7899" s="155">
        <v>714.8</v>
      </c>
      <c r="E7899" s="17">
        <v>0</v>
      </c>
      <c r="F7899" s="17">
        <v>130673</v>
      </c>
      <c r="G7899" s="17">
        <v>50529.308999999994</v>
      </c>
      <c r="H7899">
        <v>54.591150657136566</v>
      </c>
    </row>
    <row r="7900" spans="1:8" x14ac:dyDescent="0.3">
      <c r="A7900" t="s">
        <v>9380</v>
      </c>
      <c r="B7900" t="s">
        <v>210</v>
      </c>
      <c r="C7900" t="s">
        <v>5067</v>
      </c>
      <c r="D7900" s="155">
        <v>714.8</v>
      </c>
      <c r="E7900" s="17">
        <v>0</v>
      </c>
      <c r="F7900" s="17">
        <v>120206</v>
      </c>
      <c r="G7900" s="17">
        <v>62627.485099999998</v>
      </c>
      <c r="H7900">
        <v>80.108260004809367</v>
      </c>
    </row>
    <row r="7901" spans="1:8" x14ac:dyDescent="0.3">
      <c r="A7901" t="s">
        <v>9381</v>
      </c>
      <c r="B7901" t="s">
        <v>210</v>
      </c>
      <c r="C7901" t="s">
        <v>5069</v>
      </c>
      <c r="D7901" s="155">
        <v>714.8</v>
      </c>
      <c r="E7901" s="17">
        <v>0</v>
      </c>
      <c r="F7901" s="17">
        <v>999</v>
      </c>
      <c r="G7901" s="17">
        <v>707.47</v>
      </c>
      <c r="H7901">
        <v>49.000000000000036</v>
      </c>
    </row>
    <row r="7902" spans="1:8" x14ac:dyDescent="0.3">
      <c r="A7902" t="s">
        <v>9382</v>
      </c>
      <c r="B7902" t="s">
        <v>210</v>
      </c>
      <c r="C7902" t="s">
        <v>5071</v>
      </c>
      <c r="D7902" s="155">
        <v>714.8</v>
      </c>
      <c r="E7902" s="17">
        <v>0</v>
      </c>
      <c r="F7902" s="17">
        <v>7256</v>
      </c>
      <c r="G7902" s="17">
        <v>1296.9317000000001</v>
      </c>
      <c r="H7902">
        <v>34.619646816264897</v>
      </c>
    </row>
    <row r="7903" spans="1:8" x14ac:dyDescent="0.3">
      <c r="A7903" t="s">
        <v>9383</v>
      </c>
      <c r="B7903" t="s">
        <v>210</v>
      </c>
      <c r="C7903" t="s">
        <v>5073</v>
      </c>
      <c r="D7903" s="155">
        <v>714.8</v>
      </c>
      <c r="E7903" s="17">
        <v>0</v>
      </c>
      <c r="F7903" s="17">
        <v>17682</v>
      </c>
      <c r="G7903" s="17">
        <v>6104.3059000000012</v>
      </c>
      <c r="H7903">
        <v>45.543566313433679</v>
      </c>
    </row>
    <row r="7904" spans="1:8" x14ac:dyDescent="0.3">
      <c r="A7904" t="s">
        <v>9384</v>
      </c>
      <c r="B7904" t="s">
        <v>210</v>
      </c>
      <c r="C7904" t="s">
        <v>5075</v>
      </c>
      <c r="D7904" s="155">
        <v>714.8</v>
      </c>
      <c r="E7904" s="17">
        <v>0</v>
      </c>
      <c r="F7904" s="17">
        <v>371</v>
      </c>
      <c r="G7904" s="17">
        <v>184.64</v>
      </c>
      <c r="H7904">
        <v>1</v>
      </c>
    </row>
    <row r="7905" spans="1:8" x14ac:dyDescent="0.3">
      <c r="A7905" t="s">
        <v>1805</v>
      </c>
      <c r="B7905" t="s">
        <v>210</v>
      </c>
      <c r="C7905" t="s">
        <v>26</v>
      </c>
      <c r="D7905" s="155">
        <v>714.8</v>
      </c>
      <c r="E7905" s="17">
        <v>684</v>
      </c>
      <c r="F7905" s="17">
        <v>293100</v>
      </c>
      <c r="G7905" s="17">
        <v>150751.10350000011</v>
      </c>
      <c r="H7905">
        <v>59.338389199244581</v>
      </c>
    </row>
    <row r="7906" spans="1:8" x14ac:dyDescent="0.3">
      <c r="A7906" t="s">
        <v>1806</v>
      </c>
      <c r="B7906" t="s">
        <v>210</v>
      </c>
      <c r="C7906" t="s">
        <v>27</v>
      </c>
      <c r="D7906" s="155">
        <v>714.8</v>
      </c>
      <c r="E7906" s="17">
        <v>912</v>
      </c>
      <c r="F7906" s="17">
        <v>208040</v>
      </c>
      <c r="G7906" s="17">
        <v>103456.73300000001</v>
      </c>
      <c r="H7906">
        <v>98.567333112666645</v>
      </c>
    </row>
    <row r="7907" spans="1:8" x14ac:dyDescent="0.3">
      <c r="A7907" t="s">
        <v>1807</v>
      </c>
      <c r="B7907" t="s">
        <v>210</v>
      </c>
      <c r="C7907" t="s">
        <v>28</v>
      </c>
      <c r="D7907" s="155">
        <v>714.8</v>
      </c>
      <c r="E7907" s="17">
        <v>792</v>
      </c>
      <c r="F7907" s="17">
        <v>155051</v>
      </c>
      <c r="G7907" s="17">
        <v>53453.571999999971</v>
      </c>
      <c r="H7907">
        <v>74.218792091862738</v>
      </c>
    </row>
    <row r="7908" spans="1:8" x14ac:dyDescent="0.3">
      <c r="A7908" t="s">
        <v>1808</v>
      </c>
      <c r="B7908" t="s">
        <v>210</v>
      </c>
      <c r="C7908" t="s">
        <v>29</v>
      </c>
      <c r="D7908" s="155">
        <v>714.8</v>
      </c>
      <c r="E7908" s="17">
        <v>200</v>
      </c>
      <c r="F7908" s="17">
        <v>78810</v>
      </c>
      <c r="G7908" s="17">
        <v>37252.965700000001</v>
      </c>
      <c r="H7908">
        <v>67.747574641051699</v>
      </c>
    </row>
    <row r="7909" spans="1:8" x14ac:dyDescent="0.3">
      <c r="A7909" t="s">
        <v>1809</v>
      </c>
      <c r="B7909" t="s">
        <v>210</v>
      </c>
      <c r="C7909" t="s">
        <v>30</v>
      </c>
      <c r="D7909" s="155">
        <v>714.8</v>
      </c>
      <c r="E7909" s="17">
        <v>1000</v>
      </c>
      <c r="F7909" s="17">
        <v>175846</v>
      </c>
      <c r="G7909" s="17">
        <v>95660.750999999902</v>
      </c>
      <c r="H7909">
        <v>65.609846960754453</v>
      </c>
    </row>
    <row r="7910" spans="1:8" x14ac:dyDescent="0.3">
      <c r="A7910" t="s">
        <v>9385</v>
      </c>
      <c r="B7910" t="s">
        <v>210</v>
      </c>
      <c r="C7910" t="s">
        <v>5079</v>
      </c>
      <c r="D7910" s="155">
        <v>714.8</v>
      </c>
      <c r="E7910" s="17">
        <v>400</v>
      </c>
      <c r="F7910" s="17">
        <v>14401</v>
      </c>
      <c r="G7910" s="17">
        <v>6081.1859999999997</v>
      </c>
      <c r="H7910">
        <v>124.58105877126569</v>
      </c>
    </row>
    <row r="7911" spans="1:8" x14ac:dyDescent="0.3">
      <c r="A7911" t="s">
        <v>9386</v>
      </c>
      <c r="B7911" t="s">
        <v>210</v>
      </c>
      <c r="C7911" t="s">
        <v>5081</v>
      </c>
      <c r="D7911" s="155">
        <v>714.8</v>
      </c>
      <c r="E7911" s="17">
        <v>0</v>
      </c>
      <c r="F7911" s="17">
        <v>75487</v>
      </c>
      <c r="G7911" s="17">
        <v>39161.087800000001</v>
      </c>
      <c r="H7911">
        <v>48.691334628067409</v>
      </c>
    </row>
    <row r="7912" spans="1:8" x14ac:dyDescent="0.3">
      <c r="A7912" t="s">
        <v>9387</v>
      </c>
      <c r="B7912" t="s">
        <v>210</v>
      </c>
      <c r="C7912" t="s">
        <v>5083</v>
      </c>
      <c r="D7912" s="155">
        <v>714.8</v>
      </c>
      <c r="E7912" s="17">
        <v>0</v>
      </c>
      <c r="F7912" s="17">
        <v>178706</v>
      </c>
      <c r="G7912" s="17">
        <v>93357.307000000001</v>
      </c>
      <c r="H7912">
        <v>29.94867802720777</v>
      </c>
    </row>
    <row r="7913" spans="1:8" x14ac:dyDescent="0.3">
      <c r="A7913" t="s">
        <v>9388</v>
      </c>
      <c r="B7913" t="s">
        <v>210</v>
      </c>
      <c r="C7913" t="s">
        <v>5085</v>
      </c>
      <c r="D7913" s="155">
        <v>714.8</v>
      </c>
      <c r="E7913" s="17">
        <v>90</v>
      </c>
      <c r="F7913" s="17">
        <v>26766</v>
      </c>
      <c r="G7913" s="17">
        <v>13714.9056</v>
      </c>
      <c r="H7913">
        <v>20.775943065740144</v>
      </c>
    </row>
    <row r="7914" spans="1:8" x14ac:dyDescent="0.3">
      <c r="A7914" t="s">
        <v>1810</v>
      </c>
      <c r="B7914" t="s">
        <v>210</v>
      </c>
      <c r="C7914" t="s">
        <v>31</v>
      </c>
      <c r="D7914" s="155">
        <v>714.8</v>
      </c>
      <c r="E7914" s="17">
        <v>1448</v>
      </c>
      <c r="F7914" s="17">
        <v>153266</v>
      </c>
      <c r="G7914" s="17">
        <v>69332.566100000025</v>
      </c>
      <c r="H7914">
        <v>62.877004098125063</v>
      </c>
    </row>
    <row r="7915" spans="1:8" x14ac:dyDescent="0.3">
      <c r="A7915" t="s">
        <v>9389</v>
      </c>
      <c r="B7915" t="s">
        <v>210</v>
      </c>
      <c r="C7915" t="s">
        <v>5087</v>
      </c>
      <c r="D7915" s="155">
        <v>714.8</v>
      </c>
      <c r="E7915" s="17">
        <v>0</v>
      </c>
      <c r="F7915" s="17">
        <v>27116</v>
      </c>
      <c r="G7915" s="17">
        <v>8914.3639999999978</v>
      </c>
      <c r="H7915">
        <v>65.846161779084056</v>
      </c>
    </row>
    <row r="7916" spans="1:8" x14ac:dyDescent="0.3">
      <c r="A7916" t="s">
        <v>1831</v>
      </c>
      <c r="B7916" t="s">
        <v>211</v>
      </c>
      <c r="C7916" t="s">
        <v>4</v>
      </c>
      <c r="D7916" s="155">
        <v>903.5</v>
      </c>
      <c r="E7916" s="17">
        <v>9624</v>
      </c>
      <c r="F7916" s="17">
        <v>3063472.99</v>
      </c>
      <c r="G7916" s="17">
        <v>1585073.9926</v>
      </c>
      <c r="H7916">
        <v>49.932633464122276</v>
      </c>
    </row>
    <row r="7917" spans="1:8" x14ac:dyDescent="0.3">
      <c r="A7917" t="s">
        <v>1832</v>
      </c>
      <c r="B7917" t="s">
        <v>211</v>
      </c>
      <c r="C7917" t="s">
        <v>2</v>
      </c>
      <c r="D7917" s="155">
        <v>903.5</v>
      </c>
      <c r="E7917" s="17">
        <v>16539</v>
      </c>
      <c r="F7917" s="17">
        <v>5847269</v>
      </c>
      <c r="G7917" s="17">
        <v>3032713.4351000027</v>
      </c>
      <c r="H7917">
        <v>56.764548884248825</v>
      </c>
    </row>
    <row r="7918" spans="1:8" x14ac:dyDescent="0.3">
      <c r="A7918" t="s">
        <v>1833</v>
      </c>
      <c r="B7918" t="s">
        <v>211</v>
      </c>
      <c r="C7918" t="s">
        <v>3</v>
      </c>
      <c r="D7918" s="155">
        <v>903.5</v>
      </c>
      <c r="E7918" s="17">
        <v>11640</v>
      </c>
      <c r="F7918" s="17">
        <v>1324329</v>
      </c>
      <c r="G7918" s="17">
        <v>554731.2200000009</v>
      </c>
      <c r="H7918">
        <v>64.021017082975547</v>
      </c>
    </row>
    <row r="7919" spans="1:8" x14ac:dyDescent="0.3">
      <c r="A7919" t="s">
        <v>1834</v>
      </c>
      <c r="B7919" t="s">
        <v>211</v>
      </c>
      <c r="C7919" t="s">
        <v>7</v>
      </c>
      <c r="D7919" s="155">
        <v>903.5</v>
      </c>
      <c r="E7919" s="17">
        <v>3111</v>
      </c>
      <c r="F7919" s="17">
        <v>890990</v>
      </c>
      <c r="G7919" s="17">
        <v>491646.48099999956</v>
      </c>
      <c r="H7919">
        <v>57.401957082969417</v>
      </c>
    </row>
    <row r="7920" spans="1:8" x14ac:dyDescent="0.3">
      <c r="A7920" t="s">
        <v>1835</v>
      </c>
      <c r="B7920" t="s">
        <v>211</v>
      </c>
      <c r="C7920" t="s">
        <v>5</v>
      </c>
      <c r="D7920" s="155">
        <v>903.5</v>
      </c>
      <c r="E7920" s="17">
        <v>3200</v>
      </c>
      <c r="F7920" s="17">
        <v>567879</v>
      </c>
      <c r="G7920" s="17">
        <v>315426.33589999983</v>
      </c>
      <c r="H7920">
        <v>55.076426253486993</v>
      </c>
    </row>
    <row r="7921" spans="1:8" x14ac:dyDescent="0.3">
      <c r="A7921" t="s">
        <v>1836</v>
      </c>
      <c r="B7921" t="s">
        <v>211</v>
      </c>
      <c r="C7921" t="s">
        <v>6</v>
      </c>
      <c r="D7921" s="155">
        <v>903.5</v>
      </c>
      <c r="E7921" s="17">
        <v>2100</v>
      </c>
      <c r="F7921" s="17">
        <v>589799</v>
      </c>
      <c r="G7921" s="17">
        <v>291661.76559999969</v>
      </c>
      <c r="H7921">
        <v>41.668313259834868</v>
      </c>
    </row>
    <row r="7922" spans="1:8" x14ac:dyDescent="0.3">
      <c r="A7922" t="s">
        <v>1837</v>
      </c>
      <c r="B7922" t="s">
        <v>211</v>
      </c>
      <c r="C7922" t="s">
        <v>8</v>
      </c>
      <c r="D7922" s="155">
        <v>903.5</v>
      </c>
      <c r="E7922" s="17">
        <v>3660</v>
      </c>
      <c r="F7922" s="17">
        <v>712985</v>
      </c>
      <c r="G7922" s="17">
        <v>347132.55089999991</v>
      </c>
      <c r="H7922">
        <v>54.00151786383114</v>
      </c>
    </row>
    <row r="7923" spans="1:8" x14ac:dyDescent="0.3">
      <c r="A7923" t="s">
        <v>1838</v>
      </c>
      <c r="B7923" t="s">
        <v>211</v>
      </c>
      <c r="C7923" t="s">
        <v>21</v>
      </c>
      <c r="D7923" s="155">
        <v>903.5</v>
      </c>
      <c r="E7923" s="17">
        <v>1960</v>
      </c>
      <c r="F7923" s="17">
        <v>226863</v>
      </c>
      <c r="G7923" s="17">
        <v>98828.076599999913</v>
      </c>
      <c r="H7923">
        <v>59.918756422671471</v>
      </c>
    </row>
    <row r="7924" spans="1:8" x14ac:dyDescent="0.3">
      <c r="A7924" t="s">
        <v>1839</v>
      </c>
      <c r="B7924" t="s">
        <v>211</v>
      </c>
      <c r="C7924" t="s">
        <v>22</v>
      </c>
      <c r="D7924" s="155">
        <v>903.5</v>
      </c>
      <c r="E7924" s="17">
        <v>1840</v>
      </c>
      <c r="F7924" s="17">
        <v>372860</v>
      </c>
      <c r="G7924" s="17">
        <v>184096.93799999999</v>
      </c>
      <c r="H7924">
        <v>61.589604067240622</v>
      </c>
    </row>
    <row r="7925" spans="1:8" x14ac:dyDescent="0.3">
      <c r="A7925" t="s">
        <v>1840</v>
      </c>
      <c r="B7925" t="s">
        <v>211</v>
      </c>
      <c r="C7925" t="s">
        <v>23</v>
      </c>
      <c r="D7925" s="155">
        <v>903.5</v>
      </c>
      <c r="E7925" s="17">
        <v>1040</v>
      </c>
      <c r="F7925" s="17">
        <v>282055</v>
      </c>
      <c r="G7925" s="17">
        <v>149186.09400000004</v>
      </c>
      <c r="H7925">
        <v>69.878103031871206</v>
      </c>
    </row>
    <row r="7926" spans="1:8" x14ac:dyDescent="0.3">
      <c r="A7926" t="s">
        <v>1841</v>
      </c>
      <c r="B7926" t="s">
        <v>211</v>
      </c>
      <c r="C7926" t="s">
        <v>24</v>
      </c>
      <c r="D7926" s="155">
        <v>903.5</v>
      </c>
      <c r="E7926" s="17">
        <v>4400</v>
      </c>
      <c r="F7926" s="17">
        <v>391903</v>
      </c>
      <c r="G7926" s="17">
        <v>201764.39480000024</v>
      </c>
      <c r="H7926">
        <v>67.083096130233045</v>
      </c>
    </row>
    <row r="7927" spans="1:8" x14ac:dyDescent="0.3">
      <c r="A7927" t="s">
        <v>1842</v>
      </c>
      <c r="B7927" t="s">
        <v>211</v>
      </c>
      <c r="C7927" t="s">
        <v>25</v>
      </c>
      <c r="D7927" s="155">
        <v>903.5</v>
      </c>
      <c r="E7927" s="17">
        <v>1600</v>
      </c>
      <c r="F7927" s="17">
        <v>225079</v>
      </c>
      <c r="G7927" s="17">
        <v>114109.66199999995</v>
      </c>
      <c r="H7927">
        <v>59.995719869933808</v>
      </c>
    </row>
    <row r="7928" spans="1:8" x14ac:dyDescent="0.3">
      <c r="A7928" t="s">
        <v>9390</v>
      </c>
      <c r="B7928" t="s">
        <v>211</v>
      </c>
      <c r="C7928" t="s">
        <v>5061</v>
      </c>
      <c r="D7928" s="155">
        <v>903.5</v>
      </c>
      <c r="E7928" s="17">
        <v>3236</v>
      </c>
      <c r="F7928" s="17">
        <v>337376</v>
      </c>
      <c r="G7928" s="17">
        <v>174529.49100000004</v>
      </c>
      <c r="H7928">
        <v>54.432129682927389</v>
      </c>
    </row>
    <row r="7929" spans="1:8" x14ac:dyDescent="0.3">
      <c r="A7929" t="s">
        <v>1843</v>
      </c>
      <c r="B7929" t="s">
        <v>211</v>
      </c>
      <c r="C7929" t="s">
        <v>14</v>
      </c>
      <c r="D7929" s="155">
        <v>903.5</v>
      </c>
      <c r="E7929" s="17">
        <v>1229</v>
      </c>
      <c r="F7929" s="17">
        <v>320860</v>
      </c>
      <c r="G7929" s="17">
        <v>167328.57900000011</v>
      </c>
      <c r="H7929">
        <v>36.261622767107717</v>
      </c>
    </row>
    <row r="7930" spans="1:8" x14ac:dyDescent="0.3">
      <c r="A7930" t="s">
        <v>1844</v>
      </c>
      <c r="B7930" t="s">
        <v>211</v>
      </c>
      <c r="C7930" t="s">
        <v>15</v>
      </c>
      <c r="D7930" s="155">
        <v>903.5</v>
      </c>
      <c r="E7930" s="17">
        <v>1049</v>
      </c>
      <c r="F7930" s="17">
        <v>411523</v>
      </c>
      <c r="G7930" s="17">
        <v>239392.05660000013</v>
      </c>
      <c r="H7930">
        <v>24.706954430716277</v>
      </c>
    </row>
    <row r="7931" spans="1:8" x14ac:dyDescent="0.3">
      <c r="A7931" t="s">
        <v>9391</v>
      </c>
      <c r="B7931" t="s">
        <v>211</v>
      </c>
      <c r="C7931" t="s">
        <v>5063</v>
      </c>
      <c r="D7931" s="155">
        <v>903.5</v>
      </c>
      <c r="E7931" s="17">
        <v>400</v>
      </c>
      <c r="F7931" s="17">
        <v>12823</v>
      </c>
      <c r="G7931" s="17">
        <v>5761.7999999999902</v>
      </c>
      <c r="H7931">
        <v>69.178847787911394</v>
      </c>
    </row>
    <row r="7932" spans="1:8" x14ac:dyDescent="0.3">
      <c r="A7932" t="s">
        <v>9392</v>
      </c>
      <c r="B7932" t="s">
        <v>211</v>
      </c>
      <c r="C7932" t="s">
        <v>5065</v>
      </c>
      <c r="D7932" s="155">
        <v>903.5</v>
      </c>
      <c r="E7932" s="17">
        <v>0</v>
      </c>
      <c r="F7932" s="17">
        <v>427802</v>
      </c>
      <c r="G7932" s="17">
        <v>162822.98780000006</v>
      </c>
      <c r="H7932">
        <v>48.795597949247657</v>
      </c>
    </row>
    <row r="7933" spans="1:8" x14ac:dyDescent="0.3">
      <c r="A7933" t="s">
        <v>9393</v>
      </c>
      <c r="B7933" t="s">
        <v>211</v>
      </c>
      <c r="C7933" t="s">
        <v>5067</v>
      </c>
      <c r="D7933" s="155">
        <v>903.5</v>
      </c>
      <c r="E7933" s="17">
        <v>0</v>
      </c>
      <c r="F7933" s="17">
        <v>558440</v>
      </c>
      <c r="G7933" s="17">
        <v>251532.28300000046</v>
      </c>
      <c r="H7933">
        <v>61.704111428061601</v>
      </c>
    </row>
    <row r="7934" spans="1:8" x14ac:dyDescent="0.3">
      <c r="A7934" t="s">
        <v>9394</v>
      </c>
      <c r="B7934" t="s">
        <v>211</v>
      </c>
      <c r="C7934" t="s">
        <v>5069</v>
      </c>
      <c r="D7934" s="155">
        <v>903.5</v>
      </c>
      <c r="E7934" s="17">
        <v>0</v>
      </c>
      <c r="F7934" s="17">
        <v>45977</v>
      </c>
      <c r="G7934" s="17">
        <v>16557.03</v>
      </c>
      <c r="H7934">
        <v>19.485178604872811</v>
      </c>
    </row>
    <row r="7935" spans="1:8" x14ac:dyDescent="0.3">
      <c r="A7935" t="s">
        <v>9395</v>
      </c>
      <c r="B7935" t="s">
        <v>211</v>
      </c>
      <c r="C7935" t="s">
        <v>5071</v>
      </c>
      <c r="D7935" s="155">
        <v>903.5</v>
      </c>
      <c r="E7935" s="17">
        <v>0</v>
      </c>
      <c r="F7935" s="17">
        <v>20425</v>
      </c>
      <c r="G7935" s="17">
        <v>7868.0694999999996</v>
      </c>
      <c r="H7935">
        <v>34.918724142018661</v>
      </c>
    </row>
    <row r="7936" spans="1:8" x14ac:dyDescent="0.3">
      <c r="A7936" t="s">
        <v>9396</v>
      </c>
      <c r="B7936" t="s">
        <v>211</v>
      </c>
      <c r="C7936" t="s">
        <v>5073</v>
      </c>
      <c r="D7936" s="155">
        <v>903.5</v>
      </c>
      <c r="E7936" s="17">
        <v>0</v>
      </c>
      <c r="F7936" s="17">
        <v>53050</v>
      </c>
      <c r="G7936" s="17">
        <v>19080.107599999996</v>
      </c>
      <c r="H7936">
        <v>45.29392629162416</v>
      </c>
    </row>
    <row r="7937" spans="1:8" x14ac:dyDescent="0.3">
      <c r="A7937" t="s">
        <v>9397</v>
      </c>
      <c r="B7937" t="s">
        <v>211</v>
      </c>
      <c r="C7937" t="s">
        <v>5075</v>
      </c>
      <c r="D7937" s="155">
        <v>903.5</v>
      </c>
      <c r="E7937" s="17">
        <v>0</v>
      </c>
      <c r="F7937" s="17">
        <v>799</v>
      </c>
      <c r="G7937" s="17">
        <v>95.299999999999955</v>
      </c>
      <c r="H7937">
        <v>57.374932499644679</v>
      </c>
    </row>
    <row r="7938" spans="1:8" x14ac:dyDescent="0.3">
      <c r="A7938" t="s">
        <v>1845</v>
      </c>
      <c r="B7938" t="s">
        <v>211</v>
      </c>
      <c r="C7938" t="s">
        <v>26</v>
      </c>
      <c r="D7938" s="155">
        <v>903.5</v>
      </c>
      <c r="E7938" s="17">
        <v>456</v>
      </c>
      <c r="F7938" s="17">
        <v>190821</v>
      </c>
      <c r="G7938" s="17">
        <v>96357.519899999985</v>
      </c>
      <c r="H7938">
        <v>62.345069103588898</v>
      </c>
    </row>
    <row r="7939" spans="1:8" x14ac:dyDescent="0.3">
      <c r="A7939" t="s">
        <v>1846</v>
      </c>
      <c r="B7939" t="s">
        <v>211</v>
      </c>
      <c r="C7939" t="s">
        <v>27</v>
      </c>
      <c r="D7939" s="155">
        <v>903.5</v>
      </c>
      <c r="E7939" s="17">
        <v>684</v>
      </c>
      <c r="F7939" s="17">
        <v>209029</v>
      </c>
      <c r="G7939" s="17">
        <v>103975.16590000007</v>
      </c>
      <c r="H7939">
        <v>67.89692112627047</v>
      </c>
    </row>
    <row r="7940" spans="1:8" x14ac:dyDescent="0.3">
      <c r="A7940" t="s">
        <v>1847</v>
      </c>
      <c r="B7940" t="s">
        <v>211</v>
      </c>
      <c r="C7940" t="s">
        <v>28</v>
      </c>
      <c r="D7940" s="155">
        <v>903.5</v>
      </c>
      <c r="E7940" s="17">
        <v>1100</v>
      </c>
      <c r="F7940" s="17">
        <v>149451</v>
      </c>
      <c r="G7940" s="17">
        <v>50336.267599999963</v>
      </c>
      <c r="H7940">
        <v>95.217342185953129</v>
      </c>
    </row>
    <row r="7941" spans="1:8" x14ac:dyDescent="0.3">
      <c r="A7941" t="s">
        <v>1848</v>
      </c>
      <c r="B7941" t="s">
        <v>211</v>
      </c>
      <c r="C7941" t="s">
        <v>29</v>
      </c>
      <c r="D7941" s="155">
        <v>903.5</v>
      </c>
      <c r="E7941" s="17">
        <v>200</v>
      </c>
      <c r="F7941" s="17">
        <v>91246</v>
      </c>
      <c r="G7941" s="17">
        <v>42187.720500000032</v>
      </c>
      <c r="H7941">
        <v>61.607538022200558</v>
      </c>
    </row>
    <row r="7942" spans="1:8" x14ac:dyDescent="0.3">
      <c r="A7942" t="s">
        <v>1849</v>
      </c>
      <c r="B7942" t="s">
        <v>211</v>
      </c>
      <c r="C7942" t="s">
        <v>30</v>
      </c>
      <c r="D7942" s="155">
        <v>903.5</v>
      </c>
      <c r="E7942" s="17">
        <v>1000</v>
      </c>
      <c r="F7942" s="17">
        <v>183019</v>
      </c>
      <c r="G7942" s="17">
        <v>103181.54030000005</v>
      </c>
      <c r="H7942">
        <v>61.717157008942394</v>
      </c>
    </row>
    <row r="7943" spans="1:8" x14ac:dyDescent="0.3">
      <c r="A7943" t="s">
        <v>9398</v>
      </c>
      <c r="B7943" t="s">
        <v>211</v>
      </c>
      <c r="C7943" t="s">
        <v>5079</v>
      </c>
      <c r="D7943" s="155">
        <v>903.5</v>
      </c>
      <c r="E7943" s="17">
        <v>680</v>
      </c>
      <c r="F7943" s="17">
        <v>15303</v>
      </c>
      <c r="G7943" s="17">
        <v>8254.9520000000011</v>
      </c>
      <c r="H7943">
        <v>153.82233760326284</v>
      </c>
    </row>
    <row r="7944" spans="1:8" x14ac:dyDescent="0.3">
      <c r="A7944" t="s">
        <v>9399</v>
      </c>
      <c r="B7944" t="s">
        <v>211</v>
      </c>
      <c r="C7944" t="s">
        <v>5081</v>
      </c>
      <c r="D7944" s="155">
        <v>903.5</v>
      </c>
      <c r="E7944" s="17">
        <v>0</v>
      </c>
      <c r="F7944" s="17">
        <v>121498</v>
      </c>
      <c r="G7944" s="17">
        <v>62807.630999999994</v>
      </c>
      <c r="H7944">
        <v>46.305971175611305</v>
      </c>
    </row>
    <row r="7945" spans="1:8" x14ac:dyDescent="0.3">
      <c r="A7945" t="s">
        <v>9400</v>
      </c>
      <c r="B7945" t="s">
        <v>211</v>
      </c>
      <c r="C7945" t="s">
        <v>5083</v>
      </c>
      <c r="D7945" s="155">
        <v>903.5</v>
      </c>
      <c r="E7945" s="17">
        <v>0</v>
      </c>
      <c r="F7945" s="17">
        <v>201431</v>
      </c>
      <c r="G7945" s="17">
        <v>104689.872</v>
      </c>
      <c r="H7945">
        <v>38.333172861081408</v>
      </c>
    </row>
    <row r="7946" spans="1:8" x14ac:dyDescent="0.3">
      <c r="A7946" t="s">
        <v>9401</v>
      </c>
      <c r="B7946" t="s">
        <v>211</v>
      </c>
      <c r="C7946" t="s">
        <v>5085</v>
      </c>
      <c r="D7946" s="155">
        <v>903.5</v>
      </c>
      <c r="E7946" s="17">
        <v>315</v>
      </c>
      <c r="F7946" s="17">
        <v>51240</v>
      </c>
      <c r="G7946" s="17">
        <v>25752.081600000001</v>
      </c>
      <c r="H7946">
        <v>55.653702736273672</v>
      </c>
    </row>
    <row r="7947" spans="1:8" x14ac:dyDescent="0.3">
      <c r="A7947" t="s">
        <v>1850</v>
      </c>
      <c r="B7947" t="s">
        <v>211</v>
      </c>
      <c r="C7947" t="s">
        <v>31</v>
      </c>
      <c r="D7947" s="155">
        <v>903.5</v>
      </c>
      <c r="E7947" s="17">
        <v>1378</v>
      </c>
      <c r="F7947" s="17">
        <v>186195</v>
      </c>
      <c r="G7947" s="17">
        <v>81353.964800000002</v>
      </c>
      <c r="H7947">
        <v>60.267754416450138</v>
      </c>
    </row>
    <row r="7948" spans="1:8" x14ac:dyDescent="0.3">
      <c r="A7948" t="s">
        <v>9402</v>
      </c>
      <c r="B7948" t="s">
        <v>211</v>
      </c>
      <c r="C7948" t="s">
        <v>5087</v>
      </c>
      <c r="D7948" s="155">
        <v>903.5</v>
      </c>
      <c r="E7948" s="17">
        <v>0</v>
      </c>
      <c r="F7948" s="17">
        <v>57518</v>
      </c>
      <c r="G7948" s="17">
        <v>19953.51200000001</v>
      </c>
      <c r="H7948">
        <v>54.648324736916393</v>
      </c>
    </row>
    <row r="7949" spans="1:8" x14ac:dyDescent="0.3">
      <c r="A7949" t="s">
        <v>2091</v>
      </c>
      <c r="B7949" t="s">
        <v>212</v>
      </c>
      <c r="C7949" t="s">
        <v>4</v>
      </c>
      <c r="D7949" s="155">
        <v>1209</v>
      </c>
      <c r="E7949" s="17">
        <v>12780</v>
      </c>
      <c r="F7949" s="17">
        <v>5006253</v>
      </c>
      <c r="G7949" s="17">
        <v>2643386.9490999966</v>
      </c>
      <c r="H7949">
        <v>44.910996889044981</v>
      </c>
    </row>
    <row r="7950" spans="1:8" x14ac:dyDescent="0.3">
      <c r="A7950" t="s">
        <v>2092</v>
      </c>
      <c r="B7950" t="s">
        <v>212</v>
      </c>
      <c r="C7950" t="s">
        <v>2</v>
      </c>
      <c r="D7950" s="155">
        <v>1209</v>
      </c>
      <c r="E7950" s="17">
        <v>15546</v>
      </c>
      <c r="F7950" s="17">
        <v>6209739.9900000002</v>
      </c>
      <c r="G7950" s="17">
        <v>3345325.4583999976</v>
      </c>
      <c r="H7950">
        <v>55.958722924005855</v>
      </c>
    </row>
    <row r="7951" spans="1:8" x14ac:dyDescent="0.3">
      <c r="A7951" t="s">
        <v>2093</v>
      </c>
      <c r="B7951" t="s">
        <v>212</v>
      </c>
      <c r="C7951" t="s">
        <v>3</v>
      </c>
      <c r="D7951" s="155">
        <v>1209</v>
      </c>
      <c r="E7951" s="17">
        <v>16512</v>
      </c>
      <c r="F7951" s="17">
        <v>2402708</v>
      </c>
      <c r="G7951" s="17">
        <v>1233542.9160000007</v>
      </c>
      <c r="H7951">
        <v>59.902945624229879</v>
      </c>
    </row>
    <row r="7952" spans="1:8" x14ac:dyDescent="0.3">
      <c r="A7952" t="s">
        <v>2094</v>
      </c>
      <c r="B7952" t="s">
        <v>212</v>
      </c>
      <c r="C7952" t="s">
        <v>7</v>
      </c>
      <c r="D7952" s="155">
        <v>1209</v>
      </c>
      <c r="E7952" s="17">
        <v>2955</v>
      </c>
      <c r="F7952" s="17">
        <v>776710</v>
      </c>
      <c r="G7952" s="17">
        <v>402184.37400000013</v>
      </c>
      <c r="H7952">
        <v>65.662380701020396</v>
      </c>
    </row>
    <row r="7953" spans="1:8" x14ac:dyDescent="0.3">
      <c r="A7953" t="s">
        <v>2095</v>
      </c>
      <c r="B7953" t="s">
        <v>212</v>
      </c>
      <c r="C7953" t="s">
        <v>5</v>
      </c>
      <c r="D7953" s="155">
        <v>1209</v>
      </c>
      <c r="E7953" s="17">
        <v>5440</v>
      </c>
      <c r="F7953" s="17">
        <v>777013</v>
      </c>
      <c r="G7953" s="17">
        <v>417995.93940000015</v>
      </c>
      <c r="H7953">
        <v>59.904069102057683</v>
      </c>
    </row>
    <row r="7954" spans="1:8" x14ac:dyDescent="0.3">
      <c r="A7954" t="s">
        <v>2096</v>
      </c>
      <c r="B7954" t="s">
        <v>212</v>
      </c>
      <c r="C7954" t="s">
        <v>6</v>
      </c>
      <c r="D7954" s="155">
        <v>1209</v>
      </c>
      <c r="E7954" s="17">
        <v>1320</v>
      </c>
      <c r="F7954" s="17">
        <v>508643</v>
      </c>
      <c r="G7954" s="17">
        <v>259923.25920000015</v>
      </c>
      <c r="H7954">
        <v>27.544236713839503</v>
      </c>
    </row>
    <row r="7955" spans="1:8" x14ac:dyDescent="0.3">
      <c r="A7955" t="s">
        <v>2097</v>
      </c>
      <c r="B7955" t="s">
        <v>212</v>
      </c>
      <c r="C7955" t="s">
        <v>8</v>
      </c>
      <c r="D7955" s="155">
        <v>1209</v>
      </c>
      <c r="E7955" s="17">
        <v>3660</v>
      </c>
      <c r="F7955" s="17">
        <v>795376</v>
      </c>
      <c r="G7955" s="17">
        <v>380186.84360000002</v>
      </c>
      <c r="H7955">
        <v>44.366940764833458</v>
      </c>
    </row>
    <row r="7956" spans="1:8" x14ac:dyDescent="0.3">
      <c r="A7956" t="s">
        <v>2098</v>
      </c>
      <c r="B7956" t="s">
        <v>212</v>
      </c>
      <c r="C7956" t="s">
        <v>21</v>
      </c>
      <c r="D7956" s="155">
        <v>1209</v>
      </c>
      <c r="E7956" s="17">
        <v>2390</v>
      </c>
      <c r="F7956" s="17">
        <v>254589</v>
      </c>
      <c r="G7956" s="17">
        <v>106194.77880000009</v>
      </c>
      <c r="H7956">
        <v>56.232849170409608</v>
      </c>
    </row>
    <row r="7957" spans="1:8" x14ac:dyDescent="0.3">
      <c r="A7957" t="s">
        <v>2099</v>
      </c>
      <c r="B7957" t="s">
        <v>212</v>
      </c>
      <c r="C7957" t="s">
        <v>22</v>
      </c>
      <c r="D7957" s="155">
        <v>1209</v>
      </c>
      <c r="E7957" s="17">
        <v>1920</v>
      </c>
      <c r="F7957" s="17">
        <v>510479</v>
      </c>
      <c r="G7957" s="17">
        <v>215273.7840000001</v>
      </c>
      <c r="H7957">
        <v>40.742911841029283</v>
      </c>
    </row>
    <row r="7958" spans="1:8" x14ac:dyDescent="0.3">
      <c r="A7958" t="s">
        <v>2100</v>
      </c>
      <c r="B7958" t="s">
        <v>212</v>
      </c>
      <c r="C7958" t="s">
        <v>23</v>
      </c>
      <c r="D7958" s="155">
        <v>1209</v>
      </c>
      <c r="E7958" s="17">
        <v>1080</v>
      </c>
      <c r="F7958" s="17">
        <v>321673</v>
      </c>
      <c r="G7958" s="17">
        <v>156940.90400000007</v>
      </c>
      <c r="H7958">
        <v>51.357417884733323</v>
      </c>
    </row>
    <row r="7959" spans="1:8" x14ac:dyDescent="0.3">
      <c r="A7959" t="s">
        <v>2101</v>
      </c>
      <c r="B7959" t="s">
        <v>212</v>
      </c>
      <c r="C7959" t="s">
        <v>24</v>
      </c>
      <c r="D7959" s="155">
        <v>1209</v>
      </c>
      <c r="E7959" s="17">
        <v>4520</v>
      </c>
      <c r="F7959" s="17">
        <v>399368</v>
      </c>
      <c r="G7959" s="17">
        <v>195355.69999999958</v>
      </c>
      <c r="H7959">
        <v>56.939134092895259</v>
      </c>
    </row>
    <row r="7960" spans="1:8" x14ac:dyDescent="0.3">
      <c r="A7960" t="s">
        <v>2102</v>
      </c>
      <c r="B7960" t="s">
        <v>212</v>
      </c>
      <c r="C7960" t="s">
        <v>25</v>
      </c>
      <c r="D7960" s="155">
        <v>1209</v>
      </c>
      <c r="E7960" s="17">
        <v>1680</v>
      </c>
      <c r="F7960" s="17">
        <v>263594</v>
      </c>
      <c r="G7960" s="17">
        <v>129073.3550000001</v>
      </c>
      <c r="H7960">
        <v>43.19142063435698</v>
      </c>
    </row>
    <row r="7961" spans="1:8" x14ac:dyDescent="0.3">
      <c r="A7961" t="s">
        <v>9403</v>
      </c>
      <c r="B7961" t="s">
        <v>212</v>
      </c>
      <c r="C7961" t="s">
        <v>5061</v>
      </c>
      <c r="D7961" s="155">
        <v>1209</v>
      </c>
      <c r="E7961" s="17">
        <v>2175</v>
      </c>
      <c r="F7961" s="17">
        <v>419998</v>
      </c>
      <c r="G7961" s="17">
        <v>209944.09200000009</v>
      </c>
      <c r="H7961">
        <v>52.740717021556129</v>
      </c>
    </row>
    <row r="7962" spans="1:8" x14ac:dyDescent="0.3">
      <c r="A7962" t="s">
        <v>2103</v>
      </c>
      <c r="B7962" t="s">
        <v>212</v>
      </c>
      <c r="C7962" t="s">
        <v>14</v>
      </c>
      <c r="D7962" s="155">
        <v>1209</v>
      </c>
      <c r="E7962" s="17">
        <v>1255</v>
      </c>
      <c r="F7962" s="17">
        <v>351833</v>
      </c>
      <c r="G7962" s="17">
        <v>176169.15499999991</v>
      </c>
      <c r="H7962">
        <v>34.594074784142386</v>
      </c>
    </row>
    <row r="7963" spans="1:8" x14ac:dyDescent="0.3">
      <c r="A7963" t="s">
        <v>2104</v>
      </c>
      <c r="B7963" t="s">
        <v>212</v>
      </c>
      <c r="C7963" t="s">
        <v>15</v>
      </c>
      <c r="D7963" s="155">
        <v>1209</v>
      </c>
      <c r="E7963" s="17">
        <v>1025</v>
      </c>
      <c r="F7963" s="17">
        <v>559884</v>
      </c>
      <c r="G7963" s="17">
        <v>324351.17499999964</v>
      </c>
      <c r="H7963">
        <v>56.066467362245596</v>
      </c>
    </row>
    <row r="7964" spans="1:8" x14ac:dyDescent="0.3">
      <c r="A7964" t="s">
        <v>9404</v>
      </c>
      <c r="B7964" t="s">
        <v>212</v>
      </c>
      <c r="C7964" t="s">
        <v>5063</v>
      </c>
      <c r="D7964" s="155">
        <v>1209</v>
      </c>
      <c r="E7964" s="17">
        <v>400</v>
      </c>
      <c r="F7964" s="17">
        <v>46134</v>
      </c>
      <c r="G7964" s="17">
        <v>20716.806999999968</v>
      </c>
      <c r="H7964">
        <v>18.642391097238743</v>
      </c>
    </row>
    <row r="7965" spans="1:8" x14ac:dyDescent="0.3">
      <c r="A7965" t="s">
        <v>9405</v>
      </c>
      <c r="B7965" t="s">
        <v>212</v>
      </c>
      <c r="C7965" t="s">
        <v>5065</v>
      </c>
      <c r="D7965" s="155">
        <v>1209</v>
      </c>
      <c r="E7965" s="17">
        <v>1140</v>
      </c>
      <c r="F7965" s="17">
        <v>2308532</v>
      </c>
      <c r="G7965" s="17">
        <v>1129174.3740999999</v>
      </c>
      <c r="H7965">
        <v>41.808769364485229</v>
      </c>
    </row>
    <row r="7966" spans="1:8" x14ac:dyDescent="0.3">
      <c r="A7966" t="s">
        <v>9406</v>
      </c>
      <c r="B7966" t="s">
        <v>212</v>
      </c>
      <c r="C7966" t="s">
        <v>5067</v>
      </c>
      <c r="D7966" s="155">
        <v>1209</v>
      </c>
      <c r="E7966" s="17">
        <v>1140</v>
      </c>
      <c r="F7966" s="17">
        <v>2222459</v>
      </c>
      <c r="G7966" s="17">
        <v>1081559.6251999992</v>
      </c>
      <c r="H7966">
        <v>37.328579730412841</v>
      </c>
    </row>
    <row r="7967" spans="1:8" x14ac:dyDescent="0.3">
      <c r="A7967" t="s">
        <v>9407</v>
      </c>
      <c r="B7967" t="s">
        <v>212</v>
      </c>
      <c r="C7967" t="s">
        <v>5069</v>
      </c>
      <c r="D7967" s="155">
        <v>1209</v>
      </c>
      <c r="E7967" s="17">
        <v>1584</v>
      </c>
      <c r="F7967" s="17">
        <v>608766</v>
      </c>
      <c r="G7967" s="17">
        <v>195475.87239999918</v>
      </c>
      <c r="H7967">
        <v>69.860234748564054</v>
      </c>
    </row>
    <row r="7968" spans="1:8" x14ac:dyDescent="0.3">
      <c r="A7968" t="s">
        <v>9408</v>
      </c>
      <c r="B7968" t="s">
        <v>212</v>
      </c>
      <c r="C7968" t="s">
        <v>5071</v>
      </c>
      <c r="D7968" s="155">
        <v>1209</v>
      </c>
      <c r="E7968" s="17">
        <v>600</v>
      </c>
      <c r="F7968" s="17">
        <v>285984</v>
      </c>
      <c r="G7968" s="17">
        <v>105817.40179999991</v>
      </c>
      <c r="H7968">
        <v>76.521082015412048</v>
      </c>
    </row>
    <row r="7969" spans="1:8" x14ac:dyDescent="0.3">
      <c r="A7969" t="s">
        <v>9409</v>
      </c>
      <c r="B7969" t="s">
        <v>212</v>
      </c>
      <c r="C7969" t="s">
        <v>5073</v>
      </c>
      <c r="D7969" s="155">
        <v>1209</v>
      </c>
      <c r="E7969" s="17">
        <v>113</v>
      </c>
      <c r="F7969" s="17">
        <v>143607</v>
      </c>
      <c r="G7969" s="17">
        <v>63357.156400000051</v>
      </c>
      <c r="H7969">
        <v>32.174093076986374</v>
      </c>
    </row>
    <row r="7970" spans="1:8" x14ac:dyDescent="0.3">
      <c r="A7970" t="s">
        <v>9410</v>
      </c>
      <c r="B7970" t="s">
        <v>212</v>
      </c>
      <c r="C7970" t="s">
        <v>5075</v>
      </c>
      <c r="D7970" s="155">
        <v>1209</v>
      </c>
      <c r="E7970" s="17">
        <v>113</v>
      </c>
      <c r="F7970" s="17">
        <v>90659</v>
      </c>
      <c r="G7970" s="17">
        <v>28870.989999999962</v>
      </c>
      <c r="H7970">
        <v>36.553933198366487</v>
      </c>
    </row>
    <row r="7971" spans="1:8" x14ac:dyDescent="0.3">
      <c r="A7971" t="s">
        <v>2105</v>
      </c>
      <c r="B7971" t="s">
        <v>212</v>
      </c>
      <c r="C7971" t="s">
        <v>26</v>
      </c>
      <c r="D7971" s="155">
        <v>1209</v>
      </c>
      <c r="E7971" s="17">
        <v>909</v>
      </c>
      <c r="F7971" s="17">
        <v>401681</v>
      </c>
      <c r="G7971" s="17">
        <v>206172.84530000022</v>
      </c>
      <c r="H7971">
        <v>67.59658792585364</v>
      </c>
    </row>
    <row r="7972" spans="1:8" x14ac:dyDescent="0.3">
      <c r="A7972" t="s">
        <v>2106</v>
      </c>
      <c r="B7972" t="s">
        <v>212</v>
      </c>
      <c r="C7972" t="s">
        <v>27</v>
      </c>
      <c r="D7972" s="155">
        <v>1209</v>
      </c>
      <c r="E7972" s="17">
        <v>909</v>
      </c>
      <c r="F7972" s="17">
        <v>236800</v>
      </c>
      <c r="G7972" s="17">
        <v>111800.78420000011</v>
      </c>
      <c r="H7972">
        <v>99.843363533325359</v>
      </c>
    </row>
    <row r="7973" spans="1:8" x14ac:dyDescent="0.3">
      <c r="A7973" t="s">
        <v>2107</v>
      </c>
      <c r="B7973" t="s">
        <v>212</v>
      </c>
      <c r="C7973" t="s">
        <v>28</v>
      </c>
      <c r="D7973" s="155">
        <v>1209</v>
      </c>
      <c r="E7973" s="17">
        <v>1584</v>
      </c>
      <c r="F7973" s="17">
        <v>387104</v>
      </c>
      <c r="G7973" s="17">
        <v>142695.16809999998</v>
      </c>
      <c r="H7973">
        <v>62.192357680099029</v>
      </c>
    </row>
    <row r="7974" spans="1:8" x14ac:dyDescent="0.3">
      <c r="A7974" t="s">
        <v>2108</v>
      </c>
      <c r="B7974" t="s">
        <v>212</v>
      </c>
      <c r="C7974" t="s">
        <v>29</v>
      </c>
      <c r="D7974" s="155">
        <v>1209</v>
      </c>
      <c r="E7974" s="17">
        <v>400</v>
      </c>
      <c r="F7974" s="17">
        <v>142696</v>
      </c>
      <c r="G7974" s="17">
        <v>54168.944700000109</v>
      </c>
      <c r="H7974">
        <v>50.227164491486171</v>
      </c>
    </row>
    <row r="7975" spans="1:8" x14ac:dyDescent="0.3">
      <c r="A7975" t="s">
        <v>2109</v>
      </c>
      <c r="B7975" t="s">
        <v>212</v>
      </c>
      <c r="C7975" t="s">
        <v>30</v>
      </c>
      <c r="D7975" s="155">
        <v>1209</v>
      </c>
      <c r="E7975" s="17">
        <v>1908</v>
      </c>
      <c r="F7975" s="17">
        <v>220181</v>
      </c>
      <c r="G7975" s="17">
        <v>113025.0046999999</v>
      </c>
      <c r="H7975">
        <v>105.54734852712437</v>
      </c>
    </row>
    <row r="7976" spans="1:8" x14ac:dyDescent="0.3">
      <c r="A7976" t="s">
        <v>9411</v>
      </c>
      <c r="B7976" t="s">
        <v>212</v>
      </c>
      <c r="C7976" t="s">
        <v>5079</v>
      </c>
      <c r="D7976" s="155">
        <v>1209</v>
      </c>
      <c r="E7976" s="17">
        <v>600</v>
      </c>
      <c r="F7976" s="17">
        <v>28582</v>
      </c>
      <c r="G7976" s="17">
        <v>15051.218000000001</v>
      </c>
      <c r="H7976">
        <v>65.618316369297787</v>
      </c>
    </row>
    <row r="7977" spans="1:8" x14ac:dyDescent="0.3">
      <c r="A7977" t="s">
        <v>9412</v>
      </c>
      <c r="B7977" t="s">
        <v>212</v>
      </c>
      <c r="C7977" t="s">
        <v>5081</v>
      </c>
      <c r="D7977" s="155">
        <v>1209</v>
      </c>
      <c r="E7977" s="17">
        <v>0</v>
      </c>
      <c r="F7977" s="17">
        <v>193849</v>
      </c>
      <c r="G7977" s="17">
        <v>93284.37569999999</v>
      </c>
      <c r="H7977">
        <v>38.621072179553735</v>
      </c>
    </row>
    <row r="7978" spans="1:8" x14ac:dyDescent="0.3">
      <c r="A7978" t="s">
        <v>9413</v>
      </c>
      <c r="B7978" t="s">
        <v>212</v>
      </c>
      <c r="C7978" t="s">
        <v>5083</v>
      </c>
      <c r="D7978" s="155">
        <v>1209</v>
      </c>
      <c r="E7978" s="17">
        <v>0</v>
      </c>
      <c r="F7978" s="17">
        <v>222694</v>
      </c>
      <c r="G7978" s="17">
        <v>101705.51210000001</v>
      </c>
      <c r="H7978">
        <v>51.06275948093743</v>
      </c>
    </row>
    <row r="7979" spans="1:8" x14ac:dyDescent="0.3">
      <c r="A7979" t="s">
        <v>9414</v>
      </c>
      <c r="B7979" t="s">
        <v>212</v>
      </c>
      <c r="C7979" t="s">
        <v>5085</v>
      </c>
      <c r="D7979" s="155">
        <v>1209</v>
      </c>
      <c r="E7979" s="17">
        <v>180</v>
      </c>
      <c r="F7979" s="17">
        <v>47291</v>
      </c>
      <c r="G7979" s="17">
        <v>20648.702100000002</v>
      </c>
      <c r="H7979">
        <v>63.071161647058993</v>
      </c>
    </row>
    <row r="7980" spans="1:8" x14ac:dyDescent="0.3">
      <c r="A7980" t="s">
        <v>2110</v>
      </c>
      <c r="B7980" t="s">
        <v>212</v>
      </c>
      <c r="C7980" t="s">
        <v>31</v>
      </c>
      <c r="D7980" s="155">
        <v>1209</v>
      </c>
      <c r="E7980" s="17">
        <v>3600</v>
      </c>
      <c r="F7980" s="17">
        <v>563325</v>
      </c>
      <c r="G7980" s="17">
        <v>290828.94869999995</v>
      </c>
      <c r="H7980">
        <v>51.368057946606953</v>
      </c>
    </row>
    <row r="7981" spans="1:8" x14ac:dyDescent="0.3">
      <c r="A7981" t="s">
        <v>9415</v>
      </c>
      <c r="B7981" t="s">
        <v>212</v>
      </c>
      <c r="C7981" t="s">
        <v>5087</v>
      </c>
      <c r="D7981" s="155">
        <v>1209</v>
      </c>
      <c r="E7981" s="17">
        <v>78</v>
      </c>
      <c r="F7981" s="17">
        <v>219596</v>
      </c>
      <c r="G7981" s="17">
        <v>78204.943999999959</v>
      </c>
      <c r="H7981">
        <v>34.785058175815607</v>
      </c>
    </row>
    <row r="7982" spans="1:8" x14ac:dyDescent="0.3">
      <c r="A7982" t="s">
        <v>2271</v>
      </c>
      <c r="B7982" t="s">
        <v>213</v>
      </c>
      <c r="C7982" t="s">
        <v>4</v>
      </c>
      <c r="D7982" s="155">
        <v>1060.4000000000001</v>
      </c>
      <c r="E7982" s="17">
        <v>8514</v>
      </c>
      <c r="F7982" s="17">
        <v>5221169</v>
      </c>
      <c r="G7982" s="17">
        <v>2874970.9933000039</v>
      </c>
      <c r="H7982">
        <v>31.014515591609385</v>
      </c>
    </row>
    <row r="7983" spans="1:8" x14ac:dyDescent="0.3">
      <c r="A7983" t="s">
        <v>2272</v>
      </c>
      <c r="B7983" t="s">
        <v>213</v>
      </c>
      <c r="C7983" t="s">
        <v>2</v>
      </c>
      <c r="D7983" s="155">
        <v>1060.4000000000001</v>
      </c>
      <c r="E7983" s="17">
        <v>15732</v>
      </c>
      <c r="F7983" s="17">
        <v>10381852.960000001</v>
      </c>
      <c r="G7983" s="17">
        <v>6055111.4619000014</v>
      </c>
      <c r="H7983">
        <v>80.743754646914482</v>
      </c>
    </row>
    <row r="7984" spans="1:8" x14ac:dyDescent="0.3">
      <c r="A7984" t="s">
        <v>2273</v>
      </c>
      <c r="B7984" t="s">
        <v>213</v>
      </c>
      <c r="C7984" t="s">
        <v>3</v>
      </c>
      <c r="D7984" s="155">
        <v>1060.4000000000001</v>
      </c>
      <c r="E7984" s="17">
        <v>11424</v>
      </c>
      <c r="F7984" s="17">
        <v>2335871</v>
      </c>
      <c r="G7984" s="17">
        <v>1220702.1805</v>
      </c>
      <c r="H7984">
        <v>50.975039325962783</v>
      </c>
    </row>
    <row r="7985" spans="1:8" x14ac:dyDescent="0.3">
      <c r="A7985" t="s">
        <v>2274</v>
      </c>
      <c r="B7985" t="s">
        <v>213</v>
      </c>
      <c r="C7985" t="s">
        <v>7</v>
      </c>
      <c r="D7985" s="155">
        <v>1060.4000000000001</v>
      </c>
      <c r="E7985" s="17">
        <v>2427</v>
      </c>
      <c r="F7985" s="17">
        <v>972132</v>
      </c>
      <c r="G7985" s="17">
        <v>552688.60000000056</v>
      </c>
      <c r="H7985">
        <v>43.034659716424244</v>
      </c>
    </row>
    <row r="7986" spans="1:8" x14ac:dyDescent="0.3">
      <c r="A7986" t="s">
        <v>2275</v>
      </c>
      <c r="B7986" t="s">
        <v>213</v>
      </c>
      <c r="C7986" t="s">
        <v>5</v>
      </c>
      <c r="D7986" s="155">
        <v>1060.4000000000001</v>
      </c>
      <c r="E7986" s="17">
        <v>3600</v>
      </c>
      <c r="F7986" s="17">
        <v>1191479.99</v>
      </c>
      <c r="G7986" s="17">
        <v>684682.35019999987</v>
      </c>
      <c r="H7986">
        <v>35.30203589772124</v>
      </c>
    </row>
    <row r="7987" spans="1:8" x14ac:dyDescent="0.3">
      <c r="A7987" t="s">
        <v>2276</v>
      </c>
      <c r="B7987" t="s">
        <v>213</v>
      </c>
      <c r="C7987" t="s">
        <v>6</v>
      </c>
      <c r="D7987" s="155">
        <v>1060.4000000000001</v>
      </c>
      <c r="E7987" s="17">
        <v>1840</v>
      </c>
      <c r="F7987" s="17">
        <v>933215</v>
      </c>
      <c r="G7987" s="17">
        <v>480251.71339999989</v>
      </c>
      <c r="H7987">
        <v>20.063676981232806</v>
      </c>
    </row>
    <row r="7988" spans="1:8" x14ac:dyDescent="0.3">
      <c r="A7988" t="s">
        <v>2277</v>
      </c>
      <c r="B7988" t="s">
        <v>213</v>
      </c>
      <c r="C7988" t="s">
        <v>8</v>
      </c>
      <c r="D7988" s="155">
        <v>1060.4000000000001</v>
      </c>
      <c r="E7988" s="17">
        <v>4660</v>
      </c>
      <c r="F7988" s="17">
        <v>1699489</v>
      </c>
      <c r="G7988" s="17">
        <v>901130.66829999979</v>
      </c>
      <c r="H7988">
        <v>32.112993395845038</v>
      </c>
    </row>
    <row r="7989" spans="1:8" x14ac:dyDescent="0.3">
      <c r="A7989" t="s">
        <v>2278</v>
      </c>
      <c r="B7989" t="s">
        <v>213</v>
      </c>
      <c r="C7989" t="s">
        <v>21</v>
      </c>
      <c r="D7989" s="155">
        <v>1060.4000000000001</v>
      </c>
      <c r="E7989" s="17">
        <v>1960</v>
      </c>
      <c r="F7989" s="17">
        <v>493997</v>
      </c>
      <c r="G7989" s="17">
        <v>251057.58300000013</v>
      </c>
      <c r="H7989">
        <v>34.404711429351977</v>
      </c>
    </row>
    <row r="7990" spans="1:8" x14ac:dyDescent="0.3">
      <c r="A7990" t="s">
        <v>2279</v>
      </c>
      <c r="B7990" t="s">
        <v>213</v>
      </c>
      <c r="C7990" t="s">
        <v>22</v>
      </c>
      <c r="D7990" s="155">
        <v>1060.4000000000001</v>
      </c>
      <c r="E7990" s="17">
        <v>1840</v>
      </c>
      <c r="F7990" s="17">
        <v>716109</v>
      </c>
      <c r="G7990" s="17">
        <v>363892.76799999998</v>
      </c>
      <c r="H7990">
        <v>36.76440577502968</v>
      </c>
    </row>
    <row r="7991" spans="1:8" x14ac:dyDescent="0.3">
      <c r="A7991" t="s">
        <v>2280</v>
      </c>
      <c r="B7991" t="s">
        <v>213</v>
      </c>
      <c r="C7991" t="s">
        <v>23</v>
      </c>
      <c r="D7991" s="155">
        <v>1060.4000000000001</v>
      </c>
      <c r="E7991" s="17">
        <v>1040</v>
      </c>
      <c r="F7991" s="17">
        <v>584281</v>
      </c>
      <c r="G7991" s="17">
        <v>315831.8315999998</v>
      </c>
      <c r="H7991">
        <v>38.680731355173037</v>
      </c>
    </row>
    <row r="7992" spans="1:8" x14ac:dyDescent="0.3">
      <c r="A7992" t="s">
        <v>2281</v>
      </c>
      <c r="B7992" t="s">
        <v>213</v>
      </c>
      <c r="C7992" t="s">
        <v>24</v>
      </c>
      <c r="D7992" s="155">
        <v>1060.4000000000001</v>
      </c>
      <c r="E7992" s="17">
        <v>4400</v>
      </c>
      <c r="F7992" s="17">
        <v>731009</v>
      </c>
      <c r="G7992" s="17">
        <v>387722.33500000014</v>
      </c>
      <c r="H7992">
        <v>40.427887374827094</v>
      </c>
    </row>
    <row r="7993" spans="1:8" x14ac:dyDescent="0.3">
      <c r="A7993" t="s">
        <v>2282</v>
      </c>
      <c r="B7993" t="s">
        <v>213</v>
      </c>
      <c r="C7993" t="s">
        <v>25</v>
      </c>
      <c r="D7993" s="155">
        <v>1060.4000000000001</v>
      </c>
      <c r="E7993" s="17">
        <v>1640</v>
      </c>
      <c r="F7993" s="17">
        <v>481007</v>
      </c>
      <c r="G7993" s="17">
        <v>247208.08599999995</v>
      </c>
      <c r="H7993">
        <v>29.429117436362439</v>
      </c>
    </row>
    <row r="7994" spans="1:8" x14ac:dyDescent="0.3">
      <c r="A7994" t="s">
        <v>9416</v>
      </c>
      <c r="B7994" t="s">
        <v>213</v>
      </c>
      <c r="C7994" t="s">
        <v>5061</v>
      </c>
      <c r="D7994" s="155">
        <v>1060.4000000000001</v>
      </c>
      <c r="E7994" s="17">
        <v>2948</v>
      </c>
      <c r="F7994" s="17">
        <v>625170</v>
      </c>
      <c r="G7994" s="17">
        <v>349420.27899999957</v>
      </c>
      <c r="H7994">
        <v>31.453647715929975</v>
      </c>
    </row>
    <row r="7995" spans="1:8" x14ac:dyDescent="0.3">
      <c r="A7995" t="s">
        <v>2283</v>
      </c>
      <c r="B7995" t="s">
        <v>213</v>
      </c>
      <c r="C7995" t="s">
        <v>14</v>
      </c>
      <c r="D7995" s="155">
        <v>1060.4000000000001</v>
      </c>
      <c r="E7995" s="17">
        <v>1794</v>
      </c>
      <c r="F7995" s="17">
        <v>659573</v>
      </c>
      <c r="G7995" s="17">
        <v>350061.46300000011</v>
      </c>
      <c r="H7995">
        <v>16.541665131855833</v>
      </c>
    </row>
    <row r="7996" spans="1:8" x14ac:dyDescent="0.3">
      <c r="A7996" t="s">
        <v>2284</v>
      </c>
      <c r="B7996" t="s">
        <v>213</v>
      </c>
      <c r="C7996" t="s">
        <v>15</v>
      </c>
      <c r="D7996" s="155">
        <v>1060.4000000000001</v>
      </c>
      <c r="E7996" s="17">
        <v>1515</v>
      </c>
      <c r="F7996" s="17">
        <v>928811</v>
      </c>
      <c r="G7996" s="17">
        <v>548167.92699999968</v>
      </c>
      <c r="H7996">
        <v>24.188465397871511</v>
      </c>
    </row>
    <row r="7997" spans="1:8" x14ac:dyDescent="0.3">
      <c r="A7997" t="s">
        <v>9417</v>
      </c>
      <c r="B7997" t="s">
        <v>213</v>
      </c>
      <c r="C7997" t="s">
        <v>5063</v>
      </c>
      <c r="D7997" s="155">
        <v>1060.4000000000001</v>
      </c>
      <c r="E7997" s="17">
        <v>400</v>
      </c>
      <c r="F7997" s="17">
        <v>46604</v>
      </c>
      <c r="G7997" s="17">
        <v>21455.915999999987</v>
      </c>
      <c r="H7997">
        <v>12.022554159593222</v>
      </c>
    </row>
    <row r="7998" spans="1:8" x14ac:dyDescent="0.3">
      <c r="A7998" t="s">
        <v>9418</v>
      </c>
      <c r="B7998" t="s">
        <v>213</v>
      </c>
      <c r="C7998" t="s">
        <v>5065</v>
      </c>
      <c r="D7998" s="155">
        <v>1060.4000000000001</v>
      </c>
      <c r="E7998" s="17">
        <v>1368</v>
      </c>
      <c r="F7998" s="17">
        <v>2585668</v>
      </c>
      <c r="G7998" s="17">
        <v>1248657.1550999999</v>
      </c>
      <c r="H7998">
        <v>37.172256520564872</v>
      </c>
    </row>
    <row r="7999" spans="1:8" x14ac:dyDescent="0.3">
      <c r="A7999" t="s">
        <v>9419</v>
      </c>
      <c r="B7999" t="s">
        <v>213</v>
      </c>
      <c r="C7999" t="s">
        <v>5067</v>
      </c>
      <c r="D7999" s="155">
        <v>1060.4000000000001</v>
      </c>
      <c r="E7999" s="17">
        <v>1596</v>
      </c>
      <c r="F7999" s="17">
        <v>2743915</v>
      </c>
      <c r="G7999" s="17">
        <v>1211811.8099</v>
      </c>
      <c r="H7999">
        <v>34.974750765581703</v>
      </c>
    </row>
    <row r="8000" spans="1:8" x14ac:dyDescent="0.3">
      <c r="A8000" t="s">
        <v>9420</v>
      </c>
      <c r="B8000" t="s">
        <v>213</v>
      </c>
      <c r="C8000" t="s">
        <v>5069</v>
      </c>
      <c r="D8000" s="155">
        <v>1060.4000000000001</v>
      </c>
      <c r="E8000" s="17">
        <v>1584</v>
      </c>
      <c r="F8000" s="17">
        <v>567732</v>
      </c>
      <c r="G8000" s="17">
        <v>226841.42559999973</v>
      </c>
      <c r="H8000">
        <v>58.737959911161454</v>
      </c>
    </row>
    <row r="8001" spans="1:8" x14ac:dyDescent="0.3">
      <c r="A8001" t="s">
        <v>9421</v>
      </c>
      <c r="B8001" t="s">
        <v>213</v>
      </c>
      <c r="C8001" t="s">
        <v>5071</v>
      </c>
      <c r="D8001" s="155">
        <v>1060.4000000000001</v>
      </c>
      <c r="E8001" s="17">
        <v>600</v>
      </c>
      <c r="F8001" s="17">
        <v>405035</v>
      </c>
      <c r="G8001" s="17">
        <v>159792.46449999983</v>
      </c>
      <c r="H8001">
        <v>54.329897289779097</v>
      </c>
    </row>
    <row r="8002" spans="1:8" x14ac:dyDescent="0.3">
      <c r="A8002" t="s">
        <v>9422</v>
      </c>
      <c r="B8002" t="s">
        <v>213</v>
      </c>
      <c r="C8002" t="s">
        <v>5073</v>
      </c>
      <c r="D8002" s="155">
        <v>1060.4000000000001</v>
      </c>
      <c r="E8002" s="17">
        <v>106</v>
      </c>
      <c r="F8002" s="17">
        <v>87640</v>
      </c>
      <c r="G8002" s="17">
        <v>37559.62969999999</v>
      </c>
      <c r="H8002">
        <v>41.992163979666124</v>
      </c>
    </row>
    <row r="8003" spans="1:8" x14ac:dyDescent="0.3">
      <c r="A8003" t="s">
        <v>9423</v>
      </c>
      <c r="B8003" t="s">
        <v>213</v>
      </c>
      <c r="C8003" t="s">
        <v>5075</v>
      </c>
      <c r="D8003" s="155">
        <v>1060.4000000000001</v>
      </c>
      <c r="E8003" s="17">
        <v>106</v>
      </c>
      <c r="F8003" s="17">
        <v>135459</v>
      </c>
      <c r="G8003" s="17">
        <v>51236.379999999961</v>
      </c>
      <c r="H8003">
        <v>28.875179138336094</v>
      </c>
    </row>
    <row r="8004" spans="1:8" x14ac:dyDescent="0.3">
      <c r="A8004" t="s">
        <v>2285</v>
      </c>
      <c r="B8004" t="s">
        <v>213</v>
      </c>
      <c r="C8004" t="s">
        <v>26</v>
      </c>
      <c r="D8004" s="155">
        <v>1060.4000000000001</v>
      </c>
      <c r="E8004" s="17">
        <v>1368</v>
      </c>
      <c r="F8004" s="17">
        <v>1156231</v>
      </c>
      <c r="G8004" s="17">
        <v>573233.39739999955</v>
      </c>
      <c r="H8004">
        <v>33.895460567713712</v>
      </c>
    </row>
    <row r="8005" spans="1:8" x14ac:dyDescent="0.3">
      <c r="A8005" t="s">
        <v>2286</v>
      </c>
      <c r="B8005" t="s">
        <v>213</v>
      </c>
      <c r="C8005" t="s">
        <v>27</v>
      </c>
      <c r="D8005" s="155">
        <v>1060.4000000000001</v>
      </c>
      <c r="E8005" s="17">
        <v>1368</v>
      </c>
      <c r="F8005" s="17">
        <v>713389</v>
      </c>
      <c r="G8005" s="17">
        <v>347856.65659999964</v>
      </c>
      <c r="H8005">
        <v>49.479216415627228</v>
      </c>
    </row>
    <row r="8006" spans="1:8" x14ac:dyDescent="0.3">
      <c r="A8006" t="s">
        <v>2287</v>
      </c>
      <c r="B8006" t="s">
        <v>213</v>
      </c>
      <c r="C8006" t="s">
        <v>28</v>
      </c>
      <c r="D8006" s="155">
        <v>1060.4000000000001</v>
      </c>
      <c r="E8006" s="17">
        <v>1320</v>
      </c>
      <c r="F8006" s="17">
        <v>405184</v>
      </c>
      <c r="G8006" s="17">
        <v>156630.79780000006</v>
      </c>
      <c r="H8006">
        <v>81.117816170706234</v>
      </c>
    </row>
    <row r="8007" spans="1:8" x14ac:dyDescent="0.3">
      <c r="A8007" t="s">
        <v>2288</v>
      </c>
      <c r="B8007" t="s">
        <v>213</v>
      </c>
      <c r="C8007" t="s">
        <v>29</v>
      </c>
      <c r="D8007" s="155">
        <v>1060.4000000000001</v>
      </c>
      <c r="E8007" s="17">
        <v>200</v>
      </c>
      <c r="F8007" s="17">
        <v>108479</v>
      </c>
      <c r="G8007" s="17">
        <v>49830.186700000006</v>
      </c>
      <c r="H8007">
        <v>56.446064520797286</v>
      </c>
    </row>
    <row r="8008" spans="1:8" x14ac:dyDescent="0.3">
      <c r="A8008" t="s">
        <v>9424</v>
      </c>
      <c r="B8008" t="s">
        <v>213</v>
      </c>
      <c r="C8008" t="s">
        <v>5077</v>
      </c>
      <c r="D8008" s="155">
        <v>1060.4000000000001</v>
      </c>
      <c r="E8008" s="17">
        <v>640</v>
      </c>
      <c r="F8008" s="17">
        <v>17314</v>
      </c>
      <c r="G8008" s="17">
        <v>8479</v>
      </c>
      <c r="H8008">
        <v>24.926615631013021</v>
      </c>
    </row>
    <row r="8009" spans="1:8" x14ac:dyDescent="0.3">
      <c r="A8009" t="s">
        <v>2289</v>
      </c>
      <c r="B8009" t="s">
        <v>213</v>
      </c>
      <c r="C8009" t="s">
        <v>30</v>
      </c>
      <c r="D8009" s="155">
        <v>1060.4000000000001</v>
      </c>
      <c r="E8009" s="17">
        <v>2608</v>
      </c>
      <c r="F8009" s="17">
        <v>284459</v>
      </c>
      <c r="G8009" s="17">
        <v>105496.88580000002</v>
      </c>
      <c r="H8009">
        <v>138.48609543639392</v>
      </c>
    </row>
    <row r="8010" spans="1:8" x14ac:dyDescent="0.3">
      <c r="A8010" t="s">
        <v>9425</v>
      </c>
      <c r="B8010" t="s">
        <v>213</v>
      </c>
      <c r="C8010" t="s">
        <v>5079</v>
      </c>
      <c r="D8010" s="155">
        <v>1060.4000000000001</v>
      </c>
      <c r="E8010" s="17">
        <v>680</v>
      </c>
      <c r="F8010" s="17">
        <v>45501</v>
      </c>
      <c r="G8010" s="17">
        <v>24558.425999999996</v>
      </c>
      <c r="H8010">
        <v>24.831195625714404</v>
      </c>
    </row>
    <row r="8011" spans="1:8" x14ac:dyDescent="0.3">
      <c r="A8011" t="s">
        <v>9426</v>
      </c>
      <c r="B8011" t="s">
        <v>213</v>
      </c>
      <c r="C8011" t="s">
        <v>5081</v>
      </c>
      <c r="D8011" s="155">
        <v>1060.4000000000001</v>
      </c>
      <c r="E8011" s="17">
        <v>456</v>
      </c>
      <c r="F8011" s="17">
        <v>400520</v>
      </c>
      <c r="G8011" s="17">
        <v>198980.12000000011</v>
      </c>
      <c r="H8011">
        <v>42.937067424075138</v>
      </c>
    </row>
    <row r="8012" spans="1:8" x14ac:dyDescent="0.3">
      <c r="A8012" t="s">
        <v>9427</v>
      </c>
      <c r="B8012" t="s">
        <v>213</v>
      </c>
      <c r="C8012" t="s">
        <v>5083</v>
      </c>
      <c r="D8012" s="155">
        <v>1060.4000000000001</v>
      </c>
      <c r="E8012" s="17">
        <v>2052</v>
      </c>
      <c r="F8012" s="17">
        <v>834573</v>
      </c>
      <c r="G8012" s="17">
        <v>390859.65070000023</v>
      </c>
      <c r="H8012">
        <v>41.711346551547201</v>
      </c>
    </row>
    <row r="8013" spans="1:8" x14ac:dyDescent="0.3">
      <c r="A8013" t="s">
        <v>9428</v>
      </c>
      <c r="B8013" t="s">
        <v>213</v>
      </c>
      <c r="C8013" t="s">
        <v>5085</v>
      </c>
      <c r="D8013" s="155">
        <v>1060.4000000000001</v>
      </c>
      <c r="E8013" s="17">
        <v>135</v>
      </c>
      <c r="F8013" s="17">
        <v>69755</v>
      </c>
      <c r="G8013" s="17">
        <v>35333.6175</v>
      </c>
      <c r="H8013">
        <v>35.078294743100457</v>
      </c>
    </row>
    <row r="8014" spans="1:8" x14ac:dyDescent="0.3">
      <c r="A8014" t="s">
        <v>2290</v>
      </c>
      <c r="B8014" t="s">
        <v>213</v>
      </c>
      <c r="C8014" t="s">
        <v>31</v>
      </c>
      <c r="D8014" s="155">
        <v>1060.4000000000001</v>
      </c>
      <c r="E8014" s="17">
        <v>2560</v>
      </c>
      <c r="F8014" s="17">
        <v>885622</v>
      </c>
      <c r="G8014" s="17">
        <v>501607.76109999983</v>
      </c>
      <c r="H8014">
        <v>22.702887556651991</v>
      </c>
    </row>
    <row r="8015" spans="1:8" x14ac:dyDescent="0.3">
      <c r="A8015" t="s">
        <v>9429</v>
      </c>
      <c r="B8015" t="s">
        <v>213</v>
      </c>
      <c r="C8015" t="s">
        <v>5087</v>
      </c>
      <c r="D8015" s="155">
        <v>1060.4000000000001</v>
      </c>
      <c r="E8015" s="17">
        <v>0</v>
      </c>
      <c r="F8015" s="17">
        <v>257061</v>
      </c>
      <c r="G8015" s="17">
        <v>90322.584000000003</v>
      </c>
      <c r="H8015">
        <v>27.787728780510918</v>
      </c>
    </row>
    <row r="8016" spans="1:8" x14ac:dyDescent="0.3">
      <c r="A8016" t="s">
        <v>2331</v>
      </c>
      <c r="B8016" t="s">
        <v>214</v>
      </c>
      <c r="C8016" t="s">
        <v>4</v>
      </c>
      <c r="D8016" s="155">
        <v>977.8</v>
      </c>
      <c r="E8016" s="17">
        <v>9127</v>
      </c>
      <c r="F8016" s="17">
        <v>3204191</v>
      </c>
      <c r="G8016" s="17">
        <v>1715821.3578999981</v>
      </c>
      <c r="H8016">
        <v>42.832914394001378</v>
      </c>
    </row>
    <row r="8017" spans="1:8" x14ac:dyDescent="0.3">
      <c r="A8017" t="s">
        <v>2332</v>
      </c>
      <c r="B8017" t="s">
        <v>214</v>
      </c>
      <c r="C8017" t="s">
        <v>2</v>
      </c>
      <c r="D8017" s="155">
        <v>977.8</v>
      </c>
      <c r="E8017" s="17">
        <v>14013</v>
      </c>
      <c r="F8017" s="17">
        <v>5255637</v>
      </c>
      <c r="G8017" s="17">
        <v>2669167.7681000046</v>
      </c>
      <c r="H8017">
        <v>49.324329715565177</v>
      </c>
    </row>
    <row r="8018" spans="1:8" x14ac:dyDescent="0.3">
      <c r="A8018" t="s">
        <v>2333</v>
      </c>
      <c r="B8018" t="s">
        <v>214</v>
      </c>
      <c r="C8018" t="s">
        <v>3</v>
      </c>
      <c r="D8018" s="155">
        <v>977.8</v>
      </c>
      <c r="E8018" s="17">
        <v>15024</v>
      </c>
      <c r="F8018" s="17">
        <v>1930992</v>
      </c>
      <c r="G8018" s="17">
        <v>878360.14850000013</v>
      </c>
      <c r="H8018">
        <v>59.889446890254945</v>
      </c>
    </row>
    <row r="8019" spans="1:8" x14ac:dyDescent="0.3">
      <c r="A8019" t="s">
        <v>2334</v>
      </c>
      <c r="B8019" t="s">
        <v>214</v>
      </c>
      <c r="C8019" t="s">
        <v>7</v>
      </c>
      <c r="D8019" s="155">
        <v>977.8</v>
      </c>
      <c r="E8019" s="17">
        <v>2883</v>
      </c>
      <c r="F8019" s="17">
        <v>815274</v>
      </c>
      <c r="G8019" s="17">
        <v>424603.26799999987</v>
      </c>
      <c r="H8019">
        <v>50.650097956403933</v>
      </c>
    </row>
    <row r="8020" spans="1:8" x14ac:dyDescent="0.3">
      <c r="A8020" t="s">
        <v>2335</v>
      </c>
      <c r="B8020" t="s">
        <v>214</v>
      </c>
      <c r="C8020" t="s">
        <v>5</v>
      </c>
      <c r="D8020" s="155">
        <v>977.8</v>
      </c>
      <c r="E8020" s="17">
        <v>3600</v>
      </c>
      <c r="F8020" s="17">
        <v>671201</v>
      </c>
      <c r="G8020" s="17">
        <v>372045.24879999977</v>
      </c>
      <c r="H8020">
        <v>53.217782787523333</v>
      </c>
    </row>
    <row r="8021" spans="1:8" x14ac:dyDescent="0.3">
      <c r="A8021" t="s">
        <v>2336</v>
      </c>
      <c r="B8021" t="s">
        <v>214</v>
      </c>
      <c r="C8021" t="s">
        <v>6</v>
      </c>
      <c r="D8021" s="155">
        <v>977.8</v>
      </c>
      <c r="E8021" s="17">
        <v>1320</v>
      </c>
      <c r="F8021" s="17">
        <v>361904</v>
      </c>
      <c r="G8021" s="17">
        <v>180532.29649999988</v>
      </c>
      <c r="H8021">
        <v>35.704053290760463</v>
      </c>
    </row>
    <row r="8022" spans="1:8" x14ac:dyDescent="0.3">
      <c r="A8022" t="s">
        <v>2337</v>
      </c>
      <c r="B8022" t="s">
        <v>214</v>
      </c>
      <c r="C8022" t="s">
        <v>8</v>
      </c>
      <c r="D8022" s="155">
        <v>977.8</v>
      </c>
      <c r="E8022" s="17">
        <v>2165</v>
      </c>
      <c r="F8022" s="17">
        <v>405760.99</v>
      </c>
      <c r="G8022" s="17">
        <v>175564.24700000024</v>
      </c>
      <c r="H8022">
        <v>45.782898153341861</v>
      </c>
    </row>
    <row r="8023" spans="1:8" x14ac:dyDescent="0.3">
      <c r="A8023" t="s">
        <v>2338</v>
      </c>
      <c r="B8023" t="s">
        <v>214</v>
      </c>
      <c r="C8023" t="s">
        <v>21</v>
      </c>
      <c r="D8023" s="155">
        <v>977.8</v>
      </c>
      <c r="E8023" s="17">
        <v>2360</v>
      </c>
      <c r="F8023" s="17">
        <v>289075</v>
      </c>
      <c r="G8023" s="17">
        <v>122444.96199999988</v>
      </c>
      <c r="H8023">
        <v>53.461097706165006</v>
      </c>
    </row>
    <row r="8024" spans="1:8" x14ac:dyDescent="0.3">
      <c r="A8024" t="s">
        <v>2339</v>
      </c>
      <c r="B8024" t="s">
        <v>214</v>
      </c>
      <c r="C8024" t="s">
        <v>22</v>
      </c>
      <c r="D8024" s="155">
        <v>977.8</v>
      </c>
      <c r="E8024" s="17">
        <v>2240</v>
      </c>
      <c r="F8024" s="17">
        <v>520343</v>
      </c>
      <c r="G8024" s="17">
        <v>246979.05399999977</v>
      </c>
      <c r="H8024">
        <v>48.172051850246532</v>
      </c>
    </row>
    <row r="8025" spans="1:8" x14ac:dyDescent="0.3">
      <c r="A8025" t="s">
        <v>2340</v>
      </c>
      <c r="B8025" t="s">
        <v>214</v>
      </c>
      <c r="C8025" t="s">
        <v>23</v>
      </c>
      <c r="D8025" s="155">
        <v>977.8</v>
      </c>
      <c r="E8025" s="17">
        <v>1240</v>
      </c>
      <c r="F8025" s="17">
        <v>402080</v>
      </c>
      <c r="G8025" s="17">
        <v>199940.43400000001</v>
      </c>
      <c r="H8025">
        <v>53.482145972352697</v>
      </c>
    </row>
    <row r="8026" spans="1:8" x14ac:dyDescent="0.3">
      <c r="A8026" t="s">
        <v>2341</v>
      </c>
      <c r="B8026" t="s">
        <v>214</v>
      </c>
      <c r="C8026" t="s">
        <v>24</v>
      </c>
      <c r="D8026" s="155">
        <v>977.8</v>
      </c>
      <c r="E8026" s="17">
        <v>5280</v>
      </c>
      <c r="F8026" s="17">
        <v>565270</v>
      </c>
      <c r="G8026" s="17">
        <v>274947.05240000022</v>
      </c>
      <c r="H8026">
        <v>50.714332862815105</v>
      </c>
    </row>
    <row r="8027" spans="1:8" x14ac:dyDescent="0.3">
      <c r="A8027" t="s">
        <v>2342</v>
      </c>
      <c r="B8027" t="s">
        <v>214</v>
      </c>
      <c r="C8027" t="s">
        <v>25</v>
      </c>
      <c r="D8027" s="155">
        <v>977.8</v>
      </c>
      <c r="E8027" s="17">
        <v>1960</v>
      </c>
      <c r="F8027" s="17">
        <v>307805</v>
      </c>
      <c r="G8027" s="17">
        <v>151978.44699999993</v>
      </c>
      <c r="H8027">
        <v>47.220983297371589</v>
      </c>
    </row>
    <row r="8028" spans="1:8" x14ac:dyDescent="0.3">
      <c r="A8028" t="s">
        <v>9430</v>
      </c>
      <c r="B8028" t="s">
        <v>214</v>
      </c>
      <c r="C8028" t="s">
        <v>5061</v>
      </c>
      <c r="D8028" s="155">
        <v>977.8</v>
      </c>
      <c r="E8028" s="17">
        <v>2250</v>
      </c>
      <c r="F8028" s="17">
        <v>353942</v>
      </c>
      <c r="G8028" s="17">
        <v>180645.43300000025</v>
      </c>
      <c r="H8028">
        <v>43.927529018506171</v>
      </c>
    </row>
    <row r="8029" spans="1:8" x14ac:dyDescent="0.3">
      <c r="A8029" t="s">
        <v>2343</v>
      </c>
      <c r="B8029" t="s">
        <v>214</v>
      </c>
      <c r="C8029" t="s">
        <v>14</v>
      </c>
      <c r="D8029" s="155">
        <v>977.8</v>
      </c>
      <c r="E8029" s="17">
        <v>1165</v>
      </c>
      <c r="F8029" s="17">
        <v>383412</v>
      </c>
      <c r="G8029" s="17">
        <v>192385.76600000012</v>
      </c>
      <c r="H8029">
        <v>25.651316878288142</v>
      </c>
    </row>
    <row r="8030" spans="1:8" x14ac:dyDescent="0.3">
      <c r="A8030" t="s">
        <v>2344</v>
      </c>
      <c r="B8030" t="s">
        <v>214</v>
      </c>
      <c r="C8030" t="s">
        <v>15</v>
      </c>
      <c r="D8030" s="155">
        <v>977.8</v>
      </c>
      <c r="E8030" s="17">
        <v>1010</v>
      </c>
      <c r="F8030" s="17">
        <v>421743</v>
      </c>
      <c r="G8030" s="17">
        <v>245875.26220000006</v>
      </c>
      <c r="H8030">
        <v>30.78389279935346</v>
      </c>
    </row>
    <row r="8031" spans="1:8" x14ac:dyDescent="0.3">
      <c r="A8031" t="s">
        <v>9431</v>
      </c>
      <c r="B8031" t="s">
        <v>214</v>
      </c>
      <c r="C8031" t="s">
        <v>5063</v>
      </c>
      <c r="D8031" s="155">
        <v>977.8</v>
      </c>
      <c r="E8031" s="17">
        <v>400</v>
      </c>
      <c r="F8031" s="17">
        <v>33130</v>
      </c>
      <c r="G8031" s="17">
        <v>14949.133999999998</v>
      </c>
      <c r="H8031">
        <v>26.032614887541698</v>
      </c>
    </row>
    <row r="8032" spans="1:8" x14ac:dyDescent="0.3">
      <c r="A8032" t="s">
        <v>9432</v>
      </c>
      <c r="B8032" t="s">
        <v>214</v>
      </c>
      <c r="C8032" t="s">
        <v>5065</v>
      </c>
      <c r="D8032" s="155">
        <v>977.8</v>
      </c>
      <c r="E8032" s="17">
        <v>0</v>
      </c>
      <c r="F8032" s="17">
        <v>435959</v>
      </c>
      <c r="G8032" s="17">
        <v>140680.56430000009</v>
      </c>
      <c r="H8032">
        <v>41.346942693113085</v>
      </c>
    </row>
    <row r="8033" spans="1:8" x14ac:dyDescent="0.3">
      <c r="A8033" t="s">
        <v>9433</v>
      </c>
      <c r="B8033" t="s">
        <v>214</v>
      </c>
      <c r="C8033" t="s">
        <v>5067</v>
      </c>
      <c r="D8033" s="155">
        <v>977.8</v>
      </c>
      <c r="E8033" s="17">
        <v>0</v>
      </c>
      <c r="F8033" s="17">
        <v>688938</v>
      </c>
      <c r="G8033" s="17">
        <v>282023.05790000001</v>
      </c>
      <c r="H8033">
        <v>52.158213414498348</v>
      </c>
    </row>
    <row r="8034" spans="1:8" x14ac:dyDescent="0.3">
      <c r="A8034" t="s">
        <v>9434</v>
      </c>
      <c r="B8034" t="s">
        <v>214</v>
      </c>
      <c r="C8034" t="s">
        <v>5069</v>
      </c>
      <c r="D8034" s="155">
        <v>977.8</v>
      </c>
      <c r="E8034" s="17">
        <v>0</v>
      </c>
      <c r="F8034" s="17">
        <v>3927</v>
      </c>
      <c r="G8034" s="17">
        <v>-144.12600000000111</v>
      </c>
      <c r="H8034">
        <v>145.03398433259002</v>
      </c>
    </row>
    <row r="8035" spans="1:8" x14ac:dyDescent="0.3">
      <c r="A8035" t="s">
        <v>9435</v>
      </c>
      <c r="B8035" t="s">
        <v>214</v>
      </c>
      <c r="C8035" t="s">
        <v>5071</v>
      </c>
      <c r="D8035" s="155">
        <v>977.8</v>
      </c>
      <c r="E8035" s="17">
        <v>0</v>
      </c>
      <c r="F8035" s="17">
        <v>16978</v>
      </c>
      <c r="G8035" s="17">
        <v>6642.8188000000009</v>
      </c>
      <c r="H8035">
        <v>21.426184390458481</v>
      </c>
    </row>
    <row r="8036" spans="1:8" x14ac:dyDescent="0.3">
      <c r="A8036" t="s">
        <v>9436</v>
      </c>
      <c r="B8036" t="s">
        <v>214</v>
      </c>
      <c r="C8036" t="s">
        <v>5073</v>
      </c>
      <c r="D8036" s="155">
        <v>977.8</v>
      </c>
      <c r="E8036" s="17">
        <v>0</v>
      </c>
      <c r="F8036" s="17">
        <v>59599</v>
      </c>
      <c r="G8036" s="17">
        <v>16106.310000000019</v>
      </c>
      <c r="H8036">
        <v>31.891674759597603</v>
      </c>
    </row>
    <row r="8037" spans="1:8" x14ac:dyDescent="0.3">
      <c r="A8037" t="s">
        <v>9437</v>
      </c>
      <c r="B8037" t="s">
        <v>214</v>
      </c>
      <c r="C8037" t="s">
        <v>5075</v>
      </c>
      <c r="D8037" s="155">
        <v>977.8</v>
      </c>
      <c r="E8037" s="17">
        <v>0</v>
      </c>
      <c r="F8037" s="17">
        <v>5301</v>
      </c>
      <c r="G8037" s="17">
        <v>2669.1899999999996</v>
      </c>
      <c r="H8037">
        <v>45.998369943119002</v>
      </c>
    </row>
    <row r="8038" spans="1:8" x14ac:dyDescent="0.3">
      <c r="A8038" t="s">
        <v>2345</v>
      </c>
      <c r="B8038" t="s">
        <v>214</v>
      </c>
      <c r="C8038" t="s">
        <v>26</v>
      </c>
      <c r="D8038" s="155">
        <v>977.8</v>
      </c>
      <c r="E8038" s="17">
        <v>912</v>
      </c>
      <c r="F8038" s="17">
        <v>450606</v>
      </c>
      <c r="G8038" s="17">
        <v>230513.57860000018</v>
      </c>
      <c r="H8038">
        <v>50.302687353232102</v>
      </c>
    </row>
    <row r="8039" spans="1:8" x14ac:dyDescent="0.3">
      <c r="A8039" t="s">
        <v>2346</v>
      </c>
      <c r="B8039" t="s">
        <v>214</v>
      </c>
      <c r="C8039" t="s">
        <v>27</v>
      </c>
      <c r="D8039" s="155">
        <v>977.8</v>
      </c>
      <c r="E8039" s="17">
        <v>1140</v>
      </c>
      <c r="F8039" s="17">
        <v>244853</v>
      </c>
      <c r="G8039" s="17">
        <v>115014.12020000005</v>
      </c>
      <c r="H8039">
        <v>91.280339917873789</v>
      </c>
    </row>
    <row r="8040" spans="1:8" x14ac:dyDescent="0.3">
      <c r="A8040" t="s">
        <v>2347</v>
      </c>
      <c r="B8040" t="s">
        <v>214</v>
      </c>
      <c r="C8040" t="s">
        <v>28</v>
      </c>
      <c r="D8040" s="155">
        <v>977.8</v>
      </c>
      <c r="E8040" s="17">
        <v>792</v>
      </c>
      <c r="F8040" s="17">
        <v>169530</v>
      </c>
      <c r="G8040" s="17">
        <v>54715.939999999973</v>
      </c>
      <c r="H8040">
        <v>67.926114000323437</v>
      </c>
    </row>
    <row r="8041" spans="1:8" x14ac:dyDescent="0.3">
      <c r="A8041" t="s">
        <v>2348</v>
      </c>
      <c r="B8041" t="s">
        <v>214</v>
      </c>
      <c r="C8041" t="s">
        <v>29</v>
      </c>
      <c r="D8041" s="155">
        <v>977.8</v>
      </c>
      <c r="E8041" s="17">
        <v>200</v>
      </c>
      <c r="F8041" s="17">
        <v>88093</v>
      </c>
      <c r="G8041" s="17">
        <v>41765.756900000015</v>
      </c>
      <c r="H8041">
        <v>59.176852783626877</v>
      </c>
    </row>
    <row r="8042" spans="1:8" x14ac:dyDescent="0.3">
      <c r="A8042" t="s">
        <v>9438</v>
      </c>
      <c r="B8042" t="s">
        <v>214</v>
      </c>
      <c r="C8042" t="s">
        <v>5077</v>
      </c>
      <c r="D8042" s="155">
        <v>977.8</v>
      </c>
      <c r="E8042" s="17">
        <v>1920</v>
      </c>
      <c r="F8042" s="17">
        <v>58738</v>
      </c>
      <c r="G8042" s="17">
        <v>27417.398000000001</v>
      </c>
      <c r="H8042">
        <v>39.486459417350893</v>
      </c>
    </row>
    <row r="8043" spans="1:8" x14ac:dyDescent="0.3">
      <c r="A8043" t="s">
        <v>2349</v>
      </c>
      <c r="B8043" t="s">
        <v>214</v>
      </c>
      <c r="C8043" t="s">
        <v>30</v>
      </c>
      <c r="D8043" s="155">
        <v>977.8</v>
      </c>
      <c r="E8043" s="17">
        <v>1108</v>
      </c>
      <c r="F8043" s="17">
        <v>103964</v>
      </c>
      <c r="G8043" s="17">
        <v>50925.856900000028</v>
      </c>
      <c r="H8043">
        <v>102.70520059553171</v>
      </c>
    </row>
    <row r="8044" spans="1:8" x14ac:dyDescent="0.3">
      <c r="A8044" t="s">
        <v>9439</v>
      </c>
      <c r="B8044" t="s">
        <v>214</v>
      </c>
      <c r="C8044" t="s">
        <v>5079</v>
      </c>
      <c r="D8044" s="155">
        <v>977.8</v>
      </c>
      <c r="E8044" s="17">
        <v>840</v>
      </c>
      <c r="F8044" s="17">
        <v>23709</v>
      </c>
      <c r="G8044" s="17">
        <v>11034.047999999999</v>
      </c>
      <c r="H8044">
        <v>107.43356870306117</v>
      </c>
    </row>
    <row r="8045" spans="1:8" x14ac:dyDescent="0.3">
      <c r="A8045" t="s">
        <v>9440</v>
      </c>
      <c r="B8045" t="s">
        <v>214</v>
      </c>
      <c r="C8045" t="s">
        <v>5081</v>
      </c>
      <c r="D8045" s="155">
        <v>977.8</v>
      </c>
      <c r="E8045" s="17">
        <v>0</v>
      </c>
      <c r="F8045" s="17">
        <v>176489</v>
      </c>
      <c r="G8045" s="17">
        <v>91053.179200000028</v>
      </c>
      <c r="H8045">
        <v>48.56909505222427</v>
      </c>
    </row>
    <row r="8046" spans="1:8" x14ac:dyDescent="0.3">
      <c r="A8046" t="s">
        <v>9441</v>
      </c>
      <c r="B8046" t="s">
        <v>214</v>
      </c>
      <c r="C8046" t="s">
        <v>5083</v>
      </c>
      <c r="D8046" s="155">
        <v>977.8</v>
      </c>
      <c r="E8046" s="17">
        <v>0</v>
      </c>
      <c r="F8046" s="17">
        <v>216213</v>
      </c>
      <c r="G8046" s="17">
        <v>94667.137700000021</v>
      </c>
      <c r="H8046">
        <v>38.634987876506393</v>
      </c>
    </row>
    <row r="8047" spans="1:8" x14ac:dyDescent="0.3">
      <c r="A8047" t="s">
        <v>9442</v>
      </c>
      <c r="B8047" t="s">
        <v>214</v>
      </c>
      <c r="C8047" t="s">
        <v>5085</v>
      </c>
      <c r="D8047" s="155">
        <v>977.8</v>
      </c>
      <c r="E8047" s="17">
        <v>360</v>
      </c>
      <c r="F8047" s="17">
        <v>38046</v>
      </c>
      <c r="G8047" s="17">
        <v>15930.515999999996</v>
      </c>
      <c r="H8047">
        <v>81.489618590305284</v>
      </c>
    </row>
    <row r="8048" spans="1:8" x14ac:dyDescent="0.3">
      <c r="A8048" t="s">
        <v>2350</v>
      </c>
      <c r="B8048" t="s">
        <v>214</v>
      </c>
      <c r="C8048" t="s">
        <v>31</v>
      </c>
      <c r="D8048" s="155">
        <v>977.8</v>
      </c>
      <c r="E8048" s="17">
        <v>2500</v>
      </c>
      <c r="F8048" s="17">
        <v>383982</v>
      </c>
      <c r="G8048" s="17">
        <v>190258.70330000008</v>
      </c>
      <c r="H8048">
        <v>41.935777030889234</v>
      </c>
    </row>
    <row r="8049" spans="1:8" x14ac:dyDescent="0.3">
      <c r="A8049" t="s">
        <v>2471</v>
      </c>
      <c r="B8049" t="s">
        <v>215</v>
      </c>
      <c r="C8049" t="s">
        <v>4</v>
      </c>
      <c r="D8049" s="155">
        <v>1067.0999999999999</v>
      </c>
      <c r="E8049" s="17">
        <v>13203</v>
      </c>
      <c r="F8049" s="17">
        <v>4468013</v>
      </c>
      <c r="G8049" s="17">
        <v>2209570.5911999997</v>
      </c>
      <c r="H8049">
        <v>48.808871291595452</v>
      </c>
    </row>
    <row r="8050" spans="1:8" x14ac:dyDescent="0.3">
      <c r="A8050" t="s">
        <v>2472</v>
      </c>
      <c r="B8050" t="s">
        <v>215</v>
      </c>
      <c r="C8050" t="s">
        <v>2</v>
      </c>
      <c r="D8050" s="155">
        <v>1067.0999999999999</v>
      </c>
      <c r="E8050" s="17">
        <v>21003</v>
      </c>
      <c r="F8050" s="17">
        <v>5960297</v>
      </c>
      <c r="G8050" s="17">
        <v>2814727.4518999993</v>
      </c>
      <c r="H8050">
        <v>66.132803248128027</v>
      </c>
    </row>
    <row r="8051" spans="1:8" x14ac:dyDescent="0.3">
      <c r="A8051" t="s">
        <v>2473</v>
      </c>
      <c r="B8051" t="s">
        <v>215</v>
      </c>
      <c r="C8051" t="s">
        <v>3</v>
      </c>
      <c r="D8051" s="155">
        <v>1067.0999999999999</v>
      </c>
      <c r="E8051" s="17">
        <v>13296</v>
      </c>
      <c r="F8051" s="17">
        <v>1986498</v>
      </c>
      <c r="G8051" s="17">
        <v>910058.54250000115</v>
      </c>
      <c r="H8051">
        <v>56.615597139145166</v>
      </c>
    </row>
    <row r="8052" spans="1:8" x14ac:dyDescent="0.3">
      <c r="A8052" t="s">
        <v>2474</v>
      </c>
      <c r="B8052" t="s">
        <v>215</v>
      </c>
      <c r="C8052" t="s">
        <v>7</v>
      </c>
      <c r="D8052" s="155">
        <v>1067.0999999999999</v>
      </c>
      <c r="E8052" s="17">
        <v>4095</v>
      </c>
      <c r="F8052" s="17">
        <v>1010554</v>
      </c>
      <c r="G8052" s="17">
        <v>520332.30499999988</v>
      </c>
      <c r="H8052">
        <v>62.250546975894174</v>
      </c>
    </row>
    <row r="8053" spans="1:8" x14ac:dyDescent="0.3">
      <c r="A8053" t="s">
        <v>2475</v>
      </c>
      <c r="B8053" t="s">
        <v>215</v>
      </c>
      <c r="C8053" t="s">
        <v>5</v>
      </c>
      <c r="D8053" s="155">
        <v>1067.0999999999999</v>
      </c>
      <c r="E8053" s="17">
        <v>3600</v>
      </c>
      <c r="F8053" s="17">
        <v>637503</v>
      </c>
      <c r="G8053" s="17">
        <v>356595.16159999976</v>
      </c>
      <c r="H8053">
        <v>59.930490187773948</v>
      </c>
    </row>
    <row r="8054" spans="1:8" x14ac:dyDescent="0.3">
      <c r="A8054" t="s">
        <v>2476</v>
      </c>
      <c r="B8054" t="s">
        <v>215</v>
      </c>
      <c r="C8054" t="s">
        <v>6</v>
      </c>
      <c r="D8054" s="155">
        <v>1067.0999999999999</v>
      </c>
      <c r="E8054" s="17">
        <v>2230</v>
      </c>
      <c r="F8054" s="17">
        <v>627314</v>
      </c>
      <c r="G8054" s="17">
        <v>297982.42799999996</v>
      </c>
      <c r="H8054">
        <v>36.83099870637362</v>
      </c>
    </row>
    <row r="8055" spans="1:8" x14ac:dyDescent="0.3">
      <c r="A8055" t="s">
        <v>2477</v>
      </c>
      <c r="B8055" t="s">
        <v>215</v>
      </c>
      <c r="C8055" t="s">
        <v>8</v>
      </c>
      <c r="D8055" s="155">
        <v>1067.0999999999999</v>
      </c>
      <c r="E8055" s="17">
        <v>2100</v>
      </c>
      <c r="F8055" s="17">
        <v>453463</v>
      </c>
      <c r="G8055" s="17">
        <v>185278.11029999994</v>
      </c>
      <c r="H8055">
        <v>41.77937574795439</v>
      </c>
    </row>
    <row r="8056" spans="1:8" x14ac:dyDescent="0.3">
      <c r="A8056" t="s">
        <v>2478</v>
      </c>
      <c r="B8056" t="s">
        <v>215</v>
      </c>
      <c r="C8056" t="s">
        <v>21</v>
      </c>
      <c r="D8056" s="155">
        <v>1067.0999999999999</v>
      </c>
      <c r="E8056" s="17">
        <v>2000</v>
      </c>
      <c r="F8056" s="17">
        <v>299332</v>
      </c>
      <c r="G8056" s="17">
        <v>125166.57320000001</v>
      </c>
      <c r="H8056">
        <v>47.350789927843472</v>
      </c>
    </row>
    <row r="8057" spans="1:8" x14ac:dyDescent="0.3">
      <c r="A8057" t="s">
        <v>2479</v>
      </c>
      <c r="B8057" t="s">
        <v>215</v>
      </c>
      <c r="C8057" t="s">
        <v>22</v>
      </c>
      <c r="D8057" s="155">
        <v>1067.0999999999999</v>
      </c>
      <c r="E8057" s="17">
        <v>1880</v>
      </c>
      <c r="F8057" s="17">
        <v>482561</v>
      </c>
      <c r="G8057" s="17">
        <v>221856.58440000008</v>
      </c>
      <c r="H8057">
        <v>49.191153422872844</v>
      </c>
    </row>
    <row r="8058" spans="1:8" x14ac:dyDescent="0.3">
      <c r="A8058" t="s">
        <v>2480</v>
      </c>
      <c r="B8058" t="s">
        <v>215</v>
      </c>
      <c r="C8058" t="s">
        <v>23</v>
      </c>
      <c r="D8058" s="155">
        <v>1067.0999999999999</v>
      </c>
      <c r="E8058" s="17">
        <v>1040</v>
      </c>
      <c r="F8058" s="17">
        <v>369816</v>
      </c>
      <c r="G8058" s="17">
        <v>184009.34800000011</v>
      </c>
      <c r="H8058">
        <v>46.816176046808053</v>
      </c>
    </row>
    <row r="8059" spans="1:8" x14ac:dyDescent="0.3">
      <c r="A8059" t="s">
        <v>2481</v>
      </c>
      <c r="B8059" t="s">
        <v>215</v>
      </c>
      <c r="C8059" t="s">
        <v>24</v>
      </c>
      <c r="D8059" s="155">
        <v>1067.0999999999999</v>
      </c>
      <c r="E8059" s="17">
        <v>4440</v>
      </c>
      <c r="F8059" s="17">
        <v>470905</v>
      </c>
      <c r="G8059" s="17">
        <v>234480.67880000014</v>
      </c>
      <c r="H8059">
        <v>53.768543585015969</v>
      </c>
    </row>
    <row r="8060" spans="1:8" x14ac:dyDescent="0.3">
      <c r="A8060" t="s">
        <v>2482</v>
      </c>
      <c r="B8060" t="s">
        <v>215</v>
      </c>
      <c r="C8060" t="s">
        <v>25</v>
      </c>
      <c r="D8060" s="155">
        <v>1067.0999999999999</v>
      </c>
      <c r="E8060" s="17">
        <v>1640</v>
      </c>
      <c r="F8060" s="17">
        <v>259076</v>
      </c>
      <c r="G8060" s="17">
        <v>123762.73799999998</v>
      </c>
      <c r="H8060">
        <v>48.527173558198619</v>
      </c>
    </row>
    <row r="8061" spans="1:8" x14ac:dyDescent="0.3">
      <c r="A8061" t="s">
        <v>9443</v>
      </c>
      <c r="B8061" t="s">
        <v>215</v>
      </c>
      <c r="C8061" t="s">
        <v>5061</v>
      </c>
      <c r="D8061" s="155">
        <v>1067.0999999999999</v>
      </c>
      <c r="E8061" s="17">
        <v>1795</v>
      </c>
      <c r="F8061" s="17">
        <v>363429</v>
      </c>
      <c r="G8061" s="17">
        <v>191881.21200000009</v>
      </c>
      <c r="H8061">
        <v>51.791531019333227</v>
      </c>
    </row>
    <row r="8062" spans="1:8" x14ac:dyDescent="0.3">
      <c r="A8062" t="s">
        <v>2483</v>
      </c>
      <c r="B8062" t="s">
        <v>215</v>
      </c>
      <c r="C8062" t="s">
        <v>14</v>
      </c>
      <c r="D8062" s="155">
        <v>1067.0999999999999</v>
      </c>
      <c r="E8062" s="17">
        <v>1015</v>
      </c>
      <c r="F8062" s="17">
        <v>349901</v>
      </c>
      <c r="G8062" s="17">
        <v>174432.82499999992</v>
      </c>
      <c r="H8062">
        <v>25.142326625896676</v>
      </c>
    </row>
    <row r="8063" spans="1:8" x14ac:dyDescent="0.3">
      <c r="A8063" t="s">
        <v>2484</v>
      </c>
      <c r="B8063" t="s">
        <v>215</v>
      </c>
      <c r="C8063" t="s">
        <v>15</v>
      </c>
      <c r="D8063" s="155">
        <v>1067.0999999999999</v>
      </c>
      <c r="E8063" s="17">
        <v>835</v>
      </c>
      <c r="F8063" s="17">
        <v>581046</v>
      </c>
      <c r="G8063" s="17">
        <v>339671.66599999997</v>
      </c>
      <c r="H8063">
        <v>36.164705230010114</v>
      </c>
    </row>
    <row r="8064" spans="1:8" x14ac:dyDescent="0.3">
      <c r="A8064" t="s">
        <v>9444</v>
      </c>
      <c r="B8064" t="s">
        <v>215</v>
      </c>
      <c r="C8064" t="s">
        <v>5063</v>
      </c>
      <c r="D8064" s="155">
        <v>1067.0999999999999</v>
      </c>
      <c r="E8064" s="17">
        <v>400</v>
      </c>
      <c r="F8064" s="17">
        <v>29462</v>
      </c>
      <c r="G8064" s="17">
        <v>13125.974000000006</v>
      </c>
      <c r="H8064">
        <v>24.658656781031102</v>
      </c>
    </row>
    <row r="8065" spans="1:8" x14ac:dyDescent="0.3">
      <c r="A8065" t="s">
        <v>9445</v>
      </c>
      <c r="B8065" t="s">
        <v>215</v>
      </c>
      <c r="C8065" t="s">
        <v>5065</v>
      </c>
      <c r="D8065" s="155">
        <v>1067.0999999999999</v>
      </c>
      <c r="E8065" s="17">
        <v>1368</v>
      </c>
      <c r="F8065" s="17">
        <v>2527179</v>
      </c>
      <c r="G8065" s="17">
        <v>1200400.6165000009</v>
      </c>
      <c r="H8065">
        <v>45.556285759007437</v>
      </c>
    </row>
    <row r="8066" spans="1:8" x14ac:dyDescent="0.3">
      <c r="A8066" t="s">
        <v>9446</v>
      </c>
      <c r="B8066" t="s">
        <v>215</v>
      </c>
      <c r="C8066" t="s">
        <v>5067</v>
      </c>
      <c r="D8066" s="155">
        <v>1067.0999999999999</v>
      </c>
      <c r="E8066" s="17">
        <v>1824</v>
      </c>
      <c r="F8066" s="17">
        <v>3001709</v>
      </c>
      <c r="G8066" s="17">
        <v>1353481.7521999974</v>
      </c>
      <c r="H8066">
        <v>43.799533533290976</v>
      </c>
    </row>
    <row r="8067" spans="1:8" x14ac:dyDescent="0.3">
      <c r="A8067" t="s">
        <v>9447</v>
      </c>
      <c r="B8067" t="s">
        <v>215</v>
      </c>
      <c r="C8067" t="s">
        <v>5069</v>
      </c>
      <c r="D8067" s="155">
        <v>1067.0999999999999</v>
      </c>
      <c r="E8067" s="17">
        <v>1584</v>
      </c>
      <c r="F8067" s="17">
        <v>547593</v>
      </c>
      <c r="G8067" s="17">
        <v>165880.41029999976</v>
      </c>
      <c r="H8067">
        <v>67.457306525931543</v>
      </c>
    </row>
    <row r="8068" spans="1:8" x14ac:dyDescent="0.3">
      <c r="A8068" t="s">
        <v>9448</v>
      </c>
      <c r="B8068" t="s">
        <v>215</v>
      </c>
      <c r="C8068" t="s">
        <v>5071</v>
      </c>
      <c r="D8068" s="155">
        <v>1067.0999999999999</v>
      </c>
      <c r="E8068" s="17">
        <v>200</v>
      </c>
      <c r="F8068" s="17">
        <v>135301</v>
      </c>
      <c r="G8068" s="17">
        <v>53578.706900000034</v>
      </c>
      <c r="H8068">
        <v>62.824331374519545</v>
      </c>
    </row>
    <row r="8069" spans="1:8" x14ac:dyDescent="0.3">
      <c r="A8069" t="s">
        <v>9449</v>
      </c>
      <c r="B8069" t="s">
        <v>215</v>
      </c>
      <c r="C8069" t="s">
        <v>5073</v>
      </c>
      <c r="D8069" s="155">
        <v>1067.0999999999999</v>
      </c>
      <c r="E8069" s="17">
        <v>113</v>
      </c>
      <c r="F8069" s="17">
        <v>164826</v>
      </c>
      <c r="G8069" s="17">
        <v>61148.164900000047</v>
      </c>
      <c r="H8069">
        <v>23.230800777976473</v>
      </c>
    </row>
    <row r="8070" spans="1:8" x14ac:dyDescent="0.3">
      <c r="A8070" t="s">
        <v>9450</v>
      </c>
      <c r="B8070" t="s">
        <v>215</v>
      </c>
      <c r="C8070" t="s">
        <v>5075</v>
      </c>
      <c r="D8070" s="155">
        <v>1067.0999999999999</v>
      </c>
      <c r="E8070" s="17">
        <v>113</v>
      </c>
      <c r="F8070" s="17">
        <v>57751</v>
      </c>
      <c r="G8070" s="17">
        <v>14925.134000000005</v>
      </c>
      <c r="H8070">
        <v>54.072815340149873</v>
      </c>
    </row>
    <row r="8071" spans="1:8" x14ac:dyDescent="0.3">
      <c r="A8071" t="s">
        <v>2485</v>
      </c>
      <c r="B8071" t="s">
        <v>215</v>
      </c>
      <c r="C8071" t="s">
        <v>26</v>
      </c>
      <c r="D8071" s="155">
        <v>1067.0999999999999</v>
      </c>
      <c r="E8071" s="17">
        <v>912</v>
      </c>
      <c r="F8071" s="17">
        <v>435134</v>
      </c>
      <c r="G8071" s="17">
        <v>213051.7648000003</v>
      </c>
      <c r="H8071">
        <v>53.587756622146891</v>
      </c>
    </row>
    <row r="8072" spans="1:8" x14ac:dyDescent="0.3">
      <c r="A8072" t="s">
        <v>2486</v>
      </c>
      <c r="B8072" t="s">
        <v>215</v>
      </c>
      <c r="C8072" t="s">
        <v>27</v>
      </c>
      <c r="D8072" s="155">
        <v>1067.0999999999999</v>
      </c>
      <c r="E8072" s="17">
        <v>1140</v>
      </c>
      <c r="F8072" s="17">
        <v>282890</v>
      </c>
      <c r="G8072" s="17">
        <v>125850.71300000011</v>
      </c>
      <c r="H8072">
        <v>86.868543859983134</v>
      </c>
    </row>
    <row r="8073" spans="1:8" x14ac:dyDescent="0.3">
      <c r="A8073" t="s">
        <v>2487</v>
      </c>
      <c r="B8073" t="s">
        <v>215</v>
      </c>
      <c r="C8073" t="s">
        <v>28</v>
      </c>
      <c r="D8073" s="155">
        <v>1067.0999999999999</v>
      </c>
      <c r="E8073" s="17">
        <v>1320</v>
      </c>
      <c r="F8073" s="17">
        <v>249757</v>
      </c>
      <c r="G8073" s="17">
        <v>88314.405999999959</v>
      </c>
      <c r="H8073">
        <v>67.140042285247176</v>
      </c>
    </row>
    <row r="8074" spans="1:8" x14ac:dyDescent="0.3">
      <c r="A8074" t="s">
        <v>2488</v>
      </c>
      <c r="B8074" t="s">
        <v>215</v>
      </c>
      <c r="C8074" t="s">
        <v>29</v>
      </c>
      <c r="D8074" s="155">
        <v>1067.0999999999999</v>
      </c>
      <c r="E8074" s="17">
        <v>600</v>
      </c>
      <c r="F8074" s="17">
        <v>186209</v>
      </c>
      <c r="G8074" s="17">
        <v>77805.133700000006</v>
      </c>
      <c r="H8074">
        <v>52.572253633724763</v>
      </c>
    </row>
    <row r="8075" spans="1:8" x14ac:dyDescent="0.3">
      <c r="A8075" t="s">
        <v>9451</v>
      </c>
      <c r="B8075" t="s">
        <v>215</v>
      </c>
      <c r="C8075" t="s">
        <v>5077</v>
      </c>
      <c r="D8075" s="155">
        <v>1067.0999999999999</v>
      </c>
      <c r="E8075" s="17">
        <v>640</v>
      </c>
      <c r="F8075" s="17">
        <v>26293</v>
      </c>
      <c r="G8075" s="17">
        <v>12466.828</v>
      </c>
      <c r="H8075">
        <v>30.987766151035874</v>
      </c>
    </row>
    <row r="8076" spans="1:8" x14ac:dyDescent="0.3">
      <c r="A8076" t="s">
        <v>2489</v>
      </c>
      <c r="B8076" t="s">
        <v>215</v>
      </c>
      <c r="C8076" t="s">
        <v>30</v>
      </c>
      <c r="D8076" s="155">
        <v>1067.0999999999999</v>
      </c>
      <c r="E8076" s="17">
        <v>1108</v>
      </c>
      <c r="F8076" s="17">
        <v>174500</v>
      </c>
      <c r="G8076" s="17">
        <v>95863.05369999996</v>
      </c>
      <c r="H8076">
        <v>76.871946231716976</v>
      </c>
    </row>
    <row r="8077" spans="1:8" x14ac:dyDescent="0.3">
      <c r="A8077" t="s">
        <v>9452</v>
      </c>
      <c r="B8077" t="s">
        <v>215</v>
      </c>
      <c r="C8077" t="s">
        <v>5079</v>
      </c>
      <c r="D8077" s="155">
        <v>1067.0999999999999</v>
      </c>
      <c r="E8077" s="17">
        <v>720</v>
      </c>
      <c r="F8077" s="17">
        <v>21354</v>
      </c>
      <c r="G8077" s="17">
        <v>11164.406000000001</v>
      </c>
      <c r="H8077">
        <v>109.1527292942191</v>
      </c>
    </row>
    <row r="8078" spans="1:8" x14ac:dyDescent="0.3">
      <c r="A8078" t="s">
        <v>9453</v>
      </c>
      <c r="B8078" t="s">
        <v>215</v>
      </c>
      <c r="C8078" t="s">
        <v>5081</v>
      </c>
      <c r="D8078" s="155">
        <v>1067.0999999999999</v>
      </c>
      <c r="E8078" s="17">
        <v>0</v>
      </c>
      <c r="F8078" s="17">
        <v>173516</v>
      </c>
      <c r="G8078" s="17">
        <v>80543.216399999976</v>
      </c>
      <c r="H8078">
        <v>46.446657676494389</v>
      </c>
    </row>
    <row r="8079" spans="1:8" x14ac:dyDescent="0.3">
      <c r="A8079" t="s">
        <v>9454</v>
      </c>
      <c r="B8079" t="s">
        <v>215</v>
      </c>
      <c r="C8079" t="s">
        <v>5083</v>
      </c>
      <c r="D8079" s="155">
        <v>1067.0999999999999</v>
      </c>
      <c r="E8079" s="17">
        <v>0</v>
      </c>
      <c r="F8079" s="17">
        <v>297329</v>
      </c>
      <c r="G8079" s="17">
        <v>156808.41800000003</v>
      </c>
      <c r="H8079">
        <v>39.370229332668302</v>
      </c>
    </row>
    <row r="8080" spans="1:8" x14ac:dyDescent="0.3">
      <c r="A8080" t="s">
        <v>9455</v>
      </c>
      <c r="B8080" t="s">
        <v>215</v>
      </c>
      <c r="C8080" t="s">
        <v>5085</v>
      </c>
      <c r="D8080" s="155">
        <v>1067.0999999999999</v>
      </c>
      <c r="E8080" s="17">
        <v>405</v>
      </c>
      <c r="F8080" s="17">
        <v>65917</v>
      </c>
      <c r="G8080" s="17">
        <v>24392.254800000002</v>
      </c>
      <c r="H8080">
        <v>33.100668704404256</v>
      </c>
    </row>
    <row r="8081" spans="1:8" x14ac:dyDescent="0.3">
      <c r="A8081" t="s">
        <v>2490</v>
      </c>
      <c r="B8081" t="s">
        <v>215</v>
      </c>
      <c r="C8081" t="s">
        <v>31</v>
      </c>
      <c r="D8081" s="155">
        <v>1067.0999999999999</v>
      </c>
      <c r="E8081" s="17">
        <v>4000</v>
      </c>
      <c r="F8081" s="17">
        <v>597668</v>
      </c>
      <c r="G8081" s="17">
        <v>293435.71869999991</v>
      </c>
      <c r="H8081">
        <v>44.661402218857802</v>
      </c>
    </row>
    <row r="8082" spans="1:8" x14ac:dyDescent="0.3">
      <c r="A8082" t="s">
        <v>9456</v>
      </c>
      <c r="B8082" t="s">
        <v>215</v>
      </c>
      <c r="C8082" t="s">
        <v>5087</v>
      </c>
      <c r="D8082" s="155">
        <v>1067.0999999999999</v>
      </c>
      <c r="E8082" s="17">
        <v>0</v>
      </c>
      <c r="F8082" s="17">
        <v>109715</v>
      </c>
      <c r="G8082" s="17">
        <v>35279.911999999997</v>
      </c>
      <c r="H8082">
        <v>46.077621286616896</v>
      </c>
    </row>
    <row r="8083" spans="1:8" x14ac:dyDescent="0.3">
      <c r="A8083" t="s">
        <v>2551</v>
      </c>
      <c r="B8083" t="s">
        <v>216</v>
      </c>
      <c r="C8083" t="s">
        <v>4</v>
      </c>
      <c r="D8083" s="155">
        <v>1159.5</v>
      </c>
      <c r="E8083" s="17">
        <v>9500</v>
      </c>
      <c r="F8083" s="17">
        <v>4152738.99</v>
      </c>
      <c r="G8083" s="17">
        <v>2271115.1502</v>
      </c>
      <c r="H8083">
        <v>41.461412303796166</v>
      </c>
    </row>
    <row r="8084" spans="1:8" x14ac:dyDescent="0.3">
      <c r="A8084" t="s">
        <v>2552</v>
      </c>
      <c r="B8084" t="s">
        <v>216</v>
      </c>
      <c r="C8084" t="s">
        <v>2</v>
      </c>
      <c r="D8084" s="155">
        <v>1159.5</v>
      </c>
      <c r="E8084" s="17">
        <v>15117</v>
      </c>
      <c r="F8084" s="17">
        <v>6680340.9900000002</v>
      </c>
      <c r="G8084" s="17">
        <v>3509850.3680000016</v>
      </c>
      <c r="H8084">
        <v>52.530416757813896</v>
      </c>
    </row>
    <row r="8085" spans="1:8" x14ac:dyDescent="0.3">
      <c r="A8085" t="s">
        <v>2553</v>
      </c>
      <c r="B8085" t="s">
        <v>216</v>
      </c>
      <c r="C8085" t="s">
        <v>3</v>
      </c>
      <c r="D8085" s="155">
        <v>1159.5</v>
      </c>
      <c r="E8085" s="17">
        <v>14352</v>
      </c>
      <c r="F8085" s="17">
        <v>2394801</v>
      </c>
      <c r="G8085" s="17">
        <v>1195557.3647999989</v>
      </c>
      <c r="H8085">
        <v>53.246497049909777</v>
      </c>
    </row>
    <row r="8086" spans="1:8" x14ac:dyDescent="0.3">
      <c r="A8086" t="s">
        <v>2554</v>
      </c>
      <c r="B8086" t="s">
        <v>216</v>
      </c>
      <c r="C8086" t="s">
        <v>7</v>
      </c>
      <c r="D8086" s="155">
        <v>1159.5</v>
      </c>
      <c r="E8086" s="17">
        <v>2961</v>
      </c>
      <c r="F8086" s="17">
        <v>1047971</v>
      </c>
      <c r="G8086" s="17">
        <v>561064.51000000024</v>
      </c>
      <c r="H8086">
        <v>49.857529311428969</v>
      </c>
    </row>
    <row r="8087" spans="1:8" x14ac:dyDescent="0.3">
      <c r="A8087" t="s">
        <v>2555</v>
      </c>
      <c r="B8087" t="s">
        <v>216</v>
      </c>
      <c r="C8087" t="s">
        <v>5</v>
      </c>
      <c r="D8087" s="155">
        <v>1159.5</v>
      </c>
      <c r="E8087" s="17">
        <v>2960</v>
      </c>
      <c r="F8087" s="17">
        <v>718035</v>
      </c>
      <c r="G8087" s="17">
        <v>395148.33840000018</v>
      </c>
      <c r="H8087">
        <v>47.684597238252749</v>
      </c>
    </row>
    <row r="8088" spans="1:8" x14ac:dyDescent="0.3">
      <c r="A8088" t="s">
        <v>2556</v>
      </c>
      <c r="B8088" t="s">
        <v>216</v>
      </c>
      <c r="C8088" t="s">
        <v>6</v>
      </c>
      <c r="D8088" s="155">
        <v>1159.5</v>
      </c>
      <c r="E8088" s="17">
        <v>2620</v>
      </c>
      <c r="F8088" s="17">
        <v>777938</v>
      </c>
      <c r="G8088" s="17">
        <v>397395.4495000001</v>
      </c>
      <c r="H8088">
        <v>38.736151406017385</v>
      </c>
    </row>
    <row r="8089" spans="1:8" x14ac:dyDescent="0.3">
      <c r="A8089" t="s">
        <v>2557</v>
      </c>
      <c r="B8089" t="s">
        <v>216</v>
      </c>
      <c r="C8089" t="s">
        <v>8</v>
      </c>
      <c r="D8089" s="155">
        <v>1159.5</v>
      </c>
      <c r="E8089" s="17">
        <v>2490</v>
      </c>
      <c r="F8089" s="17">
        <v>629577</v>
      </c>
      <c r="G8089" s="17">
        <v>290191.18600000016</v>
      </c>
      <c r="H8089">
        <v>44.343816457219489</v>
      </c>
    </row>
    <row r="8090" spans="1:8" x14ac:dyDescent="0.3">
      <c r="A8090" t="s">
        <v>2558</v>
      </c>
      <c r="B8090" t="s">
        <v>216</v>
      </c>
      <c r="C8090" t="s">
        <v>21</v>
      </c>
      <c r="D8090" s="155">
        <v>1159.5</v>
      </c>
      <c r="E8090" s="17">
        <v>3150</v>
      </c>
      <c r="F8090" s="17">
        <v>429330</v>
      </c>
      <c r="G8090" s="17">
        <v>207934.47900000028</v>
      </c>
      <c r="H8090">
        <v>54.090138121628975</v>
      </c>
    </row>
    <row r="8091" spans="1:8" x14ac:dyDescent="0.3">
      <c r="A8091" t="s">
        <v>2559</v>
      </c>
      <c r="B8091" t="s">
        <v>216</v>
      </c>
      <c r="C8091" t="s">
        <v>22</v>
      </c>
      <c r="D8091" s="155">
        <v>1159.5</v>
      </c>
      <c r="E8091" s="17">
        <v>2720</v>
      </c>
      <c r="F8091" s="17">
        <v>696597</v>
      </c>
      <c r="G8091" s="17">
        <v>350118.67599999951</v>
      </c>
      <c r="H8091">
        <v>43.190828043834479</v>
      </c>
    </row>
    <row r="8092" spans="1:8" x14ac:dyDescent="0.3">
      <c r="A8092" t="s">
        <v>2560</v>
      </c>
      <c r="B8092" t="s">
        <v>216</v>
      </c>
      <c r="C8092" t="s">
        <v>23</v>
      </c>
      <c r="D8092" s="155">
        <v>1159.5</v>
      </c>
      <c r="E8092" s="17">
        <v>1520</v>
      </c>
      <c r="F8092" s="17">
        <v>493634</v>
      </c>
      <c r="G8092" s="17">
        <v>256738.16400000016</v>
      </c>
      <c r="H8092">
        <v>58.278596865670416</v>
      </c>
    </row>
    <row r="8093" spans="1:8" x14ac:dyDescent="0.3">
      <c r="A8093" t="s">
        <v>2561</v>
      </c>
      <c r="B8093" t="s">
        <v>216</v>
      </c>
      <c r="C8093" t="s">
        <v>24</v>
      </c>
      <c r="D8093" s="155">
        <v>1159.5</v>
      </c>
      <c r="E8093" s="17">
        <v>6480</v>
      </c>
      <c r="F8093" s="17">
        <v>776404</v>
      </c>
      <c r="G8093" s="17">
        <v>411985.43599999993</v>
      </c>
      <c r="H8093">
        <v>51.536891241632652</v>
      </c>
    </row>
    <row r="8094" spans="1:8" x14ac:dyDescent="0.3">
      <c r="A8094" t="s">
        <v>2562</v>
      </c>
      <c r="B8094" t="s">
        <v>216</v>
      </c>
      <c r="C8094" t="s">
        <v>25</v>
      </c>
      <c r="D8094" s="155">
        <v>1159.5</v>
      </c>
      <c r="E8094" s="17">
        <v>2400</v>
      </c>
      <c r="F8094" s="17">
        <v>429745</v>
      </c>
      <c r="G8094" s="17">
        <v>222127.01399999979</v>
      </c>
      <c r="H8094">
        <v>47.298991956794978</v>
      </c>
    </row>
    <row r="8095" spans="1:8" x14ac:dyDescent="0.3">
      <c r="A8095" t="s">
        <v>9457</v>
      </c>
      <c r="B8095" t="s">
        <v>216</v>
      </c>
      <c r="C8095" t="s">
        <v>5061</v>
      </c>
      <c r="D8095" s="155">
        <v>1159.5</v>
      </c>
      <c r="E8095" s="17">
        <v>2885</v>
      </c>
      <c r="F8095" s="17">
        <v>418617</v>
      </c>
      <c r="G8095" s="17">
        <v>225178.10300000006</v>
      </c>
      <c r="H8095">
        <v>55.234377286590771</v>
      </c>
    </row>
    <row r="8096" spans="1:8" x14ac:dyDescent="0.3">
      <c r="A8096" t="s">
        <v>2563</v>
      </c>
      <c r="B8096" t="s">
        <v>216</v>
      </c>
      <c r="C8096" t="s">
        <v>14</v>
      </c>
      <c r="D8096" s="155">
        <v>1159.5</v>
      </c>
      <c r="E8096" s="17">
        <v>1320</v>
      </c>
      <c r="F8096" s="17">
        <v>389503.96</v>
      </c>
      <c r="G8096" s="17">
        <v>194030.46900000022</v>
      </c>
      <c r="H8096">
        <v>29.584265020876934</v>
      </c>
    </row>
    <row r="8097" spans="1:8" x14ac:dyDescent="0.3">
      <c r="A8097" t="s">
        <v>2564</v>
      </c>
      <c r="B8097" t="s">
        <v>216</v>
      </c>
      <c r="C8097" t="s">
        <v>15</v>
      </c>
      <c r="D8097" s="155">
        <v>1159.5</v>
      </c>
      <c r="E8097" s="17">
        <v>1165</v>
      </c>
      <c r="F8097" s="17">
        <v>608464</v>
      </c>
      <c r="G8097" s="17">
        <v>357656.68040000001</v>
      </c>
      <c r="H8097">
        <v>38.900108631837583</v>
      </c>
    </row>
    <row r="8098" spans="1:8" x14ac:dyDescent="0.3">
      <c r="A8098" t="s">
        <v>9458</v>
      </c>
      <c r="B8098" t="s">
        <v>216</v>
      </c>
      <c r="C8098" t="s">
        <v>5063</v>
      </c>
      <c r="D8098" s="155">
        <v>1159.5</v>
      </c>
      <c r="E8098" s="17">
        <v>400</v>
      </c>
      <c r="F8098" s="17">
        <v>22569</v>
      </c>
      <c r="G8098" s="17">
        <v>9881.3570000000036</v>
      </c>
      <c r="H8098">
        <v>32.664955082673778</v>
      </c>
    </row>
    <row r="8099" spans="1:8" x14ac:dyDescent="0.3">
      <c r="A8099" t="s">
        <v>9459</v>
      </c>
      <c r="B8099" t="s">
        <v>216</v>
      </c>
      <c r="C8099" t="s">
        <v>5065</v>
      </c>
      <c r="D8099" s="155">
        <v>1159.5</v>
      </c>
      <c r="E8099" s="17">
        <v>1140</v>
      </c>
      <c r="F8099" s="17">
        <v>2238505</v>
      </c>
      <c r="G8099" s="17">
        <v>993162.43179999967</v>
      </c>
      <c r="H8099">
        <v>43.440907673696238</v>
      </c>
    </row>
    <row r="8100" spans="1:8" x14ac:dyDescent="0.3">
      <c r="A8100" t="s">
        <v>9460</v>
      </c>
      <c r="B8100" t="s">
        <v>216</v>
      </c>
      <c r="C8100" t="s">
        <v>5067</v>
      </c>
      <c r="D8100" s="155">
        <v>1159.5</v>
      </c>
      <c r="E8100" s="17">
        <v>2052</v>
      </c>
      <c r="F8100" s="17">
        <v>3509790</v>
      </c>
      <c r="G8100" s="17">
        <v>1530713.2854000006</v>
      </c>
      <c r="H8100">
        <v>39.15789380436587</v>
      </c>
    </row>
    <row r="8101" spans="1:8" x14ac:dyDescent="0.3">
      <c r="A8101" t="s">
        <v>9461</v>
      </c>
      <c r="B8101" t="s">
        <v>216</v>
      </c>
      <c r="C8101" t="s">
        <v>5069</v>
      </c>
      <c r="D8101" s="155">
        <v>1159.5</v>
      </c>
      <c r="E8101" s="17">
        <v>1056</v>
      </c>
      <c r="F8101" s="17">
        <v>407002</v>
      </c>
      <c r="G8101" s="17">
        <v>100370.89919999987</v>
      </c>
      <c r="H8101">
        <v>80.11057919210279</v>
      </c>
    </row>
    <row r="8102" spans="1:8" x14ac:dyDescent="0.3">
      <c r="A8102" t="s">
        <v>9462</v>
      </c>
      <c r="B8102" t="s">
        <v>216</v>
      </c>
      <c r="C8102" t="s">
        <v>5071</v>
      </c>
      <c r="D8102" s="155">
        <v>1159.5</v>
      </c>
      <c r="E8102" s="17">
        <v>600</v>
      </c>
      <c r="F8102" s="17">
        <v>318278</v>
      </c>
      <c r="G8102" s="17">
        <v>120681.77439999982</v>
      </c>
      <c r="H8102">
        <v>50.462668991385868</v>
      </c>
    </row>
    <row r="8103" spans="1:8" x14ac:dyDescent="0.3">
      <c r="A8103" t="s">
        <v>9463</v>
      </c>
      <c r="B8103" t="s">
        <v>216</v>
      </c>
      <c r="C8103" t="s">
        <v>5073</v>
      </c>
      <c r="D8103" s="155">
        <v>1159.5</v>
      </c>
      <c r="E8103" s="17">
        <v>113</v>
      </c>
      <c r="F8103" s="17">
        <v>107547</v>
      </c>
      <c r="G8103" s="17">
        <v>38237.863800000036</v>
      </c>
      <c r="H8103">
        <v>33.923001396459476</v>
      </c>
    </row>
    <row r="8104" spans="1:8" x14ac:dyDescent="0.3">
      <c r="A8104" t="s">
        <v>9464</v>
      </c>
      <c r="B8104" t="s">
        <v>216</v>
      </c>
      <c r="C8104" t="s">
        <v>5075</v>
      </c>
      <c r="D8104" s="155">
        <v>1159.5</v>
      </c>
      <c r="E8104" s="17">
        <v>113</v>
      </c>
      <c r="F8104" s="17">
        <v>89472</v>
      </c>
      <c r="G8104" s="17">
        <v>28355.129999999976</v>
      </c>
      <c r="H8104">
        <v>43.081379003865869</v>
      </c>
    </row>
    <row r="8105" spans="1:8" x14ac:dyDescent="0.3">
      <c r="A8105" t="s">
        <v>2565</v>
      </c>
      <c r="B8105" t="s">
        <v>216</v>
      </c>
      <c r="C8105" t="s">
        <v>26</v>
      </c>
      <c r="D8105" s="155">
        <v>1159.5</v>
      </c>
      <c r="E8105" s="17">
        <v>684</v>
      </c>
      <c r="F8105" s="17">
        <v>272625</v>
      </c>
      <c r="G8105" s="17">
        <v>137744.0838000002</v>
      </c>
      <c r="H8105">
        <v>66.017306575798443</v>
      </c>
    </row>
    <row r="8106" spans="1:8" x14ac:dyDescent="0.3">
      <c r="A8106" t="s">
        <v>2566</v>
      </c>
      <c r="B8106" t="s">
        <v>216</v>
      </c>
      <c r="C8106" t="s">
        <v>27</v>
      </c>
      <c r="D8106" s="155">
        <v>1159.5</v>
      </c>
      <c r="E8106" s="17">
        <v>912</v>
      </c>
      <c r="F8106" s="17">
        <v>275092</v>
      </c>
      <c r="G8106" s="17">
        <v>133948.00099999999</v>
      </c>
      <c r="H8106">
        <v>83.029509574119288</v>
      </c>
    </row>
    <row r="8107" spans="1:8" x14ac:dyDescent="0.3">
      <c r="A8107" t="s">
        <v>2567</v>
      </c>
      <c r="B8107" t="s">
        <v>216</v>
      </c>
      <c r="C8107" t="s">
        <v>28</v>
      </c>
      <c r="D8107" s="155">
        <v>1159.5</v>
      </c>
      <c r="E8107" s="17">
        <v>1320</v>
      </c>
      <c r="F8107" s="17">
        <v>268016</v>
      </c>
      <c r="G8107" s="17">
        <v>92527.129599999869</v>
      </c>
      <c r="H8107">
        <v>72.631251457984192</v>
      </c>
    </row>
    <row r="8108" spans="1:8" x14ac:dyDescent="0.3">
      <c r="A8108" t="s">
        <v>2568</v>
      </c>
      <c r="B8108" t="s">
        <v>216</v>
      </c>
      <c r="C8108" t="s">
        <v>29</v>
      </c>
      <c r="D8108" s="155">
        <v>1159.5</v>
      </c>
      <c r="E8108" s="17">
        <v>600</v>
      </c>
      <c r="F8108" s="17">
        <v>169575</v>
      </c>
      <c r="G8108" s="17">
        <v>79543.272399999987</v>
      </c>
      <c r="H8108">
        <v>69.402432039969014</v>
      </c>
    </row>
    <row r="8109" spans="1:8" x14ac:dyDescent="0.3">
      <c r="A8109" t="s">
        <v>9465</v>
      </c>
      <c r="B8109" t="s">
        <v>216</v>
      </c>
      <c r="C8109" t="s">
        <v>5077</v>
      </c>
      <c r="D8109" s="155">
        <v>1159.5</v>
      </c>
      <c r="E8109" s="17">
        <v>0</v>
      </c>
      <c r="F8109" s="17">
        <v>1432</v>
      </c>
      <c r="G8109" s="17">
        <v>-788.72000000000025</v>
      </c>
      <c r="H8109">
        <v>82.570327281242143</v>
      </c>
    </row>
    <row r="8110" spans="1:8" x14ac:dyDescent="0.3">
      <c r="A8110" t="s">
        <v>2569</v>
      </c>
      <c r="B8110" t="s">
        <v>216</v>
      </c>
      <c r="C8110" t="s">
        <v>30</v>
      </c>
      <c r="D8110" s="155">
        <v>1159.5</v>
      </c>
      <c r="E8110" s="17">
        <v>1108</v>
      </c>
      <c r="F8110" s="17">
        <v>290862</v>
      </c>
      <c r="G8110" s="17">
        <v>164028.20789999992</v>
      </c>
      <c r="H8110">
        <v>45.078968450238449</v>
      </c>
    </row>
    <row r="8111" spans="1:8" x14ac:dyDescent="0.3">
      <c r="A8111" t="s">
        <v>9466</v>
      </c>
      <c r="B8111" t="s">
        <v>216</v>
      </c>
      <c r="C8111" t="s">
        <v>5079</v>
      </c>
      <c r="D8111" s="155">
        <v>1159.5</v>
      </c>
      <c r="E8111" s="17">
        <v>1040</v>
      </c>
      <c r="F8111" s="17">
        <v>33751</v>
      </c>
      <c r="G8111" s="17">
        <v>15799.328000000001</v>
      </c>
      <c r="H8111">
        <v>76.094345507204096</v>
      </c>
    </row>
    <row r="8112" spans="1:8" x14ac:dyDescent="0.3">
      <c r="A8112" t="s">
        <v>9467</v>
      </c>
      <c r="B8112" t="s">
        <v>216</v>
      </c>
      <c r="C8112" t="s">
        <v>5081</v>
      </c>
      <c r="D8112" s="155">
        <v>1159.5</v>
      </c>
      <c r="E8112" s="17">
        <v>0</v>
      </c>
      <c r="F8112" s="17">
        <v>228380</v>
      </c>
      <c r="G8112" s="17">
        <v>115272.09389999993</v>
      </c>
      <c r="H8112">
        <v>29.626729549191104</v>
      </c>
    </row>
    <row r="8113" spans="1:8" x14ac:dyDescent="0.3">
      <c r="A8113" t="s">
        <v>9468</v>
      </c>
      <c r="B8113" t="s">
        <v>216</v>
      </c>
      <c r="C8113" t="s">
        <v>5083</v>
      </c>
      <c r="D8113" s="155">
        <v>1159.5</v>
      </c>
      <c r="E8113" s="17">
        <v>0</v>
      </c>
      <c r="F8113" s="17">
        <v>322464</v>
      </c>
      <c r="G8113" s="17">
        <v>170939.13199999998</v>
      </c>
      <c r="H8113">
        <v>35.219132988124386</v>
      </c>
    </row>
    <row r="8114" spans="1:8" x14ac:dyDescent="0.3">
      <c r="A8114" t="s">
        <v>9469</v>
      </c>
      <c r="B8114" t="s">
        <v>216</v>
      </c>
      <c r="C8114" t="s">
        <v>5085</v>
      </c>
      <c r="D8114" s="155">
        <v>1159.5</v>
      </c>
      <c r="E8114" s="17">
        <v>270</v>
      </c>
      <c r="F8114" s="17">
        <v>63569</v>
      </c>
      <c r="G8114" s="17">
        <v>25180.6296</v>
      </c>
      <c r="H8114">
        <v>57.490371828859963</v>
      </c>
    </row>
    <row r="8115" spans="1:8" x14ac:dyDescent="0.3">
      <c r="A8115" t="s">
        <v>2570</v>
      </c>
      <c r="B8115" t="s">
        <v>216</v>
      </c>
      <c r="C8115" t="s">
        <v>31</v>
      </c>
      <c r="D8115" s="155">
        <v>1159.5</v>
      </c>
      <c r="E8115" s="17">
        <v>2320</v>
      </c>
      <c r="F8115" s="17">
        <v>298343</v>
      </c>
      <c r="G8115" s="17">
        <v>150526.04570000008</v>
      </c>
      <c r="H8115">
        <v>58.945895415462495</v>
      </c>
    </row>
    <row r="8116" spans="1:8" x14ac:dyDescent="0.3">
      <c r="A8116" t="s">
        <v>9470</v>
      </c>
      <c r="B8116" t="s">
        <v>216</v>
      </c>
      <c r="C8116" t="s">
        <v>5087</v>
      </c>
      <c r="D8116" s="155">
        <v>1159.5</v>
      </c>
      <c r="E8116" s="17">
        <v>78</v>
      </c>
      <c r="F8116" s="17">
        <v>20433</v>
      </c>
      <c r="G8116" s="17">
        <v>2077.5780000000013</v>
      </c>
      <c r="H8116">
        <v>257.01208247895357</v>
      </c>
    </row>
    <row r="8117" spans="1:8" x14ac:dyDescent="0.3">
      <c r="A8117" t="s">
        <v>2631</v>
      </c>
      <c r="B8117" t="s">
        <v>217</v>
      </c>
      <c r="C8117" t="s">
        <v>4</v>
      </c>
      <c r="D8117" s="155">
        <v>1399.2</v>
      </c>
      <c r="E8117" s="17">
        <v>12756</v>
      </c>
      <c r="F8117" s="17">
        <v>4304336</v>
      </c>
      <c r="G8117" s="17">
        <v>2391979.8443999994</v>
      </c>
      <c r="H8117">
        <v>47.266664564237587</v>
      </c>
    </row>
    <row r="8118" spans="1:8" x14ac:dyDescent="0.3">
      <c r="A8118" t="s">
        <v>2632</v>
      </c>
      <c r="B8118" t="s">
        <v>217</v>
      </c>
      <c r="C8118" t="s">
        <v>2</v>
      </c>
      <c r="D8118" s="155">
        <v>1399.2</v>
      </c>
      <c r="E8118" s="17">
        <v>32475</v>
      </c>
      <c r="F8118" s="17">
        <v>7688254</v>
      </c>
      <c r="G8118" s="17">
        <v>3636033.1769999997</v>
      </c>
      <c r="H8118">
        <v>75.352897186792632</v>
      </c>
    </row>
    <row r="8119" spans="1:8" x14ac:dyDescent="0.3">
      <c r="A8119" t="s">
        <v>2633</v>
      </c>
      <c r="B8119" t="s">
        <v>217</v>
      </c>
      <c r="C8119" t="s">
        <v>3</v>
      </c>
      <c r="D8119" s="155">
        <v>1399.2</v>
      </c>
      <c r="E8119" s="17">
        <v>20040</v>
      </c>
      <c r="F8119" s="17">
        <v>1906948</v>
      </c>
      <c r="G8119" s="17">
        <v>877855.06160000002</v>
      </c>
      <c r="H8119">
        <v>69.776531038821943</v>
      </c>
    </row>
    <row r="8120" spans="1:8" x14ac:dyDescent="0.3">
      <c r="A8120" t="s">
        <v>2634</v>
      </c>
      <c r="B8120" t="s">
        <v>217</v>
      </c>
      <c r="C8120" t="s">
        <v>7</v>
      </c>
      <c r="D8120" s="155">
        <v>1399.2</v>
      </c>
      <c r="E8120" s="17">
        <v>3486</v>
      </c>
      <c r="F8120" s="17">
        <v>1082134.98</v>
      </c>
      <c r="G8120" s="17">
        <v>586850.0959999992</v>
      </c>
      <c r="H8120">
        <v>60.184579820933877</v>
      </c>
    </row>
    <row r="8121" spans="1:8" x14ac:dyDescent="0.3">
      <c r="A8121" t="s">
        <v>2635</v>
      </c>
      <c r="B8121" t="s">
        <v>217</v>
      </c>
      <c r="C8121" t="s">
        <v>5</v>
      </c>
      <c r="D8121" s="155">
        <v>1399.2</v>
      </c>
      <c r="E8121" s="17">
        <v>4800</v>
      </c>
      <c r="F8121" s="17">
        <v>675012</v>
      </c>
      <c r="G8121" s="17">
        <v>365556.0203999998</v>
      </c>
      <c r="H8121">
        <v>71.197993258618467</v>
      </c>
    </row>
    <row r="8122" spans="1:8" x14ac:dyDescent="0.3">
      <c r="A8122" t="s">
        <v>2636</v>
      </c>
      <c r="B8122" t="s">
        <v>217</v>
      </c>
      <c r="C8122" t="s">
        <v>6</v>
      </c>
      <c r="D8122" s="155">
        <v>1399.2</v>
      </c>
      <c r="E8122" s="17">
        <v>2100</v>
      </c>
      <c r="F8122" s="17">
        <v>562228</v>
      </c>
      <c r="G8122" s="17">
        <v>287308.26610000012</v>
      </c>
      <c r="H8122">
        <v>36.578847628515049</v>
      </c>
    </row>
    <row r="8123" spans="1:8" x14ac:dyDescent="0.3">
      <c r="A8123" t="s">
        <v>2637</v>
      </c>
      <c r="B8123" t="s">
        <v>217</v>
      </c>
      <c r="C8123" t="s">
        <v>8</v>
      </c>
      <c r="D8123" s="155">
        <v>1399.2</v>
      </c>
      <c r="E8123" s="17">
        <v>3880</v>
      </c>
      <c r="F8123" s="17">
        <v>688518</v>
      </c>
      <c r="G8123" s="17">
        <v>308601.15650000022</v>
      </c>
      <c r="H8123">
        <v>59.526851457956028</v>
      </c>
    </row>
    <row r="8124" spans="1:8" x14ac:dyDescent="0.3">
      <c r="A8124" t="s">
        <v>2638</v>
      </c>
      <c r="B8124" t="s">
        <v>217</v>
      </c>
      <c r="C8124" t="s">
        <v>21</v>
      </c>
      <c r="D8124" s="155">
        <v>1399.2</v>
      </c>
      <c r="E8124" s="17">
        <v>2120</v>
      </c>
      <c r="F8124" s="17">
        <v>234655</v>
      </c>
      <c r="G8124" s="17">
        <v>105275.09020000008</v>
      </c>
      <c r="H8124">
        <v>56.84655312226846</v>
      </c>
    </row>
    <row r="8125" spans="1:8" x14ac:dyDescent="0.3">
      <c r="A8125" t="s">
        <v>2639</v>
      </c>
      <c r="B8125" t="s">
        <v>217</v>
      </c>
      <c r="C8125" t="s">
        <v>22</v>
      </c>
      <c r="D8125" s="155">
        <v>1399.2</v>
      </c>
      <c r="E8125" s="17">
        <v>2000</v>
      </c>
      <c r="F8125" s="17">
        <v>359275</v>
      </c>
      <c r="G8125" s="17">
        <v>174903.03800000003</v>
      </c>
      <c r="H8125">
        <v>66.249438173251107</v>
      </c>
    </row>
    <row r="8126" spans="1:8" x14ac:dyDescent="0.3">
      <c r="A8126" t="s">
        <v>2640</v>
      </c>
      <c r="B8126" t="s">
        <v>217</v>
      </c>
      <c r="C8126" t="s">
        <v>23</v>
      </c>
      <c r="D8126" s="155">
        <v>1399.2</v>
      </c>
      <c r="E8126" s="17">
        <v>1120</v>
      </c>
      <c r="F8126" s="17">
        <v>309851</v>
      </c>
      <c r="G8126" s="17">
        <v>161435.75599999991</v>
      </c>
      <c r="H8126">
        <v>61.137866783414658</v>
      </c>
    </row>
    <row r="8127" spans="1:8" x14ac:dyDescent="0.3">
      <c r="A8127" t="s">
        <v>2641</v>
      </c>
      <c r="B8127" t="s">
        <v>217</v>
      </c>
      <c r="C8127" t="s">
        <v>24</v>
      </c>
      <c r="D8127" s="155">
        <v>1399.2</v>
      </c>
      <c r="E8127" s="17">
        <v>4760</v>
      </c>
      <c r="F8127" s="17">
        <v>370946</v>
      </c>
      <c r="G8127" s="17">
        <v>190995.40600000016</v>
      </c>
      <c r="H8127">
        <v>75.776889632828997</v>
      </c>
    </row>
    <row r="8128" spans="1:8" x14ac:dyDescent="0.3">
      <c r="A8128" t="s">
        <v>2642</v>
      </c>
      <c r="B8128" t="s">
        <v>217</v>
      </c>
      <c r="C8128" t="s">
        <v>25</v>
      </c>
      <c r="D8128" s="155">
        <v>1399.2</v>
      </c>
      <c r="E8128" s="17">
        <v>1760</v>
      </c>
      <c r="F8128" s="17">
        <v>187945</v>
      </c>
      <c r="G8128" s="17">
        <v>93291.137999999992</v>
      </c>
      <c r="H8128">
        <v>66.726982705681834</v>
      </c>
    </row>
    <row r="8129" spans="1:8" x14ac:dyDescent="0.3">
      <c r="A8129" t="s">
        <v>9471</v>
      </c>
      <c r="B8129" t="s">
        <v>217</v>
      </c>
      <c r="C8129" t="s">
        <v>5061</v>
      </c>
      <c r="D8129" s="155">
        <v>1399.2</v>
      </c>
      <c r="E8129" s="17">
        <v>1185</v>
      </c>
      <c r="F8129" s="17">
        <v>327093</v>
      </c>
      <c r="G8129" s="17">
        <v>177774.03719999999</v>
      </c>
      <c r="H8129">
        <v>59.410529235205701</v>
      </c>
    </row>
    <row r="8130" spans="1:8" x14ac:dyDescent="0.3">
      <c r="A8130" t="s">
        <v>2643</v>
      </c>
      <c r="B8130" t="s">
        <v>217</v>
      </c>
      <c r="C8130" t="s">
        <v>15</v>
      </c>
      <c r="D8130" s="155">
        <v>1399.2</v>
      </c>
      <c r="E8130" s="17">
        <v>825</v>
      </c>
      <c r="F8130" s="17">
        <v>480399</v>
      </c>
      <c r="G8130" s="17">
        <v>281295.70699999999</v>
      </c>
      <c r="H8130">
        <v>45.250690293203789</v>
      </c>
    </row>
    <row r="8131" spans="1:8" x14ac:dyDescent="0.3">
      <c r="A8131" t="s">
        <v>9472</v>
      </c>
      <c r="B8131" t="s">
        <v>217</v>
      </c>
      <c r="C8131" t="s">
        <v>5063</v>
      </c>
      <c r="D8131" s="155">
        <v>1399.2</v>
      </c>
      <c r="E8131" s="17">
        <v>0</v>
      </c>
      <c r="F8131" s="17">
        <v>0</v>
      </c>
      <c r="G8131" s="17">
        <v>-238.5</v>
      </c>
      <c r="H8131">
        <v>-0.38285283018867966</v>
      </c>
    </row>
    <row r="8132" spans="1:8" x14ac:dyDescent="0.3">
      <c r="A8132" t="s">
        <v>9473</v>
      </c>
      <c r="B8132" t="s">
        <v>217</v>
      </c>
      <c r="C8132" t="s">
        <v>5065</v>
      </c>
      <c r="D8132" s="155">
        <v>1399.2</v>
      </c>
      <c r="E8132" s="17">
        <v>0</v>
      </c>
      <c r="F8132" s="17">
        <v>869699</v>
      </c>
      <c r="G8132" s="17">
        <v>346775.33230000106</v>
      </c>
      <c r="H8132">
        <v>74.617128296983466</v>
      </c>
    </row>
    <row r="8133" spans="1:8" x14ac:dyDescent="0.3">
      <c r="A8133" t="s">
        <v>9474</v>
      </c>
      <c r="B8133" t="s">
        <v>217</v>
      </c>
      <c r="C8133" t="s">
        <v>5067</v>
      </c>
      <c r="D8133" s="155">
        <v>1399.2</v>
      </c>
      <c r="E8133" s="17">
        <v>0</v>
      </c>
      <c r="F8133" s="17">
        <v>650344</v>
      </c>
      <c r="G8133" s="17">
        <v>229894.63220000028</v>
      </c>
      <c r="H8133">
        <v>105.19902075685809</v>
      </c>
    </row>
    <row r="8134" spans="1:8" x14ac:dyDescent="0.3">
      <c r="A8134" t="s">
        <v>9475</v>
      </c>
      <c r="B8134" t="s">
        <v>217</v>
      </c>
      <c r="C8134" t="s">
        <v>5069</v>
      </c>
      <c r="D8134" s="155">
        <v>1399.2</v>
      </c>
      <c r="E8134" s="17">
        <v>0</v>
      </c>
      <c r="F8134" s="17">
        <v>17969</v>
      </c>
      <c r="G8134" s="17">
        <v>-13222.133999999995</v>
      </c>
      <c r="H8134">
        <v>54.208800843855244</v>
      </c>
    </row>
    <row r="8135" spans="1:8" x14ac:dyDescent="0.3">
      <c r="A8135" t="s">
        <v>9476</v>
      </c>
      <c r="B8135" t="s">
        <v>217</v>
      </c>
      <c r="C8135" t="s">
        <v>5071</v>
      </c>
      <c r="D8135" s="155">
        <v>1399.2</v>
      </c>
      <c r="E8135" s="17">
        <v>0</v>
      </c>
      <c r="F8135" s="17">
        <v>28914</v>
      </c>
      <c r="G8135" s="17">
        <v>6887.4200000000019</v>
      </c>
      <c r="H8135">
        <v>28.807001540865599</v>
      </c>
    </row>
    <row r="8136" spans="1:8" x14ac:dyDescent="0.3">
      <c r="A8136" t="s">
        <v>9477</v>
      </c>
      <c r="B8136" t="s">
        <v>217</v>
      </c>
      <c r="C8136" t="s">
        <v>5073</v>
      </c>
      <c r="D8136" s="155">
        <v>1399.2</v>
      </c>
      <c r="E8136" s="17">
        <v>0</v>
      </c>
      <c r="F8136" s="17">
        <v>42916</v>
      </c>
      <c r="G8136" s="17">
        <v>14586.565199999997</v>
      </c>
      <c r="H8136">
        <v>57.203943038072929</v>
      </c>
    </row>
    <row r="8137" spans="1:8" x14ac:dyDescent="0.3">
      <c r="A8137" t="s">
        <v>9478</v>
      </c>
      <c r="B8137" t="s">
        <v>217</v>
      </c>
      <c r="C8137" t="s">
        <v>5075</v>
      </c>
      <c r="D8137" s="155">
        <v>1399.2</v>
      </c>
      <c r="E8137" s="17">
        <v>0</v>
      </c>
      <c r="F8137" s="17">
        <v>4315</v>
      </c>
      <c r="G8137" s="17">
        <v>1685.5799999999995</v>
      </c>
      <c r="H8137">
        <v>181.67184778392135</v>
      </c>
    </row>
    <row r="8138" spans="1:8" x14ac:dyDescent="0.3">
      <c r="A8138" t="s">
        <v>2644</v>
      </c>
      <c r="B8138" t="s">
        <v>217</v>
      </c>
      <c r="C8138" t="s">
        <v>26</v>
      </c>
      <c r="D8138" s="155">
        <v>1399.2</v>
      </c>
      <c r="E8138" s="17">
        <v>1368</v>
      </c>
      <c r="F8138" s="17">
        <v>757458</v>
      </c>
      <c r="G8138" s="17">
        <v>394148.2216000004</v>
      </c>
      <c r="H8138">
        <v>45.139968183140951</v>
      </c>
    </row>
    <row r="8139" spans="1:8" x14ac:dyDescent="0.3">
      <c r="A8139" t="s">
        <v>2645</v>
      </c>
      <c r="B8139" t="s">
        <v>217</v>
      </c>
      <c r="C8139" t="s">
        <v>27</v>
      </c>
      <c r="D8139" s="155">
        <v>1399.2</v>
      </c>
      <c r="E8139" s="17">
        <v>1596</v>
      </c>
      <c r="F8139" s="17">
        <v>420900</v>
      </c>
      <c r="G8139" s="17">
        <v>195944.51820000011</v>
      </c>
      <c r="H8139">
        <v>80.577026171851216</v>
      </c>
    </row>
    <row r="8140" spans="1:8" x14ac:dyDescent="0.3">
      <c r="A8140" t="s">
        <v>2646</v>
      </c>
      <c r="B8140" t="s">
        <v>217</v>
      </c>
      <c r="C8140" t="s">
        <v>28</v>
      </c>
      <c r="D8140" s="155">
        <v>1399.2</v>
      </c>
      <c r="E8140" s="17">
        <v>1056</v>
      </c>
      <c r="F8140" s="17">
        <v>239111</v>
      </c>
      <c r="G8140" s="17">
        <v>101927.93559999994</v>
      </c>
      <c r="H8140">
        <v>61.835752068970429</v>
      </c>
    </row>
    <row r="8141" spans="1:8" x14ac:dyDescent="0.3">
      <c r="A8141" t="s">
        <v>2647</v>
      </c>
      <c r="B8141" t="s">
        <v>217</v>
      </c>
      <c r="C8141" t="s">
        <v>29</v>
      </c>
      <c r="D8141" s="155">
        <v>1399.2</v>
      </c>
      <c r="E8141" s="17">
        <v>400</v>
      </c>
      <c r="F8141" s="17">
        <v>132556</v>
      </c>
      <c r="G8141" s="17">
        <v>64336.419600000008</v>
      </c>
      <c r="H8141">
        <v>58.666961478408595</v>
      </c>
    </row>
    <row r="8142" spans="1:8" x14ac:dyDescent="0.3">
      <c r="A8142" t="s">
        <v>9479</v>
      </c>
      <c r="B8142" t="s">
        <v>217</v>
      </c>
      <c r="C8142" t="s">
        <v>5077</v>
      </c>
      <c r="D8142" s="155">
        <v>1399.2</v>
      </c>
      <c r="E8142" s="17">
        <v>480</v>
      </c>
      <c r="F8142" s="17">
        <v>12750</v>
      </c>
      <c r="G8142" s="17">
        <v>6578.3760000000002</v>
      </c>
      <c r="H8142">
        <v>16.175303210305746</v>
      </c>
    </row>
    <row r="8143" spans="1:8" x14ac:dyDescent="0.3">
      <c r="A8143" t="s">
        <v>2648</v>
      </c>
      <c r="B8143" t="s">
        <v>217</v>
      </c>
      <c r="C8143" t="s">
        <v>30</v>
      </c>
      <c r="D8143" s="155">
        <v>1399.2</v>
      </c>
      <c r="E8143" s="17">
        <v>1108</v>
      </c>
      <c r="F8143" s="17">
        <v>154559</v>
      </c>
      <c r="G8143" s="17">
        <v>83262.398799999966</v>
      </c>
      <c r="H8143">
        <v>70.469281436097361</v>
      </c>
    </row>
    <row r="8144" spans="1:8" x14ac:dyDescent="0.3">
      <c r="A8144" t="s">
        <v>9480</v>
      </c>
      <c r="B8144" t="s">
        <v>217</v>
      </c>
      <c r="C8144" t="s">
        <v>5079</v>
      </c>
      <c r="D8144" s="155">
        <v>1399.2</v>
      </c>
      <c r="E8144" s="17">
        <v>760</v>
      </c>
      <c r="F8144" s="17">
        <v>23560</v>
      </c>
      <c r="G8144" s="17">
        <v>12707.056</v>
      </c>
      <c r="H8144">
        <v>115.1031775433468</v>
      </c>
    </row>
    <row r="8145" spans="1:8" x14ac:dyDescent="0.3">
      <c r="A8145" t="s">
        <v>9481</v>
      </c>
      <c r="B8145" t="s">
        <v>217</v>
      </c>
      <c r="C8145" t="s">
        <v>5081</v>
      </c>
      <c r="D8145" s="155">
        <v>1399.2</v>
      </c>
      <c r="E8145" s="17">
        <v>0</v>
      </c>
      <c r="F8145" s="17">
        <v>177317</v>
      </c>
      <c r="G8145" s="17">
        <v>85099.638900000005</v>
      </c>
      <c r="H8145">
        <v>50.81484735307604</v>
      </c>
    </row>
    <row r="8146" spans="1:8" x14ac:dyDescent="0.3">
      <c r="A8146" t="s">
        <v>9482</v>
      </c>
      <c r="B8146" t="s">
        <v>217</v>
      </c>
      <c r="C8146" t="s">
        <v>5083</v>
      </c>
      <c r="D8146" s="155">
        <v>1399.2</v>
      </c>
      <c r="E8146" s="17">
        <v>0</v>
      </c>
      <c r="F8146" s="17">
        <v>357968</v>
      </c>
      <c r="G8146" s="17">
        <v>163035.61150000003</v>
      </c>
      <c r="H8146">
        <v>68.060472713594294</v>
      </c>
    </row>
    <row r="8147" spans="1:8" x14ac:dyDescent="0.3">
      <c r="A8147" t="s">
        <v>9483</v>
      </c>
      <c r="B8147" t="s">
        <v>217</v>
      </c>
      <c r="C8147" t="s">
        <v>5085</v>
      </c>
      <c r="D8147" s="155">
        <v>1399.2</v>
      </c>
      <c r="E8147" s="17">
        <v>360</v>
      </c>
      <c r="F8147" s="17">
        <v>32446</v>
      </c>
      <c r="G8147" s="17">
        <v>14435.092000000001</v>
      </c>
      <c r="H8147">
        <v>131.2895634911911</v>
      </c>
    </row>
    <row r="8148" spans="1:8" x14ac:dyDescent="0.3">
      <c r="A8148" t="s">
        <v>2649</v>
      </c>
      <c r="B8148" t="s">
        <v>217</v>
      </c>
      <c r="C8148" t="s">
        <v>31</v>
      </c>
      <c r="D8148" s="155">
        <v>1399.2</v>
      </c>
      <c r="E8148" s="17">
        <v>2526</v>
      </c>
      <c r="F8148" s="17">
        <v>350675</v>
      </c>
      <c r="G8148" s="17">
        <v>173196.22170000008</v>
      </c>
      <c r="H8148">
        <v>50.512773725240372</v>
      </c>
    </row>
    <row r="8149" spans="1:8" x14ac:dyDescent="0.3">
      <c r="A8149" t="s">
        <v>9484</v>
      </c>
      <c r="B8149" t="s">
        <v>217</v>
      </c>
      <c r="C8149" t="s">
        <v>5087</v>
      </c>
      <c r="D8149" s="155">
        <v>1399.2</v>
      </c>
      <c r="E8149" s="17">
        <v>0</v>
      </c>
      <c r="F8149" s="17">
        <v>107189</v>
      </c>
      <c r="G8149" s="17">
        <v>37401.607999999993</v>
      </c>
      <c r="H8149">
        <v>41.723100443415312</v>
      </c>
    </row>
    <row r="8150" spans="1:8" x14ac:dyDescent="0.3">
      <c r="A8150" t="s">
        <v>2789</v>
      </c>
      <c r="B8150" t="s">
        <v>218</v>
      </c>
      <c r="C8150" t="s">
        <v>4</v>
      </c>
      <c r="D8150" s="155">
        <v>1198.9000000000001</v>
      </c>
      <c r="E8150" s="17">
        <v>12621</v>
      </c>
      <c r="F8150" s="17">
        <v>5352065</v>
      </c>
      <c r="G8150" s="17">
        <v>2934273.3594000009</v>
      </c>
      <c r="H8150">
        <v>41.508207768637526</v>
      </c>
    </row>
    <row r="8151" spans="1:8" x14ac:dyDescent="0.3">
      <c r="A8151" t="s">
        <v>2790</v>
      </c>
      <c r="B8151" t="s">
        <v>218</v>
      </c>
      <c r="C8151" t="s">
        <v>2</v>
      </c>
      <c r="D8151" s="155">
        <v>1198.9000000000001</v>
      </c>
      <c r="E8151" s="17">
        <v>12678</v>
      </c>
      <c r="F8151" s="17">
        <v>5417365</v>
      </c>
      <c r="G8151" s="17">
        <v>2881514.1046000021</v>
      </c>
      <c r="H8151">
        <v>50.995482947944325</v>
      </c>
    </row>
    <row r="8152" spans="1:8" x14ac:dyDescent="0.3">
      <c r="A8152" t="s">
        <v>2791</v>
      </c>
      <c r="B8152" t="s">
        <v>218</v>
      </c>
      <c r="C8152" t="s">
        <v>3</v>
      </c>
      <c r="D8152" s="155">
        <v>1198.9000000000001</v>
      </c>
      <c r="E8152" s="17">
        <v>17712</v>
      </c>
      <c r="F8152" s="17">
        <v>2921941</v>
      </c>
      <c r="G8152" s="17">
        <v>1463114.882599998</v>
      </c>
      <c r="H8152">
        <v>56.339771671954558</v>
      </c>
    </row>
    <row r="8153" spans="1:8" x14ac:dyDescent="0.3">
      <c r="A8153" t="s">
        <v>2792</v>
      </c>
      <c r="B8153" t="s">
        <v>218</v>
      </c>
      <c r="C8153" t="s">
        <v>7</v>
      </c>
      <c r="D8153" s="155">
        <v>1198.9000000000001</v>
      </c>
      <c r="E8153" s="17">
        <v>3945</v>
      </c>
      <c r="F8153" s="17">
        <v>1796088</v>
      </c>
      <c r="G8153" s="17">
        <v>1016300.8240000006</v>
      </c>
      <c r="H8153">
        <v>37.822514010797207</v>
      </c>
    </row>
    <row r="8154" spans="1:8" x14ac:dyDescent="0.3">
      <c r="A8154" t="s">
        <v>2793</v>
      </c>
      <c r="B8154" t="s">
        <v>218</v>
      </c>
      <c r="C8154" t="s">
        <v>5</v>
      </c>
      <c r="D8154" s="155">
        <v>1198.9000000000001</v>
      </c>
      <c r="E8154" s="17">
        <v>4400</v>
      </c>
      <c r="F8154" s="17">
        <v>1121710</v>
      </c>
      <c r="G8154" s="17">
        <v>623197.13730000029</v>
      </c>
      <c r="H8154">
        <v>39.207103145826274</v>
      </c>
    </row>
    <row r="8155" spans="1:8" x14ac:dyDescent="0.3">
      <c r="A8155" t="s">
        <v>2794</v>
      </c>
      <c r="B8155" t="s">
        <v>218</v>
      </c>
      <c r="C8155" t="s">
        <v>6</v>
      </c>
      <c r="D8155" s="155">
        <v>1198.9000000000001</v>
      </c>
      <c r="E8155" s="17">
        <v>1580</v>
      </c>
      <c r="F8155" s="17">
        <v>837239</v>
      </c>
      <c r="G8155" s="17">
        <v>433780.50919999968</v>
      </c>
      <c r="H8155">
        <v>25.358455971302618</v>
      </c>
    </row>
    <row r="8156" spans="1:8" x14ac:dyDescent="0.3">
      <c r="A8156" t="s">
        <v>2795</v>
      </c>
      <c r="B8156" t="s">
        <v>218</v>
      </c>
      <c r="C8156" t="s">
        <v>8</v>
      </c>
      <c r="D8156" s="155">
        <v>1198.9000000000001</v>
      </c>
      <c r="E8156" s="17">
        <v>3770</v>
      </c>
      <c r="F8156" s="17">
        <v>1010426</v>
      </c>
      <c r="G8156" s="17">
        <v>513390.15589999943</v>
      </c>
      <c r="H8156">
        <v>39.510643715363372</v>
      </c>
    </row>
    <row r="8157" spans="1:8" x14ac:dyDescent="0.3">
      <c r="A8157" t="s">
        <v>2796</v>
      </c>
      <c r="B8157" t="s">
        <v>218</v>
      </c>
      <c r="C8157" t="s">
        <v>21</v>
      </c>
      <c r="D8157" s="155">
        <v>1198.9000000000001</v>
      </c>
      <c r="E8157" s="17">
        <v>2520</v>
      </c>
      <c r="F8157" s="17">
        <v>322690</v>
      </c>
      <c r="G8157" s="17">
        <v>156849.51199999987</v>
      </c>
      <c r="H8157">
        <v>55.931400256130459</v>
      </c>
    </row>
    <row r="8158" spans="1:8" x14ac:dyDescent="0.3">
      <c r="A8158" t="s">
        <v>2797</v>
      </c>
      <c r="B8158" t="s">
        <v>218</v>
      </c>
      <c r="C8158" t="s">
        <v>22</v>
      </c>
      <c r="D8158" s="155">
        <v>1198.9000000000001</v>
      </c>
      <c r="E8158" s="17">
        <v>2360</v>
      </c>
      <c r="F8158" s="17">
        <v>536777</v>
      </c>
      <c r="G8158" s="17">
        <v>269785.02200000006</v>
      </c>
      <c r="H8158">
        <v>50.325110013979597</v>
      </c>
    </row>
    <row r="8159" spans="1:8" x14ac:dyDescent="0.3">
      <c r="A8159" t="s">
        <v>2798</v>
      </c>
      <c r="B8159" t="s">
        <v>218</v>
      </c>
      <c r="C8159" t="s">
        <v>23</v>
      </c>
      <c r="D8159" s="155">
        <v>1198.9000000000001</v>
      </c>
      <c r="E8159" s="17">
        <v>1320</v>
      </c>
      <c r="F8159" s="17">
        <v>458492</v>
      </c>
      <c r="G8159" s="17">
        <v>242807.4739999999</v>
      </c>
      <c r="H8159">
        <v>55.640839081798511</v>
      </c>
    </row>
    <row r="8160" spans="1:8" x14ac:dyDescent="0.3">
      <c r="A8160" t="s">
        <v>2799</v>
      </c>
      <c r="B8160" t="s">
        <v>218</v>
      </c>
      <c r="C8160" t="s">
        <v>24</v>
      </c>
      <c r="D8160" s="155">
        <v>1198.9000000000001</v>
      </c>
      <c r="E8160" s="17">
        <v>5640</v>
      </c>
      <c r="F8160" s="17">
        <v>665195</v>
      </c>
      <c r="G8160" s="17">
        <v>355227.63099999953</v>
      </c>
      <c r="H8160">
        <v>56.422268731454842</v>
      </c>
    </row>
    <row r="8161" spans="1:8" x14ac:dyDescent="0.3">
      <c r="A8161" t="s">
        <v>2800</v>
      </c>
      <c r="B8161" t="s">
        <v>218</v>
      </c>
      <c r="C8161" t="s">
        <v>25</v>
      </c>
      <c r="D8161" s="155">
        <v>1198.9000000000001</v>
      </c>
      <c r="E8161" s="17">
        <v>2080</v>
      </c>
      <c r="F8161" s="17">
        <v>321989</v>
      </c>
      <c r="G8161" s="17">
        <v>170024.75600000014</v>
      </c>
      <c r="H8161">
        <v>53.452761392344414</v>
      </c>
    </row>
    <row r="8162" spans="1:8" x14ac:dyDescent="0.3">
      <c r="A8162" t="s">
        <v>9485</v>
      </c>
      <c r="B8162" t="s">
        <v>218</v>
      </c>
      <c r="C8162" t="s">
        <v>5061</v>
      </c>
      <c r="D8162" s="155">
        <v>1198.9000000000001</v>
      </c>
      <c r="E8162" s="17">
        <v>2025</v>
      </c>
      <c r="F8162" s="17">
        <v>444946</v>
      </c>
      <c r="G8162" s="17">
        <v>246947.53259999986</v>
      </c>
      <c r="H8162">
        <v>35.703120289909805</v>
      </c>
    </row>
    <row r="8163" spans="1:8" x14ac:dyDescent="0.3">
      <c r="A8163" t="s">
        <v>2801</v>
      </c>
      <c r="B8163" t="s">
        <v>218</v>
      </c>
      <c r="C8163" t="s">
        <v>14</v>
      </c>
      <c r="D8163" s="155">
        <v>1198.9000000000001</v>
      </c>
      <c r="E8163" s="17">
        <v>1230</v>
      </c>
      <c r="F8163" s="17">
        <v>461541</v>
      </c>
      <c r="G8163" s="17">
        <v>241076.32199999975</v>
      </c>
      <c r="H8163">
        <v>19.845250538954815</v>
      </c>
    </row>
    <row r="8164" spans="1:8" x14ac:dyDescent="0.3">
      <c r="A8164" t="s">
        <v>2802</v>
      </c>
      <c r="B8164" t="s">
        <v>218</v>
      </c>
      <c r="C8164" t="s">
        <v>15</v>
      </c>
      <c r="D8164" s="155">
        <v>1198.9000000000001</v>
      </c>
      <c r="E8164" s="17">
        <v>1000</v>
      </c>
      <c r="F8164" s="17">
        <v>610385</v>
      </c>
      <c r="G8164" s="17">
        <v>359908.42499999993</v>
      </c>
      <c r="H8164">
        <v>25.056210228840737</v>
      </c>
    </row>
    <row r="8165" spans="1:8" x14ac:dyDescent="0.3">
      <c r="A8165" t="s">
        <v>9486</v>
      </c>
      <c r="B8165" t="s">
        <v>218</v>
      </c>
      <c r="C8165" t="s">
        <v>5063</v>
      </c>
      <c r="D8165" s="155">
        <v>1198.9000000000001</v>
      </c>
      <c r="E8165" s="17">
        <v>400</v>
      </c>
      <c r="F8165" s="17">
        <v>32161</v>
      </c>
      <c r="G8165" s="17">
        <v>15252.607000000011</v>
      </c>
      <c r="H8165">
        <v>28.853104999392929</v>
      </c>
    </row>
    <row r="8166" spans="1:8" x14ac:dyDescent="0.3">
      <c r="A8166" t="s">
        <v>9487</v>
      </c>
      <c r="B8166" t="s">
        <v>218</v>
      </c>
      <c r="C8166" t="s">
        <v>5065</v>
      </c>
      <c r="D8166" s="155">
        <v>1198.9000000000001</v>
      </c>
      <c r="E8166" s="17">
        <v>0</v>
      </c>
      <c r="F8166" s="17">
        <v>535051</v>
      </c>
      <c r="G8166" s="17">
        <v>175302.68110000039</v>
      </c>
      <c r="H8166">
        <v>47.505926708306902</v>
      </c>
    </row>
    <row r="8167" spans="1:8" x14ac:dyDescent="0.3">
      <c r="A8167" t="s">
        <v>9488</v>
      </c>
      <c r="B8167" t="s">
        <v>218</v>
      </c>
      <c r="C8167" t="s">
        <v>5067</v>
      </c>
      <c r="D8167" s="155">
        <v>1198.9000000000001</v>
      </c>
      <c r="E8167" s="17">
        <v>0</v>
      </c>
      <c r="F8167" s="17">
        <v>509846</v>
      </c>
      <c r="G8167" s="17">
        <v>200190.3244000001</v>
      </c>
      <c r="H8167">
        <v>64.491896737577477</v>
      </c>
    </row>
    <row r="8168" spans="1:8" x14ac:dyDescent="0.3">
      <c r="A8168" t="s">
        <v>9489</v>
      </c>
      <c r="B8168" t="s">
        <v>218</v>
      </c>
      <c r="C8168" t="s">
        <v>5069</v>
      </c>
      <c r="D8168" s="155">
        <v>1198.9000000000001</v>
      </c>
      <c r="E8168" s="17">
        <v>0</v>
      </c>
      <c r="F8168" s="17">
        <v>170826</v>
      </c>
      <c r="G8168" s="17">
        <v>-1018.2860000001092</v>
      </c>
      <c r="H8168">
        <v>64.506288505862983</v>
      </c>
    </row>
    <row r="8169" spans="1:8" x14ac:dyDescent="0.3">
      <c r="A8169" t="s">
        <v>9490</v>
      </c>
      <c r="B8169" t="s">
        <v>218</v>
      </c>
      <c r="C8169" t="s">
        <v>5071</v>
      </c>
      <c r="D8169" s="155">
        <v>1198.9000000000001</v>
      </c>
      <c r="E8169" s="17">
        <v>0</v>
      </c>
      <c r="F8169" s="17">
        <v>47013</v>
      </c>
      <c r="G8169" s="17">
        <v>15094.523699999998</v>
      </c>
      <c r="H8169">
        <v>32.877712517874805</v>
      </c>
    </row>
    <row r="8170" spans="1:8" x14ac:dyDescent="0.3">
      <c r="A8170" t="s">
        <v>9491</v>
      </c>
      <c r="B8170" t="s">
        <v>218</v>
      </c>
      <c r="C8170" t="s">
        <v>5073</v>
      </c>
      <c r="D8170" s="155">
        <v>1198.9000000000001</v>
      </c>
      <c r="E8170" s="17">
        <v>0</v>
      </c>
      <c r="F8170" s="17">
        <v>32852</v>
      </c>
      <c r="G8170" s="17">
        <v>13572.523000000001</v>
      </c>
      <c r="H8170">
        <v>19.014283468374156</v>
      </c>
    </row>
    <row r="8171" spans="1:8" x14ac:dyDescent="0.3">
      <c r="A8171" t="s">
        <v>9492</v>
      </c>
      <c r="B8171" t="s">
        <v>218</v>
      </c>
      <c r="C8171" t="s">
        <v>5075</v>
      </c>
      <c r="D8171" s="155">
        <v>1198.9000000000001</v>
      </c>
      <c r="E8171" s="17">
        <v>0</v>
      </c>
      <c r="F8171" s="17">
        <v>15733</v>
      </c>
      <c r="G8171" s="17">
        <v>6198.65</v>
      </c>
      <c r="H8171">
        <v>21.096899106913437</v>
      </c>
    </row>
    <row r="8172" spans="1:8" x14ac:dyDescent="0.3">
      <c r="A8172" t="s">
        <v>2803</v>
      </c>
      <c r="B8172" t="s">
        <v>218</v>
      </c>
      <c r="C8172" t="s">
        <v>26</v>
      </c>
      <c r="D8172" s="155">
        <v>1198.9000000000001</v>
      </c>
      <c r="E8172" s="17">
        <v>1140</v>
      </c>
      <c r="F8172" s="17">
        <v>610307</v>
      </c>
      <c r="G8172" s="17">
        <v>312364.65800000005</v>
      </c>
      <c r="H8172">
        <v>50.957539645036356</v>
      </c>
    </row>
    <row r="8173" spans="1:8" x14ac:dyDescent="0.3">
      <c r="A8173" t="s">
        <v>2804</v>
      </c>
      <c r="B8173" t="s">
        <v>218</v>
      </c>
      <c r="C8173" t="s">
        <v>27</v>
      </c>
      <c r="D8173" s="155">
        <v>1198.9000000000001</v>
      </c>
      <c r="E8173" s="17">
        <v>1140</v>
      </c>
      <c r="F8173" s="17">
        <v>469712</v>
      </c>
      <c r="G8173" s="17">
        <v>240167.53479999996</v>
      </c>
      <c r="H8173">
        <v>62.640001354735297</v>
      </c>
    </row>
    <row r="8174" spans="1:8" x14ac:dyDescent="0.3">
      <c r="A8174" t="s">
        <v>2805</v>
      </c>
      <c r="B8174" t="s">
        <v>218</v>
      </c>
      <c r="C8174" t="s">
        <v>28</v>
      </c>
      <c r="D8174" s="155">
        <v>1198.9000000000001</v>
      </c>
      <c r="E8174" s="17">
        <v>2112</v>
      </c>
      <c r="F8174" s="17">
        <v>529057</v>
      </c>
      <c r="G8174" s="17">
        <v>226570.17579999997</v>
      </c>
      <c r="H8174">
        <v>48.630690642822366</v>
      </c>
    </row>
    <row r="8175" spans="1:8" x14ac:dyDescent="0.3">
      <c r="A8175" t="s">
        <v>2806</v>
      </c>
      <c r="B8175" t="s">
        <v>218</v>
      </c>
      <c r="C8175" t="s">
        <v>29</v>
      </c>
      <c r="D8175" s="155">
        <v>1198.9000000000001</v>
      </c>
      <c r="E8175" s="17">
        <v>400</v>
      </c>
      <c r="F8175" s="17">
        <v>180670</v>
      </c>
      <c r="G8175" s="17">
        <v>92023.397500000006</v>
      </c>
      <c r="H8175">
        <v>47.793471300831833</v>
      </c>
    </row>
    <row r="8176" spans="1:8" x14ac:dyDescent="0.3">
      <c r="A8176" t="s">
        <v>9493</v>
      </c>
      <c r="B8176" t="s">
        <v>218</v>
      </c>
      <c r="C8176" t="s">
        <v>5077</v>
      </c>
      <c r="D8176" s="155">
        <v>1198.9000000000001</v>
      </c>
      <c r="E8176" s="17">
        <v>640</v>
      </c>
      <c r="F8176" s="17">
        <v>13329</v>
      </c>
      <c r="G8176" s="17">
        <v>6019.14</v>
      </c>
      <c r="H8176">
        <v>40.075121561835658</v>
      </c>
    </row>
    <row r="8177" spans="1:8" x14ac:dyDescent="0.3">
      <c r="A8177" t="s">
        <v>2807</v>
      </c>
      <c r="B8177" t="s">
        <v>218</v>
      </c>
      <c r="C8177" t="s">
        <v>30</v>
      </c>
      <c r="D8177" s="155">
        <v>1198.9000000000001</v>
      </c>
      <c r="E8177" s="17">
        <v>1508</v>
      </c>
      <c r="F8177" s="17">
        <v>330852</v>
      </c>
      <c r="G8177" s="17">
        <v>182958.55430000002</v>
      </c>
      <c r="H8177">
        <v>53.116366192014475</v>
      </c>
    </row>
    <row r="8178" spans="1:8" x14ac:dyDescent="0.3">
      <c r="A8178" t="s">
        <v>9494</v>
      </c>
      <c r="B8178" t="s">
        <v>218</v>
      </c>
      <c r="C8178" t="s">
        <v>5079</v>
      </c>
      <c r="D8178" s="155">
        <v>1198.9000000000001</v>
      </c>
      <c r="E8178" s="17">
        <v>880</v>
      </c>
      <c r="F8178" s="17">
        <v>40242</v>
      </c>
      <c r="G8178" s="17">
        <v>17829.934000000008</v>
      </c>
      <c r="H8178">
        <v>86.373360206952825</v>
      </c>
    </row>
    <row r="8179" spans="1:8" x14ac:dyDescent="0.3">
      <c r="A8179" t="s">
        <v>9495</v>
      </c>
      <c r="B8179" t="s">
        <v>218</v>
      </c>
      <c r="C8179" t="s">
        <v>5081</v>
      </c>
      <c r="D8179" s="155">
        <v>1198.9000000000001</v>
      </c>
      <c r="E8179" s="17">
        <v>684</v>
      </c>
      <c r="F8179" s="17">
        <v>566479</v>
      </c>
      <c r="G8179" s="17">
        <v>300907.6468000001</v>
      </c>
      <c r="H8179">
        <v>55.121071231187358</v>
      </c>
    </row>
    <row r="8180" spans="1:8" x14ac:dyDescent="0.3">
      <c r="A8180" t="s">
        <v>9496</v>
      </c>
      <c r="B8180" t="s">
        <v>218</v>
      </c>
      <c r="C8180" t="s">
        <v>5083</v>
      </c>
      <c r="D8180" s="155">
        <v>1198.9000000000001</v>
      </c>
      <c r="E8180" s="17">
        <v>1596</v>
      </c>
      <c r="F8180" s="17">
        <v>1015181</v>
      </c>
      <c r="G8180" s="17">
        <v>532275.70709999988</v>
      </c>
      <c r="H8180">
        <v>58.223638680892229</v>
      </c>
    </row>
    <row r="8181" spans="1:8" x14ac:dyDescent="0.3">
      <c r="A8181" t="s">
        <v>9497</v>
      </c>
      <c r="B8181" t="s">
        <v>218</v>
      </c>
      <c r="C8181" t="s">
        <v>5085</v>
      </c>
      <c r="D8181" s="155">
        <v>1198.9000000000001</v>
      </c>
      <c r="E8181" s="17">
        <v>360</v>
      </c>
      <c r="F8181" s="17">
        <v>95690</v>
      </c>
      <c r="G8181" s="17">
        <v>42787.951599999993</v>
      </c>
      <c r="H8181">
        <v>47.701232931842384</v>
      </c>
    </row>
    <row r="8182" spans="1:8" x14ac:dyDescent="0.3">
      <c r="A8182" t="s">
        <v>2808</v>
      </c>
      <c r="B8182" t="s">
        <v>218</v>
      </c>
      <c r="C8182" t="s">
        <v>31</v>
      </c>
      <c r="D8182" s="155">
        <v>1198.9000000000001</v>
      </c>
      <c r="E8182" s="17">
        <v>3360</v>
      </c>
      <c r="F8182" s="17">
        <v>506920</v>
      </c>
      <c r="G8182" s="17">
        <v>265455.60140000016</v>
      </c>
      <c r="H8182">
        <v>49.849426163398036</v>
      </c>
    </row>
    <row r="8183" spans="1:8" x14ac:dyDescent="0.3">
      <c r="A8183" t="s">
        <v>9498</v>
      </c>
      <c r="B8183" t="s">
        <v>218</v>
      </c>
      <c r="C8183" t="s">
        <v>5087</v>
      </c>
      <c r="D8183" s="155">
        <v>1198.9000000000001</v>
      </c>
      <c r="E8183" s="17">
        <v>0</v>
      </c>
      <c r="F8183" s="17">
        <v>1999</v>
      </c>
      <c r="G8183" s="17">
        <v>670.17999999999984</v>
      </c>
      <c r="H8183">
        <v>318.8804989389082</v>
      </c>
    </row>
    <row r="8184" spans="1:8" x14ac:dyDescent="0.3">
      <c r="A8184" t="s">
        <v>3445</v>
      </c>
      <c r="B8184" t="s">
        <v>219</v>
      </c>
      <c r="C8184" t="s">
        <v>4</v>
      </c>
      <c r="D8184" s="155">
        <v>999</v>
      </c>
      <c r="E8184" s="17">
        <v>8451</v>
      </c>
      <c r="F8184" s="17">
        <v>2885143</v>
      </c>
      <c r="G8184" s="17">
        <v>1520089.8989999995</v>
      </c>
      <c r="H8184">
        <v>48.208769350870739</v>
      </c>
    </row>
    <row r="8185" spans="1:8" x14ac:dyDescent="0.3">
      <c r="A8185" t="s">
        <v>3446</v>
      </c>
      <c r="B8185" t="s">
        <v>219</v>
      </c>
      <c r="C8185" t="s">
        <v>2</v>
      </c>
      <c r="D8185" s="155">
        <v>999</v>
      </c>
      <c r="E8185" s="17">
        <v>15942</v>
      </c>
      <c r="F8185" s="17">
        <v>4798238</v>
      </c>
      <c r="G8185" s="17">
        <v>2272026.7578000026</v>
      </c>
      <c r="H8185">
        <v>65.731408019976783</v>
      </c>
    </row>
    <row r="8186" spans="1:8" x14ac:dyDescent="0.3">
      <c r="A8186" t="s">
        <v>3447</v>
      </c>
      <c r="B8186" t="s">
        <v>219</v>
      </c>
      <c r="C8186" t="s">
        <v>3</v>
      </c>
      <c r="D8186" s="155">
        <v>999</v>
      </c>
      <c r="E8186" s="17">
        <v>12192</v>
      </c>
      <c r="F8186" s="17">
        <v>1386670</v>
      </c>
      <c r="G8186" s="17">
        <v>560744.01819999993</v>
      </c>
      <c r="H8186">
        <v>74.153307820301265</v>
      </c>
    </row>
    <row r="8187" spans="1:8" x14ac:dyDescent="0.3">
      <c r="A8187" t="s">
        <v>3448</v>
      </c>
      <c r="B8187" t="s">
        <v>219</v>
      </c>
      <c r="C8187" t="s">
        <v>7</v>
      </c>
      <c r="D8187" s="155">
        <v>999</v>
      </c>
      <c r="E8187" s="17">
        <v>3339</v>
      </c>
      <c r="F8187" s="17">
        <v>777505</v>
      </c>
      <c r="G8187" s="17">
        <v>418512.85299999954</v>
      </c>
      <c r="H8187">
        <v>66.596398495312997</v>
      </c>
    </row>
    <row r="8188" spans="1:8" x14ac:dyDescent="0.3">
      <c r="A8188" t="s">
        <v>3449</v>
      </c>
      <c r="B8188" t="s">
        <v>219</v>
      </c>
      <c r="C8188" t="s">
        <v>5</v>
      </c>
      <c r="D8188" s="155">
        <v>999</v>
      </c>
      <c r="E8188" s="17">
        <v>2800</v>
      </c>
      <c r="F8188" s="17">
        <v>597184</v>
      </c>
      <c r="G8188" s="17">
        <v>326378.07079999987</v>
      </c>
      <c r="H8188">
        <v>59.194220537398799</v>
      </c>
    </row>
    <row r="8189" spans="1:8" x14ac:dyDescent="0.3">
      <c r="A8189" t="s">
        <v>3450</v>
      </c>
      <c r="B8189" t="s">
        <v>219</v>
      </c>
      <c r="C8189" t="s">
        <v>6</v>
      </c>
      <c r="D8189" s="155">
        <v>999</v>
      </c>
      <c r="E8189" s="17">
        <v>800</v>
      </c>
      <c r="F8189" s="17">
        <v>235613</v>
      </c>
      <c r="G8189" s="17">
        <v>110413.32750000003</v>
      </c>
      <c r="H8189">
        <v>51.073624864314326</v>
      </c>
    </row>
    <row r="8190" spans="1:8" x14ac:dyDescent="0.3">
      <c r="A8190" t="s">
        <v>3451</v>
      </c>
      <c r="B8190" t="s">
        <v>219</v>
      </c>
      <c r="C8190" t="s">
        <v>8</v>
      </c>
      <c r="D8190" s="155">
        <v>999</v>
      </c>
      <c r="E8190" s="17">
        <v>3100</v>
      </c>
      <c r="F8190" s="17">
        <v>453405</v>
      </c>
      <c r="G8190" s="17">
        <v>205382.00330000007</v>
      </c>
      <c r="H8190">
        <v>65.761288947848684</v>
      </c>
    </row>
    <row r="8191" spans="1:8" x14ac:dyDescent="0.3">
      <c r="A8191" t="s">
        <v>3452</v>
      </c>
      <c r="B8191" t="s">
        <v>219</v>
      </c>
      <c r="C8191" t="s">
        <v>21</v>
      </c>
      <c r="D8191" s="155">
        <v>999</v>
      </c>
      <c r="E8191" s="17">
        <v>2040</v>
      </c>
      <c r="F8191" s="17">
        <v>220687</v>
      </c>
      <c r="G8191" s="17">
        <v>91024.822799999994</v>
      </c>
      <c r="H8191">
        <v>60.32656614993202</v>
      </c>
    </row>
    <row r="8192" spans="1:8" x14ac:dyDescent="0.3">
      <c r="A8192" t="s">
        <v>3453</v>
      </c>
      <c r="B8192" t="s">
        <v>219</v>
      </c>
      <c r="C8192" t="s">
        <v>22</v>
      </c>
      <c r="D8192" s="155">
        <v>999</v>
      </c>
      <c r="E8192" s="17">
        <v>1920</v>
      </c>
      <c r="F8192" s="17">
        <v>396716</v>
      </c>
      <c r="G8192" s="17">
        <v>184636.85199999996</v>
      </c>
      <c r="H8192">
        <v>51.837037630875415</v>
      </c>
    </row>
    <row r="8193" spans="1:8" x14ac:dyDescent="0.3">
      <c r="A8193" t="s">
        <v>3454</v>
      </c>
      <c r="B8193" t="s">
        <v>219</v>
      </c>
      <c r="C8193" t="s">
        <v>23</v>
      </c>
      <c r="D8193" s="155">
        <v>999</v>
      </c>
      <c r="E8193" s="17">
        <v>1080</v>
      </c>
      <c r="F8193" s="17">
        <v>250696</v>
      </c>
      <c r="G8193" s="17">
        <v>117856.6758</v>
      </c>
      <c r="H8193">
        <v>70.328505258987178</v>
      </c>
    </row>
    <row r="8194" spans="1:8" x14ac:dyDescent="0.3">
      <c r="A8194" t="s">
        <v>3455</v>
      </c>
      <c r="B8194" t="s">
        <v>219</v>
      </c>
      <c r="C8194" t="s">
        <v>24</v>
      </c>
      <c r="D8194" s="155">
        <v>999</v>
      </c>
      <c r="E8194" s="17">
        <v>4560</v>
      </c>
      <c r="F8194" s="17">
        <v>323247</v>
      </c>
      <c r="G8194" s="17">
        <v>155812.44899999996</v>
      </c>
      <c r="H8194">
        <v>73.613561414812096</v>
      </c>
    </row>
    <row r="8195" spans="1:8" x14ac:dyDescent="0.3">
      <c r="A8195" t="s">
        <v>3456</v>
      </c>
      <c r="B8195" t="s">
        <v>219</v>
      </c>
      <c r="C8195" t="s">
        <v>25</v>
      </c>
      <c r="D8195" s="155">
        <v>999</v>
      </c>
      <c r="E8195" s="17">
        <v>1680</v>
      </c>
      <c r="F8195" s="17">
        <v>190836</v>
      </c>
      <c r="G8195" s="17">
        <v>93341.64</v>
      </c>
      <c r="H8195">
        <v>64.69484202881074</v>
      </c>
    </row>
    <row r="8196" spans="1:8" x14ac:dyDescent="0.3">
      <c r="A8196" t="s">
        <v>9499</v>
      </c>
      <c r="B8196" t="s">
        <v>219</v>
      </c>
      <c r="C8196" t="s">
        <v>5061</v>
      </c>
      <c r="D8196" s="155">
        <v>999</v>
      </c>
      <c r="E8196" s="17">
        <v>6349</v>
      </c>
      <c r="F8196" s="17">
        <v>310250</v>
      </c>
      <c r="G8196" s="17">
        <v>160306.87999999998</v>
      </c>
      <c r="H8196">
        <v>47.607125091167902</v>
      </c>
    </row>
    <row r="8197" spans="1:8" x14ac:dyDescent="0.3">
      <c r="A8197" t="s">
        <v>3457</v>
      </c>
      <c r="B8197" t="s">
        <v>219</v>
      </c>
      <c r="C8197" t="s">
        <v>14</v>
      </c>
      <c r="D8197" s="155">
        <v>999</v>
      </c>
      <c r="E8197" s="17">
        <v>0</v>
      </c>
      <c r="F8197" s="17">
        <v>4188</v>
      </c>
      <c r="G8197" s="17">
        <v>1928.4769999999999</v>
      </c>
      <c r="H8197">
        <v>213.90061818357233</v>
      </c>
    </row>
    <row r="8198" spans="1:8" x14ac:dyDescent="0.3">
      <c r="A8198" t="s">
        <v>3458</v>
      </c>
      <c r="B8198" t="s">
        <v>219</v>
      </c>
      <c r="C8198" t="s">
        <v>15</v>
      </c>
      <c r="D8198" s="155">
        <v>999</v>
      </c>
      <c r="E8198" s="17">
        <v>3002</v>
      </c>
      <c r="F8198" s="17">
        <v>357630</v>
      </c>
      <c r="G8198" s="17">
        <v>207130.39700000003</v>
      </c>
      <c r="H8198">
        <v>44.184654101047713</v>
      </c>
    </row>
    <row r="8199" spans="1:8" x14ac:dyDescent="0.3">
      <c r="A8199" t="s">
        <v>9500</v>
      </c>
      <c r="B8199" t="s">
        <v>219</v>
      </c>
      <c r="C8199" t="s">
        <v>5065</v>
      </c>
      <c r="D8199" s="155">
        <v>999</v>
      </c>
      <c r="E8199" s="17">
        <v>0</v>
      </c>
      <c r="F8199" s="17">
        <v>339861</v>
      </c>
      <c r="G8199" s="17">
        <v>154144.94730000009</v>
      </c>
      <c r="H8199">
        <v>50.400945261959947</v>
      </c>
    </row>
    <row r="8200" spans="1:8" x14ac:dyDescent="0.3">
      <c r="A8200" t="s">
        <v>9501</v>
      </c>
      <c r="B8200" t="s">
        <v>219</v>
      </c>
      <c r="C8200" t="s">
        <v>5067</v>
      </c>
      <c r="D8200" s="155">
        <v>999</v>
      </c>
      <c r="E8200" s="17">
        <v>0</v>
      </c>
      <c r="F8200" s="17">
        <v>545462</v>
      </c>
      <c r="G8200" s="17">
        <v>211208.34359999996</v>
      </c>
      <c r="H8200">
        <v>77.581532024491352</v>
      </c>
    </row>
    <row r="8201" spans="1:8" x14ac:dyDescent="0.3">
      <c r="A8201" t="s">
        <v>9502</v>
      </c>
      <c r="B8201" t="s">
        <v>219</v>
      </c>
      <c r="C8201" t="s">
        <v>5069</v>
      </c>
      <c r="D8201" s="155">
        <v>999</v>
      </c>
      <c r="E8201" s="17">
        <v>0</v>
      </c>
      <c r="F8201" s="17">
        <v>3442</v>
      </c>
      <c r="G8201" s="17">
        <v>-2447.0820000000003</v>
      </c>
      <c r="H8201">
        <v>95.243228961661529</v>
      </c>
    </row>
    <row r="8202" spans="1:8" x14ac:dyDescent="0.3">
      <c r="A8202" t="s">
        <v>9503</v>
      </c>
      <c r="B8202" t="s">
        <v>219</v>
      </c>
      <c r="C8202" t="s">
        <v>5071</v>
      </c>
      <c r="D8202" s="155">
        <v>999</v>
      </c>
      <c r="E8202" s="17">
        <v>0</v>
      </c>
      <c r="F8202" s="17">
        <v>5813</v>
      </c>
      <c r="G8202" s="17">
        <v>-372.84969999999976</v>
      </c>
      <c r="H8202">
        <v>31.128590240399816</v>
      </c>
    </row>
    <row r="8203" spans="1:8" x14ac:dyDescent="0.3">
      <c r="A8203" t="s">
        <v>9504</v>
      </c>
      <c r="B8203" t="s">
        <v>219</v>
      </c>
      <c r="C8203" t="s">
        <v>5073</v>
      </c>
      <c r="D8203" s="155">
        <v>999</v>
      </c>
      <c r="E8203" s="17">
        <v>0</v>
      </c>
      <c r="F8203" s="17">
        <v>19378</v>
      </c>
      <c r="G8203" s="17">
        <v>7668.6332999999995</v>
      </c>
      <c r="H8203">
        <v>66.440614760147611</v>
      </c>
    </row>
    <row r="8204" spans="1:8" x14ac:dyDescent="0.3">
      <c r="A8204" t="s">
        <v>9505</v>
      </c>
      <c r="B8204" t="s">
        <v>219</v>
      </c>
      <c r="C8204" t="s">
        <v>5075</v>
      </c>
      <c r="D8204" s="155">
        <v>999</v>
      </c>
      <c r="E8204" s="17">
        <v>0</v>
      </c>
      <c r="F8204" s="17">
        <v>4205</v>
      </c>
      <c r="G8204" s="17">
        <v>-3024.1099999999988</v>
      </c>
      <c r="H8204">
        <v>49.44772039711664</v>
      </c>
    </row>
    <row r="8205" spans="1:8" x14ac:dyDescent="0.3">
      <c r="A8205" t="s">
        <v>3459</v>
      </c>
      <c r="B8205" t="s">
        <v>219</v>
      </c>
      <c r="C8205" t="s">
        <v>26</v>
      </c>
      <c r="D8205" s="155">
        <v>999</v>
      </c>
      <c r="E8205" s="17">
        <v>1368</v>
      </c>
      <c r="F8205" s="17">
        <v>682984</v>
      </c>
      <c r="G8205" s="17">
        <v>342499.3842999998</v>
      </c>
      <c r="H8205">
        <v>50.338544228387448</v>
      </c>
    </row>
    <row r="8206" spans="1:8" x14ac:dyDescent="0.3">
      <c r="A8206" t="s">
        <v>3460</v>
      </c>
      <c r="B8206" t="s">
        <v>219</v>
      </c>
      <c r="C8206" t="s">
        <v>27</v>
      </c>
      <c r="D8206" s="155">
        <v>999</v>
      </c>
      <c r="E8206" s="17">
        <v>1596</v>
      </c>
      <c r="F8206" s="17">
        <v>332043</v>
      </c>
      <c r="G8206" s="17">
        <v>148437.73950000014</v>
      </c>
      <c r="H8206">
        <v>96.490219320268579</v>
      </c>
    </row>
    <row r="8207" spans="1:8" x14ac:dyDescent="0.3">
      <c r="A8207" t="s">
        <v>3461</v>
      </c>
      <c r="B8207" t="s">
        <v>219</v>
      </c>
      <c r="C8207" t="s">
        <v>28</v>
      </c>
      <c r="D8207" s="155">
        <v>999</v>
      </c>
      <c r="E8207" s="17">
        <v>1056</v>
      </c>
      <c r="F8207" s="17">
        <v>166733</v>
      </c>
      <c r="G8207" s="17">
        <v>53610.22460000003</v>
      </c>
      <c r="H8207">
        <v>85.440567314793924</v>
      </c>
    </row>
    <row r="8208" spans="1:8" x14ac:dyDescent="0.3">
      <c r="A8208" t="s">
        <v>3462</v>
      </c>
      <c r="B8208" t="s">
        <v>219</v>
      </c>
      <c r="C8208" t="s">
        <v>29</v>
      </c>
      <c r="D8208" s="155">
        <v>999</v>
      </c>
      <c r="E8208" s="17">
        <v>200</v>
      </c>
      <c r="F8208" s="17">
        <v>82187</v>
      </c>
      <c r="G8208" s="17">
        <v>30432.26279999999</v>
      </c>
      <c r="H8208">
        <v>47.587617969780567</v>
      </c>
    </row>
    <row r="8209" spans="1:8" x14ac:dyDescent="0.3">
      <c r="A8209" t="s">
        <v>9506</v>
      </c>
      <c r="B8209" t="s">
        <v>219</v>
      </c>
      <c r="C8209" t="s">
        <v>5077</v>
      </c>
      <c r="D8209" s="155">
        <v>999</v>
      </c>
      <c r="E8209" s="17">
        <v>640</v>
      </c>
      <c r="F8209" s="17">
        <v>10393</v>
      </c>
      <c r="G8209" s="17">
        <v>3358.8520000000008</v>
      </c>
      <c r="H8209">
        <v>99.992292542039294</v>
      </c>
    </row>
    <row r="8210" spans="1:8" x14ac:dyDescent="0.3">
      <c r="A8210" t="s">
        <v>3463</v>
      </c>
      <c r="B8210" t="s">
        <v>219</v>
      </c>
      <c r="C8210" t="s">
        <v>30</v>
      </c>
      <c r="D8210" s="155">
        <v>999</v>
      </c>
      <c r="E8210" s="17">
        <v>1108</v>
      </c>
      <c r="F8210" s="17">
        <v>70494</v>
      </c>
      <c r="G8210" s="17">
        <v>34349.025600000001</v>
      </c>
      <c r="H8210">
        <v>168.44762693759168</v>
      </c>
    </row>
    <row r="8211" spans="1:8" x14ac:dyDescent="0.3">
      <c r="A8211" t="s">
        <v>9507</v>
      </c>
      <c r="B8211" t="s">
        <v>219</v>
      </c>
      <c r="C8211" t="s">
        <v>5079</v>
      </c>
      <c r="D8211" s="155">
        <v>999</v>
      </c>
      <c r="E8211" s="17">
        <v>720</v>
      </c>
      <c r="F8211" s="17">
        <v>16705</v>
      </c>
      <c r="G8211" s="17">
        <v>7524.41</v>
      </c>
      <c r="H8211">
        <v>138.22929703864355</v>
      </c>
    </row>
    <row r="8212" spans="1:8" x14ac:dyDescent="0.3">
      <c r="A8212" t="s">
        <v>9508</v>
      </c>
      <c r="B8212" t="s">
        <v>219</v>
      </c>
      <c r="C8212" t="s">
        <v>5081</v>
      </c>
      <c r="D8212" s="155">
        <v>999</v>
      </c>
      <c r="E8212" s="17">
        <v>0</v>
      </c>
      <c r="F8212" s="17">
        <v>121825</v>
      </c>
      <c r="G8212" s="17">
        <v>62004.597499999996</v>
      </c>
      <c r="H8212">
        <v>39.640915115875373</v>
      </c>
    </row>
    <row r="8213" spans="1:8" x14ac:dyDescent="0.3">
      <c r="A8213" t="s">
        <v>9509</v>
      </c>
      <c r="B8213" t="s">
        <v>219</v>
      </c>
      <c r="C8213" t="s">
        <v>5083</v>
      </c>
      <c r="D8213" s="155">
        <v>999</v>
      </c>
      <c r="E8213" s="17">
        <v>0</v>
      </c>
      <c r="F8213" s="17">
        <v>197426</v>
      </c>
      <c r="G8213" s="17">
        <v>97151.212000000014</v>
      </c>
      <c r="H8213">
        <v>54.475421802936189</v>
      </c>
    </row>
    <row r="8214" spans="1:8" x14ac:dyDescent="0.3">
      <c r="A8214" t="s">
        <v>9510</v>
      </c>
      <c r="B8214" t="s">
        <v>219</v>
      </c>
      <c r="C8214" t="s">
        <v>5085</v>
      </c>
      <c r="D8214" s="155">
        <v>999</v>
      </c>
      <c r="E8214" s="17">
        <v>540</v>
      </c>
      <c r="F8214" s="17">
        <v>95725</v>
      </c>
      <c r="G8214" s="17">
        <v>38034.892000000014</v>
      </c>
      <c r="H8214">
        <v>31.440927524351324</v>
      </c>
    </row>
    <row r="8215" spans="1:8" x14ac:dyDescent="0.3">
      <c r="A8215" t="s">
        <v>3464</v>
      </c>
      <c r="B8215" t="s">
        <v>219</v>
      </c>
      <c r="C8215" t="s">
        <v>31</v>
      </c>
      <c r="D8215" s="155">
        <v>999</v>
      </c>
      <c r="E8215" s="17">
        <v>2080</v>
      </c>
      <c r="F8215" s="17">
        <v>276272</v>
      </c>
      <c r="G8215" s="17">
        <v>140582.55839999995</v>
      </c>
      <c r="H8215">
        <v>52.12674016339971</v>
      </c>
    </row>
    <row r="8216" spans="1:8" x14ac:dyDescent="0.3">
      <c r="A8216" t="s">
        <v>9511</v>
      </c>
      <c r="B8216" t="s">
        <v>219</v>
      </c>
      <c r="C8216" t="s">
        <v>5087</v>
      </c>
      <c r="D8216" s="155">
        <v>999</v>
      </c>
      <c r="E8216" s="17">
        <v>0</v>
      </c>
      <c r="F8216" s="17">
        <v>123709</v>
      </c>
      <c r="G8216" s="17">
        <v>43127.392000000036</v>
      </c>
      <c r="H8216">
        <v>35.353587699565409</v>
      </c>
    </row>
    <row r="8217" spans="1:8" x14ac:dyDescent="0.3">
      <c r="A8217" t="s">
        <v>2849</v>
      </c>
      <c r="B8217" t="s">
        <v>220</v>
      </c>
      <c r="C8217" t="s">
        <v>4</v>
      </c>
      <c r="D8217" s="155">
        <v>1028</v>
      </c>
      <c r="E8217" s="17">
        <v>11544</v>
      </c>
      <c r="F8217" s="17">
        <v>3274871</v>
      </c>
      <c r="G8217" s="17">
        <v>1699682.9214999976</v>
      </c>
      <c r="H8217">
        <v>58.730006479476955</v>
      </c>
    </row>
    <row r="8218" spans="1:8" x14ac:dyDescent="0.3">
      <c r="A8218" t="s">
        <v>2850</v>
      </c>
      <c r="B8218" t="s">
        <v>220</v>
      </c>
      <c r="C8218" t="s">
        <v>2</v>
      </c>
      <c r="D8218" s="155">
        <v>1028</v>
      </c>
      <c r="E8218" s="17">
        <v>11244</v>
      </c>
      <c r="F8218" s="17">
        <v>4171584</v>
      </c>
      <c r="G8218" s="17">
        <v>2162294.3628000012</v>
      </c>
      <c r="H8218">
        <v>54.826264621368097</v>
      </c>
    </row>
    <row r="8219" spans="1:8" x14ac:dyDescent="0.3">
      <c r="A8219" t="s">
        <v>2851</v>
      </c>
      <c r="B8219" t="s">
        <v>220</v>
      </c>
      <c r="C8219" t="s">
        <v>3</v>
      </c>
      <c r="D8219" s="155">
        <v>1028</v>
      </c>
      <c r="E8219" s="17">
        <v>12552</v>
      </c>
      <c r="F8219" s="17">
        <v>1591259</v>
      </c>
      <c r="G8219" s="17">
        <v>739395.97399999923</v>
      </c>
      <c r="H8219">
        <v>60.76038392961064</v>
      </c>
    </row>
    <row r="8220" spans="1:8" x14ac:dyDescent="0.3">
      <c r="A8220" t="s">
        <v>2852</v>
      </c>
      <c r="B8220" t="s">
        <v>220</v>
      </c>
      <c r="C8220" t="s">
        <v>7</v>
      </c>
      <c r="D8220" s="155">
        <v>1028</v>
      </c>
      <c r="E8220" s="17">
        <v>3033</v>
      </c>
      <c r="F8220" s="17">
        <v>913469</v>
      </c>
      <c r="G8220" s="17">
        <v>489500.49799999979</v>
      </c>
      <c r="H8220">
        <v>54.964071892538833</v>
      </c>
    </row>
    <row r="8221" spans="1:8" x14ac:dyDescent="0.3">
      <c r="A8221" t="s">
        <v>2853</v>
      </c>
      <c r="B8221" t="s">
        <v>220</v>
      </c>
      <c r="C8221" t="s">
        <v>5</v>
      </c>
      <c r="D8221" s="155">
        <v>1028</v>
      </c>
      <c r="E8221" s="17">
        <v>4000</v>
      </c>
      <c r="F8221" s="17">
        <v>638492</v>
      </c>
      <c r="G8221" s="17">
        <v>358631.31370000023</v>
      </c>
      <c r="H8221">
        <v>64.890483505542662</v>
      </c>
    </row>
    <row r="8222" spans="1:8" x14ac:dyDescent="0.3">
      <c r="A8222" t="s">
        <v>2854</v>
      </c>
      <c r="B8222" t="s">
        <v>220</v>
      </c>
      <c r="C8222" t="s">
        <v>6</v>
      </c>
      <c r="D8222" s="155">
        <v>1028</v>
      </c>
      <c r="E8222" s="17">
        <v>1840</v>
      </c>
      <c r="F8222" s="17">
        <v>473265.99</v>
      </c>
      <c r="G8222" s="17">
        <v>237344.53029999993</v>
      </c>
      <c r="H8222">
        <v>44.976486567576167</v>
      </c>
    </row>
    <row r="8223" spans="1:8" x14ac:dyDescent="0.3">
      <c r="A8223" t="s">
        <v>2855</v>
      </c>
      <c r="B8223" t="s">
        <v>220</v>
      </c>
      <c r="C8223" t="s">
        <v>8</v>
      </c>
      <c r="D8223" s="155">
        <v>1028</v>
      </c>
      <c r="E8223" s="17">
        <v>2360</v>
      </c>
      <c r="F8223" s="17">
        <v>607683</v>
      </c>
      <c r="G8223" s="17">
        <v>295883.60269999993</v>
      </c>
      <c r="H8223">
        <v>42.847311786962202</v>
      </c>
    </row>
    <row r="8224" spans="1:8" x14ac:dyDescent="0.3">
      <c r="A8224" t="s">
        <v>2856</v>
      </c>
      <c r="B8224" t="s">
        <v>220</v>
      </c>
      <c r="C8224" t="s">
        <v>21</v>
      </c>
      <c r="D8224" s="155">
        <v>1028</v>
      </c>
      <c r="E8224" s="17">
        <v>2320</v>
      </c>
      <c r="F8224" s="17">
        <v>249966</v>
      </c>
      <c r="G8224" s="17">
        <v>116213.03999999995</v>
      </c>
      <c r="H8224">
        <v>61.209411079949199</v>
      </c>
    </row>
    <row r="8225" spans="1:8" x14ac:dyDescent="0.3">
      <c r="A8225" t="s">
        <v>2857</v>
      </c>
      <c r="B8225" t="s">
        <v>220</v>
      </c>
      <c r="C8225" t="s">
        <v>22</v>
      </c>
      <c r="D8225" s="155">
        <v>1028</v>
      </c>
      <c r="E8225" s="17">
        <v>2160</v>
      </c>
      <c r="F8225" s="17">
        <v>398620</v>
      </c>
      <c r="G8225" s="17">
        <v>193236.25199999995</v>
      </c>
      <c r="H8225">
        <v>64.508313691402506</v>
      </c>
    </row>
    <row r="8226" spans="1:8" x14ac:dyDescent="0.3">
      <c r="A8226" t="s">
        <v>2858</v>
      </c>
      <c r="B8226" t="s">
        <v>220</v>
      </c>
      <c r="C8226" t="s">
        <v>23</v>
      </c>
      <c r="D8226" s="155">
        <v>1028</v>
      </c>
      <c r="E8226" s="17">
        <v>1240</v>
      </c>
      <c r="F8226" s="17">
        <v>345873</v>
      </c>
      <c r="G8226" s="17">
        <v>178061.08400000006</v>
      </c>
      <c r="H8226">
        <v>69.685569490786307</v>
      </c>
    </row>
    <row r="8227" spans="1:8" x14ac:dyDescent="0.3">
      <c r="A8227" t="s">
        <v>2859</v>
      </c>
      <c r="B8227" t="s">
        <v>220</v>
      </c>
      <c r="C8227" t="s">
        <v>24</v>
      </c>
      <c r="D8227" s="155">
        <v>1028</v>
      </c>
      <c r="E8227" s="17">
        <v>5160</v>
      </c>
      <c r="F8227" s="17">
        <v>419688</v>
      </c>
      <c r="G8227" s="17">
        <v>212061.72400000007</v>
      </c>
      <c r="H8227">
        <v>67.629978342432906</v>
      </c>
    </row>
    <row r="8228" spans="1:8" x14ac:dyDescent="0.3">
      <c r="A8228" t="s">
        <v>2860</v>
      </c>
      <c r="B8228" t="s">
        <v>220</v>
      </c>
      <c r="C8228" t="s">
        <v>25</v>
      </c>
      <c r="D8228" s="155">
        <v>1028</v>
      </c>
      <c r="E8228" s="17">
        <v>1880</v>
      </c>
      <c r="F8228" s="17">
        <v>271185</v>
      </c>
      <c r="G8228" s="17">
        <v>140404.06600000002</v>
      </c>
      <c r="H8228">
        <v>54.628613451407084</v>
      </c>
    </row>
    <row r="8229" spans="1:8" x14ac:dyDescent="0.3">
      <c r="A8229" t="s">
        <v>9512</v>
      </c>
      <c r="B8229" t="s">
        <v>220</v>
      </c>
      <c r="C8229" t="s">
        <v>5061</v>
      </c>
      <c r="D8229" s="155">
        <v>1028</v>
      </c>
      <c r="E8229" s="17">
        <v>1636</v>
      </c>
      <c r="F8229" s="17">
        <v>275724</v>
      </c>
      <c r="G8229" s="17">
        <v>147841.71300000005</v>
      </c>
      <c r="H8229">
        <v>54.596579676433187</v>
      </c>
    </row>
    <row r="8230" spans="1:8" x14ac:dyDescent="0.3">
      <c r="A8230" t="s">
        <v>2861</v>
      </c>
      <c r="B8230" t="s">
        <v>220</v>
      </c>
      <c r="C8230" t="s">
        <v>14</v>
      </c>
      <c r="D8230" s="155">
        <v>1028</v>
      </c>
      <c r="E8230" s="17">
        <v>1161</v>
      </c>
      <c r="F8230" s="17">
        <v>365619</v>
      </c>
      <c r="G8230" s="17">
        <v>189854.52999999971</v>
      </c>
      <c r="H8230">
        <v>28.918875923558343</v>
      </c>
    </row>
    <row r="8231" spans="1:8" x14ac:dyDescent="0.3">
      <c r="A8231" t="s">
        <v>2862</v>
      </c>
      <c r="B8231" t="s">
        <v>220</v>
      </c>
      <c r="C8231" t="s">
        <v>15</v>
      </c>
      <c r="D8231" s="155">
        <v>1028</v>
      </c>
      <c r="E8231" s="17">
        <v>1146</v>
      </c>
      <c r="F8231" s="17">
        <v>447812</v>
      </c>
      <c r="G8231" s="17">
        <v>262379.28100000008</v>
      </c>
      <c r="H8231">
        <v>26.702735386736094</v>
      </c>
    </row>
    <row r="8232" spans="1:8" x14ac:dyDescent="0.3">
      <c r="A8232" t="s">
        <v>9513</v>
      </c>
      <c r="B8232" t="s">
        <v>220</v>
      </c>
      <c r="C8232" t="s">
        <v>5063</v>
      </c>
      <c r="D8232" s="155">
        <v>1028</v>
      </c>
      <c r="E8232" s="17">
        <v>400</v>
      </c>
      <c r="F8232" s="17">
        <v>16213</v>
      </c>
      <c r="G8232" s="17">
        <v>7407.360999999999</v>
      </c>
      <c r="H8232">
        <v>51.697884866731393</v>
      </c>
    </row>
    <row r="8233" spans="1:8" x14ac:dyDescent="0.3">
      <c r="A8233" t="s">
        <v>9514</v>
      </c>
      <c r="B8233" t="s">
        <v>220</v>
      </c>
      <c r="C8233" t="s">
        <v>5065</v>
      </c>
      <c r="D8233" s="155">
        <v>1028</v>
      </c>
      <c r="E8233" s="17">
        <v>0</v>
      </c>
      <c r="F8233" s="17">
        <v>198782</v>
      </c>
      <c r="G8233" s="17">
        <v>77323.939300000013</v>
      </c>
      <c r="H8233">
        <v>55.036541402640623</v>
      </c>
    </row>
    <row r="8234" spans="1:8" x14ac:dyDescent="0.3">
      <c r="A8234" t="s">
        <v>9515</v>
      </c>
      <c r="B8234" t="s">
        <v>220</v>
      </c>
      <c r="C8234" t="s">
        <v>5067</v>
      </c>
      <c r="D8234" s="155">
        <v>1028</v>
      </c>
      <c r="E8234" s="17">
        <v>0</v>
      </c>
      <c r="F8234" s="17">
        <v>279195</v>
      </c>
      <c r="G8234" s="17">
        <v>113618.62189999982</v>
      </c>
      <c r="H8234">
        <v>72.227209033871333</v>
      </c>
    </row>
    <row r="8235" spans="1:8" x14ac:dyDescent="0.3">
      <c r="A8235" t="s">
        <v>9516</v>
      </c>
      <c r="B8235" t="s">
        <v>220</v>
      </c>
      <c r="C8235" t="s">
        <v>5069</v>
      </c>
      <c r="D8235" s="155">
        <v>1028</v>
      </c>
      <c r="E8235" s="17">
        <v>0</v>
      </c>
      <c r="F8235" s="17">
        <v>35385</v>
      </c>
      <c r="G8235" s="17">
        <v>16587.146000000001</v>
      </c>
      <c r="H8235">
        <v>37.655611417133024</v>
      </c>
    </row>
    <row r="8236" spans="1:8" x14ac:dyDescent="0.3">
      <c r="A8236" t="s">
        <v>9517</v>
      </c>
      <c r="B8236" t="s">
        <v>220</v>
      </c>
      <c r="C8236" t="s">
        <v>5071</v>
      </c>
      <c r="D8236" s="155">
        <v>1028</v>
      </c>
      <c r="E8236" s="17">
        <v>0</v>
      </c>
      <c r="F8236" s="17">
        <v>31527</v>
      </c>
      <c r="G8236" s="17">
        <v>11499.255999999998</v>
      </c>
      <c r="H8236">
        <v>65.330240170835111</v>
      </c>
    </row>
    <row r="8237" spans="1:8" x14ac:dyDescent="0.3">
      <c r="A8237" t="s">
        <v>9518</v>
      </c>
      <c r="B8237" t="s">
        <v>220</v>
      </c>
      <c r="C8237" t="s">
        <v>5073</v>
      </c>
      <c r="D8237" s="155">
        <v>1028</v>
      </c>
      <c r="E8237" s="17">
        <v>0</v>
      </c>
      <c r="F8237" s="17">
        <v>36017</v>
      </c>
      <c r="G8237" s="17">
        <v>12977.561499999993</v>
      </c>
      <c r="H8237">
        <v>52.930528115952157</v>
      </c>
    </row>
    <row r="8238" spans="1:8" x14ac:dyDescent="0.3">
      <c r="A8238" t="s">
        <v>9519</v>
      </c>
      <c r="B8238" t="s">
        <v>220</v>
      </c>
      <c r="C8238" t="s">
        <v>5075</v>
      </c>
      <c r="D8238" s="155">
        <v>1028</v>
      </c>
      <c r="E8238" s="17">
        <v>0</v>
      </c>
      <c r="F8238" s="17">
        <v>1548</v>
      </c>
      <c r="G8238" s="17">
        <v>184.6099999999999</v>
      </c>
      <c r="H8238">
        <v>386.20380082001515</v>
      </c>
    </row>
    <row r="8239" spans="1:8" x14ac:dyDescent="0.3">
      <c r="A8239" t="s">
        <v>2863</v>
      </c>
      <c r="B8239" t="s">
        <v>220</v>
      </c>
      <c r="C8239" t="s">
        <v>26</v>
      </c>
      <c r="D8239" s="155">
        <v>1028</v>
      </c>
      <c r="E8239" s="17">
        <v>1140</v>
      </c>
      <c r="F8239" s="17">
        <v>310366</v>
      </c>
      <c r="G8239" s="17">
        <v>154990.4438000001</v>
      </c>
      <c r="H8239">
        <v>94.304735147264836</v>
      </c>
    </row>
    <row r="8240" spans="1:8" x14ac:dyDescent="0.3">
      <c r="A8240" t="s">
        <v>2864</v>
      </c>
      <c r="B8240" t="s">
        <v>220</v>
      </c>
      <c r="C8240" t="s">
        <v>27</v>
      </c>
      <c r="D8240" s="155">
        <v>1028</v>
      </c>
      <c r="E8240" s="17">
        <v>1140</v>
      </c>
      <c r="F8240" s="17">
        <v>321016</v>
      </c>
      <c r="G8240" s="17">
        <v>167265.00100000011</v>
      </c>
      <c r="H8240">
        <v>81.320416872218075</v>
      </c>
    </row>
    <row r="8241" spans="1:8" x14ac:dyDescent="0.3">
      <c r="A8241" t="s">
        <v>2865</v>
      </c>
      <c r="B8241" t="s">
        <v>220</v>
      </c>
      <c r="C8241" t="s">
        <v>28</v>
      </c>
      <c r="D8241" s="155">
        <v>1028</v>
      </c>
      <c r="E8241" s="17">
        <v>1584</v>
      </c>
      <c r="F8241" s="17">
        <v>269780</v>
      </c>
      <c r="G8241" s="17">
        <v>109094.9676</v>
      </c>
      <c r="H8241">
        <v>74.850423186646424</v>
      </c>
    </row>
    <row r="8242" spans="1:8" x14ac:dyDescent="0.3">
      <c r="A8242" t="s">
        <v>2866</v>
      </c>
      <c r="B8242" t="s">
        <v>220</v>
      </c>
      <c r="C8242" t="s">
        <v>29</v>
      </c>
      <c r="D8242" s="155">
        <v>1028</v>
      </c>
      <c r="E8242" s="17">
        <v>400</v>
      </c>
      <c r="F8242" s="17">
        <v>84377</v>
      </c>
      <c r="G8242" s="17">
        <v>39006.337300000014</v>
      </c>
      <c r="H8242">
        <v>86.584292955456263</v>
      </c>
    </row>
    <row r="8243" spans="1:8" x14ac:dyDescent="0.3">
      <c r="A8243" t="s">
        <v>9520</v>
      </c>
      <c r="B8243" t="s">
        <v>220</v>
      </c>
      <c r="C8243" t="s">
        <v>5077</v>
      </c>
      <c r="D8243" s="155">
        <v>1028</v>
      </c>
      <c r="E8243" s="17">
        <v>960</v>
      </c>
      <c r="F8243" s="17">
        <v>8560</v>
      </c>
      <c r="G8243" s="17">
        <v>2694.7240000000002</v>
      </c>
      <c r="H8243">
        <v>91.779035666863763</v>
      </c>
    </row>
    <row r="8244" spans="1:8" x14ac:dyDescent="0.3">
      <c r="A8244" t="s">
        <v>2867</v>
      </c>
      <c r="B8244" t="s">
        <v>220</v>
      </c>
      <c r="C8244" t="s">
        <v>30</v>
      </c>
      <c r="D8244" s="155">
        <v>1028</v>
      </c>
      <c r="E8244" s="17">
        <v>1108</v>
      </c>
      <c r="F8244" s="17">
        <v>203867</v>
      </c>
      <c r="G8244" s="17">
        <v>116466.0333999999</v>
      </c>
      <c r="H8244">
        <v>67.425162447802748</v>
      </c>
    </row>
    <row r="8245" spans="1:8" x14ac:dyDescent="0.3">
      <c r="A8245" t="s">
        <v>9521</v>
      </c>
      <c r="B8245" t="s">
        <v>220</v>
      </c>
      <c r="C8245" t="s">
        <v>5079</v>
      </c>
      <c r="D8245" s="155">
        <v>1028</v>
      </c>
      <c r="E8245" s="17">
        <v>800</v>
      </c>
      <c r="F8245" s="17">
        <v>20364</v>
      </c>
      <c r="G8245" s="17">
        <v>10664.812</v>
      </c>
      <c r="H8245">
        <v>147.11805384120819</v>
      </c>
    </row>
    <row r="8246" spans="1:8" x14ac:dyDescent="0.3">
      <c r="A8246" t="s">
        <v>9522</v>
      </c>
      <c r="B8246" t="s">
        <v>220</v>
      </c>
      <c r="C8246" t="s">
        <v>5081</v>
      </c>
      <c r="D8246" s="155">
        <v>1028</v>
      </c>
      <c r="E8246" s="17">
        <v>0</v>
      </c>
      <c r="F8246" s="17">
        <v>129806</v>
      </c>
      <c r="G8246" s="17">
        <v>66374.625200000009</v>
      </c>
      <c r="H8246">
        <v>41.724964504474158</v>
      </c>
    </row>
    <row r="8247" spans="1:8" x14ac:dyDescent="0.3">
      <c r="A8247" t="s">
        <v>9523</v>
      </c>
      <c r="B8247" t="s">
        <v>220</v>
      </c>
      <c r="C8247" t="s">
        <v>5083</v>
      </c>
      <c r="D8247" s="155">
        <v>1028</v>
      </c>
      <c r="E8247" s="17">
        <v>0</v>
      </c>
      <c r="F8247" s="17">
        <v>218518</v>
      </c>
      <c r="G8247" s="17">
        <v>115877.70379999999</v>
      </c>
      <c r="H8247">
        <v>25.465620485027426</v>
      </c>
    </row>
    <row r="8248" spans="1:8" x14ac:dyDescent="0.3">
      <c r="A8248" t="s">
        <v>9524</v>
      </c>
      <c r="B8248" t="s">
        <v>220</v>
      </c>
      <c r="C8248" t="s">
        <v>5085</v>
      </c>
      <c r="D8248" s="155">
        <v>1028</v>
      </c>
      <c r="E8248" s="17">
        <v>450</v>
      </c>
      <c r="F8248" s="17">
        <v>130662</v>
      </c>
      <c r="G8248" s="17">
        <v>61282.618600000002</v>
      </c>
      <c r="H8248">
        <v>36.067766262903007</v>
      </c>
    </row>
    <row r="8249" spans="1:8" x14ac:dyDescent="0.3">
      <c r="A8249" t="s">
        <v>2868</v>
      </c>
      <c r="B8249" t="s">
        <v>220</v>
      </c>
      <c r="C8249" t="s">
        <v>31</v>
      </c>
      <c r="D8249" s="155">
        <v>1028</v>
      </c>
      <c r="E8249" s="17">
        <v>3760</v>
      </c>
      <c r="F8249" s="17">
        <v>410388</v>
      </c>
      <c r="G8249" s="17">
        <v>186152.79690000007</v>
      </c>
      <c r="H8249">
        <v>56.46218764256119</v>
      </c>
    </row>
    <row r="8250" spans="1:8" x14ac:dyDescent="0.3">
      <c r="A8250" t="s">
        <v>9525</v>
      </c>
      <c r="B8250" t="s">
        <v>220</v>
      </c>
      <c r="C8250" t="s">
        <v>5087</v>
      </c>
      <c r="D8250" s="155">
        <v>1028</v>
      </c>
      <c r="E8250" s="17">
        <v>0</v>
      </c>
      <c r="F8250" s="17">
        <v>21942</v>
      </c>
      <c r="G8250" s="17">
        <v>2638.8600000000042</v>
      </c>
      <c r="H8250">
        <v>88.134185091130334</v>
      </c>
    </row>
    <row r="8251" spans="1:8" x14ac:dyDescent="0.3">
      <c r="A8251" t="s">
        <v>2929</v>
      </c>
      <c r="B8251" t="s">
        <v>221</v>
      </c>
      <c r="C8251" t="s">
        <v>4</v>
      </c>
      <c r="D8251" s="155">
        <v>1240</v>
      </c>
      <c r="E8251" s="17">
        <v>11047</v>
      </c>
      <c r="F8251" s="17">
        <v>4096854</v>
      </c>
      <c r="G8251" s="17">
        <v>2160588.160399999</v>
      </c>
      <c r="H8251">
        <v>44.689434388191074</v>
      </c>
    </row>
    <row r="8252" spans="1:8" x14ac:dyDescent="0.3">
      <c r="A8252" t="s">
        <v>2930</v>
      </c>
      <c r="B8252" t="s">
        <v>221</v>
      </c>
      <c r="C8252" t="s">
        <v>2</v>
      </c>
      <c r="D8252" s="155">
        <v>1240</v>
      </c>
      <c r="E8252" s="17">
        <v>11973</v>
      </c>
      <c r="F8252" s="17">
        <v>5034521</v>
      </c>
      <c r="G8252" s="17">
        <v>2652121.4665999995</v>
      </c>
      <c r="H8252">
        <v>51.503683800461197</v>
      </c>
    </row>
    <row r="8253" spans="1:8" x14ac:dyDescent="0.3">
      <c r="A8253" t="s">
        <v>2931</v>
      </c>
      <c r="B8253" t="s">
        <v>221</v>
      </c>
      <c r="C8253" t="s">
        <v>3</v>
      </c>
      <c r="D8253" s="155">
        <v>1240</v>
      </c>
      <c r="E8253" s="17">
        <v>14856</v>
      </c>
      <c r="F8253" s="17">
        <v>1878531</v>
      </c>
      <c r="G8253" s="17">
        <v>849909.77590000001</v>
      </c>
      <c r="H8253">
        <v>60.326474560734233</v>
      </c>
    </row>
    <row r="8254" spans="1:8" x14ac:dyDescent="0.3">
      <c r="A8254" t="s">
        <v>2932</v>
      </c>
      <c r="B8254" t="s">
        <v>221</v>
      </c>
      <c r="C8254" t="s">
        <v>7</v>
      </c>
      <c r="D8254" s="155">
        <v>1240</v>
      </c>
      <c r="E8254" s="17">
        <v>3108</v>
      </c>
      <c r="F8254" s="17">
        <v>1110149</v>
      </c>
      <c r="G8254" s="17">
        <v>593552.17100000009</v>
      </c>
      <c r="H8254">
        <v>49.306965811243906</v>
      </c>
    </row>
    <row r="8255" spans="1:8" x14ac:dyDescent="0.3">
      <c r="A8255" t="s">
        <v>2933</v>
      </c>
      <c r="B8255" t="s">
        <v>221</v>
      </c>
      <c r="C8255" t="s">
        <v>5</v>
      </c>
      <c r="D8255" s="155">
        <v>1240</v>
      </c>
      <c r="E8255" s="17">
        <v>8400</v>
      </c>
      <c r="F8255" s="17">
        <v>1370693</v>
      </c>
      <c r="G8255" s="17">
        <v>752093.5345999999</v>
      </c>
      <c r="H8255">
        <v>61.557032937908048</v>
      </c>
    </row>
    <row r="8256" spans="1:8" x14ac:dyDescent="0.3">
      <c r="A8256" t="s">
        <v>2934</v>
      </c>
      <c r="B8256" t="s">
        <v>221</v>
      </c>
      <c r="C8256" t="s">
        <v>6</v>
      </c>
      <c r="D8256" s="155">
        <v>1240</v>
      </c>
      <c r="E8256" s="17">
        <v>2100</v>
      </c>
      <c r="F8256" s="17">
        <v>663070</v>
      </c>
      <c r="G8256" s="17">
        <v>344494.60770000011</v>
      </c>
      <c r="H8256">
        <v>36.033608960575116</v>
      </c>
    </row>
    <row r="8257" spans="1:8" x14ac:dyDescent="0.3">
      <c r="A8257" t="s">
        <v>2935</v>
      </c>
      <c r="B8257" t="s">
        <v>221</v>
      </c>
      <c r="C8257" t="s">
        <v>8</v>
      </c>
      <c r="D8257" s="155">
        <v>1240</v>
      </c>
      <c r="E8257" s="17">
        <v>4270</v>
      </c>
      <c r="F8257" s="17">
        <v>854884</v>
      </c>
      <c r="G8257" s="17">
        <v>408607.82999999973</v>
      </c>
      <c r="H8257">
        <v>52.379513963741346</v>
      </c>
    </row>
    <row r="8258" spans="1:8" x14ac:dyDescent="0.3">
      <c r="A8258" t="s">
        <v>2936</v>
      </c>
      <c r="B8258" t="s">
        <v>221</v>
      </c>
      <c r="C8258" t="s">
        <v>21</v>
      </c>
      <c r="D8258" s="155">
        <v>1240</v>
      </c>
      <c r="E8258" s="17">
        <v>2800</v>
      </c>
      <c r="F8258" s="17">
        <v>319481</v>
      </c>
      <c r="G8258" s="17">
        <v>144345.76599999995</v>
      </c>
      <c r="H8258">
        <v>56.454494018605082</v>
      </c>
    </row>
    <row r="8259" spans="1:8" x14ac:dyDescent="0.3">
      <c r="A8259" t="s">
        <v>2937</v>
      </c>
      <c r="B8259" t="s">
        <v>221</v>
      </c>
      <c r="C8259" t="s">
        <v>22</v>
      </c>
      <c r="D8259" s="155">
        <v>1240</v>
      </c>
      <c r="E8259" s="17">
        <v>2640</v>
      </c>
      <c r="F8259" s="17">
        <v>487612</v>
      </c>
      <c r="G8259" s="17">
        <v>238769.69000000009</v>
      </c>
      <c r="H8259">
        <v>61.276751749732604</v>
      </c>
    </row>
    <row r="8260" spans="1:8" x14ac:dyDescent="0.3">
      <c r="A8260" t="s">
        <v>2938</v>
      </c>
      <c r="B8260" t="s">
        <v>221</v>
      </c>
      <c r="C8260" t="s">
        <v>23</v>
      </c>
      <c r="D8260" s="155">
        <v>1240</v>
      </c>
      <c r="E8260" s="17">
        <v>1480</v>
      </c>
      <c r="F8260" s="17">
        <v>432100</v>
      </c>
      <c r="G8260" s="17">
        <v>224932.7279999998</v>
      </c>
      <c r="H8260">
        <v>61.921469928416101</v>
      </c>
    </row>
    <row r="8261" spans="1:8" x14ac:dyDescent="0.3">
      <c r="A8261" t="s">
        <v>2939</v>
      </c>
      <c r="B8261" t="s">
        <v>221</v>
      </c>
      <c r="C8261" t="s">
        <v>24</v>
      </c>
      <c r="D8261" s="155">
        <v>1240</v>
      </c>
      <c r="E8261" s="17">
        <v>6280</v>
      </c>
      <c r="F8261" s="17">
        <v>672100</v>
      </c>
      <c r="G8261" s="17">
        <v>350311.02400000009</v>
      </c>
      <c r="H8261">
        <v>61.271614354495533</v>
      </c>
    </row>
    <row r="8262" spans="1:8" x14ac:dyDescent="0.3">
      <c r="A8262" t="s">
        <v>2940</v>
      </c>
      <c r="B8262" t="s">
        <v>221</v>
      </c>
      <c r="C8262" t="s">
        <v>25</v>
      </c>
      <c r="D8262" s="155">
        <v>1240</v>
      </c>
      <c r="E8262" s="17">
        <v>2320</v>
      </c>
      <c r="F8262" s="17">
        <v>338750</v>
      </c>
      <c r="G8262" s="17">
        <v>174674.87239999999</v>
      </c>
      <c r="H8262">
        <v>53.667145475985023</v>
      </c>
    </row>
    <row r="8263" spans="1:8" x14ac:dyDescent="0.3">
      <c r="A8263" t="s">
        <v>9526</v>
      </c>
      <c r="B8263" t="s">
        <v>221</v>
      </c>
      <c r="C8263" t="s">
        <v>5061</v>
      </c>
      <c r="D8263" s="155">
        <v>1240</v>
      </c>
      <c r="E8263" s="17">
        <v>3628</v>
      </c>
      <c r="F8263" s="17">
        <v>383207.99</v>
      </c>
      <c r="G8263" s="17">
        <v>209084.75300000006</v>
      </c>
      <c r="H8263">
        <v>53.014275615034599</v>
      </c>
    </row>
    <row r="8264" spans="1:8" x14ac:dyDescent="0.3">
      <c r="A8264" t="s">
        <v>2941</v>
      </c>
      <c r="B8264" t="s">
        <v>221</v>
      </c>
      <c r="C8264" t="s">
        <v>14</v>
      </c>
      <c r="D8264" s="155">
        <v>1240</v>
      </c>
      <c r="E8264" s="17">
        <v>1351</v>
      </c>
      <c r="F8264" s="17">
        <v>364587</v>
      </c>
      <c r="G8264" s="17">
        <v>192649.10100000005</v>
      </c>
      <c r="H8264">
        <v>35.19908816031311</v>
      </c>
    </row>
    <row r="8265" spans="1:8" x14ac:dyDescent="0.3">
      <c r="A8265" t="s">
        <v>2942</v>
      </c>
      <c r="B8265" t="s">
        <v>221</v>
      </c>
      <c r="C8265" t="s">
        <v>15</v>
      </c>
      <c r="D8265" s="155">
        <v>1240</v>
      </c>
      <c r="E8265" s="17">
        <v>1047</v>
      </c>
      <c r="F8265" s="17">
        <v>455436</v>
      </c>
      <c r="G8265" s="17">
        <v>267871.72699999972</v>
      </c>
      <c r="H8265">
        <v>30.468246817985374</v>
      </c>
    </row>
    <row r="8266" spans="1:8" x14ac:dyDescent="0.3">
      <c r="A8266" t="s">
        <v>9527</v>
      </c>
      <c r="B8266" t="s">
        <v>221</v>
      </c>
      <c r="C8266" t="s">
        <v>5063</v>
      </c>
      <c r="D8266" s="155">
        <v>1240</v>
      </c>
      <c r="E8266" s="17">
        <v>400</v>
      </c>
      <c r="F8266" s="17">
        <v>28718</v>
      </c>
      <c r="G8266" s="17">
        <v>13178.388000000008</v>
      </c>
      <c r="H8266">
        <v>35.255332790805895</v>
      </c>
    </row>
    <row r="8267" spans="1:8" x14ac:dyDescent="0.3">
      <c r="A8267" t="s">
        <v>9528</v>
      </c>
      <c r="B8267" t="s">
        <v>221</v>
      </c>
      <c r="C8267" t="s">
        <v>5065</v>
      </c>
      <c r="D8267" s="155">
        <v>1240</v>
      </c>
      <c r="E8267" s="17">
        <v>0</v>
      </c>
      <c r="F8267" s="17">
        <v>418482</v>
      </c>
      <c r="G8267" s="17">
        <v>167920.10240000006</v>
      </c>
      <c r="H8267">
        <v>53.767840908944208</v>
      </c>
    </row>
    <row r="8268" spans="1:8" x14ac:dyDescent="0.3">
      <c r="A8268" t="s">
        <v>9529</v>
      </c>
      <c r="B8268" t="s">
        <v>221</v>
      </c>
      <c r="C8268" t="s">
        <v>5067</v>
      </c>
      <c r="D8268" s="155">
        <v>1240</v>
      </c>
      <c r="E8268" s="17">
        <v>0</v>
      </c>
      <c r="F8268" s="17">
        <v>595432</v>
      </c>
      <c r="G8268" s="17">
        <v>253797.00849999976</v>
      </c>
      <c r="H8268">
        <v>51.467396014965885</v>
      </c>
    </row>
    <row r="8269" spans="1:8" x14ac:dyDescent="0.3">
      <c r="A8269" t="s">
        <v>9530</v>
      </c>
      <c r="B8269" t="s">
        <v>221</v>
      </c>
      <c r="C8269" t="s">
        <v>5069</v>
      </c>
      <c r="D8269" s="155">
        <v>1240</v>
      </c>
      <c r="E8269" s="17">
        <v>0</v>
      </c>
      <c r="F8269" s="17">
        <v>38008</v>
      </c>
      <c r="G8269" s="17">
        <v>5229.4900000000052</v>
      </c>
      <c r="H8269">
        <v>114.26381657067373</v>
      </c>
    </row>
    <row r="8270" spans="1:8" x14ac:dyDescent="0.3">
      <c r="A8270" t="s">
        <v>9531</v>
      </c>
      <c r="B8270" t="s">
        <v>221</v>
      </c>
      <c r="C8270" t="s">
        <v>5071</v>
      </c>
      <c r="D8270" s="155">
        <v>1240</v>
      </c>
      <c r="E8270" s="17">
        <v>0</v>
      </c>
      <c r="F8270" s="17">
        <v>23477</v>
      </c>
      <c r="G8270" s="17">
        <v>8149.4126000000033</v>
      </c>
      <c r="H8270">
        <v>102.30997527373415</v>
      </c>
    </row>
    <row r="8271" spans="1:8" x14ac:dyDescent="0.3">
      <c r="A8271" t="s">
        <v>9532</v>
      </c>
      <c r="B8271" t="s">
        <v>221</v>
      </c>
      <c r="C8271" t="s">
        <v>5073</v>
      </c>
      <c r="D8271" s="155">
        <v>1240</v>
      </c>
      <c r="E8271" s="17">
        <v>0</v>
      </c>
      <c r="F8271" s="17">
        <v>64466</v>
      </c>
      <c r="G8271" s="17">
        <v>26710.308299999997</v>
      </c>
      <c r="H8271">
        <v>15.946494716186049</v>
      </c>
    </row>
    <row r="8272" spans="1:8" x14ac:dyDescent="0.3">
      <c r="A8272" t="s">
        <v>9533</v>
      </c>
      <c r="B8272" t="s">
        <v>221</v>
      </c>
      <c r="C8272" t="s">
        <v>5075</v>
      </c>
      <c r="D8272" s="155">
        <v>1240</v>
      </c>
      <c r="E8272" s="17">
        <v>0</v>
      </c>
      <c r="F8272" s="17">
        <v>2243</v>
      </c>
      <c r="G8272" s="17">
        <v>793.8599999999999</v>
      </c>
      <c r="H8272">
        <v>42.579557530673348</v>
      </c>
    </row>
    <row r="8273" spans="1:8" x14ac:dyDescent="0.3">
      <c r="A8273" t="s">
        <v>2943</v>
      </c>
      <c r="B8273" t="s">
        <v>221</v>
      </c>
      <c r="C8273" t="s">
        <v>26</v>
      </c>
      <c r="D8273" s="155">
        <v>1240</v>
      </c>
      <c r="E8273" s="17">
        <v>912</v>
      </c>
      <c r="F8273" s="17">
        <v>430524</v>
      </c>
      <c r="G8273" s="17">
        <v>216525.00950000013</v>
      </c>
      <c r="H8273">
        <v>56.492296659689082</v>
      </c>
    </row>
    <row r="8274" spans="1:8" x14ac:dyDescent="0.3">
      <c r="A8274" t="s">
        <v>2944</v>
      </c>
      <c r="B8274" t="s">
        <v>221</v>
      </c>
      <c r="C8274" t="s">
        <v>27</v>
      </c>
      <c r="D8274" s="155">
        <v>1240</v>
      </c>
      <c r="E8274" s="17">
        <v>912</v>
      </c>
      <c r="F8274" s="17">
        <v>302502</v>
      </c>
      <c r="G8274" s="17">
        <v>156549.23200000016</v>
      </c>
      <c r="H8274">
        <v>80.168114029190576</v>
      </c>
    </row>
    <row r="8275" spans="1:8" x14ac:dyDescent="0.3">
      <c r="A8275" t="s">
        <v>2945</v>
      </c>
      <c r="B8275" t="s">
        <v>221</v>
      </c>
      <c r="C8275" t="s">
        <v>28</v>
      </c>
      <c r="D8275" s="155">
        <v>1240</v>
      </c>
      <c r="E8275" s="17">
        <v>1056</v>
      </c>
      <c r="F8275" s="17">
        <v>237051</v>
      </c>
      <c r="G8275" s="17">
        <v>99313.729599999962</v>
      </c>
      <c r="H8275">
        <v>58.888496164796983</v>
      </c>
    </row>
    <row r="8276" spans="1:8" x14ac:dyDescent="0.3">
      <c r="A8276" t="s">
        <v>2946</v>
      </c>
      <c r="B8276" t="s">
        <v>221</v>
      </c>
      <c r="C8276" t="s">
        <v>29</v>
      </c>
      <c r="D8276" s="155">
        <v>1240</v>
      </c>
      <c r="E8276" s="17">
        <v>400</v>
      </c>
      <c r="F8276" s="17">
        <v>179416</v>
      </c>
      <c r="G8276" s="17">
        <v>90207.651099999901</v>
      </c>
      <c r="H8276">
        <v>47.347093333547726</v>
      </c>
    </row>
    <row r="8277" spans="1:8" x14ac:dyDescent="0.3">
      <c r="A8277" t="s">
        <v>9534</v>
      </c>
      <c r="B8277" t="s">
        <v>221</v>
      </c>
      <c r="C8277" t="s">
        <v>5077</v>
      </c>
      <c r="D8277" s="155">
        <v>1240</v>
      </c>
      <c r="E8277" s="17">
        <v>960</v>
      </c>
      <c r="F8277" s="17">
        <v>20010</v>
      </c>
      <c r="G8277" s="17">
        <v>9428.7239999999983</v>
      </c>
      <c r="H8277">
        <v>41.031532813244809</v>
      </c>
    </row>
    <row r="8278" spans="1:8" x14ac:dyDescent="0.3">
      <c r="A8278" t="s">
        <v>2947</v>
      </c>
      <c r="B8278" t="s">
        <v>221</v>
      </c>
      <c r="C8278" t="s">
        <v>30</v>
      </c>
      <c r="D8278" s="155">
        <v>1240</v>
      </c>
      <c r="E8278" s="17">
        <v>1908</v>
      </c>
      <c r="F8278" s="17">
        <v>266861</v>
      </c>
      <c r="G8278" s="17">
        <v>146639.38019999993</v>
      </c>
      <c r="H8278">
        <v>83.925667610244915</v>
      </c>
    </row>
    <row r="8279" spans="1:8" x14ac:dyDescent="0.3">
      <c r="A8279" t="s">
        <v>9535</v>
      </c>
      <c r="B8279" t="s">
        <v>221</v>
      </c>
      <c r="C8279" t="s">
        <v>5079</v>
      </c>
      <c r="D8279" s="155">
        <v>1240</v>
      </c>
      <c r="E8279" s="17">
        <v>840</v>
      </c>
      <c r="F8279" s="17">
        <v>30081</v>
      </c>
      <c r="G8279" s="17">
        <v>15830.261999999995</v>
      </c>
      <c r="H8279">
        <v>106.83229347139773</v>
      </c>
    </row>
    <row r="8280" spans="1:8" x14ac:dyDescent="0.3">
      <c r="A8280" t="s">
        <v>9536</v>
      </c>
      <c r="B8280" t="s">
        <v>221</v>
      </c>
      <c r="C8280" t="s">
        <v>5081</v>
      </c>
      <c r="D8280" s="155">
        <v>1240</v>
      </c>
      <c r="E8280" s="17">
        <v>0</v>
      </c>
      <c r="F8280" s="17">
        <v>139650</v>
      </c>
      <c r="G8280" s="17">
        <v>71161.314899999998</v>
      </c>
      <c r="H8280">
        <v>31.666751366788851</v>
      </c>
    </row>
    <row r="8281" spans="1:8" x14ac:dyDescent="0.3">
      <c r="A8281" t="s">
        <v>9537</v>
      </c>
      <c r="B8281" t="s">
        <v>221</v>
      </c>
      <c r="C8281" t="s">
        <v>5083</v>
      </c>
      <c r="D8281" s="155">
        <v>1240</v>
      </c>
      <c r="E8281" s="17">
        <v>0</v>
      </c>
      <c r="F8281" s="17">
        <v>298708</v>
      </c>
      <c r="G8281" s="17">
        <v>164402.47</v>
      </c>
      <c r="H8281">
        <v>34.461721800286249</v>
      </c>
    </row>
    <row r="8282" spans="1:8" x14ac:dyDescent="0.3">
      <c r="A8282" t="s">
        <v>9538</v>
      </c>
      <c r="B8282" t="s">
        <v>221</v>
      </c>
      <c r="C8282" t="s">
        <v>5085</v>
      </c>
      <c r="D8282" s="155">
        <v>1240</v>
      </c>
      <c r="E8282" s="17">
        <v>450</v>
      </c>
      <c r="F8282" s="17">
        <v>92845</v>
      </c>
      <c r="G8282" s="17">
        <v>45017.570000000007</v>
      </c>
      <c r="H8282">
        <v>73.141901615871902</v>
      </c>
    </row>
    <row r="8283" spans="1:8" x14ac:dyDescent="0.3">
      <c r="A8283" t="s">
        <v>2948</v>
      </c>
      <c r="B8283" t="s">
        <v>221</v>
      </c>
      <c r="C8283" t="s">
        <v>31</v>
      </c>
      <c r="D8283" s="155">
        <v>1240</v>
      </c>
      <c r="E8283" s="17">
        <v>3560</v>
      </c>
      <c r="F8283" s="17">
        <v>368822</v>
      </c>
      <c r="G8283" s="17">
        <v>180957.71250000005</v>
      </c>
      <c r="H8283">
        <v>73.07316357027149</v>
      </c>
    </row>
    <row r="8284" spans="1:8" x14ac:dyDescent="0.3">
      <c r="A8284" t="s">
        <v>9539</v>
      </c>
      <c r="B8284" t="s">
        <v>221</v>
      </c>
      <c r="C8284" t="s">
        <v>5087</v>
      </c>
      <c r="D8284" s="155">
        <v>1240</v>
      </c>
      <c r="E8284" s="17">
        <v>0</v>
      </c>
      <c r="F8284" s="17">
        <v>27183</v>
      </c>
      <c r="G8284" s="17">
        <v>1266.0059999999976</v>
      </c>
      <c r="H8284">
        <v>122.19545250116589</v>
      </c>
    </row>
    <row r="8285" spans="1:8" x14ac:dyDescent="0.3">
      <c r="A8285" t="s">
        <v>2949</v>
      </c>
      <c r="B8285" t="s">
        <v>222</v>
      </c>
      <c r="C8285" t="s">
        <v>4</v>
      </c>
      <c r="D8285" s="155">
        <v>1049.3</v>
      </c>
      <c r="E8285" s="17">
        <v>9715</v>
      </c>
      <c r="F8285" s="17">
        <v>4163250</v>
      </c>
      <c r="G8285" s="17">
        <v>2194678.1879000012</v>
      </c>
      <c r="H8285">
        <v>37.360582186302395</v>
      </c>
    </row>
    <row r="8286" spans="1:8" x14ac:dyDescent="0.3">
      <c r="A8286" t="s">
        <v>2950</v>
      </c>
      <c r="B8286" t="s">
        <v>222</v>
      </c>
      <c r="C8286" t="s">
        <v>2</v>
      </c>
      <c r="D8286" s="155">
        <v>1049.3</v>
      </c>
      <c r="E8286" s="17">
        <v>19708</v>
      </c>
      <c r="F8286" s="17">
        <v>6662006</v>
      </c>
      <c r="G8286" s="17">
        <v>3289062.2511</v>
      </c>
      <c r="H8286">
        <v>58.746514341966829</v>
      </c>
    </row>
    <row r="8287" spans="1:8" x14ac:dyDescent="0.3">
      <c r="A8287" t="s">
        <v>2951</v>
      </c>
      <c r="B8287" t="s">
        <v>222</v>
      </c>
      <c r="C8287" t="s">
        <v>3</v>
      </c>
      <c r="D8287" s="155">
        <v>1049.3</v>
      </c>
      <c r="E8287" s="17">
        <v>12912</v>
      </c>
      <c r="F8287" s="17">
        <v>2265673</v>
      </c>
      <c r="G8287" s="17">
        <v>1032057.3776999982</v>
      </c>
      <c r="H8287">
        <v>49.748839109120155</v>
      </c>
    </row>
    <row r="8288" spans="1:8" x14ac:dyDescent="0.3">
      <c r="A8288" t="s">
        <v>2952</v>
      </c>
      <c r="B8288" t="s">
        <v>222</v>
      </c>
      <c r="C8288" t="s">
        <v>7</v>
      </c>
      <c r="D8288" s="155">
        <v>1049.3</v>
      </c>
      <c r="E8288" s="17">
        <v>4170</v>
      </c>
      <c r="F8288" s="17">
        <v>1286029</v>
      </c>
      <c r="G8288" s="17">
        <v>680694.83300000068</v>
      </c>
      <c r="H8288">
        <v>49.950558404049239</v>
      </c>
    </row>
    <row r="8289" spans="1:8" x14ac:dyDescent="0.3">
      <c r="A8289" t="s">
        <v>2953</v>
      </c>
      <c r="B8289" t="s">
        <v>222</v>
      </c>
      <c r="C8289" t="s">
        <v>5</v>
      </c>
      <c r="D8289" s="155">
        <v>1049.3</v>
      </c>
      <c r="E8289" s="17">
        <v>4400</v>
      </c>
      <c r="F8289" s="17">
        <v>954938</v>
      </c>
      <c r="G8289" s="17">
        <v>536909.58700000052</v>
      </c>
      <c r="H8289">
        <v>47.858737629635819</v>
      </c>
    </row>
    <row r="8290" spans="1:8" x14ac:dyDescent="0.3">
      <c r="A8290" t="s">
        <v>2954</v>
      </c>
      <c r="B8290" t="s">
        <v>222</v>
      </c>
      <c r="C8290" t="s">
        <v>6</v>
      </c>
      <c r="D8290" s="155">
        <v>1049.3</v>
      </c>
      <c r="E8290" s="17">
        <v>1580</v>
      </c>
      <c r="F8290" s="17">
        <v>474481</v>
      </c>
      <c r="G8290" s="17">
        <v>225115.01369999986</v>
      </c>
      <c r="H8290">
        <v>33.262707554755266</v>
      </c>
    </row>
    <row r="8291" spans="1:8" x14ac:dyDescent="0.3">
      <c r="A8291" t="s">
        <v>2955</v>
      </c>
      <c r="B8291" t="s">
        <v>222</v>
      </c>
      <c r="C8291" t="s">
        <v>8</v>
      </c>
      <c r="D8291" s="155">
        <v>1049.3</v>
      </c>
      <c r="E8291" s="17">
        <v>2905</v>
      </c>
      <c r="F8291" s="17">
        <v>560731.99</v>
      </c>
      <c r="G8291" s="17">
        <v>243938.0539</v>
      </c>
      <c r="H8291">
        <v>48.76497026421471</v>
      </c>
    </row>
    <row r="8292" spans="1:8" x14ac:dyDescent="0.3">
      <c r="A8292" t="s">
        <v>2956</v>
      </c>
      <c r="B8292" t="s">
        <v>222</v>
      </c>
      <c r="C8292" t="s">
        <v>21</v>
      </c>
      <c r="D8292" s="155">
        <v>1049.3</v>
      </c>
      <c r="E8292" s="17">
        <v>2160</v>
      </c>
      <c r="F8292" s="17">
        <v>277908</v>
      </c>
      <c r="G8292" s="17">
        <v>118687.20820000017</v>
      </c>
      <c r="H8292">
        <v>55.780110793922155</v>
      </c>
    </row>
    <row r="8293" spans="1:8" x14ac:dyDescent="0.3">
      <c r="A8293" t="s">
        <v>2957</v>
      </c>
      <c r="B8293" t="s">
        <v>222</v>
      </c>
      <c r="C8293" t="s">
        <v>22</v>
      </c>
      <c r="D8293" s="155">
        <v>1049.3</v>
      </c>
      <c r="E8293" s="17">
        <v>2040</v>
      </c>
      <c r="F8293" s="17">
        <v>536507</v>
      </c>
      <c r="G8293" s="17">
        <v>252751.65379999991</v>
      </c>
      <c r="H8293">
        <v>42.533270661597804</v>
      </c>
    </row>
    <row r="8294" spans="1:8" x14ac:dyDescent="0.3">
      <c r="A8294" t="s">
        <v>2958</v>
      </c>
      <c r="B8294" t="s">
        <v>222</v>
      </c>
      <c r="C8294" t="s">
        <v>23</v>
      </c>
      <c r="D8294" s="155">
        <v>1049.3</v>
      </c>
      <c r="E8294" s="17">
        <v>1160</v>
      </c>
      <c r="F8294" s="17">
        <v>384783</v>
      </c>
      <c r="G8294" s="17">
        <v>193168.30799999984</v>
      </c>
      <c r="H8294">
        <v>46.7791762011651</v>
      </c>
    </row>
    <row r="8295" spans="1:8" x14ac:dyDescent="0.3">
      <c r="A8295" t="s">
        <v>2959</v>
      </c>
      <c r="B8295" t="s">
        <v>222</v>
      </c>
      <c r="C8295" t="s">
        <v>24</v>
      </c>
      <c r="D8295" s="155">
        <v>1049.3</v>
      </c>
      <c r="E8295" s="17">
        <v>4840</v>
      </c>
      <c r="F8295" s="17">
        <v>477976</v>
      </c>
      <c r="G8295" s="17">
        <v>235806.00939999986</v>
      </c>
      <c r="H8295">
        <v>57.0270584310787</v>
      </c>
    </row>
    <row r="8296" spans="1:8" x14ac:dyDescent="0.3">
      <c r="A8296" t="s">
        <v>2960</v>
      </c>
      <c r="B8296" t="s">
        <v>222</v>
      </c>
      <c r="C8296" t="s">
        <v>25</v>
      </c>
      <c r="D8296" s="155">
        <v>1049.3</v>
      </c>
      <c r="E8296" s="17">
        <v>1800</v>
      </c>
      <c r="F8296" s="17">
        <v>245210</v>
      </c>
      <c r="G8296" s="17">
        <v>117945.12399999994</v>
      </c>
      <c r="H8296">
        <v>54.919773363861964</v>
      </c>
    </row>
    <row r="8297" spans="1:8" x14ac:dyDescent="0.3">
      <c r="A8297" t="s">
        <v>9540</v>
      </c>
      <c r="B8297" t="s">
        <v>222</v>
      </c>
      <c r="C8297" t="s">
        <v>5061</v>
      </c>
      <c r="D8297" s="155">
        <v>1049.3</v>
      </c>
      <c r="E8297" s="17">
        <v>2223</v>
      </c>
      <c r="F8297" s="17">
        <v>395989</v>
      </c>
      <c r="G8297" s="17">
        <v>205952.64800000016</v>
      </c>
      <c r="H8297">
        <v>48.355510940875035</v>
      </c>
    </row>
    <row r="8298" spans="1:8" x14ac:dyDescent="0.3">
      <c r="A8298" t="s">
        <v>2961</v>
      </c>
      <c r="B8298" t="s">
        <v>222</v>
      </c>
      <c r="C8298" t="s">
        <v>14</v>
      </c>
      <c r="D8298" s="155">
        <v>1049.3</v>
      </c>
      <c r="E8298" s="17">
        <v>1187</v>
      </c>
      <c r="F8298" s="17">
        <v>430508</v>
      </c>
      <c r="G8298" s="17">
        <v>217163.1500000004</v>
      </c>
      <c r="H8298">
        <v>21.623437218662733</v>
      </c>
    </row>
    <row r="8299" spans="1:8" x14ac:dyDescent="0.3">
      <c r="A8299" t="s">
        <v>2962</v>
      </c>
      <c r="B8299" t="s">
        <v>222</v>
      </c>
      <c r="C8299" t="s">
        <v>15</v>
      </c>
      <c r="D8299" s="155">
        <v>1049.3</v>
      </c>
      <c r="E8299" s="17">
        <v>1026</v>
      </c>
      <c r="F8299" s="17">
        <v>475522</v>
      </c>
      <c r="G8299" s="17">
        <v>275620.76899999997</v>
      </c>
      <c r="H8299">
        <v>35.308323692113781</v>
      </c>
    </row>
    <row r="8300" spans="1:8" x14ac:dyDescent="0.3">
      <c r="A8300" t="s">
        <v>9541</v>
      </c>
      <c r="B8300" t="s">
        <v>222</v>
      </c>
      <c r="C8300" t="s">
        <v>5063</v>
      </c>
      <c r="D8300" s="155">
        <v>1049.3</v>
      </c>
      <c r="E8300" s="17">
        <v>400</v>
      </c>
      <c r="F8300" s="17">
        <v>60081</v>
      </c>
      <c r="G8300" s="17">
        <v>27475.61599999994</v>
      </c>
      <c r="H8300">
        <v>11.382899860955455</v>
      </c>
    </row>
    <row r="8301" spans="1:8" x14ac:dyDescent="0.3">
      <c r="A8301" t="s">
        <v>9542</v>
      </c>
      <c r="B8301" t="s">
        <v>222</v>
      </c>
      <c r="C8301" t="s">
        <v>5065</v>
      </c>
      <c r="D8301" s="155">
        <v>1049.3</v>
      </c>
      <c r="E8301" s="17">
        <v>0</v>
      </c>
      <c r="F8301" s="17">
        <v>638732</v>
      </c>
      <c r="G8301" s="17">
        <v>226610.82819999993</v>
      </c>
      <c r="H8301">
        <v>41.782973755729742</v>
      </c>
    </row>
    <row r="8302" spans="1:8" x14ac:dyDescent="0.3">
      <c r="A8302" t="s">
        <v>9543</v>
      </c>
      <c r="B8302" t="s">
        <v>222</v>
      </c>
      <c r="C8302" t="s">
        <v>5067</v>
      </c>
      <c r="D8302" s="155">
        <v>1049.3</v>
      </c>
      <c r="E8302" s="17">
        <v>0</v>
      </c>
      <c r="F8302" s="17">
        <v>875068</v>
      </c>
      <c r="G8302" s="17">
        <v>371810.78579999972</v>
      </c>
      <c r="H8302">
        <v>54.622011672892931</v>
      </c>
    </row>
    <row r="8303" spans="1:8" x14ac:dyDescent="0.3">
      <c r="A8303" t="s">
        <v>9544</v>
      </c>
      <c r="B8303" t="s">
        <v>222</v>
      </c>
      <c r="C8303" t="s">
        <v>5069</v>
      </c>
      <c r="D8303" s="155">
        <v>1049.3</v>
      </c>
      <c r="E8303" s="17">
        <v>0</v>
      </c>
      <c r="F8303" s="17">
        <v>43310</v>
      </c>
      <c r="G8303" s="17">
        <v>24730.838899999999</v>
      </c>
      <c r="H8303">
        <v>37.125382948533677</v>
      </c>
    </row>
    <row r="8304" spans="1:8" x14ac:dyDescent="0.3">
      <c r="A8304" t="s">
        <v>9545</v>
      </c>
      <c r="B8304" t="s">
        <v>222</v>
      </c>
      <c r="C8304" t="s">
        <v>5071</v>
      </c>
      <c r="D8304" s="155">
        <v>1049.3</v>
      </c>
      <c r="E8304" s="17">
        <v>0</v>
      </c>
      <c r="F8304" s="17">
        <v>96107</v>
      </c>
      <c r="G8304" s="17">
        <v>43341.318000000036</v>
      </c>
      <c r="H8304">
        <v>52.207187268043</v>
      </c>
    </row>
    <row r="8305" spans="1:8" x14ac:dyDescent="0.3">
      <c r="A8305" t="s">
        <v>9546</v>
      </c>
      <c r="B8305" t="s">
        <v>222</v>
      </c>
      <c r="C8305" t="s">
        <v>5073</v>
      </c>
      <c r="D8305" s="155">
        <v>1049.3</v>
      </c>
      <c r="E8305" s="17">
        <v>0</v>
      </c>
      <c r="F8305" s="17">
        <v>71874</v>
      </c>
      <c r="G8305" s="17">
        <v>27841.478200000012</v>
      </c>
      <c r="H8305">
        <v>20.583913999220474</v>
      </c>
    </row>
    <row r="8306" spans="1:8" x14ac:dyDescent="0.3">
      <c r="A8306" t="s">
        <v>9547</v>
      </c>
      <c r="B8306" t="s">
        <v>222</v>
      </c>
      <c r="C8306" t="s">
        <v>5075</v>
      </c>
      <c r="D8306" s="155">
        <v>1049.3</v>
      </c>
      <c r="E8306" s="17">
        <v>0</v>
      </c>
      <c r="F8306" s="17">
        <v>11678</v>
      </c>
      <c r="G8306" s="17">
        <v>2993.1000000000004</v>
      </c>
      <c r="H8306">
        <v>51.997420810832615</v>
      </c>
    </row>
    <row r="8307" spans="1:8" x14ac:dyDescent="0.3">
      <c r="A8307" t="s">
        <v>2963</v>
      </c>
      <c r="B8307" t="s">
        <v>222</v>
      </c>
      <c r="C8307" t="s">
        <v>26</v>
      </c>
      <c r="D8307" s="155">
        <v>1049.3</v>
      </c>
      <c r="E8307" s="17">
        <v>684</v>
      </c>
      <c r="F8307" s="17">
        <v>478056</v>
      </c>
      <c r="G8307" s="17">
        <v>249133.78190000021</v>
      </c>
      <c r="H8307">
        <v>38.138414487955735</v>
      </c>
    </row>
    <row r="8308" spans="1:8" x14ac:dyDescent="0.3">
      <c r="A8308" t="s">
        <v>2964</v>
      </c>
      <c r="B8308" t="s">
        <v>222</v>
      </c>
      <c r="C8308" t="s">
        <v>27</v>
      </c>
      <c r="D8308" s="155">
        <v>1049.3</v>
      </c>
      <c r="E8308" s="17">
        <v>684</v>
      </c>
      <c r="F8308" s="17">
        <v>202099</v>
      </c>
      <c r="G8308" s="17">
        <v>98975.597700000042</v>
      </c>
      <c r="H8308">
        <v>70.683404826917666</v>
      </c>
    </row>
    <row r="8309" spans="1:8" x14ac:dyDescent="0.3">
      <c r="A8309" t="s">
        <v>2965</v>
      </c>
      <c r="B8309" t="s">
        <v>222</v>
      </c>
      <c r="C8309" t="s">
        <v>28</v>
      </c>
      <c r="D8309" s="155">
        <v>1049.3</v>
      </c>
      <c r="E8309" s="17">
        <v>720</v>
      </c>
      <c r="F8309" s="17">
        <v>226391</v>
      </c>
      <c r="G8309" s="17">
        <v>83592.527399999963</v>
      </c>
      <c r="H8309">
        <v>39.215254610503365</v>
      </c>
    </row>
    <row r="8310" spans="1:8" x14ac:dyDescent="0.3">
      <c r="A8310" t="s">
        <v>2966</v>
      </c>
      <c r="B8310" t="s">
        <v>222</v>
      </c>
      <c r="C8310" t="s">
        <v>29</v>
      </c>
      <c r="D8310" s="155">
        <v>1049.3</v>
      </c>
      <c r="E8310" s="17">
        <v>800</v>
      </c>
      <c r="F8310" s="17">
        <v>227266</v>
      </c>
      <c r="G8310" s="17">
        <v>101365.46019999988</v>
      </c>
      <c r="H8310">
        <v>57.268705863801145</v>
      </c>
    </row>
    <row r="8311" spans="1:8" x14ac:dyDescent="0.3">
      <c r="A8311" t="s">
        <v>9548</v>
      </c>
      <c r="B8311" t="s">
        <v>222</v>
      </c>
      <c r="C8311" t="s">
        <v>5077</v>
      </c>
      <c r="D8311" s="155">
        <v>1049.3</v>
      </c>
      <c r="E8311" s="17">
        <v>800</v>
      </c>
      <c r="F8311" s="17">
        <v>19699</v>
      </c>
      <c r="G8311" s="17">
        <v>9806.9680000000008</v>
      </c>
      <c r="H8311">
        <v>109.33547391476297</v>
      </c>
    </row>
    <row r="8312" spans="1:8" x14ac:dyDescent="0.3">
      <c r="A8312" t="s">
        <v>2967</v>
      </c>
      <c r="B8312" t="s">
        <v>222</v>
      </c>
      <c r="C8312" t="s">
        <v>30</v>
      </c>
      <c r="D8312" s="155">
        <v>1049.3</v>
      </c>
      <c r="E8312" s="17">
        <v>1108</v>
      </c>
      <c r="F8312" s="17">
        <v>167537</v>
      </c>
      <c r="G8312" s="17">
        <v>90244.712699999975</v>
      </c>
      <c r="H8312">
        <v>82.148771397531164</v>
      </c>
    </row>
    <row r="8313" spans="1:8" x14ac:dyDescent="0.3">
      <c r="A8313" t="s">
        <v>9549</v>
      </c>
      <c r="B8313" t="s">
        <v>222</v>
      </c>
      <c r="C8313" t="s">
        <v>5079</v>
      </c>
      <c r="D8313" s="155">
        <v>1049.3</v>
      </c>
      <c r="E8313" s="17">
        <v>760</v>
      </c>
      <c r="F8313" s="17">
        <v>25373</v>
      </c>
      <c r="G8313" s="17">
        <v>13111.727600000004</v>
      </c>
      <c r="H8313">
        <v>85.559903856307827</v>
      </c>
    </row>
    <row r="8314" spans="1:8" x14ac:dyDescent="0.3">
      <c r="A8314" t="s">
        <v>9550</v>
      </c>
      <c r="B8314" t="s">
        <v>222</v>
      </c>
      <c r="C8314" t="s">
        <v>5081</v>
      </c>
      <c r="D8314" s="155">
        <v>1049.3</v>
      </c>
      <c r="E8314" s="17">
        <v>0</v>
      </c>
      <c r="F8314" s="17">
        <v>212101</v>
      </c>
      <c r="G8314" s="17">
        <v>111090.34599999996</v>
      </c>
      <c r="H8314">
        <v>30.778851852597619</v>
      </c>
    </row>
    <row r="8315" spans="1:8" x14ac:dyDescent="0.3">
      <c r="A8315" t="s">
        <v>9551</v>
      </c>
      <c r="B8315" t="s">
        <v>222</v>
      </c>
      <c r="C8315" t="s">
        <v>5083</v>
      </c>
      <c r="D8315" s="155">
        <v>1049.3</v>
      </c>
      <c r="E8315" s="17">
        <v>0</v>
      </c>
      <c r="F8315" s="17">
        <v>219934</v>
      </c>
      <c r="G8315" s="17">
        <v>107538.15020000003</v>
      </c>
      <c r="H8315">
        <v>40.865128548545371</v>
      </c>
    </row>
    <row r="8316" spans="1:8" x14ac:dyDescent="0.3">
      <c r="A8316" t="s">
        <v>9552</v>
      </c>
      <c r="B8316" t="s">
        <v>222</v>
      </c>
      <c r="C8316" t="s">
        <v>5085</v>
      </c>
      <c r="D8316" s="155">
        <v>1049.3</v>
      </c>
      <c r="E8316" s="17">
        <v>405</v>
      </c>
      <c r="F8316" s="17">
        <v>83199</v>
      </c>
      <c r="G8316" s="17">
        <v>40738.486799999984</v>
      </c>
      <c r="H8316">
        <v>33.456914340828057</v>
      </c>
    </row>
    <row r="8317" spans="1:8" x14ac:dyDescent="0.3">
      <c r="A8317" t="s">
        <v>2968</v>
      </c>
      <c r="B8317" t="s">
        <v>222</v>
      </c>
      <c r="C8317" t="s">
        <v>31</v>
      </c>
      <c r="D8317" s="155">
        <v>1049.3</v>
      </c>
      <c r="E8317" s="17">
        <v>3680</v>
      </c>
      <c r="F8317" s="17">
        <v>548381</v>
      </c>
      <c r="G8317" s="17">
        <v>270444.39470000006</v>
      </c>
      <c r="H8317">
        <v>40.426510414027838</v>
      </c>
    </row>
    <row r="8318" spans="1:8" x14ac:dyDescent="0.3">
      <c r="A8318" t="s">
        <v>3069</v>
      </c>
      <c r="B8318" t="s">
        <v>223</v>
      </c>
      <c r="C8318" t="s">
        <v>4</v>
      </c>
      <c r="D8318" s="155">
        <v>716.2</v>
      </c>
      <c r="E8318" s="17">
        <v>7890</v>
      </c>
      <c r="F8318" s="17">
        <v>3007862</v>
      </c>
      <c r="G8318" s="17">
        <v>1573116.1111999985</v>
      </c>
      <c r="H8318">
        <v>41.248872483752962</v>
      </c>
    </row>
    <row r="8319" spans="1:8" x14ac:dyDescent="0.3">
      <c r="A8319" t="s">
        <v>3070</v>
      </c>
      <c r="B8319" t="s">
        <v>223</v>
      </c>
      <c r="C8319" t="s">
        <v>2</v>
      </c>
      <c r="D8319" s="155">
        <v>716.2</v>
      </c>
      <c r="E8319" s="17">
        <v>9390</v>
      </c>
      <c r="F8319" s="17">
        <v>6042771</v>
      </c>
      <c r="G8319" s="17">
        <v>3388454.2986000013</v>
      </c>
      <c r="H8319">
        <v>38.545131222825184</v>
      </c>
    </row>
    <row r="8320" spans="1:8" x14ac:dyDescent="0.3">
      <c r="A8320" t="s">
        <v>3071</v>
      </c>
      <c r="B8320" t="s">
        <v>223</v>
      </c>
      <c r="C8320" t="s">
        <v>3</v>
      </c>
      <c r="D8320" s="155">
        <v>716.2</v>
      </c>
      <c r="E8320" s="17">
        <v>8296</v>
      </c>
      <c r="F8320" s="17">
        <v>1803161</v>
      </c>
      <c r="G8320" s="17">
        <v>905754.75699999928</v>
      </c>
      <c r="H8320">
        <v>40.84959681743598</v>
      </c>
    </row>
    <row r="8321" spans="1:8" x14ac:dyDescent="0.3">
      <c r="A8321" t="s">
        <v>3072</v>
      </c>
      <c r="B8321" t="s">
        <v>223</v>
      </c>
      <c r="C8321" t="s">
        <v>7</v>
      </c>
      <c r="D8321" s="155">
        <v>716.2</v>
      </c>
      <c r="E8321" s="17">
        <v>2199</v>
      </c>
      <c r="F8321" s="17">
        <v>879575</v>
      </c>
      <c r="G8321" s="17">
        <v>502092.48700000002</v>
      </c>
      <c r="H8321">
        <v>42.157245212839861</v>
      </c>
    </row>
    <row r="8322" spans="1:8" x14ac:dyDescent="0.3">
      <c r="A8322" t="s">
        <v>3073</v>
      </c>
      <c r="B8322" t="s">
        <v>223</v>
      </c>
      <c r="C8322" t="s">
        <v>5</v>
      </c>
      <c r="D8322" s="155">
        <v>716.2</v>
      </c>
      <c r="E8322" s="17">
        <v>2960</v>
      </c>
      <c r="F8322" s="17">
        <v>1096977</v>
      </c>
      <c r="G8322" s="17">
        <v>639231.56869999995</v>
      </c>
      <c r="H8322">
        <v>30.719045691543556</v>
      </c>
    </row>
    <row r="8323" spans="1:8" x14ac:dyDescent="0.3">
      <c r="A8323" t="s">
        <v>3074</v>
      </c>
      <c r="B8323" t="s">
        <v>223</v>
      </c>
      <c r="C8323" t="s">
        <v>6</v>
      </c>
      <c r="D8323" s="155">
        <v>716.2</v>
      </c>
      <c r="E8323" s="17">
        <v>1775</v>
      </c>
      <c r="F8323" s="17">
        <v>886832</v>
      </c>
      <c r="G8323" s="17">
        <v>467721.29799999989</v>
      </c>
      <c r="H8323">
        <v>18.552483124375094</v>
      </c>
    </row>
    <row r="8324" spans="1:8" x14ac:dyDescent="0.3">
      <c r="A8324" t="s">
        <v>3075</v>
      </c>
      <c r="B8324" t="s">
        <v>223</v>
      </c>
      <c r="C8324" t="s">
        <v>8</v>
      </c>
      <c r="D8324" s="155">
        <v>716.2</v>
      </c>
      <c r="E8324" s="17">
        <v>3880</v>
      </c>
      <c r="F8324" s="17">
        <v>1683944</v>
      </c>
      <c r="G8324" s="17">
        <v>907030.44929999986</v>
      </c>
      <c r="H8324">
        <v>23.906223226079227</v>
      </c>
    </row>
    <row r="8325" spans="1:8" x14ac:dyDescent="0.3">
      <c r="A8325" t="s">
        <v>3076</v>
      </c>
      <c r="B8325" t="s">
        <v>223</v>
      </c>
      <c r="C8325" t="s">
        <v>21</v>
      </c>
      <c r="D8325" s="155">
        <v>716.2</v>
      </c>
      <c r="E8325" s="17">
        <v>1120</v>
      </c>
      <c r="F8325" s="17">
        <v>375377</v>
      </c>
      <c r="G8325" s="17">
        <v>199799.10339999996</v>
      </c>
      <c r="H8325">
        <v>27.504724321888279</v>
      </c>
    </row>
    <row r="8326" spans="1:8" x14ac:dyDescent="0.3">
      <c r="A8326" t="s">
        <v>3077</v>
      </c>
      <c r="B8326" t="s">
        <v>223</v>
      </c>
      <c r="C8326" t="s">
        <v>22</v>
      </c>
      <c r="D8326" s="155">
        <v>716.2</v>
      </c>
      <c r="E8326" s="17">
        <v>1040</v>
      </c>
      <c r="F8326" s="17">
        <v>579133</v>
      </c>
      <c r="G8326" s="17">
        <v>302907.58800000011</v>
      </c>
      <c r="H8326">
        <v>27.120099672799171</v>
      </c>
    </row>
    <row r="8327" spans="1:8" x14ac:dyDescent="0.3">
      <c r="A8327" t="s">
        <v>3078</v>
      </c>
      <c r="B8327" t="s">
        <v>223</v>
      </c>
      <c r="C8327" t="s">
        <v>23</v>
      </c>
      <c r="D8327" s="155">
        <v>716.2</v>
      </c>
      <c r="E8327" s="17">
        <v>600</v>
      </c>
      <c r="F8327" s="17">
        <v>454350</v>
      </c>
      <c r="G8327" s="17">
        <v>250493.22999999986</v>
      </c>
      <c r="H8327">
        <v>34.501822028770462</v>
      </c>
    </row>
    <row r="8328" spans="1:8" x14ac:dyDescent="0.3">
      <c r="A8328" t="s">
        <v>3079</v>
      </c>
      <c r="B8328" t="s">
        <v>223</v>
      </c>
      <c r="C8328" t="s">
        <v>24</v>
      </c>
      <c r="D8328" s="155">
        <v>716.2</v>
      </c>
      <c r="E8328" s="17">
        <v>2480</v>
      </c>
      <c r="F8328" s="17">
        <v>662254</v>
      </c>
      <c r="G8328" s="17">
        <v>361094.53000000014</v>
      </c>
      <c r="H8328">
        <v>29.481115433295216</v>
      </c>
    </row>
    <row r="8329" spans="1:8" x14ac:dyDescent="0.3">
      <c r="A8329" t="s">
        <v>3080</v>
      </c>
      <c r="B8329" t="s">
        <v>223</v>
      </c>
      <c r="C8329" t="s">
        <v>25</v>
      </c>
      <c r="D8329" s="155">
        <v>716.2</v>
      </c>
      <c r="E8329" s="17">
        <v>920</v>
      </c>
      <c r="F8329" s="17">
        <v>393577</v>
      </c>
      <c r="G8329" s="17">
        <v>208521.4120000001</v>
      </c>
      <c r="H8329">
        <v>23.267198470115918</v>
      </c>
    </row>
    <row r="8330" spans="1:8" x14ac:dyDescent="0.3">
      <c r="A8330" t="s">
        <v>9553</v>
      </c>
      <c r="B8330" t="s">
        <v>223</v>
      </c>
      <c r="C8330" t="s">
        <v>5061</v>
      </c>
      <c r="D8330" s="155">
        <v>716.2</v>
      </c>
      <c r="E8330" s="17">
        <v>1676</v>
      </c>
      <c r="F8330" s="17">
        <v>375900</v>
      </c>
      <c r="G8330" s="17">
        <v>205704.5149999999</v>
      </c>
      <c r="H8330">
        <v>28.323766007658719</v>
      </c>
    </row>
    <row r="8331" spans="1:8" x14ac:dyDescent="0.3">
      <c r="A8331" t="s">
        <v>3081</v>
      </c>
      <c r="B8331" t="s">
        <v>223</v>
      </c>
      <c r="C8331" t="s">
        <v>14</v>
      </c>
      <c r="D8331" s="155">
        <v>716.2</v>
      </c>
      <c r="E8331" s="17">
        <v>905</v>
      </c>
      <c r="F8331" s="17">
        <v>427041</v>
      </c>
      <c r="G8331" s="17">
        <v>226785.48600000006</v>
      </c>
      <c r="H8331">
        <v>10.763625999831389</v>
      </c>
    </row>
    <row r="8332" spans="1:8" x14ac:dyDescent="0.3">
      <c r="A8332" t="s">
        <v>3082</v>
      </c>
      <c r="B8332" t="s">
        <v>223</v>
      </c>
      <c r="C8332" t="s">
        <v>15</v>
      </c>
      <c r="D8332" s="155">
        <v>716.2</v>
      </c>
      <c r="E8332" s="17">
        <v>897</v>
      </c>
      <c r="F8332" s="17">
        <v>628200</v>
      </c>
      <c r="G8332" s="17">
        <v>370639.30899999989</v>
      </c>
      <c r="H8332">
        <v>13.830435425023758</v>
      </c>
    </row>
    <row r="8333" spans="1:8" x14ac:dyDescent="0.3">
      <c r="A8333" t="s">
        <v>9554</v>
      </c>
      <c r="B8333" t="s">
        <v>223</v>
      </c>
      <c r="C8333" t="s">
        <v>5063</v>
      </c>
      <c r="D8333" s="155">
        <v>716.2</v>
      </c>
      <c r="E8333" s="17">
        <v>400</v>
      </c>
      <c r="F8333" s="17">
        <v>40534</v>
      </c>
      <c r="G8333" s="17">
        <v>18371.712</v>
      </c>
      <c r="H8333">
        <v>14.130310963380692</v>
      </c>
    </row>
    <row r="8334" spans="1:8" x14ac:dyDescent="0.3">
      <c r="A8334" t="s">
        <v>9555</v>
      </c>
      <c r="B8334" t="s">
        <v>223</v>
      </c>
      <c r="C8334" t="s">
        <v>5065</v>
      </c>
      <c r="D8334" s="155">
        <v>716.2</v>
      </c>
      <c r="E8334" s="17">
        <v>0</v>
      </c>
      <c r="F8334" s="17">
        <v>411412</v>
      </c>
      <c r="G8334" s="17">
        <v>171520.17470000006</v>
      </c>
      <c r="H8334">
        <v>32.985746781509839</v>
      </c>
    </row>
    <row r="8335" spans="1:8" x14ac:dyDescent="0.3">
      <c r="A8335" t="s">
        <v>9556</v>
      </c>
      <c r="B8335" t="s">
        <v>223</v>
      </c>
      <c r="C8335" t="s">
        <v>5067</v>
      </c>
      <c r="D8335" s="155">
        <v>716.2</v>
      </c>
      <c r="E8335" s="17">
        <v>0</v>
      </c>
      <c r="F8335" s="17">
        <v>905370</v>
      </c>
      <c r="G8335" s="17">
        <v>434004.73800000013</v>
      </c>
      <c r="H8335">
        <v>30.554061118530171</v>
      </c>
    </row>
    <row r="8336" spans="1:8" x14ac:dyDescent="0.3">
      <c r="A8336" t="s">
        <v>9557</v>
      </c>
      <c r="B8336" t="s">
        <v>223</v>
      </c>
      <c r="C8336" t="s">
        <v>5069</v>
      </c>
      <c r="D8336" s="155">
        <v>716.2</v>
      </c>
      <c r="E8336" s="17">
        <v>0</v>
      </c>
      <c r="F8336" s="17">
        <v>33485</v>
      </c>
      <c r="G8336" s="17">
        <v>16967.699999999997</v>
      </c>
      <c r="H8336">
        <v>46.792935213382343</v>
      </c>
    </row>
    <row r="8337" spans="1:8" x14ac:dyDescent="0.3">
      <c r="A8337" t="s">
        <v>9558</v>
      </c>
      <c r="B8337" t="s">
        <v>223</v>
      </c>
      <c r="C8337" t="s">
        <v>5071</v>
      </c>
      <c r="D8337" s="155">
        <v>716.2</v>
      </c>
      <c r="E8337" s="17">
        <v>0</v>
      </c>
      <c r="F8337" s="17">
        <v>79702</v>
      </c>
      <c r="G8337" s="17">
        <v>41387.030000000013</v>
      </c>
      <c r="H8337">
        <v>35.358448280137004</v>
      </c>
    </row>
    <row r="8338" spans="1:8" x14ac:dyDescent="0.3">
      <c r="A8338" t="s">
        <v>9559</v>
      </c>
      <c r="B8338" t="s">
        <v>223</v>
      </c>
      <c r="C8338" t="s">
        <v>5073</v>
      </c>
      <c r="D8338" s="155">
        <v>716.2</v>
      </c>
      <c r="E8338" s="17">
        <v>0</v>
      </c>
      <c r="F8338" s="17">
        <v>155848</v>
      </c>
      <c r="G8338" s="17">
        <v>69154.181200000035</v>
      </c>
      <c r="H8338">
        <v>20.923443164785358</v>
      </c>
    </row>
    <row r="8339" spans="1:8" x14ac:dyDescent="0.3">
      <c r="A8339" t="s">
        <v>9560</v>
      </c>
      <c r="B8339" t="s">
        <v>223</v>
      </c>
      <c r="C8339" t="s">
        <v>5075</v>
      </c>
      <c r="D8339" s="155">
        <v>716.2</v>
      </c>
      <c r="E8339" s="17">
        <v>0</v>
      </c>
      <c r="F8339" s="17">
        <v>14693</v>
      </c>
      <c r="G8339" s="17">
        <v>6262.7099999999991</v>
      </c>
      <c r="H8339">
        <v>51.419086413397302</v>
      </c>
    </row>
    <row r="8340" spans="1:8" x14ac:dyDescent="0.3">
      <c r="A8340" t="s">
        <v>3083</v>
      </c>
      <c r="B8340" t="s">
        <v>223</v>
      </c>
      <c r="C8340" t="s">
        <v>26</v>
      </c>
      <c r="D8340" s="155">
        <v>716.2</v>
      </c>
      <c r="E8340" s="17">
        <v>684</v>
      </c>
      <c r="F8340" s="17">
        <v>470194</v>
      </c>
      <c r="G8340" s="17">
        <v>242515.32710000005</v>
      </c>
      <c r="H8340">
        <v>37.203278913701034</v>
      </c>
    </row>
    <row r="8341" spans="1:8" x14ac:dyDescent="0.3">
      <c r="A8341" t="s">
        <v>3084</v>
      </c>
      <c r="B8341" t="s">
        <v>223</v>
      </c>
      <c r="C8341" t="s">
        <v>27</v>
      </c>
      <c r="D8341" s="155">
        <v>716.2</v>
      </c>
      <c r="E8341" s="17">
        <v>1140</v>
      </c>
      <c r="F8341" s="17">
        <v>541117</v>
      </c>
      <c r="G8341" s="17">
        <v>277731.62179999991</v>
      </c>
      <c r="H8341">
        <v>46.851725403031359</v>
      </c>
    </row>
    <row r="8342" spans="1:8" x14ac:dyDescent="0.3">
      <c r="A8342" t="s">
        <v>3085</v>
      </c>
      <c r="B8342" t="s">
        <v>223</v>
      </c>
      <c r="C8342" t="s">
        <v>28</v>
      </c>
      <c r="D8342" s="155">
        <v>716.2</v>
      </c>
      <c r="E8342" s="17">
        <v>792</v>
      </c>
      <c r="F8342" s="17">
        <v>278403</v>
      </c>
      <c r="G8342" s="17">
        <v>127107.92399999994</v>
      </c>
      <c r="H8342">
        <v>37.266240643548763</v>
      </c>
    </row>
    <row r="8343" spans="1:8" x14ac:dyDescent="0.3">
      <c r="A8343" t="s">
        <v>3086</v>
      </c>
      <c r="B8343" t="s">
        <v>223</v>
      </c>
      <c r="C8343" t="s">
        <v>29</v>
      </c>
      <c r="D8343" s="155">
        <v>716.2</v>
      </c>
      <c r="E8343" s="17">
        <v>400</v>
      </c>
      <c r="F8343" s="17">
        <v>190971</v>
      </c>
      <c r="G8343" s="17">
        <v>90463.490500000014</v>
      </c>
      <c r="H8343">
        <v>37.091088128096565</v>
      </c>
    </row>
    <row r="8344" spans="1:8" x14ac:dyDescent="0.3">
      <c r="A8344" t="s">
        <v>9561</v>
      </c>
      <c r="B8344" t="s">
        <v>223</v>
      </c>
      <c r="C8344" t="s">
        <v>5077</v>
      </c>
      <c r="D8344" s="155">
        <v>716.2</v>
      </c>
      <c r="E8344" s="17">
        <v>0</v>
      </c>
      <c r="F8344" s="17">
        <v>1859</v>
      </c>
      <c r="G8344" s="17">
        <v>961.38800000000003</v>
      </c>
      <c r="H8344">
        <v>63.000344915174907</v>
      </c>
    </row>
    <row r="8345" spans="1:8" x14ac:dyDescent="0.3">
      <c r="A8345" t="s">
        <v>3087</v>
      </c>
      <c r="B8345" t="s">
        <v>223</v>
      </c>
      <c r="C8345" t="s">
        <v>30</v>
      </c>
      <c r="D8345" s="155">
        <v>716.2</v>
      </c>
      <c r="E8345" s="17">
        <v>1108</v>
      </c>
      <c r="F8345" s="17">
        <v>255543</v>
      </c>
      <c r="G8345" s="17">
        <v>141301.62729999993</v>
      </c>
      <c r="H8345">
        <v>57.551386389284829</v>
      </c>
    </row>
    <row r="8346" spans="1:8" x14ac:dyDescent="0.3">
      <c r="A8346" t="s">
        <v>9562</v>
      </c>
      <c r="B8346" t="s">
        <v>223</v>
      </c>
      <c r="C8346" t="s">
        <v>5079</v>
      </c>
      <c r="D8346" s="155">
        <v>716.2</v>
      </c>
      <c r="E8346" s="17">
        <v>400</v>
      </c>
      <c r="F8346" s="17">
        <v>30429</v>
      </c>
      <c r="G8346" s="17">
        <v>16345.034000000005</v>
      </c>
      <c r="H8346">
        <v>46.142478184056984</v>
      </c>
    </row>
    <row r="8347" spans="1:8" x14ac:dyDescent="0.3">
      <c r="A8347" t="s">
        <v>9563</v>
      </c>
      <c r="B8347" t="s">
        <v>223</v>
      </c>
      <c r="C8347" t="s">
        <v>5081</v>
      </c>
      <c r="D8347" s="155">
        <v>716.2</v>
      </c>
      <c r="E8347" s="17">
        <v>0</v>
      </c>
      <c r="F8347" s="17">
        <v>129716</v>
      </c>
      <c r="G8347" s="17">
        <v>55268.267399999982</v>
      </c>
      <c r="H8347">
        <v>35.342612693620246</v>
      </c>
    </row>
    <row r="8348" spans="1:8" x14ac:dyDescent="0.3">
      <c r="A8348" t="s">
        <v>9564</v>
      </c>
      <c r="B8348" t="s">
        <v>223</v>
      </c>
      <c r="C8348" t="s">
        <v>5083</v>
      </c>
      <c r="D8348" s="155">
        <v>716.2</v>
      </c>
      <c r="E8348" s="17">
        <v>0</v>
      </c>
      <c r="F8348" s="17">
        <v>272294</v>
      </c>
      <c r="G8348" s="17">
        <v>143446.06599999999</v>
      </c>
      <c r="H8348">
        <v>34.500340082286435</v>
      </c>
    </row>
    <row r="8349" spans="1:8" x14ac:dyDescent="0.3">
      <c r="A8349" t="s">
        <v>9565</v>
      </c>
      <c r="B8349" t="s">
        <v>223</v>
      </c>
      <c r="C8349" t="s">
        <v>5085</v>
      </c>
      <c r="D8349" s="155">
        <v>716.2</v>
      </c>
      <c r="E8349" s="17">
        <v>225</v>
      </c>
      <c r="F8349" s="17">
        <v>53567</v>
      </c>
      <c r="G8349" s="17">
        <v>28889.181600000004</v>
      </c>
      <c r="H8349">
        <v>74.125041474492818</v>
      </c>
    </row>
    <row r="8350" spans="1:8" x14ac:dyDescent="0.3">
      <c r="A8350" t="s">
        <v>3088</v>
      </c>
      <c r="B8350" t="s">
        <v>223</v>
      </c>
      <c r="C8350" t="s">
        <v>31</v>
      </c>
      <c r="D8350" s="155">
        <v>716.2</v>
      </c>
      <c r="E8350" s="17">
        <v>2912</v>
      </c>
      <c r="F8350" s="17">
        <v>743969</v>
      </c>
      <c r="G8350" s="17">
        <v>407323.35649999988</v>
      </c>
      <c r="H8350">
        <v>28.355932128377592</v>
      </c>
    </row>
    <row r="8351" spans="1:8" x14ac:dyDescent="0.3">
      <c r="A8351" t="s">
        <v>9566</v>
      </c>
      <c r="B8351" t="s">
        <v>223</v>
      </c>
      <c r="C8351" t="s">
        <v>5087</v>
      </c>
      <c r="D8351" s="155">
        <v>716.2</v>
      </c>
      <c r="E8351" s="17">
        <v>0</v>
      </c>
      <c r="F8351" s="17">
        <v>1999</v>
      </c>
      <c r="G8351" s="17">
        <v>1050.3160000000003</v>
      </c>
      <c r="H8351">
        <v>9.3959042210050985</v>
      </c>
    </row>
    <row r="8352" spans="1:8" x14ac:dyDescent="0.3">
      <c r="A8352" t="s">
        <v>3129</v>
      </c>
      <c r="B8352" t="s">
        <v>224</v>
      </c>
      <c r="C8352" t="s">
        <v>4</v>
      </c>
      <c r="D8352" s="155">
        <v>1226</v>
      </c>
      <c r="E8352" s="17">
        <v>8367</v>
      </c>
      <c r="F8352" s="17">
        <v>4208925</v>
      </c>
      <c r="G8352" s="17">
        <v>2335683.8642000011</v>
      </c>
      <c r="H8352">
        <v>36.655668583732805</v>
      </c>
    </row>
    <row r="8353" spans="1:8" x14ac:dyDescent="0.3">
      <c r="A8353" t="s">
        <v>3130</v>
      </c>
      <c r="B8353" t="s">
        <v>224</v>
      </c>
      <c r="C8353" t="s">
        <v>2</v>
      </c>
      <c r="D8353" s="155">
        <v>1226</v>
      </c>
      <c r="E8353" s="17">
        <v>15174</v>
      </c>
      <c r="F8353" s="17">
        <v>5689895</v>
      </c>
      <c r="G8353" s="17">
        <v>2903502.2578999973</v>
      </c>
      <c r="H8353">
        <v>59.729886854057369</v>
      </c>
    </row>
    <row r="8354" spans="1:8" x14ac:dyDescent="0.3">
      <c r="A8354" t="s">
        <v>3131</v>
      </c>
      <c r="B8354" t="s">
        <v>224</v>
      </c>
      <c r="C8354" t="s">
        <v>3</v>
      </c>
      <c r="D8354" s="155">
        <v>1226</v>
      </c>
      <c r="E8354" s="17">
        <v>19128</v>
      </c>
      <c r="F8354" s="17">
        <v>2618611</v>
      </c>
      <c r="G8354" s="17">
        <v>1237521.2330000005</v>
      </c>
      <c r="H8354">
        <v>61.456698628482357</v>
      </c>
    </row>
    <row r="8355" spans="1:8" x14ac:dyDescent="0.3">
      <c r="A8355" t="s">
        <v>3132</v>
      </c>
      <c r="B8355" t="s">
        <v>224</v>
      </c>
      <c r="C8355" t="s">
        <v>7</v>
      </c>
      <c r="D8355" s="155">
        <v>1226</v>
      </c>
      <c r="E8355" s="17">
        <v>4854</v>
      </c>
      <c r="F8355" s="17">
        <v>1279578</v>
      </c>
      <c r="G8355" s="17">
        <v>677704.88499999931</v>
      </c>
      <c r="H8355">
        <v>60.198186019988505</v>
      </c>
    </row>
    <row r="8356" spans="1:8" x14ac:dyDescent="0.3">
      <c r="A8356" t="s">
        <v>3133</v>
      </c>
      <c r="B8356" t="s">
        <v>224</v>
      </c>
      <c r="C8356" t="s">
        <v>5</v>
      </c>
      <c r="D8356" s="155">
        <v>1226</v>
      </c>
      <c r="E8356" s="17">
        <v>4800</v>
      </c>
      <c r="F8356" s="17">
        <v>840978</v>
      </c>
      <c r="G8356" s="17">
        <v>470621.91169999959</v>
      </c>
      <c r="H8356">
        <v>53.991179886322378</v>
      </c>
    </row>
    <row r="8357" spans="1:8" x14ac:dyDescent="0.3">
      <c r="A8357" t="s">
        <v>3134</v>
      </c>
      <c r="B8357" t="s">
        <v>224</v>
      </c>
      <c r="C8357" t="s">
        <v>6</v>
      </c>
      <c r="D8357" s="155">
        <v>1226</v>
      </c>
      <c r="E8357" s="17">
        <v>2100</v>
      </c>
      <c r="F8357" s="17">
        <v>581447</v>
      </c>
      <c r="G8357" s="17">
        <v>276139.07199999969</v>
      </c>
      <c r="H8357">
        <v>39.558912178002785</v>
      </c>
    </row>
    <row r="8358" spans="1:8" x14ac:dyDescent="0.3">
      <c r="A8358" t="s">
        <v>3135</v>
      </c>
      <c r="B8358" t="s">
        <v>224</v>
      </c>
      <c r="C8358" t="s">
        <v>8</v>
      </c>
      <c r="D8358" s="155">
        <v>1226</v>
      </c>
      <c r="E8358" s="17">
        <v>2715</v>
      </c>
      <c r="F8358" s="17">
        <v>462977</v>
      </c>
      <c r="G8358" s="17">
        <v>201164.12340000004</v>
      </c>
      <c r="H8358">
        <v>59.849685232785269</v>
      </c>
    </row>
    <row r="8359" spans="1:8" x14ac:dyDescent="0.3">
      <c r="A8359" t="s">
        <v>3136</v>
      </c>
      <c r="B8359" t="s">
        <v>224</v>
      </c>
      <c r="C8359" t="s">
        <v>21</v>
      </c>
      <c r="D8359" s="155">
        <v>1226</v>
      </c>
      <c r="E8359" s="17">
        <v>2520</v>
      </c>
      <c r="F8359" s="17">
        <v>307370</v>
      </c>
      <c r="G8359" s="17">
        <v>119493.95999999999</v>
      </c>
      <c r="H8359">
        <v>62.808857598872066</v>
      </c>
    </row>
    <row r="8360" spans="1:8" x14ac:dyDescent="0.3">
      <c r="A8360" t="s">
        <v>3137</v>
      </c>
      <c r="B8360" t="s">
        <v>224</v>
      </c>
      <c r="C8360" t="s">
        <v>22</v>
      </c>
      <c r="D8360" s="155">
        <v>1226</v>
      </c>
      <c r="E8360" s="17">
        <v>2400</v>
      </c>
      <c r="F8360" s="17">
        <v>487495</v>
      </c>
      <c r="G8360" s="17">
        <v>238787.6099999999</v>
      </c>
      <c r="H8360">
        <v>59.598909779480088</v>
      </c>
    </row>
    <row r="8361" spans="1:8" x14ac:dyDescent="0.3">
      <c r="A8361" t="s">
        <v>3138</v>
      </c>
      <c r="B8361" t="s">
        <v>224</v>
      </c>
      <c r="C8361" t="s">
        <v>23</v>
      </c>
      <c r="D8361" s="155">
        <v>1226</v>
      </c>
      <c r="E8361" s="17">
        <v>1360</v>
      </c>
      <c r="F8361" s="17">
        <v>393023</v>
      </c>
      <c r="G8361" s="17">
        <v>195569.04880000005</v>
      </c>
      <c r="H8361">
        <v>57.161673021005583</v>
      </c>
    </row>
    <row r="8362" spans="1:8" x14ac:dyDescent="0.3">
      <c r="A8362" t="s">
        <v>3139</v>
      </c>
      <c r="B8362" t="s">
        <v>224</v>
      </c>
      <c r="C8362" t="s">
        <v>24</v>
      </c>
      <c r="D8362" s="155">
        <v>1226</v>
      </c>
      <c r="E8362" s="17">
        <v>5680</v>
      </c>
      <c r="F8362" s="17">
        <v>480152</v>
      </c>
      <c r="G8362" s="17">
        <v>241838.71599999999</v>
      </c>
      <c r="H8362">
        <v>66.09015534610316</v>
      </c>
    </row>
    <row r="8363" spans="1:8" x14ac:dyDescent="0.3">
      <c r="A8363" t="s">
        <v>3140</v>
      </c>
      <c r="B8363" t="s">
        <v>224</v>
      </c>
      <c r="C8363" t="s">
        <v>25</v>
      </c>
      <c r="D8363" s="155">
        <v>1226</v>
      </c>
      <c r="E8363" s="17">
        <v>2080</v>
      </c>
      <c r="F8363" s="17">
        <v>254723</v>
      </c>
      <c r="G8363" s="17">
        <v>129855.03399999993</v>
      </c>
      <c r="H8363">
        <v>61.796149987739796</v>
      </c>
    </row>
    <row r="8364" spans="1:8" x14ac:dyDescent="0.3">
      <c r="A8364" t="s">
        <v>9567</v>
      </c>
      <c r="B8364" t="s">
        <v>224</v>
      </c>
      <c r="C8364" t="s">
        <v>5061</v>
      </c>
      <c r="D8364" s="155">
        <v>1226</v>
      </c>
      <c r="E8364" s="17">
        <v>5403</v>
      </c>
      <c r="F8364" s="17">
        <v>401147</v>
      </c>
      <c r="G8364" s="17">
        <v>203975.05299999987</v>
      </c>
      <c r="H8364">
        <v>61.615572703656362</v>
      </c>
    </row>
    <row r="8365" spans="1:8" x14ac:dyDescent="0.3">
      <c r="A8365" t="s">
        <v>3141</v>
      </c>
      <c r="B8365" t="s">
        <v>224</v>
      </c>
      <c r="C8365" t="s">
        <v>14</v>
      </c>
      <c r="D8365" s="155">
        <v>1226</v>
      </c>
      <c r="E8365" s="17">
        <v>1791</v>
      </c>
      <c r="F8365" s="17">
        <v>460048</v>
      </c>
      <c r="G8365" s="17">
        <v>228440.81400000007</v>
      </c>
      <c r="H8365">
        <v>36.653911243064826</v>
      </c>
    </row>
    <row r="8366" spans="1:8" x14ac:dyDescent="0.3">
      <c r="A8366" t="s">
        <v>3142</v>
      </c>
      <c r="B8366" t="s">
        <v>224</v>
      </c>
      <c r="C8366" t="s">
        <v>15</v>
      </c>
      <c r="D8366" s="155">
        <v>1226</v>
      </c>
      <c r="E8366" s="17">
        <v>1767</v>
      </c>
      <c r="F8366" s="17">
        <v>489097</v>
      </c>
      <c r="G8366" s="17">
        <v>282768.45200000005</v>
      </c>
      <c r="H8366">
        <v>52.794997037443437</v>
      </c>
    </row>
    <row r="8367" spans="1:8" x14ac:dyDescent="0.3">
      <c r="A8367" t="s">
        <v>9568</v>
      </c>
      <c r="B8367" t="s">
        <v>224</v>
      </c>
      <c r="C8367" t="s">
        <v>5063</v>
      </c>
      <c r="D8367" s="155">
        <v>1226</v>
      </c>
      <c r="E8367" s="17">
        <v>400</v>
      </c>
      <c r="F8367" s="17">
        <v>31533</v>
      </c>
      <c r="G8367" s="17">
        <v>13696.803000000007</v>
      </c>
      <c r="H8367">
        <v>14.293358556198957</v>
      </c>
    </row>
    <row r="8368" spans="1:8" x14ac:dyDescent="0.3">
      <c r="A8368" t="s">
        <v>9569</v>
      </c>
      <c r="B8368" t="s">
        <v>224</v>
      </c>
      <c r="C8368" t="s">
        <v>5065</v>
      </c>
      <c r="D8368" s="155">
        <v>1226</v>
      </c>
      <c r="E8368" s="17">
        <v>0</v>
      </c>
      <c r="F8368" s="17">
        <v>444763</v>
      </c>
      <c r="G8368" s="17">
        <v>219862.19270000022</v>
      </c>
      <c r="H8368">
        <v>46.698783828242796</v>
      </c>
    </row>
    <row r="8369" spans="1:8" x14ac:dyDescent="0.3">
      <c r="A8369" t="s">
        <v>9570</v>
      </c>
      <c r="B8369" t="s">
        <v>224</v>
      </c>
      <c r="C8369" t="s">
        <v>5067</v>
      </c>
      <c r="D8369" s="155">
        <v>1226</v>
      </c>
      <c r="E8369" s="17">
        <v>0</v>
      </c>
      <c r="F8369" s="17">
        <v>396041.99</v>
      </c>
      <c r="G8369" s="17">
        <v>174467.58840000024</v>
      </c>
      <c r="H8369">
        <v>73.462944560649973</v>
      </c>
    </row>
    <row r="8370" spans="1:8" x14ac:dyDescent="0.3">
      <c r="A8370" t="s">
        <v>9571</v>
      </c>
      <c r="B8370" t="s">
        <v>224</v>
      </c>
      <c r="C8370" t="s">
        <v>5069</v>
      </c>
      <c r="D8370" s="155">
        <v>1226</v>
      </c>
      <c r="E8370" s="17">
        <v>0</v>
      </c>
      <c r="F8370" s="17">
        <v>208612</v>
      </c>
      <c r="G8370" s="17">
        <v>93443.654000000097</v>
      </c>
      <c r="H8370">
        <v>70.710406720610507</v>
      </c>
    </row>
    <row r="8371" spans="1:8" x14ac:dyDescent="0.3">
      <c r="A8371" t="s">
        <v>9572</v>
      </c>
      <c r="B8371" t="s">
        <v>224</v>
      </c>
      <c r="C8371" t="s">
        <v>5071</v>
      </c>
      <c r="D8371" s="155">
        <v>1226</v>
      </c>
      <c r="E8371" s="17">
        <v>0</v>
      </c>
      <c r="F8371" s="17">
        <v>13499</v>
      </c>
      <c r="G8371" s="17">
        <v>1038.7852999999996</v>
      </c>
      <c r="H8371">
        <v>120.22900176832428</v>
      </c>
    </row>
    <row r="8372" spans="1:8" x14ac:dyDescent="0.3">
      <c r="A8372" t="s">
        <v>9573</v>
      </c>
      <c r="B8372" t="s">
        <v>224</v>
      </c>
      <c r="C8372" t="s">
        <v>5073</v>
      </c>
      <c r="D8372" s="155">
        <v>1226</v>
      </c>
      <c r="E8372" s="17">
        <v>0</v>
      </c>
      <c r="F8372" s="17">
        <v>66470</v>
      </c>
      <c r="G8372" s="17">
        <v>25540.021200000017</v>
      </c>
      <c r="H8372">
        <v>31.444305624707646</v>
      </c>
    </row>
    <row r="8373" spans="1:8" x14ac:dyDescent="0.3">
      <c r="A8373" t="s">
        <v>9574</v>
      </c>
      <c r="B8373" t="s">
        <v>224</v>
      </c>
      <c r="C8373" t="s">
        <v>5075</v>
      </c>
      <c r="D8373" s="155">
        <v>1226</v>
      </c>
      <c r="E8373" s="17">
        <v>0</v>
      </c>
      <c r="F8373" s="17">
        <v>2297</v>
      </c>
      <c r="G8373" s="17">
        <v>273.91999999999985</v>
      </c>
      <c r="H8373">
        <v>93.440496668446158</v>
      </c>
    </row>
    <row r="8374" spans="1:8" x14ac:dyDescent="0.3">
      <c r="A8374" t="s">
        <v>3143</v>
      </c>
      <c r="B8374" t="s">
        <v>224</v>
      </c>
      <c r="C8374" t="s">
        <v>26</v>
      </c>
      <c r="D8374" s="155">
        <v>1226</v>
      </c>
      <c r="E8374" s="17">
        <v>1368</v>
      </c>
      <c r="F8374" s="17">
        <v>866751</v>
      </c>
      <c r="G8374" s="17">
        <v>454076.25960000022</v>
      </c>
      <c r="H8374">
        <v>41.206880331995222</v>
      </c>
    </row>
    <row r="8375" spans="1:8" x14ac:dyDescent="0.3">
      <c r="A8375" t="s">
        <v>3144</v>
      </c>
      <c r="B8375" t="s">
        <v>224</v>
      </c>
      <c r="C8375" t="s">
        <v>27</v>
      </c>
      <c r="D8375" s="155">
        <v>1226</v>
      </c>
      <c r="E8375" s="17">
        <v>1596</v>
      </c>
      <c r="F8375" s="17">
        <v>422176</v>
      </c>
      <c r="G8375" s="17">
        <v>205507.59369999976</v>
      </c>
      <c r="H8375">
        <v>84.399331802811005</v>
      </c>
    </row>
    <row r="8376" spans="1:8" x14ac:dyDescent="0.3">
      <c r="A8376" t="s">
        <v>3145</v>
      </c>
      <c r="B8376" t="s">
        <v>224</v>
      </c>
      <c r="C8376" t="s">
        <v>28</v>
      </c>
      <c r="D8376" s="155">
        <v>1226</v>
      </c>
      <c r="E8376" s="17">
        <v>1056</v>
      </c>
      <c r="F8376" s="17">
        <v>266241</v>
      </c>
      <c r="G8376" s="17">
        <v>109268.83099999995</v>
      </c>
      <c r="H8376">
        <v>60.165523397972635</v>
      </c>
    </row>
    <row r="8377" spans="1:8" x14ac:dyDescent="0.3">
      <c r="A8377" t="s">
        <v>3146</v>
      </c>
      <c r="B8377" t="s">
        <v>224</v>
      </c>
      <c r="C8377" t="s">
        <v>29</v>
      </c>
      <c r="D8377" s="155">
        <v>1226</v>
      </c>
      <c r="E8377" s="17">
        <v>200</v>
      </c>
      <c r="F8377" s="17">
        <v>98130</v>
      </c>
      <c r="G8377" s="17">
        <v>44294.788199999995</v>
      </c>
      <c r="H8377">
        <v>71.219039552473504</v>
      </c>
    </row>
    <row r="8378" spans="1:8" x14ac:dyDescent="0.3">
      <c r="A8378" t="s">
        <v>9575</v>
      </c>
      <c r="B8378" t="s">
        <v>224</v>
      </c>
      <c r="C8378" t="s">
        <v>5077</v>
      </c>
      <c r="D8378" s="155">
        <v>1226</v>
      </c>
      <c r="E8378" s="17">
        <v>1280</v>
      </c>
      <c r="F8378" s="17">
        <v>20567</v>
      </c>
      <c r="G8378" s="17">
        <v>8323.3880000000008</v>
      </c>
      <c r="H8378">
        <v>59.442995898595925</v>
      </c>
    </row>
    <row r="8379" spans="1:8" x14ac:dyDescent="0.3">
      <c r="A8379" t="s">
        <v>3147</v>
      </c>
      <c r="B8379" t="s">
        <v>224</v>
      </c>
      <c r="C8379" t="s">
        <v>30</v>
      </c>
      <c r="D8379" s="155">
        <v>1226</v>
      </c>
      <c r="E8379" s="17">
        <v>1908</v>
      </c>
      <c r="F8379" s="17">
        <v>254804</v>
      </c>
      <c r="G8379" s="17">
        <v>135685.65539999999</v>
      </c>
      <c r="H8379">
        <v>89.637923050015061</v>
      </c>
    </row>
    <row r="8380" spans="1:8" x14ac:dyDescent="0.3">
      <c r="A8380" t="s">
        <v>9576</v>
      </c>
      <c r="B8380" t="s">
        <v>224</v>
      </c>
      <c r="C8380" t="s">
        <v>5079</v>
      </c>
      <c r="D8380" s="155">
        <v>1226</v>
      </c>
      <c r="E8380" s="17">
        <v>880</v>
      </c>
      <c r="F8380" s="17">
        <v>21700</v>
      </c>
      <c r="G8380" s="17">
        <v>10989.907999999999</v>
      </c>
      <c r="H8380">
        <v>105.76120150041653</v>
      </c>
    </row>
    <row r="8381" spans="1:8" x14ac:dyDescent="0.3">
      <c r="A8381" t="s">
        <v>9577</v>
      </c>
      <c r="B8381" t="s">
        <v>224</v>
      </c>
      <c r="C8381" t="s">
        <v>5081</v>
      </c>
      <c r="D8381" s="155">
        <v>1226</v>
      </c>
      <c r="E8381" s="17">
        <v>684</v>
      </c>
      <c r="F8381" s="17">
        <v>616351</v>
      </c>
      <c r="G8381" s="17">
        <v>323745.1813</v>
      </c>
      <c r="H8381">
        <v>45.442287070964582</v>
      </c>
    </row>
    <row r="8382" spans="1:8" x14ac:dyDescent="0.3">
      <c r="A8382" t="s">
        <v>9578</v>
      </c>
      <c r="B8382" t="s">
        <v>224</v>
      </c>
      <c r="C8382" t="s">
        <v>5083</v>
      </c>
      <c r="D8382" s="155">
        <v>1226</v>
      </c>
      <c r="E8382" s="17">
        <v>1824</v>
      </c>
      <c r="F8382" s="17">
        <v>1165642</v>
      </c>
      <c r="G8382" s="17">
        <v>593969.26810000022</v>
      </c>
      <c r="H8382">
        <v>57.961317074322274</v>
      </c>
    </row>
    <row r="8383" spans="1:8" x14ac:dyDescent="0.3">
      <c r="A8383" t="s">
        <v>9579</v>
      </c>
      <c r="B8383" t="s">
        <v>224</v>
      </c>
      <c r="C8383" t="s">
        <v>5085</v>
      </c>
      <c r="D8383" s="155">
        <v>1226</v>
      </c>
      <c r="E8383" s="17">
        <v>450</v>
      </c>
      <c r="F8383" s="17">
        <v>129408</v>
      </c>
      <c r="G8383" s="17">
        <v>67734.459700000007</v>
      </c>
      <c r="H8383">
        <v>44.505878307751374</v>
      </c>
    </row>
    <row r="8384" spans="1:8" x14ac:dyDescent="0.3">
      <c r="A8384" t="s">
        <v>3148</v>
      </c>
      <c r="B8384" t="s">
        <v>224</v>
      </c>
      <c r="C8384" t="s">
        <v>31</v>
      </c>
      <c r="D8384" s="155">
        <v>1226</v>
      </c>
      <c r="E8384" s="17">
        <v>1160</v>
      </c>
      <c r="F8384" s="17">
        <v>161387</v>
      </c>
      <c r="G8384" s="17">
        <v>81492.931999999986</v>
      </c>
      <c r="H8384">
        <v>50.282592228249065</v>
      </c>
    </row>
    <row r="8385" spans="1:8" x14ac:dyDescent="0.3">
      <c r="A8385" t="s">
        <v>9580</v>
      </c>
      <c r="B8385" t="s">
        <v>224</v>
      </c>
      <c r="C8385" t="s">
        <v>5087</v>
      </c>
      <c r="D8385" s="155">
        <v>1226</v>
      </c>
      <c r="E8385" s="17">
        <v>0</v>
      </c>
      <c r="F8385" s="17">
        <v>81811</v>
      </c>
      <c r="G8385" s="17">
        <v>-6632.6959999999817</v>
      </c>
      <c r="H8385">
        <v>53.190130479169447</v>
      </c>
    </row>
    <row r="8386" spans="1:8" x14ac:dyDescent="0.3">
      <c r="A8386" t="s">
        <v>3247</v>
      </c>
      <c r="B8386" t="s">
        <v>225</v>
      </c>
      <c r="C8386" t="s">
        <v>4</v>
      </c>
      <c r="D8386" s="155">
        <v>854.6</v>
      </c>
      <c r="E8386" s="17">
        <v>8448</v>
      </c>
      <c r="F8386" s="17">
        <v>3830896</v>
      </c>
      <c r="G8386" s="17">
        <v>2133796.941699998</v>
      </c>
      <c r="H8386">
        <v>39.992505319864634</v>
      </c>
    </row>
    <row r="8387" spans="1:8" x14ac:dyDescent="0.3">
      <c r="A8387" t="s">
        <v>3248</v>
      </c>
      <c r="B8387" t="s">
        <v>225</v>
      </c>
      <c r="C8387" t="s">
        <v>2</v>
      </c>
      <c r="D8387" s="155">
        <v>854.6</v>
      </c>
      <c r="E8387" s="17">
        <v>9030</v>
      </c>
      <c r="F8387" s="17">
        <v>4473072</v>
      </c>
      <c r="G8387" s="17">
        <v>2485907.8051000009</v>
      </c>
      <c r="H8387">
        <v>47.417065567921888</v>
      </c>
    </row>
    <row r="8388" spans="1:8" x14ac:dyDescent="0.3">
      <c r="A8388" t="s">
        <v>3249</v>
      </c>
      <c r="B8388" t="s">
        <v>225</v>
      </c>
      <c r="C8388" t="s">
        <v>3</v>
      </c>
      <c r="D8388" s="155">
        <v>854.6</v>
      </c>
      <c r="E8388" s="17">
        <v>12288</v>
      </c>
      <c r="F8388" s="17">
        <v>1879277</v>
      </c>
      <c r="G8388" s="17">
        <v>966810.02130000037</v>
      </c>
      <c r="H8388">
        <v>60.130791084922294</v>
      </c>
    </row>
    <row r="8389" spans="1:8" x14ac:dyDescent="0.3">
      <c r="A8389" t="s">
        <v>3250</v>
      </c>
      <c r="B8389" t="s">
        <v>225</v>
      </c>
      <c r="C8389" t="s">
        <v>7</v>
      </c>
      <c r="D8389" s="155">
        <v>854.6</v>
      </c>
      <c r="E8389" s="17">
        <v>2883</v>
      </c>
      <c r="F8389" s="17">
        <v>890469</v>
      </c>
      <c r="G8389" s="17">
        <v>503945.45799999998</v>
      </c>
      <c r="H8389">
        <v>56.264659720002214</v>
      </c>
    </row>
    <row r="8390" spans="1:8" x14ac:dyDescent="0.3">
      <c r="A8390" t="s">
        <v>3251</v>
      </c>
      <c r="B8390" t="s">
        <v>225</v>
      </c>
      <c r="C8390" t="s">
        <v>5</v>
      </c>
      <c r="D8390" s="155">
        <v>854.6</v>
      </c>
      <c r="E8390" s="17">
        <v>3200</v>
      </c>
      <c r="F8390" s="17">
        <v>688170</v>
      </c>
      <c r="G8390" s="17">
        <v>389613.83500000014</v>
      </c>
      <c r="H8390">
        <v>48.748583708194438</v>
      </c>
    </row>
    <row r="8391" spans="1:8" x14ac:dyDescent="0.3">
      <c r="A8391" t="s">
        <v>3252</v>
      </c>
      <c r="B8391" t="s">
        <v>225</v>
      </c>
      <c r="C8391" t="s">
        <v>6</v>
      </c>
      <c r="D8391" s="155">
        <v>854.6</v>
      </c>
      <c r="E8391" s="17">
        <v>1060</v>
      </c>
      <c r="F8391" s="17">
        <v>472784</v>
      </c>
      <c r="G8391" s="17">
        <v>242945.45250000033</v>
      </c>
      <c r="H8391">
        <v>25.332644845834668</v>
      </c>
    </row>
    <row r="8392" spans="1:8" x14ac:dyDescent="0.3">
      <c r="A8392" t="s">
        <v>3253</v>
      </c>
      <c r="B8392" t="s">
        <v>225</v>
      </c>
      <c r="C8392" t="s">
        <v>8</v>
      </c>
      <c r="D8392" s="155">
        <v>854.6</v>
      </c>
      <c r="E8392" s="17">
        <v>3490</v>
      </c>
      <c r="F8392" s="17">
        <v>872679</v>
      </c>
      <c r="G8392" s="17">
        <v>431426.68530000001</v>
      </c>
      <c r="H8392">
        <v>40.280980134652268</v>
      </c>
    </row>
    <row r="8393" spans="1:8" x14ac:dyDescent="0.3">
      <c r="A8393" t="s">
        <v>3254</v>
      </c>
      <c r="B8393" t="s">
        <v>225</v>
      </c>
      <c r="C8393" t="s">
        <v>21</v>
      </c>
      <c r="D8393" s="155">
        <v>854.6</v>
      </c>
      <c r="E8393" s="17">
        <v>1920</v>
      </c>
      <c r="F8393" s="17">
        <v>237427</v>
      </c>
      <c r="G8393" s="17">
        <v>104860.06220000001</v>
      </c>
      <c r="H8393">
        <v>48.501149730864498</v>
      </c>
    </row>
    <row r="8394" spans="1:8" x14ac:dyDescent="0.3">
      <c r="A8394" t="s">
        <v>3255</v>
      </c>
      <c r="B8394" t="s">
        <v>225</v>
      </c>
      <c r="C8394" t="s">
        <v>22</v>
      </c>
      <c r="D8394" s="155">
        <v>854.6</v>
      </c>
      <c r="E8394" s="17">
        <v>1800</v>
      </c>
      <c r="F8394" s="17">
        <v>586769</v>
      </c>
      <c r="G8394" s="17">
        <v>299873.25800000015</v>
      </c>
      <c r="H8394">
        <v>34.384963049050732</v>
      </c>
    </row>
    <row r="8395" spans="1:8" x14ac:dyDescent="0.3">
      <c r="A8395" t="s">
        <v>3256</v>
      </c>
      <c r="B8395" t="s">
        <v>225</v>
      </c>
      <c r="C8395" t="s">
        <v>23</v>
      </c>
      <c r="D8395" s="155">
        <v>854.6</v>
      </c>
      <c r="E8395" s="17">
        <v>1000</v>
      </c>
      <c r="F8395" s="17">
        <v>375957</v>
      </c>
      <c r="G8395" s="17">
        <v>192579.40000000011</v>
      </c>
      <c r="H8395">
        <v>47.433331914039726</v>
      </c>
    </row>
    <row r="8396" spans="1:8" x14ac:dyDescent="0.3">
      <c r="A8396" t="s">
        <v>3257</v>
      </c>
      <c r="B8396" t="s">
        <v>225</v>
      </c>
      <c r="C8396" t="s">
        <v>24</v>
      </c>
      <c r="D8396" s="155">
        <v>854.6</v>
      </c>
      <c r="E8396" s="17">
        <v>4280</v>
      </c>
      <c r="F8396" s="17">
        <v>524074</v>
      </c>
      <c r="G8396" s="17">
        <v>250137.53419999976</v>
      </c>
      <c r="H8396">
        <v>61.346454734760457</v>
      </c>
    </row>
    <row r="8397" spans="1:8" x14ac:dyDescent="0.3">
      <c r="A8397" t="s">
        <v>3258</v>
      </c>
      <c r="B8397" t="s">
        <v>225</v>
      </c>
      <c r="C8397" t="s">
        <v>25</v>
      </c>
      <c r="D8397" s="155">
        <v>854.6</v>
      </c>
      <c r="E8397" s="17">
        <v>1560</v>
      </c>
      <c r="F8397" s="17">
        <v>294106</v>
      </c>
      <c r="G8397" s="17">
        <v>149598.21799999991</v>
      </c>
      <c r="H8397">
        <v>37.316373968012257</v>
      </c>
    </row>
    <row r="8398" spans="1:8" x14ac:dyDescent="0.3">
      <c r="A8398" t="s">
        <v>9581</v>
      </c>
      <c r="B8398" t="s">
        <v>225</v>
      </c>
      <c r="C8398" t="s">
        <v>5061</v>
      </c>
      <c r="D8398" s="155">
        <v>854.6</v>
      </c>
      <c r="E8398" s="17">
        <v>2738</v>
      </c>
      <c r="F8398" s="17">
        <v>290784</v>
      </c>
      <c r="G8398" s="17">
        <v>153794.71100000018</v>
      </c>
      <c r="H8398">
        <v>35.560898753916561</v>
      </c>
    </row>
    <row r="8399" spans="1:8" x14ac:dyDescent="0.3">
      <c r="A8399" t="s">
        <v>3259</v>
      </c>
      <c r="B8399" t="s">
        <v>225</v>
      </c>
      <c r="C8399" t="s">
        <v>14</v>
      </c>
      <c r="D8399" s="155">
        <v>854.6</v>
      </c>
      <c r="E8399" s="17">
        <v>0</v>
      </c>
      <c r="F8399" s="17">
        <v>254</v>
      </c>
      <c r="G8399" s="17">
        <v>-711.41200000000003</v>
      </c>
      <c r="H8399">
        <v>-38.301881269344072</v>
      </c>
    </row>
    <row r="8400" spans="1:8" x14ac:dyDescent="0.3">
      <c r="A8400" t="s">
        <v>3260</v>
      </c>
      <c r="B8400" t="s">
        <v>225</v>
      </c>
      <c r="C8400" t="s">
        <v>15</v>
      </c>
      <c r="D8400" s="155">
        <v>854.6</v>
      </c>
      <c r="E8400" s="17">
        <v>1391</v>
      </c>
      <c r="F8400" s="17">
        <v>494349</v>
      </c>
      <c r="G8400" s="17">
        <v>288180.56700000004</v>
      </c>
      <c r="H8400">
        <v>30.269152030175313</v>
      </c>
    </row>
    <row r="8401" spans="1:8" x14ac:dyDescent="0.3">
      <c r="A8401" t="s">
        <v>9582</v>
      </c>
      <c r="B8401" t="s">
        <v>225</v>
      </c>
      <c r="C8401" t="s">
        <v>5065</v>
      </c>
      <c r="D8401" s="155">
        <v>854.6</v>
      </c>
      <c r="E8401" s="17">
        <v>0</v>
      </c>
      <c r="F8401" s="17">
        <v>224097</v>
      </c>
      <c r="G8401" s="17">
        <v>57688.500000000029</v>
      </c>
      <c r="H8401">
        <v>54.570095794385338</v>
      </c>
    </row>
    <row r="8402" spans="1:8" x14ac:dyDescent="0.3">
      <c r="A8402" t="s">
        <v>9583</v>
      </c>
      <c r="B8402" t="s">
        <v>225</v>
      </c>
      <c r="C8402" t="s">
        <v>5067</v>
      </c>
      <c r="D8402" s="155">
        <v>854.6</v>
      </c>
      <c r="E8402" s="17">
        <v>0</v>
      </c>
      <c r="F8402" s="17">
        <v>195205</v>
      </c>
      <c r="G8402" s="17">
        <v>73239.172600000049</v>
      </c>
      <c r="H8402">
        <v>79.394768460366336</v>
      </c>
    </row>
    <row r="8403" spans="1:8" x14ac:dyDescent="0.3">
      <c r="A8403" t="s">
        <v>9584</v>
      </c>
      <c r="B8403" t="s">
        <v>225</v>
      </c>
      <c r="C8403" t="s">
        <v>5069</v>
      </c>
      <c r="D8403" s="155">
        <v>854.6</v>
      </c>
      <c r="E8403" s="17">
        <v>0</v>
      </c>
      <c r="F8403" s="17">
        <v>4316</v>
      </c>
      <c r="G8403" s="17">
        <v>-3619.88</v>
      </c>
      <c r="H8403">
        <v>39.782503011638291</v>
      </c>
    </row>
    <row r="8404" spans="1:8" x14ac:dyDescent="0.3">
      <c r="A8404" t="s">
        <v>9585</v>
      </c>
      <c r="B8404" t="s">
        <v>225</v>
      </c>
      <c r="C8404" t="s">
        <v>5071</v>
      </c>
      <c r="D8404" s="155">
        <v>854.6</v>
      </c>
      <c r="E8404" s="17">
        <v>0</v>
      </c>
      <c r="F8404" s="17">
        <v>45840</v>
      </c>
      <c r="G8404" s="17">
        <v>20196.76349999999</v>
      </c>
      <c r="H8404">
        <v>56.277033517200515</v>
      </c>
    </row>
    <row r="8405" spans="1:8" x14ac:dyDescent="0.3">
      <c r="A8405" t="s">
        <v>9586</v>
      </c>
      <c r="B8405" t="s">
        <v>225</v>
      </c>
      <c r="C8405" t="s">
        <v>5073</v>
      </c>
      <c r="D8405" s="155">
        <v>854.6</v>
      </c>
      <c r="E8405" s="17">
        <v>0</v>
      </c>
      <c r="F8405" s="17">
        <v>46174</v>
      </c>
      <c r="G8405" s="17">
        <v>18640.191699999992</v>
      </c>
      <c r="H8405">
        <v>55.588107915315042</v>
      </c>
    </row>
    <row r="8406" spans="1:8" x14ac:dyDescent="0.3">
      <c r="A8406" t="s">
        <v>9587</v>
      </c>
      <c r="B8406" t="s">
        <v>225</v>
      </c>
      <c r="C8406" t="s">
        <v>5075</v>
      </c>
      <c r="D8406" s="155">
        <v>854.6</v>
      </c>
      <c r="E8406" s="17">
        <v>0</v>
      </c>
      <c r="F8406" s="17">
        <v>29394</v>
      </c>
      <c r="G8406" s="17">
        <v>10773.66</v>
      </c>
      <c r="H8406">
        <v>47.294265840473393</v>
      </c>
    </row>
    <row r="8407" spans="1:8" x14ac:dyDescent="0.3">
      <c r="A8407" t="s">
        <v>3261</v>
      </c>
      <c r="B8407" t="s">
        <v>225</v>
      </c>
      <c r="C8407" t="s">
        <v>26</v>
      </c>
      <c r="D8407" s="155">
        <v>854.6</v>
      </c>
      <c r="E8407" s="17">
        <v>912</v>
      </c>
      <c r="F8407" s="17">
        <v>291111</v>
      </c>
      <c r="G8407" s="17">
        <v>143122.82060000006</v>
      </c>
      <c r="H8407">
        <v>82.012384617524305</v>
      </c>
    </row>
    <row r="8408" spans="1:8" x14ac:dyDescent="0.3">
      <c r="A8408" t="s">
        <v>3262</v>
      </c>
      <c r="B8408" t="s">
        <v>225</v>
      </c>
      <c r="C8408" t="s">
        <v>27</v>
      </c>
      <c r="D8408" s="155">
        <v>854.6</v>
      </c>
      <c r="E8408" s="17">
        <v>912</v>
      </c>
      <c r="F8408" s="17">
        <v>259131</v>
      </c>
      <c r="G8408" s="17">
        <v>138694.29910000003</v>
      </c>
      <c r="H8408">
        <v>80.746906931423666</v>
      </c>
    </row>
    <row r="8409" spans="1:8" x14ac:dyDescent="0.3">
      <c r="A8409" t="s">
        <v>3263</v>
      </c>
      <c r="B8409" t="s">
        <v>225</v>
      </c>
      <c r="C8409" t="s">
        <v>28</v>
      </c>
      <c r="D8409" s="155">
        <v>854.6</v>
      </c>
      <c r="E8409" s="17">
        <v>1320</v>
      </c>
      <c r="F8409" s="17">
        <v>258198.99</v>
      </c>
      <c r="G8409" s="17">
        <v>81683.132700000046</v>
      </c>
      <c r="H8409">
        <v>57.965091460369301</v>
      </c>
    </row>
    <row r="8410" spans="1:8" x14ac:dyDescent="0.3">
      <c r="A8410" t="s">
        <v>3264</v>
      </c>
      <c r="B8410" t="s">
        <v>225</v>
      </c>
      <c r="C8410" t="s">
        <v>29</v>
      </c>
      <c r="D8410" s="155">
        <v>854.6</v>
      </c>
      <c r="E8410" s="17">
        <v>400</v>
      </c>
      <c r="F8410" s="17">
        <v>141953</v>
      </c>
      <c r="G8410" s="17">
        <v>68979.826199999923</v>
      </c>
      <c r="H8410">
        <v>48.590753043277907</v>
      </c>
    </row>
    <row r="8411" spans="1:8" x14ac:dyDescent="0.3">
      <c r="A8411" t="s">
        <v>3265</v>
      </c>
      <c r="B8411" t="s">
        <v>225</v>
      </c>
      <c r="C8411" t="s">
        <v>30</v>
      </c>
      <c r="D8411" s="155">
        <v>854.6</v>
      </c>
      <c r="E8411" s="17">
        <v>1108</v>
      </c>
      <c r="F8411" s="17">
        <v>113463</v>
      </c>
      <c r="G8411" s="17">
        <v>60792.689100000032</v>
      </c>
      <c r="H8411">
        <v>124.28887469316224</v>
      </c>
    </row>
    <row r="8412" spans="1:8" x14ac:dyDescent="0.3">
      <c r="A8412" t="s">
        <v>9588</v>
      </c>
      <c r="B8412" t="s">
        <v>225</v>
      </c>
      <c r="C8412" t="s">
        <v>5079</v>
      </c>
      <c r="D8412" s="155">
        <v>854.6</v>
      </c>
      <c r="E8412" s="17">
        <v>680</v>
      </c>
      <c r="F8412" s="17">
        <v>27470</v>
      </c>
      <c r="G8412" s="17">
        <v>12095.476000000002</v>
      </c>
      <c r="H8412">
        <v>71.340181913924638</v>
      </c>
    </row>
    <row r="8413" spans="1:8" x14ac:dyDescent="0.3">
      <c r="A8413" t="s">
        <v>9589</v>
      </c>
      <c r="B8413" t="s">
        <v>225</v>
      </c>
      <c r="C8413" t="s">
        <v>5081</v>
      </c>
      <c r="D8413" s="155">
        <v>854.6</v>
      </c>
      <c r="E8413" s="17">
        <v>456</v>
      </c>
      <c r="F8413" s="17">
        <v>520070</v>
      </c>
      <c r="G8413" s="17">
        <v>287619.97300000006</v>
      </c>
      <c r="H8413">
        <v>34.289051590860886</v>
      </c>
    </row>
    <row r="8414" spans="1:8" x14ac:dyDescent="0.3">
      <c r="A8414" t="s">
        <v>9590</v>
      </c>
      <c r="B8414" t="s">
        <v>225</v>
      </c>
      <c r="C8414" t="s">
        <v>5083</v>
      </c>
      <c r="D8414" s="155">
        <v>854.6</v>
      </c>
      <c r="E8414" s="17">
        <v>2052</v>
      </c>
      <c r="F8414" s="17">
        <v>1064205</v>
      </c>
      <c r="G8414" s="17">
        <v>579588.61169999978</v>
      </c>
      <c r="H8414">
        <v>52.200974062890566</v>
      </c>
    </row>
    <row r="8415" spans="1:8" x14ac:dyDescent="0.3">
      <c r="A8415" t="s">
        <v>9591</v>
      </c>
      <c r="B8415" t="s">
        <v>225</v>
      </c>
      <c r="C8415" t="s">
        <v>5085</v>
      </c>
      <c r="D8415" s="155">
        <v>854.6</v>
      </c>
      <c r="E8415" s="17">
        <v>540</v>
      </c>
      <c r="F8415" s="17">
        <v>106053</v>
      </c>
      <c r="G8415" s="17">
        <v>49116.767999999996</v>
      </c>
      <c r="H8415">
        <v>45.699376792268261</v>
      </c>
    </row>
    <row r="8416" spans="1:8" x14ac:dyDescent="0.3">
      <c r="A8416" t="s">
        <v>3266</v>
      </c>
      <c r="B8416" t="s">
        <v>225</v>
      </c>
      <c r="C8416" t="s">
        <v>31</v>
      </c>
      <c r="D8416" s="155">
        <v>854.6</v>
      </c>
      <c r="E8416" s="17">
        <v>2920</v>
      </c>
      <c r="F8416" s="17">
        <v>470717</v>
      </c>
      <c r="G8416" s="17">
        <v>236265.34820000007</v>
      </c>
      <c r="H8416">
        <v>43.1686295673179</v>
      </c>
    </row>
    <row r="8417" spans="1:8" x14ac:dyDescent="0.3">
      <c r="A8417" t="s">
        <v>3505</v>
      </c>
      <c r="B8417" t="s">
        <v>226</v>
      </c>
      <c r="C8417" t="s">
        <v>4</v>
      </c>
      <c r="D8417" s="155">
        <v>804</v>
      </c>
      <c r="E8417" s="17">
        <v>7152</v>
      </c>
      <c r="F8417" s="17">
        <v>2333706</v>
      </c>
      <c r="G8417" s="17">
        <v>1268718.5531000015</v>
      </c>
      <c r="H8417">
        <v>46.170692561709551</v>
      </c>
    </row>
    <row r="8418" spans="1:8" x14ac:dyDescent="0.3">
      <c r="A8418" t="s">
        <v>3506</v>
      </c>
      <c r="B8418" t="s">
        <v>226</v>
      </c>
      <c r="C8418" t="s">
        <v>2</v>
      </c>
      <c r="D8418" s="155">
        <v>804</v>
      </c>
      <c r="E8418" s="17">
        <v>10260</v>
      </c>
      <c r="F8418" s="17">
        <v>5114231</v>
      </c>
      <c r="G8418" s="17">
        <v>2881009.8147</v>
      </c>
      <c r="H8418">
        <v>46.102008648404059</v>
      </c>
    </row>
    <row r="8419" spans="1:8" x14ac:dyDescent="0.3">
      <c r="A8419" t="s">
        <v>3507</v>
      </c>
      <c r="B8419" t="s">
        <v>226</v>
      </c>
      <c r="C8419" t="s">
        <v>3</v>
      </c>
      <c r="D8419" s="155">
        <v>804</v>
      </c>
      <c r="E8419" s="17">
        <v>13248</v>
      </c>
      <c r="F8419" s="17">
        <v>2011081</v>
      </c>
      <c r="G8419" s="17">
        <v>1058902.9114000001</v>
      </c>
      <c r="H8419">
        <v>52.318150939857745</v>
      </c>
    </row>
    <row r="8420" spans="1:8" x14ac:dyDescent="0.3">
      <c r="A8420" t="s">
        <v>3508</v>
      </c>
      <c r="B8420" t="s">
        <v>226</v>
      </c>
      <c r="C8420" t="s">
        <v>7</v>
      </c>
      <c r="D8420" s="155">
        <v>804</v>
      </c>
      <c r="E8420" s="17">
        <v>2043</v>
      </c>
      <c r="F8420" s="17">
        <v>618707</v>
      </c>
      <c r="G8420" s="17">
        <v>351247.17700000026</v>
      </c>
      <c r="H8420">
        <v>54.658433639582661</v>
      </c>
    </row>
    <row r="8421" spans="1:8" x14ac:dyDescent="0.3">
      <c r="A8421" t="s">
        <v>3509</v>
      </c>
      <c r="B8421" t="s">
        <v>226</v>
      </c>
      <c r="C8421" t="s">
        <v>5</v>
      </c>
      <c r="D8421" s="155">
        <v>804</v>
      </c>
      <c r="E8421" s="17">
        <v>4000</v>
      </c>
      <c r="F8421" s="17">
        <v>1060459</v>
      </c>
      <c r="G8421" s="17">
        <v>616919.05729999975</v>
      </c>
      <c r="H8421">
        <v>42.567135075972452</v>
      </c>
    </row>
    <row r="8422" spans="1:8" x14ac:dyDescent="0.3">
      <c r="A8422" t="s">
        <v>3510</v>
      </c>
      <c r="B8422" t="s">
        <v>226</v>
      </c>
      <c r="C8422" t="s">
        <v>6</v>
      </c>
      <c r="D8422" s="155">
        <v>804</v>
      </c>
      <c r="E8422" s="17">
        <v>1320</v>
      </c>
      <c r="F8422" s="17">
        <v>686943</v>
      </c>
      <c r="G8422" s="17">
        <v>366157.72160000022</v>
      </c>
      <c r="H8422">
        <v>21.581670592648997</v>
      </c>
    </row>
    <row r="8423" spans="1:8" x14ac:dyDescent="0.3">
      <c r="A8423" t="s">
        <v>3511</v>
      </c>
      <c r="B8423" t="s">
        <v>226</v>
      </c>
      <c r="C8423" t="s">
        <v>8</v>
      </c>
      <c r="D8423" s="155">
        <v>804</v>
      </c>
      <c r="E8423" s="17">
        <v>2490</v>
      </c>
      <c r="F8423" s="17">
        <v>1024021</v>
      </c>
      <c r="G8423" s="17">
        <v>530399.08999999973</v>
      </c>
      <c r="H8423">
        <v>27.270459273373788</v>
      </c>
    </row>
    <row r="8424" spans="1:8" x14ac:dyDescent="0.3">
      <c r="A8424" t="s">
        <v>3512</v>
      </c>
      <c r="B8424" t="s">
        <v>226</v>
      </c>
      <c r="C8424" t="s">
        <v>21</v>
      </c>
      <c r="D8424" s="155">
        <v>804</v>
      </c>
      <c r="E8424" s="17">
        <v>1360</v>
      </c>
      <c r="F8424" s="17">
        <v>386895</v>
      </c>
      <c r="G8424" s="17">
        <v>205310.77700000018</v>
      </c>
      <c r="H8424">
        <v>30.429440672827642</v>
      </c>
    </row>
    <row r="8425" spans="1:8" x14ac:dyDescent="0.3">
      <c r="A8425" t="s">
        <v>3513</v>
      </c>
      <c r="B8425" t="s">
        <v>226</v>
      </c>
      <c r="C8425" t="s">
        <v>22</v>
      </c>
      <c r="D8425" s="155">
        <v>804</v>
      </c>
      <c r="E8425" s="17">
        <v>1240</v>
      </c>
      <c r="F8425" s="17">
        <v>626338</v>
      </c>
      <c r="G8425" s="17">
        <v>328448.38000000064</v>
      </c>
      <c r="H8425">
        <v>24.034900198268151</v>
      </c>
    </row>
    <row r="8426" spans="1:8" x14ac:dyDescent="0.3">
      <c r="A8426" t="s">
        <v>3514</v>
      </c>
      <c r="B8426" t="s">
        <v>226</v>
      </c>
      <c r="C8426" t="s">
        <v>23</v>
      </c>
      <c r="D8426" s="155">
        <v>804</v>
      </c>
      <c r="E8426" s="17">
        <v>720</v>
      </c>
      <c r="F8426" s="17">
        <v>455429</v>
      </c>
      <c r="G8426" s="17">
        <v>249953.28599999991</v>
      </c>
      <c r="H8426">
        <v>33.7260201602219</v>
      </c>
    </row>
    <row r="8427" spans="1:8" x14ac:dyDescent="0.3">
      <c r="A8427" t="s">
        <v>3515</v>
      </c>
      <c r="B8427" t="s">
        <v>226</v>
      </c>
      <c r="C8427" t="s">
        <v>24</v>
      </c>
      <c r="D8427" s="155">
        <v>804</v>
      </c>
      <c r="E8427" s="17">
        <v>3000</v>
      </c>
      <c r="F8427" s="17">
        <v>753825</v>
      </c>
      <c r="G8427" s="17">
        <v>409344.84799999988</v>
      </c>
      <c r="H8427">
        <v>29.502572662009285</v>
      </c>
    </row>
    <row r="8428" spans="1:8" x14ac:dyDescent="0.3">
      <c r="A8428" t="s">
        <v>3516</v>
      </c>
      <c r="B8428" t="s">
        <v>226</v>
      </c>
      <c r="C8428" t="s">
        <v>25</v>
      </c>
      <c r="D8428" s="155">
        <v>804</v>
      </c>
      <c r="E8428" s="17">
        <v>1120</v>
      </c>
      <c r="F8428" s="17">
        <v>421311</v>
      </c>
      <c r="G8428" s="17">
        <v>225488.77400000027</v>
      </c>
      <c r="H8428">
        <v>22.501102757355074</v>
      </c>
    </row>
    <row r="8429" spans="1:8" x14ac:dyDescent="0.3">
      <c r="A8429" t="s">
        <v>9592</v>
      </c>
      <c r="B8429" t="s">
        <v>226</v>
      </c>
      <c r="C8429" t="s">
        <v>5061</v>
      </c>
      <c r="D8429" s="155">
        <v>804</v>
      </c>
      <c r="E8429" s="17">
        <v>4580</v>
      </c>
      <c r="F8429" s="17">
        <v>427510</v>
      </c>
      <c r="G8429" s="17">
        <v>231120.22600000017</v>
      </c>
      <c r="H8429">
        <v>32.722988967847165</v>
      </c>
    </row>
    <row r="8430" spans="1:8" x14ac:dyDescent="0.3">
      <c r="A8430" t="s">
        <v>3517</v>
      </c>
      <c r="B8430" t="s">
        <v>226</v>
      </c>
      <c r="C8430" t="s">
        <v>14</v>
      </c>
      <c r="D8430" s="155">
        <v>804</v>
      </c>
      <c r="E8430" s="17">
        <v>1482</v>
      </c>
      <c r="F8430" s="17">
        <v>455464</v>
      </c>
      <c r="G8430" s="17">
        <v>237720.16199999984</v>
      </c>
      <c r="H8430">
        <v>22.21172447093544</v>
      </c>
    </row>
    <row r="8431" spans="1:8" x14ac:dyDescent="0.3">
      <c r="A8431" t="s">
        <v>3518</v>
      </c>
      <c r="B8431" t="s">
        <v>226</v>
      </c>
      <c r="C8431" t="s">
        <v>15</v>
      </c>
      <c r="D8431" s="155">
        <v>804</v>
      </c>
      <c r="E8431" s="17">
        <v>1418</v>
      </c>
      <c r="F8431" s="17">
        <v>609760</v>
      </c>
      <c r="G8431" s="17">
        <v>359407.58299999998</v>
      </c>
      <c r="H8431">
        <v>16.032112628654978</v>
      </c>
    </row>
    <row r="8432" spans="1:8" x14ac:dyDescent="0.3">
      <c r="A8432" t="s">
        <v>9593</v>
      </c>
      <c r="B8432" t="s">
        <v>226</v>
      </c>
      <c r="C8432" t="s">
        <v>5063</v>
      </c>
      <c r="D8432" s="155">
        <v>804</v>
      </c>
      <c r="E8432" s="17">
        <v>400</v>
      </c>
      <c r="F8432" s="17">
        <v>23242</v>
      </c>
      <c r="G8432" s="17">
        <v>10707.604000000001</v>
      </c>
      <c r="H8432">
        <v>38.31631850469703</v>
      </c>
    </row>
    <row r="8433" spans="1:8" x14ac:dyDescent="0.3">
      <c r="A8433" t="s">
        <v>9594</v>
      </c>
      <c r="B8433" t="s">
        <v>226</v>
      </c>
      <c r="C8433" t="s">
        <v>5065</v>
      </c>
      <c r="D8433" s="155">
        <v>804</v>
      </c>
      <c r="E8433" s="17">
        <v>0</v>
      </c>
      <c r="F8433" s="17">
        <v>524864</v>
      </c>
      <c r="G8433" s="17">
        <v>192296.60220000026</v>
      </c>
      <c r="H8433">
        <v>33.043253973465752</v>
      </c>
    </row>
    <row r="8434" spans="1:8" x14ac:dyDescent="0.3">
      <c r="A8434" t="s">
        <v>9595</v>
      </c>
      <c r="B8434" t="s">
        <v>226</v>
      </c>
      <c r="C8434" t="s">
        <v>5067</v>
      </c>
      <c r="D8434" s="155">
        <v>804</v>
      </c>
      <c r="E8434" s="17">
        <v>0</v>
      </c>
      <c r="F8434" s="17">
        <v>811352</v>
      </c>
      <c r="G8434" s="17">
        <v>347282.01299999963</v>
      </c>
      <c r="H8434">
        <v>41.068319565126174</v>
      </c>
    </row>
    <row r="8435" spans="1:8" x14ac:dyDescent="0.3">
      <c r="A8435" t="s">
        <v>9596</v>
      </c>
      <c r="B8435" t="s">
        <v>226</v>
      </c>
      <c r="C8435" t="s">
        <v>5069</v>
      </c>
      <c r="D8435" s="155">
        <v>804</v>
      </c>
      <c r="E8435" s="17">
        <v>0</v>
      </c>
      <c r="F8435" s="17">
        <v>104764</v>
      </c>
      <c r="G8435" s="17">
        <v>46629.588900000032</v>
      </c>
      <c r="H8435">
        <v>39.200398118421745</v>
      </c>
    </row>
    <row r="8436" spans="1:8" x14ac:dyDescent="0.3">
      <c r="A8436" t="s">
        <v>9597</v>
      </c>
      <c r="B8436" t="s">
        <v>226</v>
      </c>
      <c r="C8436" t="s">
        <v>5071</v>
      </c>
      <c r="D8436" s="155">
        <v>804</v>
      </c>
      <c r="E8436" s="17">
        <v>0</v>
      </c>
      <c r="F8436" s="17">
        <v>93600</v>
      </c>
      <c r="G8436" s="17">
        <v>43446.830700000006</v>
      </c>
      <c r="H8436">
        <v>20.276864441346497</v>
      </c>
    </row>
    <row r="8437" spans="1:8" x14ac:dyDescent="0.3">
      <c r="A8437" t="s">
        <v>9598</v>
      </c>
      <c r="B8437" t="s">
        <v>226</v>
      </c>
      <c r="C8437" t="s">
        <v>5073</v>
      </c>
      <c r="D8437" s="155">
        <v>804</v>
      </c>
      <c r="E8437" s="17">
        <v>0</v>
      </c>
      <c r="F8437" s="17">
        <v>162592</v>
      </c>
      <c r="G8437" s="17">
        <v>74374.053000000102</v>
      </c>
      <c r="H8437">
        <v>19.527353444305415</v>
      </c>
    </row>
    <row r="8438" spans="1:8" x14ac:dyDescent="0.3">
      <c r="A8438" t="s">
        <v>9599</v>
      </c>
      <c r="B8438" t="s">
        <v>226</v>
      </c>
      <c r="C8438" t="s">
        <v>5075</v>
      </c>
      <c r="D8438" s="155">
        <v>804</v>
      </c>
      <c r="E8438" s="17">
        <v>0</v>
      </c>
      <c r="F8438" s="17">
        <v>18838</v>
      </c>
      <c r="G8438" s="17">
        <v>9060.64</v>
      </c>
      <c r="H8438">
        <v>20.529946734087734</v>
      </c>
    </row>
    <row r="8439" spans="1:8" x14ac:dyDescent="0.3">
      <c r="A8439" t="s">
        <v>3519</v>
      </c>
      <c r="B8439" t="s">
        <v>226</v>
      </c>
      <c r="C8439" t="s">
        <v>26</v>
      </c>
      <c r="D8439" s="155">
        <v>804</v>
      </c>
      <c r="E8439" s="17">
        <v>1368</v>
      </c>
      <c r="F8439" s="17">
        <v>773835</v>
      </c>
      <c r="G8439" s="17">
        <v>405721.64800000045</v>
      </c>
      <c r="H8439">
        <v>50.659558063789021</v>
      </c>
    </row>
    <row r="8440" spans="1:8" x14ac:dyDescent="0.3">
      <c r="A8440" t="s">
        <v>3520</v>
      </c>
      <c r="B8440" t="s">
        <v>226</v>
      </c>
      <c r="C8440" t="s">
        <v>27</v>
      </c>
      <c r="D8440" s="155">
        <v>804</v>
      </c>
      <c r="E8440" s="17">
        <v>1596</v>
      </c>
      <c r="F8440" s="17">
        <v>629349</v>
      </c>
      <c r="G8440" s="17">
        <v>337382.95919999998</v>
      </c>
      <c r="H8440">
        <v>52.017112288423398</v>
      </c>
    </row>
    <row r="8441" spans="1:8" x14ac:dyDescent="0.3">
      <c r="A8441" t="s">
        <v>3521</v>
      </c>
      <c r="B8441" t="s">
        <v>226</v>
      </c>
      <c r="C8441" t="s">
        <v>28</v>
      </c>
      <c r="D8441" s="155">
        <v>804</v>
      </c>
      <c r="E8441" s="17">
        <v>1056</v>
      </c>
      <c r="F8441" s="17">
        <v>308133</v>
      </c>
      <c r="G8441" s="17">
        <v>132749.1832</v>
      </c>
      <c r="H8441">
        <v>39.733686636246162</v>
      </c>
    </row>
    <row r="8442" spans="1:8" x14ac:dyDescent="0.3">
      <c r="A8442" t="s">
        <v>3522</v>
      </c>
      <c r="B8442" t="s">
        <v>226</v>
      </c>
      <c r="C8442" t="s">
        <v>29</v>
      </c>
      <c r="D8442" s="155">
        <v>804</v>
      </c>
      <c r="E8442" s="17">
        <v>400</v>
      </c>
      <c r="F8442" s="17">
        <v>207707</v>
      </c>
      <c r="G8442" s="17">
        <v>100374.47179999998</v>
      </c>
      <c r="H8442">
        <v>33.522872603871086</v>
      </c>
    </row>
    <row r="8443" spans="1:8" x14ac:dyDescent="0.3">
      <c r="A8443" t="s">
        <v>3523</v>
      </c>
      <c r="B8443" t="s">
        <v>226</v>
      </c>
      <c r="C8443" t="s">
        <v>30</v>
      </c>
      <c r="D8443" s="155">
        <v>804</v>
      </c>
      <c r="E8443" s="17">
        <v>1108</v>
      </c>
      <c r="F8443" s="17">
        <v>247114</v>
      </c>
      <c r="G8443" s="17">
        <v>141777.71289999995</v>
      </c>
      <c r="H8443">
        <v>63.997338454698536</v>
      </c>
    </row>
    <row r="8444" spans="1:8" x14ac:dyDescent="0.3">
      <c r="A8444" t="s">
        <v>9600</v>
      </c>
      <c r="B8444" t="s">
        <v>226</v>
      </c>
      <c r="C8444" t="s">
        <v>5079</v>
      </c>
      <c r="D8444" s="155">
        <v>804</v>
      </c>
      <c r="E8444" s="17">
        <v>400</v>
      </c>
      <c r="F8444" s="17">
        <v>30211</v>
      </c>
      <c r="G8444" s="17">
        <v>15205.278000000004</v>
      </c>
      <c r="H8444">
        <v>64.374826116330823</v>
      </c>
    </row>
    <row r="8445" spans="1:8" x14ac:dyDescent="0.3">
      <c r="A8445" t="s">
        <v>9601</v>
      </c>
      <c r="B8445" t="s">
        <v>226</v>
      </c>
      <c r="C8445" t="s">
        <v>5081</v>
      </c>
      <c r="D8445" s="155">
        <v>804</v>
      </c>
      <c r="E8445" s="17">
        <v>0</v>
      </c>
      <c r="F8445" s="17">
        <v>158861</v>
      </c>
      <c r="G8445" s="17">
        <v>73751.29429999998</v>
      </c>
      <c r="H8445">
        <v>46.37849634580509</v>
      </c>
    </row>
    <row r="8446" spans="1:8" x14ac:dyDescent="0.3">
      <c r="A8446" t="s">
        <v>9602</v>
      </c>
      <c r="B8446" t="s">
        <v>226</v>
      </c>
      <c r="C8446" t="s">
        <v>5083</v>
      </c>
      <c r="D8446" s="155">
        <v>804</v>
      </c>
      <c r="E8446" s="17">
        <v>0</v>
      </c>
      <c r="F8446" s="17">
        <v>252387</v>
      </c>
      <c r="G8446" s="17">
        <v>133586.93519999995</v>
      </c>
      <c r="H8446">
        <v>35.118399670266825</v>
      </c>
    </row>
    <row r="8447" spans="1:8" x14ac:dyDescent="0.3">
      <c r="A8447" t="s">
        <v>9603</v>
      </c>
      <c r="B8447" t="s">
        <v>226</v>
      </c>
      <c r="C8447" t="s">
        <v>5085</v>
      </c>
      <c r="D8447" s="155">
        <v>804</v>
      </c>
      <c r="E8447" s="17">
        <v>225</v>
      </c>
      <c r="F8447" s="17">
        <v>73659</v>
      </c>
      <c r="G8447" s="17">
        <v>36782.130000000005</v>
      </c>
      <c r="H8447">
        <v>44.472085486105527</v>
      </c>
    </row>
    <row r="8448" spans="1:8" x14ac:dyDescent="0.3">
      <c r="A8448" t="s">
        <v>3524</v>
      </c>
      <c r="B8448" t="s">
        <v>226</v>
      </c>
      <c r="C8448" t="s">
        <v>31</v>
      </c>
      <c r="D8448" s="155">
        <v>804</v>
      </c>
      <c r="E8448" s="17">
        <v>3360</v>
      </c>
      <c r="F8448" s="17">
        <v>715930</v>
      </c>
      <c r="G8448" s="17">
        <v>371701.06189999997</v>
      </c>
      <c r="H8448">
        <v>38.939750796622505</v>
      </c>
    </row>
    <row r="8449" spans="1:8" x14ac:dyDescent="0.3">
      <c r="A8449" t="s">
        <v>9604</v>
      </c>
      <c r="B8449" t="s">
        <v>226</v>
      </c>
      <c r="C8449" t="s">
        <v>5087</v>
      </c>
      <c r="D8449" s="155">
        <v>804</v>
      </c>
      <c r="E8449" s="17">
        <v>0</v>
      </c>
      <c r="F8449" s="17">
        <v>137544</v>
      </c>
      <c r="G8449" s="17">
        <v>49113.060000000027</v>
      </c>
      <c r="H8449">
        <v>19.237710406561323</v>
      </c>
    </row>
    <row r="8450" spans="1:8" x14ac:dyDescent="0.3">
      <c r="A8450" t="s">
        <v>3885</v>
      </c>
      <c r="B8450" t="s">
        <v>227</v>
      </c>
      <c r="C8450" t="s">
        <v>4</v>
      </c>
      <c r="D8450" s="155">
        <v>1451.4</v>
      </c>
      <c r="E8450" s="17">
        <v>17709</v>
      </c>
      <c r="F8450" s="17">
        <v>5237999</v>
      </c>
      <c r="G8450" s="17">
        <v>2801748.551099997</v>
      </c>
      <c r="H8450">
        <v>51.366691285455985</v>
      </c>
    </row>
    <row r="8451" spans="1:8" x14ac:dyDescent="0.3">
      <c r="A8451" t="s">
        <v>3886</v>
      </c>
      <c r="B8451" t="s">
        <v>227</v>
      </c>
      <c r="C8451" t="s">
        <v>2</v>
      </c>
      <c r="D8451" s="155">
        <v>1451.4</v>
      </c>
      <c r="E8451" s="17">
        <v>17150</v>
      </c>
      <c r="F8451" s="17">
        <v>5862374</v>
      </c>
      <c r="G8451" s="17">
        <v>3085492.4791999981</v>
      </c>
      <c r="H8451">
        <v>58.647113409751256</v>
      </c>
    </row>
    <row r="8452" spans="1:8" x14ac:dyDescent="0.3">
      <c r="A8452" t="s">
        <v>3887</v>
      </c>
      <c r="B8452" t="s">
        <v>227</v>
      </c>
      <c r="C8452" t="s">
        <v>3</v>
      </c>
      <c r="D8452" s="155">
        <v>1451.4</v>
      </c>
      <c r="E8452" s="17">
        <v>23664</v>
      </c>
      <c r="F8452" s="17">
        <v>2781718.99</v>
      </c>
      <c r="G8452" s="17">
        <v>1311775.0992000022</v>
      </c>
      <c r="H8452">
        <v>66.432379488344964</v>
      </c>
    </row>
    <row r="8453" spans="1:8" x14ac:dyDescent="0.3">
      <c r="A8453" t="s">
        <v>3888</v>
      </c>
      <c r="B8453" t="s">
        <v>227</v>
      </c>
      <c r="C8453" t="s">
        <v>7</v>
      </c>
      <c r="D8453" s="155">
        <v>1451.4</v>
      </c>
      <c r="E8453" s="17">
        <v>4548</v>
      </c>
      <c r="F8453" s="17">
        <v>1400863</v>
      </c>
      <c r="G8453" s="17">
        <v>746716.71399999969</v>
      </c>
      <c r="H8453">
        <v>61.592476725458226</v>
      </c>
    </row>
    <row r="8454" spans="1:8" x14ac:dyDescent="0.3">
      <c r="A8454" t="s">
        <v>3889</v>
      </c>
      <c r="B8454" t="s">
        <v>227</v>
      </c>
      <c r="C8454" t="s">
        <v>5</v>
      </c>
      <c r="D8454" s="155">
        <v>1451.4</v>
      </c>
      <c r="E8454" s="17">
        <v>5760</v>
      </c>
      <c r="F8454" s="17">
        <v>1034030</v>
      </c>
      <c r="G8454" s="17">
        <v>573691.50959999952</v>
      </c>
      <c r="H8454">
        <v>52.862528003371921</v>
      </c>
    </row>
    <row r="8455" spans="1:8" x14ac:dyDescent="0.3">
      <c r="A8455" t="s">
        <v>3890</v>
      </c>
      <c r="B8455" t="s">
        <v>227</v>
      </c>
      <c r="C8455" t="s">
        <v>6</v>
      </c>
      <c r="D8455" s="155">
        <v>1451.4</v>
      </c>
      <c r="E8455" s="17">
        <v>2100</v>
      </c>
      <c r="F8455" s="17">
        <v>699316</v>
      </c>
      <c r="G8455" s="17">
        <v>369466.02930000011</v>
      </c>
      <c r="H8455">
        <v>31.46679816849236</v>
      </c>
    </row>
    <row r="8456" spans="1:8" x14ac:dyDescent="0.3">
      <c r="A8456" t="s">
        <v>3891</v>
      </c>
      <c r="B8456" t="s">
        <v>227</v>
      </c>
      <c r="C8456" t="s">
        <v>8</v>
      </c>
      <c r="D8456" s="155">
        <v>1451.4</v>
      </c>
      <c r="E8456" s="17">
        <v>4440</v>
      </c>
      <c r="F8456" s="17">
        <v>941969.99</v>
      </c>
      <c r="G8456" s="17">
        <v>448613.33799999941</v>
      </c>
      <c r="H8456">
        <v>50.242549404401245</v>
      </c>
    </row>
    <row r="8457" spans="1:8" x14ac:dyDescent="0.3">
      <c r="A8457" t="s">
        <v>3892</v>
      </c>
      <c r="B8457" t="s">
        <v>227</v>
      </c>
      <c r="C8457" t="s">
        <v>21</v>
      </c>
      <c r="D8457" s="155">
        <v>1451.4</v>
      </c>
      <c r="E8457" s="17">
        <v>3580</v>
      </c>
      <c r="F8457" s="17">
        <v>411839</v>
      </c>
      <c r="G8457" s="17">
        <v>202333.63040000014</v>
      </c>
      <c r="H8457">
        <v>57.759042527185066</v>
      </c>
    </row>
    <row r="8458" spans="1:8" x14ac:dyDescent="0.3">
      <c r="A8458" t="s">
        <v>3893</v>
      </c>
      <c r="B8458" t="s">
        <v>227</v>
      </c>
      <c r="C8458" t="s">
        <v>22</v>
      </c>
      <c r="D8458" s="155">
        <v>1451.4</v>
      </c>
      <c r="E8458" s="17">
        <v>2840</v>
      </c>
      <c r="F8458" s="17">
        <v>600454</v>
      </c>
      <c r="G8458" s="17">
        <v>301527.66599999991</v>
      </c>
      <c r="H8458">
        <v>51.412212723285897</v>
      </c>
    </row>
    <row r="8459" spans="1:8" x14ac:dyDescent="0.3">
      <c r="A8459" t="s">
        <v>3894</v>
      </c>
      <c r="B8459" t="s">
        <v>227</v>
      </c>
      <c r="C8459" t="s">
        <v>23</v>
      </c>
      <c r="D8459" s="155">
        <v>1451.4</v>
      </c>
      <c r="E8459" s="17">
        <v>1600</v>
      </c>
      <c r="F8459" s="17">
        <v>516282</v>
      </c>
      <c r="G8459" s="17">
        <v>269477.92460000009</v>
      </c>
      <c r="H8459">
        <v>57.912201256543796</v>
      </c>
    </row>
    <row r="8460" spans="1:8" x14ac:dyDescent="0.3">
      <c r="A8460" t="s">
        <v>3895</v>
      </c>
      <c r="B8460" t="s">
        <v>227</v>
      </c>
      <c r="C8460" t="s">
        <v>24</v>
      </c>
      <c r="D8460" s="155">
        <v>1451.4</v>
      </c>
      <c r="E8460" s="17">
        <v>6760</v>
      </c>
      <c r="F8460" s="17">
        <v>787781</v>
      </c>
      <c r="G8460" s="17">
        <v>417022.01900000032</v>
      </c>
      <c r="H8460">
        <v>58.037677525875047</v>
      </c>
    </row>
    <row r="8461" spans="1:8" x14ac:dyDescent="0.3">
      <c r="A8461" t="s">
        <v>3896</v>
      </c>
      <c r="B8461" t="s">
        <v>227</v>
      </c>
      <c r="C8461" t="s">
        <v>25</v>
      </c>
      <c r="D8461" s="155">
        <v>1451.4</v>
      </c>
      <c r="E8461" s="17">
        <v>2480</v>
      </c>
      <c r="F8461" s="17">
        <v>366557</v>
      </c>
      <c r="G8461" s="17">
        <v>188685.88799999989</v>
      </c>
      <c r="H8461">
        <v>53.367885068374626</v>
      </c>
    </row>
    <row r="8462" spans="1:8" x14ac:dyDescent="0.3">
      <c r="A8462" t="s">
        <v>9605</v>
      </c>
      <c r="B8462" t="s">
        <v>227</v>
      </c>
      <c r="C8462" t="s">
        <v>5061</v>
      </c>
      <c r="D8462" s="155">
        <v>1451.4</v>
      </c>
      <c r="E8462" s="17">
        <v>4470</v>
      </c>
      <c r="F8462" s="17">
        <v>499054</v>
      </c>
      <c r="G8462" s="17">
        <v>267015.81899999967</v>
      </c>
      <c r="H8462">
        <v>47.116188809461384</v>
      </c>
    </row>
    <row r="8463" spans="1:8" x14ac:dyDescent="0.3">
      <c r="A8463" t="s">
        <v>3897</v>
      </c>
      <c r="B8463" t="s">
        <v>227</v>
      </c>
      <c r="C8463" t="s">
        <v>14</v>
      </c>
      <c r="D8463" s="155">
        <v>1451.4</v>
      </c>
      <c r="E8463" s="17">
        <v>2105</v>
      </c>
      <c r="F8463" s="17">
        <v>572385</v>
      </c>
      <c r="G8463" s="17">
        <v>300351.46999999991</v>
      </c>
      <c r="H8463">
        <v>28.230597372684148</v>
      </c>
    </row>
    <row r="8464" spans="1:8" x14ac:dyDescent="0.3">
      <c r="A8464" t="s">
        <v>3898</v>
      </c>
      <c r="B8464" t="s">
        <v>227</v>
      </c>
      <c r="C8464" t="s">
        <v>15</v>
      </c>
      <c r="D8464" s="155">
        <v>1451.4</v>
      </c>
      <c r="E8464" s="17">
        <v>1870</v>
      </c>
      <c r="F8464" s="17">
        <v>657983</v>
      </c>
      <c r="G8464" s="17">
        <v>383304.58260000008</v>
      </c>
      <c r="H8464">
        <v>38.051613506930003</v>
      </c>
    </row>
    <row r="8465" spans="1:8" x14ac:dyDescent="0.3">
      <c r="A8465" t="s">
        <v>9606</v>
      </c>
      <c r="B8465" t="s">
        <v>227</v>
      </c>
      <c r="C8465" t="s">
        <v>5063</v>
      </c>
      <c r="D8465" s="155">
        <v>1451.4</v>
      </c>
      <c r="E8465" s="17">
        <v>400</v>
      </c>
      <c r="F8465" s="17">
        <v>15978</v>
      </c>
      <c r="G8465" s="17">
        <v>7128.921999999995</v>
      </c>
      <c r="H8465">
        <v>53.656912889681848</v>
      </c>
    </row>
    <row r="8466" spans="1:8" x14ac:dyDescent="0.3">
      <c r="A8466" t="s">
        <v>9607</v>
      </c>
      <c r="B8466" t="s">
        <v>227</v>
      </c>
      <c r="C8466" t="s">
        <v>5065</v>
      </c>
      <c r="D8466" s="155">
        <v>1451.4</v>
      </c>
      <c r="E8466" s="17">
        <v>0</v>
      </c>
      <c r="F8466" s="17">
        <v>1369232</v>
      </c>
      <c r="G8466" s="17">
        <v>560012.77520000061</v>
      </c>
      <c r="H8466">
        <v>63.734370239593453</v>
      </c>
    </row>
    <row r="8467" spans="1:8" x14ac:dyDescent="0.3">
      <c r="A8467" t="s">
        <v>9608</v>
      </c>
      <c r="B8467" t="s">
        <v>227</v>
      </c>
      <c r="C8467" t="s">
        <v>5067</v>
      </c>
      <c r="D8467" s="155">
        <v>1451.4</v>
      </c>
      <c r="E8467" s="17">
        <v>0</v>
      </c>
      <c r="F8467" s="17">
        <v>648286</v>
      </c>
      <c r="G8467" s="17">
        <v>252485.90360000025</v>
      </c>
      <c r="H8467">
        <v>84.430911597423361</v>
      </c>
    </row>
    <row r="8468" spans="1:8" x14ac:dyDescent="0.3">
      <c r="A8468" t="s">
        <v>9609</v>
      </c>
      <c r="B8468" t="s">
        <v>227</v>
      </c>
      <c r="C8468" t="s">
        <v>5069</v>
      </c>
      <c r="D8468" s="155">
        <v>1451.4</v>
      </c>
      <c r="E8468" s="17">
        <v>0</v>
      </c>
      <c r="F8468" s="17">
        <v>143717</v>
      </c>
      <c r="G8468" s="17">
        <v>44564.278000000006</v>
      </c>
      <c r="H8468">
        <v>121.34183091816662</v>
      </c>
    </row>
    <row r="8469" spans="1:8" x14ac:dyDescent="0.3">
      <c r="A8469" t="s">
        <v>9610</v>
      </c>
      <c r="B8469" t="s">
        <v>227</v>
      </c>
      <c r="C8469" t="s">
        <v>5071</v>
      </c>
      <c r="D8469" s="155">
        <v>1451.4</v>
      </c>
      <c r="E8469" s="17">
        <v>0</v>
      </c>
      <c r="F8469" s="17">
        <v>75333</v>
      </c>
      <c r="G8469" s="17">
        <v>28335.109499999991</v>
      </c>
      <c r="H8469">
        <v>40.92954755065017</v>
      </c>
    </row>
    <row r="8470" spans="1:8" x14ac:dyDescent="0.3">
      <c r="A8470" t="s">
        <v>9611</v>
      </c>
      <c r="B8470" t="s">
        <v>227</v>
      </c>
      <c r="C8470" t="s">
        <v>5073</v>
      </c>
      <c r="D8470" s="155">
        <v>1451.4</v>
      </c>
      <c r="E8470" s="17">
        <v>0</v>
      </c>
      <c r="F8470" s="17">
        <v>65841</v>
      </c>
      <c r="G8470" s="17">
        <v>28339.590900000003</v>
      </c>
      <c r="H8470">
        <v>31.509374923727883</v>
      </c>
    </row>
    <row r="8471" spans="1:8" x14ac:dyDescent="0.3">
      <c r="A8471" t="s">
        <v>9612</v>
      </c>
      <c r="B8471" t="s">
        <v>227</v>
      </c>
      <c r="C8471" t="s">
        <v>5075</v>
      </c>
      <c r="D8471" s="155">
        <v>1451.4</v>
      </c>
      <c r="E8471" s="17">
        <v>0</v>
      </c>
      <c r="F8471" s="17">
        <v>4738</v>
      </c>
      <c r="G8471" s="17">
        <v>966.8100000000004</v>
      </c>
      <c r="H8471">
        <v>35.474126204195528</v>
      </c>
    </row>
    <row r="8472" spans="1:8" x14ac:dyDescent="0.3">
      <c r="A8472" t="s">
        <v>3899</v>
      </c>
      <c r="B8472" t="s">
        <v>227</v>
      </c>
      <c r="C8472" t="s">
        <v>26</v>
      </c>
      <c r="D8472" s="155">
        <v>1451.4</v>
      </c>
      <c r="E8472" s="17">
        <v>912</v>
      </c>
      <c r="F8472" s="17">
        <v>471805</v>
      </c>
      <c r="G8472" s="17">
        <v>234345.73400000003</v>
      </c>
      <c r="H8472">
        <v>50.267251898268647</v>
      </c>
    </row>
    <row r="8473" spans="1:8" x14ac:dyDescent="0.3">
      <c r="A8473" t="s">
        <v>3900</v>
      </c>
      <c r="B8473" t="s">
        <v>227</v>
      </c>
      <c r="C8473" t="s">
        <v>27</v>
      </c>
      <c r="D8473" s="155">
        <v>1451.4</v>
      </c>
      <c r="E8473" s="17">
        <v>1140</v>
      </c>
      <c r="F8473" s="17">
        <v>310447</v>
      </c>
      <c r="G8473" s="17">
        <v>149667.62400000013</v>
      </c>
      <c r="H8473">
        <v>79.433799983774051</v>
      </c>
    </row>
    <row r="8474" spans="1:8" x14ac:dyDescent="0.3">
      <c r="A8474" t="s">
        <v>3901</v>
      </c>
      <c r="B8474" t="s">
        <v>227</v>
      </c>
      <c r="C8474" t="s">
        <v>28</v>
      </c>
      <c r="D8474" s="155">
        <v>1451.4</v>
      </c>
      <c r="E8474" s="17">
        <v>1920</v>
      </c>
      <c r="F8474" s="17">
        <v>380254</v>
      </c>
      <c r="G8474" s="17">
        <v>165813.37189999997</v>
      </c>
      <c r="H8474">
        <v>74.83457856743712</v>
      </c>
    </row>
    <row r="8475" spans="1:8" x14ac:dyDescent="0.3">
      <c r="A8475" t="s">
        <v>3902</v>
      </c>
      <c r="B8475" t="s">
        <v>227</v>
      </c>
      <c r="C8475" t="s">
        <v>29</v>
      </c>
      <c r="D8475" s="155">
        <v>1451.4</v>
      </c>
      <c r="E8475" s="17">
        <v>600</v>
      </c>
      <c r="F8475" s="17">
        <v>207431</v>
      </c>
      <c r="G8475" s="17">
        <v>102296.7972</v>
      </c>
      <c r="H8475">
        <v>51.403691676634864</v>
      </c>
    </row>
    <row r="8476" spans="1:8" x14ac:dyDescent="0.3">
      <c r="A8476" t="s">
        <v>9613</v>
      </c>
      <c r="B8476" t="s">
        <v>227</v>
      </c>
      <c r="C8476" t="s">
        <v>5077</v>
      </c>
      <c r="D8476" s="155">
        <v>1451.4</v>
      </c>
      <c r="E8476" s="17">
        <v>0</v>
      </c>
      <c r="F8476" s="17">
        <v>2051</v>
      </c>
      <c r="G8476" s="17">
        <v>823.74800000000005</v>
      </c>
      <c r="H8476">
        <v>251.84814879095737</v>
      </c>
    </row>
    <row r="8477" spans="1:8" x14ac:dyDescent="0.3">
      <c r="A8477" t="s">
        <v>3903</v>
      </c>
      <c r="B8477" t="s">
        <v>227</v>
      </c>
      <c r="C8477" t="s">
        <v>30</v>
      </c>
      <c r="D8477" s="155">
        <v>1451.4</v>
      </c>
      <c r="E8477" s="17">
        <v>1908</v>
      </c>
      <c r="F8477" s="17">
        <v>275250</v>
      </c>
      <c r="G8477" s="17">
        <v>155285.62529999996</v>
      </c>
      <c r="H8477">
        <v>76.895994255534532</v>
      </c>
    </row>
    <row r="8478" spans="1:8" x14ac:dyDescent="0.3">
      <c r="A8478" t="s">
        <v>9614</v>
      </c>
      <c r="B8478" t="s">
        <v>227</v>
      </c>
      <c r="C8478" t="s">
        <v>5079</v>
      </c>
      <c r="D8478" s="155">
        <v>1451.4</v>
      </c>
      <c r="E8478" s="17">
        <v>1080</v>
      </c>
      <c r="F8478" s="17">
        <v>38120</v>
      </c>
      <c r="G8478" s="17">
        <v>19320.128000000008</v>
      </c>
      <c r="H8478">
        <v>91.538767365011978</v>
      </c>
    </row>
    <row r="8479" spans="1:8" x14ac:dyDescent="0.3">
      <c r="A8479" t="s">
        <v>9615</v>
      </c>
      <c r="B8479" t="s">
        <v>227</v>
      </c>
      <c r="C8479" t="s">
        <v>5081</v>
      </c>
      <c r="D8479" s="155">
        <v>1451.4</v>
      </c>
      <c r="E8479" s="17">
        <v>1368</v>
      </c>
      <c r="F8479" s="17">
        <v>844858</v>
      </c>
      <c r="G8479" s="17">
        <v>427423.27320000017</v>
      </c>
      <c r="H8479">
        <v>74.518488231822872</v>
      </c>
    </row>
    <row r="8480" spans="1:8" x14ac:dyDescent="0.3">
      <c r="A8480" t="s">
        <v>9616</v>
      </c>
      <c r="B8480" t="s">
        <v>227</v>
      </c>
      <c r="C8480" t="s">
        <v>5083</v>
      </c>
      <c r="D8480" s="155">
        <v>1451.4</v>
      </c>
      <c r="E8480" s="17">
        <v>2964</v>
      </c>
      <c r="F8480" s="17">
        <v>1327986</v>
      </c>
      <c r="G8480" s="17">
        <v>677323.94870000076</v>
      </c>
      <c r="H8480">
        <v>75.066265693248681</v>
      </c>
    </row>
    <row r="8481" spans="1:8" x14ac:dyDescent="0.3">
      <c r="A8481" t="s">
        <v>9617</v>
      </c>
      <c r="B8481" t="s">
        <v>227</v>
      </c>
      <c r="C8481" t="s">
        <v>5085</v>
      </c>
      <c r="D8481" s="155">
        <v>1451.4</v>
      </c>
      <c r="E8481" s="17">
        <v>270</v>
      </c>
      <c r="F8481" s="17">
        <v>52518</v>
      </c>
      <c r="G8481" s="17">
        <v>23940.970799999996</v>
      </c>
      <c r="H8481">
        <v>49.969173132244308</v>
      </c>
    </row>
    <row r="8482" spans="1:8" x14ac:dyDescent="0.3">
      <c r="A8482" t="s">
        <v>3904</v>
      </c>
      <c r="B8482" t="s">
        <v>227</v>
      </c>
      <c r="C8482" t="s">
        <v>31</v>
      </c>
      <c r="D8482" s="155">
        <v>1451.4</v>
      </c>
      <c r="E8482" s="17">
        <v>3840</v>
      </c>
      <c r="F8482" s="17">
        <v>514970</v>
      </c>
      <c r="G8482" s="17">
        <v>264890.63270000007</v>
      </c>
      <c r="H8482">
        <v>57.701643032347945</v>
      </c>
    </row>
    <row r="8483" spans="1:8" x14ac:dyDescent="0.3">
      <c r="A8483" t="s">
        <v>3745</v>
      </c>
      <c r="B8483" t="s">
        <v>228</v>
      </c>
      <c r="C8483" t="s">
        <v>4</v>
      </c>
      <c r="D8483" s="155">
        <v>921.3</v>
      </c>
      <c r="E8483" s="17">
        <v>10555</v>
      </c>
      <c r="F8483" s="17">
        <v>3426348</v>
      </c>
      <c r="G8483" s="17">
        <v>1658286.8124000016</v>
      </c>
      <c r="H8483">
        <v>49.112312283756204</v>
      </c>
    </row>
    <row r="8484" spans="1:8" x14ac:dyDescent="0.3">
      <c r="A8484" t="s">
        <v>3746</v>
      </c>
      <c r="B8484" t="s">
        <v>228</v>
      </c>
      <c r="C8484" t="s">
        <v>2</v>
      </c>
      <c r="D8484" s="155">
        <v>921.3</v>
      </c>
      <c r="E8484" s="17">
        <v>15494</v>
      </c>
      <c r="F8484" s="17">
        <v>5588921</v>
      </c>
      <c r="G8484" s="17">
        <v>2739842.5918999985</v>
      </c>
      <c r="H8484">
        <v>53.178827511819975</v>
      </c>
    </row>
    <row r="8485" spans="1:8" x14ac:dyDescent="0.3">
      <c r="A8485" t="s">
        <v>3747</v>
      </c>
      <c r="B8485" t="s">
        <v>228</v>
      </c>
      <c r="C8485" t="s">
        <v>3</v>
      </c>
      <c r="D8485" s="155">
        <v>921.3</v>
      </c>
      <c r="E8485" s="17">
        <v>13120</v>
      </c>
      <c r="F8485" s="17">
        <v>1749374</v>
      </c>
      <c r="G8485" s="17">
        <v>782760.10920000123</v>
      </c>
      <c r="H8485">
        <v>58.673524436175072</v>
      </c>
    </row>
    <row r="8486" spans="1:8" x14ac:dyDescent="0.3">
      <c r="A8486" t="s">
        <v>3748</v>
      </c>
      <c r="B8486" t="s">
        <v>228</v>
      </c>
      <c r="C8486" t="s">
        <v>7</v>
      </c>
      <c r="D8486" s="155">
        <v>921.3</v>
      </c>
      <c r="E8486" s="17">
        <v>2883</v>
      </c>
      <c r="F8486" s="17">
        <v>702085</v>
      </c>
      <c r="G8486" s="17">
        <v>346428.65299999987</v>
      </c>
      <c r="H8486">
        <v>66.557599012284555</v>
      </c>
    </row>
    <row r="8487" spans="1:8" x14ac:dyDescent="0.3">
      <c r="A8487" t="s">
        <v>3749</v>
      </c>
      <c r="B8487" t="s">
        <v>228</v>
      </c>
      <c r="C8487" t="s">
        <v>5</v>
      </c>
      <c r="D8487" s="155">
        <v>921.3</v>
      </c>
      <c r="E8487" s="17">
        <v>3600</v>
      </c>
      <c r="F8487" s="17">
        <v>678160</v>
      </c>
      <c r="G8487" s="17">
        <v>372637.55370000028</v>
      </c>
      <c r="H8487">
        <v>55.039451087296527</v>
      </c>
    </row>
    <row r="8488" spans="1:8" x14ac:dyDescent="0.3">
      <c r="A8488" t="s">
        <v>3750</v>
      </c>
      <c r="B8488" t="s">
        <v>228</v>
      </c>
      <c r="C8488" t="s">
        <v>6</v>
      </c>
      <c r="D8488" s="155">
        <v>921.3</v>
      </c>
      <c r="E8488" s="17">
        <v>1840</v>
      </c>
      <c r="F8488" s="17">
        <v>459221</v>
      </c>
      <c r="G8488" s="17">
        <v>218842.61069999982</v>
      </c>
      <c r="H8488">
        <v>40.947981651610178</v>
      </c>
    </row>
    <row r="8489" spans="1:8" x14ac:dyDescent="0.3">
      <c r="A8489" t="s">
        <v>3751</v>
      </c>
      <c r="B8489" t="s">
        <v>228</v>
      </c>
      <c r="C8489" t="s">
        <v>8</v>
      </c>
      <c r="D8489" s="155">
        <v>921.3</v>
      </c>
      <c r="E8489" s="17">
        <v>3880</v>
      </c>
      <c r="F8489" s="17">
        <v>768756</v>
      </c>
      <c r="G8489" s="17">
        <v>360484.79040000029</v>
      </c>
      <c r="H8489">
        <v>49.974015469005607</v>
      </c>
    </row>
    <row r="8490" spans="1:8" x14ac:dyDescent="0.3">
      <c r="A8490" t="s">
        <v>3752</v>
      </c>
      <c r="B8490" t="s">
        <v>228</v>
      </c>
      <c r="C8490" t="s">
        <v>21</v>
      </c>
      <c r="D8490" s="155">
        <v>921.3</v>
      </c>
      <c r="E8490" s="17">
        <v>1920</v>
      </c>
      <c r="F8490" s="17">
        <v>302375</v>
      </c>
      <c r="G8490" s="17">
        <v>132826.23180000015</v>
      </c>
      <c r="H8490">
        <v>50.102580468644312</v>
      </c>
    </row>
    <row r="8491" spans="1:8" x14ac:dyDescent="0.3">
      <c r="A8491" t="s">
        <v>3753</v>
      </c>
      <c r="B8491" t="s">
        <v>228</v>
      </c>
      <c r="C8491" t="s">
        <v>22</v>
      </c>
      <c r="D8491" s="155">
        <v>921.3</v>
      </c>
      <c r="E8491" s="17">
        <v>1800</v>
      </c>
      <c r="F8491" s="17">
        <v>471973</v>
      </c>
      <c r="G8491" s="17">
        <v>225864.29919999989</v>
      </c>
      <c r="H8491">
        <v>45.858934583835648</v>
      </c>
    </row>
    <row r="8492" spans="1:8" x14ac:dyDescent="0.3">
      <c r="A8492" t="s">
        <v>3754</v>
      </c>
      <c r="B8492" t="s">
        <v>228</v>
      </c>
      <c r="C8492" t="s">
        <v>23</v>
      </c>
      <c r="D8492" s="155">
        <v>921.3</v>
      </c>
      <c r="E8492" s="17">
        <v>1000</v>
      </c>
      <c r="F8492" s="17">
        <v>337862</v>
      </c>
      <c r="G8492" s="17">
        <v>172361.8979999999</v>
      </c>
      <c r="H8492">
        <v>52.286150623037024</v>
      </c>
    </row>
    <row r="8493" spans="1:8" x14ac:dyDescent="0.3">
      <c r="A8493" t="s">
        <v>3755</v>
      </c>
      <c r="B8493" t="s">
        <v>228</v>
      </c>
      <c r="C8493" t="s">
        <v>24</v>
      </c>
      <c r="D8493" s="155">
        <v>921.3</v>
      </c>
      <c r="E8493" s="17">
        <v>4320</v>
      </c>
      <c r="F8493" s="17">
        <v>477796</v>
      </c>
      <c r="G8493" s="17">
        <v>238750.42600000012</v>
      </c>
      <c r="H8493">
        <v>53.935742066071512</v>
      </c>
    </row>
    <row r="8494" spans="1:8" x14ac:dyDescent="0.3">
      <c r="A8494" t="s">
        <v>3756</v>
      </c>
      <c r="B8494" t="s">
        <v>228</v>
      </c>
      <c r="C8494" t="s">
        <v>25</v>
      </c>
      <c r="D8494" s="155">
        <v>921.3</v>
      </c>
      <c r="E8494" s="17">
        <v>1600</v>
      </c>
      <c r="F8494" s="17">
        <v>212777</v>
      </c>
      <c r="G8494" s="17">
        <v>101131.01200000003</v>
      </c>
      <c r="H8494">
        <v>55.193565849406028</v>
      </c>
    </row>
    <row r="8495" spans="1:8" x14ac:dyDescent="0.3">
      <c r="A8495" t="s">
        <v>9618</v>
      </c>
      <c r="B8495" t="s">
        <v>228</v>
      </c>
      <c r="C8495" t="s">
        <v>5061</v>
      </c>
      <c r="D8495" s="155">
        <v>921.3</v>
      </c>
      <c r="E8495" s="17">
        <v>2730</v>
      </c>
      <c r="F8495" s="17">
        <v>321362</v>
      </c>
      <c r="G8495" s="17">
        <v>160565.57399999988</v>
      </c>
      <c r="H8495">
        <v>50.729320755549558</v>
      </c>
    </row>
    <row r="8496" spans="1:8" x14ac:dyDescent="0.3">
      <c r="A8496" t="s">
        <v>3757</v>
      </c>
      <c r="B8496" t="s">
        <v>228</v>
      </c>
      <c r="C8496" t="s">
        <v>14</v>
      </c>
      <c r="D8496" s="155">
        <v>921.3</v>
      </c>
      <c r="E8496" s="17">
        <v>1355</v>
      </c>
      <c r="F8496" s="17">
        <v>455118</v>
      </c>
      <c r="G8496" s="17">
        <v>193610.16699999996</v>
      </c>
      <c r="H8496">
        <v>20.25400524618323</v>
      </c>
    </row>
    <row r="8497" spans="1:8" x14ac:dyDescent="0.3">
      <c r="A8497" t="s">
        <v>3758</v>
      </c>
      <c r="B8497" t="s">
        <v>228</v>
      </c>
      <c r="C8497" t="s">
        <v>15</v>
      </c>
      <c r="D8497" s="155">
        <v>921.3</v>
      </c>
      <c r="E8497" s="17">
        <v>1300</v>
      </c>
      <c r="F8497" s="17">
        <v>458278</v>
      </c>
      <c r="G8497" s="17">
        <v>260331.80199999982</v>
      </c>
      <c r="H8497">
        <v>30.456674668739996</v>
      </c>
    </row>
    <row r="8498" spans="1:8" x14ac:dyDescent="0.3">
      <c r="A8498" t="s">
        <v>9619</v>
      </c>
      <c r="B8498" t="s">
        <v>228</v>
      </c>
      <c r="C8498" t="s">
        <v>5063</v>
      </c>
      <c r="D8498" s="155">
        <v>921.3</v>
      </c>
      <c r="E8498" s="17">
        <v>400</v>
      </c>
      <c r="F8498" s="17">
        <v>22945</v>
      </c>
      <c r="G8498" s="17">
        <v>8761.6320000000051</v>
      </c>
      <c r="H8498">
        <v>40.664766013262856</v>
      </c>
    </row>
    <row r="8499" spans="1:8" x14ac:dyDescent="0.3">
      <c r="A8499" t="s">
        <v>9620</v>
      </c>
      <c r="B8499" t="s">
        <v>228</v>
      </c>
      <c r="C8499" t="s">
        <v>5065</v>
      </c>
      <c r="D8499" s="155">
        <v>921.3</v>
      </c>
      <c r="E8499" s="17">
        <v>0</v>
      </c>
      <c r="F8499" s="17">
        <v>248751</v>
      </c>
      <c r="G8499" s="17">
        <v>98147.977300000057</v>
      </c>
      <c r="H8499">
        <v>45.667002074719896</v>
      </c>
    </row>
    <row r="8500" spans="1:8" x14ac:dyDescent="0.3">
      <c r="A8500" t="s">
        <v>9621</v>
      </c>
      <c r="B8500" t="s">
        <v>228</v>
      </c>
      <c r="C8500" t="s">
        <v>5067</v>
      </c>
      <c r="D8500" s="155">
        <v>921.3</v>
      </c>
      <c r="E8500" s="17">
        <v>0</v>
      </c>
      <c r="F8500" s="17">
        <v>310699</v>
      </c>
      <c r="G8500" s="17">
        <v>127373.98570000014</v>
      </c>
      <c r="H8500">
        <v>60.007947720094641</v>
      </c>
    </row>
    <row r="8501" spans="1:8" x14ac:dyDescent="0.3">
      <c r="A8501" t="s">
        <v>9622</v>
      </c>
      <c r="B8501" t="s">
        <v>228</v>
      </c>
      <c r="C8501" t="s">
        <v>5069</v>
      </c>
      <c r="D8501" s="155">
        <v>921.3</v>
      </c>
      <c r="E8501" s="17">
        <v>0</v>
      </c>
      <c r="F8501" s="17">
        <v>6518</v>
      </c>
      <c r="G8501" s="17">
        <v>-458.30090000000109</v>
      </c>
      <c r="H8501">
        <v>126.82488897518756</v>
      </c>
    </row>
    <row r="8502" spans="1:8" x14ac:dyDescent="0.3">
      <c r="A8502" t="s">
        <v>9623</v>
      </c>
      <c r="B8502" t="s">
        <v>228</v>
      </c>
      <c r="C8502" t="s">
        <v>5071</v>
      </c>
      <c r="D8502" s="155">
        <v>921.3</v>
      </c>
      <c r="E8502" s="17">
        <v>0</v>
      </c>
      <c r="F8502" s="17">
        <v>37359</v>
      </c>
      <c r="G8502" s="17">
        <v>11579.173500000001</v>
      </c>
      <c r="H8502">
        <v>30.102942147419032</v>
      </c>
    </row>
    <row r="8503" spans="1:8" x14ac:dyDescent="0.3">
      <c r="A8503" t="s">
        <v>9624</v>
      </c>
      <c r="B8503" t="s">
        <v>228</v>
      </c>
      <c r="C8503" t="s">
        <v>5073</v>
      </c>
      <c r="D8503" s="155">
        <v>921.3</v>
      </c>
      <c r="E8503" s="17">
        <v>0</v>
      </c>
      <c r="F8503" s="17">
        <v>71137</v>
      </c>
      <c r="G8503" s="17">
        <v>14725.234400000045</v>
      </c>
      <c r="H8503">
        <v>27.540805491115524</v>
      </c>
    </row>
    <row r="8504" spans="1:8" x14ac:dyDescent="0.3">
      <c r="A8504" t="s">
        <v>9625</v>
      </c>
      <c r="B8504" t="s">
        <v>228</v>
      </c>
      <c r="C8504" t="s">
        <v>5075</v>
      </c>
      <c r="D8504" s="155">
        <v>921.3</v>
      </c>
      <c r="E8504" s="17">
        <v>0</v>
      </c>
      <c r="F8504" s="17">
        <v>2727</v>
      </c>
      <c r="G8504" s="17">
        <v>1139.1799999999998</v>
      </c>
      <c r="H8504">
        <v>82.031426736027981</v>
      </c>
    </row>
    <row r="8505" spans="1:8" x14ac:dyDescent="0.3">
      <c r="A8505" t="s">
        <v>3759</v>
      </c>
      <c r="B8505" t="s">
        <v>228</v>
      </c>
      <c r="C8505" t="s">
        <v>26</v>
      </c>
      <c r="D8505" s="155">
        <v>921.3</v>
      </c>
      <c r="E8505" s="17">
        <v>1365</v>
      </c>
      <c r="F8505" s="17">
        <v>549457</v>
      </c>
      <c r="G8505" s="17">
        <v>252100.70809999999</v>
      </c>
      <c r="H8505">
        <v>58.704776112726229</v>
      </c>
    </row>
    <row r="8506" spans="1:8" x14ac:dyDescent="0.3">
      <c r="A8506" t="s">
        <v>3760</v>
      </c>
      <c r="B8506" t="s">
        <v>228</v>
      </c>
      <c r="C8506" t="s">
        <v>27</v>
      </c>
      <c r="D8506" s="155">
        <v>921.3</v>
      </c>
      <c r="E8506" s="17">
        <v>1515</v>
      </c>
      <c r="F8506" s="17">
        <v>354924</v>
      </c>
      <c r="G8506" s="17">
        <v>152853.35310000007</v>
      </c>
      <c r="H8506">
        <v>86.43187212511458</v>
      </c>
    </row>
    <row r="8507" spans="1:8" x14ac:dyDescent="0.3">
      <c r="A8507" t="s">
        <v>3761</v>
      </c>
      <c r="B8507" t="s">
        <v>228</v>
      </c>
      <c r="C8507" t="s">
        <v>28</v>
      </c>
      <c r="D8507" s="155">
        <v>921.3</v>
      </c>
      <c r="E8507" s="17">
        <v>1848</v>
      </c>
      <c r="F8507" s="17">
        <v>396761</v>
      </c>
      <c r="G8507" s="17">
        <v>173676.6526</v>
      </c>
      <c r="H8507">
        <v>66.717453903267568</v>
      </c>
    </row>
    <row r="8508" spans="1:8" x14ac:dyDescent="0.3">
      <c r="A8508" t="s">
        <v>3762</v>
      </c>
      <c r="B8508" t="s">
        <v>228</v>
      </c>
      <c r="C8508" t="s">
        <v>29</v>
      </c>
      <c r="D8508" s="155">
        <v>921.3</v>
      </c>
      <c r="E8508" s="17">
        <v>400</v>
      </c>
      <c r="F8508" s="17">
        <v>159748</v>
      </c>
      <c r="G8508" s="17">
        <v>74234.509699999951</v>
      </c>
      <c r="H8508">
        <v>46.814692063855503</v>
      </c>
    </row>
    <row r="8509" spans="1:8" x14ac:dyDescent="0.3">
      <c r="A8509" t="s">
        <v>9626</v>
      </c>
      <c r="B8509" t="s">
        <v>228</v>
      </c>
      <c r="C8509" t="s">
        <v>5077</v>
      </c>
      <c r="D8509" s="155">
        <v>921.3</v>
      </c>
      <c r="E8509" s="17">
        <v>0</v>
      </c>
      <c r="F8509" s="17">
        <v>3228</v>
      </c>
      <c r="G8509" s="17">
        <v>1632.9</v>
      </c>
      <c r="H8509">
        <v>84.509475769544281</v>
      </c>
    </row>
    <row r="8510" spans="1:8" x14ac:dyDescent="0.3">
      <c r="A8510" t="s">
        <v>3763</v>
      </c>
      <c r="B8510" t="s">
        <v>228</v>
      </c>
      <c r="C8510" t="s">
        <v>30</v>
      </c>
      <c r="D8510" s="155">
        <v>921.3</v>
      </c>
      <c r="E8510" s="17">
        <v>1108</v>
      </c>
      <c r="F8510" s="17">
        <v>193307</v>
      </c>
      <c r="G8510" s="17">
        <v>109311.06399999997</v>
      </c>
      <c r="H8510">
        <v>71.920317582984097</v>
      </c>
    </row>
    <row r="8511" spans="1:8" x14ac:dyDescent="0.3">
      <c r="A8511" t="s">
        <v>9627</v>
      </c>
      <c r="B8511" t="s">
        <v>228</v>
      </c>
      <c r="C8511" t="s">
        <v>5079</v>
      </c>
      <c r="D8511" s="155">
        <v>921.3</v>
      </c>
      <c r="E8511" s="17">
        <v>680</v>
      </c>
      <c r="F8511" s="17">
        <v>24541</v>
      </c>
      <c r="G8511" s="17">
        <v>11893.980000000003</v>
      </c>
      <c r="H8511">
        <v>82.759052480347179</v>
      </c>
    </row>
    <row r="8512" spans="1:8" x14ac:dyDescent="0.3">
      <c r="A8512" t="s">
        <v>9628</v>
      </c>
      <c r="B8512" t="s">
        <v>228</v>
      </c>
      <c r="C8512" t="s">
        <v>5081</v>
      </c>
      <c r="D8512" s="155">
        <v>921.3</v>
      </c>
      <c r="E8512" s="17">
        <v>0</v>
      </c>
      <c r="F8512" s="17">
        <v>108123</v>
      </c>
      <c r="G8512" s="17">
        <v>57328.860000000008</v>
      </c>
      <c r="H8512">
        <v>40.585455005242686</v>
      </c>
    </row>
    <row r="8513" spans="1:8" x14ac:dyDescent="0.3">
      <c r="A8513" t="s">
        <v>9629</v>
      </c>
      <c r="B8513" t="s">
        <v>228</v>
      </c>
      <c r="C8513" t="s">
        <v>5083</v>
      </c>
      <c r="D8513" s="155">
        <v>921.3</v>
      </c>
      <c r="E8513" s="17">
        <v>0</v>
      </c>
      <c r="F8513" s="17">
        <v>198149</v>
      </c>
      <c r="G8513" s="17">
        <v>105438.85319999998</v>
      </c>
      <c r="H8513">
        <v>35.746946446427152</v>
      </c>
    </row>
    <row r="8514" spans="1:8" x14ac:dyDescent="0.3">
      <c r="A8514" t="s">
        <v>9630</v>
      </c>
      <c r="B8514" t="s">
        <v>228</v>
      </c>
      <c r="C8514" t="s">
        <v>5085</v>
      </c>
      <c r="D8514" s="155">
        <v>921.3</v>
      </c>
      <c r="E8514" s="17">
        <v>315</v>
      </c>
      <c r="F8514" s="17">
        <v>70393</v>
      </c>
      <c r="G8514" s="17">
        <v>27444.052800000005</v>
      </c>
      <c r="H8514">
        <v>13.588342198059753</v>
      </c>
    </row>
    <row r="8515" spans="1:8" x14ac:dyDescent="0.3">
      <c r="A8515" t="s">
        <v>3764</v>
      </c>
      <c r="B8515" t="s">
        <v>228</v>
      </c>
      <c r="C8515" t="s">
        <v>31</v>
      </c>
      <c r="D8515" s="155">
        <v>921.3</v>
      </c>
      <c r="E8515" s="17">
        <v>2720</v>
      </c>
      <c r="F8515" s="17">
        <v>412421</v>
      </c>
      <c r="G8515" s="17">
        <v>199706.69770000011</v>
      </c>
      <c r="H8515">
        <v>46.581220400618136</v>
      </c>
    </row>
    <row r="8516" spans="1:8" x14ac:dyDescent="0.3">
      <c r="A8516" t="s">
        <v>3905</v>
      </c>
      <c r="B8516" t="s">
        <v>229</v>
      </c>
      <c r="C8516" t="s">
        <v>4</v>
      </c>
      <c r="D8516" s="155">
        <v>1247</v>
      </c>
      <c r="E8516" s="17">
        <v>10941</v>
      </c>
      <c r="F8516" s="17">
        <v>3291789</v>
      </c>
      <c r="G8516" s="17">
        <v>1717460.1489000013</v>
      </c>
      <c r="H8516">
        <v>52.759453732023523</v>
      </c>
    </row>
    <row r="8517" spans="1:8" x14ac:dyDescent="0.3">
      <c r="A8517" t="s">
        <v>3906</v>
      </c>
      <c r="B8517" t="s">
        <v>229</v>
      </c>
      <c r="C8517" t="s">
        <v>2</v>
      </c>
      <c r="D8517" s="155">
        <v>1247</v>
      </c>
      <c r="E8517" s="17">
        <v>18357</v>
      </c>
      <c r="F8517" s="17">
        <v>6507999</v>
      </c>
      <c r="G8517" s="17">
        <v>3412038.3728000019</v>
      </c>
      <c r="H8517">
        <v>54.878740156382953</v>
      </c>
    </row>
    <row r="8518" spans="1:8" x14ac:dyDescent="0.3">
      <c r="A8518" t="s">
        <v>3907</v>
      </c>
      <c r="B8518" t="s">
        <v>229</v>
      </c>
      <c r="C8518" t="s">
        <v>3</v>
      </c>
      <c r="D8518" s="155">
        <v>1247</v>
      </c>
      <c r="E8518" s="17">
        <v>21528</v>
      </c>
      <c r="F8518" s="17">
        <v>2893591</v>
      </c>
      <c r="G8518" s="17">
        <v>1500908.5198999995</v>
      </c>
      <c r="H8518">
        <v>66.227911788893422</v>
      </c>
    </row>
    <row r="8519" spans="1:8" x14ac:dyDescent="0.3">
      <c r="A8519" t="s">
        <v>3908</v>
      </c>
      <c r="B8519" t="s">
        <v>229</v>
      </c>
      <c r="C8519" t="s">
        <v>7</v>
      </c>
      <c r="D8519" s="155">
        <v>1247</v>
      </c>
      <c r="E8519" s="17">
        <v>3486</v>
      </c>
      <c r="F8519" s="17">
        <v>839102</v>
      </c>
      <c r="G8519" s="17">
        <v>456399.07199999969</v>
      </c>
      <c r="H8519">
        <v>64.201713759555943</v>
      </c>
    </row>
    <row r="8520" spans="1:8" x14ac:dyDescent="0.3">
      <c r="A8520" t="s">
        <v>3909</v>
      </c>
      <c r="B8520" t="s">
        <v>229</v>
      </c>
      <c r="C8520" t="s">
        <v>5</v>
      </c>
      <c r="D8520" s="155">
        <v>1247</v>
      </c>
      <c r="E8520" s="17">
        <v>3840</v>
      </c>
      <c r="F8520" s="17">
        <v>643180</v>
      </c>
      <c r="G8520" s="17">
        <v>365051.41969999979</v>
      </c>
      <c r="H8520">
        <v>59.549297330519572</v>
      </c>
    </row>
    <row r="8521" spans="1:8" x14ac:dyDescent="0.3">
      <c r="A8521" t="s">
        <v>3910</v>
      </c>
      <c r="B8521" t="s">
        <v>229</v>
      </c>
      <c r="C8521" t="s">
        <v>6</v>
      </c>
      <c r="D8521" s="155">
        <v>1247</v>
      </c>
      <c r="E8521" s="17">
        <v>1320</v>
      </c>
      <c r="F8521" s="17">
        <v>399246</v>
      </c>
      <c r="G8521" s="17">
        <v>197163.64580000014</v>
      </c>
      <c r="H8521">
        <v>43.623809591386888</v>
      </c>
    </row>
    <row r="8522" spans="1:8" x14ac:dyDescent="0.3">
      <c r="A8522" t="s">
        <v>3911</v>
      </c>
      <c r="B8522" t="s">
        <v>229</v>
      </c>
      <c r="C8522" t="s">
        <v>8</v>
      </c>
      <c r="D8522" s="155">
        <v>1247</v>
      </c>
      <c r="E8522" s="17">
        <v>4270</v>
      </c>
      <c r="F8522" s="17">
        <v>814426</v>
      </c>
      <c r="G8522" s="17">
        <v>395671.37669999985</v>
      </c>
      <c r="H8522">
        <v>49.307462189636027</v>
      </c>
    </row>
    <row r="8523" spans="1:8" x14ac:dyDescent="0.3">
      <c r="A8523" t="s">
        <v>3912</v>
      </c>
      <c r="B8523" t="s">
        <v>229</v>
      </c>
      <c r="C8523" t="s">
        <v>21</v>
      </c>
      <c r="D8523" s="155">
        <v>1247</v>
      </c>
      <c r="E8523" s="17">
        <v>3240</v>
      </c>
      <c r="F8523" s="17">
        <v>359240</v>
      </c>
      <c r="G8523" s="17">
        <v>156070.80199999997</v>
      </c>
      <c r="H8523">
        <v>54.622225724393594</v>
      </c>
    </row>
    <row r="8524" spans="1:8" x14ac:dyDescent="0.3">
      <c r="A8524" t="s">
        <v>3913</v>
      </c>
      <c r="B8524" t="s">
        <v>229</v>
      </c>
      <c r="C8524" t="s">
        <v>22</v>
      </c>
      <c r="D8524" s="155">
        <v>1247</v>
      </c>
      <c r="E8524" s="17">
        <v>3080</v>
      </c>
      <c r="F8524" s="17">
        <v>598768</v>
      </c>
      <c r="G8524" s="17">
        <v>284437.66599999962</v>
      </c>
      <c r="H8524">
        <v>54.290825468661211</v>
      </c>
    </row>
    <row r="8525" spans="1:8" x14ac:dyDescent="0.3">
      <c r="A8525" t="s">
        <v>3914</v>
      </c>
      <c r="B8525" t="s">
        <v>229</v>
      </c>
      <c r="C8525" t="s">
        <v>23</v>
      </c>
      <c r="D8525" s="155">
        <v>1247</v>
      </c>
      <c r="E8525" s="17">
        <v>1720</v>
      </c>
      <c r="F8525" s="17">
        <v>464261</v>
      </c>
      <c r="G8525" s="17">
        <v>238331.06359999999</v>
      </c>
      <c r="H8525">
        <v>68.193891949858568</v>
      </c>
    </row>
    <row r="8526" spans="1:8" x14ac:dyDescent="0.3">
      <c r="A8526" t="s">
        <v>3915</v>
      </c>
      <c r="B8526" t="s">
        <v>229</v>
      </c>
      <c r="C8526" t="s">
        <v>24</v>
      </c>
      <c r="D8526" s="155">
        <v>1247</v>
      </c>
      <c r="E8526" s="17">
        <v>7280</v>
      </c>
      <c r="F8526" s="17">
        <v>717746</v>
      </c>
      <c r="G8526" s="17">
        <v>364457.80560000002</v>
      </c>
      <c r="H8526">
        <v>59.13026187579846</v>
      </c>
    </row>
    <row r="8527" spans="1:8" x14ac:dyDescent="0.3">
      <c r="A8527" t="s">
        <v>3916</v>
      </c>
      <c r="B8527" t="s">
        <v>229</v>
      </c>
      <c r="C8527" t="s">
        <v>25</v>
      </c>
      <c r="D8527" s="155">
        <v>1247</v>
      </c>
      <c r="E8527" s="17">
        <v>2680</v>
      </c>
      <c r="F8527" s="17">
        <v>343491</v>
      </c>
      <c r="G8527" s="17">
        <v>171633.4376</v>
      </c>
      <c r="H8527">
        <v>53.45963191783293</v>
      </c>
    </row>
    <row r="8528" spans="1:8" x14ac:dyDescent="0.3">
      <c r="A8528" t="s">
        <v>9631</v>
      </c>
      <c r="B8528" t="s">
        <v>229</v>
      </c>
      <c r="C8528" t="s">
        <v>5061</v>
      </c>
      <c r="D8528" s="155">
        <v>1247</v>
      </c>
      <c r="E8528" s="17">
        <v>3555</v>
      </c>
      <c r="F8528" s="17">
        <v>392973</v>
      </c>
      <c r="G8528" s="17">
        <v>189583.61219999997</v>
      </c>
      <c r="H8528">
        <v>49.35517461103246</v>
      </c>
    </row>
    <row r="8529" spans="1:8" x14ac:dyDescent="0.3">
      <c r="A8529" t="s">
        <v>3917</v>
      </c>
      <c r="B8529" t="s">
        <v>229</v>
      </c>
      <c r="C8529" t="s">
        <v>14</v>
      </c>
      <c r="D8529" s="155">
        <v>1247</v>
      </c>
      <c r="E8529" s="17">
        <v>1745</v>
      </c>
      <c r="F8529" s="17">
        <v>473462</v>
      </c>
      <c r="G8529" s="17">
        <v>245438.06500000009</v>
      </c>
      <c r="H8529">
        <v>31.152292105212588</v>
      </c>
    </row>
    <row r="8530" spans="1:8" x14ac:dyDescent="0.3">
      <c r="A8530" t="s">
        <v>3918</v>
      </c>
      <c r="B8530" t="s">
        <v>229</v>
      </c>
      <c r="C8530" t="s">
        <v>15</v>
      </c>
      <c r="D8530" s="155">
        <v>1247</v>
      </c>
      <c r="E8530" s="17">
        <v>1500</v>
      </c>
      <c r="F8530" s="17">
        <v>513972</v>
      </c>
      <c r="G8530" s="17">
        <v>295753.60979999992</v>
      </c>
      <c r="H8530">
        <v>32.187412763711215</v>
      </c>
    </row>
    <row r="8531" spans="1:8" x14ac:dyDescent="0.3">
      <c r="A8531" t="s">
        <v>9632</v>
      </c>
      <c r="B8531" t="s">
        <v>229</v>
      </c>
      <c r="C8531" t="s">
        <v>5063</v>
      </c>
      <c r="D8531" s="155">
        <v>1247</v>
      </c>
      <c r="E8531" s="17">
        <v>400</v>
      </c>
      <c r="F8531" s="17">
        <v>28957</v>
      </c>
      <c r="G8531" s="17">
        <v>13518.253000000004</v>
      </c>
      <c r="H8531">
        <v>32.359023805494047</v>
      </c>
    </row>
    <row r="8532" spans="1:8" x14ac:dyDescent="0.3">
      <c r="A8532" t="s">
        <v>9633</v>
      </c>
      <c r="B8532" t="s">
        <v>229</v>
      </c>
      <c r="C8532" t="s">
        <v>5065</v>
      </c>
      <c r="D8532" s="155">
        <v>1247</v>
      </c>
      <c r="E8532" s="17">
        <v>0</v>
      </c>
      <c r="F8532" s="17">
        <v>390913</v>
      </c>
      <c r="G8532" s="17">
        <v>155854.1740000002</v>
      </c>
      <c r="H8532">
        <v>37.126124408534288</v>
      </c>
    </row>
    <row r="8533" spans="1:8" x14ac:dyDescent="0.3">
      <c r="A8533" t="s">
        <v>9634</v>
      </c>
      <c r="B8533" t="s">
        <v>229</v>
      </c>
      <c r="C8533" t="s">
        <v>5067</v>
      </c>
      <c r="D8533" s="155">
        <v>1247</v>
      </c>
      <c r="E8533" s="17">
        <v>0</v>
      </c>
      <c r="F8533" s="17">
        <v>599872</v>
      </c>
      <c r="G8533" s="17">
        <v>299960.88330000004</v>
      </c>
      <c r="H8533">
        <v>37.670944847307098</v>
      </c>
    </row>
    <row r="8534" spans="1:8" x14ac:dyDescent="0.3">
      <c r="A8534" t="s">
        <v>9635</v>
      </c>
      <c r="B8534" t="s">
        <v>229</v>
      </c>
      <c r="C8534" t="s">
        <v>5069</v>
      </c>
      <c r="D8534" s="155">
        <v>1247</v>
      </c>
      <c r="E8534" s="17">
        <v>0</v>
      </c>
      <c r="F8534" s="17">
        <v>20335</v>
      </c>
      <c r="G8534" s="17">
        <v>10765.7</v>
      </c>
      <c r="H8534">
        <v>65.967145496535778</v>
      </c>
    </row>
    <row r="8535" spans="1:8" x14ac:dyDescent="0.3">
      <c r="A8535" t="s">
        <v>9636</v>
      </c>
      <c r="B8535" t="s">
        <v>229</v>
      </c>
      <c r="C8535" t="s">
        <v>5071</v>
      </c>
      <c r="D8535" s="155">
        <v>1247</v>
      </c>
      <c r="E8535" s="17">
        <v>0</v>
      </c>
      <c r="F8535" s="17">
        <v>36894</v>
      </c>
      <c r="G8535" s="17">
        <v>4413.0325999999914</v>
      </c>
      <c r="H8535">
        <v>57.158630339932486</v>
      </c>
    </row>
    <row r="8536" spans="1:8" x14ac:dyDescent="0.3">
      <c r="A8536" t="s">
        <v>9637</v>
      </c>
      <c r="B8536" t="s">
        <v>229</v>
      </c>
      <c r="C8536" t="s">
        <v>5073</v>
      </c>
      <c r="D8536" s="155">
        <v>1247</v>
      </c>
      <c r="E8536" s="17">
        <v>0</v>
      </c>
      <c r="F8536" s="17">
        <v>10070</v>
      </c>
      <c r="G8536" s="17">
        <v>1449.5933999999997</v>
      </c>
      <c r="H8536">
        <v>48.203636113869642</v>
      </c>
    </row>
    <row r="8537" spans="1:8" x14ac:dyDescent="0.3">
      <c r="A8537" t="s">
        <v>9638</v>
      </c>
      <c r="B8537" t="s">
        <v>229</v>
      </c>
      <c r="C8537" t="s">
        <v>5075</v>
      </c>
      <c r="D8537" s="155">
        <v>1247</v>
      </c>
      <c r="E8537" s="17">
        <v>0</v>
      </c>
      <c r="F8537" s="17">
        <v>6982</v>
      </c>
      <c r="G8537" s="17">
        <v>3794.4799999999996</v>
      </c>
      <c r="H8537">
        <v>157.84534057825525</v>
      </c>
    </row>
    <row r="8538" spans="1:8" x14ac:dyDescent="0.3">
      <c r="A8538" t="s">
        <v>3919</v>
      </c>
      <c r="B8538" t="s">
        <v>229</v>
      </c>
      <c r="C8538" t="s">
        <v>26</v>
      </c>
      <c r="D8538" s="155">
        <v>1247</v>
      </c>
      <c r="E8538" s="17">
        <v>1368</v>
      </c>
      <c r="F8538" s="17">
        <v>741652</v>
      </c>
      <c r="G8538" s="17">
        <v>375954.52000000025</v>
      </c>
      <c r="H8538">
        <v>57.925189336278507</v>
      </c>
    </row>
    <row r="8539" spans="1:8" x14ac:dyDescent="0.3">
      <c r="A8539" t="s">
        <v>3920</v>
      </c>
      <c r="B8539" t="s">
        <v>229</v>
      </c>
      <c r="C8539" t="s">
        <v>27</v>
      </c>
      <c r="D8539" s="155">
        <v>1247</v>
      </c>
      <c r="E8539" s="17">
        <v>1596</v>
      </c>
      <c r="F8539" s="17">
        <v>544978</v>
      </c>
      <c r="G8539" s="17">
        <v>275137.43200000003</v>
      </c>
      <c r="H8539">
        <v>64.491274909041948</v>
      </c>
    </row>
    <row r="8540" spans="1:8" x14ac:dyDescent="0.3">
      <c r="A8540" t="s">
        <v>3921</v>
      </c>
      <c r="B8540" t="s">
        <v>229</v>
      </c>
      <c r="C8540" t="s">
        <v>28</v>
      </c>
      <c r="D8540" s="155">
        <v>1247</v>
      </c>
      <c r="E8540" s="17">
        <v>1056</v>
      </c>
      <c r="F8540" s="17">
        <v>295716</v>
      </c>
      <c r="G8540" s="17">
        <v>98555.800199999998</v>
      </c>
      <c r="H8540">
        <v>43.036889287530563</v>
      </c>
    </row>
    <row r="8541" spans="1:8" x14ac:dyDescent="0.3">
      <c r="A8541" t="s">
        <v>3922</v>
      </c>
      <c r="B8541" t="s">
        <v>229</v>
      </c>
      <c r="C8541" t="s">
        <v>29</v>
      </c>
      <c r="D8541" s="155">
        <v>1247</v>
      </c>
      <c r="E8541" s="17">
        <v>200</v>
      </c>
      <c r="F8541" s="17">
        <v>94168</v>
      </c>
      <c r="G8541" s="17">
        <v>43995.991500000062</v>
      </c>
      <c r="H8541">
        <v>69.642987679075986</v>
      </c>
    </row>
    <row r="8542" spans="1:8" x14ac:dyDescent="0.3">
      <c r="A8542" t="s">
        <v>9639</v>
      </c>
      <c r="B8542" t="s">
        <v>229</v>
      </c>
      <c r="C8542" t="s">
        <v>5077</v>
      </c>
      <c r="D8542" s="155">
        <v>1247</v>
      </c>
      <c r="E8542" s="17">
        <v>0</v>
      </c>
      <c r="F8542" s="17">
        <v>3398</v>
      </c>
      <c r="G8542" s="17">
        <v>1820.828</v>
      </c>
      <c r="H8542">
        <v>197.73840766891612</v>
      </c>
    </row>
    <row r="8543" spans="1:8" x14ac:dyDescent="0.3">
      <c r="A8543" t="s">
        <v>3923</v>
      </c>
      <c r="B8543" t="s">
        <v>229</v>
      </c>
      <c r="C8543" t="s">
        <v>30</v>
      </c>
      <c r="D8543" s="155">
        <v>1247</v>
      </c>
      <c r="E8543" s="17">
        <v>1908</v>
      </c>
      <c r="F8543" s="17">
        <v>162923</v>
      </c>
      <c r="G8543" s="17">
        <v>78395.962699999931</v>
      </c>
      <c r="H8543">
        <v>109.24783261154251</v>
      </c>
    </row>
    <row r="8544" spans="1:8" x14ac:dyDescent="0.3">
      <c r="A8544" t="s">
        <v>9640</v>
      </c>
      <c r="B8544" t="s">
        <v>229</v>
      </c>
      <c r="C8544" t="s">
        <v>5079</v>
      </c>
      <c r="D8544" s="155">
        <v>1247</v>
      </c>
      <c r="E8544" s="17">
        <v>1160</v>
      </c>
      <c r="F8544" s="17">
        <v>45552</v>
      </c>
      <c r="G8544" s="17">
        <v>23646.611999999997</v>
      </c>
      <c r="H8544">
        <v>65.484984981777046</v>
      </c>
    </row>
    <row r="8545" spans="1:8" x14ac:dyDescent="0.3">
      <c r="A8545" t="s">
        <v>9641</v>
      </c>
      <c r="B8545" t="s">
        <v>229</v>
      </c>
      <c r="C8545" t="s">
        <v>5081</v>
      </c>
      <c r="D8545" s="155">
        <v>1247</v>
      </c>
      <c r="E8545" s="17">
        <v>0</v>
      </c>
      <c r="F8545" s="17">
        <v>92005</v>
      </c>
      <c r="G8545" s="17">
        <v>41405.425299999995</v>
      </c>
      <c r="H8545">
        <v>80.801091851864683</v>
      </c>
    </row>
    <row r="8546" spans="1:8" x14ac:dyDescent="0.3">
      <c r="A8546" t="s">
        <v>9642</v>
      </c>
      <c r="B8546" t="s">
        <v>229</v>
      </c>
      <c r="C8546" t="s">
        <v>5083</v>
      </c>
      <c r="D8546" s="155">
        <v>1247</v>
      </c>
      <c r="E8546" s="17">
        <v>0</v>
      </c>
      <c r="F8546" s="17">
        <v>197130</v>
      </c>
      <c r="G8546" s="17">
        <v>101068.51420000002</v>
      </c>
      <c r="H8546">
        <v>50.983115954469319</v>
      </c>
    </row>
    <row r="8547" spans="1:8" x14ac:dyDescent="0.3">
      <c r="A8547" t="s">
        <v>9643</v>
      </c>
      <c r="B8547" t="s">
        <v>229</v>
      </c>
      <c r="C8547" t="s">
        <v>5085</v>
      </c>
      <c r="D8547" s="155">
        <v>1247</v>
      </c>
      <c r="E8547" s="17">
        <v>540</v>
      </c>
      <c r="F8547" s="17">
        <v>89577</v>
      </c>
      <c r="G8547" s="17">
        <v>38464.014800000004</v>
      </c>
      <c r="H8547">
        <v>50.441800591603872</v>
      </c>
    </row>
    <row r="8548" spans="1:8" x14ac:dyDescent="0.3">
      <c r="A8548" t="s">
        <v>3924</v>
      </c>
      <c r="B8548" t="s">
        <v>229</v>
      </c>
      <c r="C8548" t="s">
        <v>31</v>
      </c>
      <c r="D8548" s="155">
        <v>1247</v>
      </c>
      <c r="E8548" s="17">
        <v>3000</v>
      </c>
      <c r="F8548" s="17">
        <v>379798</v>
      </c>
      <c r="G8548" s="17">
        <v>194374.01580000005</v>
      </c>
      <c r="H8548">
        <v>46.45121066598243</v>
      </c>
    </row>
    <row r="8549" spans="1:8" x14ac:dyDescent="0.3">
      <c r="A8549" t="s">
        <v>4242</v>
      </c>
      <c r="B8549" t="s">
        <v>230</v>
      </c>
      <c r="C8549" t="s">
        <v>4</v>
      </c>
      <c r="D8549" s="155">
        <v>906.1</v>
      </c>
      <c r="E8549" s="17">
        <v>8227</v>
      </c>
      <c r="F8549" s="17">
        <v>1775325</v>
      </c>
      <c r="G8549" s="17">
        <v>708699.0906</v>
      </c>
      <c r="H8549">
        <v>57.45590053261833</v>
      </c>
    </row>
    <row r="8550" spans="1:8" x14ac:dyDescent="0.3">
      <c r="A8550" t="s">
        <v>4243</v>
      </c>
      <c r="B8550" t="s">
        <v>230</v>
      </c>
      <c r="C8550" t="s">
        <v>2</v>
      </c>
      <c r="D8550" s="155">
        <v>906.1</v>
      </c>
      <c r="E8550" s="17">
        <v>9960</v>
      </c>
      <c r="F8550" s="17">
        <v>3258171</v>
      </c>
      <c r="G8550" s="17">
        <v>1642022.0122000002</v>
      </c>
      <c r="H8550">
        <v>59.294726948069396</v>
      </c>
    </row>
    <row r="8551" spans="1:8" x14ac:dyDescent="0.3">
      <c r="A8551" t="s">
        <v>4244</v>
      </c>
      <c r="B8551" t="s">
        <v>230</v>
      </c>
      <c r="C8551" t="s">
        <v>3</v>
      </c>
      <c r="D8551" s="155">
        <v>906.1</v>
      </c>
      <c r="E8551" s="17">
        <v>11112</v>
      </c>
      <c r="F8551" s="17">
        <v>1521192</v>
      </c>
      <c r="G8551" s="17">
        <v>700220.16520000028</v>
      </c>
      <c r="H8551">
        <v>63.120861159657373</v>
      </c>
    </row>
    <row r="8552" spans="1:8" x14ac:dyDescent="0.3">
      <c r="A8552" t="s">
        <v>4245</v>
      </c>
      <c r="B8552" t="s">
        <v>230</v>
      </c>
      <c r="C8552" t="s">
        <v>7</v>
      </c>
      <c r="D8552" s="155">
        <v>906.1</v>
      </c>
      <c r="E8552" s="17">
        <v>2961</v>
      </c>
      <c r="F8552" s="17">
        <v>667554</v>
      </c>
      <c r="G8552" s="17">
        <v>332965.54899999965</v>
      </c>
      <c r="H8552">
        <v>63.8553487627699</v>
      </c>
    </row>
    <row r="8553" spans="1:8" x14ac:dyDescent="0.3">
      <c r="A8553" t="s">
        <v>4246</v>
      </c>
      <c r="B8553" t="s">
        <v>230</v>
      </c>
      <c r="C8553" t="s">
        <v>5</v>
      </c>
      <c r="D8553" s="155">
        <v>906.1</v>
      </c>
      <c r="E8553" s="17">
        <v>4320</v>
      </c>
      <c r="F8553" s="17">
        <v>695762</v>
      </c>
      <c r="G8553" s="17">
        <v>393738.58900000004</v>
      </c>
      <c r="H8553">
        <v>58.281455987529348</v>
      </c>
    </row>
    <row r="8554" spans="1:8" x14ac:dyDescent="0.3">
      <c r="A8554" t="s">
        <v>4247</v>
      </c>
      <c r="B8554" t="s">
        <v>230</v>
      </c>
      <c r="C8554" t="s">
        <v>6</v>
      </c>
      <c r="D8554" s="155">
        <v>906.1</v>
      </c>
      <c r="E8554" s="17">
        <v>2100</v>
      </c>
      <c r="F8554" s="17">
        <v>463702</v>
      </c>
      <c r="G8554" s="17">
        <v>217092.39019999973</v>
      </c>
      <c r="H8554">
        <v>49.22517911830375</v>
      </c>
    </row>
    <row r="8555" spans="1:8" x14ac:dyDescent="0.3">
      <c r="A8555" t="s">
        <v>4248</v>
      </c>
      <c r="B8555" t="s">
        <v>230</v>
      </c>
      <c r="C8555" t="s">
        <v>8</v>
      </c>
      <c r="D8555" s="155">
        <v>906.1</v>
      </c>
      <c r="E8555" s="17">
        <v>2880</v>
      </c>
      <c r="F8555" s="17">
        <v>576733</v>
      </c>
      <c r="G8555" s="17">
        <v>220876.09180000023</v>
      </c>
      <c r="H8555">
        <v>48.158645167479143</v>
      </c>
    </row>
    <row r="8556" spans="1:8" x14ac:dyDescent="0.3">
      <c r="A8556" t="s">
        <v>4249</v>
      </c>
      <c r="B8556" t="s">
        <v>230</v>
      </c>
      <c r="C8556" t="s">
        <v>21</v>
      </c>
      <c r="D8556" s="155">
        <v>906.1</v>
      </c>
      <c r="E8556" s="17">
        <v>3420</v>
      </c>
      <c r="F8556" s="17">
        <v>437534</v>
      </c>
      <c r="G8556" s="17">
        <v>198091.82259999996</v>
      </c>
      <c r="H8556">
        <v>50.534127063948056</v>
      </c>
    </row>
    <row r="8557" spans="1:8" x14ac:dyDescent="0.3">
      <c r="A8557" t="s">
        <v>4250</v>
      </c>
      <c r="B8557" t="s">
        <v>230</v>
      </c>
      <c r="C8557" t="s">
        <v>22</v>
      </c>
      <c r="D8557" s="155">
        <v>906.1</v>
      </c>
      <c r="E8557" s="17">
        <v>2720</v>
      </c>
      <c r="F8557" s="17">
        <v>674206</v>
      </c>
      <c r="G8557" s="17">
        <v>331011.64800000016</v>
      </c>
      <c r="H8557">
        <v>42.447631288815629</v>
      </c>
    </row>
    <row r="8558" spans="1:8" x14ac:dyDescent="0.3">
      <c r="A8558" t="s">
        <v>4251</v>
      </c>
      <c r="B8558" t="s">
        <v>230</v>
      </c>
      <c r="C8558" t="s">
        <v>23</v>
      </c>
      <c r="D8558" s="155">
        <v>906.1</v>
      </c>
      <c r="E8558" s="17">
        <v>1520</v>
      </c>
      <c r="F8558" s="17">
        <v>482607</v>
      </c>
      <c r="G8558" s="17">
        <v>245086.69400000008</v>
      </c>
      <c r="H8558">
        <v>65.78965397173242</v>
      </c>
    </row>
    <row r="8559" spans="1:8" x14ac:dyDescent="0.3">
      <c r="A8559" t="s">
        <v>4252</v>
      </c>
      <c r="B8559" t="s">
        <v>230</v>
      </c>
      <c r="C8559" t="s">
        <v>24</v>
      </c>
      <c r="D8559" s="155">
        <v>906.1</v>
      </c>
      <c r="E8559" s="17">
        <v>6440</v>
      </c>
      <c r="F8559" s="17">
        <v>654913</v>
      </c>
      <c r="G8559" s="17">
        <v>326661.47900000028</v>
      </c>
      <c r="H8559">
        <v>56.240705036062913</v>
      </c>
    </row>
    <row r="8560" spans="1:8" x14ac:dyDescent="0.3">
      <c r="A8560" t="s">
        <v>4253</v>
      </c>
      <c r="B8560" t="s">
        <v>230</v>
      </c>
      <c r="C8560" t="s">
        <v>25</v>
      </c>
      <c r="D8560" s="155">
        <v>906.1</v>
      </c>
      <c r="E8560" s="17">
        <v>2360</v>
      </c>
      <c r="F8560" s="17">
        <v>372926</v>
      </c>
      <c r="G8560" s="17">
        <v>188077.16999999995</v>
      </c>
      <c r="H8560">
        <v>45.852996362487126</v>
      </c>
    </row>
    <row r="8561" spans="1:8" x14ac:dyDescent="0.3">
      <c r="A8561" t="s">
        <v>9644</v>
      </c>
      <c r="B8561" t="s">
        <v>230</v>
      </c>
      <c r="C8561" t="s">
        <v>5061</v>
      </c>
      <c r="D8561" s="155">
        <v>906.1</v>
      </c>
      <c r="E8561" s="17">
        <v>3628</v>
      </c>
      <c r="F8561" s="17">
        <v>341722</v>
      </c>
      <c r="G8561" s="17">
        <v>173428.83300000025</v>
      </c>
      <c r="H8561">
        <v>47.209119838478024</v>
      </c>
    </row>
    <row r="8562" spans="1:8" x14ac:dyDescent="0.3">
      <c r="A8562" t="s">
        <v>4254</v>
      </c>
      <c r="B8562" t="s">
        <v>230</v>
      </c>
      <c r="C8562" t="s">
        <v>14</v>
      </c>
      <c r="D8562" s="155">
        <v>906.1</v>
      </c>
      <c r="E8562" s="17">
        <v>1376</v>
      </c>
      <c r="F8562" s="17">
        <v>402797</v>
      </c>
      <c r="G8562" s="17">
        <v>192812.92999999985</v>
      </c>
      <c r="H8562">
        <v>27.911916452043243</v>
      </c>
    </row>
    <row r="8563" spans="1:8" x14ac:dyDescent="0.3">
      <c r="A8563" t="s">
        <v>4255</v>
      </c>
      <c r="B8563" t="s">
        <v>230</v>
      </c>
      <c r="C8563" t="s">
        <v>15</v>
      </c>
      <c r="D8563" s="155">
        <v>906.1</v>
      </c>
      <c r="E8563" s="17">
        <v>1097</v>
      </c>
      <c r="F8563" s="17">
        <v>405879</v>
      </c>
      <c r="G8563" s="17">
        <v>231582.58099999989</v>
      </c>
      <c r="H8563">
        <v>28.592204664858837</v>
      </c>
    </row>
    <row r="8564" spans="1:8" x14ac:dyDescent="0.3">
      <c r="A8564" t="s">
        <v>9645</v>
      </c>
      <c r="B8564" t="s">
        <v>230</v>
      </c>
      <c r="C8564" t="s">
        <v>5063</v>
      </c>
      <c r="D8564" s="155">
        <v>906.1</v>
      </c>
      <c r="E8564" s="17">
        <v>400</v>
      </c>
      <c r="F8564" s="17">
        <v>25274</v>
      </c>
      <c r="G8564" s="17">
        <v>11061.099000000002</v>
      </c>
      <c r="H8564">
        <v>34.421907680916121</v>
      </c>
    </row>
    <row r="8565" spans="1:8" x14ac:dyDescent="0.3">
      <c r="A8565" t="s">
        <v>9646</v>
      </c>
      <c r="B8565" t="s">
        <v>230</v>
      </c>
      <c r="C8565" t="s">
        <v>5065</v>
      </c>
      <c r="D8565" s="155">
        <v>906.1</v>
      </c>
      <c r="E8565" s="17">
        <v>0</v>
      </c>
      <c r="F8565" s="17">
        <v>395357</v>
      </c>
      <c r="G8565" s="17">
        <v>117702.54320000001</v>
      </c>
      <c r="H8565">
        <v>46.000652116310711</v>
      </c>
    </row>
    <row r="8566" spans="1:8" x14ac:dyDescent="0.3">
      <c r="A8566" t="s">
        <v>9647</v>
      </c>
      <c r="B8566" t="s">
        <v>230</v>
      </c>
      <c r="C8566" t="s">
        <v>5067</v>
      </c>
      <c r="D8566" s="155">
        <v>906.1</v>
      </c>
      <c r="E8566" s="17">
        <v>0</v>
      </c>
      <c r="F8566" s="17">
        <v>305820</v>
      </c>
      <c r="G8566" s="17">
        <v>106182.21149999998</v>
      </c>
      <c r="H8566">
        <v>49.756597582225687</v>
      </c>
    </row>
    <row r="8567" spans="1:8" x14ac:dyDescent="0.3">
      <c r="A8567" t="s">
        <v>9648</v>
      </c>
      <c r="B8567" t="s">
        <v>230</v>
      </c>
      <c r="C8567" t="s">
        <v>5069</v>
      </c>
      <c r="D8567" s="155">
        <v>906.1</v>
      </c>
      <c r="E8567" s="17">
        <v>0</v>
      </c>
      <c r="F8567" s="17">
        <v>23322</v>
      </c>
      <c r="G8567" s="17">
        <v>11001.409999999998</v>
      </c>
      <c r="H8567">
        <v>6.4661676104796904</v>
      </c>
    </row>
    <row r="8568" spans="1:8" x14ac:dyDescent="0.3">
      <c r="A8568" t="s">
        <v>9649</v>
      </c>
      <c r="B8568" t="s">
        <v>230</v>
      </c>
      <c r="C8568" t="s">
        <v>5071</v>
      </c>
      <c r="D8568" s="155">
        <v>906.1</v>
      </c>
      <c r="E8568" s="17">
        <v>0</v>
      </c>
      <c r="F8568" s="17">
        <v>107750</v>
      </c>
      <c r="G8568" s="17">
        <v>46582.760000000009</v>
      </c>
      <c r="H8568">
        <v>37.288228206798237</v>
      </c>
    </row>
    <row r="8569" spans="1:8" x14ac:dyDescent="0.3">
      <c r="A8569" t="s">
        <v>9650</v>
      </c>
      <c r="B8569" t="s">
        <v>230</v>
      </c>
      <c r="C8569" t="s">
        <v>5073</v>
      </c>
      <c r="D8569" s="155">
        <v>906.1</v>
      </c>
      <c r="E8569" s="17">
        <v>0</v>
      </c>
      <c r="F8569" s="17">
        <v>62343</v>
      </c>
      <c r="G8569" s="17">
        <v>19747.459900000009</v>
      </c>
      <c r="H8569">
        <v>29.665201798908559</v>
      </c>
    </row>
    <row r="8570" spans="1:8" x14ac:dyDescent="0.3">
      <c r="A8570" t="s">
        <v>9651</v>
      </c>
      <c r="B8570" t="s">
        <v>230</v>
      </c>
      <c r="C8570" t="s">
        <v>5075</v>
      </c>
      <c r="D8570" s="155">
        <v>906.1</v>
      </c>
      <c r="E8570" s="17">
        <v>0</v>
      </c>
      <c r="F8570" s="17">
        <v>1115</v>
      </c>
      <c r="G8570" s="17">
        <v>-1532.5099999999998</v>
      </c>
      <c r="H8570">
        <v>39.666165566891166</v>
      </c>
    </row>
    <row r="8571" spans="1:8" x14ac:dyDescent="0.3">
      <c r="A8571" t="s">
        <v>4256</v>
      </c>
      <c r="B8571" t="s">
        <v>230</v>
      </c>
      <c r="C8571" t="s">
        <v>26</v>
      </c>
      <c r="D8571" s="155">
        <v>906.1</v>
      </c>
      <c r="E8571" s="17">
        <v>456</v>
      </c>
      <c r="F8571" s="17">
        <v>156044</v>
      </c>
      <c r="G8571" s="17">
        <v>70568.829400000061</v>
      </c>
      <c r="H8571">
        <v>61.559960337768629</v>
      </c>
    </row>
    <row r="8572" spans="1:8" x14ac:dyDescent="0.3">
      <c r="A8572" t="s">
        <v>4257</v>
      </c>
      <c r="B8572" t="s">
        <v>230</v>
      </c>
      <c r="C8572" t="s">
        <v>27</v>
      </c>
      <c r="D8572" s="155">
        <v>906.1</v>
      </c>
      <c r="E8572" s="17">
        <v>684</v>
      </c>
      <c r="F8572" s="17">
        <v>151099</v>
      </c>
      <c r="G8572" s="17">
        <v>68322.302600000039</v>
      </c>
      <c r="H8572">
        <v>96.459118047635542</v>
      </c>
    </row>
    <row r="8573" spans="1:8" x14ac:dyDescent="0.3">
      <c r="A8573" t="s">
        <v>4258</v>
      </c>
      <c r="B8573" t="s">
        <v>230</v>
      </c>
      <c r="C8573" t="s">
        <v>28</v>
      </c>
      <c r="D8573" s="155">
        <v>906.1</v>
      </c>
      <c r="E8573" s="17">
        <v>1320</v>
      </c>
      <c r="F8573" s="17">
        <v>232028</v>
      </c>
      <c r="G8573" s="17">
        <v>70774.647699999914</v>
      </c>
      <c r="H8573">
        <v>69.333736285369596</v>
      </c>
    </row>
    <row r="8574" spans="1:8" x14ac:dyDescent="0.3">
      <c r="A8574" t="s">
        <v>4259</v>
      </c>
      <c r="B8574" t="s">
        <v>230</v>
      </c>
      <c r="C8574" t="s">
        <v>29</v>
      </c>
      <c r="D8574" s="155">
        <v>906.1</v>
      </c>
      <c r="E8574" s="17">
        <v>800</v>
      </c>
      <c r="F8574" s="17">
        <v>167852</v>
      </c>
      <c r="G8574" s="17">
        <v>68544.370700000029</v>
      </c>
      <c r="H8574">
        <v>72.906081266205447</v>
      </c>
    </row>
    <row r="8575" spans="1:8" x14ac:dyDescent="0.3">
      <c r="A8575" t="s">
        <v>9652</v>
      </c>
      <c r="B8575" t="s">
        <v>230</v>
      </c>
      <c r="C8575" t="s">
        <v>5077</v>
      </c>
      <c r="D8575" s="155">
        <v>906.1</v>
      </c>
      <c r="E8575" s="17">
        <v>320</v>
      </c>
      <c r="F8575" s="17">
        <v>3664</v>
      </c>
      <c r="G8575" s="17">
        <v>1648.24</v>
      </c>
      <c r="H8575">
        <v>198.49540411556941</v>
      </c>
    </row>
    <row r="8576" spans="1:8" x14ac:dyDescent="0.3">
      <c r="A8576" t="s">
        <v>4260</v>
      </c>
      <c r="B8576" t="s">
        <v>230</v>
      </c>
      <c r="C8576" t="s">
        <v>30</v>
      </c>
      <c r="D8576" s="155">
        <v>906.1</v>
      </c>
      <c r="E8576" s="17">
        <v>1108</v>
      </c>
      <c r="F8576" s="17">
        <v>127809</v>
      </c>
      <c r="G8576" s="17">
        <v>68990.796199999982</v>
      </c>
      <c r="H8576">
        <v>102.90910813566872</v>
      </c>
    </row>
    <row r="8577" spans="1:8" x14ac:dyDescent="0.3">
      <c r="A8577" t="s">
        <v>9653</v>
      </c>
      <c r="B8577" t="s">
        <v>230</v>
      </c>
      <c r="C8577" t="s">
        <v>5079</v>
      </c>
      <c r="D8577" s="155">
        <v>906.1</v>
      </c>
      <c r="E8577" s="17">
        <v>840</v>
      </c>
      <c r="F8577" s="17">
        <v>25721</v>
      </c>
      <c r="G8577" s="17">
        <v>12619.696000000005</v>
      </c>
      <c r="H8577">
        <v>117.02846244160116</v>
      </c>
    </row>
    <row r="8578" spans="1:8" x14ac:dyDescent="0.3">
      <c r="A8578" t="s">
        <v>9654</v>
      </c>
      <c r="B8578" t="s">
        <v>230</v>
      </c>
      <c r="C8578" t="s">
        <v>5081</v>
      </c>
      <c r="D8578" s="155">
        <v>906.1</v>
      </c>
      <c r="E8578" s="17">
        <v>0</v>
      </c>
      <c r="F8578" s="17">
        <v>104486</v>
      </c>
      <c r="G8578" s="17">
        <v>39044.258799999996</v>
      </c>
      <c r="H8578">
        <v>78.603080898770216</v>
      </c>
    </row>
    <row r="8579" spans="1:8" x14ac:dyDescent="0.3">
      <c r="A8579" t="s">
        <v>9655</v>
      </c>
      <c r="B8579" t="s">
        <v>230</v>
      </c>
      <c r="C8579" t="s">
        <v>5083</v>
      </c>
      <c r="D8579" s="155">
        <v>906.1</v>
      </c>
      <c r="E8579" s="17">
        <v>0</v>
      </c>
      <c r="F8579" s="17">
        <v>161911</v>
      </c>
      <c r="G8579" s="17">
        <v>75713.66250000002</v>
      </c>
      <c r="H8579">
        <v>53.24827988799548</v>
      </c>
    </row>
    <row r="8580" spans="1:8" x14ac:dyDescent="0.3">
      <c r="A8580" t="s">
        <v>9656</v>
      </c>
      <c r="B8580" t="s">
        <v>230</v>
      </c>
      <c r="C8580" t="s">
        <v>5085</v>
      </c>
      <c r="D8580" s="155">
        <v>906.1</v>
      </c>
      <c r="E8580" s="17">
        <v>630</v>
      </c>
      <c r="F8580" s="17">
        <v>97447</v>
      </c>
      <c r="G8580" s="17">
        <v>32945.631599999993</v>
      </c>
      <c r="H8580">
        <v>42.411875694407733</v>
      </c>
    </row>
    <row r="8581" spans="1:8" x14ac:dyDescent="0.3">
      <c r="A8581" t="s">
        <v>4261</v>
      </c>
      <c r="B8581" t="s">
        <v>230</v>
      </c>
      <c r="C8581" t="s">
        <v>31</v>
      </c>
      <c r="D8581" s="155">
        <v>906.1</v>
      </c>
      <c r="E8581" s="17">
        <v>4768</v>
      </c>
      <c r="F8581" s="17">
        <v>540846</v>
      </c>
      <c r="G8581" s="17">
        <v>273163.59729999991</v>
      </c>
      <c r="H8581">
        <v>52.174950706985655</v>
      </c>
    </row>
    <row r="8582" spans="1:8" x14ac:dyDescent="0.3">
      <c r="A8582" t="s">
        <v>9657</v>
      </c>
      <c r="B8582" t="s">
        <v>230</v>
      </c>
      <c r="C8582" t="s">
        <v>5087</v>
      </c>
      <c r="D8582" s="155">
        <v>906.1</v>
      </c>
      <c r="E8582" s="17">
        <v>0</v>
      </c>
      <c r="F8582" s="17">
        <v>3324</v>
      </c>
      <c r="G8582" s="17">
        <v>1286.0999999999999</v>
      </c>
      <c r="H8582">
        <v>38.999999999999993</v>
      </c>
    </row>
    <row r="8583" spans="1:8" x14ac:dyDescent="0.3">
      <c r="A8583" t="s">
        <v>4661</v>
      </c>
      <c r="B8583" t="s">
        <v>231</v>
      </c>
      <c r="C8583" t="s">
        <v>4</v>
      </c>
      <c r="D8583" s="155">
        <v>1167.9000000000001</v>
      </c>
      <c r="E8583" s="17">
        <v>12381</v>
      </c>
      <c r="F8583" s="17">
        <v>2435649</v>
      </c>
      <c r="G8583" s="17">
        <v>1099438.9688000004</v>
      </c>
      <c r="H8583">
        <v>70.426352665372818</v>
      </c>
    </row>
    <row r="8584" spans="1:8" x14ac:dyDescent="0.3">
      <c r="A8584" t="s">
        <v>4662</v>
      </c>
      <c r="B8584" t="s">
        <v>231</v>
      </c>
      <c r="C8584" t="s">
        <v>2</v>
      </c>
      <c r="D8584" s="155">
        <v>1167.9000000000001</v>
      </c>
      <c r="E8584" s="17">
        <v>10012</v>
      </c>
      <c r="F8584" s="17">
        <v>2883305</v>
      </c>
      <c r="G8584" s="17">
        <v>1407149.1078999999</v>
      </c>
      <c r="H8584">
        <v>66.362619697732882</v>
      </c>
    </row>
    <row r="8585" spans="1:8" x14ac:dyDescent="0.3">
      <c r="A8585" t="s">
        <v>4663</v>
      </c>
      <c r="B8585" t="s">
        <v>231</v>
      </c>
      <c r="C8585" t="s">
        <v>3</v>
      </c>
      <c r="D8585" s="155">
        <v>1167.9000000000001</v>
      </c>
      <c r="E8585" s="17">
        <v>16968</v>
      </c>
      <c r="F8585" s="17">
        <v>1890949</v>
      </c>
      <c r="G8585" s="17">
        <v>865738.73479999974</v>
      </c>
      <c r="H8585">
        <v>79.582715646710426</v>
      </c>
    </row>
    <row r="8586" spans="1:8" x14ac:dyDescent="0.3">
      <c r="A8586" t="s">
        <v>4664</v>
      </c>
      <c r="B8586" t="s">
        <v>231</v>
      </c>
      <c r="C8586" t="s">
        <v>7</v>
      </c>
      <c r="D8586" s="155">
        <v>1167.9000000000001</v>
      </c>
      <c r="E8586" s="17">
        <v>3405</v>
      </c>
      <c r="F8586" s="17">
        <v>778566</v>
      </c>
      <c r="G8586" s="17">
        <v>408293.5</v>
      </c>
      <c r="H8586">
        <v>63.867743228298117</v>
      </c>
    </row>
    <row r="8587" spans="1:8" x14ac:dyDescent="0.3">
      <c r="A8587" t="s">
        <v>4665</v>
      </c>
      <c r="B8587" t="s">
        <v>231</v>
      </c>
      <c r="C8587" t="s">
        <v>5</v>
      </c>
      <c r="D8587" s="155">
        <v>1167.9000000000001</v>
      </c>
      <c r="E8587" s="17">
        <v>4400</v>
      </c>
      <c r="F8587" s="17">
        <v>632718</v>
      </c>
      <c r="G8587" s="17">
        <v>355724.48790000001</v>
      </c>
      <c r="H8587">
        <v>66.868136508602277</v>
      </c>
    </row>
    <row r="8588" spans="1:8" x14ac:dyDescent="0.3">
      <c r="A8588" t="s">
        <v>4666</v>
      </c>
      <c r="B8588" t="s">
        <v>231</v>
      </c>
      <c r="C8588" t="s">
        <v>6</v>
      </c>
      <c r="D8588" s="155">
        <v>1167.9000000000001</v>
      </c>
      <c r="E8588" s="17">
        <v>2880</v>
      </c>
      <c r="F8588" s="17">
        <v>588651</v>
      </c>
      <c r="G8588" s="17">
        <v>265332.72730000003</v>
      </c>
      <c r="H8588">
        <v>48.535852724478588</v>
      </c>
    </row>
    <row r="8589" spans="1:8" x14ac:dyDescent="0.3">
      <c r="A8589" t="s">
        <v>4667</v>
      </c>
      <c r="B8589" t="s">
        <v>231</v>
      </c>
      <c r="C8589" t="s">
        <v>8</v>
      </c>
      <c r="D8589" s="155">
        <v>1167.9000000000001</v>
      </c>
      <c r="E8589" s="17">
        <v>6220</v>
      </c>
      <c r="F8589" s="17">
        <v>941937</v>
      </c>
      <c r="G8589" s="17">
        <v>436669.69579999993</v>
      </c>
      <c r="H8589">
        <v>67.065952716162244</v>
      </c>
    </row>
    <row r="8590" spans="1:8" x14ac:dyDescent="0.3">
      <c r="A8590" t="s">
        <v>4668</v>
      </c>
      <c r="B8590" t="s">
        <v>231</v>
      </c>
      <c r="C8590" t="s">
        <v>21</v>
      </c>
      <c r="D8590" s="155">
        <v>1167.9000000000001</v>
      </c>
      <c r="E8590" s="17">
        <v>3470</v>
      </c>
      <c r="F8590" s="17">
        <v>330171</v>
      </c>
      <c r="G8590" s="17">
        <v>125754.38420000018</v>
      </c>
      <c r="H8590">
        <v>62.496547078146193</v>
      </c>
    </row>
    <row r="8591" spans="1:8" x14ac:dyDescent="0.3">
      <c r="A8591" t="s">
        <v>4669</v>
      </c>
      <c r="B8591" t="s">
        <v>231</v>
      </c>
      <c r="C8591" t="s">
        <v>22</v>
      </c>
      <c r="D8591" s="155">
        <v>1167.9000000000001</v>
      </c>
      <c r="E8591" s="17">
        <v>3000</v>
      </c>
      <c r="F8591" s="17">
        <v>461772</v>
      </c>
      <c r="G8591" s="17">
        <v>218108.66000000015</v>
      </c>
      <c r="H8591">
        <v>80.081811970976176</v>
      </c>
    </row>
    <row r="8592" spans="1:8" x14ac:dyDescent="0.3">
      <c r="A8592" t="s">
        <v>4670</v>
      </c>
      <c r="B8592" t="s">
        <v>231</v>
      </c>
      <c r="C8592" t="s">
        <v>23</v>
      </c>
      <c r="D8592" s="155">
        <v>1167.9000000000001</v>
      </c>
      <c r="E8592" s="17">
        <v>1680</v>
      </c>
      <c r="F8592" s="17">
        <v>429712</v>
      </c>
      <c r="G8592" s="17">
        <v>166603.73400000011</v>
      </c>
      <c r="H8592">
        <v>81.453990846110599</v>
      </c>
    </row>
    <row r="8593" spans="1:8" x14ac:dyDescent="0.3">
      <c r="A8593" t="s">
        <v>4671</v>
      </c>
      <c r="B8593" t="s">
        <v>231</v>
      </c>
      <c r="C8593" t="s">
        <v>24</v>
      </c>
      <c r="D8593" s="155">
        <v>1167.9000000000001</v>
      </c>
      <c r="E8593" s="17">
        <v>7120</v>
      </c>
      <c r="F8593" s="17">
        <v>633117</v>
      </c>
      <c r="G8593" s="17">
        <v>280973.6311999996</v>
      </c>
      <c r="H8593">
        <v>64.945159880006074</v>
      </c>
    </row>
    <row r="8594" spans="1:8" x14ac:dyDescent="0.3">
      <c r="A8594" t="s">
        <v>4672</v>
      </c>
      <c r="B8594" t="s">
        <v>231</v>
      </c>
      <c r="C8594" t="s">
        <v>25</v>
      </c>
      <c r="D8594" s="155">
        <v>1167.9000000000001</v>
      </c>
      <c r="E8594" s="17">
        <v>2640</v>
      </c>
      <c r="F8594" s="17">
        <v>295773</v>
      </c>
      <c r="G8594" s="17">
        <v>139795.65399999986</v>
      </c>
      <c r="H8594">
        <v>59.547472111110217</v>
      </c>
    </row>
    <row r="8595" spans="1:8" x14ac:dyDescent="0.3">
      <c r="A8595" t="s">
        <v>9658</v>
      </c>
      <c r="B8595" t="s">
        <v>231</v>
      </c>
      <c r="C8595" t="s">
        <v>5061</v>
      </c>
      <c r="D8595" s="155">
        <v>1167.9000000000001</v>
      </c>
      <c r="E8595" s="17">
        <v>4300</v>
      </c>
      <c r="F8595" s="17">
        <v>365378</v>
      </c>
      <c r="G8595" s="17">
        <v>164873.65500000017</v>
      </c>
      <c r="H8595">
        <v>48.786323657474846</v>
      </c>
    </row>
    <row r="8596" spans="1:8" x14ac:dyDescent="0.3">
      <c r="A8596" t="s">
        <v>4673</v>
      </c>
      <c r="B8596" t="s">
        <v>231</v>
      </c>
      <c r="C8596" t="s">
        <v>14</v>
      </c>
      <c r="D8596" s="155">
        <v>1167.9000000000001</v>
      </c>
      <c r="E8596" s="17">
        <v>2065</v>
      </c>
      <c r="F8596" s="17">
        <v>519859</v>
      </c>
      <c r="G8596" s="17">
        <v>263198.37499999977</v>
      </c>
      <c r="H8596">
        <v>31.71782988372286</v>
      </c>
    </row>
    <row r="8597" spans="1:8" x14ac:dyDescent="0.3">
      <c r="A8597" t="s">
        <v>4674</v>
      </c>
      <c r="B8597" t="s">
        <v>231</v>
      </c>
      <c r="C8597" t="s">
        <v>15</v>
      </c>
      <c r="D8597" s="155">
        <v>1167.9000000000001</v>
      </c>
      <c r="E8597" s="17">
        <v>1820</v>
      </c>
      <c r="F8597" s="17">
        <v>423347</v>
      </c>
      <c r="G8597" s="17">
        <v>242381.05900000012</v>
      </c>
      <c r="H8597">
        <v>44.657999859763734</v>
      </c>
    </row>
    <row r="8598" spans="1:8" x14ac:dyDescent="0.3">
      <c r="A8598" t="s">
        <v>9659</v>
      </c>
      <c r="B8598" t="s">
        <v>231</v>
      </c>
      <c r="C8598" t="s">
        <v>5063</v>
      </c>
      <c r="D8598" s="155">
        <v>1167.9000000000001</v>
      </c>
      <c r="E8598" s="17">
        <v>400</v>
      </c>
      <c r="F8598" s="17">
        <v>34174</v>
      </c>
      <c r="G8598" s="17">
        <v>16486.256000000005</v>
      </c>
      <c r="H8598">
        <v>21.144287168561466</v>
      </c>
    </row>
    <row r="8599" spans="1:8" x14ac:dyDescent="0.3">
      <c r="A8599" t="s">
        <v>9660</v>
      </c>
      <c r="B8599" t="s">
        <v>231</v>
      </c>
      <c r="C8599" t="s">
        <v>5065</v>
      </c>
      <c r="D8599" s="155">
        <v>1167.9000000000001</v>
      </c>
      <c r="E8599" s="17">
        <v>0</v>
      </c>
      <c r="F8599" s="17">
        <v>397576</v>
      </c>
      <c r="G8599" s="17">
        <v>134206.31350000028</v>
      </c>
      <c r="H8599">
        <v>48.122777247563036</v>
      </c>
    </row>
    <row r="8600" spans="1:8" x14ac:dyDescent="0.3">
      <c r="A8600" t="s">
        <v>9661</v>
      </c>
      <c r="B8600" t="s">
        <v>231</v>
      </c>
      <c r="C8600" t="s">
        <v>5067</v>
      </c>
      <c r="D8600" s="155">
        <v>1167.9000000000001</v>
      </c>
      <c r="E8600" s="17">
        <v>0</v>
      </c>
      <c r="F8600" s="17">
        <v>284339</v>
      </c>
      <c r="G8600" s="17">
        <v>128509.90670000017</v>
      </c>
      <c r="H8600">
        <v>47.122111731494009</v>
      </c>
    </row>
    <row r="8601" spans="1:8" x14ac:dyDescent="0.3">
      <c r="A8601" t="s">
        <v>9662</v>
      </c>
      <c r="B8601" t="s">
        <v>231</v>
      </c>
      <c r="C8601" t="s">
        <v>5069</v>
      </c>
      <c r="D8601" s="155">
        <v>1167.9000000000001</v>
      </c>
      <c r="E8601" s="17">
        <v>0</v>
      </c>
      <c r="F8601" s="17">
        <v>43465</v>
      </c>
      <c r="G8601" s="17">
        <v>14350.921100000018</v>
      </c>
      <c r="H8601">
        <v>44.823063833903475</v>
      </c>
    </row>
    <row r="8602" spans="1:8" x14ac:dyDescent="0.3">
      <c r="A8602" t="s">
        <v>9663</v>
      </c>
      <c r="B8602" t="s">
        <v>231</v>
      </c>
      <c r="C8602" t="s">
        <v>5071</v>
      </c>
      <c r="D8602" s="155">
        <v>1167.9000000000001</v>
      </c>
      <c r="E8602" s="17">
        <v>0</v>
      </c>
      <c r="F8602" s="17">
        <v>44045</v>
      </c>
      <c r="G8602" s="17">
        <v>16924.946800000012</v>
      </c>
      <c r="H8602">
        <v>28.013975238072188</v>
      </c>
    </row>
    <row r="8603" spans="1:8" x14ac:dyDescent="0.3">
      <c r="A8603" t="s">
        <v>9664</v>
      </c>
      <c r="B8603" t="s">
        <v>231</v>
      </c>
      <c r="C8603" t="s">
        <v>5073</v>
      </c>
      <c r="D8603" s="155">
        <v>1167.9000000000001</v>
      </c>
      <c r="E8603" s="17">
        <v>0</v>
      </c>
      <c r="F8603" s="17">
        <v>75261</v>
      </c>
      <c r="G8603" s="17">
        <v>28896.100900000005</v>
      </c>
      <c r="H8603">
        <v>62.831236930266584</v>
      </c>
    </row>
    <row r="8604" spans="1:8" x14ac:dyDescent="0.3">
      <c r="A8604" t="s">
        <v>9665</v>
      </c>
      <c r="B8604" t="s">
        <v>231</v>
      </c>
      <c r="C8604" t="s">
        <v>5075</v>
      </c>
      <c r="D8604" s="155">
        <v>1167.9000000000001</v>
      </c>
      <c r="E8604" s="17">
        <v>0</v>
      </c>
      <c r="F8604" s="17">
        <v>3152</v>
      </c>
      <c r="G8604" s="17">
        <v>1732.4899999999998</v>
      </c>
      <c r="H8604">
        <v>176.06199322301345</v>
      </c>
    </row>
    <row r="8605" spans="1:8" x14ac:dyDescent="0.3">
      <c r="A8605" t="s">
        <v>4675</v>
      </c>
      <c r="B8605" t="s">
        <v>231</v>
      </c>
      <c r="C8605" t="s">
        <v>26</v>
      </c>
      <c r="D8605" s="155">
        <v>1167.9000000000001</v>
      </c>
      <c r="E8605" s="17">
        <v>1140</v>
      </c>
      <c r="F8605" s="17">
        <v>434468</v>
      </c>
      <c r="G8605" s="17">
        <v>203019.82340000002</v>
      </c>
      <c r="H8605">
        <v>68.022436970021815</v>
      </c>
    </row>
    <row r="8606" spans="1:8" x14ac:dyDescent="0.3">
      <c r="A8606" t="s">
        <v>4676</v>
      </c>
      <c r="B8606" t="s">
        <v>231</v>
      </c>
      <c r="C8606" t="s">
        <v>27</v>
      </c>
      <c r="D8606" s="155">
        <v>1167.9000000000001</v>
      </c>
      <c r="E8606" s="17">
        <v>1140</v>
      </c>
      <c r="F8606" s="17">
        <v>274230</v>
      </c>
      <c r="G8606" s="17">
        <v>130304.99010000008</v>
      </c>
      <c r="H8606">
        <v>80.124588220716035</v>
      </c>
    </row>
    <row r="8607" spans="1:8" x14ac:dyDescent="0.3">
      <c r="A8607" t="s">
        <v>4677</v>
      </c>
      <c r="B8607" t="s">
        <v>231</v>
      </c>
      <c r="C8607" t="s">
        <v>28</v>
      </c>
      <c r="D8607" s="155">
        <v>1167.9000000000001</v>
      </c>
      <c r="E8607" s="17">
        <v>1056</v>
      </c>
      <c r="F8607" s="17">
        <v>171865</v>
      </c>
      <c r="G8607" s="17">
        <v>69097.275699999969</v>
      </c>
      <c r="H8607">
        <v>64.271180930489862</v>
      </c>
    </row>
    <row r="8608" spans="1:8" x14ac:dyDescent="0.3">
      <c r="A8608" t="s">
        <v>4678</v>
      </c>
      <c r="B8608" t="s">
        <v>231</v>
      </c>
      <c r="C8608" t="s">
        <v>29</v>
      </c>
      <c r="D8608" s="155">
        <v>1167.9000000000001</v>
      </c>
      <c r="E8608" s="17">
        <v>400</v>
      </c>
      <c r="F8608" s="17">
        <v>125469</v>
      </c>
      <c r="G8608" s="17">
        <v>58274.538300000044</v>
      </c>
      <c r="H8608">
        <v>64.159897764312419</v>
      </c>
    </row>
    <row r="8609" spans="1:8" x14ac:dyDescent="0.3">
      <c r="A8609" t="s">
        <v>9666</v>
      </c>
      <c r="B8609" t="s">
        <v>231</v>
      </c>
      <c r="C8609" t="s">
        <v>5077</v>
      </c>
      <c r="D8609" s="155">
        <v>1167.9000000000001</v>
      </c>
      <c r="E8609" s="17">
        <v>0</v>
      </c>
      <c r="F8609" s="17">
        <v>1565</v>
      </c>
      <c r="G8609" s="17">
        <v>195.11599999999999</v>
      </c>
      <c r="H8609">
        <v>187.35805279863104</v>
      </c>
    </row>
    <row r="8610" spans="1:8" x14ac:dyDescent="0.3">
      <c r="A8610" t="s">
        <v>4679</v>
      </c>
      <c r="B8610" t="s">
        <v>231</v>
      </c>
      <c r="C8610" t="s">
        <v>30</v>
      </c>
      <c r="D8610" s="155">
        <v>1167.9000000000001</v>
      </c>
      <c r="E8610" s="17">
        <v>1108</v>
      </c>
      <c r="F8610" s="17">
        <v>80817</v>
      </c>
      <c r="G8610" s="17">
        <v>33735.525200000055</v>
      </c>
      <c r="H8610">
        <v>115.82707979232651</v>
      </c>
    </row>
    <row r="8611" spans="1:8" x14ac:dyDescent="0.3">
      <c r="A8611" t="s">
        <v>9667</v>
      </c>
      <c r="B8611" t="s">
        <v>231</v>
      </c>
      <c r="C8611" t="s">
        <v>5079</v>
      </c>
      <c r="D8611" s="155">
        <v>1167.9000000000001</v>
      </c>
      <c r="E8611" s="17">
        <v>1120</v>
      </c>
      <c r="F8611" s="17">
        <v>31313</v>
      </c>
      <c r="G8611" s="17">
        <v>13074.056</v>
      </c>
      <c r="H8611">
        <v>99.031918646167227</v>
      </c>
    </row>
    <row r="8612" spans="1:8" x14ac:dyDescent="0.3">
      <c r="A8612" t="s">
        <v>9668</v>
      </c>
      <c r="B8612" t="s">
        <v>231</v>
      </c>
      <c r="C8612" t="s">
        <v>5081</v>
      </c>
      <c r="D8612" s="155">
        <v>1167.9000000000001</v>
      </c>
      <c r="E8612" s="17">
        <v>0</v>
      </c>
      <c r="F8612" s="17">
        <v>158730</v>
      </c>
      <c r="G8612" s="17">
        <v>80118.900199999975</v>
      </c>
      <c r="H8612">
        <v>77.949640151199006</v>
      </c>
    </row>
    <row r="8613" spans="1:8" x14ac:dyDescent="0.3">
      <c r="A8613" t="s">
        <v>9669</v>
      </c>
      <c r="B8613" t="s">
        <v>231</v>
      </c>
      <c r="C8613" t="s">
        <v>5083</v>
      </c>
      <c r="D8613" s="155">
        <v>1167.9000000000001</v>
      </c>
      <c r="E8613" s="17">
        <v>0</v>
      </c>
      <c r="F8613" s="17">
        <v>89305</v>
      </c>
      <c r="G8613" s="17">
        <v>45600.130499999992</v>
      </c>
      <c r="H8613">
        <v>66.744432898947352</v>
      </c>
    </row>
    <row r="8614" spans="1:8" x14ac:dyDescent="0.3">
      <c r="A8614" t="s">
        <v>9670</v>
      </c>
      <c r="B8614" t="s">
        <v>231</v>
      </c>
      <c r="C8614" t="s">
        <v>5085</v>
      </c>
      <c r="D8614" s="155">
        <v>1167.9000000000001</v>
      </c>
      <c r="E8614" s="17">
        <v>180</v>
      </c>
      <c r="F8614" s="17">
        <v>34149</v>
      </c>
      <c r="G8614" s="17">
        <v>13179.599999999999</v>
      </c>
      <c r="H8614">
        <v>16.276793260656</v>
      </c>
    </row>
    <row r="8615" spans="1:8" x14ac:dyDescent="0.3">
      <c r="A8615" t="s">
        <v>4680</v>
      </c>
      <c r="B8615" t="s">
        <v>231</v>
      </c>
      <c r="C8615" t="s">
        <v>31</v>
      </c>
      <c r="D8615" s="155">
        <v>1167.9000000000001</v>
      </c>
      <c r="E8615" s="17">
        <v>2120</v>
      </c>
      <c r="F8615" s="17">
        <v>276930</v>
      </c>
      <c r="G8615" s="17">
        <v>145694.82600000006</v>
      </c>
      <c r="H8615">
        <v>51.511828187921644</v>
      </c>
    </row>
    <row r="8616" spans="1:8" x14ac:dyDescent="0.3">
      <c r="A8616" t="s">
        <v>9671</v>
      </c>
      <c r="B8616" t="s">
        <v>231</v>
      </c>
      <c r="C8616" t="s">
        <v>5087</v>
      </c>
      <c r="D8616" s="155">
        <v>1167.9000000000001</v>
      </c>
      <c r="E8616" s="17">
        <v>0</v>
      </c>
      <c r="F8616" s="17">
        <v>98209</v>
      </c>
      <c r="G8616" s="17">
        <v>32839.767999999996</v>
      </c>
      <c r="H8616">
        <v>52.028143968403953</v>
      </c>
    </row>
    <row r="8617" spans="1:8" x14ac:dyDescent="0.3">
      <c r="A8617" t="s">
        <v>9672</v>
      </c>
      <c r="B8617" t="s">
        <v>9673</v>
      </c>
      <c r="C8617" t="s">
        <v>4</v>
      </c>
      <c r="D8617" s="155">
        <v>1117.5999999999999</v>
      </c>
      <c r="E8617" s="17">
        <v>9313</v>
      </c>
      <c r="F8617" s="17">
        <v>2835855</v>
      </c>
      <c r="G8617" s="17">
        <v>1486879.8715999988</v>
      </c>
      <c r="H8617">
        <v>53.243797880906762</v>
      </c>
    </row>
    <row r="8618" spans="1:8" x14ac:dyDescent="0.3">
      <c r="A8618" t="s">
        <v>9674</v>
      </c>
      <c r="B8618" t="s">
        <v>9673</v>
      </c>
      <c r="C8618" t="s">
        <v>2</v>
      </c>
      <c r="D8618" s="155">
        <v>1117.5999999999999</v>
      </c>
      <c r="E8618" s="17">
        <v>9936</v>
      </c>
      <c r="F8618" s="17">
        <v>3208133</v>
      </c>
      <c r="G8618" s="17">
        <v>1658470.284800001</v>
      </c>
      <c r="H8618">
        <v>72.181760078910884</v>
      </c>
    </row>
    <row r="8619" spans="1:8" x14ac:dyDescent="0.3">
      <c r="A8619" t="s">
        <v>9675</v>
      </c>
      <c r="B8619" t="s">
        <v>9673</v>
      </c>
      <c r="C8619" t="s">
        <v>3</v>
      </c>
      <c r="D8619" s="155">
        <v>1117.5999999999999</v>
      </c>
      <c r="E8619" s="17">
        <v>7000</v>
      </c>
      <c r="F8619" s="17">
        <v>751492</v>
      </c>
      <c r="G8619" s="17">
        <v>259896.48440000066</v>
      </c>
      <c r="H8619">
        <v>64.645697469621098</v>
      </c>
    </row>
    <row r="8620" spans="1:8" x14ac:dyDescent="0.3">
      <c r="A8620" t="s">
        <v>9676</v>
      </c>
      <c r="B8620" t="s">
        <v>9673</v>
      </c>
      <c r="C8620" t="s">
        <v>7</v>
      </c>
      <c r="D8620" s="155">
        <v>1117.5999999999999</v>
      </c>
      <c r="E8620" s="17">
        <v>3795</v>
      </c>
      <c r="F8620" s="17">
        <v>862132</v>
      </c>
      <c r="G8620" s="17">
        <v>461272.28499999968</v>
      </c>
      <c r="H8620">
        <v>67.483584867838289</v>
      </c>
    </row>
    <row r="8621" spans="1:8" x14ac:dyDescent="0.3">
      <c r="A8621" t="s">
        <v>9677</v>
      </c>
      <c r="B8621" t="s">
        <v>9673</v>
      </c>
      <c r="C8621" t="s">
        <v>5</v>
      </c>
      <c r="D8621" s="155">
        <v>1117.5999999999999</v>
      </c>
      <c r="E8621" s="17">
        <v>4000</v>
      </c>
      <c r="F8621" s="17">
        <v>640355</v>
      </c>
      <c r="G8621" s="17">
        <v>367950.20179999992</v>
      </c>
      <c r="H8621">
        <v>66.001401410703934</v>
      </c>
    </row>
    <row r="8622" spans="1:8" x14ac:dyDescent="0.3">
      <c r="A8622" t="s">
        <v>9678</v>
      </c>
      <c r="B8622" t="s">
        <v>9673</v>
      </c>
      <c r="C8622" t="s">
        <v>6</v>
      </c>
      <c r="D8622" s="155">
        <v>1117.5999999999999</v>
      </c>
      <c r="E8622" s="17">
        <v>1320</v>
      </c>
      <c r="F8622" s="17">
        <v>334610</v>
      </c>
      <c r="G8622" s="17">
        <v>160738.38599999994</v>
      </c>
      <c r="H8622">
        <v>53.596153582608338</v>
      </c>
    </row>
    <row r="8623" spans="1:8" x14ac:dyDescent="0.3">
      <c r="A8623" t="s">
        <v>9679</v>
      </c>
      <c r="B8623" t="s">
        <v>9673</v>
      </c>
      <c r="C8623" t="s">
        <v>8</v>
      </c>
      <c r="D8623" s="155">
        <v>1117.5999999999999</v>
      </c>
      <c r="E8623" s="17">
        <v>2880</v>
      </c>
      <c r="F8623" s="17">
        <v>509438</v>
      </c>
      <c r="G8623" s="17">
        <v>236496.77809999988</v>
      </c>
      <c r="H8623">
        <v>60.249500156575799</v>
      </c>
    </row>
    <row r="8624" spans="1:8" x14ac:dyDescent="0.3">
      <c r="A8624" t="s">
        <v>9680</v>
      </c>
      <c r="B8624" t="s">
        <v>9673</v>
      </c>
      <c r="C8624" t="s">
        <v>21</v>
      </c>
      <c r="D8624" s="155">
        <v>1117.5999999999999</v>
      </c>
      <c r="E8624" s="17">
        <v>3000</v>
      </c>
      <c r="F8624" s="17">
        <v>363665</v>
      </c>
      <c r="G8624" s="17">
        <v>180107.22220000019</v>
      </c>
      <c r="H8624">
        <v>51.535865236978218</v>
      </c>
    </row>
    <row r="8625" spans="1:8" x14ac:dyDescent="0.3">
      <c r="A8625" t="s">
        <v>9681</v>
      </c>
      <c r="B8625" t="s">
        <v>9673</v>
      </c>
      <c r="C8625" t="s">
        <v>22</v>
      </c>
      <c r="D8625" s="155">
        <v>1117.5999999999999</v>
      </c>
      <c r="E8625" s="17">
        <v>2840</v>
      </c>
      <c r="F8625" s="17">
        <v>493886</v>
      </c>
      <c r="G8625" s="17">
        <v>252619.51400000008</v>
      </c>
      <c r="H8625">
        <v>65.397355416781878</v>
      </c>
    </row>
    <row r="8626" spans="1:8" x14ac:dyDescent="0.3">
      <c r="A8626" t="s">
        <v>9682</v>
      </c>
      <c r="B8626" t="s">
        <v>9673</v>
      </c>
      <c r="C8626" t="s">
        <v>23</v>
      </c>
      <c r="D8626" s="155">
        <v>1117.5999999999999</v>
      </c>
      <c r="E8626" s="17">
        <v>1600</v>
      </c>
      <c r="F8626" s="17">
        <v>388307</v>
      </c>
      <c r="G8626" s="17">
        <v>207729.00200000024</v>
      </c>
      <c r="H8626">
        <v>77.424854982609858</v>
      </c>
    </row>
    <row r="8627" spans="1:8" x14ac:dyDescent="0.3">
      <c r="A8627" t="s">
        <v>9683</v>
      </c>
      <c r="B8627" t="s">
        <v>9673</v>
      </c>
      <c r="C8627" t="s">
        <v>24</v>
      </c>
      <c r="D8627" s="155">
        <v>1117.5999999999999</v>
      </c>
      <c r="E8627" s="17">
        <v>6720</v>
      </c>
      <c r="F8627" s="17">
        <v>577448</v>
      </c>
      <c r="G8627" s="17">
        <v>298630.82759999984</v>
      </c>
      <c r="H8627">
        <v>71.605246752728362</v>
      </c>
    </row>
    <row r="8628" spans="1:8" x14ac:dyDescent="0.3">
      <c r="A8628" t="s">
        <v>9684</v>
      </c>
      <c r="B8628" t="s">
        <v>9673</v>
      </c>
      <c r="C8628" t="s">
        <v>25</v>
      </c>
      <c r="D8628" s="155">
        <v>1117.5999999999999</v>
      </c>
      <c r="E8628" s="17">
        <v>2480</v>
      </c>
      <c r="F8628" s="17">
        <v>329650</v>
      </c>
      <c r="G8628" s="17">
        <v>171814.92000000007</v>
      </c>
      <c r="H8628">
        <v>64.996541460238106</v>
      </c>
    </row>
    <row r="8629" spans="1:8" x14ac:dyDescent="0.3">
      <c r="A8629" t="s">
        <v>9685</v>
      </c>
      <c r="B8629" t="s">
        <v>9673</v>
      </c>
      <c r="C8629" t="s">
        <v>5061</v>
      </c>
      <c r="D8629" s="155">
        <v>1117.5999999999999</v>
      </c>
      <c r="E8629" s="17">
        <v>5740</v>
      </c>
      <c r="F8629" s="17">
        <v>399337</v>
      </c>
      <c r="G8629" s="17">
        <v>205847.82899999991</v>
      </c>
      <c r="H8629">
        <v>52.496271456969538</v>
      </c>
    </row>
    <row r="8630" spans="1:8" x14ac:dyDescent="0.3">
      <c r="A8630" t="s">
        <v>9686</v>
      </c>
      <c r="B8630" t="s">
        <v>9673</v>
      </c>
      <c r="C8630" t="s">
        <v>14</v>
      </c>
      <c r="D8630" s="155">
        <v>1117.5999999999999</v>
      </c>
      <c r="E8630" s="17">
        <v>2660</v>
      </c>
      <c r="F8630" s="17">
        <v>507542</v>
      </c>
      <c r="G8630" s="17">
        <v>266208.00400000007</v>
      </c>
      <c r="H8630">
        <v>51.51405604786823</v>
      </c>
    </row>
    <row r="8631" spans="1:8" x14ac:dyDescent="0.3">
      <c r="A8631" t="s">
        <v>9687</v>
      </c>
      <c r="B8631" t="s">
        <v>9673</v>
      </c>
      <c r="C8631" t="s">
        <v>15</v>
      </c>
      <c r="D8631" s="155">
        <v>1117.5999999999999</v>
      </c>
      <c r="E8631" s="17">
        <v>2375</v>
      </c>
      <c r="F8631" s="17">
        <v>453968</v>
      </c>
      <c r="G8631" s="17">
        <v>260649.61500000011</v>
      </c>
      <c r="H8631">
        <v>55.464780663773951</v>
      </c>
    </row>
    <row r="8632" spans="1:8" x14ac:dyDescent="0.3">
      <c r="A8632" t="s">
        <v>9688</v>
      </c>
      <c r="B8632" t="s">
        <v>9673</v>
      </c>
      <c r="C8632" t="s">
        <v>5063</v>
      </c>
      <c r="D8632" s="155">
        <v>1117.5999999999999</v>
      </c>
      <c r="E8632" s="17">
        <v>400</v>
      </c>
      <c r="F8632" s="17">
        <v>15918</v>
      </c>
      <c r="G8632" s="17">
        <v>7270.1909999999953</v>
      </c>
      <c r="H8632">
        <v>54.422000034922149</v>
      </c>
    </row>
    <row r="8633" spans="1:8" x14ac:dyDescent="0.3">
      <c r="A8633" t="s">
        <v>9689</v>
      </c>
      <c r="B8633" t="s">
        <v>9673</v>
      </c>
      <c r="C8633" t="s">
        <v>5065</v>
      </c>
      <c r="D8633" s="155">
        <v>1117.5999999999999</v>
      </c>
      <c r="E8633" s="17">
        <v>0</v>
      </c>
      <c r="F8633" s="17">
        <v>447818</v>
      </c>
      <c r="G8633" s="17">
        <v>155546.41489999992</v>
      </c>
      <c r="H8633">
        <v>54.586399542197512</v>
      </c>
    </row>
    <row r="8634" spans="1:8" x14ac:dyDescent="0.3">
      <c r="A8634" t="s">
        <v>9690</v>
      </c>
      <c r="B8634" t="s">
        <v>9673</v>
      </c>
      <c r="C8634" t="s">
        <v>5067</v>
      </c>
      <c r="D8634" s="155">
        <v>1117.5999999999999</v>
      </c>
      <c r="E8634" s="17">
        <v>0</v>
      </c>
      <c r="F8634" s="17">
        <v>225258</v>
      </c>
      <c r="G8634" s="17">
        <v>97021.39860000003</v>
      </c>
      <c r="H8634">
        <v>81.147791477573975</v>
      </c>
    </row>
    <row r="8635" spans="1:8" x14ac:dyDescent="0.3">
      <c r="A8635" t="s">
        <v>9691</v>
      </c>
      <c r="B8635" t="s">
        <v>9673</v>
      </c>
      <c r="C8635" t="s">
        <v>5069</v>
      </c>
      <c r="D8635" s="155">
        <v>1117.5999999999999</v>
      </c>
      <c r="E8635" s="17">
        <v>0</v>
      </c>
      <c r="F8635" s="17">
        <v>25709</v>
      </c>
      <c r="G8635" s="17">
        <v>-3381.734000000004</v>
      </c>
      <c r="H8635">
        <v>40.407063775015096</v>
      </c>
    </row>
    <row r="8636" spans="1:8" x14ac:dyDescent="0.3">
      <c r="A8636" t="s">
        <v>9692</v>
      </c>
      <c r="B8636" t="s">
        <v>9673</v>
      </c>
      <c r="C8636" t="s">
        <v>5071</v>
      </c>
      <c r="D8636" s="155">
        <v>1117.5999999999999</v>
      </c>
      <c r="E8636" s="17">
        <v>0</v>
      </c>
      <c r="F8636" s="17">
        <v>23123</v>
      </c>
      <c r="G8636" s="17">
        <v>10084.468600000002</v>
      </c>
      <c r="H8636">
        <v>45.317551215929115</v>
      </c>
    </row>
    <row r="8637" spans="1:8" x14ac:dyDescent="0.3">
      <c r="A8637" t="s">
        <v>9693</v>
      </c>
      <c r="B8637" t="s">
        <v>9673</v>
      </c>
      <c r="C8637" t="s">
        <v>5073</v>
      </c>
      <c r="D8637" s="155">
        <v>1117.5999999999999</v>
      </c>
      <c r="E8637" s="17">
        <v>0</v>
      </c>
      <c r="F8637" s="17">
        <v>33823</v>
      </c>
      <c r="G8637" s="17">
        <v>11152.702799999999</v>
      </c>
      <c r="H8637">
        <v>45.734515981554935</v>
      </c>
    </row>
    <row r="8638" spans="1:8" x14ac:dyDescent="0.3">
      <c r="A8638" t="s">
        <v>9694</v>
      </c>
      <c r="B8638" t="s">
        <v>9673</v>
      </c>
      <c r="C8638" t="s">
        <v>5075</v>
      </c>
      <c r="D8638" s="155">
        <v>1117.5999999999999</v>
      </c>
      <c r="E8638" s="17">
        <v>0</v>
      </c>
      <c r="F8638" s="17">
        <v>220</v>
      </c>
      <c r="G8638" s="17">
        <v>-448.46000000000004</v>
      </c>
      <c r="H8638">
        <v>31.749573646889843</v>
      </c>
    </row>
    <row r="8639" spans="1:8" x14ac:dyDescent="0.3">
      <c r="A8639" t="s">
        <v>9695</v>
      </c>
      <c r="B8639" t="s">
        <v>9673</v>
      </c>
      <c r="C8639" t="s">
        <v>26</v>
      </c>
      <c r="D8639" s="155">
        <v>1117.5999999999999</v>
      </c>
      <c r="E8639" s="17">
        <v>912</v>
      </c>
      <c r="F8639" s="17">
        <v>321224</v>
      </c>
      <c r="G8639" s="17">
        <v>164028.32850000015</v>
      </c>
      <c r="H8639">
        <v>68.946317365996734</v>
      </c>
    </row>
    <row r="8640" spans="1:8" x14ac:dyDescent="0.3">
      <c r="A8640" t="s">
        <v>9696</v>
      </c>
      <c r="B8640" t="s">
        <v>9673</v>
      </c>
      <c r="C8640" t="s">
        <v>27</v>
      </c>
      <c r="D8640" s="155">
        <v>1117.5999999999999</v>
      </c>
      <c r="E8640" s="17">
        <v>1140</v>
      </c>
      <c r="F8640" s="17">
        <v>243561</v>
      </c>
      <c r="G8640" s="17">
        <v>111273.4966000001</v>
      </c>
      <c r="H8640">
        <v>107.86822299573301</v>
      </c>
    </row>
    <row r="8641" spans="1:8" x14ac:dyDescent="0.3">
      <c r="A8641" t="s">
        <v>9697</v>
      </c>
      <c r="B8641" t="s">
        <v>9673</v>
      </c>
      <c r="C8641" t="s">
        <v>28</v>
      </c>
      <c r="D8641" s="155">
        <v>1117.5999999999999</v>
      </c>
      <c r="E8641" s="17">
        <v>1320</v>
      </c>
      <c r="F8641" s="17">
        <v>211471</v>
      </c>
      <c r="G8641" s="17">
        <v>90832.718699999969</v>
      </c>
      <c r="H8641">
        <v>93.815598868283942</v>
      </c>
    </row>
    <row r="8642" spans="1:8" x14ac:dyDescent="0.3">
      <c r="A8642" t="s">
        <v>9698</v>
      </c>
      <c r="B8642" t="s">
        <v>9673</v>
      </c>
      <c r="C8642" t="s">
        <v>29</v>
      </c>
      <c r="D8642" s="155">
        <v>1117.5999999999999</v>
      </c>
      <c r="E8642" s="17">
        <v>200</v>
      </c>
      <c r="F8642" s="17">
        <v>99267</v>
      </c>
      <c r="G8642" s="17">
        <v>48814.97500000002</v>
      </c>
      <c r="H8642">
        <v>53.797855822437207</v>
      </c>
    </row>
    <row r="8643" spans="1:8" x14ac:dyDescent="0.3">
      <c r="A8643" t="s">
        <v>9699</v>
      </c>
      <c r="B8643" t="s">
        <v>9673</v>
      </c>
      <c r="C8643" t="s">
        <v>30</v>
      </c>
      <c r="D8643" s="155">
        <v>1117.5999999999999</v>
      </c>
      <c r="E8643" s="17">
        <v>1108</v>
      </c>
      <c r="F8643" s="17">
        <v>174605</v>
      </c>
      <c r="G8643" s="17">
        <v>93971.785500000027</v>
      </c>
      <c r="H8643">
        <v>72.968772416979661</v>
      </c>
    </row>
    <row r="8644" spans="1:8" x14ac:dyDescent="0.3">
      <c r="A8644" t="s">
        <v>9700</v>
      </c>
      <c r="B8644" t="s">
        <v>9673</v>
      </c>
      <c r="C8644" t="s">
        <v>5079</v>
      </c>
      <c r="D8644" s="155">
        <v>1117.5999999999999</v>
      </c>
      <c r="E8644" s="17">
        <v>1040</v>
      </c>
      <c r="F8644" s="17">
        <v>32426</v>
      </c>
      <c r="G8644" s="17">
        <v>15482.957999999999</v>
      </c>
      <c r="H8644">
        <v>66.643952561765474</v>
      </c>
    </row>
    <row r="8645" spans="1:8" x14ac:dyDescent="0.3">
      <c r="A8645" t="s">
        <v>9701</v>
      </c>
      <c r="B8645" t="s">
        <v>9673</v>
      </c>
      <c r="C8645" t="s">
        <v>5081</v>
      </c>
      <c r="D8645" s="155">
        <v>1117.5999999999999</v>
      </c>
      <c r="E8645" s="17">
        <v>0</v>
      </c>
      <c r="F8645" s="17">
        <v>86854</v>
      </c>
      <c r="G8645" s="17">
        <v>40965.3079</v>
      </c>
      <c r="H8645">
        <v>53.047738305446117</v>
      </c>
    </row>
    <row r="8646" spans="1:8" x14ac:dyDescent="0.3">
      <c r="A8646" t="s">
        <v>9702</v>
      </c>
      <c r="B8646" t="s">
        <v>9673</v>
      </c>
      <c r="C8646" t="s">
        <v>5083</v>
      </c>
      <c r="D8646" s="155">
        <v>1117.5999999999999</v>
      </c>
      <c r="E8646" s="17">
        <v>0</v>
      </c>
      <c r="F8646" s="17">
        <v>161562</v>
      </c>
      <c r="G8646" s="17">
        <v>86310.611999999979</v>
      </c>
      <c r="H8646">
        <v>40.291845217526081</v>
      </c>
    </row>
    <row r="8647" spans="1:8" x14ac:dyDescent="0.3">
      <c r="A8647" t="s">
        <v>9703</v>
      </c>
      <c r="B8647" t="s">
        <v>9673</v>
      </c>
      <c r="C8647" t="s">
        <v>5085</v>
      </c>
      <c r="D8647" s="155">
        <v>1117.5999999999999</v>
      </c>
      <c r="E8647" s="17">
        <v>135</v>
      </c>
      <c r="F8647" s="17">
        <v>17587</v>
      </c>
      <c r="G8647" s="17">
        <v>7018.8159999999989</v>
      </c>
      <c r="H8647">
        <v>84.376537047424677</v>
      </c>
    </row>
    <row r="8648" spans="1:8" x14ac:dyDescent="0.3">
      <c r="A8648" t="s">
        <v>9704</v>
      </c>
      <c r="B8648" t="s">
        <v>9673</v>
      </c>
      <c r="C8648" t="s">
        <v>31</v>
      </c>
      <c r="D8648" s="155">
        <v>1117.5999999999999</v>
      </c>
      <c r="E8648" s="17">
        <v>1560</v>
      </c>
      <c r="F8648" s="17">
        <v>185821</v>
      </c>
      <c r="G8648" s="17">
        <v>84233.285500000056</v>
      </c>
      <c r="H8648">
        <v>61.420608825686358</v>
      </c>
    </row>
    <row r="8649" spans="1:8" x14ac:dyDescent="0.3">
      <c r="A8649" t="s">
        <v>9705</v>
      </c>
      <c r="B8649" t="s">
        <v>9673</v>
      </c>
      <c r="C8649" t="s">
        <v>5087</v>
      </c>
      <c r="D8649" s="155">
        <v>1117.5999999999999</v>
      </c>
      <c r="E8649" s="17">
        <v>0</v>
      </c>
      <c r="F8649" s="17">
        <v>22366</v>
      </c>
      <c r="G8649" s="17">
        <v>3932.9439999999995</v>
      </c>
      <c r="H8649">
        <v>133.13243460552616</v>
      </c>
    </row>
    <row r="8650" spans="1:8" x14ac:dyDescent="0.3">
      <c r="A8650" t="s">
        <v>4821</v>
      </c>
      <c r="B8650" t="s">
        <v>232</v>
      </c>
      <c r="C8650" t="s">
        <v>4</v>
      </c>
      <c r="D8650" s="155">
        <v>1338</v>
      </c>
      <c r="E8650" s="17">
        <v>8890</v>
      </c>
      <c r="F8650" s="17">
        <v>2880408</v>
      </c>
      <c r="G8650" s="17">
        <v>1552203.1749000004</v>
      </c>
      <c r="H8650">
        <v>49.728231741837796</v>
      </c>
    </row>
    <row r="8651" spans="1:8" x14ac:dyDescent="0.3">
      <c r="A8651" t="s">
        <v>4822</v>
      </c>
      <c r="B8651" t="s">
        <v>232</v>
      </c>
      <c r="C8651" t="s">
        <v>2</v>
      </c>
      <c r="D8651" s="155">
        <v>1338</v>
      </c>
      <c r="E8651" s="17">
        <v>15790</v>
      </c>
      <c r="F8651" s="17">
        <v>5807671</v>
      </c>
      <c r="G8651" s="17">
        <v>3103864.8535000016</v>
      </c>
      <c r="H8651">
        <v>54.289604569215932</v>
      </c>
    </row>
    <row r="8652" spans="1:8" x14ac:dyDescent="0.3">
      <c r="A8652" t="s">
        <v>4823</v>
      </c>
      <c r="B8652" t="s">
        <v>232</v>
      </c>
      <c r="C8652" t="s">
        <v>3</v>
      </c>
      <c r="D8652" s="155">
        <v>1338</v>
      </c>
      <c r="E8652" s="17">
        <v>11808</v>
      </c>
      <c r="F8652" s="17">
        <v>1542577</v>
      </c>
      <c r="G8652" s="17">
        <v>763826.9269000002</v>
      </c>
      <c r="H8652">
        <v>60.150874313157011</v>
      </c>
    </row>
    <row r="8653" spans="1:8" x14ac:dyDescent="0.3">
      <c r="A8653" t="s">
        <v>4824</v>
      </c>
      <c r="B8653" t="s">
        <v>232</v>
      </c>
      <c r="C8653" t="s">
        <v>7</v>
      </c>
      <c r="D8653" s="155">
        <v>1338</v>
      </c>
      <c r="E8653" s="17">
        <v>4170</v>
      </c>
      <c r="F8653" s="17">
        <v>936992</v>
      </c>
      <c r="G8653" s="17">
        <v>484251.50599999918</v>
      </c>
      <c r="H8653">
        <v>69.657982244901419</v>
      </c>
    </row>
    <row r="8654" spans="1:8" x14ac:dyDescent="0.3">
      <c r="A8654" t="s">
        <v>4825</v>
      </c>
      <c r="B8654" t="s">
        <v>232</v>
      </c>
      <c r="C8654" t="s">
        <v>5</v>
      </c>
      <c r="D8654" s="155">
        <v>1338</v>
      </c>
      <c r="E8654" s="17">
        <v>3600</v>
      </c>
      <c r="F8654" s="17">
        <v>679254</v>
      </c>
      <c r="G8654" s="17">
        <v>385707.26470000017</v>
      </c>
      <c r="H8654">
        <v>54.513904377597107</v>
      </c>
    </row>
    <row r="8655" spans="1:8" x14ac:dyDescent="0.3">
      <c r="A8655" t="s">
        <v>4826</v>
      </c>
      <c r="B8655" t="s">
        <v>232</v>
      </c>
      <c r="C8655" t="s">
        <v>6</v>
      </c>
      <c r="D8655" s="155">
        <v>1338</v>
      </c>
      <c r="E8655" s="17">
        <v>2620</v>
      </c>
      <c r="F8655" s="17">
        <v>589514</v>
      </c>
      <c r="G8655" s="17">
        <v>284145.15699999977</v>
      </c>
      <c r="H8655">
        <v>43.550424942010139</v>
      </c>
    </row>
    <row r="8656" spans="1:8" x14ac:dyDescent="0.3">
      <c r="A8656" t="s">
        <v>4827</v>
      </c>
      <c r="B8656" t="s">
        <v>232</v>
      </c>
      <c r="C8656" t="s">
        <v>8</v>
      </c>
      <c r="D8656" s="155">
        <v>1338</v>
      </c>
      <c r="E8656" s="17">
        <v>4440</v>
      </c>
      <c r="F8656" s="17">
        <v>868311</v>
      </c>
      <c r="G8656" s="17">
        <v>436881.11430000007</v>
      </c>
      <c r="H8656">
        <v>51.368915645103726</v>
      </c>
    </row>
    <row r="8657" spans="1:8" x14ac:dyDescent="0.3">
      <c r="A8657" t="s">
        <v>4828</v>
      </c>
      <c r="B8657" t="s">
        <v>232</v>
      </c>
      <c r="C8657" t="s">
        <v>21</v>
      </c>
      <c r="D8657" s="155">
        <v>1338</v>
      </c>
      <c r="E8657" s="17">
        <v>3190</v>
      </c>
      <c r="F8657" s="17">
        <v>432933</v>
      </c>
      <c r="G8657" s="17">
        <v>217389.86800000016</v>
      </c>
      <c r="H8657">
        <v>47.545148896695224</v>
      </c>
    </row>
    <row r="8658" spans="1:8" x14ac:dyDescent="0.3">
      <c r="A8658" t="s">
        <v>4829</v>
      </c>
      <c r="B8658" t="s">
        <v>232</v>
      </c>
      <c r="C8658" t="s">
        <v>22</v>
      </c>
      <c r="D8658" s="155">
        <v>1338</v>
      </c>
      <c r="E8658" s="17">
        <v>2720</v>
      </c>
      <c r="F8658" s="17">
        <v>679138</v>
      </c>
      <c r="G8658" s="17">
        <v>344392.4299999997</v>
      </c>
      <c r="H8658">
        <v>41.381962075256169</v>
      </c>
    </row>
    <row r="8659" spans="1:8" x14ac:dyDescent="0.3">
      <c r="A8659" t="s">
        <v>4830</v>
      </c>
      <c r="B8659" t="s">
        <v>232</v>
      </c>
      <c r="C8659" t="s">
        <v>23</v>
      </c>
      <c r="D8659" s="155">
        <v>1338</v>
      </c>
      <c r="E8659" s="17">
        <v>1560</v>
      </c>
      <c r="F8659" s="17">
        <v>477390</v>
      </c>
      <c r="G8659" s="17">
        <v>238536.8139999999</v>
      </c>
      <c r="H8659">
        <v>56.944897438378682</v>
      </c>
    </row>
    <row r="8660" spans="1:8" x14ac:dyDescent="0.3">
      <c r="A8660" t="s">
        <v>4831</v>
      </c>
      <c r="B8660" t="s">
        <v>232</v>
      </c>
      <c r="C8660" t="s">
        <v>24</v>
      </c>
      <c r="D8660" s="155">
        <v>1338</v>
      </c>
      <c r="E8660" s="17">
        <v>6520</v>
      </c>
      <c r="F8660" s="17">
        <v>727279</v>
      </c>
      <c r="G8660" s="17">
        <v>384317.18940000026</v>
      </c>
      <c r="H8660">
        <v>51.618213249250999</v>
      </c>
    </row>
    <row r="8661" spans="1:8" x14ac:dyDescent="0.3">
      <c r="A8661" t="s">
        <v>4832</v>
      </c>
      <c r="B8661" t="s">
        <v>232</v>
      </c>
      <c r="C8661" t="s">
        <v>25</v>
      </c>
      <c r="D8661" s="155">
        <v>1338</v>
      </c>
      <c r="E8661" s="17">
        <v>2400</v>
      </c>
      <c r="F8661" s="17">
        <v>377517</v>
      </c>
      <c r="G8661" s="17">
        <v>196258.26799999998</v>
      </c>
      <c r="H8661">
        <v>45.362528137954783</v>
      </c>
    </row>
    <row r="8662" spans="1:8" x14ac:dyDescent="0.3">
      <c r="A8662" t="s">
        <v>9706</v>
      </c>
      <c r="B8662" t="s">
        <v>232</v>
      </c>
      <c r="C8662" t="s">
        <v>5061</v>
      </c>
      <c r="D8662" s="155">
        <v>1338</v>
      </c>
      <c r="E8662" s="17">
        <v>5195</v>
      </c>
      <c r="F8662" s="17">
        <v>417111</v>
      </c>
      <c r="G8662" s="17">
        <v>207918.17900000018</v>
      </c>
      <c r="H8662">
        <v>45.855578269581237</v>
      </c>
    </row>
    <row r="8663" spans="1:8" x14ac:dyDescent="0.3">
      <c r="A8663" t="s">
        <v>4833</v>
      </c>
      <c r="B8663" t="s">
        <v>232</v>
      </c>
      <c r="C8663" t="s">
        <v>14</v>
      </c>
      <c r="D8663" s="155">
        <v>1338</v>
      </c>
      <c r="E8663" s="17">
        <v>2450</v>
      </c>
      <c r="F8663" s="17">
        <v>691855</v>
      </c>
      <c r="G8663" s="17">
        <v>367191.47199999972</v>
      </c>
      <c r="H8663">
        <v>20.970598949445247</v>
      </c>
    </row>
    <row r="8664" spans="1:8" x14ac:dyDescent="0.3">
      <c r="A8664" t="s">
        <v>4834</v>
      </c>
      <c r="B8664" t="s">
        <v>232</v>
      </c>
      <c r="C8664" t="s">
        <v>15</v>
      </c>
      <c r="D8664" s="155">
        <v>1338</v>
      </c>
      <c r="E8664" s="17">
        <v>2145</v>
      </c>
      <c r="F8664" s="17">
        <v>552539</v>
      </c>
      <c r="G8664" s="17">
        <v>317207.21400000015</v>
      </c>
      <c r="H8664">
        <v>33.426584549016319</v>
      </c>
    </row>
    <row r="8665" spans="1:8" x14ac:dyDescent="0.3">
      <c r="A8665" t="s">
        <v>9707</v>
      </c>
      <c r="B8665" t="s">
        <v>232</v>
      </c>
      <c r="C8665" t="s">
        <v>5063</v>
      </c>
      <c r="D8665" s="155">
        <v>1338</v>
      </c>
      <c r="E8665" s="17">
        <v>400</v>
      </c>
      <c r="F8665" s="17">
        <v>33079</v>
      </c>
      <c r="G8665" s="17">
        <v>15515.12100000001</v>
      </c>
      <c r="H8665">
        <v>23.205609529648896</v>
      </c>
    </row>
    <row r="8666" spans="1:8" x14ac:dyDescent="0.3">
      <c r="A8666" t="s">
        <v>9708</v>
      </c>
      <c r="B8666" t="s">
        <v>232</v>
      </c>
      <c r="C8666" t="s">
        <v>5065</v>
      </c>
      <c r="D8666" s="155">
        <v>1338</v>
      </c>
      <c r="E8666" s="17">
        <v>0</v>
      </c>
      <c r="F8666" s="17">
        <v>611305</v>
      </c>
      <c r="G8666" s="17">
        <v>271395.9824000001</v>
      </c>
      <c r="H8666">
        <v>29.012020379832414</v>
      </c>
    </row>
    <row r="8667" spans="1:8" x14ac:dyDescent="0.3">
      <c r="A8667" t="s">
        <v>9709</v>
      </c>
      <c r="B8667" t="s">
        <v>232</v>
      </c>
      <c r="C8667" t="s">
        <v>5067</v>
      </c>
      <c r="D8667" s="155">
        <v>1338</v>
      </c>
      <c r="E8667" s="17">
        <v>0</v>
      </c>
      <c r="F8667" s="17">
        <v>708567</v>
      </c>
      <c r="G8667" s="17">
        <v>324967.06040000042</v>
      </c>
      <c r="H8667">
        <v>56.285026720061516</v>
      </c>
    </row>
    <row r="8668" spans="1:8" x14ac:dyDescent="0.3">
      <c r="A8668" t="s">
        <v>9710</v>
      </c>
      <c r="B8668" t="s">
        <v>232</v>
      </c>
      <c r="C8668" t="s">
        <v>5069</v>
      </c>
      <c r="D8668" s="155">
        <v>1338</v>
      </c>
      <c r="E8668" s="17">
        <v>0</v>
      </c>
      <c r="F8668" s="17">
        <v>59368</v>
      </c>
      <c r="G8668" s="17">
        <v>25971.360000000008</v>
      </c>
      <c r="H8668">
        <v>13.558595580273945</v>
      </c>
    </row>
    <row r="8669" spans="1:8" x14ac:dyDescent="0.3">
      <c r="A8669" t="s">
        <v>9711</v>
      </c>
      <c r="B8669" t="s">
        <v>232</v>
      </c>
      <c r="C8669" t="s">
        <v>5071</v>
      </c>
      <c r="D8669" s="155">
        <v>1338</v>
      </c>
      <c r="E8669" s="17">
        <v>0</v>
      </c>
      <c r="F8669" s="17">
        <v>83100</v>
      </c>
      <c r="G8669" s="17">
        <v>33065.843499999995</v>
      </c>
      <c r="H8669">
        <v>23.539526089542434</v>
      </c>
    </row>
    <row r="8670" spans="1:8" x14ac:dyDescent="0.3">
      <c r="A8670" t="s">
        <v>9712</v>
      </c>
      <c r="B8670" t="s">
        <v>232</v>
      </c>
      <c r="C8670" t="s">
        <v>5073</v>
      </c>
      <c r="D8670" s="155">
        <v>1338</v>
      </c>
      <c r="E8670" s="17">
        <v>0</v>
      </c>
      <c r="F8670" s="17">
        <v>115548</v>
      </c>
      <c r="G8670" s="17">
        <v>47994.769400000034</v>
      </c>
      <c r="H8670">
        <v>34.237793752531566</v>
      </c>
    </row>
    <row r="8671" spans="1:8" x14ac:dyDescent="0.3">
      <c r="A8671" t="s">
        <v>9713</v>
      </c>
      <c r="B8671" t="s">
        <v>232</v>
      </c>
      <c r="C8671" t="s">
        <v>5075</v>
      </c>
      <c r="D8671" s="155">
        <v>1338</v>
      </c>
      <c r="E8671" s="17">
        <v>0</v>
      </c>
      <c r="F8671" s="17">
        <v>6745</v>
      </c>
      <c r="G8671" s="17">
        <v>3547.8599999999997</v>
      </c>
      <c r="H8671">
        <v>136.26340416747442</v>
      </c>
    </row>
    <row r="8672" spans="1:8" x14ac:dyDescent="0.3">
      <c r="A8672" t="s">
        <v>4835</v>
      </c>
      <c r="B8672" t="s">
        <v>232</v>
      </c>
      <c r="C8672" t="s">
        <v>26</v>
      </c>
      <c r="D8672" s="155">
        <v>1338</v>
      </c>
      <c r="E8672" s="17">
        <v>1368</v>
      </c>
      <c r="F8672" s="17">
        <v>693829</v>
      </c>
      <c r="G8672" s="17">
        <v>352783.64840000018</v>
      </c>
      <c r="H8672">
        <v>50.400446717890368</v>
      </c>
    </row>
    <row r="8673" spans="1:8" x14ac:dyDescent="0.3">
      <c r="A8673" t="s">
        <v>4836</v>
      </c>
      <c r="B8673" t="s">
        <v>232</v>
      </c>
      <c r="C8673" t="s">
        <v>27</v>
      </c>
      <c r="D8673" s="155">
        <v>1338</v>
      </c>
      <c r="E8673" s="17">
        <v>1596</v>
      </c>
      <c r="F8673" s="17">
        <v>495225</v>
      </c>
      <c r="G8673" s="17">
        <v>257041.65019999995</v>
      </c>
      <c r="H8673">
        <v>70.689003285652689</v>
      </c>
    </row>
    <row r="8674" spans="1:8" x14ac:dyDescent="0.3">
      <c r="A8674" t="s">
        <v>4837</v>
      </c>
      <c r="B8674" t="s">
        <v>232</v>
      </c>
      <c r="C8674" t="s">
        <v>28</v>
      </c>
      <c r="D8674" s="155">
        <v>1338</v>
      </c>
      <c r="E8674" s="17">
        <v>1056</v>
      </c>
      <c r="F8674" s="17">
        <v>325235</v>
      </c>
      <c r="G8674" s="17">
        <v>138709.86429999993</v>
      </c>
      <c r="H8674">
        <v>42.08862946346585</v>
      </c>
    </row>
    <row r="8675" spans="1:8" x14ac:dyDescent="0.3">
      <c r="A8675" t="s">
        <v>4838</v>
      </c>
      <c r="B8675" t="s">
        <v>232</v>
      </c>
      <c r="C8675" t="s">
        <v>29</v>
      </c>
      <c r="D8675" s="155">
        <v>1338</v>
      </c>
      <c r="E8675" s="17">
        <v>200</v>
      </c>
      <c r="F8675" s="17">
        <v>107339</v>
      </c>
      <c r="G8675" s="17">
        <v>46579.342400000001</v>
      </c>
      <c r="H8675">
        <v>48.225916154603105</v>
      </c>
    </row>
    <row r="8676" spans="1:8" x14ac:dyDescent="0.3">
      <c r="A8676" t="s">
        <v>9714</v>
      </c>
      <c r="B8676" t="s">
        <v>232</v>
      </c>
      <c r="C8676" t="s">
        <v>5077</v>
      </c>
      <c r="D8676" s="155">
        <v>1338</v>
      </c>
      <c r="E8676" s="17">
        <v>640</v>
      </c>
      <c r="F8676" s="17">
        <v>14790</v>
      </c>
      <c r="G8676" s="17">
        <v>6346.634</v>
      </c>
      <c r="H8676">
        <v>34.568897510779465</v>
      </c>
    </row>
    <row r="8677" spans="1:8" x14ac:dyDescent="0.3">
      <c r="A8677" t="s">
        <v>4839</v>
      </c>
      <c r="B8677" t="s">
        <v>232</v>
      </c>
      <c r="C8677" t="s">
        <v>30</v>
      </c>
      <c r="D8677" s="155">
        <v>1338</v>
      </c>
      <c r="E8677" s="17">
        <v>1908</v>
      </c>
      <c r="F8677" s="17">
        <v>158842</v>
      </c>
      <c r="G8677" s="17">
        <v>73457.547199999986</v>
      </c>
      <c r="H8677">
        <v>128.61947037739861</v>
      </c>
    </row>
    <row r="8678" spans="1:8" x14ac:dyDescent="0.3">
      <c r="A8678" t="s">
        <v>9715</v>
      </c>
      <c r="B8678" t="s">
        <v>232</v>
      </c>
      <c r="C8678" t="s">
        <v>5079</v>
      </c>
      <c r="D8678" s="155">
        <v>1338</v>
      </c>
      <c r="E8678" s="17">
        <v>1040</v>
      </c>
      <c r="F8678" s="17">
        <v>32354</v>
      </c>
      <c r="G8678" s="17">
        <v>17589.733999999997</v>
      </c>
      <c r="H8678">
        <v>87.666895353957912</v>
      </c>
    </row>
    <row r="8679" spans="1:8" x14ac:dyDescent="0.3">
      <c r="A8679" t="s">
        <v>9716</v>
      </c>
      <c r="B8679" t="s">
        <v>232</v>
      </c>
      <c r="C8679" t="s">
        <v>5081</v>
      </c>
      <c r="D8679" s="155">
        <v>1338</v>
      </c>
      <c r="E8679" s="17">
        <v>0</v>
      </c>
      <c r="F8679" s="17">
        <v>124080</v>
      </c>
      <c r="G8679" s="17">
        <v>60814.886400000003</v>
      </c>
      <c r="H8679">
        <v>63.918788050670472</v>
      </c>
    </row>
    <row r="8680" spans="1:8" x14ac:dyDescent="0.3">
      <c r="A8680" t="s">
        <v>9717</v>
      </c>
      <c r="B8680" t="s">
        <v>232</v>
      </c>
      <c r="C8680" t="s">
        <v>5083</v>
      </c>
      <c r="D8680" s="155">
        <v>1338</v>
      </c>
      <c r="E8680" s="17">
        <v>0</v>
      </c>
      <c r="F8680" s="17">
        <v>196725</v>
      </c>
      <c r="G8680" s="17">
        <v>97733.142200000002</v>
      </c>
      <c r="H8680">
        <v>58.570618890839711</v>
      </c>
    </row>
    <row r="8681" spans="1:8" x14ac:dyDescent="0.3">
      <c r="A8681" t="s">
        <v>9718</v>
      </c>
      <c r="B8681" t="s">
        <v>232</v>
      </c>
      <c r="C8681" t="s">
        <v>5085</v>
      </c>
      <c r="D8681" s="155">
        <v>1338</v>
      </c>
      <c r="E8681" s="17">
        <v>135</v>
      </c>
      <c r="F8681" s="17">
        <v>14762</v>
      </c>
      <c r="G8681" s="17">
        <v>4627.2124999999996</v>
      </c>
      <c r="H8681">
        <v>218.58715709628834</v>
      </c>
    </row>
    <row r="8682" spans="1:8" x14ac:dyDescent="0.3">
      <c r="A8682" t="s">
        <v>4840</v>
      </c>
      <c r="B8682" t="s">
        <v>232</v>
      </c>
      <c r="C8682" t="s">
        <v>31</v>
      </c>
      <c r="D8682" s="155">
        <v>1338</v>
      </c>
      <c r="E8682" s="17">
        <v>1960</v>
      </c>
      <c r="F8682" s="17">
        <v>330793</v>
      </c>
      <c r="G8682" s="17">
        <v>173914.0117</v>
      </c>
      <c r="H8682">
        <v>42.993572349548337</v>
      </c>
    </row>
    <row r="8683" spans="1:8" x14ac:dyDescent="0.3">
      <c r="A8683" t="s">
        <v>9719</v>
      </c>
      <c r="B8683" t="s">
        <v>232</v>
      </c>
      <c r="C8683" t="s">
        <v>5087</v>
      </c>
      <c r="D8683" s="155">
        <v>1338</v>
      </c>
      <c r="E8683" s="17">
        <v>0</v>
      </c>
      <c r="F8683" s="17">
        <v>19560</v>
      </c>
      <c r="G8683" s="17">
        <v>8496.4199999999983</v>
      </c>
      <c r="H8683">
        <v>56.535812847197718</v>
      </c>
    </row>
    <row r="8684" spans="1:8" x14ac:dyDescent="0.3">
      <c r="A8684" t="s">
        <v>9720</v>
      </c>
      <c r="B8684" t="s">
        <v>9721</v>
      </c>
      <c r="C8684" t="s">
        <v>4</v>
      </c>
      <c r="D8684" s="155">
        <v>950</v>
      </c>
      <c r="E8684" s="17">
        <v>8122</v>
      </c>
      <c r="F8684" s="17">
        <v>3386532</v>
      </c>
      <c r="G8684" s="17">
        <v>1693724.9185000015</v>
      </c>
      <c r="H8684">
        <v>40.891779910480032</v>
      </c>
    </row>
    <row r="8685" spans="1:8" x14ac:dyDescent="0.3">
      <c r="A8685" t="s">
        <v>9722</v>
      </c>
      <c r="B8685" t="s">
        <v>9721</v>
      </c>
      <c r="C8685" t="s">
        <v>2</v>
      </c>
      <c r="D8685" s="155">
        <v>950</v>
      </c>
      <c r="E8685" s="17">
        <v>8185</v>
      </c>
      <c r="F8685" s="17">
        <v>3517622</v>
      </c>
      <c r="G8685" s="17">
        <v>1806821.7771999992</v>
      </c>
      <c r="H8685">
        <v>50.678397853666773</v>
      </c>
    </row>
    <row r="8686" spans="1:8" x14ac:dyDescent="0.3">
      <c r="A8686" t="s">
        <v>9723</v>
      </c>
      <c r="B8686" t="s">
        <v>9721</v>
      </c>
      <c r="C8686" t="s">
        <v>3</v>
      </c>
      <c r="D8686" s="155">
        <v>950</v>
      </c>
      <c r="E8686" s="17">
        <v>14544</v>
      </c>
      <c r="F8686" s="17">
        <v>1923349</v>
      </c>
      <c r="G8686" s="17">
        <v>865114.80550000002</v>
      </c>
      <c r="H8686">
        <v>67.306223320493785</v>
      </c>
    </row>
    <row r="8687" spans="1:8" x14ac:dyDescent="0.3">
      <c r="A8687" t="s">
        <v>9724</v>
      </c>
      <c r="B8687" t="s">
        <v>9721</v>
      </c>
      <c r="C8687" t="s">
        <v>7</v>
      </c>
      <c r="D8687" s="155">
        <v>950</v>
      </c>
      <c r="E8687" s="17">
        <v>2955</v>
      </c>
      <c r="F8687" s="17">
        <v>725210</v>
      </c>
      <c r="G8687" s="17">
        <v>356710.15100000007</v>
      </c>
      <c r="H8687">
        <v>57.360683444404806</v>
      </c>
    </row>
    <row r="8688" spans="1:8" x14ac:dyDescent="0.3">
      <c r="A8688" t="s">
        <v>9725</v>
      </c>
      <c r="B8688" t="s">
        <v>9721</v>
      </c>
      <c r="C8688" t="s">
        <v>5</v>
      </c>
      <c r="D8688" s="155">
        <v>950</v>
      </c>
      <c r="E8688" s="17">
        <v>4800</v>
      </c>
      <c r="F8688" s="17">
        <v>880156</v>
      </c>
      <c r="G8688" s="17">
        <v>469051.63269999967</v>
      </c>
      <c r="H8688">
        <v>55.319331778842951</v>
      </c>
    </row>
    <row r="8689" spans="1:8" x14ac:dyDescent="0.3">
      <c r="A8689" t="s">
        <v>9726</v>
      </c>
      <c r="B8689" t="s">
        <v>9721</v>
      </c>
      <c r="C8689" t="s">
        <v>6</v>
      </c>
      <c r="D8689" s="155">
        <v>950</v>
      </c>
      <c r="E8689" s="17">
        <v>1580</v>
      </c>
      <c r="F8689" s="17">
        <v>357258</v>
      </c>
      <c r="G8689" s="17">
        <v>147432.87380000006</v>
      </c>
      <c r="H8689">
        <v>41.673951444524398</v>
      </c>
    </row>
    <row r="8690" spans="1:8" x14ac:dyDescent="0.3">
      <c r="A8690" t="s">
        <v>9727</v>
      </c>
      <c r="B8690" t="s">
        <v>9721</v>
      </c>
      <c r="C8690" t="s">
        <v>8</v>
      </c>
      <c r="D8690" s="155">
        <v>950</v>
      </c>
      <c r="E8690" s="17">
        <v>3660</v>
      </c>
      <c r="F8690" s="17">
        <v>622576</v>
      </c>
      <c r="G8690" s="17">
        <v>246471.29419999965</v>
      </c>
      <c r="H8690">
        <v>51.805656339118258</v>
      </c>
    </row>
    <row r="8691" spans="1:8" x14ac:dyDescent="0.3">
      <c r="A8691" t="s">
        <v>9728</v>
      </c>
      <c r="B8691" t="s">
        <v>9721</v>
      </c>
      <c r="C8691" t="s">
        <v>21</v>
      </c>
      <c r="D8691" s="155">
        <v>950</v>
      </c>
      <c r="E8691" s="17">
        <v>2590</v>
      </c>
      <c r="F8691" s="17">
        <v>338553</v>
      </c>
      <c r="G8691" s="17">
        <v>150190.83359999998</v>
      </c>
      <c r="H8691">
        <v>44.788092660735074</v>
      </c>
    </row>
    <row r="8692" spans="1:8" x14ac:dyDescent="0.3">
      <c r="A8692" t="s">
        <v>9729</v>
      </c>
      <c r="B8692" t="s">
        <v>9721</v>
      </c>
      <c r="C8692" t="s">
        <v>22</v>
      </c>
      <c r="D8692" s="155">
        <v>950</v>
      </c>
      <c r="E8692" s="17">
        <v>2200</v>
      </c>
      <c r="F8692" s="17">
        <v>409022</v>
      </c>
      <c r="G8692" s="17">
        <v>191035.27100000024</v>
      </c>
      <c r="H8692">
        <v>73.805419037688367</v>
      </c>
    </row>
    <row r="8693" spans="1:8" x14ac:dyDescent="0.3">
      <c r="A8693" t="s">
        <v>9730</v>
      </c>
      <c r="B8693" t="s">
        <v>9721</v>
      </c>
      <c r="C8693" t="s">
        <v>23</v>
      </c>
      <c r="D8693" s="155">
        <v>950</v>
      </c>
      <c r="E8693" s="17">
        <v>1240</v>
      </c>
      <c r="F8693" s="17">
        <v>325681</v>
      </c>
      <c r="G8693" s="17">
        <v>150644.46399999989</v>
      </c>
      <c r="H8693">
        <v>60.010913142728057</v>
      </c>
    </row>
    <row r="8694" spans="1:8" x14ac:dyDescent="0.3">
      <c r="A8694" t="s">
        <v>9731</v>
      </c>
      <c r="B8694" t="s">
        <v>9721</v>
      </c>
      <c r="C8694" t="s">
        <v>24</v>
      </c>
      <c r="D8694" s="155">
        <v>950</v>
      </c>
      <c r="E8694" s="17">
        <v>5240</v>
      </c>
      <c r="F8694" s="17">
        <v>538841</v>
      </c>
      <c r="G8694" s="17">
        <v>255107.91000000044</v>
      </c>
      <c r="H8694">
        <v>56.796500237952593</v>
      </c>
    </row>
    <row r="8695" spans="1:8" x14ac:dyDescent="0.3">
      <c r="A8695" t="s">
        <v>9732</v>
      </c>
      <c r="B8695" t="s">
        <v>9721</v>
      </c>
      <c r="C8695" t="s">
        <v>25</v>
      </c>
      <c r="D8695" s="155">
        <v>950</v>
      </c>
      <c r="E8695" s="17">
        <v>1920</v>
      </c>
      <c r="F8695" s="17">
        <v>245513</v>
      </c>
      <c r="G8695" s="17">
        <v>118925.50120000004</v>
      </c>
      <c r="H8695">
        <v>56.875695806859511</v>
      </c>
    </row>
    <row r="8696" spans="1:8" x14ac:dyDescent="0.3">
      <c r="A8696" t="s">
        <v>9733</v>
      </c>
      <c r="B8696" t="s">
        <v>9721</v>
      </c>
      <c r="C8696" t="s">
        <v>5061</v>
      </c>
      <c r="D8696" s="155">
        <v>950</v>
      </c>
      <c r="E8696" s="17">
        <v>2970</v>
      </c>
      <c r="F8696" s="17">
        <v>363858</v>
      </c>
      <c r="G8696" s="17">
        <v>158345.58100000001</v>
      </c>
      <c r="H8696">
        <v>45.267085957467067</v>
      </c>
    </row>
    <row r="8697" spans="1:8" x14ac:dyDescent="0.3">
      <c r="A8697" t="s">
        <v>9734</v>
      </c>
      <c r="B8697" t="s">
        <v>9721</v>
      </c>
      <c r="C8697" t="s">
        <v>14</v>
      </c>
      <c r="D8697" s="155">
        <v>950</v>
      </c>
      <c r="E8697" s="17">
        <v>1530</v>
      </c>
      <c r="F8697" s="17">
        <v>322039.99</v>
      </c>
      <c r="G8697" s="17">
        <v>147334.91499999978</v>
      </c>
      <c r="H8697">
        <v>53.255748478972244</v>
      </c>
    </row>
    <row r="8698" spans="1:8" x14ac:dyDescent="0.3">
      <c r="A8698" t="s">
        <v>9735</v>
      </c>
      <c r="B8698" t="s">
        <v>9721</v>
      </c>
      <c r="C8698" t="s">
        <v>15</v>
      </c>
      <c r="D8698" s="155">
        <v>950</v>
      </c>
      <c r="E8698" s="17">
        <v>1375</v>
      </c>
      <c r="F8698" s="17">
        <v>398575</v>
      </c>
      <c r="G8698" s="17">
        <v>226723.19759999998</v>
      </c>
      <c r="H8698">
        <v>54.439932298900338</v>
      </c>
    </row>
    <row r="8699" spans="1:8" x14ac:dyDescent="0.3">
      <c r="A8699" t="s">
        <v>9736</v>
      </c>
      <c r="B8699" t="s">
        <v>9721</v>
      </c>
      <c r="C8699" t="s">
        <v>5063</v>
      </c>
      <c r="D8699" s="155">
        <v>950</v>
      </c>
      <c r="E8699" s="17">
        <v>400</v>
      </c>
      <c r="F8699" s="17">
        <v>14211</v>
      </c>
      <c r="G8699" s="17">
        <v>4964.654999999997</v>
      </c>
      <c r="H8699">
        <v>63.19943654492662</v>
      </c>
    </row>
    <row r="8700" spans="1:8" x14ac:dyDescent="0.3">
      <c r="A8700" t="s">
        <v>9737</v>
      </c>
      <c r="B8700" t="s">
        <v>9721</v>
      </c>
      <c r="C8700" t="s">
        <v>5065</v>
      </c>
      <c r="D8700" s="155">
        <v>950</v>
      </c>
      <c r="E8700" s="17">
        <v>0</v>
      </c>
      <c r="F8700" s="17">
        <v>208333</v>
      </c>
      <c r="G8700" s="17">
        <v>50055.227099999989</v>
      </c>
      <c r="H8700">
        <v>49.237294083760787</v>
      </c>
    </row>
    <row r="8701" spans="1:8" x14ac:dyDescent="0.3">
      <c r="A8701" t="s">
        <v>9738</v>
      </c>
      <c r="B8701" t="s">
        <v>9721</v>
      </c>
      <c r="C8701" t="s">
        <v>5067</v>
      </c>
      <c r="D8701" s="155">
        <v>950</v>
      </c>
      <c r="E8701" s="17">
        <v>0</v>
      </c>
      <c r="F8701" s="17">
        <v>316812</v>
      </c>
      <c r="G8701" s="17">
        <v>112217.67319999987</v>
      </c>
      <c r="H8701">
        <v>58.0778670383933</v>
      </c>
    </row>
    <row r="8702" spans="1:8" x14ac:dyDescent="0.3">
      <c r="A8702" t="s">
        <v>9739</v>
      </c>
      <c r="B8702" t="s">
        <v>9721</v>
      </c>
      <c r="C8702" t="s">
        <v>5069</v>
      </c>
      <c r="D8702" s="155">
        <v>950</v>
      </c>
      <c r="E8702" s="17">
        <v>0</v>
      </c>
      <c r="F8702" s="17">
        <v>33833</v>
      </c>
      <c r="G8702" s="17">
        <v>17226.871999999999</v>
      </c>
      <c r="H8702">
        <v>82.551775946807155</v>
      </c>
    </row>
    <row r="8703" spans="1:8" x14ac:dyDescent="0.3">
      <c r="A8703" t="s">
        <v>9740</v>
      </c>
      <c r="B8703" t="s">
        <v>9721</v>
      </c>
      <c r="C8703" t="s">
        <v>5071</v>
      </c>
      <c r="D8703" s="155">
        <v>950</v>
      </c>
      <c r="E8703" s="17">
        <v>0</v>
      </c>
      <c r="F8703" s="17">
        <v>10402</v>
      </c>
      <c r="G8703" s="17">
        <v>1400.4614999999994</v>
      </c>
      <c r="H8703">
        <v>32.415444148797462</v>
      </c>
    </row>
    <row r="8704" spans="1:8" x14ac:dyDescent="0.3">
      <c r="A8704" t="s">
        <v>9741</v>
      </c>
      <c r="B8704" t="s">
        <v>9721</v>
      </c>
      <c r="C8704" t="s">
        <v>5073</v>
      </c>
      <c r="D8704" s="155">
        <v>950</v>
      </c>
      <c r="E8704" s="17">
        <v>0</v>
      </c>
      <c r="F8704" s="17">
        <v>42824</v>
      </c>
      <c r="G8704" s="17">
        <v>14609.923000000003</v>
      </c>
      <c r="H8704">
        <v>41.01787136612689</v>
      </c>
    </row>
    <row r="8705" spans="1:8" x14ac:dyDescent="0.3">
      <c r="A8705" t="s">
        <v>9742</v>
      </c>
      <c r="B8705" t="s">
        <v>9721</v>
      </c>
      <c r="C8705" t="s">
        <v>5075</v>
      </c>
      <c r="D8705" s="155">
        <v>950</v>
      </c>
      <c r="E8705" s="17">
        <v>0</v>
      </c>
      <c r="F8705" s="17">
        <v>3194</v>
      </c>
      <c r="G8705" s="17">
        <v>896.11999999999989</v>
      </c>
      <c r="H8705">
        <v>150.2119518860861</v>
      </c>
    </row>
    <row r="8706" spans="1:8" x14ac:dyDescent="0.3">
      <c r="A8706" t="s">
        <v>9743</v>
      </c>
      <c r="B8706" t="s">
        <v>9721</v>
      </c>
      <c r="C8706" t="s">
        <v>26</v>
      </c>
      <c r="D8706" s="155">
        <v>950</v>
      </c>
      <c r="E8706" s="17">
        <v>1368</v>
      </c>
      <c r="F8706" s="17">
        <v>536567</v>
      </c>
      <c r="G8706" s="17">
        <v>255697.6213</v>
      </c>
      <c r="H8706">
        <v>63.312838144573305</v>
      </c>
    </row>
    <row r="8707" spans="1:8" x14ac:dyDescent="0.3">
      <c r="A8707" t="s">
        <v>9744</v>
      </c>
      <c r="B8707" t="s">
        <v>9721</v>
      </c>
      <c r="C8707" t="s">
        <v>27</v>
      </c>
      <c r="D8707" s="155">
        <v>950</v>
      </c>
      <c r="E8707" s="17">
        <v>1368</v>
      </c>
      <c r="F8707" s="17">
        <v>448774</v>
      </c>
      <c r="G8707" s="17">
        <v>206532.83889999997</v>
      </c>
      <c r="H8707">
        <v>72.347187660503792</v>
      </c>
    </row>
    <row r="8708" spans="1:8" x14ac:dyDescent="0.3">
      <c r="A8708" t="s">
        <v>9745</v>
      </c>
      <c r="B8708" t="s">
        <v>9721</v>
      </c>
      <c r="C8708" t="s">
        <v>28</v>
      </c>
      <c r="D8708" s="155">
        <v>950</v>
      </c>
      <c r="E8708" s="17">
        <v>1056</v>
      </c>
      <c r="F8708" s="17">
        <v>272560</v>
      </c>
      <c r="G8708" s="17">
        <v>105880.18630000003</v>
      </c>
      <c r="H8708">
        <v>45.35675924144622</v>
      </c>
    </row>
    <row r="8709" spans="1:8" x14ac:dyDescent="0.3">
      <c r="A8709" t="s">
        <v>9746</v>
      </c>
      <c r="B8709" t="s">
        <v>9721</v>
      </c>
      <c r="C8709" t="s">
        <v>29</v>
      </c>
      <c r="D8709" s="155">
        <v>950</v>
      </c>
      <c r="E8709" s="17">
        <v>600</v>
      </c>
      <c r="F8709" s="17">
        <v>186180</v>
      </c>
      <c r="G8709" s="17">
        <v>78182.978500000027</v>
      </c>
      <c r="H8709">
        <v>50.703643604652548</v>
      </c>
    </row>
    <row r="8710" spans="1:8" x14ac:dyDescent="0.3">
      <c r="A8710" t="s">
        <v>9747</v>
      </c>
      <c r="B8710" t="s">
        <v>9721</v>
      </c>
      <c r="C8710" t="s">
        <v>5077</v>
      </c>
      <c r="D8710" s="155">
        <v>950</v>
      </c>
      <c r="E8710" s="17">
        <v>800</v>
      </c>
      <c r="F8710" s="17">
        <v>23553</v>
      </c>
      <c r="G8710" s="17">
        <v>9974.8080000000009</v>
      </c>
      <c r="H8710">
        <v>26.772105837065805</v>
      </c>
    </row>
    <row r="8711" spans="1:8" x14ac:dyDescent="0.3">
      <c r="A8711" t="s">
        <v>9748</v>
      </c>
      <c r="B8711" t="s">
        <v>9721</v>
      </c>
      <c r="C8711" t="s">
        <v>30</v>
      </c>
      <c r="D8711" s="155">
        <v>950</v>
      </c>
      <c r="E8711" s="17">
        <v>1108</v>
      </c>
      <c r="F8711" s="17">
        <v>169549</v>
      </c>
      <c r="G8711" s="17">
        <v>95016.675899999958</v>
      </c>
      <c r="H8711">
        <v>82.174824816713311</v>
      </c>
    </row>
    <row r="8712" spans="1:8" x14ac:dyDescent="0.3">
      <c r="A8712" t="s">
        <v>9749</v>
      </c>
      <c r="B8712" t="s">
        <v>9721</v>
      </c>
      <c r="C8712" t="s">
        <v>5079</v>
      </c>
      <c r="D8712" s="155">
        <v>950</v>
      </c>
      <c r="E8712" s="17">
        <v>840</v>
      </c>
      <c r="F8712" s="17">
        <v>38236</v>
      </c>
      <c r="G8712" s="17">
        <v>18163.899999999998</v>
      </c>
      <c r="H8712">
        <v>61.733909491283889</v>
      </c>
    </row>
    <row r="8713" spans="1:8" x14ac:dyDescent="0.3">
      <c r="A8713" t="s">
        <v>9750</v>
      </c>
      <c r="B8713" t="s">
        <v>9721</v>
      </c>
      <c r="C8713" t="s">
        <v>5081</v>
      </c>
      <c r="D8713" s="155">
        <v>950</v>
      </c>
      <c r="E8713" s="17">
        <v>456</v>
      </c>
      <c r="F8713" s="17">
        <v>423976</v>
      </c>
      <c r="G8713" s="17">
        <v>205146.1706999999</v>
      </c>
      <c r="H8713">
        <v>36.340447948245043</v>
      </c>
    </row>
    <row r="8714" spans="1:8" x14ac:dyDescent="0.3">
      <c r="A8714" t="s">
        <v>9751</v>
      </c>
      <c r="B8714" t="s">
        <v>9721</v>
      </c>
      <c r="C8714" t="s">
        <v>5083</v>
      </c>
      <c r="D8714" s="155">
        <v>950</v>
      </c>
      <c r="E8714" s="17">
        <v>1140</v>
      </c>
      <c r="F8714" s="17">
        <v>862885</v>
      </c>
      <c r="G8714" s="17">
        <v>438944.61510000017</v>
      </c>
      <c r="H8714">
        <v>44.767970237789044</v>
      </c>
    </row>
    <row r="8715" spans="1:8" x14ac:dyDescent="0.3">
      <c r="A8715" t="s">
        <v>9752</v>
      </c>
      <c r="B8715" t="s">
        <v>9721</v>
      </c>
      <c r="C8715" t="s">
        <v>5085</v>
      </c>
      <c r="D8715" s="155">
        <v>950</v>
      </c>
      <c r="E8715" s="17">
        <v>135</v>
      </c>
      <c r="F8715" s="17">
        <v>21358</v>
      </c>
      <c r="G8715" s="17">
        <v>6081.1719999999987</v>
      </c>
      <c r="H8715">
        <v>48.998968647156332</v>
      </c>
    </row>
    <row r="8716" spans="1:8" x14ac:dyDescent="0.3">
      <c r="A8716" t="s">
        <v>9753</v>
      </c>
      <c r="B8716" t="s">
        <v>9721</v>
      </c>
      <c r="C8716" t="s">
        <v>31</v>
      </c>
      <c r="D8716" s="155">
        <v>950</v>
      </c>
      <c r="E8716" s="17">
        <v>1360</v>
      </c>
      <c r="F8716" s="17">
        <v>213349</v>
      </c>
      <c r="G8716" s="17">
        <v>100171.57550000005</v>
      </c>
      <c r="H8716">
        <v>39.912897862417815</v>
      </c>
    </row>
    <row r="8717" spans="1:8" x14ac:dyDescent="0.3">
      <c r="A8717" t="s">
        <v>9754</v>
      </c>
      <c r="B8717" t="s">
        <v>9721</v>
      </c>
      <c r="C8717" t="s">
        <v>5087</v>
      </c>
      <c r="D8717" s="155">
        <v>950</v>
      </c>
      <c r="E8717" s="17">
        <v>0</v>
      </c>
      <c r="F8717" s="17">
        <v>6473</v>
      </c>
      <c r="G8717" s="17">
        <v>2552.7199999999998</v>
      </c>
      <c r="H8717">
        <v>51.731832930300897</v>
      </c>
    </row>
    <row r="8718" spans="1:8" x14ac:dyDescent="0.3">
      <c r="A8718" t="s">
        <v>9755</v>
      </c>
      <c r="B8718" t="s">
        <v>9756</v>
      </c>
      <c r="C8718" t="s">
        <v>4</v>
      </c>
      <c r="D8718" s="155">
        <v>700</v>
      </c>
      <c r="E8718" s="17">
        <v>5702</v>
      </c>
      <c r="F8718" s="17">
        <v>905683.99</v>
      </c>
      <c r="G8718" s="17">
        <v>382221.88809999963</v>
      </c>
      <c r="H8718">
        <v>88.478848747197006</v>
      </c>
    </row>
    <row r="8719" spans="1:8" x14ac:dyDescent="0.3">
      <c r="A8719" t="s">
        <v>9757</v>
      </c>
      <c r="B8719" t="s">
        <v>9756</v>
      </c>
      <c r="C8719" t="s">
        <v>2</v>
      </c>
      <c r="D8719" s="155">
        <v>700</v>
      </c>
      <c r="E8719" s="17">
        <v>8271</v>
      </c>
      <c r="F8719" s="17">
        <v>1932644.98</v>
      </c>
      <c r="G8719" s="17">
        <v>930824.7396000002</v>
      </c>
      <c r="H8719">
        <v>84.915814347625272</v>
      </c>
    </row>
    <row r="8720" spans="1:8" x14ac:dyDescent="0.3">
      <c r="A8720" t="s">
        <v>9758</v>
      </c>
      <c r="B8720" t="s">
        <v>9756</v>
      </c>
      <c r="C8720" t="s">
        <v>3</v>
      </c>
      <c r="D8720" s="155">
        <v>700</v>
      </c>
      <c r="E8720" s="17">
        <v>10896</v>
      </c>
      <c r="F8720" s="17">
        <v>541129</v>
      </c>
      <c r="G8720" s="17">
        <v>237310.67390000005</v>
      </c>
      <c r="H8720">
        <v>137.99290847518071</v>
      </c>
    </row>
    <row r="8721" spans="1:8" x14ac:dyDescent="0.3">
      <c r="A8721" t="s">
        <v>9759</v>
      </c>
      <c r="B8721" t="s">
        <v>9756</v>
      </c>
      <c r="C8721" t="s">
        <v>7</v>
      </c>
      <c r="D8721" s="155">
        <v>700</v>
      </c>
      <c r="E8721" s="17">
        <v>3111</v>
      </c>
      <c r="F8721" s="17">
        <v>537224</v>
      </c>
      <c r="G8721" s="17">
        <v>283541.40799999994</v>
      </c>
      <c r="H8721">
        <v>82.458650942040094</v>
      </c>
    </row>
    <row r="8722" spans="1:8" x14ac:dyDescent="0.3">
      <c r="A8722" t="s">
        <v>9760</v>
      </c>
      <c r="B8722" t="s">
        <v>9756</v>
      </c>
      <c r="C8722" t="s">
        <v>5</v>
      </c>
      <c r="D8722" s="155">
        <v>700</v>
      </c>
      <c r="E8722" s="17">
        <v>3600</v>
      </c>
      <c r="F8722" s="17">
        <v>288200</v>
      </c>
      <c r="G8722" s="17">
        <v>152216.65190000008</v>
      </c>
      <c r="H8722">
        <v>108.55221070336333</v>
      </c>
    </row>
    <row r="8723" spans="1:8" x14ac:dyDescent="0.3">
      <c r="A8723" t="s">
        <v>9761</v>
      </c>
      <c r="B8723" t="s">
        <v>9756</v>
      </c>
      <c r="C8723" t="s">
        <v>6</v>
      </c>
      <c r="D8723" s="155">
        <v>700</v>
      </c>
      <c r="E8723" s="17">
        <v>1060</v>
      </c>
      <c r="F8723" s="17">
        <v>124383</v>
      </c>
      <c r="G8723" s="17">
        <v>59540.680400000012</v>
      </c>
      <c r="H8723">
        <v>85.011009913038251</v>
      </c>
    </row>
    <row r="8724" spans="1:8" x14ac:dyDescent="0.3">
      <c r="A8724" t="s">
        <v>9762</v>
      </c>
      <c r="B8724" t="s">
        <v>9756</v>
      </c>
      <c r="C8724" t="s">
        <v>8</v>
      </c>
      <c r="D8724" s="155">
        <v>700</v>
      </c>
      <c r="E8724" s="17">
        <v>2880</v>
      </c>
      <c r="F8724" s="17">
        <v>254124</v>
      </c>
      <c r="G8724" s="17">
        <v>105347.89470000015</v>
      </c>
      <c r="H8724">
        <v>110.79092089864019</v>
      </c>
    </row>
    <row r="8725" spans="1:8" x14ac:dyDescent="0.3">
      <c r="A8725" t="s">
        <v>9763</v>
      </c>
      <c r="B8725" t="s">
        <v>9756</v>
      </c>
      <c r="C8725" t="s">
        <v>21</v>
      </c>
      <c r="D8725" s="155">
        <v>700</v>
      </c>
      <c r="E8725" s="17">
        <v>1240</v>
      </c>
      <c r="F8725" s="17">
        <v>101512</v>
      </c>
      <c r="G8725" s="17">
        <v>39788.858000000029</v>
      </c>
      <c r="H8725">
        <v>76.106431043319205</v>
      </c>
    </row>
    <row r="8726" spans="1:8" x14ac:dyDescent="0.3">
      <c r="A8726" t="s">
        <v>9764</v>
      </c>
      <c r="B8726" t="s">
        <v>9756</v>
      </c>
      <c r="C8726" t="s">
        <v>22</v>
      </c>
      <c r="D8726" s="155">
        <v>700</v>
      </c>
      <c r="E8726" s="17">
        <v>1160</v>
      </c>
      <c r="F8726" s="17">
        <v>175882</v>
      </c>
      <c r="G8726" s="17">
        <v>77467.630000000048</v>
      </c>
      <c r="H8726">
        <v>151.52312823117191</v>
      </c>
    </row>
    <row r="8727" spans="1:8" x14ac:dyDescent="0.3">
      <c r="A8727" t="s">
        <v>9765</v>
      </c>
      <c r="B8727" t="s">
        <v>9756</v>
      </c>
      <c r="C8727" t="s">
        <v>23</v>
      </c>
      <c r="D8727" s="155">
        <v>700</v>
      </c>
      <c r="E8727" s="17">
        <v>640</v>
      </c>
      <c r="F8727" s="17">
        <v>88041</v>
      </c>
      <c r="G8727" s="17">
        <v>42700.71</v>
      </c>
      <c r="H8727">
        <v>107.64266081227103</v>
      </c>
    </row>
    <row r="8728" spans="1:8" x14ac:dyDescent="0.3">
      <c r="A8728" t="s">
        <v>9766</v>
      </c>
      <c r="B8728" t="s">
        <v>9756</v>
      </c>
      <c r="C8728" t="s">
        <v>24</v>
      </c>
      <c r="D8728" s="155">
        <v>700</v>
      </c>
      <c r="E8728" s="17">
        <v>2720</v>
      </c>
      <c r="F8728" s="17">
        <v>165754</v>
      </c>
      <c r="G8728" s="17">
        <v>84177.442400000029</v>
      </c>
      <c r="H8728">
        <v>97.226165847674906</v>
      </c>
    </row>
    <row r="8729" spans="1:8" x14ac:dyDescent="0.3">
      <c r="A8729" t="s">
        <v>9767</v>
      </c>
      <c r="B8729" t="s">
        <v>9756</v>
      </c>
      <c r="C8729" t="s">
        <v>25</v>
      </c>
      <c r="D8729" s="155">
        <v>700</v>
      </c>
      <c r="E8729" s="17">
        <v>1000</v>
      </c>
      <c r="F8729" s="17">
        <v>68382</v>
      </c>
      <c r="G8729" s="17">
        <v>33772.854000000021</v>
      </c>
      <c r="H8729">
        <v>97.235084503385309</v>
      </c>
    </row>
    <row r="8730" spans="1:8" x14ac:dyDescent="0.3">
      <c r="A8730" t="s">
        <v>9768</v>
      </c>
      <c r="B8730" t="s">
        <v>9756</v>
      </c>
      <c r="C8730" t="s">
        <v>5061</v>
      </c>
      <c r="D8730" s="155">
        <v>700</v>
      </c>
      <c r="E8730" s="17">
        <v>3110</v>
      </c>
      <c r="F8730" s="17">
        <v>187782</v>
      </c>
      <c r="G8730" s="17">
        <v>84527.110400000049</v>
      </c>
      <c r="H8730">
        <v>92.413313184153708</v>
      </c>
    </row>
    <row r="8731" spans="1:8" x14ac:dyDescent="0.3">
      <c r="A8731" t="s">
        <v>9769</v>
      </c>
      <c r="B8731" t="s">
        <v>9756</v>
      </c>
      <c r="C8731" t="s">
        <v>14</v>
      </c>
      <c r="D8731" s="155">
        <v>700</v>
      </c>
      <c r="E8731" s="17">
        <v>1570</v>
      </c>
      <c r="F8731" s="17">
        <v>230906</v>
      </c>
      <c r="G8731" s="17">
        <v>106535.30799999995</v>
      </c>
      <c r="H8731">
        <v>89.204601100072566</v>
      </c>
    </row>
    <row r="8732" spans="1:8" x14ac:dyDescent="0.3">
      <c r="A8732" t="s">
        <v>9770</v>
      </c>
      <c r="B8732" t="s">
        <v>9756</v>
      </c>
      <c r="C8732" t="s">
        <v>15</v>
      </c>
      <c r="D8732" s="155">
        <v>700</v>
      </c>
      <c r="E8732" s="17">
        <v>1340</v>
      </c>
      <c r="F8732" s="17">
        <v>175546.99</v>
      </c>
      <c r="G8732" s="17">
        <v>98381.062999999995</v>
      </c>
      <c r="H8732">
        <v>96.948319961218132</v>
      </c>
    </row>
    <row r="8733" spans="1:8" x14ac:dyDescent="0.3">
      <c r="A8733" t="s">
        <v>9771</v>
      </c>
      <c r="B8733" t="s">
        <v>9756</v>
      </c>
      <c r="C8733" t="s">
        <v>5063</v>
      </c>
      <c r="D8733" s="155">
        <v>700</v>
      </c>
      <c r="E8733" s="17">
        <v>400</v>
      </c>
      <c r="F8733" s="17">
        <v>9211</v>
      </c>
      <c r="G8733" s="17">
        <v>3224.6879999999974</v>
      </c>
      <c r="H8733">
        <v>84.948444183998419</v>
      </c>
    </row>
    <row r="8734" spans="1:8" x14ac:dyDescent="0.3">
      <c r="A8734" t="s">
        <v>9772</v>
      </c>
      <c r="B8734" t="s">
        <v>9756</v>
      </c>
      <c r="C8734" t="s">
        <v>5065</v>
      </c>
      <c r="D8734" s="155">
        <v>700</v>
      </c>
      <c r="E8734" s="17">
        <v>0</v>
      </c>
      <c r="F8734" s="17">
        <v>29630</v>
      </c>
      <c r="G8734" s="17">
        <v>7818.6699999999983</v>
      </c>
      <c r="H8734">
        <v>155.09132898360605</v>
      </c>
    </row>
    <row r="8735" spans="1:8" x14ac:dyDescent="0.3">
      <c r="A8735" t="s">
        <v>9773</v>
      </c>
      <c r="B8735" t="s">
        <v>9756</v>
      </c>
      <c r="C8735" t="s">
        <v>5067</v>
      </c>
      <c r="D8735" s="155">
        <v>700</v>
      </c>
      <c r="E8735" s="17">
        <v>0</v>
      </c>
      <c r="F8735" s="17">
        <v>37644</v>
      </c>
      <c r="G8735" s="17">
        <v>13330.116499999996</v>
      </c>
      <c r="H8735">
        <v>123.21110604564673</v>
      </c>
    </row>
    <row r="8736" spans="1:8" x14ac:dyDescent="0.3">
      <c r="A8736" t="s">
        <v>9774</v>
      </c>
      <c r="B8736" t="s">
        <v>9756</v>
      </c>
      <c r="C8736" t="s">
        <v>5069</v>
      </c>
      <c r="D8736" s="155">
        <v>700</v>
      </c>
      <c r="E8736" s="17">
        <v>0</v>
      </c>
      <c r="F8736" s="17">
        <v>4499</v>
      </c>
      <c r="G8736" s="17">
        <v>2318.5100000000002</v>
      </c>
      <c r="H8736">
        <v>24.653816344032741</v>
      </c>
    </row>
    <row r="8737" spans="1:8" x14ac:dyDescent="0.3">
      <c r="A8737" t="s">
        <v>9775</v>
      </c>
      <c r="B8737" t="s">
        <v>9756</v>
      </c>
      <c r="C8737" t="s">
        <v>5071</v>
      </c>
      <c r="D8737" s="155">
        <v>700</v>
      </c>
      <c r="E8737" s="17">
        <v>0</v>
      </c>
      <c r="F8737" s="17">
        <v>27119</v>
      </c>
      <c r="G8737" s="17">
        <v>11753.299299999997</v>
      </c>
      <c r="H8737">
        <v>49.074953535962088</v>
      </c>
    </row>
    <row r="8738" spans="1:8" x14ac:dyDescent="0.3">
      <c r="A8738" t="s">
        <v>9776</v>
      </c>
      <c r="B8738" t="s">
        <v>9756</v>
      </c>
      <c r="C8738" t="s">
        <v>5073</v>
      </c>
      <c r="D8738" s="155">
        <v>700</v>
      </c>
      <c r="E8738" s="17">
        <v>0</v>
      </c>
      <c r="F8738" s="17">
        <v>2575</v>
      </c>
      <c r="G8738" s="17">
        <v>-344.23250000000007</v>
      </c>
      <c r="H8738">
        <v>100.05079160361504</v>
      </c>
    </row>
    <row r="8739" spans="1:8" x14ac:dyDescent="0.3">
      <c r="A8739" t="s">
        <v>9777</v>
      </c>
      <c r="B8739" t="s">
        <v>9756</v>
      </c>
      <c r="C8739" t="s">
        <v>26</v>
      </c>
      <c r="D8739" s="155">
        <v>700</v>
      </c>
      <c r="E8739" s="17">
        <v>684</v>
      </c>
      <c r="F8739" s="17">
        <v>98430</v>
      </c>
      <c r="G8739" s="17">
        <v>45685.178600000007</v>
      </c>
      <c r="H8739">
        <v>140.76325174361071</v>
      </c>
    </row>
    <row r="8740" spans="1:8" x14ac:dyDescent="0.3">
      <c r="A8740" t="s">
        <v>9778</v>
      </c>
      <c r="B8740" t="s">
        <v>9756</v>
      </c>
      <c r="C8740" t="s">
        <v>27</v>
      </c>
      <c r="D8740" s="155">
        <v>700</v>
      </c>
      <c r="E8740" s="17">
        <v>684</v>
      </c>
      <c r="F8740" s="17">
        <v>68073</v>
      </c>
      <c r="G8740" s="17">
        <v>33002.503700000001</v>
      </c>
      <c r="H8740">
        <v>218.44847359916028</v>
      </c>
    </row>
    <row r="8741" spans="1:8" x14ac:dyDescent="0.3">
      <c r="A8741" t="s">
        <v>9779</v>
      </c>
      <c r="B8741" t="s">
        <v>9756</v>
      </c>
      <c r="C8741" t="s">
        <v>28</v>
      </c>
      <c r="D8741" s="155">
        <v>700</v>
      </c>
      <c r="E8741" s="17">
        <v>1584</v>
      </c>
      <c r="F8741" s="17">
        <v>133268</v>
      </c>
      <c r="G8741" s="17">
        <v>37962.913999999961</v>
      </c>
      <c r="H8741">
        <v>157.86519154392255</v>
      </c>
    </row>
    <row r="8742" spans="1:8" x14ac:dyDescent="0.3">
      <c r="A8742" t="s">
        <v>9780</v>
      </c>
      <c r="B8742" t="s">
        <v>9756</v>
      </c>
      <c r="C8742" t="s">
        <v>29</v>
      </c>
      <c r="D8742" s="155">
        <v>700</v>
      </c>
      <c r="E8742" s="17">
        <v>400</v>
      </c>
      <c r="F8742" s="17">
        <v>57808</v>
      </c>
      <c r="G8742" s="17">
        <v>20959.313500000004</v>
      </c>
      <c r="H8742">
        <v>94.408959695211777</v>
      </c>
    </row>
    <row r="8743" spans="1:8" x14ac:dyDescent="0.3">
      <c r="A8743" t="s">
        <v>9781</v>
      </c>
      <c r="B8743" t="s">
        <v>9756</v>
      </c>
      <c r="C8743" t="s">
        <v>5077</v>
      </c>
      <c r="D8743" s="155">
        <v>700</v>
      </c>
      <c r="E8743" s="17">
        <v>0</v>
      </c>
      <c r="F8743" s="17">
        <v>3718</v>
      </c>
      <c r="G8743" s="17">
        <v>1848.2439999999999</v>
      </c>
      <c r="H8743">
        <v>68.141184090330555</v>
      </c>
    </row>
    <row r="8744" spans="1:8" x14ac:dyDescent="0.3">
      <c r="A8744" t="s">
        <v>9782</v>
      </c>
      <c r="B8744" t="s">
        <v>9756</v>
      </c>
      <c r="C8744" t="s">
        <v>30</v>
      </c>
      <c r="D8744" s="155">
        <v>700</v>
      </c>
      <c r="E8744" s="17">
        <v>1108</v>
      </c>
      <c r="F8744" s="17">
        <v>76667</v>
      </c>
      <c r="G8744" s="17">
        <v>40686.078000000001</v>
      </c>
      <c r="H8744">
        <v>153.08203442646638</v>
      </c>
    </row>
    <row r="8745" spans="1:8" x14ac:dyDescent="0.3">
      <c r="A8745" t="s">
        <v>9783</v>
      </c>
      <c r="B8745" t="s">
        <v>9756</v>
      </c>
      <c r="C8745" t="s">
        <v>5079</v>
      </c>
      <c r="D8745" s="155">
        <v>700</v>
      </c>
      <c r="E8745" s="17">
        <v>440</v>
      </c>
      <c r="F8745" s="17">
        <v>4611</v>
      </c>
      <c r="G8745" s="17">
        <v>2575.2799999999997</v>
      </c>
      <c r="H8745">
        <v>399.10102838307819</v>
      </c>
    </row>
    <row r="8746" spans="1:8" x14ac:dyDescent="0.3">
      <c r="A8746" t="s">
        <v>9784</v>
      </c>
      <c r="B8746" t="s">
        <v>9756</v>
      </c>
      <c r="C8746" t="s">
        <v>5081</v>
      </c>
      <c r="D8746" s="155">
        <v>700</v>
      </c>
      <c r="E8746" s="17">
        <v>0</v>
      </c>
      <c r="F8746" s="17">
        <v>44796</v>
      </c>
      <c r="G8746" s="17">
        <v>21731.846000000001</v>
      </c>
      <c r="H8746">
        <v>107.22701484736878</v>
      </c>
    </row>
    <row r="8747" spans="1:8" x14ac:dyDescent="0.3">
      <c r="A8747" t="s">
        <v>9785</v>
      </c>
      <c r="B8747" t="s">
        <v>9756</v>
      </c>
      <c r="C8747" t="s">
        <v>5083</v>
      </c>
      <c r="D8747" s="155">
        <v>700</v>
      </c>
      <c r="E8747" s="17">
        <v>0</v>
      </c>
      <c r="F8747" s="17">
        <v>86964</v>
      </c>
      <c r="G8747" s="17">
        <v>45584.609499999999</v>
      </c>
      <c r="H8747">
        <v>87.130386007014721</v>
      </c>
    </row>
    <row r="8748" spans="1:8" x14ac:dyDescent="0.3">
      <c r="A8748" t="s">
        <v>9786</v>
      </c>
      <c r="B8748" t="s">
        <v>9756</v>
      </c>
      <c r="C8748" t="s">
        <v>5085</v>
      </c>
      <c r="D8748" s="155">
        <v>700</v>
      </c>
      <c r="E8748" s="17">
        <v>90</v>
      </c>
      <c r="F8748" s="17">
        <v>27731</v>
      </c>
      <c r="G8748" s="17">
        <v>10375.603999999999</v>
      </c>
      <c r="H8748">
        <v>19.926937858404379</v>
      </c>
    </row>
    <row r="8749" spans="1:8" x14ac:dyDescent="0.3">
      <c r="A8749" t="s">
        <v>9787</v>
      </c>
      <c r="B8749" t="s">
        <v>9756</v>
      </c>
      <c r="C8749" t="s">
        <v>31</v>
      </c>
      <c r="D8749" s="155">
        <v>700</v>
      </c>
      <c r="E8749" s="17">
        <v>1736</v>
      </c>
      <c r="F8749" s="17">
        <v>132080</v>
      </c>
      <c r="G8749" s="17">
        <v>59870.093399999983</v>
      </c>
      <c r="H8749">
        <v>73.579448860552901</v>
      </c>
    </row>
    <row r="8750" spans="1:8" x14ac:dyDescent="0.3">
      <c r="A8750" t="s">
        <v>9788</v>
      </c>
      <c r="B8750" t="s">
        <v>9789</v>
      </c>
      <c r="C8750" t="s">
        <v>4</v>
      </c>
      <c r="D8750" s="155">
        <v>1185</v>
      </c>
      <c r="E8750" s="17">
        <v>10332</v>
      </c>
      <c r="F8750" s="17">
        <v>1761640</v>
      </c>
      <c r="G8750" s="17">
        <v>773735.38899999962</v>
      </c>
      <c r="H8750">
        <v>69.291455674762418</v>
      </c>
    </row>
    <row r="8751" spans="1:8" x14ac:dyDescent="0.3">
      <c r="A8751" t="s">
        <v>9790</v>
      </c>
      <c r="B8751" t="s">
        <v>9789</v>
      </c>
      <c r="C8751" t="s">
        <v>2</v>
      </c>
      <c r="D8751" s="155">
        <v>1185</v>
      </c>
      <c r="E8751" s="17">
        <v>16431</v>
      </c>
      <c r="F8751" s="17">
        <v>3260685</v>
      </c>
      <c r="G8751" s="17">
        <v>1310559.7469999995</v>
      </c>
      <c r="H8751">
        <v>75.491380383094423</v>
      </c>
    </row>
    <row r="8752" spans="1:8" x14ac:dyDescent="0.3">
      <c r="A8752" t="s">
        <v>9791</v>
      </c>
      <c r="B8752" t="s">
        <v>9789</v>
      </c>
      <c r="C8752" t="s">
        <v>3</v>
      </c>
      <c r="D8752" s="155">
        <v>1185</v>
      </c>
      <c r="E8752" s="17">
        <v>16128</v>
      </c>
      <c r="F8752" s="17">
        <v>1029370</v>
      </c>
      <c r="G8752" s="17">
        <v>392366.14080000087</v>
      </c>
      <c r="H8752">
        <v>80.956525068882854</v>
      </c>
    </row>
    <row r="8753" spans="1:8" x14ac:dyDescent="0.3">
      <c r="A8753" t="s">
        <v>9792</v>
      </c>
      <c r="B8753" t="s">
        <v>9789</v>
      </c>
      <c r="C8753" t="s">
        <v>7</v>
      </c>
      <c r="D8753" s="155">
        <v>1185</v>
      </c>
      <c r="E8753" s="17">
        <v>5001</v>
      </c>
      <c r="F8753" s="17">
        <v>758513</v>
      </c>
      <c r="G8753" s="17">
        <v>377652.09900000063</v>
      </c>
      <c r="H8753">
        <v>89.050200782095956</v>
      </c>
    </row>
    <row r="8754" spans="1:8" x14ac:dyDescent="0.3">
      <c r="A8754" t="s">
        <v>9793</v>
      </c>
      <c r="B8754" t="s">
        <v>9789</v>
      </c>
      <c r="C8754" t="s">
        <v>5</v>
      </c>
      <c r="D8754" s="155">
        <v>1185</v>
      </c>
      <c r="E8754" s="17">
        <v>6800</v>
      </c>
      <c r="F8754" s="17">
        <v>564008</v>
      </c>
      <c r="G8754" s="17">
        <v>259671.79790000012</v>
      </c>
      <c r="H8754">
        <v>79.736994644910297</v>
      </c>
    </row>
    <row r="8755" spans="1:8" x14ac:dyDescent="0.3">
      <c r="A8755" t="s">
        <v>9794</v>
      </c>
      <c r="B8755" t="s">
        <v>9789</v>
      </c>
      <c r="C8755" t="s">
        <v>6</v>
      </c>
      <c r="D8755" s="155">
        <v>1185</v>
      </c>
      <c r="E8755" s="17">
        <v>2100</v>
      </c>
      <c r="F8755" s="17">
        <v>326137</v>
      </c>
      <c r="G8755" s="17">
        <v>157924.31259999992</v>
      </c>
      <c r="H8755">
        <v>57.666622462510013</v>
      </c>
    </row>
    <row r="8756" spans="1:8" x14ac:dyDescent="0.3">
      <c r="A8756" t="s">
        <v>9795</v>
      </c>
      <c r="B8756" t="s">
        <v>9789</v>
      </c>
      <c r="C8756" t="s">
        <v>8</v>
      </c>
      <c r="D8756" s="155">
        <v>1185</v>
      </c>
      <c r="E8756" s="17">
        <v>3660</v>
      </c>
      <c r="F8756" s="17">
        <v>415899</v>
      </c>
      <c r="G8756" s="17">
        <v>178510.02440000017</v>
      </c>
      <c r="H8756">
        <v>83.203644541528604</v>
      </c>
    </row>
    <row r="8757" spans="1:8" x14ac:dyDescent="0.3">
      <c r="A8757" t="s">
        <v>9796</v>
      </c>
      <c r="B8757" t="s">
        <v>9789</v>
      </c>
      <c r="C8757" t="s">
        <v>21</v>
      </c>
      <c r="D8757" s="155">
        <v>1185</v>
      </c>
      <c r="E8757" s="17">
        <v>2400</v>
      </c>
      <c r="F8757" s="17">
        <v>177704</v>
      </c>
      <c r="G8757" s="17">
        <v>53182.678400000077</v>
      </c>
      <c r="H8757">
        <v>83.591104538999787</v>
      </c>
    </row>
    <row r="8758" spans="1:8" x14ac:dyDescent="0.3">
      <c r="A8758" t="s">
        <v>9797</v>
      </c>
      <c r="B8758" t="s">
        <v>9789</v>
      </c>
      <c r="C8758" t="s">
        <v>22</v>
      </c>
      <c r="D8758" s="155">
        <v>1185</v>
      </c>
      <c r="E8758" s="17">
        <v>2240</v>
      </c>
      <c r="F8758" s="17">
        <v>295639</v>
      </c>
      <c r="G8758" s="17">
        <v>128782.65820000018</v>
      </c>
      <c r="H8758">
        <v>106.76231838914748</v>
      </c>
    </row>
    <row r="8759" spans="1:8" x14ac:dyDescent="0.3">
      <c r="A8759" t="s">
        <v>9798</v>
      </c>
      <c r="B8759" t="s">
        <v>9789</v>
      </c>
      <c r="C8759" t="s">
        <v>23</v>
      </c>
      <c r="D8759" s="155">
        <v>1185</v>
      </c>
      <c r="E8759" s="17">
        <v>1280</v>
      </c>
      <c r="F8759" s="17">
        <v>159307</v>
      </c>
      <c r="G8759" s="17">
        <v>65872.28939999998</v>
      </c>
      <c r="H8759">
        <v>103.16606761235043</v>
      </c>
    </row>
    <row r="8760" spans="1:8" x14ac:dyDescent="0.3">
      <c r="A8760" t="s">
        <v>9799</v>
      </c>
      <c r="B8760" t="s">
        <v>9789</v>
      </c>
      <c r="C8760" t="s">
        <v>24</v>
      </c>
      <c r="D8760" s="155">
        <v>1185</v>
      </c>
      <c r="E8760" s="17">
        <v>5320</v>
      </c>
      <c r="F8760" s="17">
        <v>267816</v>
      </c>
      <c r="G8760" s="17">
        <v>105356.74120000011</v>
      </c>
      <c r="H8760">
        <v>107.97965981548612</v>
      </c>
    </row>
    <row r="8761" spans="1:8" x14ac:dyDescent="0.3">
      <c r="A8761" t="s">
        <v>9800</v>
      </c>
      <c r="B8761" t="s">
        <v>9789</v>
      </c>
      <c r="C8761" t="s">
        <v>25</v>
      </c>
      <c r="D8761" s="155">
        <v>1185</v>
      </c>
      <c r="E8761" s="17">
        <v>1960</v>
      </c>
      <c r="F8761" s="17">
        <v>143249</v>
      </c>
      <c r="G8761" s="17">
        <v>58693.782000000021</v>
      </c>
      <c r="H8761">
        <v>81.848436040931276</v>
      </c>
    </row>
    <row r="8762" spans="1:8" x14ac:dyDescent="0.3">
      <c r="A8762" t="s">
        <v>9801</v>
      </c>
      <c r="B8762" t="s">
        <v>9789</v>
      </c>
      <c r="C8762" t="s">
        <v>5061</v>
      </c>
      <c r="D8762" s="155">
        <v>1185</v>
      </c>
      <c r="E8762" s="17">
        <v>2885</v>
      </c>
      <c r="F8762" s="17">
        <v>282075</v>
      </c>
      <c r="G8762" s="17">
        <v>111813.08999999994</v>
      </c>
      <c r="H8762">
        <v>68.872840610680242</v>
      </c>
    </row>
    <row r="8763" spans="1:8" x14ac:dyDescent="0.3">
      <c r="A8763" t="s">
        <v>9802</v>
      </c>
      <c r="B8763" t="s">
        <v>9789</v>
      </c>
      <c r="C8763" t="s">
        <v>14</v>
      </c>
      <c r="D8763" s="155">
        <v>1185</v>
      </c>
      <c r="E8763" s="17">
        <v>1295</v>
      </c>
      <c r="F8763" s="17">
        <v>292214</v>
      </c>
      <c r="G8763" s="17">
        <v>146635.59699999992</v>
      </c>
      <c r="H8763">
        <v>49.013153683242386</v>
      </c>
    </row>
    <row r="8764" spans="1:8" x14ac:dyDescent="0.3">
      <c r="A8764" t="s">
        <v>9803</v>
      </c>
      <c r="B8764" t="s">
        <v>9789</v>
      </c>
      <c r="C8764" t="s">
        <v>15</v>
      </c>
      <c r="D8764" s="155">
        <v>1185</v>
      </c>
      <c r="E8764" s="17">
        <v>1280</v>
      </c>
      <c r="F8764" s="17">
        <v>282307</v>
      </c>
      <c r="G8764" s="17">
        <v>162844.03139999998</v>
      </c>
      <c r="H8764">
        <v>59.996255473095609</v>
      </c>
    </row>
    <row r="8765" spans="1:8" x14ac:dyDescent="0.3">
      <c r="A8765" t="s">
        <v>9804</v>
      </c>
      <c r="B8765" t="s">
        <v>9789</v>
      </c>
      <c r="C8765" t="s">
        <v>5063</v>
      </c>
      <c r="D8765" s="155">
        <v>1185</v>
      </c>
      <c r="E8765" s="17">
        <v>400</v>
      </c>
      <c r="F8765" s="17">
        <v>23290</v>
      </c>
      <c r="G8765" s="17">
        <v>10287.027000000013</v>
      </c>
      <c r="H8765">
        <v>35.731932443449701</v>
      </c>
    </row>
    <row r="8766" spans="1:8" x14ac:dyDescent="0.3">
      <c r="A8766" t="s">
        <v>9805</v>
      </c>
      <c r="B8766" t="s">
        <v>9789</v>
      </c>
      <c r="C8766" t="s">
        <v>5065</v>
      </c>
      <c r="D8766" s="155">
        <v>1185</v>
      </c>
      <c r="E8766" s="17">
        <v>0</v>
      </c>
      <c r="F8766" s="17">
        <v>156388</v>
      </c>
      <c r="G8766" s="17">
        <v>-79038.507799999672</v>
      </c>
      <c r="H8766">
        <v>26.682091667589191</v>
      </c>
    </row>
    <row r="8767" spans="1:8" x14ac:dyDescent="0.3">
      <c r="A8767" t="s">
        <v>9806</v>
      </c>
      <c r="B8767" t="s">
        <v>9789</v>
      </c>
      <c r="C8767" t="s">
        <v>5067</v>
      </c>
      <c r="D8767" s="155">
        <v>1185</v>
      </c>
      <c r="E8767" s="17">
        <v>0</v>
      </c>
      <c r="F8767" s="17">
        <v>53011</v>
      </c>
      <c r="G8767" s="17">
        <v>7942.243799999982</v>
      </c>
      <c r="H8767">
        <v>89.241982207177202</v>
      </c>
    </row>
    <row r="8768" spans="1:8" x14ac:dyDescent="0.3">
      <c r="A8768" t="s">
        <v>9807</v>
      </c>
      <c r="B8768" t="s">
        <v>9789</v>
      </c>
      <c r="C8768" t="s">
        <v>5071</v>
      </c>
      <c r="D8768" s="155">
        <v>1185</v>
      </c>
      <c r="E8768" s="17">
        <v>0</v>
      </c>
      <c r="F8768" s="17">
        <v>13994</v>
      </c>
      <c r="G8768" s="17">
        <v>3452.0299999999988</v>
      </c>
      <c r="H8768">
        <v>67.013248102584214</v>
      </c>
    </row>
    <row r="8769" spans="1:8" x14ac:dyDescent="0.3">
      <c r="A8769" t="s">
        <v>9808</v>
      </c>
      <c r="B8769" t="s">
        <v>9789</v>
      </c>
      <c r="C8769" t="s">
        <v>5073</v>
      </c>
      <c r="D8769" s="155">
        <v>1185</v>
      </c>
      <c r="E8769" s="17">
        <v>0</v>
      </c>
      <c r="F8769" s="17">
        <v>8885</v>
      </c>
      <c r="G8769" s="17">
        <v>1878.7550000000001</v>
      </c>
      <c r="H8769">
        <v>94.553588976691429</v>
      </c>
    </row>
    <row r="8770" spans="1:8" x14ac:dyDescent="0.3">
      <c r="A8770" t="s">
        <v>9809</v>
      </c>
      <c r="B8770" t="s">
        <v>9789</v>
      </c>
      <c r="C8770" t="s">
        <v>26</v>
      </c>
      <c r="D8770" s="155">
        <v>1185</v>
      </c>
      <c r="E8770" s="17">
        <v>912</v>
      </c>
      <c r="F8770" s="17">
        <v>283470</v>
      </c>
      <c r="G8770" s="17">
        <v>140850.3939</v>
      </c>
      <c r="H8770">
        <v>71.024631972391745</v>
      </c>
    </row>
    <row r="8771" spans="1:8" x14ac:dyDescent="0.3">
      <c r="A8771" t="s">
        <v>9810</v>
      </c>
      <c r="B8771" t="s">
        <v>9789</v>
      </c>
      <c r="C8771" t="s">
        <v>27</v>
      </c>
      <c r="D8771" s="155">
        <v>1185</v>
      </c>
      <c r="E8771" s="17">
        <v>912</v>
      </c>
      <c r="F8771" s="17">
        <v>202455</v>
      </c>
      <c r="G8771" s="17">
        <v>105115.05390000004</v>
      </c>
      <c r="H8771">
        <v>93.917207138252195</v>
      </c>
    </row>
    <row r="8772" spans="1:8" x14ac:dyDescent="0.3">
      <c r="A8772" t="s">
        <v>9811</v>
      </c>
      <c r="B8772" t="s">
        <v>9789</v>
      </c>
      <c r="C8772" t="s">
        <v>28</v>
      </c>
      <c r="D8772" s="155">
        <v>1185</v>
      </c>
      <c r="E8772" s="17">
        <v>1320</v>
      </c>
      <c r="F8772" s="17">
        <v>175919</v>
      </c>
      <c r="G8772" s="17">
        <v>58695.443999999989</v>
      </c>
      <c r="H8772">
        <v>85.049019778072733</v>
      </c>
    </row>
    <row r="8773" spans="1:8" x14ac:dyDescent="0.3">
      <c r="A8773" t="s">
        <v>9812</v>
      </c>
      <c r="B8773" t="s">
        <v>9789</v>
      </c>
      <c r="C8773" t="s">
        <v>29</v>
      </c>
      <c r="D8773" s="155">
        <v>1185</v>
      </c>
      <c r="E8773" s="17">
        <v>600</v>
      </c>
      <c r="F8773" s="17">
        <v>98663</v>
      </c>
      <c r="G8773" s="17">
        <v>25078.078300000037</v>
      </c>
      <c r="H8773">
        <v>59.417993408016457</v>
      </c>
    </row>
    <row r="8774" spans="1:8" x14ac:dyDescent="0.3">
      <c r="A8774" t="s">
        <v>9813</v>
      </c>
      <c r="B8774" t="s">
        <v>9789</v>
      </c>
      <c r="C8774" t="s">
        <v>30</v>
      </c>
      <c r="D8774" s="155">
        <v>1185</v>
      </c>
      <c r="E8774" s="17">
        <v>1108</v>
      </c>
      <c r="F8774" s="17">
        <v>47482</v>
      </c>
      <c r="G8774" s="17">
        <v>28530.724300000005</v>
      </c>
      <c r="H8774">
        <v>284.90715226627179</v>
      </c>
    </row>
    <row r="8775" spans="1:8" x14ac:dyDescent="0.3">
      <c r="A8775" t="s">
        <v>9814</v>
      </c>
      <c r="B8775" t="s">
        <v>9789</v>
      </c>
      <c r="C8775" t="s">
        <v>5079</v>
      </c>
      <c r="D8775" s="155">
        <v>1185</v>
      </c>
      <c r="E8775" s="17">
        <v>840</v>
      </c>
      <c r="F8775" s="17">
        <v>20282</v>
      </c>
      <c r="G8775" s="17">
        <v>8392.0120000000024</v>
      </c>
      <c r="H8775">
        <v>125.89162190912224</v>
      </c>
    </row>
    <row r="8776" spans="1:8" x14ac:dyDescent="0.3">
      <c r="A8776" t="s">
        <v>9815</v>
      </c>
      <c r="B8776" t="s">
        <v>9789</v>
      </c>
      <c r="C8776" t="s">
        <v>5081</v>
      </c>
      <c r="D8776" s="155">
        <v>1185</v>
      </c>
      <c r="E8776" s="17">
        <v>0</v>
      </c>
      <c r="F8776" s="17">
        <v>143413</v>
      </c>
      <c r="G8776" s="17">
        <v>67206.172400000025</v>
      </c>
      <c r="H8776">
        <v>88.627008510980204</v>
      </c>
    </row>
    <row r="8777" spans="1:8" x14ac:dyDescent="0.3">
      <c r="A8777" t="s">
        <v>9816</v>
      </c>
      <c r="B8777" t="s">
        <v>9789</v>
      </c>
      <c r="C8777" t="s">
        <v>5083</v>
      </c>
      <c r="D8777" s="155">
        <v>1185</v>
      </c>
      <c r="E8777" s="17">
        <v>0</v>
      </c>
      <c r="F8777" s="17">
        <v>79721</v>
      </c>
      <c r="G8777" s="17">
        <v>29231.805800000002</v>
      </c>
      <c r="H8777">
        <v>51.730012064640981</v>
      </c>
    </row>
    <row r="8778" spans="1:8" x14ac:dyDescent="0.3">
      <c r="A8778" t="s">
        <v>9817</v>
      </c>
      <c r="B8778" t="s">
        <v>9789</v>
      </c>
      <c r="C8778" t="s">
        <v>5085</v>
      </c>
      <c r="D8778" s="155">
        <v>1185</v>
      </c>
      <c r="E8778" s="17">
        <v>180</v>
      </c>
      <c r="F8778" s="17">
        <v>14997</v>
      </c>
      <c r="G8778" s="17">
        <v>8879.7839999999997</v>
      </c>
      <c r="H8778">
        <v>141.51729358584032</v>
      </c>
    </row>
    <row r="8779" spans="1:8" x14ac:dyDescent="0.3">
      <c r="A8779" t="s">
        <v>9818</v>
      </c>
      <c r="B8779" t="s">
        <v>9789</v>
      </c>
      <c r="C8779" t="s">
        <v>31</v>
      </c>
      <c r="D8779" s="155">
        <v>1185</v>
      </c>
      <c r="E8779" s="17">
        <v>1960</v>
      </c>
      <c r="F8779" s="17">
        <v>252373</v>
      </c>
      <c r="G8779" s="17">
        <v>132246.8077</v>
      </c>
      <c r="H8779">
        <v>47.115053049092658</v>
      </c>
    </row>
    <row r="8780" spans="1:8" x14ac:dyDescent="0.3">
      <c r="A8780" t="s">
        <v>9819</v>
      </c>
      <c r="B8780" t="s">
        <v>9820</v>
      </c>
      <c r="C8780" t="s">
        <v>4</v>
      </c>
      <c r="D8780" s="155">
        <v>1629.9</v>
      </c>
      <c r="E8780" s="17">
        <v>11094</v>
      </c>
      <c r="F8780" s="17">
        <v>3891500</v>
      </c>
      <c r="G8780" s="17">
        <v>1898272.1161000016</v>
      </c>
      <c r="H8780">
        <v>42.39489834441811</v>
      </c>
    </row>
    <row r="8781" spans="1:8" x14ac:dyDescent="0.3">
      <c r="A8781" t="s">
        <v>9821</v>
      </c>
      <c r="B8781" t="s">
        <v>9820</v>
      </c>
      <c r="C8781" t="s">
        <v>2</v>
      </c>
      <c r="D8781" s="155">
        <v>1629.9</v>
      </c>
      <c r="E8781" s="17">
        <v>17904</v>
      </c>
      <c r="F8781" s="17">
        <v>5954483</v>
      </c>
      <c r="G8781" s="17">
        <v>2847442.3396999994</v>
      </c>
      <c r="H8781">
        <v>60.58164080502435</v>
      </c>
    </row>
    <row r="8782" spans="1:8" x14ac:dyDescent="0.3">
      <c r="A8782" t="s">
        <v>9822</v>
      </c>
      <c r="B8782" t="s">
        <v>9820</v>
      </c>
      <c r="C8782" t="s">
        <v>3</v>
      </c>
      <c r="D8782" s="155">
        <v>1629.9</v>
      </c>
      <c r="E8782" s="17">
        <v>16296</v>
      </c>
      <c r="F8782" s="17">
        <v>2425172</v>
      </c>
      <c r="G8782" s="17">
        <v>1156127.2985000003</v>
      </c>
      <c r="H8782">
        <v>72.137739431947111</v>
      </c>
    </row>
    <row r="8783" spans="1:8" x14ac:dyDescent="0.3">
      <c r="A8783" t="s">
        <v>9823</v>
      </c>
      <c r="B8783" t="s">
        <v>9820</v>
      </c>
      <c r="C8783" t="s">
        <v>7</v>
      </c>
      <c r="D8783" s="155">
        <v>1629.9</v>
      </c>
      <c r="E8783" s="17">
        <v>5754</v>
      </c>
      <c r="F8783" s="17">
        <v>1354427</v>
      </c>
      <c r="G8783" s="17">
        <v>686036.03400000033</v>
      </c>
      <c r="H8783">
        <v>66.974288807637649</v>
      </c>
    </row>
    <row r="8784" spans="1:8" x14ac:dyDescent="0.3">
      <c r="A8784" t="s">
        <v>9824</v>
      </c>
      <c r="B8784" t="s">
        <v>9820</v>
      </c>
      <c r="C8784" t="s">
        <v>5</v>
      </c>
      <c r="D8784" s="155">
        <v>1629.9</v>
      </c>
      <c r="E8784" s="17">
        <v>8000</v>
      </c>
      <c r="F8784" s="17">
        <v>1077217</v>
      </c>
      <c r="G8784" s="17">
        <v>558613.29880000046</v>
      </c>
      <c r="H8784">
        <v>64.757090679244143</v>
      </c>
    </row>
    <row r="8785" spans="1:8" x14ac:dyDescent="0.3">
      <c r="A8785" t="s">
        <v>9825</v>
      </c>
      <c r="B8785" t="s">
        <v>9820</v>
      </c>
      <c r="C8785" t="s">
        <v>6</v>
      </c>
      <c r="D8785" s="155">
        <v>1629.9</v>
      </c>
      <c r="E8785" s="17">
        <v>1840</v>
      </c>
      <c r="F8785" s="17">
        <v>568067</v>
      </c>
      <c r="G8785" s="17">
        <v>285199.26020000008</v>
      </c>
      <c r="H8785">
        <v>34.204038907514949</v>
      </c>
    </row>
    <row r="8786" spans="1:8" x14ac:dyDescent="0.3">
      <c r="A8786" t="s">
        <v>9826</v>
      </c>
      <c r="B8786" t="s">
        <v>9820</v>
      </c>
      <c r="C8786" t="s">
        <v>8</v>
      </c>
      <c r="D8786" s="155">
        <v>1629.9</v>
      </c>
      <c r="E8786" s="17">
        <v>3660</v>
      </c>
      <c r="F8786" s="17">
        <v>754428</v>
      </c>
      <c r="G8786" s="17">
        <v>337188.60199999978</v>
      </c>
      <c r="H8786">
        <v>46.119074451833086</v>
      </c>
    </row>
    <row r="8787" spans="1:8" x14ac:dyDescent="0.3">
      <c r="A8787" t="s">
        <v>9827</v>
      </c>
      <c r="B8787" t="s">
        <v>9820</v>
      </c>
      <c r="C8787" t="s">
        <v>21</v>
      </c>
      <c r="D8787" s="155">
        <v>1629.9</v>
      </c>
      <c r="E8787" s="17">
        <v>3000</v>
      </c>
      <c r="F8787" s="17">
        <v>334089</v>
      </c>
      <c r="G8787" s="17">
        <v>156311.81539999973</v>
      </c>
      <c r="H8787">
        <v>61.959657071765619</v>
      </c>
    </row>
    <row r="8788" spans="1:8" x14ac:dyDescent="0.3">
      <c r="A8788" t="s">
        <v>9828</v>
      </c>
      <c r="B8788" t="s">
        <v>9820</v>
      </c>
      <c r="C8788" t="s">
        <v>22</v>
      </c>
      <c r="D8788" s="155">
        <v>1629.9</v>
      </c>
      <c r="E8788" s="17">
        <v>2800</v>
      </c>
      <c r="F8788" s="17">
        <v>611990</v>
      </c>
      <c r="G8788" s="17">
        <v>274585.0797999996</v>
      </c>
      <c r="H8788">
        <v>50.224431195179619</v>
      </c>
    </row>
    <row r="8789" spans="1:8" x14ac:dyDescent="0.3">
      <c r="A8789" t="s">
        <v>9829</v>
      </c>
      <c r="B8789" t="s">
        <v>9820</v>
      </c>
      <c r="C8789" t="s">
        <v>23</v>
      </c>
      <c r="D8789" s="155">
        <v>1629.9</v>
      </c>
      <c r="E8789" s="17">
        <v>1600</v>
      </c>
      <c r="F8789" s="17">
        <v>464416</v>
      </c>
      <c r="G8789" s="17">
        <v>220281.39000000004</v>
      </c>
      <c r="H8789">
        <v>56.706723035705707</v>
      </c>
    </row>
    <row r="8790" spans="1:8" x14ac:dyDescent="0.3">
      <c r="A8790" t="s">
        <v>9830</v>
      </c>
      <c r="B8790" t="s">
        <v>9820</v>
      </c>
      <c r="C8790" t="s">
        <v>24</v>
      </c>
      <c r="D8790" s="155">
        <v>1629.9</v>
      </c>
      <c r="E8790" s="17">
        <v>6680</v>
      </c>
      <c r="F8790" s="17">
        <v>585922</v>
      </c>
      <c r="G8790" s="17">
        <v>288449.59619999962</v>
      </c>
      <c r="H8790">
        <v>65.587808609357793</v>
      </c>
    </row>
    <row r="8791" spans="1:8" x14ac:dyDescent="0.3">
      <c r="A8791" t="s">
        <v>9831</v>
      </c>
      <c r="B8791" t="s">
        <v>9820</v>
      </c>
      <c r="C8791" t="s">
        <v>25</v>
      </c>
      <c r="D8791" s="155">
        <v>1629.9</v>
      </c>
      <c r="E8791" s="17">
        <v>2440</v>
      </c>
      <c r="F8791" s="17">
        <v>336056</v>
      </c>
      <c r="G8791" s="17">
        <v>171410.32599999997</v>
      </c>
      <c r="H8791">
        <v>53.040252068207977</v>
      </c>
    </row>
    <row r="8792" spans="1:8" x14ac:dyDescent="0.3">
      <c r="A8792" t="s">
        <v>9832</v>
      </c>
      <c r="B8792" t="s">
        <v>9820</v>
      </c>
      <c r="C8792" t="s">
        <v>5061</v>
      </c>
      <c r="D8792" s="155">
        <v>1629.9</v>
      </c>
      <c r="E8792" s="17">
        <v>4935</v>
      </c>
      <c r="F8792" s="17">
        <v>496051</v>
      </c>
      <c r="G8792" s="17">
        <v>242894.0049999998</v>
      </c>
      <c r="H8792">
        <v>49.416933398581278</v>
      </c>
    </row>
    <row r="8793" spans="1:8" x14ac:dyDescent="0.3">
      <c r="A8793" t="s">
        <v>9833</v>
      </c>
      <c r="B8793" t="s">
        <v>9820</v>
      </c>
      <c r="C8793" t="s">
        <v>14</v>
      </c>
      <c r="D8793" s="155">
        <v>1629.9</v>
      </c>
      <c r="E8793" s="17">
        <v>2145</v>
      </c>
      <c r="F8793" s="17">
        <v>644487</v>
      </c>
      <c r="G8793" s="17">
        <v>336226.45100000058</v>
      </c>
      <c r="H8793">
        <v>24.336816886354189</v>
      </c>
    </row>
    <row r="8794" spans="1:8" x14ac:dyDescent="0.3">
      <c r="A8794" t="s">
        <v>9834</v>
      </c>
      <c r="B8794" t="s">
        <v>9820</v>
      </c>
      <c r="C8794" t="s">
        <v>15</v>
      </c>
      <c r="D8794" s="155">
        <v>1629.9</v>
      </c>
      <c r="E8794" s="17">
        <v>2015</v>
      </c>
      <c r="F8794" s="17">
        <v>610487</v>
      </c>
      <c r="G8794" s="17">
        <v>353652.92780000018</v>
      </c>
      <c r="H8794">
        <v>41.139005668111693</v>
      </c>
    </row>
    <row r="8795" spans="1:8" x14ac:dyDescent="0.3">
      <c r="A8795" t="s">
        <v>9835</v>
      </c>
      <c r="B8795" t="s">
        <v>9820</v>
      </c>
      <c r="C8795" t="s">
        <v>5063</v>
      </c>
      <c r="D8795" s="155">
        <v>1629.9</v>
      </c>
      <c r="E8795" s="17">
        <v>720</v>
      </c>
      <c r="F8795" s="17">
        <v>49801</v>
      </c>
      <c r="G8795" s="17">
        <v>22604.736999999954</v>
      </c>
      <c r="H8795">
        <v>30.15536671343407</v>
      </c>
    </row>
    <row r="8796" spans="1:8" x14ac:dyDescent="0.3">
      <c r="A8796" t="s">
        <v>9836</v>
      </c>
      <c r="B8796" t="s">
        <v>9820</v>
      </c>
      <c r="C8796" t="s">
        <v>5065</v>
      </c>
      <c r="D8796" s="155">
        <v>1629.9</v>
      </c>
      <c r="E8796" s="17">
        <v>684</v>
      </c>
      <c r="F8796" s="17">
        <v>1662453</v>
      </c>
      <c r="G8796" s="17">
        <v>826085.97489999956</v>
      </c>
      <c r="H8796">
        <v>34.318286306622532</v>
      </c>
    </row>
    <row r="8797" spans="1:8" x14ac:dyDescent="0.3">
      <c r="A8797" t="s">
        <v>9837</v>
      </c>
      <c r="B8797" t="s">
        <v>9820</v>
      </c>
      <c r="C8797" t="s">
        <v>5067</v>
      </c>
      <c r="D8797" s="155">
        <v>1629.9</v>
      </c>
      <c r="E8797" s="17">
        <v>1059</v>
      </c>
      <c r="F8797" s="17">
        <v>2091731</v>
      </c>
      <c r="G8797" s="17">
        <v>974554.12550000031</v>
      </c>
      <c r="H8797">
        <v>37.813489504163613</v>
      </c>
    </row>
    <row r="8798" spans="1:8" x14ac:dyDescent="0.3">
      <c r="A8798" t="s">
        <v>9838</v>
      </c>
      <c r="B8798" t="s">
        <v>9820</v>
      </c>
      <c r="C8798" t="s">
        <v>5069</v>
      </c>
      <c r="D8798" s="155">
        <v>1629.9</v>
      </c>
      <c r="E8798" s="17">
        <v>1320</v>
      </c>
      <c r="F8798" s="17">
        <v>430926</v>
      </c>
      <c r="G8798" s="17">
        <v>106434.33409999986</v>
      </c>
      <c r="H8798">
        <v>73.257114820094515</v>
      </c>
    </row>
    <row r="8799" spans="1:8" x14ac:dyDescent="0.3">
      <c r="A8799" t="s">
        <v>9839</v>
      </c>
      <c r="B8799" t="s">
        <v>9820</v>
      </c>
      <c r="C8799" t="s">
        <v>5071</v>
      </c>
      <c r="D8799" s="155">
        <v>1629.9</v>
      </c>
      <c r="E8799" s="17">
        <v>400</v>
      </c>
      <c r="F8799" s="17">
        <v>275424</v>
      </c>
      <c r="G8799" s="17">
        <v>115742.16539999994</v>
      </c>
      <c r="H8799">
        <v>60.621663656662356</v>
      </c>
    </row>
    <row r="8800" spans="1:8" x14ac:dyDescent="0.3">
      <c r="A8800" t="s">
        <v>9840</v>
      </c>
      <c r="B8800" t="s">
        <v>9820</v>
      </c>
      <c r="C8800" t="s">
        <v>5073</v>
      </c>
      <c r="D8800" s="155">
        <v>1629.9</v>
      </c>
      <c r="E8800" s="17">
        <v>0</v>
      </c>
      <c r="F8800" s="17">
        <v>57163</v>
      </c>
      <c r="G8800" s="17">
        <v>23888.213799999998</v>
      </c>
      <c r="H8800">
        <v>17.170222740604711</v>
      </c>
    </row>
    <row r="8801" spans="1:8" x14ac:dyDescent="0.3">
      <c r="A8801" t="s">
        <v>9841</v>
      </c>
      <c r="B8801" t="s">
        <v>9820</v>
      </c>
      <c r="C8801" t="s">
        <v>5075</v>
      </c>
      <c r="D8801" s="155">
        <v>1629.9</v>
      </c>
      <c r="E8801" s="17">
        <v>0</v>
      </c>
      <c r="F8801" s="17">
        <v>16684</v>
      </c>
      <c r="G8801" s="17">
        <v>7010.4299999999985</v>
      </c>
      <c r="H8801">
        <v>20.885594459956362</v>
      </c>
    </row>
    <row r="8802" spans="1:8" x14ac:dyDescent="0.3">
      <c r="A8802" t="s">
        <v>9842</v>
      </c>
      <c r="B8802" t="s">
        <v>9820</v>
      </c>
      <c r="C8802" t="s">
        <v>26</v>
      </c>
      <c r="D8802" s="155">
        <v>1629.9</v>
      </c>
      <c r="E8802" s="17">
        <v>1287</v>
      </c>
      <c r="F8802" s="17">
        <v>611686</v>
      </c>
      <c r="G8802" s="17">
        <v>300761.69970000035</v>
      </c>
      <c r="H8802">
        <v>54.430430324264982</v>
      </c>
    </row>
    <row r="8803" spans="1:8" x14ac:dyDescent="0.3">
      <c r="A8803" t="s">
        <v>9843</v>
      </c>
      <c r="B8803" t="s">
        <v>9820</v>
      </c>
      <c r="C8803" t="s">
        <v>27</v>
      </c>
      <c r="D8803" s="155">
        <v>1629.9</v>
      </c>
      <c r="E8803" s="17">
        <v>1137</v>
      </c>
      <c r="F8803" s="17">
        <v>337852</v>
      </c>
      <c r="G8803" s="17">
        <v>171527.91799999998</v>
      </c>
      <c r="H8803">
        <v>74.087220472378675</v>
      </c>
    </row>
    <row r="8804" spans="1:8" x14ac:dyDescent="0.3">
      <c r="A8804" t="s">
        <v>9844</v>
      </c>
      <c r="B8804" t="s">
        <v>9820</v>
      </c>
      <c r="C8804" t="s">
        <v>28</v>
      </c>
      <c r="D8804" s="155">
        <v>1629.9</v>
      </c>
      <c r="E8804" s="17">
        <v>960</v>
      </c>
      <c r="F8804" s="17">
        <v>185888</v>
      </c>
      <c r="G8804" s="17">
        <v>65905.301999999938</v>
      </c>
      <c r="H8804">
        <v>77.922872932062148</v>
      </c>
    </row>
    <row r="8805" spans="1:8" x14ac:dyDescent="0.3">
      <c r="A8805" t="s">
        <v>9845</v>
      </c>
      <c r="B8805" t="s">
        <v>9820</v>
      </c>
      <c r="C8805" t="s">
        <v>29</v>
      </c>
      <c r="D8805" s="155">
        <v>1629.9</v>
      </c>
      <c r="E8805" s="17">
        <v>800</v>
      </c>
      <c r="F8805" s="17">
        <v>221601</v>
      </c>
      <c r="G8805" s="17">
        <v>81779.133799999981</v>
      </c>
      <c r="H8805">
        <v>58.09379312518427</v>
      </c>
    </row>
    <row r="8806" spans="1:8" x14ac:dyDescent="0.3">
      <c r="A8806" t="s">
        <v>9846</v>
      </c>
      <c r="B8806" t="s">
        <v>9820</v>
      </c>
      <c r="C8806" t="s">
        <v>5077</v>
      </c>
      <c r="D8806" s="155">
        <v>1629.9</v>
      </c>
      <c r="E8806" s="17">
        <v>1280</v>
      </c>
      <c r="F8806" s="17">
        <v>18150</v>
      </c>
      <c r="G8806" s="17">
        <v>7614</v>
      </c>
      <c r="H8806">
        <v>69.574806254745624</v>
      </c>
    </row>
    <row r="8807" spans="1:8" x14ac:dyDescent="0.3">
      <c r="A8807" t="s">
        <v>9847</v>
      </c>
      <c r="B8807" t="s">
        <v>9820</v>
      </c>
      <c r="C8807" t="s">
        <v>30</v>
      </c>
      <c r="D8807" s="155">
        <v>1629.9</v>
      </c>
      <c r="E8807" s="17">
        <v>1408</v>
      </c>
      <c r="F8807" s="17">
        <v>221325</v>
      </c>
      <c r="G8807" s="17">
        <v>109757.71079999996</v>
      </c>
      <c r="H8807">
        <v>70.585698696890077</v>
      </c>
    </row>
    <row r="8808" spans="1:8" x14ac:dyDescent="0.3">
      <c r="A8808" t="s">
        <v>9848</v>
      </c>
      <c r="B8808" t="s">
        <v>9820</v>
      </c>
      <c r="C8808" t="s">
        <v>5079</v>
      </c>
      <c r="D8808" s="155">
        <v>1629.9</v>
      </c>
      <c r="E8808" s="17">
        <v>1040</v>
      </c>
      <c r="F8808" s="17">
        <v>26217</v>
      </c>
      <c r="G8808" s="17">
        <v>11168.889600000002</v>
      </c>
      <c r="H8808">
        <v>101.85066584838455</v>
      </c>
    </row>
    <row r="8809" spans="1:8" x14ac:dyDescent="0.3">
      <c r="A8809" t="s">
        <v>9849</v>
      </c>
      <c r="B8809" t="s">
        <v>9820</v>
      </c>
      <c r="C8809" t="s">
        <v>5081</v>
      </c>
      <c r="D8809" s="155">
        <v>1629.9</v>
      </c>
      <c r="E8809" s="17">
        <v>0</v>
      </c>
      <c r="F8809" s="17">
        <v>187643</v>
      </c>
      <c r="G8809" s="17">
        <v>94075.493000000002</v>
      </c>
      <c r="H8809">
        <v>32.696611164386361</v>
      </c>
    </row>
    <row r="8810" spans="1:8" x14ac:dyDescent="0.3">
      <c r="A8810" t="s">
        <v>9850</v>
      </c>
      <c r="B8810" t="s">
        <v>9820</v>
      </c>
      <c r="C8810" t="s">
        <v>5083</v>
      </c>
      <c r="D8810" s="155">
        <v>1629.9</v>
      </c>
      <c r="E8810" s="17">
        <v>0</v>
      </c>
      <c r="F8810" s="17">
        <v>258593</v>
      </c>
      <c r="G8810" s="17">
        <v>144457.7380000001</v>
      </c>
      <c r="H8810">
        <v>45.519520501911238</v>
      </c>
    </row>
    <row r="8811" spans="1:8" x14ac:dyDescent="0.3">
      <c r="A8811" t="s">
        <v>9851</v>
      </c>
      <c r="B8811" t="s">
        <v>9820</v>
      </c>
      <c r="C8811" t="s">
        <v>5085</v>
      </c>
      <c r="D8811" s="155">
        <v>1629.9</v>
      </c>
      <c r="E8811" s="17">
        <v>225</v>
      </c>
      <c r="F8811" s="17">
        <v>24837</v>
      </c>
      <c r="G8811" s="17">
        <v>8098.7400000000016</v>
      </c>
      <c r="H8811">
        <v>115.81385115298721</v>
      </c>
    </row>
    <row r="8812" spans="1:8" x14ac:dyDescent="0.3">
      <c r="A8812" t="s">
        <v>9852</v>
      </c>
      <c r="B8812" t="s">
        <v>9820</v>
      </c>
      <c r="C8812" t="s">
        <v>31</v>
      </c>
      <c r="D8812" s="155">
        <v>1629.9</v>
      </c>
      <c r="E8812" s="17">
        <v>3800</v>
      </c>
      <c r="F8812" s="17">
        <v>560314</v>
      </c>
      <c r="G8812" s="17">
        <v>262054.04349999997</v>
      </c>
      <c r="H8812">
        <v>45.14040746532465</v>
      </c>
    </row>
    <row r="8813" spans="1:8" x14ac:dyDescent="0.3">
      <c r="A8813" t="s">
        <v>9853</v>
      </c>
      <c r="B8813" t="s">
        <v>9820</v>
      </c>
      <c r="C8813" t="s">
        <v>5087</v>
      </c>
      <c r="D8813" s="155">
        <v>1629.9</v>
      </c>
      <c r="E8813" s="17">
        <v>0</v>
      </c>
      <c r="F8813" s="17">
        <v>142789</v>
      </c>
      <c r="G8813" s="17">
        <v>49064.992000000013</v>
      </c>
      <c r="H8813">
        <v>41.090972625711863</v>
      </c>
    </row>
    <row r="8814" spans="1:8" x14ac:dyDescent="0.3">
      <c r="A8814" t="s">
        <v>9854</v>
      </c>
      <c r="B8814" t="s">
        <v>9855</v>
      </c>
      <c r="C8814" t="s">
        <v>4</v>
      </c>
      <c r="D8814" s="155">
        <v>898</v>
      </c>
      <c r="E8814" s="17">
        <v>7995</v>
      </c>
      <c r="F8814" s="17">
        <v>2202303</v>
      </c>
      <c r="G8814" s="17">
        <v>1011601.6976999985</v>
      </c>
      <c r="H8814">
        <v>51.984652032995243</v>
      </c>
    </row>
    <row r="8815" spans="1:8" x14ac:dyDescent="0.3">
      <c r="A8815" t="s">
        <v>9856</v>
      </c>
      <c r="B8815" t="s">
        <v>9855</v>
      </c>
      <c r="C8815" t="s">
        <v>2</v>
      </c>
      <c r="D8815" s="155">
        <v>898</v>
      </c>
      <c r="E8815" s="17">
        <v>9816</v>
      </c>
      <c r="F8815" s="17">
        <v>3349009</v>
      </c>
      <c r="G8815" s="17">
        <v>1647353.8442999988</v>
      </c>
      <c r="H8815">
        <v>58.879560056270087</v>
      </c>
    </row>
    <row r="8816" spans="1:8" x14ac:dyDescent="0.3">
      <c r="A8816" t="s">
        <v>9857</v>
      </c>
      <c r="B8816" t="s">
        <v>9855</v>
      </c>
      <c r="C8816" t="s">
        <v>3</v>
      </c>
      <c r="D8816" s="155">
        <v>898</v>
      </c>
      <c r="E8816" s="17">
        <v>11904</v>
      </c>
      <c r="F8816" s="17">
        <v>1439328</v>
      </c>
      <c r="G8816" s="17">
        <v>659078.99039999989</v>
      </c>
      <c r="H8816">
        <v>67.278767778393572</v>
      </c>
    </row>
    <row r="8817" spans="1:8" x14ac:dyDescent="0.3">
      <c r="A8817" t="s">
        <v>9858</v>
      </c>
      <c r="B8817" t="s">
        <v>9855</v>
      </c>
      <c r="C8817" t="s">
        <v>7</v>
      </c>
      <c r="D8817" s="155">
        <v>898</v>
      </c>
      <c r="E8817" s="17">
        <v>3102</v>
      </c>
      <c r="F8817" s="17">
        <v>876762</v>
      </c>
      <c r="G8817" s="17">
        <v>448572.85299999977</v>
      </c>
      <c r="H8817">
        <v>56.734014823593732</v>
      </c>
    </row>
    <row r="8818" spans="1:8" x14ac:dyDescent="0.3">
      <c r="A8818" t="s">
        <v>9859</v>
      </c>
      <c r="B8818" t="s">
        <v>9855</v>
      </c>
      <c r="C8818" t="s">
        <v>5</v>
      </c>
      <c r="D8818" s="155">
        <v>898</v>
      </c>
      <c r="E8818" s="17">
        <v>4000</v>
      </c>
      <c r="F8818" s="17">
        <v>697341</v>
      </c>
      <c r="G8818" s="17">
        <v>386986.72799999989</v>
      </c>
      <c r="H8818">
        <v>58.008891283120484</v>
      </c>
    </row>
    <row r="8819" spans="1:8" x14ac:dyDescent="0.3">
      <c r="A8819" t="s">
        <v>9860</v>
      </c>
      <c r="B8819" t="s">
        <v>9855</v>
      </c>
      <c r="C8819" t="s">
        <v>6</v>
      </c>
      <c r="D8819" s="155">
        <v>898</v>
      </c>
      <c r="E8819" s="17">
        <v>2100</v>
      </c>
      <c r="F8819" s="17">
        <v>425697</v>
      </c>
      <c r="G8819" s="17">
        <v>195592.42789999986</v>
      </c>
      <c r="H8819">
        <v>50.106842084342922</v>
      </c>
    </row>
    <row r="8820" spans="1:8" x14ac:dyDescent="0.3">
      <c r="A8820" t="s">
        <v>9861</v>
      </c>
      <c r="B8820" t="s">
        <v>9855</v>
      </c>
      <c r="C8820" t="s">
        <v>8</v>
      </c>
      <c r="D8820" s="155">
        <v>898</v>
      </c>
      <c r="E8820" s="17">
        <v>2880</v>
      </c>
      <c r="F8820" s="17">
        <v>612829</v>
      </c>
      <c r="G8820" s="17">
        <v>278396.59630000021</v>
      </c>
      <c r="H8820">
        <v>44.751043492559845</v>
      </c>
    </row>
    <row r="8821" spans="1:8" x14ac:dyDescent="0.3">
      <c r="A8821" t="s">
        <v>9862</v>
      </c>
      <c r="B8821" t="s">
        <v>9855</v>
      </c>
      <c r="C8821" t="s">
        <v>21</v>
      </c>
      <c r="D8821" s="155">
        <v>898</v>
      </c>
      <c r="E8821" s="17">
        <v>2200</v>
      </c>
      <c r="F8821" s="17">
        <v>292392</v>
      </c>
      <c r="G8821" s="17">
        <v>125320.89999999982</v>
      </c>
      <c r="H8821">
        <v>51.12001791572564</v>
      </c>
    </row>
    <row r="8822" spans="1:8" x14ac:dyDescent="0.3">
      <c r="A8822" t="s">
        <v>9863</v>
      </c>
      <c r="B8822" t="s">
        <v>9855</v>
      </c>
      <c r="C8822" t="s">
        <v>22</v>
      </c>
      <c r="D8822" s="155">
        <v>898</v>
      </c>
      <c r="E8822" s="17">
        <v>2080</v>
      </c>
      <c r="F8822" s="17">
        <v>486358</v>
      </c>
      <c r="G8822" s="17">
        <v>234436.54800000007</v>
      </c>
      <c r="H8822">
        <v>49.560327927531937</v>
      </c>
    </row>
    <row r="8823" spans="1:8" x14ac:dyDescent="0.3">
      <c r="A8823" t="s">
        <v>9864</v>
      </c>
      <c r="B8823" t="s">
        <v>9855</v>
      </c>
      <c r="C8823" t="s">
        <v>23</v>
      </c>
      <c r="D8823" s="155">
        <v>898</v>
      </c>
      <c r="E8823" s="17">
        <v>1160</v>
      </c>
      <c r="F8823" s="17">
        <v>376901</v>
      </c>
      <c r="G8823" s="17">
        <v>186242.80400000018</v>
      </c>
      <c r="H8823">
        <v>57.744815053216989</v>
      </c>
    </row>
    <row r="8824" spans="1:8" x14ac:dyDescent="0.3">
      <c r="A8824" t="s">
        <v>9865</v>
      </c>
      <c r="B8824" t="s">
        <v>9855</v>
      </c>
      <c r="C8824" t="s">
        <v>24</v>
      </c>
      <c r="D8824" s="155">
        <v>898</v>
      </c>
      <c r="E8824" s="17">
        <v>4960</v>
      </c>
      <c r="F8824" s="17">
        <v>596920</v>
      </c>
      <c r="G8824" s="17">
        <v>300809.15399999981</v>
      </c>
      <c r="H8824">
        <v>47.025993972203224</v>
      </c>
    </row>
    <row r="8825" spans="1:8" x14ac:dyDescent="0.3">
      <c r="A8825" t="s">
        <v>9866</v>
      </c>
      <c r="B8825" t="s">
        <v>9855</v>
      </c>
      <c r="C8825" t="s">
        <v>25</v>
      </c>
      <c r="D8825" s="155">
        <v>898</v>
      </c>
      <c r="E8825" s="17">
        <v>1840</v>
      </c>
      <c r="F8825" s="17">
        <v>291608</v>
      </c>
      <c r="G8825" s="17">
        <v>143024.96999999994</v>
      </c>
      <c r="H8825">
        <v>46.41305154700364</v>
      </c>
    </row>
    <row r="8826" spans="1:8" x14ac:dyDescent="0.3">
      <c r="A8826" t="s">
        <v>9867</v>
      </c>
      <c r="B8826" t="s">
        <v>9855</v>
      </c>
      <c r="C8826" t="s">
        <v>5061</v>
      </c>
      <c r="D8826" s="155">
        <v>898</v>
      </c>
      <c r="E8826" s="17">
        <v>4300</v>
      </c>
      <c r="F8826" s="17">
        <v>392688</v>
      </c>
      <c r="G8826" s="17">
        <v>198013.916</v>
      </c>
      <c r="H8826">
        <v>40.656373264866616</v>
      </c>
    </row>
    <row r="8827" spans="1:8" x14ac:dyDescent="0.3">
      <c r="A8827" t="s">
        <v>9868</v>
      </c>
      <c r="B8827" t="s">
        <v>9855</v>
      </c>
      <c r="C8827" t="s">
        <v>14</v>
      </c>
      <c r="D8827" s="155">
        <v>898</v>
      </c>
      <c r="E8827" s="17">
        <v>1990</v>
      </c>
      <c r="F8827" s="17">
        <v>517008</v>
      </c>
      <c r="G8827" s="17">
        <v>254154.00599999999</v>
      </c>
      <c r="H8827">
        <v>33.473271293720586</v>
      </c>
    </row>
    <row r="8828" spans="1:8" x14ac:dyDescent="0.3">
      <c r="A8828" t="s">
        <v>9869</v>
      </c>
      <c r="B8828" t="s">
        <v>9855</v>
      </c>
      <c r="C8828" t="s">
        <v>15</v>
      </c>
      <c r="D8828" s="155">
        <v>898</v>
      </c>
      <c r="E8828" s="17">
        <v>1820</v>
      </c>
      <c r="F8828" s="17">
        <v>410827</v>
      </c>
      <c r="G8828" s="17">
        <v>240777.96700000003</v>
      </c>
      <c r="H8828">
        <v>42.187800716867415</v>
      </c>
    </row>
    <row r="8829" spans="1:8" x14ac:dyDescent="0.3">
      <c r="A8829" t="s">
        <v>9870</v>
      </c>
      <c r="B8829" t="s">
        <v>9855</v>
      </c>
      <c r="C8829" t="s">
        <v>5063</v>
      </c>
      <c r="D8829" s="155">
        <v>898</v>
      </c>
      <c r="E8829" s="17">
        <v>400</v>
      </c>
      <c r="F8829" s="17">
        <v>21645</v>
      </c>
      <c r="G8829" s="17">
        <v>9217.553000000009</v>
      </c>
      <c r="H8829">
        <v>47.435757625842228</v>
      </c>
    </row>
    <row r="8830" spans="1:8" x14ac:dyDescent="0.3">
      <c r="A8830" t="s">
        <v>9871</v>
      </c>
      <c r="B8830" t="s">
        <v>9855</v>
      </c>
      <c r="C8830" t="s">
        <v>5065</v>
      </c>
      <c r="D8830" s="155">
        <v>898</v>
      </c>
      <c r="E8830" s="17">
        <v>0</v>
      </c>
      <c r="F8830" s="17">
        <v>282069</v>
      </c>
      <c r="G8830" s="17">
        <v>113597.44130000001</v>
      </c>
      <c r="H8830">
        <v>36.269640977685022</v>
      </c>
    </row>
    <row r="8831" spans="1:8" x14ac:dyDescent="0.3">
      <c r="A8831" t="s">
        <v>9872</v>
      </c>
      <c r="B8831" t="s">
        <v>9855</v>
      </c>
      <c r="C8831" t="s">
        <v>5067</v>
      </c>
      <c r="D8831" s="155">
        <v>898</v>
      </c>
      <c r="E8831" s="17">
        <v>0</v>
      </c>
      <c r="F8831" s="17">
        <v>319476</v>
      </c>
      <c r="G8831" s="17">
        <v>125939.37220000001</v>
      </c>
      <c r="H8831">
        <v>52.363743591072314</v>
      </c>
    </row>
    <row r="8832" spans="1:8" x14ac:dyDescent="0.3">
      <c r="A8832" t="s">
        <v>9873</v>
      </c>
      <c r="B8832" t="s">
        <v>9855</v>
      </c>
      <c r="C8832" t="s">
        <v>5069</v>
      </c>
      <c r="D8832" s="155">
        <v>898</v>
      </c>
      <c r="E8832" s="17">
        <v>0</v>
      </c>
      <c r="F8832" s="17">
        <v>45479</v>
      </c>
      <c r="G8832" s="17">
        <v>15097.040000000012</v>
      </c>
      <c r="H8832">
        <v>46.172622368668804</v>
      </c>
    </row>
    <row r="8833" spans="1:8" x14ac:dyDescent="0.3">
      <c r="A8833" t="s">
        <v>9874</v>
      </c>
      <c r="B8833" t="s">
        <v>9855</v>
      </c>
      <c r="C8833" t="s">
        <v>5071</v>
      </c>
      <c r="D8833" s="155">
        <v>898</v>
      </c>
      <c r="E8833" s="17">
        <v>0</v>
      </c>
      <c r="F8833" s="17">
        <v>52961</v>
      </c>
      <c r="G8833" s="17">
        <v>28381.273500000003</v>
      </c>
      <c r="H8833">
        <v>33.983149149360962</v>
      </c>
    </row>
    <row r="8834" spans="1:8" x14ac:dyDescent="0.3">
      <c r="A8834" t="s">
        <v>9875</v>
      </c>
      <c r="B8834" t="s">
        <v>9855</v>
      </c>
      <c r="C8834" t="s">
        <v>5073</v>
      </c>
      <c r="D8834" s="155">
        <v>898</v>
      </c>
      <c r="E8834" s="17">
        <v>0</v>
      </c>
      <c r="F8834" s="17">
        <v>70561</v>
      </c>
      <c r="G8834" s="17">
        <v>14761.348100000017</v>
      </c>
      <c r="H8834">
        <v>42.015301136672541</v>
      </c>
    </row>
    <row r="8835" spans="1:8" x14ac:dyDescent="0.3">
      <c r="A8835" t="s">
        <v>9876</v>
      </c>
      <c r="B8835" t="s">
        <v>9855</v>
      </c>
      <c r="C8835" t="s">
        <v>5075</v>
      </c>
      <c r="D8835" s="155">
        <v>898</v>
      </c>
      <c r="E8835" s="17">
        <v>0</v>
      </c>
      <c r="F8835" s="17">
        <v>2335</v>
      </c>
      <c r="G8835" s="17">
        <v>1205.67</v>
      </c>
      <c r="H8835">
        <v>83.3894787174697</v>
      </c>
    </row>
    <row r="8836" spans="1:8" x14ac:dyDescent="0.3">
      <c r="A8836" t="s">
        <v>9877</v>
      </c>
      <c r="B8836" t="s">
        <v>9855</v>
      </c>
      <c r="C8836" t="s">
        <v>26</v>
      </c>
      <c r="D8836" s="155">
        <v>898</v>
      </c>
      <c r="E8836" s="17">
        <v>1368</v>
      </c>
      <c r="F8836" s="17">
        <v>547491</v>
      </c>
      <c r="G8836" s="17">
        <v>265705.5626</v>
      </c>
      <c r="H8836">
        <v>64.381132059168536</v>
      </c>
    </row>
    <row r="8837" spans="1:8" x14ac:dyDescent="0.3">
      <c r="A8837" t="s">
        <v>9878</v>
      </c>
      <c r="B8837" t="s">
        <v>9855</v>
      </c>
      <c r="C8837" t="s">
        <v>27</v>
      </c>
      <c r="D8837" s="155">
        <v>898</v>
      </c>
      <c r="E8837" s="17">
        <v>1368</v>
      </c>
      <c r="F8837" s="17">
        <v>309693</v>
      </c>
      <c r="G8837" s="17">
        <v>141924.26470000006</v>
      </c>
      <c r="H8837">
        <v>89.953071297903577</v>
      </c>
    </row>
    <row r="8838" spans="1:8" x14ac:dyDescent="0.3">
      <c r="A8838" t="s">
        <v>9879</v>
      </c>
      <c r="B8838" t="s">
        <v>9855</v>
      </c>
      <c r="C8838" t="s">
        <v>28</v>
      </c>
      <c r="D8838" s="155">
        <v>898</v>
      </c>
      <c r="E8838" s="17">
        <v>1920</v>
      </c>
      <c r="F8838" s="17">
        <v>282489</v>
      </c>
      <c r="G8838" s="17">
        <v>90497.591799999907</v>
      </c>
      <c r="H8838">
        <v>86.288874832056109</v>
      </c>
    </row>
    <row r="8839" spans="1:8" x14ac:dyDescent="0.3">
      <c r="A8839" t="s">
        <v>9880</v>
      </c>
      <c r="B8839" t="s">
        <v>9855</v>
      </c>
      <c r="C8839" t="s">
        <v>29</v>
      </c>
      <c r="D8839" s="155">
        <v>898</v>
      </c>
      <c r="E8839" s="17">
        <v>200</v>
      </c>
      <c r="F8839" s="17">
        <v>110928</v>
      </c>
      <c r="G8839" s="17">
        <v>49978.221500000007</v>
      </c>
      <c r="H8839">
        <v>49.015245712500743</v>
      </c>
    </row>
    <row r="8840" spans="1:8" x14ac:dyDescent="0.3">
      <c r="A8840" t="s">
        <v>9881</v>
      </c>
      <c r="B8840" t="s">
        <v>9855</v>
      </c>
      <c r="C8840" t="s">
        <v>5077</v>
      </c>
      <c r="D8840" s="155">
        <v>898</v>
      </c>
      <c r="E8840" s="17">
        <v>1280</v>
      </c>
      <c r="F8840" s="17">
        <v>26285</v>
      </c>
      <c r="G8840" s="17">
        <v>10012.352000000001</v>
      </c>
      <c r="H8840">
        <v>59.98675876845612</v>
      </c>
    </row>
    <row r="8841" spans="1:8" x14ac:dyDescent="0.3">
      <c r="A8841" t="s">
        <v>9882</v>
      </c>
      <c r="B8841" t="s">
        <v>9855</v>
      </c>
      <c r="C8841" t="s">
        <v>30</v>
      </c>
      <c r="D8841" s="155">
        <v>898</v>
      </c>
      <c r="E8841" s="17">
        <v>1208</v>
      </c>
      <c r="F8841" s="17">
        <v>119665</v>
      </c>
      <c r="G8841" s="17">
        <v>63771.39560000004</v>
      </c>
      <c r="H8841">
        <v>119.35396660695599</v>
      </c>
    </row>
    <row r="8842" spans="1:8" x14ac:dyDescent="0.3">
      <c r="A8842" t="s">
        <v>9883</v>
      </c>
      <c r="B8842" t="s">
        <v>9855</v>
      </c>
      <c r="C8842" t="s">
        <v>5079</v>
      </c>
      <c r="D8842" s="155">
        <v>898</v>
      </c>
      <c r="E8842" s="17">
        <v>800</v>
      </c>
      <c r="F8842" s="17">
        <v>27157</v>
      </c>
      <c r="G8842" s="17">
        <v>10225.980000000007</v>
      </c>
      <c r="H8842">
        <v>73.15480492019978</v>
      </c>
    </row>
    <row r="8843" spans="1:8" x14ac:dyDescent="0.3">
      <c r="A8843" t="s">
        <v>9884</v>
      </c>
      <c r="B8843" t="s">
        <v>9855</v>
      </c>
      <c r="C8843" t="s">
        <v>5081</v>
      </c>
      <c r="D8843" s="155">
        <v>898</v>
      </c>
      <c r="E8843" s="17">
        <v>0</v>
      </c>
      <c r="F8843" s="17">
        <v>94635</v>
      </c>
      <c r="G8843" s="17">
        <v>42477.791499999999</v>
      </c>
      <c r="H8843">
        <v>57.780396445104927</v>
      </c>
    </row>
    <row r="8844" spans="1:8" x14ac:dyDescent="0.3">
      <c r="A8844" t="s">
        <v>9885</v>
      </c>
      <c r="B8844" t="s">
        <v>9855</v>
      </c>
      <c r="C8844" t="s">
        <v>5083</v>
      </c>
      <c r="D8844" s="155">
        <v>898</v>
      </c>
      <c r="E8844" s="17">
        <v>0</v>
      </c>
      <c r="F8844" s="17">
        <v>127631</v>
      </c>
      <c r="G8844" s="17">
        <v>68133.22649999999</v>
      </c>
      <c r="H8844">
        <v>35.583089199127748</v>
      </c>
    </row>
    <row r="8845" spans="1:8" x14ac:dyDescent="0.3">
      <c r="A8845" t="s">
        <v>9886</v>
      </c>
      <c r="B8845" t="s">
        <v>9855</v>
      </c>
      <c r="C8845" t="s">
        <v>5085</v>
      </c>
      <c r="D8845" s="155">
        <v>898</v>
      </c>
      <c r="E8845" s="17">
        <v>180</v>
      </c>
      <c r="F8845" s="17">
        <v>25362</v>
      </c>
      <c r="G8845" s="17">
        <v>7958.448000000004</v>
      </c>
      <c r="H8845">
        <v>45.566479026810164</v>
      </c>
    </row>
    <row r="8846" spans="1:8" x14ac:dyDescent="0.3">
      <c r="A8846" t="s">
        <v>9887</v>
      </c>
      <c r="B8846" t="s">
        <v>9855</v>
      </c>
      <c r="C8846" t="s">
        <v>31</v>
      </c>
      <c r="D8846" s="155">
        <v>898</v>
      </c>
      <c r="E8846" s="17">
        <v>1560</v>
      </c>
      <c r="F8846" s="17">
        <v>234940</v>
      </c>
      <c r="G8846" s="17">
        <v>117728.45570000003</v>
      </c>
      <c r="H8846">
        <v>43.647281795945112</v>
      </c>
    </row>
    <row r="8847" spans="1:8" x14ac:dyDescent="0.3">
      <c r="A8847" t="s">
        <v>9888</v>
      </c>
      <c r="B8847" t="s">
        <v>9889</v>
      </c>
      <c r="C8847" t="s">
        <v>4</v>
      </c>
      <c r="D8847" s="155">
        <v>1257</v>
      </c>
      <c r="E8847" s="17">
        <v>11376</v>
      </c>
      <c r="F8847" s="17">
        <v>3110951</v>
      </c>
      <c r="G8847" s="17">
        <v>1652109.182999999</v>
      </c>
      <c r="H8847">
        <v>54.549616828196392</v>
      </c>
    </row>
    <row r="8848" spans="1:8" x14ac:dyDescent="0.3">
      <c r="A8848" t="s">
        <v>9890</v>
      </c>
      <c r="B8848" t="s">
        <v>9889</v>
      </c>
      <c r="C8848" t="s">
        <v>2</v>
      </c>
      <c r="D8848" s="155">
        <v>1257</v>
      </c>
      <c r="E8848" s="17">
        <v>20130</v>
      </c>
      <c r="F8848" s="17">
        <v>6576306</v>
      </c>
      <c r="G8848" s="17">
        <v>3389153.568899997</v>
      </c>
      <c r="H8848">
        <v>63.989881339943516</v>
      </c>
    </row>
    <row r="8849" spans="1:8" x14ac:dyDescent="0.3">
      <c r="A8849" t="s">
        <v>9891</v>
      </c>
      <c r="B8849" t="s">
        <v>9889</v>
      </c>
      <c r="C8849" t="s">
        <v>3</v>
      </c>
      <c r="D8849" s="155">
        <v>1257</v>
      </c>
      <c r="E8849" s="17">
        <v>16512</v>
      </c>
      <c r="F8849" s="17">
        <v>2163763</v>
      </c>
      <c r="G8849" s="17">
        <v>1093417.6244000003</v>
      </c>
      <c r="H8849">
        <v>59.730740213420908</v>
      </c>
    </row>
    <row r="8850" spans="1:8" x14ac:dyDescent="0.3">
      <c r="A8850" t="s">
        <v>9892</v>
      </c>
      <c r="B8850" t="s">
        <v>9889</v>
      </c>
      <c r="C8850" t="s">
        <v>7</v>
      </c>
      <c r="D8850" s="155">
        <v>1257</v>
      </c>
      <c r="E8850" s="17">
        <v>3486</v>
      </c>
      <c r="F8850" s="17">
        <v>901230</v>
      </c>
      <c r="G8850" s="17">
        <v>495189.06999999919</v>
      </c>
      <c r="H8850">
        <v>64.324522003976057</v>
      </c>
    </row>
    <row r="8851" spans="1:8" x14ac:dyDescent="0.3">
      <c r="A8851" t="s">
        <v>9893</v>
      </c>
      <c r="B8851" t="s">
        <v>9889</v>
      </c>
      <c r="C8851" t="s">
        <v>5</v>
      </c>
      <c r="D8851" s="155">
        <v>1257</v>
      </c>
      <c r="E8851" s="17">
        <v>4000</v>
      </c>
      <c r="F8851" s="17">
        <v>797342.98</v>
      </c>
      <c r="G8851" s="17">
        <v>463305.03399999993</v>
      </c>
      <c r="H8851">
        <v>49.776206335252695</v>
      </c>
    </row>
    <row r="8852" spans="1:8" x14ac:dyDescent="0.3">
      <c r="A8852" t="s">
        <v>9894</v>
      </c>
      <c r="B8852" t="s">
        <v>9889</v>
      </c>
      <c r="C8852" t="s">
        <v>6</v>
      </c>
      <c r="D8852" s="155">
        <v>1257</v>
      </c>
      <c r="E8852" s="17">
        <v>2100</v>
      </c>
      <c r="F8852" s="17">
        <v>673630</v>
      </c>
      <c r="G8852" s="17">
        <v>354778.42229999928</v>
      </c>
      <c r="H8852">
        <v>32.155119575561628</v>
      </c>
    </row>
    <row r="8853" spans="1:8" x14ac:dyDescent="0.3">
      <c r="A8853" t="s">
        <v>9895</v>
      </c>
      <c r="B8853" t="s">
        <v>9889</v>
      </c>
      <c r="C8853" t="s">
        <v>8</v>
      </c>
      <c r="D8853" s="155">
        <v>1257</v>
      </c>
      <c r="E8853" s="17">
        <v>3660</v>
      </c>
      <c r="F8853" s="17">
        <v>889983</v>
      </c>
      <c r="G8853" s="17">
        <v>471569.99990000034</v>
      </c>
      <c r="H8853">
        <v>42.78549380091313</v>
      </c>
    </row>
    <row r="8854" spans="1:8" x14ac:dyDescent="0.3">
      <c r="A8854" t="s">
        <v>9896</v>
      </c>
      <c r="B8854" t="s">
        <v>9889</v>
      </c>
      <c r="C8854" t="s">
        <v>21</v>
      </c>
      <c r="D8854" s="155">
        <v>1257</v>
      </c>
      <c r="E8854" s="17">
        <v>3080</v>
      </c>
      <c r="F8854" s="17">
        <v>429884</v>
      </c>
      <c r="G8854" s="17">
        <v>221489.18900000004</v>
      </c>
      <c r="H8854">
        <v>48.338810830563311</v>
      </c>
    </row>
    <row r="8855" spans="1:8" x14ac:dyDescent="0.3">
      <c r="A8855" t="s">
        <v>9897</v>
      </c>
      <c r="B8855" t="s">
        <v>9889</v>
      </c>
      <c r="C8855" t="s">
        <v>22</v>
      </c>
      <c r="D8855" s="155">
        <v>1257</v>
      </c>
      <c r="E8855" s="17">
        <v>2880</v>
      </c>
      <c r="F8855" s="17">
        <v>746677</v>
      </c>
      <c r="G8855" s="17">
        <v>377278.31599999982</v>
      </c>
      <c r="H8855">
        <v>42.017132947338773</v>
      </c>
    </row>
    <row r="8856" spans="1:8" x14ac:dyDescent="0.3">
      <c r="A8856" t="s">
        <v>9898</v>
      </c>
      <c r="B8856" t="s">
        <v>9889</v>
      </c>
      <c r="C8856" t="s">
        <v>23</v>
      </c>
      <c r="D8856" s="155">
        <v>1257</v>
      </c>
      <c r="E8856" s="17">
        <v>1640</v>
      </c>
      <c r="F8856" s="17">
        <v>606916</v>
      </c>
      <c r="G8856" s="17">
        <v>313943.43200000003</v>
      </c>
      <c r="H8856">
        <v>50.473916976076758</v>
      </c>
    </row>
    <row r="8857" spans="1:8" x14ac:dyDescent="0.3">
      <c r="A8857" t="s">
        <v>9899</v>
      </c>
      <c r="B8857" t="s">
        <v>9889</v>
      </c>
      <c r="C8857" t="s">
        <v>24</v>
      </c>
      <c r="D8857" s="155">
        <v>1257</v>
      </c>
      <c r="E8857" s="17">
        <v>6840</v>
      </c>
      <c r="F8857" s="17">
        <v>676294</v>
      </c>
      <c r="G8857" s="17">
        <v>333755.60899999994</v>
      </c>
      <c r="H8857">
        <v>58.212076385913711</v>
      </c>
    </row>
    <row r="8858" spans="1:8" x14ac:dyDescent="0.3">
      <c r="A8858" t="s">
        <v>9900</v>
      </c>
      <c r="B8858" t="s">
        <v>9889</v>
      </c>
      <c r="C8858" t="s">
        <v>25</v>
      </c>
      <c r="D8858" s="155">
        <v>1257</v>
      </c>
      <c r="E8858" s="17">
        <v>2520</v>
      </c>
      <c r="F8858" s="17">
        <v>446312</v>
      </c>
      <c r="G8858" s="17">
        <v>229913.47000000006</v>
      </c>
      <c r="H8858">
        <v>40.614835666859641</v>
      </c>
    </row>
    <row r="8859" spans="1:8" x14ac:dyDescent="0.3">
      <c r="A8859" t="s">
        <v>9901</v>
      </c>
      <c r="B8859" t="s">
        <v>9889</v>
      </c>
      <c r="C8859" t="s">
        <v>5061</v>
      </c>
      <c r="D8859" s="155">
        <v>1257</v>
      </c>
      <c r="E8859" s="17">
        <v>3995</v>
      </c>
      <c r="F8859" s="17">
        <v>458465</v>
      </c>
      <c r="G8859" s="17">
        <v>248391.89299999984</v>
      </c>
      <c r="H8859">
        <v>39.56451334677498</v>
      </c>
    </row>
    <row r="8860" spans="1:8" x14ac:dyDescent="0.3">
      <c r="A8860" t="s">
        <v>9902</v>
      </c>
      <c r="B8860" t="s">
        <v>9889</v>
      </c>
      <c r="C8860" t="s">
        <v>14</v>
      </c>
      <c r="D8860" s="155">
        <v>1257</v>
      </c>
      <c r="E8860" s="17">
        <v>1325</v>
      </c>
      <c r="F8860" s="17">
        <v>494460</v>
      </c>
      <c r="G8860" s="17">
        <v>260239.49999999994</v>
      </c>
      <c r="H8860">
        <v>19.090596233036809</v>
      </c>
    </row>
    <row r="8861" spans="1:8" x14ac:dyDescent="0.3">
      <c r="A8861" t="s">
        <v>9903</v>
      </c>
      <c r="B8861" t="s">
        <v>9889</v>
      </c>
      <c r="C8861" t="s">
        <v>15</v>
      </c>
      <c r="D8861" s="155">
        <v>1257</v>
      </c>
      <c r="E8861" s="17">
        <v>1255</v>
      </c>
      <c r="F8861" s="17">
        <v>536242</v>
      </c>
      <c r="G8861" s="17">
        <v>316700.22100000002</v>
      </c>
      <c r="H8861">
        <v>30.991748601527025</v>
      </c>
    </row>
    <row r="8862" spans="1:8" x14ac:dyDescent="0.3">
      <c r="A8862" t="s">
        <v>9904</v>
      </c>
      <c r="B8862" t="s">
        <v>9889</v>
      </c>
      <c r="C8862" t="s">
        <v>5063</v>
      </c>
      <c r="D8862" s="155">
        <v>1257</v>
      </c>
      <c r="E8862" s="17">
        <v>400</v>
      </c>
      <c r="F8862" s="17">
        <v>20096</v>
      </c>
      <c r="G8862" s="17">
        <v>9176.0790000000052</v>
      </c>
      <c r="H8862">
        <v>39.19132451599237</v>
      </c>
    </row>
    <row r="8863" spans="1:8" x14ac:dyDescent="0.3">
      <c r="A8863" t="s">
        <v>9905</v>
      </c>
      <c r="B8863" t="s">
        <v>9889</v>
      </c>
      <c r="C8863" t="s">
        <v>5065</v>
      </c>
      <c r="D8863" s="155">
        <v>1257</v>
      </c>
      <c r="E8863" s="17">
        <v>1062</v>
      </c>
      <c r="F8863" s="17">
        <v>1772604</v>
      </c>
      <c r="G8863" s="17">
        <v>852088.26719999989</v>
      </c>
      <c r="H8863">
        <v>45.299553886016923</v>
      </c>
    </row>
    <row r="8864" spans="1:8" x14ac:dyDescent="0.3">
      <c r="A8864" t="s">
        <v>9906</v>
      </c>
      <c r="B8864" t="s">
        <v>9889</v>
      </c>
      <c r="C8864" t="s">
        <v>5067</v>
      </c>
      <c r="D8864" s="155">
        <v>1257</v>
      </c>
      <c r="E8864" s="17">
        <v>1062</v>
      </c>
      <c r="F8864" s="17">
        <v>1855565</v>
      </c>
      <c r="G8864" s="17">
        <v>869626.26879999891</v>
      </c>
      <c r="H8864">
        <v>37.078413589560313</v>
      </c>
    </row>
    <row r="8865" spans="1:8" x14ac:dyDescent="0.3">
      <c r="A8865" t="s">
        <v>9907</v>
      </c>
      <c r="B8865" t="s">
        <v>9889</v>
      </c>
      <c r="C8865" t="s">
        <v>5069</v>
      </c>
      <c r="D8865" s="155">
        <v>1257</v>
      </c>
      <c r="E8865" s="17">
        <v>1056</v>
      </c>
      <c r="F8865" s="17">
        <v>380646</v>
      </c>
      <c r="G8865" s="17">
        <v>45793.721599999873</v>
      </c>
      <c r="H8865">
        <v>77.931569684968323</v>
      </c>
    </row>
    <row r="8866" spans="1:8" x14ac:dyDescent="0.3">
      <c r="A8866" t="s">
        <v>9908</v>
      </c>
      <c r="B8866" t="s">
        <v>9889</v>
      </c>
      <c r="C8866" t="s">
        <v>5071</v>
      </c>
      <c r="D8866" s="155">
        <v>1257</v>
      </c>
      <c r="E8866" s="17">
        <v>200</v>
      </c>
      <c r="F8866" s="17">
        <v>129490</v>
      </c>
      <c r="G8866" s="17">
        <v>55798.384000000005</v>
      </c>
      <c r="H8866">
        <v>52.91094028254178</v>
      </c>
    </row>
    <row r="8867" spans="1:8" x14ac:dyDescent="0.3">
      <c r="A8867" t="s">
        <v>9909</v>
      </c>
      <c r="B8867" t="s">
        <v>9889</v>
      </c>
      <c r="C8867" t="s">
        <v>5073</v>
      </c>
      <c r="D8867" s="155">
        <v>1257</v>
      </c>
      <c r="E8867" s="17">
        <v>80</v>
      </c>
      <c r="F8867" s="17">
        <v>103870</v>
      </c>
      <c r="G8867" s="17">
        <v>45769.692800000041</v>
      </c>
      <c r="H8867">
        <v>28.540384464610938</v>
      </c>
    </row>
    <row r="8868" spans="1:8" x14ac:dyDescent="0.3">
      <c r="A8868" t="s">
        <v>9910</v>
      </c>
      <c r="B8868" t="s">
        <v>9889</v>
      </c>
      <c r="C8868" t="s">
        <v>5075</v>
      </c>
      <c r="D8868" s="155">
        <v>1257</v>
      </c>
      <c r="E8868" s="17">
        <v>80</v>
      </c>
      <c r="F8868" s="17">
        <v>94885</v>
      </c>
      <c r="G8868" s="17">
        <v>35215.429999999978</v>
      </c>
      <c r="H8868">
        <v>38.612509860553708</v>
      </c>
    </row>
    <row r="8869" spans="1:8" x14ac:dyDescent="0.3">
      <c r="A8869" t="s">
        <v>9911</v>
      </c>
      <c r="B8869" t="s">
        <v>9889</v>
      </c>
      <c r="C8869" t="s">
        <v>26</v>
      </c>
      <c r="D8869" s="155">
        <v>1257</v>
      </c>
      <c r="E8869" s="17">
        <v>1596</v>
      </c>
      <c r="F8869" s="17">
        <v>575791</v>
      </c>
      <c r="G8869" s="17">
        <v>281605.42430000007</v>
      </c>
      <c r="H8869">
        <v>74.796085656962362</v>
      </c>
    </row>
    <row r="8870" spans="1:8" x14ac:dyDescent="0.3">
      <c r="A8870" t="s">
        <v>9912</v>
      </c>
      <c r="B8870" t="s">
        <v>9889</v>
      </c>
      <c r="C8870" t="s">
        <v>27</v>
      </c>
      <c r="D8870" s="155">
        <v>1257</v>
      </c>
      <c r="E8870" s="17">
        <v>1824</v>
      </c>
      <c r="F8870" s="17">
        <v>462624</v>
      </c>
      <c r="G8870" s="17">
        <v>227062.21490000002</v>
      </c>
      <c r="H8870">
        <v>90.570267016965218</v>
      </c>
    </row>
    <row r="8871" spans="1:8" x14ac:dyDescent="0.3">
      <c r="A8871" t="s">
        <v>9913</v>
      </c>
      <c r="B8871" t="s">
        <v>9889</v>
      </c>
      <c r="C8871" t="s">
        <v>28</v>
      </c>
      <c r="D8871" s="155">
        <v>1257</v>
      </c>
      <c r="E8871" s="17">
        <v>1920</v>
      </c>
      <c r="F8871" s="17">
        <v>415249</v>
      </c>
      <c r="G8871" s="17">
        <v>157497.50069999992</v>
      </c>
      <c r="H8871">
        <v>61.121495829064301</v>
      </c>
    </row>
    <row r="8872" spans="1:8" x14ac:dyDescent="0.3">
      <c r="A8872" t="s">
        <v>9914</v>
      </c>
      <c r="B8872" t="s">
        <v>9889</v>
      </c>
      <c r="C8872" t="s">
        <v>29</v>
      </c>
      <c r="D8872" s="155">
        <v>1257</v>
      </c>
      <c r="E8872" s="17">
        <v>600</v>
      </c>
      <c r="F8872" s="17">
        <v>200025</v>
      </c>
      <c r="G8872" s="17">
        <v>92570.932300000029</v>
      </c>
      <c r="H8872">
        <v>53.632138217323195</v>
      </c>
    </row>
    <row r="8873" spans="1:8" x14ac:dyDescent="0.3">
      <c r="A8873" t="s">
        <v>9915</v>
      </c>
      <c r="B8873" t="s">
        <v>9889</v>
      </c>
      <c r="C8873" t="s">
        <v>5077</v>
      </c>
      <c r="D8873" s="155">
        <v>1257</v>
      </c>
      <c r="E8873" s="17">
        <v>960</v>
      </c>
      <c r="F8873" s="17">
        <v>26755</v>
      </c>
      <c r="G8873" s="17">
        <v>11081.843999999999</v>
      </c>
      <c r="H8873">
        <v>68.337361703029046</v>
      </c>
    </row>
    <row r="8874" spans="1:8" x14ac:dyDescent="0.3">
      <c r="A8874" t="s">
        <v>9916</v>
      </c>
      <c r="B8874" t="s">
        <v>9889</v>
      </c>
      <c r="C8874" t="s">
        <v>30</v>
      </c>
      <c r="D8874" s="155">
        <v>1257</v>
      </c>
      <c r="E8874" s="17">
        <v>1200</v>
      </c>
      <c r="F8874" s="17">
        <v>219368</v>
      </c>
      <c r="G8874" s="17">
        <v>121433.01019999992</v>
      </c>
      <c r="H8874">
        <v>70.183880939149262</v>
      </c>
    </row>
    <row r="8875" spans="1:8" x14ac:dyDescent="0.3">
      <c r="A8875" t="s">
        <v>9917</v>
      </c>
      <c r="B8875" t="s">
        <v>9889</v>
      </c>
      <c r="C8875" t="s">
        <v>5079</v>
      </c>
      <c r="D8875" s="155">
        <v>1257</v>
      </c>
      <c r="E8875" s="17">
        <v>1080</v>
      </c>
      <c r="F8875" s="17">
        <v>26187</v>
      </c>
      <c r="G8875" s="17">
        <v>13049.532000000003</v>
      </c>
      <c r="H8875">
        <v>145.19774842458236</v>
      </c>
    </row>
    <row r="8876" spans="1:8" x14ac:dyDescent="0.3">
      <c r="A8876" t="s">
        <v>9918</v>
      </c>
      <c r="B8876" t="s">
        <v>9889</v>
      </c>
      <c r="C8876" t="s">
        <v>5081</v>
      </c>
      <c r="D8876" s="155">
        <v>1257</v>
      </c>
      <c r="E8876" s="17">
        <v>0</v>
      </c>
      <c r="F8876" s="17">
        <v>129503</v>
      </c>
      <c r="G8876" s="17">
        <v>53882.048199999976</v>
      </c>
      <c r="H8876">
        <v>61.881193394341736</v>
      </c>
    </row>
    <row r="8877" spans="1:8" x14ac:dyDescent="0.3">
      <c r="A8877" t="s">
        <v>9919</v>
      </c>
      <c r="B8877" t="s">
        <v>9889</v>
      </c>
      <c r="C8877" t="s">
        <v>5083</v>
      </c>
      <c r="D8877" s="155">
        <v>1257</v>
      </c>
      <c r="E8877" s="17">
        <v>0</v>
      </c>
      <c r="F8877" s="17">
        <v>230031</v>
      </c>
      <c r="G8877" s="17">
        <v>115402.12250000004</v>
      </c>
      <c r="H8877">
        <v>54.680084137611857</v>
      </c>
    </row>
    <row r="8878" spans="1:8" x14ac:dyDescent="0.3">
      <c r="A8878" t="s">
        <v>9920</v>
      </c>
      <c r="B8878" t="s">
        <v>9889</v>
      </c>
      <c r="C8878" t="s">
        <v>5085</v>
      </c>
      <c r="D8878" s="155">
        <v>1257</v>
      </c>
      <c r="E8878" s="17">
        <v>180</v>
      </c>
      <c r="F8878" s="17">
        <v>45517</v>
      </c>
      <c r="G8878" s="17">
        <v>20591.249599999999</v>
      </c>
      <c r="H8878">
        <v>49.707586151548732</v>
      </c>
    </row>
    <row r="8879" spans="1:8" x14ac:dyDescent="0.3">
      <c r="A8879" t="s">
        <v>9921</v>
      </c>
      <c r="B8879" t="s">
        <v>9889</v>
      </c>
      <c r="C8879" t="s">
        <v>31</v>
      </c>
      <c r="D8879" s="155">
        <v>1257</v>
      </c>
      <c r="E8879" s="17">
        <v>3320</v>
      </c>
      <c r="F8879" s="17">
        <v>688238</v>
      </c>
      <c r="G8879" s="17">
        <v>352980.78329999984</v>
      </c>
      <c r="H8879">
        <v>43.380449542758491</v>
      </c>
    </row>
    <row r="8880" spans="1:8" x14ac:dyDescent="0.3">
      <c r="A8880" t="s">
        <v>9922</v>
      </c>
      <c r="B8880" t="s">
        <v>9889</v>
      </c>
      <c r="C8880" t="s">
        <v>5087</v>
      </c>
      <c r="D8880" s="155">
        <v>1257</v>
      </c>
      <c r="E8880" s="17">
        <v>0</v>
      </c>
      <c r="F8880" s="17">
        <v>132811</v>
      </c>
      <c r="G8880" s="17">
        <v>47341.600000000006</v>
      </c>
      <c r="H8880">
        <v>30.73228184590041</v>
      </c>
    </row>
    <row r="8881" spans="1:8" x14ac:dyDescent="0.3">
      <c r="A8881" t="s">
        <v>9923</v>
      </c>
      <c r="B8881" t="s">
        <v>9924</v>
      </c>
      <c r="C8881" t="s">
        <v>4</v>
      </c>
      <c r="D8881" s="155">
        <v>845</v>
      </c>
      <c r="E8881" s="17">
        <v>7677</v>
      </c>
      <c r="F8881" s="17">
        <v>2709206.9699999997</v>
      </c>
      <c r="G8881" s="17">
        <v>1436937.8314999987</v>
      </c>
      <c r="H8881">
        <v>49.724405080269825</v>
      </c>
    </row>
    <row r="8882" spans="1:8" x14ac:dyDescent="0.3">
      <c r="A8882" t="s">
        <v>9925</v>
      </c>
      <c r="B8882" t="s">
        <v>9924</v>
      </c>
      <c r="C8882" t="s">
        <v>2</v>
      </c>
      <c r="D8882" s="155">
        <v>845</v>
      </c>
      <c r="E8882" s="17">
        <v>9210</v>
      </c>
      <c r="F8882" s="17">
        <v>3415886</v>
      </c>
      <c r="G8882" s="17">
        <v>1730036.0265999986</v>
      </c>
      <c r="H8882">
        <v>64.538901309270884</v>
      </c>
    </row>
    <row r="8883" spans="1:8" x14ac:dyDescent="0.3">
      <c r="A8883" t="s">
        <v>9926</v>
      </c>
      <c r="B8883" t="s">
        <v>9924</v>
      </c>
      <c r="C8883" t="s">
        <v>3</v>
      </c>
      <c r="D8883" s="155">
        <v>845</v>
      </c>
      <c r="E8883" s="17">
        <v>9888</v>
      </c>
      <c r="F8883" s="17">
        <v>1202487</v>
      </c>
      <c r="G8883" s="17">
        <v>541936.66680000082</v>
      </c>
      <c r="H8883">
        <v>62.426787743084184</v>
      </c>
    </row>
    <row r="8884" spans="1:8" x14ac:dyDescent="0.3">
      <c r="A8884" t="s">
        <v>9927</v>
      </c>
      <c r="B8884" t="s">
        <v>9924</v>
      </c>
      <c r="C8884" t="s">
        <v>7</v>
      </c>
      <c r="D8884" s="155">
        <v>845</v>
      </c>
      <c r="E8884" s="17">
        <v>2640</v>
      </c>
      <c r="F8884" s="17">
        <v>686283.98</v>
      </c>
      <c r="G8884" s="17">
        <v>354201.3120000005</v>
      </c>
      <c r="H8884">
        <v>62.591044981305728</v>
      </c>
    </row>
    <row r="8885" spans="1:8" x14ac:dyDescent="0.3">
      <c r="A8885" t="s">
        <v>9928</v>
      </c>
      <c r="B8885" t="s">
        <v>9924</v>
      </c>
      <c r="C8885" t="s">
        <v>5</v>
      </c>
      <c r="D8885" s="155">
        <v>845</v>
      </c>
      <c r="E8885" s="17">
        <v>3200</v>
      </c>
      <c r="F8885" s="17">
        <v>497375</v>
      </c>
      <c r="G8885" s="17">
        <v>268305.00600000034</v>
      </c>
      <c r="H8885">
        <v>66.729611111353307</v>
      </c>
    </row>
    <row r="8886" spans="1:8" x14ac:dyDescent="0.3">
      <c r="A8886" t="s">
        <v>9929</v>
      </c>
      <c r="B8886" t="s">
        <v>9924</v>
      </c>
      <c r="C8886" t="s">
        <v>6</v>
      </c>
      <c r="D8886" s="155">
        <v>845</v>
      </c>
      <c r="E8886" s="17">
        <v>2100</v>
      </c>
      <c r="F8886" s="17">
        <v>555206</v>
      </c>
      <c r="G8886" s="17">
        <v>278654.94009999989</v>
      </c>
      <c r="H8886">
        <v>46.087745839443883</v>
      </c>
    </row>
    <row r="8887" spans="1:8" x14ac:dyDescent="0.3">
      <c r="A8887" t="s">
        <v>9930</v>
      </c>
      <c r="B8887" t="s">
        <v>9924</v>
      </c>
      <c r="C8887" t="s">
        <v>8</v>
      </c>
      <c r="D8887" s="155">
        <v>845</v>
      </c>
      <c r="E8887" s="17">
        <v>3140</v>
      </c>
      <c r="F8887" s="17">
        <v>638260</v>
      </c>
      <c r="G8887" s="17">
        <v>268691.19449999934</v>
      </c>
      <c r="H8887">
        <v>49.400078901139771</v>
      </c>
    </row>
    <row r="8888" spans="1:8" x14ac:dyDescent="0.3">
      <c r="A8888" t="s">
        <v>9931</v>
      </c>
      <c r="B8888" t="s">
        <v>9924</v>
      </c>
      <c r="C8888" t="s">
        <v>21</v>
      </c>
      <c r="D8888" s="155">
        <v>845</v>
      </c>
      <c r="E8888" s="17">
        <v>1680</v>
      </c>
      <c r="F8888" s="17">
        <v>233300</v>
      </c>
      <c r="G8888" s="17">
        <v>115247.14440000006</v>
      </c>
      <c r="H8888">
        <v>54.077799003279729</v>
      </c>
    </row>
    <row r="8889" spans="1:8" x14ac:dyDescent="0.3">
      <c r="A8889" t="s">
        <v>9932</v>
      </c>
      <c r="B8889" t="s">
        <v>9924</v>
      </c>
      <c r="C8889" t="s">
        <v>22</v>
      </c>
      <c r="D8889" s="155">
        <v>845</v>
      </c>
      <c r="E8889" s="17">
        <v>1600</v>
      </c>
      <c r="F8889" s="17">
        <v>390219</v>
      </c>
      <c r="G8889" s="17">
        <v>198446.41800000009</v>
      </c>
      <c r="H8889">
        <v>52.528984307047629</v>
      </c>
    </row>
    <row r="8890" spans="1:8" x14ac:dyDescent="0.3">
      <c r="A8890" t="s">
        <v>9933</v>
      </c>
      <c r="B8890" t="s">
        <v>9924</v>
      </c>
      <c r="C8890" t="s">
        <v>23</v>
      </c>
      <c r="D8890" s="155">
        <v>845</v>
      </c>
      <c r="E8890" s="17">
        <v>880</v>
      </c>
      <c r="F8890" s="17">
        <v>278335</v>
      </c>
      <c r="G8890" s="17">
        <v>146172.55800000005</v>
      </c>
      <c r="H8890">
        <v>60.224718071568319</v>
      </c>
    </row>
    <row r="8891" spans="1:8" x14ac:dyDescent="0.3">
      <c r="A8891" t="s">
        <v>9934</v>
      </c>
      <c r="B8891" t="s">
        <v>9924</v>
      </c>
      <c r="C8891" t="s">
        <v>24</v>
      </c>
      <c r="D8891" s="155">
        <v>845</v>
      </c>
      <c r="E8891" s="17">
        <v>3760</v>
      </c>
      <c r="F8891" s="17">
        <v>359481</v>
      </c>
      <c r="G8891" s="17">
        <v>180958.26199999999</v>
      </c>
      <c r="H8891">
        <v>55.606187040442926</v>
      </c>
    </row>
    <row r="8892" spans="1:8" x14ac:dyDescent="0.3">
      <c r="A8892" t="s">
        <v>9935</v>
      </c>
      <c r="B8892" t="s">
        <v>9924</v>
      </c>
      <c r="C8892" t="s">
        <v>25</v>
      </c>
      <c r="D8892" s="155">
        <v>845</v>
      </c>
      <c r="E8892" s="17">
        <v>1400</v>
      </c>
      <c r="F8892" s="17">
        <v>210799</v>
      </c>
      <c r="G8892" s="17">
        <v>109370.94400000003</v>
      </c>
      <c r="H8892">
        <v>52.07388016388682</v>
      </c>
    </row>
    <row r="8893" spans="1:8" x14ac:dyDescent="0.3">
      <c r="A8893" t="s">
        <v>9936</v>
      </c>
      <c r="B8893" t="s">
        <v>9924</v>
      </c>
      <c r="C8893" t="s">
        <v>5061</v>
      </c>
      <c r="D8893" s="155">
        <v>845</v>
      </c>
      <c r="E8893" s="17">
        <v>5635</v>
      </c>
      <c r="F8893" s="17">
        <v>424652</v>
      </c>
      <c r="G8893" s="17">
        <v>213541.61800000019</v>
      </c>
      <c r="H8893">
        <v>49.154504079292522</v>
      </c>
    </row>
    <row r="8894" spans="1:8" x14ac:dyDescent="0.3">
      <c r="A8894" t="s">
        <v>9937</v>
      </c>
      <c r="B8894" t="s">
        <v>9924</v>
      </c>
      <c r="C8894" t="s">
        <v>14</v>
      </c>
      <c r="D8894" s="155">
        <v>845</v>
      </c>
      <c r="E8894" s="17">
        <v>1637</v>
      </c>
      <c r="F8894" s="17">
        <v>508336</v>
      </c>
      <c r="G8894" s="17">
        <v>261900.46400000007</v>
      </c>
      <c r="H8894">
        <v>29.604309770081194</v>
      </c>
    </row>
    <row r="8895" spans="1:8" x14ac:dyDescent="0.3">
      <c r="A8895" t="s">
        <v>9938</v>
      </c>
      <c r="B8895" t="s">
        <v>9924</v>
      </c>
      <c r="C8895" t="s">
        <v>15</v>
      </c>
      <c r="D8895" s="155">
        <v>845</v>
      </c>
      <c r="E8895" s="17">
        <v>1533</v>
      </c>
      <c r="F8895" s="17">
        <v>435632</v>
      </c>
      <c r="G8895" s="17">
        <v>255611.98200000013</v>
      </c>
      <c r="H8895">
        <v>33.815235651181879</v>
      </c>
    </row>
    <row r="8896" spans="1:8" x14ac:dyDescent="0.3">
      <c r="A8896" t="s">
        <v>9939</v>
      </c>
      <c r="B8896" t="s">
        <v>9924</v>
      </c>
      <c r="C8896" t="s">
        <v>5063</v>
      </c>
      <c r="D8896" s="155">
        <v>845</v>
      </c>
      <c r="E8896" s="17">
        <v>400</v>
      </c>
      <c r="F8896" s="17">
        <v>12428</v>
      </c>
      <c r="G8896" s="17">
        <v>5647.483999999994</v>
      </c>
      <c r="H8896">
        <v>88.84217221816148</v>
      </c>
    </row>
    <row r="8897" spans="1:8" x14ac:dyDescent="0.3">
      <c r="A8897" t="s">
        <v>9940</v>
      </c>
      <c r="B8897" t="s">
        <v>9924</v>
      </c>
      <c r="C8897" t="s">
        <v>5065</v>
      </c>
      <c r="D8897" s="155">
        <v>845</v>
      </c>
      <c r="E8897" s="17">
        <v>684</v>
      </c>
      <c r="F8897" s="17">
        <v>998111</v>
      </c>
      <c r="G8897" s="17">
        <v>473169.45900000026</v>
      </c>
      <c r="H8897">
        <v>61.420560387694707</v>
      </c>
    </row>
    <row r="8898" spans="1:8" x14ac:dyDescent="0.3">
      <c r="A8898" t="s">
        <v>9941</v>
      </c>
      <c r="B8898" t="s">
        <v>9924</v>
      </c>
      <c r="C8898" t="s">
        <v>5067</v>
      </c>
      <c r="D8898" s="155">
        <v>845</v>
      </c>
      <c r="E8898" s="17">
        <v>912</v>
      </c>
      <c r="F8898" s="17">
        <v>1162718</v>
      </c>
      <c r="G8898" s="17">
        <v>512795.8036999997</v>
      </c>
      <c r="H8898">
        <v>55.78578220425058</v>
      </c>
    </row>
    <row r="8899" spans="1:8" x14ac:dyDescent="0.3">
      <c r="A8899" t="s">
        <v>9942</v>
      </c>
      <c r="B8899" t="s">
        <v>9924</v>
      </c>
      <c r="C8899" t="s">
        <v>5069</v>
      </c>
      <c r="D8899" s="155">
        <v>845</v>
      </c>
      <c r="E8899" s="17">
        <v>1056</v>
      </c>
      <c r="F8899" s="17">
        <v>291731</v>
      </c>
      <c r="G8899" s="17">
        <v>43726.68009999994</v>
      </c>
      <c r="H8899">
        <v>93.925198032004374</v>
      </c>
    </row>
    <row r="8900" spans="1:8" x14ac:dyDescent="0.3">
      <c r="A8900" t="s">
        <v>9943</v>
      </c>
      <c r="B8900" t="s">
        <v>9924</v>
      </c>
      <c r="C8900" t="s">
        <v>5071</v>
      </c>
      <c r="D8900" s="155">
        <v>845</v>
      </c>
      <c r="E8900" s="17">
        <v>400</v>
      </c>
      <c r="F8900" s="17">
        <v>160739</v>
      </c>
      <c r="G8900" s="17">
        <v>66302.227799999993</v>
      </c>
      <c r="H8900">
        <v>81.75050288620524</v>
      </c>
    </row>
    <row r="8901" spans="1:8" x14ac:dyDescent="0.3">
      <c r="A8901" t="s">
        <v>9944</v>
      </c>
      <c r="B8901" t="s">
        <v>9924</v>
      </c>
      <c r="C8901" t="s">
        <v>5073</v>
      </c>
      <c r="D8901" s="155">
        <v>845</v>
      </c>
      <c r="E8901" s="17">
        <v>160</v>
      </c>
      <c r="F8901" s="17">
        <v>137472</v>
      </c>
      <c r="G8901" s="17">
        <v>42231.618800000026</v>
      </c>
      <c r="H8901">
        <v>37.488956243278906</v>
      </c>
    </row>
    <row r="8902" spans="1:8" x14ac:dyDescent="0.3">
      <c r="A8902" t="s">
        <v>9945</v>
      </c>
      <c r="B8902" t="s">
        <v>9924</v>
      </c>
      <c r="C8902" t="s">
        <v>5075</v>
      </c>
      <c r="D8902" s="155">
        <v>845</v>
      </c>
      <c r="E8902" s="17">
        <v>160</v>
      </c>
      <c r="F8902" s="17">
        <v>78285</v>
      </c>
      <c r="G8902" s="17">
        <v>19633.259999999987</v>
      </c>
      <c r="H8902">
        <v>53.352018882986208</v>
      </c>
    </row>
    <row r="8903" spans="1:8" x14ac:dyDescent="0.3">
      <c r="A8903" t="s">
        <v>9946</v>
      </c>
      <c r="B8903" t="s">
        <v>9924</v>
      </c>
      <c r="C8903" t="s">
        <v>26</v>
      </c>
      <c r="D8903" s="155">
        <v>845</v>
      </c>
      <c r="E8903" s="17">
        <v>912</v>
      </c>
      <c r="F8903" s="17">
        <v>271988</v>
      </c>
      <c r="G8903" s="17">
        <v>128548.66550000006</v>
      </c>
      <c r="H8903">
        <v>77.052166270333359</v>
      </c>
    </row>
    <row r="8904" spans="1:8" x14ac:dyDescent="0.3">
      <c r="A8904" t="s">
        <v>9947</v>
      </c>
      <c r="B8904" t="s">
        <v>9924</v>
      </c>
      <c r="C8904" t="s">
        <v>27</v>
      </c>
      <c r="D8904" s="155">
        <v>845</v>
      </c>
      <c r="E8904" s="17">
        <v>1368</v>
      </c>
      <c r="F8904" s="17">
        <v>295180</v>
      </c>
      <c r="G8904" s="17">
        <v>135057.99950000009</v>
      </c>
      <c r="H8904">
        <v>98.862718283987462</v>
      </c>
    </row>
    <row r="8905" spans="1:8" x14ac:dyDescent="0.3">
      <c r="A8905" t="s">
        <v>9948</v>
      </c>
      <c r="B8905" t="s">
        <v>9924</v>
      </c>
      <c r="C8905" t="s">
        <v>28</v>
      </c>
      <c r="D8905" s="155">
        <v>845</v>
      </c>
      <c r="E8905" s="17">
        <v>1320</v>
      </c>
      <c r="F8905" s="17">
        <v>255207</v>
      </c>
      <c r="G8905" s="17">
        <v>97312.150399999955</v>
      </c>
      <c r="H8905">
        <v>65.377953851890567</v>
      </c>
    </row>
    <row r="8906" spans="1:8" x14ac:dyDescent="0.3">
      <c r="A8906" t="s">
        <v>9949</v>
      </c>
      <c r="B8906" t="s">
        <v>9924</v>
      </c>
      <c r="C8906" t="s">
        <v>29</v>
      </c>
      <c r="D8906" s="155">
        <v>845</v>
      </c>
      <c r="E8906" s="17">
        <v>400</v>
      </c>
      <c r="F8906" s="17">
        <v>145042</v>
      </c>
      <c r="G8906" s="17">
        <v>69938.023699999991</v>
      </c>
      <c r="H8906">
        <v>66.681186754954766</v>
      </c>
    </row>
    <row r="8907" spans="1:8" x14ac:dyDescent="0.3">
      <c r="A8907" t="s">
        <v>9950</v>
      </c>
      <c r="B8907" t="s">
        <v>9924</v>
      </c>
      <c r="C8907" t="s">
        <v>5077</v>
      </c>
      <c r="D8907" s="155">
        <v>845</v>
      </c>
      <c r="E8907" s="17">
        <v>640</v>
      </c>
      <c r="F8907" s="17">
        <v>10352</v>
      </c>
      <c r="G8907" s="17">
        <v>5462.6120000000001</v>
      </c>
      <c r="H8907">
        <v>69.044346306736131</v>
      </c>
    </row>
    <row r="8908" spans="1:8" x14ac:dyDescent="0.3">
      <c r="A8908" t="s">
        <v>9951</v>
      </c>
      <c r="B8908" t="s">
        <v>9924</v>
      </c>
      <c r="C8908" t="s">
        <v>30</v>
      </c>
      <c r="D8908" s="155">
        <v>845</v>
      </c>
      <c r="E8908" s="17">
        <v>1500</v>
      </c>
      <c r="F8908" s="17">
        <v>272755</v>
      </c>
      <c r="G8908" s="17">
        <v>148171.61739999999</v>
      </c>
      <c r="H8908">
        <v>65.805031493020337</v>
      </c>
    </row>
    <row r="8909" spans="1:8" x14ac:dyDescent="0.3">
      <c r="A8909" t="s">
        <v>9952</v>
      </c>
      <c r="B8909" t="s">
        <v>9924</v>
      </c>
      <c r="C8909" t="s">
        <v>5079</v>
      </c>
      <c r="D8909" s="155">
        <v>845</v>
      </c>
      <c r="E8909" s="17">
        <v>600</v>
      </c>
      <c r="F8909" s="17">
        <v>21661</v>
      </c>
      <c r="G8909" s="17">
        <v>10253.756000000001</v>
      </c>
      <c r="H8909">
        <v>100.40425052712122</v>
      </c>
    </row>
    <row r="8910" spans="1:8" x14ac:dyDescent="0.3">
      <c r="A8910" t="s">
        <v>9953</v>
      </c>
      <c r="B8910" t="s">
        <v>9924</v>
      </c>
      <c r="C8910" t="s">
        <v>5081</v>
      </c>
      <c r="D8910" s="155">
        <v>845</v>
      </c>
      <c r="E8910" s="17">
        <v>0</v>
      </c>
      <c r="F8910" s="17">
        <v>120120</v>
      </c>
      <c r="G8910" s="17">
        <v>53739.269199999981</v>
      </c>
      <c r="H8910">
        <v>60.973669387502405</v>
      </c>
    </row>
    <row r="8911" spans="1:8" x14ac:dyDescent="0.3">
      <c r="A8911" t="s">
        <v>9954</v>
      </c>
      <c r="B8911" t="s">
        <v>9924</v>
      </c>
      <c r="C8911" t="s">
        <v>5083</v>
      </c>
      <c r="D8911" s="155">
        <v>845</v>
      </c>
      <c r="E8911" s="17">
        <v>0</v>
      </c>
      <c r="F8911" s="17">
        <v>168072</v>
      </c>
      <c r="G8911" s="17">
        <v>84549.924200000023</v>
      </c>
      <c r="H8911">
        <v>57.376074330039565</v>
      </c>
    </row>
    <row r="8912" spans="1:8" x14ac:dyDescent="0.3">
      <c r="A8912" t="s">
        <v>9955</v>
      </c>
      <c r="B8912" t="s">
        <v>9924</v>
      </c>
      <c r="C8912" t="s">
        <v>5085</v>
      </c>
      <c r="D8912" s="155">
        <v>845</v>
      </c>
      <c r="E8912" s="17">
        <v>270</v>
      </c>
      <c r="F8912" s="17">
        <v>64763</v>
      </c>
      <c r="G8912" s="17">
        <v>27756.345500000003</v>
      </c>
      <c r="H8912">
        <v>42.565558829426216</v>
      </c>
    </row>
    <row r="8913" spans="1:8" x14ac:dyDescent="0.3">
      <c r="A8913" t="s">
        <v>9956</v>
      </c>
      <c r="B8913" t="s">
        <v>9924</v>
      </c>
      <c r="C8913" t="s">
        <v>31</v>
      </c>
      <c r="D8913" s="155">
        <v>845</v>
      </c>
      <c r="E8913" s="17">
        <v>3680</v>
      </c>
      <c r="F8913" s="17">
        <v>522629</v>
      </c>
      <c r="G8913" s="17">
        <v>249284.55429999984</v>
      </c>
      <c r="H8913">
        <v>50.874183946515075</v>
      </c>
    </row>
    <row r="8914" spans="1:8" x14ac:dyDescent="0.3">
      <c r="A8914" t="s">
        <v>9957</v>
      </c>
      <c r="B8914" t="s">
        <v>9924</v>
      </c>
      <c r="C8914" t="s">
        <v>5087</v>
      </c>
      <c r="D8914" s="155">
        <v>845</v>
      </c>
      <c r="E8914" s="17">
        <v>0</v>
      </c>
      <c r="F8914" s="17">
        <v>25126</v>
      </c>
      <c r="G8914" s="17">
        <v>8543.2540000000008</v>
      </c>
      <c r="H8914">
        <v>121.69273729453495</v>
      </c>
    </row>
    <row r="8915" spans="1:8" x14ac:dyDescent="0.3">
      <c r="A8915" t="s">
        <v>9958</v>
      </c>
      <c r="B8915" t="s">
        <v>9959</v>
      </c>
      <c r="C8915" t="s">
        <v>4</v>
      </c>
      <c r="D8915" s="155">
        <v>1056.0999999999999</v>
      </c>
      <c r="E8915" s="17">
        <v>10944</v>
      </c>
      <c r="F8915" s="17">
        <v>2325881</v>
      </c>
      <c r="G8915" s="17">
        <v>1081261.4393000002</v>
      </c>
      <c r="H8915">
        <v>66.431596158586785</v>
      </c>
    </row>
    <row r="8916" spans="1:8" x14ac:dyDescent="0.3">
      <c r="A8916" t="s">
        <v>9960</v>
      </c>
      <c r="B8916" t="s">
        <v>9959</v>
      </c>
      <c r="C8916" t="s">
        <v>2</v>
      </c>
      <c r="D8916" s="155">
        <v>1056.0999999999999</v>
      </c>
      <c r="E8916" s="17">
        <v>12714</v>
      </c>
      <c r="F8916" s="17">
        <v>3588734</v>
      </c>
      <c r="G8916" s="17">
        <v>1799380.2371999999</v>
      </c>
      <c r="H8916">
        <v>73.415700353258629</v>
      </c>
    </row>
    <row r="8917" spans="1:8" x14ac:dyDescent="0.3">
      <c r="A8917" t="s">
        <v>9961</v>
      </c>
      <c r="B8917" t="s">
        <v>9959</v>
      </c>
      <c r="C8917" t="s">
        <v>3</v>
      </c>
      <c r="D8917" s="155">
        <v>1056.0999999999999</v>
      </c>
      <c r="E8917" s="17">
        <v>15552</v>
      </c>
      <c r="F8917" s="17">
        <v>1565845</v>
      </c>
      <c r="G8917" s="17">
        <v>707296.77330000047</v>
      </c>
      <c r="H8917">
        <v>71.092856565910665</v>
      </c>
    </row>
    <row r="8918" spans="1:8" x14ac:dyDescent="0.3">
      <c r="A8918" t="s">
        <v>9962</v>
      </c>
      <c r="B8918" t="s">
        <v>9959</v>
      </c>
      <c r="C8918" t="s">
        <v>7</v>
      </c>
      <c r="D8918" s="155">
        <v>1056.0999999999999</v>
      </c>
      <c r="E8918" s="17">
        <v>4095</v>
      </c>
      <c r="F8918" s="17">
        <v>854063</v>
      </c>
      <c r="G8918" s="17">
        <v>448534.10599999956</v>
      </c>
      <c r="H8918">
        <v>79.090328789247607</v>
      </c>
    </row>
    <row r="8919" spans="1:8" x14ac:dyDescent="0.3">
      <c r="A8919" t="s">
        <v>9963</v>
      </c>
      <c r="B8919" t="s">
        <v>9959</v>
      </c>
      <c r="C8919" t="s">
        <v>5</v>
      </c>
      <c r="D8919" s="155">
        <v>1056.0999999999999</v>
      </c>
      <c r="E8919" s="17">
        <v>4400</v>
      </c>
      <c r="F8919" s="17">
        <v>678289</v>
      </c>
      <c r="G8919" s="17">
        <v>382661.36319999961</v>
      </c>
      <c r="H8919">
        <v>57.272648534394342</v>
      </c>
    </row>
    <row r="8920" spans="1:8" x14ac:dyDescent="0.3">
      <c r="A8920" t="s">
        <v>9964</v>
      </c>
      <c r="B8920" t="s">
        <v>9959</v>
      </c>
      <c r="C8920" t="s">
        <v>6</v>
      </c>
      <c r="D8920" s="155">
        <v>1056.0999999999999</v>
      </c>
      <c r="E8920" s="17">
        <v>1840</v>
      </c>
      <c r="F8920" s="17">
        <v>376911</v>
      </c>
      <c r="G8920" s="17">
        <v>177472.25889999984</v>
      </c>
      <c r="H8920">
        <v>53.51274597671437</v>
      </c>
    </row>
    <row r="8921" spans="1:8" x14ac:dyDescent="0.3">
      <c r="A8921" t="s">
        <v>9965</v>
      </c>
      <c r="B8921" t="s">
        <v>9959</v>
      </c>
      <c r="C8921" t="s">
        <v>8</v>
      </c>
      <c r="D8921" s="155">
        <v>1056.0999999999999</v>
      </c>
      <c r="E8921" s="17">
        <v>3660</v>
      </c>
      <c r="F8921" s="17">
        <v>650565</v>
      </c>
      <c r="G8921" s="17">
        <v>327549.19999999966</v>
      </c>
      <c r="H8921">
        <v>57.678034304823463</v>
      </c>
    </row>
    <row r="8922" spans="1:8" x14ac:dyDescent="0.3">
      <c r="A8922" t="s">
        <v>9966</v>
      </c>
      <c r="B8922" t="s">
        <v>9959</v>
      </c>
      <c r="C8922" t="s">
        <v>21</v>
      </c>
      <c r="D8922" s="155">
        <v>1056.0999999999999</v>
      </c>
      <c r="E8922" s="17">
        <v>2760</v>
      </c>
      <c r="F8922" s="17">
        <v>229540</v>
      </c>
      <c r="G8922" s="17">
        <v>82128.840599999821</v>
      </c>
      <c r="H8922">
        <v>64.488488341676984</v>
      </c>
    </row>
    <row r="8923" spans="1:8" x14ac:dyDescent="0.3">
      <c r="A8923" t="s">
        <v>9967</v>
      </c>
      <c r="B8923" t="s">
        <v>9959</v>
      </c>
      <c r="C8923" t="s">
        <v>22</v>
      </c>
      <c r="D8923" s="155">
        <v>1056.0999999999999</v>
      </c>
      <c r="E8923" s="17">
        <v>2600</v>
      </c>
      <c r="F8923" s="17">
        <v>406383</v>
      </c>
      <c r="G8923" s="17">
        <v>176640.22599999967</v>
      </c>
      <c r="H8923">
        <v>68.774052312957551</v>
      </c>
    </row>
    <row r="8924" spans="1:8" x14ac:dyDescent="0.3">
      <c r="A8924" t="s">
        <v>9968</v>
      </c>
      <c r="B8924" t="s">
        <v>9959</v>
      </c>
      <c r="C8924" t="s">
        <v>23</v>
      </c>
      <c r="D8924" s="155">
        <v>1056.0999999999999</v>
      </c>
      <c r="E8924" s="17">
        <v>1480</v>
      </c>
      <c r="F8924" s="17">
        <v>297083</v>
      </c>
      <c r="G8924" s="17">
        <v>142337.86199999994</v>
      </c>
      <c r="H8924">
        <v>77.352289881314363</v>
      </c>
    </row>
    <row r="8925" spans="1:8" x14ac:dyDescent="0.3">
      <c r="A8925" t="s">
        <v>9969</v>
      </c>
      <c r="B8925" t="s">
        <v>9959</v>
      </c>
      <c r="C8925" t="s">
        <v>24</v>
      </c>
      <c r="D8925" s="155">
        <v>1056.0999999999999</v>
      </c>
      <c r="E8925" s="17">
        <v>6160</v>
      </c>
      <c r="F8925" s="17">
        <v>482693</v>
      </c>
      <c r="G8925" s="17">
        <v>225104.58400000006</v>
      </c>
      <c r="H8925">
        <v>68.83029688532271</v>
      </c>
    </row>
    <row r="8926" spans="1:8" x14ac:dyDescent="0.3">
      <c r="A8926" t="s">
        <v>9970</v>
      </c>
      <c r="B8926" t="s">
        <v>9959</v>
      </c>
      <c r="C8926" t="s">
        <v>25</v>
      </c>
      <c r="D8926" s="155">
        <v>1056.0999999999999</v>
      </c>
      <c r="E8926" s="17">
        <v>2280</v>
      </c>
      <c r="F8926" s="17">
        <v>228867</v>
      </c>
      <c r="G8926" s="17">
        <v>112112.21000000006</v>
      </c>
      <c r="H8926">
        <v>78.255229599573639</v>
      </c>
    </row>
    <row r="8927" spans="1:8" x14ac:dyDescent="0.3">
      <c r="A8927" t="s">
        <v>9971</v>
      </c>
      <c r="B8927" t="s">
        <v>9959</v>
      </c>
      <c r="C8927" t="s">
        <v>5061</v>
      </c>
      <c r="D8927" s="155">
        <v>1056.0999999999999</v>
      </c>
      <c r="E8927" s="17">
        <v>3928</v>
      </c>
      <c r="F8927" s="17">
        <v>297366</v>
      </c>
      <c r="G8927" s="17">
        <v>143598.67899999983</v>
      </c>
      <c r="H8927">
        <v>71.699647955757598</v>
      </c>
    </row>
    <row r="8928" spans="1:8" x14ac:dyDescent="0.3">
      <c r="A8928" t="s">
        <v>9972</v>
      </c>
      <c r="B8928" t="s">
        <v>9959</v>
      </c>
      <c r="C8928" t="s">
        <v>14</v>
      </c>
      <c r="D8928" s="155">
        <v>1056.0999999999999</v>
      </c>
      <c r="E8928" s="17">
        <v>1319</v>
      </c>
      <c r="F8928" s="17">
        <v>344712</v>
      </c>
      <c r="G8928" s="17">
        <v>173665.31400000004</v>
      </c>
      <c r="H8928">
        <v>39.247376395237474</v>
      </c>
    </row>
    <row r="8929" spans="1:8" x14ac:dyDescent="0.3">
      <c r="A8929" t="s">
        <v>9973</v>
      </c>
      <c r="B8929" t="s">
        <v>9959</v>
      </c>
      <c r="C8929" t="s">
        <v>15</v>
      </c>
      <c r="D8929" s="155">
        <v>1056.0999999999999</v>
      </c>
      <c r="E8929" s="17">
        <v>1272</v>
      </c>
      <c r="F8929" s="17">
        <v>310280</v>
      </c>
      <c r="G8929" s="17">
        <v>174788.77899999998</v>
      </c>
      <c r="H8929">
        <v>61.511499745064697</v>
      </c>
    </row>
    <row r="8930" spans="1:8" x14ac:dyDescent="0.3">
      <c r="A8930" t="s">
        <v>9974</v>
      </c>
      <c r="B8930" t="s">
        <v>9959</v>
      </c>
      <c r="C8930" t="s">
        <v>5063</v>
      </c>
      <c r="D8930" s="155">
        <v>1056.0999999999999</v>
      </c>
      <c r="E8930" s="17">
        <v>400</v>
      </c>
      <c r="F8930" s="17">
        <v>18889</v>
      </c>
      <c r="G8930" s="17">
        <v>8960.9639999999927</v>
      </c>
      <c r="H8930">
        <v>52.479592015983819</v>
      </c>
    </row>
    <row r="8931" spans="1:8" x14ac:dyDescent="0.3">
      <c r="A8931" t="s">
        <v>9975</v>
      </c>
      <c r="B8931" t="s">
        <v>9959</v>
      </c>
      <c r="C8931" t="s">
        <v>5065</v>
      </c>
      <c r="D8931" s="155">
        <v>1056.0999999999999</v>
      </c>
      <c r="E8931" s="17">
        <v>0</v>
      </c>
      <c r="F8931" s="17">
        <v>508373</v>
      </c>
      <c r="G8931" s="17">
        <v>173145.56440000044</v>
      </c>
      <c r="H8931">
        <v>91.63955678005982</v>
      </c>
    </row>
    <row r="8932" spans="1:8" x14ac:dyDescent="0.3">
      <c r="A8932" t="s">
        <v>9976</v>
      </c>
      <c r="B8932" t="s">
        <v>9959</v>
      </c>
      <c r="C8932" t="s">
        <v>5067</v>
      </c>
      <c r="D8932" s="155">
        <v>1056.0999999999999</v>
      </c>
      <c r="E8932" s="17">
        <v>0</v>
      </c>
      <c r="F8932" s="17">
        <v>277042</v>
      </c>
      <c r="G8932" s="17">
        <v>105974.43840000016</v>
      </c>
      <c r="H8932">
        <v>92.295478074435621</v>
      </c>
    </row>
    <row r="8933" spans="1:8" x14ac:dyDescent="0.3">
      <c r="A8933" t="s">
        <v>9977</v>
      </c>
      <c r="B8933" t="s">
        <v>9959</v>
      </c>
      <c r="C8933" t="s">
        <v>5069</v>
      </c>
      <c r="D8933" s="155">
        <v>1056.0999999999999</v>
      </c>
      <c r="E8933" s="17">
        <v>0</v>
      </c>
      <c r="F8933" s="17">
        <v>73091</v>
      </c>
      <c r="G8933" s="17">
        <v>35200.770000000019</v>
      </c>
      <c r="H8933">
        <v>66.331153439818195</v>
      </c>
    </row>
    <row r="8934" spans="1:8" x14ac:dyDescent="0.3">
      <c r="A8934" t="s">
        <v>9978</v>
      </c>
      <c r="B8934" t="s">
        <v>9959</v>
      </c>
      <c r="C8934" t="s">
        <v>5071</v>
      </c>
      <c r="D8934" s="155">
        <v>1056.0999999999999</v>
      </c>
      <c r="E8934" s="17">
        <v>0</v>
      </c>
      <c r="F8934" s="17">
        <v>67707</v>
      </c>
      <c r="G8934" s="17">
        <v>28880.563499999997</v>
      </c>
      <c r="H8934">
        <v>50.000645910422392</v>
      </c>
    </row>
    <row r="8935" spans="1:8" x14ac:dyDescent="0.3">
      <c r="A8935" t="s">
        <v>9979</v>
      </c>
      <c r="B8935" t="s">
        <v>9959</v>
      </c>
      <c r="C8935" t="s">
        <v>5073</v>
      </c>
      <c r="D8935" s="155">
        <v>1056.0999999999999</v>
      </c>
      <c r="E8935" s="17">
        <v>0</v>
      </c>
      <c r="F8935" s="17">
        <v>55995</v>
      </c>
      <c r="G8935" s="17">
        <v>21385.847599999986</v>
      </c>
      <c r="H8935">
        <v>56.041831119793585</v>
      </c>
    </row>
    <row r="8936" spans="1:8" x14ac:dyDescent="0.3">
      <c r="A8936" t="s">
        <v>9980</v>
      </c>
      <c r="B8936" t="s">
        <v>9959</v>
      </c>
      <c r="C8936" t="s">
        <v>5075</v>
      </c>
      <c r="D8936" s="155">
        <v>1056.0999999999999</v>
      </c>
      <c r="E8936" s="17">
        <v>0</v>
      </c>
      <c r="F8936" s="17">
        <v>1043</v>
      </c>
      <c r="G8936" s="17">
        <v>375.65999999999997</v>
      </c>
      <c r="H8936">
        <v>161.72478796415618</v>
      </c>
    </row>
    <row r="8937" spans="1:8" x14ac:dyDescent="0.3">
      <c r="A8937" t="s">
        <v>9981</v>
      </c>
      <c r="B8937" t="s">
        <v>9959</v>
      </c>
      <c r="C8937" t="s">
        <v>26</v>
      </c>
      <c r="D8937" s="155">
        <v>1056.0999999999999</v>
      </c>
      <c r="E8937" s="17">
        <v>1368</v>
      </c>
      <c r="F8937" s="17">
        <v>499439</v>
      </c>
      <c r="G8937" s="17">
        <v>233948.06760000018</v>
      </c>
      <c r="H8937">
        <v>88.76713747230032</v>
      </c>
    </row>
    <row r="8938" spans="1:8" x14ac:dyDescent="0.3">
      <c r="A8938" t="s">
        <v>9982</v>
      </c>
      <c r="B8938" t="s">
        <v>9959</v>
      </c>
      <c r="C8938" t="s">
        <v>27</v>
      </c>
      <c r="D8938" s="155">
        <v>1056.0999999999999</v>
      </c>
      <c r="E8938" s="17">
        <v>1596</v>
      </c>
      <c r="F8938" s="17">
        <v>311376</v>
      </c>
      <c r="G8938" s="17">
        <v>122240.17549999995</v>
      </c>
      <c r="H8938">
        <v>124.58896150845295</v>
      </c>
    </row>
    <row r="8939" spans="1:8" x14ac:dyDescent="0.3">
      <c r="A8939" t="s">
        <v>9983</v>
      </c>
      <c r="B8939" t="s">
        <v>9959</v>
      </c>
      <c r="C8939" t="s">
        <v>28</v>
      </c>
      <c r="D8939" s="155">
        <v>1056.0999999999999</v>
      </c>
      <c r="E8939" s="17">
        <v>1920</v>
      </c>
      <c r="F8939" s="17">
        <v>335546</v>
      </c>
      <c r="G8939" s="17">
        <v>87123.513599999977</v>
      </c>
      <c r="H8939">
        <v>77.728449478235277</v>
      </c>
    </row>
    <row r="8940" spans="1:8" x14ac:dyDescent="0.3">
      <c r="A8940" t="s">
        <v>9984</v>
      </c>
      <c r="B8940" t="s">
        <v>9959</v>
      </c>
      <c r="C8940" t="s">
        <v>29</v>
      </c>
      <c r="D8940" s="155">
        <v>1056.0999999999999</v>
      </c>
      <c r="E8940" s="17">
        <v>1000</v>
      </c>
      <c r="F8940" s="17">
        <v>201534</v>
      </c>
      <c r="G8940" s="17">
        <v>72357.74750000007</v>
      </c>
      <c r="H8940">
        <v>73.457977510997978</v>
      </c>
    </row>
    <row r="8941" spans="1:8" x14ac:dyDescent="0.3">
      <c r="A8941" t="s">
        <v>9985</v>
      </c>
      <c r="B8941" t="s">
        <v>9959</v>
      </c>
      <c r="C8941" t="s">
        <v>5077</v>
      </c>
      <c r="D8941" s="155">
        <v>1056.0999999999999</v>
      </c>
      <c r="E8941" s="17">
        <v>960</v>
      </c>
      <c r="F8941" s="17">
        <v>14081</v>
      </c>
      <c r="G8941" s="17">
        <v>6322.9279999999999</v>
      </c>
      <c r="H8941">
        <v>99.846304287972572</v>
      </c>
    </row>
    <row r="8942" spans="1:8" x14ac:dyDescent="0.3">
      <c r="A8942" t="s">
        <v>9986</v>
      </c>
      <c r="B8942" t="s">
        <v>9959</v>
      </c>
      <c r="C8942" t="s">
        <v>30</v>
      </c>
      <c r="D8942" s="155">
        <v>1056.0999999999999</v>
      </c>
      <c r="E8942" s="17">
        <v>1450</v>
      </c>
      <c r="F8942" s="17">
        <v>61559</v>
      </c>
      <c r="G8942" s="17">
        <v>23298.412000000004</v>
      </c>
      <c r="H8942">
        <v>203.70273486910358</v>
      </c>
    </row>
    <row r="8943" spans="1:8" x14ac:dyDescent="0.3">
      <c r="A8943" t="s">
        <v>9987</v>
      </c>
      <c r="B8943" t="s">
        <v>9959</v>
      </c>
      <c r="C8943" t="s">
        <v>5079</v>
      </c>
      <c r="D8943" s="155">
        <v>1056.0999999999999</v>
      </c>
      <c r="E8943" s="17">
        <v>960</v>
      </c>
      <c r="F8943" s="17">
        <v>8385</v>
      </c>
      <c r="G8943" s="17">
        <v>3941.8180000000002</v>
      </c>
      <c r="H8943">
        <v>345.89551395823992</v>
      </c>
    </row>
    <row r="8944" spans="1:8" x14ac:dyDescent="0.3">
      <c r="A8944" t="s">
        <v>9988</v>
      </c>
      <c r="B8944" t="s">
        <v>9959</v>
      </c>
      <c r="C8944" t="s">
        <v>5081</v>
      </c>
      <c r="D8944" s="155">
        <v>1056.0999999999999</v>
      </c>
      <c r="E8944" s="17">
        <v>0</v>
      </c>
      <c r="F8944" s="17">
        <v>86074</v>
      </c>
      <c r="G8944" s="17">
        <v>20590.944599999995</v>
      </c>
      <c r="H8944">
        <v>79.6547560714463</v>
      </c>
    </row>
    <row r="8945" spans="1:8" x14ac:dyDescent="0.3">
      <c r="A8945" t="s">
        <v>9989</v>
      </c>
      <c r="B8945" t="s">
        <v>9959</v>
      </c>
      <c r="C8945" t="s">
        <v>5083</v>
      </c>
      <c r="D8945" s="155">
        <v>1056.0999999999999</v>
      </c>
      <c r="E8945" s="17">
        <v>0</v>
      </c>
      <c r="F8945" s="17">
        <v>155454</v>
      </c>
      <c r="G8945" s="17">
        <v>79899.216999999975</v>
      </c>
      <c r="H8945">
        <v>76.879361315881141</v>
      </c>
    </row>
    <row r="8946" spans="1:8" x14ac:dyDescent="0.3">
      <c r="A8946" t="s">
        <v>9990</v>
      </c>
      <c r="B8946" t="s">
        <v>9959</v>
      </c>
      <c r="C8946" t="s">
        <v>5085</v>
      </c>
      <c r="D8946" s="155">
        <v>1056.0999999999999</v>
      </c>
      <c r="E8946" s="17">
        <v>180</v>
      </c>
      <c r="F8946" s="17">
        <v>23348</v>
      </c>
      <c r="G8946" s="17">
        <v>5748.1280000000006</v>
      </c>
      <c r="H8946">
        <v>51.772857120779072</v>
      </c>
    </row>
    <row r="8947" spans="1:8" x14ac:dyDescent="0.3">
      <c r="A8947" t="s">
        <v>9991</v>
      </c>
      <c r="B8947" t="s">
        <v>9959</v>
      </c>
      <c r="C8947" t="s">
        <v>31</v>
      </c>
      <c r="D8947" s="155">
        <v>1056.0999999999999</v>
      </c>
      <c r="E8947" s="17">
        <v>2200</v>
      </c>
      <c r="F8947" s="17">
        <v>226726</v>
      </c>
      <c r="G8947" s="17">
        <v>101322.27129999999</v>
      </c>
      <c r="H8947">
        <v>70.529962157337309</v>
      </c>
    </row>
    <row r="8948" spans="1:8" x14ac:dyDescent="0.3">
      <c r="A8948" t="s">
        <v>9992</v>
      </c>
      <c r="B8948" t="s">
        <v>9959</v>
      </c>
      <c r="C8948" t="s">
        <v>5087</v>
      </c>
      <c r="D8948" s="155">
        <v>1056.0999999999999</v>
      </c>
      <c r="E8948" s="17">
        <v>0</v>
      </c>
      <c r="F8948" s="17">
        <v>12684</v>
      </c>
      <c r="G8948" s="17">
        <v>4202.652</v>
      </c>
      <c r="H8948">
        <v>112.627083418815</v>
      </c>
    </row>
    <row r="8949" spans="1:8" x14ac:dyDescent="0.3">
      <c r="A8949" t="s">
        <v>9993</v>
      </c>
      <c r="B8949" t="s">
        <v>9994</v>
      </c>
      <c r="C8949" t="s">
        <v>4</v>
      </c>
      <c r="D8949" s="155">
        <v>2025</v>
      </c>
      <c r="E8949" s="17">
        <v>20326</v>
      </c>
      <c r="F8949" s="17">
        <v>5838752</v>
      </c>
      <c r="G8949" s="17">
        <v>2337873.3351000012</v>
      </c>
      <c r="H8949">
        <v>46.258784144358813</v>
      </c>
    </row>
    <row r="8950" spans="1:8" x14ac:dyDescent="0.3">
      <c r="A8950" t="s">
        <v>9995</v>
      </c>
      <c r="B8950" t="s">
        <v>9994</v>
      </c>
      <c r="C8950" t="s">
        <v>2</v>
      </c>
      <c r="D8950" s="155">
        <v>2025</v>
      </c>
      <c r="E8950" s="17">
        <v>27090</v>
      </c>
      <c r="F8950" s="17">
        <v>7446269</v>
      </c>
      <c r="G8950" s="17">
        <v>2860319.1442999952</v>
      </c>
      <c r="H8950">
        <v>65.769012295221557</v>
      </c>
    </row>
    <row r="8951" spans="1:8" x14ac:dyDescent="0.3">
      <c r="A8951" t="s">
        <v>9996</v>
      </c>
      <c r="B8951" t="s">
        <v>9994</v>
      </c>
      <c r="C8951" t="s">
        <v>3</v>
      </c>
      <c r="D8951" s="155">
        <v>2025</v>
      </c>
      <c r="E8951" s="17">
        <v>23112</v>
      </c>
      <c r="F8951" s="17">
        <v>2655962</v>
      </c>
      <c r="G8951" s="17">
        <v>1148372.3345000001</v>
      </c>
      <c r="H8951">
        <v>75.124480271850302</v>
      </c>
    </row>
    <row r="8952" spans="1:8" x14ac:dyDescent="0.3">
      <c r="A8952" t="s">
        <v>9997</v>
      </c>
      <c r="B8952" t="s">
        <v>9994</v>
      </c>
      <c r="C8952" t="s">
        <v>7</v>
      </c>
      <c r="D8952" s="155">
        <v>2025</v>
      </c>
      <c r="E8952" s="17">
        <v>6156</v>
      </c>
      <c r="F8952" s="17">
        <v>1838244</v>
      </c>
      <c r="G8952" s="17">
        <v>861062.89300000132</v>
      </c>
      <c r="H8952">
        <v>54.235368582294996</v>
      </c>
    </row>
    <row r="8953" spans="1:8" x14ac:dyDescent="0.3">
      <c r="A8953" t="s">
        <v>9998</v>
      </c>
      <c r="B8953" t="s">
        <v>9994</v>
      </c>
      <c r="C8953" t="s">
        <v>5</v>
      </c>
      <c r="D8953" s="155">
        <v>2025</v>
      </c>
      <c r="E8953" s="17">
        <v>5200</v>
      </c>
      <c r="F8953" s="17">
        <v>827765</v>
      </c>
      <c r="G8953" s="17">
        <v>429976.50330000004</v>
      </c>
      <c r="H8953">
        <v>237.99138962582302</v>
      </c>
    </row>
    <row r="8954" spans="1:8" x14ac:dyDescent="0.3">
      <c r="A8954" t="s">
        <v>9999</v>
      </c>
      <c r="B8954" t="s">
        <v>9994</v>
      </c>
      <c r="C8954" t="s">
        <v>6</v>
      </c>
      <c r="D8954" s="155">
        <v>2025</v>
      </c>
      <c r="E8954" s="17">
        <v>3120</v>
      </c>
      <c r="F8954" s="17">
        <v>805196</v>
      </c>
      <c r="G8954" s="17">
        <v>335069.05000000022</v>
      </c>
      <c r="H8954">
        <v>36.23048936718056</v>
      </c>
    </row>
    <row r="8955" spans="1:8" x14ac:dyDescent="0.3">
      <c r="A8955" t="s">
        <v>10000</v>
      </c>
      <c r="B8955" t="s">
        <v>9994</v>
      </c>
      <c r="C8955" t="s">
        <v>8</v>
      </c>
      <c r="D8955" s="155">
        <v>2025</v>
      </c>
      <c r="E8955" s="17">
        <v>3900</v>
      </c>
      <c r="F8955" s="17">
        <v>677263</v>
      </c>
      <c r="G8955" s="17">
        <v>249613.43350000016</v>
      </c>
      <c r="H8955">
        <v>43.900157764336186</v>
      </c>
    </row>
    <row r="8956" spans="1:8" x14ac:dyDescent="0.3">
      <c r="A8956" t="s">
        <v>10001</v>
      </c>
      <c r="B8956" t="s">
        <v>9994</v>
      </c>
      <c r="C8956" t="s">
        <v>21</v>
      </c>
      <c r="D8956" s="155">
        <v>2025</v>
      </c>
      <c r="E8956" s="17">
        <v>3630</v>
      </c>
      <c r="F8956" s="17">
        <v>465739</v>
      </c>
      <c r="G8956" s="17">
        <v>188342.42400000006</v>
      </c>
      <c r="H8956">
        <v>50.928923934518927</v>
      </c>
    </row>
    <row r="8957" spans="1:8" x14ac:dyDescent="0.3">
      <c r="A8957" t="s">
        <v>10002</v>
      </c>
      <c r="B8957" t="s">
        <v>9994</v>
      </c>
      <c r="C8957" t="s">
        <v>22</v>
      </c>
      <c r="D8957" s="155">
        <v>2025</v>
      </c>
      <c r="E8957" s="17">
        <v>3160</v>
      </c>
      <c r="F8957" s="17">
        <v>669139</v>
      </c>
      <c r="G8957" s="17">
        <v>291665.76000000024</v>
      </c>
      <c r="H8957">
        <v>43.048822948614912</v>
      </c>
    </row>
    <row r="8958" spans="1:8" x14ac:dyDescent="0.3">
      <c r="A8958" t="s">
        <v>10003</v>
      </c>
      <c r="B8958" t="s">
        <v>9994</v>
      </c>
      <c r="C8958" t="s">
        <v>23</v>
      </c>
      <c r="D8958" s="155">
        <v>2025</v>
      </c>
      <c r="E8958" s="17">
        <v>1760</v>
      </c>
      <c r="F8958" s="17">
        <v>504280</v>
      </c>
      <c r="G8958" s="17">
        <v>243908.24599999958</v>
      </c>
      <c r="H8958">
        <v>55.382131445410032</v>
      </c>
    </row>
    <row r="8959" spans="1:8" x14ac:dyDescent="0.3">
      <c r="A8959" t="s">
        <v>10004</v>
      </c>
      <c r="B8959" t="s">
        <v>9994</v>
      </c>
      <c r="C8959" t="s">
        <v>24</v>
      </c>
      <c r="D8959" s="155">
        <v>2025</v>
      </c>
      <c r="E8959" s="17">
        <v>7520</v>
      </c>
      <c r="F8959" s="17">
        <v>651897</v>
      </c>
      <c r="G8959" s="17">
        <v>282779.90700000018</v>
      </c>
      <c r="H8959">
        <v>54.236593019819821</v>
      </c>
    </row>
    <row r="8960" spans="1:8" x14ac:dyDescent="0.3">
      <c r="A8960" t="s">
        <v>10005</v>
      </c>
      <c r="B8960" t="s">
        <v>9994</v>
      </c>
      <c r="C8960" t="s">
        <v>25</v>
      </c>
      <c r="D8960" s="155">
        <v>2025</v>
      </c>
      <c r="E8960" s="17">
        <v>2760</v>
      </c>
      <c r="F8960" s="17">
        <v>320615</v>
      </c>
      <c r="G8960" s="17">
        <v>140979.73400000011</v>
      </c>
      <c r="H8960">
        <v>55.699680266011882</v>
      </c>
    </row>
    <row r="8961" spans="1:8" x14ac:dyDescent="0.3">
      <c r="A8961" t="s">
        <v>10006</v>
      </c>
      <c r="B8961" t="s">
        <v>9994</v>
      </c>
      <c r="C8961" t="s">
        <v>5061</v>
      </c>
      <c r="D8961" s="155">
        <v>2025</v>
      </c>
      <c r="E8961" s="17">
        <v>5472</v>
      </c>
      <c r="F8961" s="17">
        <v>506113</v>
      </c>
      <c r="G8961" s="17">
        <v>217297.228</v>
      </c>
      <c r="H8961">
        <v>46.218278991356499</v>
      </c>
    </row>
    <row r="8962" spans="1:8" x14ac:dyDescent="0.3">
      <c r="A8962" t="s">
        <v>10007</v>
      </c>
      <c r="B8962" t="s">
        <v>9994</v>
      </c>
      <c r="C8962" t="s">
        <v>14</v>
      </c>
      <c r="D8962" s="155">
        <v>2025</v>
      </c>
      <c r="E8962" s="17">
        <v>1949</v>
      </c>
      <c r="F8962" s="17">
        <v>556099</v>
      </c>
      <c r="G8962" s="17">
        <v>284985.62999999989</v>
      </c>
      <c r="H8962">
        <v>31.855163249602903</v>
      </c>
    </row>
    <row r="8963" spans="1:8" x14ac:dyDescent="0.3">
      <c r="A8963" t="s">
        <v>10008</v>
      </c>
      <c r="B8963" t="s">
        <v>9994</v>
      </c>
      <c r="C8963" t="s">
        <v>15</v>
      </c>
      <c r="D8963" s="155">
        <v>2025</v>
      </c>
      <c r="E8963" s="17">
        <v>1630</v>
      </c>
      <c r="F8963" s="17">
        <v>697633</v>
      </c>
      <c r="G8963" s="17">
        <v>403149.56500000018</v>
      </c>
      <c r="H8963">
        <v>65.603827220366441</v>
      </c>
    </row>
    <row r="8964" spans="1:8" x14ac:dyDescent="0.3">
      <c r="A8964" t="s">
        <v>10009</v>
      </c>
      <c r="B8964" t="s">
        <v>9994</v>
      </c>
      <c r="C8964" t="s">
        <v>5063</v>
      </c>
      <c r="D8964" s="155">
        <v>2025</v>
      </c>
      <c r="E8964" s="17">
        <v>400</v>
      </c>
      <c r="F8964" s="17">
        <v>44234</v>
      </c>
      <c r="G8964" s="17">
        <v>20156.030999999974</v>
      </c>
      <c r="H8964">
        <v>21.089916948559878</v>
      </c>
    </row>
    <row r="8965" spans="1:8" x14ac:dyDescent="0.3">
      <c r="A8965" t="s">
        <v>10010</v>
      </c>
      <c r="B8965" t="s">
        <v>9994</v>
      </c>
      <c r="C8965" t="s">
        <v>5065</v>
      </c>
      <c r="D8965" s="155">
        <v>2025</v>
      </c>
      <c r="E8965" s="17">
        <v>2049</v>
      </c>
      <c r="F8965" s="17">
        <v>1120322</v>
      </c>
      <c r="G8965" s="17">
        <v>29044.556599999778</v>
      </c>
      <c r="H8965">
        <v>66.20739315438864</v>
      </c>
    </row>
    <row r="8966" spans="1:8" x14ac:dyDescent="0.3">
      <c r="A8966" t="s">
        <v>10011</v>
      </c>
      <c r="B8966" t="s">
        <v>9994</v>
      </c>
      <c r="C8966" t="s">
        <v>5067</v>
      </c>
      <c r="D8966" s="155">
        <v>2025</v>
      </c>
      <c r="E8966" s="17">
        <v>1824</v>
      </c>
      <c r="F8966" s="17">
        <v>684341</v>
      </c>
      <c r="G8966" s="17">
        <v>-109611.57520000101</v>
      </c>
      <c r="H8966">
        <v>84.813139936900697</v>
      </c>
    </row>
    <row r="8967" spans="1:8" x14ac:dyDescent="0.3">
      <c r="A8967" t="s">
        <v>10012</v>
      </c>
      <c r="B8967" t="s">
        <v>9994</v>
      </c>
      <c r="C8967" t="s">
        <v>5069</v>
      </c>
      <c r="D8967" s="155">
        <v>2025</v>
      </c>
      <c r="E8967" s="17">
        <v>2112</v>
      </c>
      <c r="F8967" s="17">
        <v>484770</v>
      </c>
      <c r="G8967" s="17">
        <v>60023.991499999829</v>
      </c>
      <c r="H8967">
        <v>123.42156907120174</v>
      </c>
    </row>
    <row r="8968" spans="1:8" x14ac:dyDescent="0.3">
      <c r="A8968" t="s">
        <v>10013</v>
      </c>
      <c r="B8968" t="s">
        <v>9994</v>
      </c>
      <c r="C8968" t="s">
        <v>5071</v>
      </c>
      <c r="D8968" s="155">
        <v>2025</v>
      </c>
      <c r="E8968" s="17">
        <v>600</v>
      </c>
      <c r="F8968" s="17">
        <v>220970</v>
      </c>
      <c r="G8968" s="17">
        <v>57656.879599999898</v>
      </c>
      <c r="H8968">
        <v>65.931955441958522</v>
      </c>
    </row>
    <row r="8969" spans="1:8" x14ac:dyDescent="0.3">
      <c r="A8969" t="s">
        <v>10014</v>
      </c>
      <c r="B8969" t="s">
        <v>9994</v>
      </c>
      <c r="C8969" t="s">
        <v>5073</v>
      </c>
      <c r="D8969" s="155">
        <v>2025</v>
      </c>
      <c r="E8969" s="17">
        <v>120</v>
      </c>
      <c r="F8969" s="17">
        <v>103853</v>
      </c>
      <c r="G8969" s="17">
        <v>43215.229600000006</v>
      </c>
      <c r="H8969">
        <v>59.651340622180982</v>
      </c>
    </row>
    <row r="8970" spans="1:8" x14ac:dyDescent="0.3">
      <c r="A8970" t="s">
        <v>10015</v>
      </c>
      <c r="B8970" t="s">
        <v>9994</v>
      </c>
      <c r="C8970" t="s">
        <v>5075</v>
      </c>
      <c r="D8970" s="155">
        <v>2025</v>
      </c>
      <c r="E8970" s="17">
        <v>120</v>
      </c>
      <c r="F8970" s="17">
        <v>82517</v>
      </c>
      <c r="G8970" s="17">
        <v>23178.470000000008</v>
      </c>
      <c r="H8970">
        <v>39.708549065843023</v>
      </c>
    </row>
    <row r="8971" spans="1:8" x14ac:dyDescent="0.3">
      <c r="A8971" t="s">
        <v>10016</v>
      </c>
      <c r="B8971" t="s">
        <v>9994</v>
      </c>
      <c r="C8971" t="s">
        <v>26</v>
      </c>
      <c r="D8971" s="155">
        <v>2025</v>
      </c>
      <c r="E8971" s="17">
        <v>2046</v>
      </c>
      <c r="F8971" s="17">
        <v>765395</v>
      </c>
      <c r="G8971" s="17">
        <v>301663.84909999935</v>
      </c>
      <c r="H8971">
        <v>79.048403131116729</v>
      </c>
    </row>
    <row r="8972" spans="1:8" x14ac:dyDescent="0.3">
      <c r="A8972" t="s">
        <v>10017</v>
      </c>
      <c r="B8972" t="s">
        <v>9994</v>
      </c>
      <c r="C8972" t="s">
        <v>27</v>
      </c>
      <c r="D8972" s="155">
        <v>2025</v>
      </c>
      <c r="E8972" s="17">
        <v>1824</v>
      </c>
      <c r="F8972" s="17">
        <v>407429</v>
      </c>
      <c r="G8972" s="17">
        <v>155103.08650000015</v>
      </c>
      <c r="H8972">
        <v>88.534148691390754</v>
      </c>
    </row>
    <row r="8973" spans="1:8" x14ac:dyDescent="0.3">
      <c r="A8973" t="s">
        <v>10018</v>
      </c>
      <c r="B8973" t="s">
        <v>9994</v>
      </c>
      <c r="C8973" t="s">
        <v>28</v>
      </c>
      <c r="D8973" s="155">
        <v>2025</v>
      </c>
      <c r="E8973" s="17">
        <v>1920</v>
      </c>
      <c r="F8973" s="17">
        <v>393466</v>
      </c>
      <c r="G8973" s="17">
        <v>140443.46969999996</v>
      </c>
      <c r="H8973">
        <v>56.434764296956402</v>
      </c>
    </row>
    <row r="8974" spans="1:8" x14ac:dyDescent="0.3">
      <c r="A8974" t="s">
        <v>10019</v>
      </c>
      <c r="B8974" t="s">
        <v>9994</v>
      </c>
      <c r="C8974" t="s">
        <v>29</v>
      </c>
      <c r="D8974" s="155">
        <v>2025</v>
      </c>
      <c r="E8974" s="17">
        <v>400</v>
      </c>
      <c r="F8974" s="17">
        <v>142183</v>
      </c>
      <c r="G8974" s="17">
        <v>44818.093500000061</v>
      </c>
      <c r="H8974">
        <v>48.652788172707758</v>
      </c>
    </row>
    <row r="8975" spans="1:8" x14ac:dyDescent="0.3">
      <c r="A8975" t="s">
        <v>10020</v>
      </c>
      <c r="B8975" t="s">
        <v>9994</v>
      </c>
      <c r="C8975" t="s">
        <v>5077</v>
      </c>
      <c r="D8975" s="155">
        <v>2025</v>
      </c>
      <c r="E8975" s="17">
        <v>640</v>
      </c>
      <c r="F8975" s="17">
        <v>15479</v>
      </c>
      <c r="G8975" s="17">
        <v>7193.3840000000018</v>
      </c>
      <c r="H8975">
        <v>85.808553051456897</v>
      </c>
    </row>
    <row r="8976" spans="1:8" x14ac:dyDescent="0.3">
      <c r="A8976" t="s">
        <v>10021</v>
      </c>
      <c r="B8976" t="s">
        <v>9994</v>
      </c>
      <c r="C8976" t="s">
        <v>30</v>
      </c>
      <c r="D8976" s="155">
        <v>2025</v>
      </c>
      <c r="E8976" s="17">
        <v>2248</v>
      </c>
      <c r="F8976" s="17">
        <v>208114</v>
      </c>
      <c r="G8976" s="17">
        <v>91448.972000000009</v>
      </c>
      <c r="H8976">
        <v>110.77908298363417</v>
      </c>
    </row>
    <row r="8977" spans="1:8" x14ac:dyDescent="0.3">
      <c r="A8977" t="s">
        <v>10022</v>
      </c>
      <c r="B8977" t="s">
        <v>9994</v>
      </c>
      <c r="C8977" t="s">
        <v>5079</v>
      </c>
      <c r="D8977" s="155">
        <v>2025</v>
      </c>
      <c r="E8977" s="17">
        <v>1200</v>
      </c>
      <c r="F8977" s="17">
        <v>41598</v>
      </c>
      <c r="G8977" s="17">
        <v>16271.134000000005</v>
      </c>
      <c r="H8977">
        <v>71.838619101155274</v>
      </c>
    </row>
    <row r="8978" spans="1:8" x14ac:dyDescent="0.3">
      <c r="A8978" t="s">
        <v>10023</v>
      </c>
      <c r="B8978" t="s">
        <v>9994</v>
      </c>
      <c r="C8978" t="s">
        <v>5081</v>
      </c>
      <c r="D8978" s="155">
        <v>2025</v>
      </c>
      <c r="E8978" s="17">
        <v>0</v>
      </c>
      <c r="F8978" s="17">
        <v>322250</v>
      </c>
      <c r="G8978" s="17">
        <v>139230.32979999992</v>
      </c>
      <c r="H8978">
        <v>56.830220722909019</v>
      </c>
    </row>
    <row r="8979" spans="1:8" x14ac:dyDescent="0.3">
      <c r="A8979" t="s">
        <v>10024</v>
      </c>
      <c r="B8979" t="s">
        <v>9994</v>
      </c>
      <c r="C8979" t="s">
        <v>5083</v>
      </c>
      <c r="D8979" s="155">
        <v>2025</v>
      </c>
      <c r="E8979" s="17">
        <v>0</v>
      </c>
      <c r="F8979" s="17">
        <v>278939</v>
      </c>
      <c r="G8979" s="17">
        <v>150172.25200000009</v>
      </c>
      <c r="H8979">
        <v>63.392849670320345</v>
      </c>
    </row>
    <row r="8980" spans="1:8" x14ac:dyDescent="0.3">
      <c r="A8980" t="s">
        <v>10025</v>
      </c>
      <c r="B8980" t="s">
        <v>9994</v>
      </c>
      <c r="C8980" t="s">
        <v>5085</v>
      </c>
      <c r="D8980" s="155">
        <v>2025</v>
      </c>
      <c r="E8980" s="17">
        <v>450</v>
      </c>
      <c r="F8980" s="17">
        <v>89471</v>
      </c>
      <c r="G8980" s="17">
        <v>29723.143999999993</v>
      </c>
      <c r="H8980">
        <v>31.412039849597289</v>
      </c>
    </row>
    <row r="8981" spans="1:8" x14ac:dyDescent="0.3">
      <c r="A8981" t="s">
        <v>10026</v>
      </c>
      <c r="B8981" t="s">
        <v>9994</v>
      </c>
      <c r="C8981" t="s">
        <v>31</v>
      </c>
      <c r="D8981" s="155">
        <v>2025</v>
      </c>
      <c r="E8981" s="17">
        <v>4848</v>
      </c>
      <c r="F8981" s="17">
        <v>728218</v>
      </c>
      <c r="G8981" s="17">
        <v>338752.99589999957</v>
      </c>
      <c r="H8981">
        <v>41.593448033756147</v>
      </c>
    </row>
    <row r="8982" spans="1:8" x14ac:dyDescent="0.3">
      <c r="A8982" t="s">
        <v>10027</v>
      </c>
      <c r="B8982" t="s">
        <v>9994</v>
      </c>
      <c r="C8982" t="s">
        <v>5087</v>
      </c>
      <c r="D8982" s="155">
        <v>2025</v>
      </c>
      <c r="E8982" s="17">
        <v>0</v>
      </c>
      <c r="F8982" s="17">
        <v>8624</v>
      </c>
      <c r="G8982" s="17">
        <v>3197.7199999999993</v>
      </c>
      <c r="H8982">
        <v>28.102689135098075</v>
      </c>
    </row>
    <row r="8983" spans="1:8" x14ac:dyDescent="0.3">
      <c r="A8983" t="s">
        <v>10028</v>
      </c>
      <c r="B8983" t="s">
        <v>10029</v>
      </c>
      <c r="C8983" t="s">
        <v>4</v>
      </c>
      <c r="D8983" s="155">
        <v>917.1</v>
      </c>
      <c r="E8983" s="17">
        <v>9249</v>
      </c>
      <c r="F8983" s="17">
        <v>2672530</v>
      </c>
      <c r="G8983" s="17">
        <v>1111832.4245000002</v>
      </c>
      <c r="H8983">
        <v>48.287237236628812</v>
      </c>
    </row>
    <row r="8984" spans="1:8" x14ac:dyDescent="0.3">
      <c r="A8984" t="s">
        <v>10030</v>
      </c>
      <c r="B8984" t="s">
        <v>10029</v>
      </c>
      <c r="C8984" t="s">
        <v>2</v>
      </c>
      <c r="D8984" s="155">
        <v>917.1</v>
      </c>
      <c r="E8984" s="17">
        <v>13179</v>
      </c>
      <c r="F8984" s="17">
        <v>4021080.99</v>
      </c>
      <c r="G8984" s="17">
        <v>1684474.9343000008</v>
      </c>
      <c r="H8984">
        <v>55.902159060513547</v>
      </c>
    </row>
    <row r="8985" spans="1:8" x14ac:dyDescent="0.3">
      <c r="A8985" t="s">
        <v>10031</v>
      </c>
      <c r="B8985" t="s">
        <v>10029</v>
      </c>
      <c r="C8985" t="s">
        <v>3</v>
      </c>
      <c r="D8985" s="155">
        <v>917.1</v>
      </c>
      <c r="E8985" s="17">
        <v>12912</v>
      </c>
      <c r="F8985" s="17">
        <v>1659038.99</v>
      </c>
      <c r="G8985" s="17">
        <v>746103.56649999972</v>
      </c>
      <c r="H8985">
        <v>67.63351924014799</v>
      </c>
    </row>
    <row r="8986" spans="1:8" x14ac:dyDescent="0.3">
      <c r="A8986" t="s">
        <v>10032</v>
      </c>
      <c r="B8986" t="s">
        <v>10029</v>
      </c>
      <c r="C8986" t="s">
        <v>7</v>
      </c>
      <c r="D8986" s="155">
        <v>917.1</v>
      </c>
      <c r="E8986" s="17">
        <v>3192</v>
      </c>
      <c r="F8986" s="17">
        <v>738117</v>
      </c>
      <c r="G8986" s="17">
        <v>278486.00299999956</v>
      </c>
      <c r="H8986">
        <v>55.428721336868335</v>
      </c>
    </row>
    <row r="8987" spans="1:8" x14ac:dyDescent="0.3">
      <c r="A8987" t="s">
        <v>10033</v>
      </c>
      <c r="B8987" t="s">
        <v>10029</v>
      </c>
      <c r="C8987" t="s">
        <v>5</v>
      </c>
      <c r="D8987" s="155">
        <v>917.1</v>
      </c>
      <c r="E8987" s="17">
        <v>2720</v>
      </c>
      <c r="F8987" s="17">
        <v>427703</v>
      </c>
      <c r="G8987" s="17">
        <v>210861.44490000006</v>
      </c>
      <c r="H8987">
        <v>58.642337881388805</v>
      </c>
    </row>
    <row r="8988" spans="1:8" x14ac:dyDescent="0.3">
      <c r="A8988" t="s">
        <v>10034</v>
      </c>
      <c r="B8988" t="s">
        <v>10029</v>
      </c>
      <c r="C8988" t="s">
        <v>6</v>
      </c>
      <c r="D8988" s="155">
        <v>917.1</v>
      </c>
      <c r="E8988" s="17">
        <v>2100</v>
      </c>
      <c r="F8988" s="17">
        <v>461286</v>
      </c>
      <c r="G8988" s="17">
        <v>159634.94009999995</v>
      </c>
      <c r="H8988">
        <v>40.642768389954576</v>
      </c>
    </row>
    <row r="8989" spans="1:8" x14ac:dyDescent="0.3">
      <c r="A8989" t="s">
        <v>10035</v>
      </c>
      <c r="B8989" t="s">
        <v>10029</v>
      </c>
      <c r="C8989" t="s">
        <v>8</v>
      </c>
      <c r="D8989" s="155">
        <v>917.1</v>
      </c>
      <c r="E8989" s="17">
        <v>3660</v>
      </c>
      <c r="F8989" s="17">
        <v>611970</v>
      </c>
      <c r="G8989" s="17">
        <v>174076.68070000008</v>
      </c>
      <c r="H8989">
        <v>43.071076220915494</v>
      </c>
    </row>
    <row r="8990" spans="1:8" x14ac:dyDescent="0.3">
      <c r="A8990" t="s">
        <v>10036</v>
      </c>
      <c r="B8990" t="s">
        <v>10029</v>
      </c>
      <c r="C8990" t="s">
        <v>21</v>
      </c>
      <c r="D8990" s="155">
        <v>917.1</v>
      </c>
      <c r="E8990" s="17">
        <v>2200</v>
      </c>
      <c r="F8990" s="17">
        <v>318341</v>
      </c>
      <c r="G8990" s="17">
        <v>124500.0509999998</v>
      </c>
      <c r="H8990">
        <v>47.08246393903071</v>
      </c>
    </row>
    <row r="8991" spans="1:8" x14ac:dyDescent="0.3">
      <c r="A8991" t="s">
        <v>10037</v>
      </c>
      <c r="B8991" t="s">
        <v>10029</v>
      </c>
      <c r="C8991" t="s">
        <v>22</v>
      </c>
      <c r="D8991" s="155">
        <v>917.1</v>
      </c>
      <c r="E8991" s="17">
        <v>2080</v>
      </c>
      <c r="F8991" s="17">
        <v>411416</v>
      </c>
      <c r="G8991" s="17">
        <v>154728.60999999987</v>
      </c>
      <c r="H8991">
        <v>57.439914293413466</v>
      </c>
    </row>
    <row r="8992" spans="1:8" x14ac:dyDescent="0.3">
      <c r="A8992" t="s">
        <v>10038</v>
      </c>
      <c r="B8992" t="s">
        <v>10029</v>
      </c>
      <c r="C8992" t="s">
        <v>23</v>
      </c>
      <c r="D8992" s="155">
        <v>917.1</v>
      </c>
      <c r="E8992" s="17">
        <v>1160</v>
      </c>
      <c r="F8992" s="17">
        <v>315855.99</v>
      </c>
      <c r="G8992" s="17">
        <v>132961.60000000012</v>
      </c>
      <c r="H8992">
        <v>53.57932719040754</v>
      </c>
    </row>
    <row r="8993" spans="1:8" x14ac:dyDescent="0.3">
      <c r="A8993" t="s">
        <v>10039</v>
      </c>
      <c r="B8993" t="s">
        <v>10029</v>
      </c>
      <c r="C8993" t="s">
        <v>24</v>
      </c>
      <c r="D8993" s="155">
        <v>917.1</v>
      </c>
      <c r="E8993" s="17">
        <v>4920</v>
      </c>
      <c r="F8993" s="17">
        <v>556652</v>
      </c>
      <c r="G8993" s="17">
        <v>251864.80099999992</v>
      </c>
      <c r="H8993">
        <v>49.815093750049527</v>
      </c>
    </row>
    <row r="8994" spans="1:8" x14ac:dyDescent="0.3">
      <c r="A8994" t="s">
        <v>10040</v>
      </c>
      <c r="B8994" t="s">
        <v>10029</v>
      </c>
      <c r="C8994" t="s">
        <v>25</v>
      </c>
      <c r="D8994" s="155">
        <v>917.1</v>
      </c>
      <c r="E8994" s="17">
        <v>1800</v>
      </c>
      <c r="F8994" s="17">
        <v>217292</v>
      </c>
      <c r="G8994" s="17">
        <v>95812.762000000104</v>
      </c>
      <c r="H8994">
        <v>56.061841267888092</v>
      </c>
    </row>
    <row r="8995" spans="1:8" x14ac:dyDescent="0.3">
      <c r="A8995" t="s">
        <v>10041</v>
      </c>
      <c r="B8995" t="s">
        <v>10029</v>
      </c>
      <c r="C8995" t="s">
        <v>5061</v>
      </c>
      <c r="D8995" s="155">
        <v>917.1</v>
      </c>
      <c r="E8995" s="17">
        <v>3928</v>
      </c>
      <c r="F8995" s="17">
        <v>361736</v>
      </c>
      <c r="G8995" s="17">
        <v>148953.28199999986</v>
      </c>
      <c r="H8995">
        <v>46.069151309083118</v>
      </c>
    </row>
    <row r="8996" spans="1:8" x14ac:dyDescent="0.3">
      <c r="A8996" t="s">
        <v>10042</v>
      </c>
      <c r="B8996" t="s">
        <v>10029</v>
      </c>
      <c r="C8996" t="s">
        <v>14</v>
      </c>
      <c r="D8996" s="155">
        <v>917.1</v>
      </c>
      <c r="E8996" s="17">
        <v>1576</v>
      </c>
      <c r="F8996" s="17">
        <v>381431</v>
      </c>
      <c r="G8996" s="17">
        <v>155763.0190000002</v>
      </c>
      <c r="H8996">
        <v>42.921301184947474</v>
      </c>
    </row>
    <row r="8997" spans="1:8" x14ac:dyDescent="0.3">
      <c r="A8997" t="s">
        <v>10043</v>
      </c>
      <c r="B8997" t="s">
        <v>10029</v>
      </c>
      <c r="C8997" t="s">
        <v>15</v>
      </c>
      <c r="D8997" s="155">
        <v>917.1</v>
      </c>
      <c r="E8997" s="17">
        <v>1197</v>
      </c>
      <c r="F8997" s="17">
        <v>411278</v>
      </c>
      <c r="G8997" s="17">
        <v>230806.60499999992</v>
      </c>
      <c r="H8997">
        <v>38.450504163831674</v>
      </c>
    </row>
    <row r="8998" spans="1:8" x14ac:dyDescent="0.3">
      <c r="A8998" t="s">
        <v>10044</v>
      </c>
      <c r="B8998" t="s">
        <v>10029</v>
      </c>
      <c r="C8998" t="s">
        <v>5063</v>
      </c>
      <c r="D8998" s="155">
        <v>917.1</v>
      </c>
      <c r="E8998" s="17">
        <v>400</v>
      </c>
      <c r="F8998" s="17">
        <v>13474</v>
      </c>
      <c r="G8998" s="17">
        <v>866.3119999999999</v>
      </c>
      <c r="H8998">
        <v>30.483014197369094</v>
      </c>
    </row>
    <row r="8999" spans="1:8" x14ac:dyDescent="0.3">
      <c r="A8999" t="s">
        <v>10045</v>
      </c>
      <c r="B8999" t="s">
        <v>10029</v>
      </c>
      <c r="C8999" t="s">
        <v>5065</v>
      </c>
      <c r="D8999" s="155">
        <v>917.1</v>
      </c>
      <c r="E8999" s="17">
        <v>0</v>
      </c>
      <c r="F8999" s="17">
        <v>236615</v>
      </c>
      <c r="G8999" s="17">
        <v>53139.271300000168</v>
      </c>
      <c r="H8999">
        <v>34.1829095267139</v>
      </c>
    </row>
    <row r="9000" spans="1:8" x14ac:dyDescent="0.3">
      <c r="A9000" t="s">
        <v>10046</v>
      </c>
      <c r="B9000" t="s">
        <v>10029</v>
      </c>
      <c r="C9000" t="s">
        <v>5067</v>
      </c>
      <c r="D9000" s="155">
        <v>917.1</v>
      </c>
      <c r="E9000" s="17">
        <v>0</v>
      </c>
      <c r="F9000" s="17">
        <v>551208</v>
      </c>
      <c r="G9000" s="17">
        <v>135247.21789999946</v>
      </c>
      <c r="H9000">
        <v>58.791120291529815</v>
      </c>
    </row>
    <row r="9001" spans="1:8" x14ac:dyDescent="0.3">
      <c r="A9001" t="s">
        <v>10047</v>
      </c>
      <c r="B9001" t="s">
        <v>10029</v>
      </c>
      <c r="C9001" t="s">
        <v>5069</v>
      </c>
      <c r="D9001" s="155">
        <v>917.1</v>
      </c>
      <c r="E9001" s="17">
        <v>0</v>
      </c>
      <c r="F9001" s="17">
        <v>41662</v>
      </c>
      <c r="G9001" s="17">
        <v>21014.400000000001</v>
      </c>
      <c r="H9001">
        <v>28.391659079021291</v>
      </c>
    </row>
    <row r="9002" spans="1:8" x14ac:dyDescent="0.3">
      <c r="A9002" t="s">
        <v>10048</v>
      </c>
      <c r="B9002" t="s">
        <v>10029</v>
      </c>
      <c r="C9002" t="s">
        <v>5071</v>
      </c>
      <c r="D9002" s="155">
        <v>917.1</v>
      </c>
      <c r="E9002" s="17">
        <v>0</v>
      </c>
      <c r="F9002" s="17">
        <v>30198</v>
      </c>
      <c r="G9002" s="17">
        <v>309.85330000000613</v>
      </c>
      <c r="H9002">
        <v>41.303751573863906</v>
      </c>
    </row>
    <row r="9003" spans="1:8" x14ac:dyDescent="0.3">
      <c r="A9003" t="s">
        <v>10049</v>
      </c>
      <c r="B9003" t="s">
        <v>10029</v>
      </c>
      <c r="C9003" t="s">
        <v>5073</v>
      </c>
      <c r="D9003" s="155">
        <v>917.1</v>
      </c>
      <c r="E9003" s="17">
        <v>0</v>
      </c>
      <c r="F9003" s="17">
        <v>75525</v>
      </c>
      <c r="G9003" s="17">
        <v>29151.860100000034</v>
      </c>
      <c r="H9003">
        <v>52.832918786247689</v>
      </c>
    </row>
    <row r="9004" spans="1:8" x14ac:dyDescent="0.3">
      <c r="A9004" t="s">
        <v>10050</v>
      </c>
      <c r="B9004" t="s">
        <v>10029</v>
      </c>
      <c r="C9004" t="s">
        <v>5075</v>
      </c>
      <c r="D9004" s="155">
        <v>917.1</v>
      </c>
      <c r="E9004" s="17">
        <v>0</v>
      </c>
      <c r="F9004" s="17">
        <v>3526</v>
      </c>
      <c r="G9004" s="17">
        <v>1407.6599999999999</v>
      </c>
      <c r="H9004">
        <v>117.44322913224511</v>
      </c>
    </row>
    <row r="9005" spans="1:8" x14ac:dyDescent="0.3">
      <c r="A9005" t="s">
        <v>10051</v>
      </c>
      <c r="B9005" t="s">
        <v>10029</v>
      </c>
      <c r="C9005" t="s">
        <v>26</v>
      </c>
      <c r="D9005" s="155">
        <v>917.1</v>
      </c>
      <c r="E9005" s="17">
        <v>912</v>
      </c>
      <c r="F9005" s="17">
        <v>325186</v>
      </c>
      <c r="G9005" s="17">
        <v>140592.38640000005</v>
      </c>
      <c r="H9005">
        <v>70.614670906469428</v>
      </c>
    </row>
    <row r="9006" spans="1:8" x14ac:dyDescent="0.3">
      <c r="A9006" t="s">
        <v>10052</v>
      </c>
      <c r="B9006" t="s">
        <v>10029</v>
      </c>
      <c r="C9006" t="s">
        <v>27</v>
      </c>
      <c r="D9006" s="155">
        <v>917.1</v>
      </c>
      <c r="E9006" s="17">
        <v>912</v>
      </c>
      <c r="F9006" s="17">
        <v>260846</v>
      </c>
      <c r="G9006" s="17">
        <v>77753.31010000009</v>
      </c>
      <c r="H9006">
        <v>69.807178892727578</v>
      </c>
    </row>
    <row r="9007" spans="1:8" x14ac:dyDescent="0.3">
      <c r="A9007" t="s">
        <v>10053</v>
      </c>
      <c r="B9007" t="s">
        <v>10029</v>
      </c>
      <c r="C9007" t="s">
        <v>28</v>
      </c>
      <c r="D9007" s="155">
        <v>917.1</v>
      </c>
      <c r="E9007" s="17">
        <v>1056</v>
      </c>
      <c r="F9007" s="17">
        <v>257580</v>
      </c>
      <c r="G9007" s="17">
        <v>82998.873400000128</v>
      </c>
      <c r="H9007">
        <v>46.641831909795869</v>
      </c>
    </row>
    <row r="9008" spans="1:8" x14ac:dyDescent="0.3">
      <c r="A9008" t="s">
        <v>10054</v>
      </c>
      <c r="B9008" t="s">
        <v>10029</v>
      </c>
      <c r="C9008" t="s">
        <v>29</v>
      </c>
      <c r="D9008" s="155">
        <v>917.1</v>
      </c>
      <c r="E9008" s="17">
        <v>400</v>
      </c>
      <c r="F9008" s="17">
        <v>141612</v>
      </c>
      <c r="G9008" s="17">
        <v>37966.374699999986</v>
      </c>
      <c r="H9008">
        <v>41.82960357324405</v>
      </c>
    </row>
    <row r="9009" spans="1:8" x14ac:dyDescent="0.3">
      <c r="A9009" t="s">
        <v>10055</v>
      </c>
      <c r="B9009" t="s">
        <v>10029</v>
      </c>
      <c r="C9009" t="s">
        <v>5077</v>
      </c>
      <c r="D9009" s="155">
        <v>917.1</v>
      </c>
      <c r="E9009" s="17">
        <v>640</v>
      </c>
      <c r="F9009" s="17">
        <v>16589</v>
      </c>
      <c r="G9009" s="17">
        <v>6177.8240000000005</v>
      </c>
      <c r="H9009">
        <v>60.068571821281274</v>
      </c>
    </row>
    <row r="9010" spans="1:8" x14ac:dyDescent="0.3">
      <c r="A9010" t="s">
        <v>10056</v>
      </c>
      <c r="B9010" t="s">
        <v>10029</v>
      </c>
      <c r="C9010" t="s">
        <v>30</v>
      </c>
      <c r="D9010" s="155">
        <v>917.1</v>
      </c>
      <c r="E9010" s="17">
        <v>1200</v>
      </c>
      <c r="F9010" s="17">
        <v>205533</v>
      </c>
      <c r="G9010" s="17">
        <v>112980.96109999997</v>
      </c>
      <c r="H9010">
        <v>70.979669712062915</v>
      </c>
    </row>
    <row r="9011" spans="1:8" x14ac:dyDescent="0.3">
      <c r="A9011" t="s">
        <v>10057</v>
      </c>
      <c r="B9011" t="s">
        <v>10029</v>
      </c>
      <c r="C9011" t="s">
        <v>5079</v>
      </c>
      <c r="D9011" s="155">
        <v>917.1</v>
      </c>
      <c r="E9011" s="17">
        <v>760</v>
      </c>
      <c r="F9011" s="17">
        <v>36533</v>
      </c>
      <c r="G9011" s="17">
        <v>14881.670000000002</v>
      </c>
      <c r="H9011">
        <v>33.3762014619887</v>
      </c>
    </row>
    <row r="9012" spans="1:8" x14ac:dyDescent="0.3">
      <c r="A9012" t="s">
        <v>10058</v>
      </c>
      <c r="B9012" t="s">
        <v>10029</v>
      </c>
      <c r="C9012" t="s">
        <v>5081</v>
      </c>
      <c r="D9012" s="155">
        <v>917.1</v>
      </c>
      <c r="E9012" s="17">
        <v>0</v>
      </c>
      <c r="F9012" s="17">
        <v>198492</v>
      </c>
      <c r="G9012" s="17">
        <v>105934.63970000001</v>
      </c>
      <c r="H9012">
        <v>75.769261684529695</v>
      </c>
    </row>
    <row r="9013" spans="1:8" x14ac:dyDescent="0.3">
      <c r="A9013" t="s">
        <v>10059</v>
      </c>
      <c r="B9013" t="s">
        <v>10029</v>
      </c>
      <c r="C9013" t="s">
        <v>5083</v>
      </c>
      <c r="D9013" s="155">
        <v>917.1</v>
      </c>
      <c r="E9013" s="17">
        <v>0</v>
      </c>
      <c r="F9013" s="17">
        <v>206574</v>
      </c>
      <c r="G9013" s="17">
        <v>113431.63400000001</v>
      </c>
      <c r="H9013">
        <v>47.501591955480308</v>
      </c>
    </row>
    <row r="9014" spans="1:8" x14ac:dyDescent="0.3">
      <c r="A9014" t="s">
        <v>10060</v>
      </c>
      <c r="B9014" t="s">
        <v>10029</v>
      </c>
      <c r="C9014" t="s">
        <v>5085</v>
      </c>
      <c r="D9014" s="155">
        <v>917.1</v>
      </c>
      <c r="E9014" s="17">
        <v>180</v>
      </c>
      <c r="F9014" s="17">
        <v>44609</v>
      </c>
      <c r="G9014" s="17">
        <v>17941.816000000003</v>
      </c>
      <c r="H9014">
        <v>49.661429110775245</v>
      </c>
    </row>
    <row r="9015" spans="1:8" x14ac:dyDescent="0.3">
      <c r="A9015" t="s">
        <v>10061</v>
      </c>
      <c r="B9015" t="s">
        <v>10029</v>
      </c>
      <c r="C9015" t="s">
        <v>31</v>
      </c>
      <c r="D9015" s="155">
        <v>917.1</v>
      </c>
      <c r="E9015" s="17">
        <v>2240</v>
      </c>
      <c r="F9015" s="17">
        <v>266644</v>
      </c>
      <c r="G9015" s="17">
        <v>97594.479699999938</v>
      </c>
      <c r="H9015">
        <v>47.178749324141023</v>
      </c>
    </row>
    <row r="9016" spans="1:8" x14ac:dyDescent="0.3">
      <c r="A9016" t="s">
        <v>10062</v>
      </c>
      <c r="B9016" t="s">
        <v>10029</v>
      </c>
      <c r="C9016" t="s">
        <v>5087</v>
      </c>
      <c r="D9016" s="155">
        <v>917.1</v>
      </c>
      <c r="E9016" s="17">
        <v>0</v>
      </c>
      <c r="F9016" s="17">
        <v>2659</v>
      </c>
      <c r="G9016" s="17">
        <v>1028.77</v>
      </c>
      <c r="H9016">
        <v>73.434957030603087</v>
      </c>
    </row>
    <row r="9017" spans="1:8" x14ac:dyDescent="0.3">
      <c r="A9017" t="s">
        <v>10063</v>
      </c>
      <c r="B9017" t="s">
        <v>10064</v>
      </c>
      <c r="C9017" t="s">
        <v>4</v>
      </c>
      <c r="D9017" s="155">
        <v>1350.2</v>
      </c>
      <c r="E9017" s="17">
        <v>11860</v>
      </c>
      <c r="F9017" s="17">
        <v>2250683</v>
      </c>
      <c r="G9017" s="17">
        <v>1245322.5957999998</v>
      </c>
      <c r="H9017">
        <v>55.038134391050448</v>
      </c>
    </row>
    <row r="9018" spans="1:8" x14ac:dyDescent="0.3">
      <c r="A9018" t="s">
        <v>10065</v>
      </c>
      <c r="B9018" t="s">
        <v>10064</v>
      </c>
      <c r="C9018" t="s">
        <v>2</v>
      </c>
      <c r="D9018" s="155">
        <v>1350.2</v>
      </c>
      <c r="E9018" s="17">
        <v>15783</v>
      </c>
      <c r="F9018" s="17">
        <v>2734595</v>
      </c>
      <c r="G9018" s="17">
        <v>1479739.7214999998</v>
      </c>
      <c r="H9018">
        <v>55.413579248055264</v>
      </c>
    </row>
    <row r="9019" spans="1:8" x14ac:dyDescent="0.3">
      <c r="A9019" t="s">
        <v>10066</v>
      </c>
      <c r="B9019" t="s">
        <v>10064</v>
      </c>
      <c r="C9019" t="s">
        <v>3</v>
      </c>
      <c r="D9019" s="155">
        <v>1350.2</v>
      </c>
      <c r="E9019" s="17">
        <v>11824</v>
      </c>
      <c r="F9019" s="17">
        <v>928185</v>
      </c>
      <c r="G9019" s="17">
        <v>379891.47090000019</v>
      </c>
      <c r="H9019">
        <v>45.063839127661225</v>
      </c>
    </row>
    <row r="9020" spans="1:8" x14ac:dyDescent="0.3">
      <c r="A9020" t="s">
        <v>10067</v>
      </c>
      <c r="B9020" t="s">
        <v>10064</v>
      </c>
      <c r="C9020" t="s">
        <v>7</v>
      </c>
      <c r="D9020" s="155">
        <v>1350.2</v>
      </c>
      <c r="E9020" s="17">
        <v>3480</v>
      </c>
      <c r="F9020" s="17">
        <v>393083</v>
      </c>
      <c r="G9020" s="17">
        <v>226901.85400000008</v>
      </c>
      <c r="H9020">
        <v>63.10621175701862</v>
      </c>
    </row>
    <row r="9021" spans="1:8" x14ac:dyDescent="0.3">
      <c r="A9021" t="s">
        <v>10068</v>
      </c>
      <c r="B9021" t="s">
        <v>10064</v>
      </c>
      <c r="C9021" t="s">
        <v>5</v>
      </c>
      <c r="D9021" s="155">
        <v>1350.2</v>
      </c>
      <c r="E9021" s="17">
        <v>3200</v>
      </c>
      <c r="F9021" s="17">
        <v>279567</v>
      </c>
      <c r="G9021" s="17">
        <v>159260.783</v>
      </c>
      <c r="H9021">
        <v>46.710048830643551</v>
      </c>
    </row>
    <row r="9022" spans="1:8" x14ac:dyDescent="0.3">
      <c r="A9022" t="s">
        <v>10069</v>
      </c>
      <c r="B9022" t="s">
        <v>10064</v>
      </c>
      <c r="C9022" t="s">
        <v>6</v>
      </c>
      <c r="D9022" s="155">
        <v>1350.2</v>
      </c>
      <c r="E9022" s="17">
        <v>1820</v>
      </c>
      <c r="F9022" s="17">
        <v>245089</v>
      </c>
      <c r="G9022" s="17">
        <v>128854.31380000002</v>
      </c>
      <c r="H9022">
        <v>39.145078753608708</v>
      </c>
    </row>
    <row r="9023" spans="1:8" x14ac:dyDescent="0.3">
      <c r="A9023" t="s">
        <v>10070</v>
      </c>
      <c r="B9023" t="s">
        <v>10064</v>
      </c>
      <c r="C9023" t="s">
        <v>8</v>
      </c>
      <c r="D9023" s="155">
        <v>1350.2</v>
      </c>
      <c r="E9023" s="17">
        <v>3390</v>
      </c>
      <c r="F9023" s="17">
        <v>442362</v>
      </c>
      <c r="G9023" s="17">
        <v>250646.77259999982</v>
      </c>
      <c r="H9023">
        <v>46.000474660782928</v>
      </c>
    </row>
    <row r="9024" spans="1:8" x14ac:dyDescent="0.3">
      <c r="A9024" t="s">
        <v>10071</v>
      </c>
      <c r="B9024" t="s">
        <v>10064</v>
      </c>
      <c r="C9024" t="s">
        <v>21</v>
      </c>
      <c r="D9024" s="155">
        <v>1350.2</v>
      </c>
      <c r="E9024" s="17">
        <v>2200</v>
      </c>
      <c r="F9024" s="17">
        <v>205944</v>
      </c>
      <c r="G9024" s="17">
        <v>113296.99399999999</v>
      </c>
      <c r="H9024">
        <v>50.02489408130468</v>
      </c>
    </row>
    <row r="9025" spans="1:8" x14ac:dyDescent="0.3">
      <c r="A9025" t="s">
        <v>10072</v>
      </c>
      <c r="B9025" t="s">
        <v>10064</v>
      </c>
      <c r="C9025" t="s">
        <v>22</v>
      </c>
      <c r="D9025" s="155">
        <v>1350.2</v>
      </c>
      <c r="E9025" s="17">
        <v>2040</v>
      </c>
      <c r="F9025" s="17">
        <v>205669</v>
      </c>
      <c r="G9025" s="17">
        <v>112628.49600000001</v>
      </c>
      <c r="H9025">
        <v>54.589235924603372</v>
      </c>
    </row>
    <row r="9026" spans="1:8" x14ac:dyDescent="0.3">
      <c r="A9026" t="s">
        <v>10073</v>
      </c>
      <c r="B9026" t="s">
        <v>10064</v>
      </c>
      <c r="C9026" t="s">
        <v>23</v>
      </c>
      <c r="D9026" s="155">
        <v>1350.2</v>
      </c>
      <c r="E9026" s="17">
        <v>1240</v>
      </c>
      <c r="F9026" s="17">
        <v>229495</v>
      </c>
      <c r="G9026" s="17">
        <v>128188.71999999999</v>
      </c>
      <c r="H9026">
        <v>48.419144867425807</v>
      </c>
    </row>
    <row r="9027" spans="1:8" x14ac:dyDescent="0.3">
      <c r="A9027" t="s">
        <v>10074</v>
      </c>
      <c r="B9027" t="s">
        <v>10064</v>
      </c>
      <c r="C9027" t="s">
        <v>24</v>
      </c>
      <c r="D9027" s="155">
        <v>1350.2</v>
      </c>
      <c r="E9027" s="17">
        <v>4880</v>
      </c>
      <c r="F9027" s="17">
        <v>383549</v>
      </c>
      <c r="G9027" s="17">
        <v>206199.95600000003</v>
      </c>
      <c r="H9027">
        <v>42.373895728470899</v>
      </c>
    </row>
    <row r="9028" spans="1:8" x14ac:dyDescent="0.3">
      <c r="A9028" t="s">
        <v>10075</v>
      </c>
      <c r="B9028" t="s">
        <v>10064</v>
      </c>
      <c r="C9028" t="s">
        <v>25</v>
      </c>
      <c r="D9028" s="155">
        <v>1350.2</v>
      </c>
      <c r="E9028" s="17">
        <v>1880</v>
      </c>
      <c r="F9028" s="17">
        <v>169918</v>
      </c>
      <c r="G9028" s="17">
        <v>92005.395999999993</v>
      </c>
      <c r="H9028">
        <v>57.14118245104472</v>
      </c>
    </row>
    <row r="9029" spans="1:8" x14ac:dyDescent="0.3">
      <c r="A9029" t="s">
        <v>10076</v>
      </c>
      <c r="B9029" t="s">
        <v>10064</v>
      </c>
      <c r="C9029" t="s">
        <v>5061</v>
      </c>
      <c r="D9029" s="155">
        <v>1350.2</v>
      </c>
      <c r="E9029" s="17">
        <v>9345</v>
      </c>
      <c r="F9029" s="17">
        <v>308734</v>
      </c>
      <c r="G9029" s="17">
        <v>172120.43199999991</v>
      </c>
      <c r="H9029">
        <v>39.252792595242013</v>
      </c>
    </row>
    <row r="9030" spans="1:8" x14ac:dyDescent="0.3">
      <c r="A9030" t="s">
        <v>10077</v>
      </c>
      <c r="B9030" t="s">
        <v>10064</v>
      </c>
      <c r="C9030" t="s">
        <v>5065</v>
      </c>
      <c r="D9030" s="155">
        <v>1350.2</v>
      </c>
      <c r="E9030" s="17">
        <v>0</v>
      </c>
      <c r="F9030" s="17">
        <v>208528</v>
      </c>
      <c r="G9030" s="17">
        <v>33136.84639999998</v>
      </c>
      <c r="H9030">
        <v>27.951406432279729</v>
      </c>
    </row>
    <row r="9031" spans="1:8" x14ac:dyDescent="0.3">
      <c r="A9031" t="s">
        <v>10078</v>
      </c>
      <c r="B9031" t="s">
        <v>10064</v>
      </c>
      <c r="C9031" t="s">
        <v>5067</v>
      </c>
      <c r="D9031" s="155">
        <v>1350.2</v>
      </c>
      <c r="E9031" s="17">
        <v>0</v>
      </c>
      <c r="F9031" s="17">
        <v>335387</v>
      </c>
      <c r="G9031" s="17">
        <v>72960.232799999823</v>
      </c>
      <c r="H9031">
        <v>58.634902444509457</v>
      </c>
    </row>
    <row r="9032" spans="1:8" x14ac:dyDescent="0.3">
      <c r="A9032" t="s">
        <v>10079</v>
      </c>
      <c r="B9032" t="s">
        <v>10064</v>
      </c>
      <c r="C9032" t="s">
        <v>5069</v>
      </c>
      <c r="D9032" s="155">
        <v>1350.2</v>
      </c>
      <c r="E9032" s="17">
        <v>0</v>
      </c>
      <c r="F9032" s="17">
        <v>4748</v>
      </c>
      <c r="G9032" s="17">
        <v>2642.82</v>
      </c>
      <c r="H9032">
        <v>154.54439525361255</v>
      </c>
    </row>
    <row r="9033" spans="1:8" x14ac:dyDescent="0.3">
      <c r="A9033" t="s">
        <v>10080</v>
      </c>
      <c r="B9033" t="s">
        <v>10064</v>
      </c>
      <c r="C9033" t="s">
        <v>5071</v>
      </c>
      <c r="D9033" s="155">
        <v>1350.2</v>
      </c>
      <c r="E9033" s="17">
        <v>0</v>
      </c>
      <c r="F9033" s="17">
        <v>18735</v>
      </c>
      <c r="G9033" s="17">
        <v>9871.0660000000007</v>
      </c>
      <c r="H9033">
        <v>20.578592970119143</v>
      </c>
    </row>
    <row r="9034" spans="1:8" x14ac:dyDescent="0.3">
      <c r="A9034" t="s">
        <v>10081</v>
      </c>
      <c r="B9034" t="s">
        <v>10064</v>
      </c>
      <c r="C9034" t="s">
        <v>5073</v>
      </c>
      <c r="D9034" s="155">
        <v>1350.2</v>
      </c>
      <c r="E9034" s="17">
        <v>0</v>
      </c>
      <c r="F9034" s="17">
        <v>2507</v>
      </c>
      <c r="G9034" s="17">
        <v>722.62779999999998</v>
      </c>
      <c r="H9034">
        <v>42.500000000000007</v>
      </c>
    </row>
    <row r="9035" spans="1:8" x14ac:dyDescent="0.3">
      <c r="A9035" t="s">
        <v>10082</v>
      </c>
      <c r="B9035" t="s">
        <v>10064</v>
      </c>
      <c r="C9035" t="s">
        <v>26</v>
      </c>
      <c r="D9035" s="155">
        <v>1350.2</v>
      </c>
      <c r="E9035" s="17">
        <v>912</v>
      </c>
      <c r="F9035" s="17">
        <v>251060</v>
      </c>
      <c r="G9035" s="17">
        <v>140319.89020000002</v>
      </c>
      <c r="H9035">
        <v>48.112769152229951</v>
      </c>
    </row>
    <row r="9036" spans="1:8" x14ac:dyDescent="0.3">
      <c r="A9036" t="s">
        <v>10083</v>
      </c>
      <c r="B9036" t="s">
        <v>10064</v>
      </c>
      <c r="C9036" t="s">
        <v>27</v>
      </c>
      <c r="D9036" s="155">
        <v>1350.2</v>
      </c>
      <c r="E9036" s="17">
        <v>912</v>
      </c>
      <c r="F9036" s="17">
        <v>277025</v>
      </c>
      <c r="G9036" s="17">
        <v>149634.31570000004</v>
      </c>
      <c r="H9036">
        <v>100.27496752052539</v>
      </c>
    </row>
    <row r="9037" spans="1:8" x14ac:dyDescent="0.3">
      <c r="A9037" t="s">
        <v>10084</v>
      </c>
      <c r="B9037" t="s">
        <v>10064</v>
      </c>
      <c r="C9037" t="s">
        <v>28</v>
      </c>
      <c r="D9037" s="155">
        <v>1350.2</v>
      </c>
      <c r="E9037" s="17">
        <v>1584</v>
      </c>
      <c r="F9037" s="17">
        <v>129786</v>
      </c>
      <c r="G9037" s="17">
        <v>55916.274000000005</v>
      </c>
      <c r="H9037">
        <v>52.973166230506934</v>
      </c>
    </row>
    <row r="9038" spans="1:8" x14ac:dyDescent="0.3">
      <c r="A9038" t="s">
        <v>10085</v>
      </c>
      <c r="B9038" t="s">
        <v>10064</v>
      </c>
      <c r="C9038" t="s">
        <v>29</v>
      </c>
      <c r="D9038" s="155">
        <v>1350.2</v>
      </c>
      <c r="E9038" s="17">
        <v>600</v>
      </c>
      <c r="F9038" s="17">
        <v>94210</v>
      </c>
      <c r="G9038" s="17">
        <v>50778.731600000021</v>
      </c>
      <c r="H9038">
        <v>31.465734215121394</v>
      </c>
    </row>
    <row r="9039" spans="1:8" x14ac:dyDescent="0.3">
      <c r="A9039" t="s">
        <v>10086</v>
      </c>
      <c r="B9039" t="s">
        <v>10064</v>
      </c>
      <c r="C9039" t="s">
        <v>5077</v>
      </c>
      <c r="D9039" s="155">
        <v>1350.2</v>
      </c>
      <c r="E9039" s="17">
        <v>640</v>
      </c>
      <c r="F9039" s="17">
        <v>5739</v>
      </c>
      <c r="G9039" s="17">
        <v>2430.9960000000001</v>
      </c>
      <c r="H9039">
        <v>27.826596763486375</v>
      </c>
    </row>
    <row r="9040" spans="1:8" x14ac:dyDescent="0.3">
      <c r="A9040" t="s">
        <v>10087</v>
      </c>
      <c r="B9040" t="s">
        <v>10064</v>
      </c>
      <c r="C9040" t="s">
        <v>30</v>
      </c>
      <c r="D9040" s="155">
        <v>1350.2</v>
      </c>
      <c r="E9040" s="17">
        <v>1438</v>
      </c>
      <c r="F9040" s="17">
        <v>138929</v>
      </c>
      <c r="G9040" s="17">
        <v>70510.799600000028</v>
      </c>
      <c r="H9040">
        <v>79.811242340130349</v>
      </c>
    </row>
    <row r="9041" spans="1:8" x14ac:dyDescent="0.3">
      <c r="A9041" t="s">
        <v>10088</v>
      </c>
      <c r="B9041" t="s">
        <v>10064</v>
      </c>
      <c r="C9041" t="s">
        <v>5079</v>
      </c>
      <c r="D9041" s="155">
        <v>1350.2</v>
      </c>
      <c r="E9041" s="17">
        <v>640</v>
      </c>
      <c r="F9041" s="17">
        <v>18917</v>
      </c>
      <c r="G9041" s="17">
        <v>10136.423999999999</v>
      </c>
      <c r="H9041">
        <v>30.7139763610041</v>
      </c>
    </row>
    <row r="9042" spans="1:8" x14ac:dyDescent="0.3">
      <c r="A9042" t="s">
        <v>10089</v>
      </c>
      <c r="B9042" t="s">
        <v>10064</v>
      </c>
      <c r="C9042" t="s">
        <v>5081</v>
      </c>
      <c r="D9042" s="155">
        <v>1350.2</v>
      </c>
      <c r="E9042" s="17">
        <v>0</v>
      </c>
      <c r="F9042" s="17">
        <v>60565</v>
      </c>
      <c r="G9042" s="17">
        <v>28216.565200000001</v>
      </c>
      <c r="H9042">
        <v>41.95396505552101</v>
      </c>
    </row>
    <row r="9043" spans="1:8" x14ac:dyDescent="0.3">
      <c r="A9043" t="s">
        <v>10090</v>
      </c>
      <c r="B9043" t="s">
        <v>10064</v>
      </c>
      <c r="C9043" t="s">
        <v>5083</v>
      </c>
      <c r="D9043" s="155">
        <v>1350.2</v>
      </c>
      <c r="E9043" s="17">
        <v>0</v>
      </c>
      <c r="F9043" s="17">
        <v>21039</v>
      </c>
      <c r="G9043" s="17">
        <v>10804.6</v>
      </c>
      <c r="H9043">
        <v>21.178239857734699</v>
      </c>
    </row>
    <row r="9044" spans="1:8" x14ac:dyDescent="0.3">
      <c r="A9044" t="s">
        <v>10091</v>
      </c>
      <c r="B9044" t="s">
        <v>10064</v>
      </c>
      <c r="C9044" t="s">
        <v>5085</v>
      </c>
      <c r="D9044" s="155">
        <v>1350.2</v>
      </c>
      <c r="E9044" s="17">
        <v>270</v>
      </c>
      <c r="F9044" s="17">
        <v>26727</v>
      </c>
      <c r="G9044" s="17">
        <v>9227.9279999999999</v>
      </c>
      <c r="H9044">
        <v>-5.8342312323762053</v>
      </c>
    </row>
    <row r="9045" spans="1:8" x14ac:dyDescent="0.3">
      <c r="A9045" t="s">
        <v>10092</v>
      </c>
      <c r="B9045" t="s">
        <v>10064</v>
      </c>
      <c r="C9045" t="s">
        <v>31</v>
      </c>
      <c r="D9045" s="155">
        <v>1350.2</v>
      </c>
      <c r="E9045" s="17">
        <v>2888</v>
      </c>
      <c r="F9045" s="17">
        <v>222801</v>
      </c>
      <c r="G9045" s="17">
        <v>115366.89550000003</v>
      </c>
      <c r="H9045">
        <v>49.545642884750791</v>
      </c>
    </row>
    <row r="9046" spans="1:8" x14ac:dyDescent="0.3">
      <c r="A9046" t="s">
        <v>10093</v>
      </c>
      <c r="B9046" t="s">
        <v>10094</v>
      </c>
      <c r="C9046" t="s">
        <v>4</v>
      </c>
      <c r="D9046" s="155">
        <v>1573.2</v>
      </c>
      <c r="E9046" s="17">
        <v>10777</v>
      </c>
      <c r="F9046" s="17">
        <v>2907844</v>
      </c>
      <c r="G9046" s="17">
        <v>1304291.8991999999</v>
      </c>
      <c r="H9046">
        <v>56.477843504939869</v>
      </c>
    </row>
    <row r="9047" spans="1:8" x14ac:dyDescent="0.3">
      <c r="A9047" t="s">
        <v>10095</v>
      </c>
      <c r="B9047" t="s">
        <v>10094</v>
      </c>
      <c r="C9047" t="s">
        <v>2</v>
      </c>
      <c r="D9047" s="155">
        <v>1573.2</v>
      </c>
      <c r="E9047" s="17">
        <v>14862</v>
      </c>
      <c r="F9047" s="17">
        <v>4224665</v>
      </c>
      <c r="G9047" s="17">
        <v>1972284.6277000005</v>
      </c>
      <c r="H9047">
        <v>72.340994375259655</v>
      </c>
    </row>
    <row r="9048" spans="1:8" x14ac:dyDescent="0.3">
      <c r="A9048" t="s">
        <v>10096</v>
      </c>
      <c r="B9048" t="s">
        <v>10094</v>
      </c>
      <c r="C9048" t="s">
        <v>3</v>
      </c>
      <c r="D9048" s="155">
        <v>1573.2</v>
      </c>
      <c r="E9048" s="17">
        <v>13656</v>
      </c>
      <c r="F9048" s="17">
        <v>1299350</v>
      </c>
      <c r="G9048" s="17">
        <v>415745.37670000026</v>
      </c>
      <c r="H9048">
        <v>72.174706208670017</v>
      </c>
    </row>
    <row r="9049" spans="1:8" x14ac:dyDescent="0.3">
      <c r="A9049" t="s">
        <v>10097</v>
      </c>
      <c r="B9049" t="s">
        <v>10094</v>
      </c>
      <c r="C9049" t="s">
        <v>7</v>
      </c>
      <c r="D9049" s="155">
        <v>1573.2</v>
      </c>
      <c r="E9049" s="17">
        <v>3474</v>
      </c>
      <c r="F9049" s="17">
        <v>836669</v>
      </c>
      <c r="G9049" s="17">
        <v>424632.80600000016</v>
      </c>
      <c r="H9049">
        <v>75.105621394998053</v>
      </c>
    </row>
    <row r="9050" spans="1:8" x14ac:dyDescent="0.3">
      <c r="A9050" t="s">
        <v>10098</v>
      </c>
      <c r="B9050" t="s">
        <v>10094</v>
      </c>
      <c r="C9050" t="s">
        <v>5</v>
      </c>
      <c r="D9050" s="155">
        <v>1573.2</v>
      </c>
      <c r="E9050" s="17">
        <v>3200</v>
      </c>
      <c r="F9050" s="17">
        <v>506833</v>
      </c>
      <c r="G9050" s="17">
        <v>278716.45689999999</v>
      </c>
      <c r="H9050">
        <v>76.960465400371888</v>
      </c>
    </row>
    <row r="9051" spans="1:8" x14ac:dyDescent="0.3">
      <c r="A9051" t="s">
        <v>10099</v>
      </c>
      <c r="B9051" t="s">
        <v>10094</v>
      </c>
      <c r="C9051" t="s">
        <v>6</v>
      </c>
      <c r="D9051" s="155">
        <v>1573.2</v>
      </c>
      <c r="E9051" s="17">
        <v>1740</v>
      </c>
      <c r="F9051" s="17">
        <v>343482</v>
      </c>
      <c r="G9051" s="17">
        <v>156571.96180000011</v>
      </c>
      <c r="H9051">
        <v>64.57018884446417</v>
      </c>
    </row>
    <row r="9052" spans="1:8" x14ac:dyDescent="0.3">
      <c r="A9052" t="s">
        <v>10100</v>
      </c>
      <c r="B9052" t="s">
        <v>10094</v>
      </c>
      <c r="C9052" t="s">
        <v>8</v>
      </c>
      <c r="D9052" s="155">
        <v>1573.2</v>
      </c>
      <c r="E9052" s="17">
        <v>3120</v>
      </c>
      <c r="F9052" s="17">
        <v>503735</v>
      </c>
      <c r="G9052" s="17">
        <v>235351.16829999996</v>
      </c>
      <c r="H9052">
        <v>78.511606432586774</v>
      </c>
    </row>
    <row r="9053" spans="1:8" x14ac:dyDescent="0.3">
      <c r="A9053" t="s">
        <v>10101</v>
      </c>
      <c r="B9053" t="s">
        <v>10094</v>
      </c>
      <c r="C9053" t="s">
        <v>21</v>
      </c>
      <c r="D9053" s="155">
        <v>1573.2</v>
      </c>
      <c r="E9053" s="17">
        <v>2120</v>
      </c>
      <c r="F9053" s="17">
        <v>221882</v>
      </c>
      <c r="G9053" s="17">
        <v>99202.637000000104</v>
      </c>
      <c r="H9053">
        <v>91.48109445432975</v>
      </c>
    </row>
    <row r="9054" spans="1:8" x14ac:dyDescent="0.3">
      <c r="A9054" t="s">
        <v>10102</v>
      </c>
      <c r="B9054" t="s">
        <v>10094</v>
      </c>
      <c r="C9054" t="s">
        <v>22</v>
      </c>
      <c r="D9054" s="155">
        <v>1573.2</v>
      </c>
      <c r="E9054" s="17">
        <v>2000</v>
      </c>
      <c r="F9054" s="17">
        <v>337144</v>
      </c>
      <c r="G9054" s="17">
        <v>157608.78000000014</v>
      </c>
      <c r="H9054">
        <v>87.535967728226353</v>
      </c>
    </row>
    <row r="9055" spans="1:8" x14ac:dyDescent="0.3">
      <c r="A9055" t="s">
        <v>10103</v>
      </c>
      <c r="B9055" t="s">
        <v>10094</v>
      </c>
      <c r="C9055" t="s">
        <v>23</v>
      </c>
      <c r="D9055" s="155">
        <v>1573.2</v>
      </c>
      <c r="E9055" s="17">
        <v>1120</v>
      </c>
      <c r="F9055" s="17">
        <v>225154</v>
      </c>
      <c r="G9055" s="17">
        <v>111598.10400000005</v>
      </c>
      <c r="H9055">
        <v>99.531416637318529</v>
      </c>
    </row>
    <row r="9056" spans="1:8" x14ac:dyDescent="0.3">
      <c r="A9056" t="s">
        <v>10104</v>
      </c>
      <c r="B9056" t="s">
        <v>10094</v>
      </c>
      <c r="C9056" t="s">
        <v>24</v>
      </c>
      <c r="D9056" s="155">
        <v>1573.2</v>
      </c>
      <c r="E9056" s="17">
        <v>4720</v>
      </c>
      <c r="F9056" s="17">
        <v>413296</v>
      </c>
      <c r="G9056" s="17">
        <v>200216.1020000003</v>
      </c>
      <c r="H9056">
        <v>97.786944663358298</v>
      </c>
    </row>
    <row r="9057" spans="1:8" x14ac:dyDescent="0.3">
      <c r="A9057" t="s">
        <v>10105</v>
      </c>
      <c r="B9057" t="s">
        <v>10094</v>
      </c>
      <c r="C9057" t="s">
        <v>25</v>
      </c>
      <c r="D9057" s="155">
        <v>1573.2</v>
      </c>
      <c r="E9057" s="17">
        <v>1720</v>
      </c>
      <c r="F9057" s="17">
        <v>187443</v>
      </c>
      <c r="G9057" s="17">
        <v>92188.123999999953</v>
      </c>
      <c r="H9057">
        <v>90.249667599168376</v>
      </c>
    </row>
    <row r="9058" spans="1:8" x14ac:dyDescent="0.3">
      <c r="A9058" t="s">
        <v>10106</v>
      </c>
      <c r="B9058" t="s">
        <v>10094</v>
      </c>
      <c r="C9058" t="s">
        <v>5061</v>
      </c>
      <c r="D9058" s="155">
        <v>1573.2</v>
      </c>
      <c r="E9058" s="17">
        <v>5572</v>
      </c>
      <c r="F9058" s="17">
        <v>399031</v>
      </c>
      <c r="G9058" s="17">
        <v>209150.37800000006</v>
      </c>
      <c r="H9058">
        <v>61.434395564071835</v>
      </c>
    </row>
    <row r="9059" spans="1:8" x14ac:dyDescent="0.3">
      <c r="A9059" t="s">
        <v>10107</v>
      </c>
      <c r="B9059" t="s">
        <v>10094</v>
      </c>
      <c r="C9059" t="s">
        <v>14</v>
      </c>
      <c r="D9059" s="155">
        <v>1573.2</v>
      </c>
      <c r="E9059" s="17">
        <v>2049</v>
      </c>
      <c r="F9059" s="17">
        <v>364124</v>
      </c>
      <c r="G9059" s="17">
        <v>172742.52500000008</v>
      </c>
      <c r="H9059">
        <v>51.045842682004711</v>
      </c>
    </row>
    <row r="9060" spans="1:8" x14ac:dyDescent="0.3">
      <c r="A9060" t="s">
        <v>10108</v>
      </c>
      <c r="B9060" t="s">
        <v>10094</v>
      </c>
      <c r="C9060" t="s">
        <v>15</v>
      </c>
      <c r="D9060" s="155">
        <v>1573.2</v>
      </c>
      <c r="E9060" s="17">
        <v>1730</v>
      </c>
      <c r="F9060" s="17">
        <v>363909</v>
      </c>
      <c r="G9060" s="17">
        <v>212480.05500000005</v>
      </c>
      <c r="H9060">
        <v>63.55585824361382</v>
      </c>
    </row>
    <row r="9061" spans="1:8" x14ac:dyDescent="0.3">
      <c r="A9061" t="s">
        <v>10109</v>
      </c>
      <c r="B9061" t="s">
        <v>10094</v>
      </c>
      <c r="C9061" t="s">
        <v>5063</v>
      </c>
      <c r="D9061" s="155">
        <v>1573.2</v>
      </c>
      <c r="E9061" s="17">
        <v>400</v>
      </c>
      <c r="F9061" s="17">
        <v>11230</v>
      </c>
      <c r="G9061" s="17">
        <v>4307.5929999999944</v>
      </c>
      <c r="H9061">
        <v>77.237793573824732</v>
      </c>
    </row>
    <row r="9062" spans="1:8" x14ac:dyDescent="0.3">
      <c r="A9062" t="s">
        <v>10110</v>
      </c>
      <c r="B9062" t="s">
        <v>10094</v>
      </c>
      <c r="C9062" t="s">
        <v>5065</v>
      </c>
      <c r="D9062" s="155">
        <v>1573.2</v>
      </c>
      <c r="E9062" s="17">
        <v>0</v>
      </c>
      <c r="F9062" s="17">
        <v>384681</v>
      </c>
      <c r="G9062" s="17">
        <v>158128.43530000019</v>
      </c>
      <c r="H9062">
        <v>61.064676032334404</v>
      </c>
    </row>
    <row r="9063" spans="1:8" x14ac:dyDescent="0.3">
      <c r="A9063" t="s">
        <v>10111</v>
      </c>
      <c r="B9063" t="s">
        <v>10094</v>
      </c>
      <c r="C9063" t="s">
        <v>5067</v>
      </c>
      <c r="D9063" s="155">
        <v>1573.2</v>
      </c>
      <c r="E9063" s="17">
        <v>0</v>
      </c>
      <c r="F9063" s="17">
        <v>385687</v>
      </c>
      <c r="G9063" s="17">
        <v>167846.53060000003</v>
      </c>
      <c r="H9063">
        <v>89.859209716704612</v>
      </c>
    </row>
    <row r="9064" spans="1:8" x14ac:dyDescent="0.3">
      <c r="A9064" t="s">
        <v>10112</v>
      </c>
      <c r="B9064" t="s">
        <v>10094</v>
      </c>
      <c r="C9064" t="s">
        <v>5069</v>
      </c>
      <c r="D9064" s="155">
        <v>1573.2</v>
      </c>
      <c r="E9064" s="17">
        <v>0</v>
      </c>
      <c r="F9064" s="17">
        <v>26179</v>
      </c>
      <c r="G9064" s="17">
        <v>7905.7339999999967</v>
      </c>
      <c r="H9064">
        <v>89.312803748383033</v>
      </c>
    </row>
    <row r="9065" spans="1:8" x14ac:dyDescent="0.3">
      <c r="A9065" t="s">
        <v>10113</v>
      </c>
      <c r="B9065" t="s">
        <v>10094</v>
      </c>
      <c r="C9065" t="s">
        <v>5071</v>
      </c>
      <c r="D9065" s="155">
        <v>1573.2</v>
      </c>
      <c r="E9065" s="17">
        <v>0</v>
      </c>
      <c r="F9065" s="17">
        <v>38258</v>
      </c>
      <c r="G9065" s="17">
        <v>17027.529499999997</v>
      </c>
      <c r="H9065">
        <v>64.781921630045872</v>
      </c>
    </row>
    <row r="9066" spans="1:8" x14ac:dyDescent="0.3">
      <c r="A9066" t="s">
        <v>10114</v>
      </c>
      <c r="B9066" t="s">
        <v>10094</v>
      </c>
      <c r="C9066" t="s">
        <v>5073</v>
      </c>
      <c r="D9066" s="155">
        <v>1573.2</v>
      </c>
      <c r="E9066" s="17">
        <v>0</v>
      </c>
      <c r="F9066" s="17">
        <v>43150</v>
      </c>
      <c r="G9066" s="17">
        <v>16324.351100000007</v>
      </c>
      <c r="H9066">
        <v>34.886711911002472</v>
      </c>
    </row>
    <row r="9067" spans="1:8" x14ac:dyDescent="0.3">
      <c r="A9067" t="s">
        <v>10115</v>
      </c>
      <c r="B9067" t="s">
        <v>10094</v>
      </c>
      <c r="C9067" t="s">
        <v>5075</v>
      </c>
      <c r="D9067" s="155">
        <v>1573.2</v>
      </c>
      <c r="E9067" s="17">
        <v>0</v>
      </c>
      <c r="F9067" s="17">
        <v>1888</v>
      </c>
      <c r="G9067" s="17">
        <v>766.54</v>
      </c>
      <c r="H9067">
        <v>69.217974782872361</v>
      </c>
    </row>
    <row r="9068" spans="1:8" x14ac:dyDescent="0.3">
      <c r="A9068" t="s">
        <v>10116</v>
      </c>
      <c r="B9068" t="s">
        <v>10094</v>
      </c>
      <c r="C9068" t="s">
        <v>26</v>
      </c>
      <c r="D9068" s="155">
        <v>1573.2</v>
      </c>
      <c r="E9068" s="17">
        <v>912</v>
      </c>
      <c r="F9068" s="17">
        <v>404411</v>
      </c>
      <c r="G9068" s="17">
        <v>201665.11030000006</v>
      </c>
      <c r="H9068">
        <v>55.696348984972751</v>
      </c>
    </row>
    <row r="9069" spans="1:8" x14ac:dyDescent="0.3">
      <c r="A9069" t="s">
        <v>10117</v>
      </c>
      <c r="B9069" t="s">
        <v>10094</v>
      </c>
      <c r="C9069" t="s">
        <v>27</v>
      </c>
      <c r="D9069" s="155">
        <v>1573.2</v>
      </c>
      <c r="E9069" s="17">
        <v>912</v>
      </c>
      <c r="F9069" s="17">
        <v>300794</v>
      </c>
      <c r="G9069" s="17">
        <v>143323.78950000007</v>
      </c>
      <c r="H9069">
        <v>65.868539641026189</v>
      </c>
    </row>
    <row r="9070" spans="1:8" x14ac:dyDescent="0.3">
      <c r="A9070" t="s">
        <v>10118</v>
      </c>
      <c r="B9070" t="s">
        <v>10094</v>
      </c>
      <c r="C9070" t="s">
        <v>28</v>
      </c>
      <c r="D9070" s="155">
        <v>1573.2</v>
      </c>
      <c r="E9070" s="17">
        <v>1320</v>
      </c>
      <c r="F9070" s="17">
        <v>229714</v>
      </c>
      <c r="G9070" s="17">
        <v>95714.323999999993</v>
      </c>
      <c r="H9070">
        <v>83.834555234297682</v>
      </c>
    </row>
    <row r="9071" spans="1:8" x14ac:dyDescent="0.3">
      <c r="A9071" t="s">
        <v>10119</v>
      </c>
      <c r="B9071" t="s">
        <v>10094</v>
      </c>
      <c r="C9071" t="s">
        <v>29</v>
      </c>
      <c r="D9071" s="155">
        <v>1573.2</v>
      </c>
      <c r="E9071" s="17">
        <v>400</v>
      </c>
      <c r="F9071" s="17">
        <v>120412</v>
      </c>
      <c r="G9071" s="17">
        <v>64481.896200000039</v>
      </c>
      <c r="H9071">
        <v>80.161954054875181</v>
      </c>
    </row>
    <row r="9072" spans="1:8" x14ac:dyDescent="0.3">
      <c r="A9072" t="s">
        <v>10120</v>
      </c>
      <c r="B9072" t="s">
        <v>10094</v>
      </c>
      <c r="C9072" t="s">
        <v>5077</v>
      </c>
      <c r="D9072" s="155">
        <v>1573.2</v>
      </c>
      <c r="E9072" s="17">
        <v>640</v>
      </c>
      <c r="F9072" s="17">
        <v>14842</v>
      </c>
      <c r="G9072" s="17">
        <v>6689.4279999999999</v>
      </c>
      <c r="H9072">
        <v>87.185506009637209</v>
      </c>
    </row>
    <row r="9073" spans="1:8" x14ac:dyDescent="0.3">
      <c r="A9073" t="s">
        <v>10121</v>
      </c>
      <c r="B9073" t="s">
        <v>10094</v>
      </c>
      <c r="C9073" t="s">
        <v>30</v>
      </c>
      <c r="D9073" s="155">
        <v>1573.2</v>
      </c>
      <c r="E9073" s="17">
        <v>1250</v>
      </c>
      <c r="F9073" s="17">
        <v>110323</v>
      </c>
      <c r="G9073" s="17">
        <v>52793.093800000024</v>
      </c>
      <c r="H9073">
        <v>125.46148026919624</v>
      </c>
    </row>
    <row r="9074" spans="1:8" x14ac:dyDescent="0.3">
      <c r="A9074" t="s">
        <v>10122</v>
      </c>
      <c r="B9074" t="s">
        <v>10094</v>
      </c>
      <c r="C9074" t="s">
        <v>5079</v>
      </c>
      <c r="D9074" s="155">
        <v>1573.2</v>
      </c>
      <c r="E9074" s="17">
        <v>760</v>
      </c>
      <c r="F9074" s="17">
        <v>21778</v>
      </c>
      <c r="G9074" s="17">
        <v>11576.38</v>
      </c>
      <c r="H9074">
        <v>176.40045201644458</v>
      </c>
    </row>
    <row r="9075" spans="1:8" x14ac:dyDescent="0.3">
      <c r="A9075" t="s">
        <v>10123</v>
      </c>
      <c r="B9075" t="s">
        <v>10094</v>
      </c>
      <c r="C9075" t="s">
        <v>5081</v>
      </c>
      <c r="D9075" s="155">
        <v>1573.2</v>
      </c>
      <c r="E9075" s="17">
        <v>0</v>
      </c>
      <c r="F9075" s="17">
        <v>93229</v>
      </c>
      <c r="G9075" s="17">
        <v>49223.762999999999</v>
      </c>
      <c r="H9075">
        <v>84.314689069848541</v>
      </c>
    </row>
    <row r="9076" spans="1:8" x14ac:dyDescent="0.3">
      <c r="A9076" t="s">
        <v>10124</v>
      </c>
      <c r="B9076" t="s">
        <v>10094</v>
      </c>
      <c r="C9076" t="s">
        <v>5083</v>
      </c>
      <c r="D9076" s="155">
        <v>1573.2</v>
      </c>
      <c r="E9076" s="17">
        <v>0</v>
      </c>
      <c r="F9076" s="17">
        <v>193328</v>
      </c>
      <c r="G9076" s="17">
        <v>78713.568500000008</v>
      </c>
      <c r="H9076">
        <v>60.773521826524949</v>
      </c>
    </row>
    <row r="9077" spans="1:8" x14ac:dyDescent="0.3">
      <c r="A9077" t="s">
        <v>10125</v>
      </c>
      <c r="B9077" t="s">
        <v>10094</v>
      </c>
      <c r="C9077" t="s">
        <v>5085</v>
      </c>
      <c r="D9077" s="155">
        <v>1573.2</v>
      </c>
      <c r="E9077" s="17">
        <v>270</v>
      </c>
      <c r="F9077" s="17">
        <v>42592</v>
      </c>
      <c r="G9077" s="17">
        <v>12446.788000000004</v>
      </c>
      <c r="H9077">
        <v>54.526939601552655</v>
      </c>
    </row>
    <row r="9078" spans="1:8" x14ac:dyDescent="0.3">
      <c r="A9078" t="s">
        <v>10126</v>
      </c>
      <c r="B9078" t="s">
        <v>10094</v>
      </c>
      <c r="C9078" t="s">
        <v>31</v>
      </c>
      <c r="D9078" s="155">
        <v>1573.2</v>
      </c>
      <c r="E9078" s="17">
        <v>2600</v>
      </c>
      <c r="F9078" s="17">
        <v>266192</v>
      </c>
      <c r="G9078" s="17">
        <v>131935.14220000003</v>
      </c>
      <c r="H9078">
        <v>68.970671373034335</v>
      </c>
    </row>
    <row r="9079" spans="1:8" x14ac:dyDescent="0.3">
      <c r="A9079" t="s">
        <v>1152</v>
      </c>
      <c r="B9079" t="s">
        <v>233</v>
      </c>
      <c r="C9079" t="s">
        <v>4</v>
      </c>
      <c r="D9079" s="155">
        <v>981</v>
      </c>
      <c r="E9079" s="17">
        <v>12392</v>
      </c>
      <c r="F9079" s="17">
        <v>3629860</v>
      </c>
      <c r="G9079" s="17">
        <v>1624981.5977999966</v>
      </c>
      <c r="H9079">
        <v>49.384884326277842</v>
      </c>
    </row>
    <row r="9080" spans="1:8" x14ac:dyDescent="0.3">
      <c r="A9080" t="s">
        <v>1153</v>
      </c>
      <c r="B9080" t="s">
        <v>233</v>
      </c>
      <c r="C9080" t="s">
        <v>2</v>
      </c>
      <c r="D9080" s="155">
        <v>981</v>
      </c>
      <c r="E9080" s="17">
        <v>14739</v>
      </c>
      <c r="F9080" s="17">
        <v>5090255.9800000004</v>
      </c>
      <c r="G9080" s="17">
        <v>2368845.8031999986</v>
      </c>
      <c r="H9080">
        <v>56.264996378549874</v>
      </c>
    </row>
    <row r="9081" spans="1:8" x14ac:dyDescent="0.3">
      <c r="A9081" t="s">
        <v>1154</v>
      </c>
      <c r="B9081" t="s">
        <v>233</v>
      </c>
      <c r="C9081" t="s">
        <v>3</v>
      </c>
      <c r="D9081" s="155">
        <v>981</v>
      </c>
      <c r="E9081" s="17">
        <v>5808</v>
      </c>
      <c r="F9081" s="17">
        <v>745447.99</v>
      </c>
      <c r="G9081" s="17">
        <v>359673.80290000048</v>
      </c>
      <c r="H9081">
        <v>66.760233540000769</v>
      </c>
    </row>
    <row r="9082" spans="1:8" x14ac:dyDescent="0.3">
      <c r="A9082" t="s">
        <v>1155</v>
      </c>
      <c r="B9082" t="s">
        <v>233</v>
      </c>
      <c r="C9082" t="s">
        <v>7</v>
      </c>
      <c r="D9082" s="155">
        <v>981</v>
      </c>
      <c r="E9082" s="17">
        <v>1743</v>
      </c>
      <c r="F9082" s="17">
        <v>388801.99</v>
      </c>
      <c r="G9082" s="17">
        <v>186472.95499999978</v>
      </c>
      <c r="H9082">
        <v>65.461246827475776</v>
      </c>
    </row>
    <row r="9083" spans="1:8" x14ac:dyDescent="0.3">
      <c r="A9083" t="s">
        <v>1156</v>
      </c>
      <c r="B9083" t="s">
        <v>233</v>
      </c>
      <c r="C9083" t="s">
        <v>5</v>
      </c>
      <c r="D9083" s="155">
        <v>981</v>
      </c>
      <c r="E9083" s="17">
        <v>5600</v>
      </c>
      <c r="F9083" s="17">
        <v>702360</v>
      </c>
      <c r="G9083" s="17">
        <v>348677.25719999941</v>
      </c>
      <c r="H9083">
        <v>66.881930190968674</v>
      </c>
    </row>
    <row r="9084" spans="1:8" x14ac:dyDescent="0.3">
      <c r="A9084" t="s">
        <v>1157</v>
      </c>
      <c r="B9084" t="s">
        <v>233</v>
      </c>
      <c r="C9084" t="s">
        <v>6</v>
      </c>
      <c r="D9084" s="155">
        <v>981</v>
      </c>
      <c r="E9084" s="17">
        <v>1320</v>
      </c>
      <c r="F9084" s="17">
        <v>295871</v>
      </c>
      <c r="G9084" s="17">
        <v>130652.59420000023</v>
      </c>
      <c r="H9084">
        <v>42.216406076713326</v>
      </c>
    </row>
    <row r="9085" spans="1:8" x14ac:dyDescent="0.3">
      <c r="A9085" t="s">
        <v>1158</v>
      </c>
      <c r="B9085" t="s">
        <v>233</v>
      </c>
      <c r="C9085" t="s">
        <v>8</v>
      </c>
      <c r="D9085" s="155">
        <v>981</v>
      </c>
      <c r="E9085" s="17">
        <v>1645</v>
      </c>
      <c r="F9085" s="17">
        <v>334258</v>
      </c>
      <c r="G9085" s="17">
        <v>139802.40579999989</v>
      </c>
      <c r="H9085">
        <v>45.015494675339021</v>
      </c>
    </row>
    <row r="9086" spans="1:8" x14ac:dyDescent="0.3">
      <c r="A9086" t="s">
        <v>1159</v>
      </c>
      <c r="B9086" t="s">
        <v>233</v>
      </c>
      <c r="C9086" t="s">
        <v>21</v>
      </c>
      <c r="D9086" s="155">
        <v>981</v>
      </c>
      <c r="E9086" s="17">
        <v>1520</v>
      </c>
      <c r="F9086" s="17">
        <v>199167</v>
      </c>
      <c r="G9086" s="17">
        <v>79777.071199999933</v>
      </c>
      <c r="H9086">
        <v>52.668562101529652</v>
      </c>
    </row>
    <row r="9087" spans="1:8" x14ac:dyDescent="0.3">
      <c r="A9087" t="s">
        <v>1160</v>
      </c>
      <c r="B9087" t="s">
        <v>233</v>
      </c>
      <c r="C9087" t="s">
        <v>22</v>
      </c>
      <c r="D9087" s="155">
        <v>981</v>
      </c>
      <c r="E9087" s="17">
        <v>1440</v>
      </c>
      <c r="F9087" s="17">
        <v>331292</v>
      </c>
      <c r="G9087" s="17">
        <v>149629.93820000021</v>
      </c>
      <c r="H9087">
        <v>70.917099665991032</v>
      </c>
    </row>
    <row r="9088" spans="1:8" x14ac:dyDescent="0.3">
      <c r="A9088" t="s">
        <v>1161</v>
      </c>
      <c r="B9088" t="s">
        <v>233</v>
      </c>
      <c r="C9088" t="s">
        <v>23</v>
      </c>
      <c r="D9088" s="155">
        <v>981</v>
      </c>
      <c r="E9088" s="17">
        <v>800</v>
      </c>
      <c r="F9088" s="17">
        <v>173027</v>
      </c>
      <c r="G9088" s="17">
        <v>74432.282799999972</v>
      </c>
      <c r="H9088">
        <v>86.756226210870352</v>
      </c>
    </row>
    <row r="9089" spans="1:8" x14ac:dyDescent="0.3">
      <c r="A9089" t="s">
        <v>1162</v>
      </c>
      <c r="B9089" t="s">
        <v>233</v>
      </c>
      <c r="C9089" t="s">
        <v>24</v>
      </c>
      <c r="D9089" s="155">
        <v>981</v>
      </c>
      <c r="E9089" s="17">
        <v>3440</v>
      </c>
      <c r="F9089" s="17">
        <v>298186</v>
      </c>
      <c r="G9089" s="17">
        <v>127517.90899999993</v>
      </c>
      <c r="H9089">
        <v>66.594402351989729</v>
      </c>
    </row>
    <row r="9090" spans="1:8" x14ac:dyDescent="0.3">
      <c r="A9090" t="s">
        <v>1163</v>
      </c>
      <c r="B9090" t="s">
        <v>233</v>
      </c>
      <c r="C9090" t="s">
        <v>25</v>
      </c>
      <c r="D9090" s="155">
        <v>981</v>
      </c>
      <c r="E9090" s="17">
        <v>1280</v>
      </c>
      <c r="F9090" s="17">
        <v>114508</v>
      </c>
      <c r="G9090" s="17">
        <v>44389.481600000057</v>
      </c>
      <c r="H9090">
        <v>79.546359030027645</v>
      </c>
    </row>
    <row r="9091" spans="1:8" x14ac:dyDescent="0.3">
      <c r="A9091" t="s">
        <v>10127</v>
      </c>
      <c r="B9091" t="s">
        <v>233</v>
      </c>
      <c r="C9091" t="s">
        <v>5061</v>
      </c>
      <c r="D9091" s="155">
        <v>981</v>
      </c>
      <c r="E9091" s="17">
        <v>2835</v>
      </c>
      <c r="F9091" s="17">
        <v>301468</v>
      </c>
      <c r="G9091" s="17">
        <v>132591.92280000003</v>
      </c>
      <c r="H9091">
        <v>50.705360718788583</v>
      </c>
    </row>
    <row r="9092" spans="1:8" x14ac:dyDescent="0.3">
      <c r="A9092" t="s">
        <v>1164</v>
      </c>
      <c r="B9092" t="s">
        <v>233</v>
      </c>
      <c r="C9092" t="s">
        <v>14</v>
      </c>
      <c r="D9092" s="155">
        <v>981</v>
      </c>
      <c r="E9092" s="17">
        <v>1395</v>
      </c>
      <c r="F9092" s="17">
        <v>248685</v>
      </c>
      <c r="G9092" s="17">
        <v>95281.394999999931</v>
      </c>
      <c r="H9092">
        <v>60.570517244363295</v>
      </c>
    </row>
    <row r="9093" spans="1:8" x14ac:dyDescent="0.3">
      <c r="A9093" t="s">
        <v>1165</v>
      </c>
      <c r="B9093" t="s">
        <v>233</v>
      </c>
      <c r="C9093" t="s">
        <v>15</v>
      </c>
      <c r="D9093" s="155">
        <v>981</v>
      </c>
      <c r="E9093" s="17">
        <v>1165</v>
      </c>
      <c r="F9093" s="17">
        <v>317135</v>
      </c>
      <c r="G9093" s="17">
        <v>176834.2371999998</v>
      </c>
      <c r="H9093">
        <v>52.7270136937559</v>
      </c>
    </row>
    <row r="9094" spans="1:8" x14ac:dyDescent="0.3">
      <c r="A9094" t="s">
        <v>10128</v>
      </c>
      <c r="B9094" t="s">
        <v>233</v>
      </c>
      <c r="C9094" t="s">
        <v>5063</v>
      </c>
      <c r="D9094" s="155">
        <v>981</v>
      </c>
      <c r="E9094" s="17">
        <v>400</v>
      </c>
      <c r="F9094" s="17">
        <v>8245</v>
      </c>
      <c r="G9094" s="17">
        <v>-765.9569999999967</v>
      </c>
      <c r="H9094">
        <v>68.846380090372179</v>
      </c>
    </row>
    <row r="9095" spans="1:8" x14ac:dyDescent="0.3">
      <c r="A9095" t="s">
        <v>10129</v>
      </c>
      <c r="B9095" t="s">
        <v>233</v>
      </c>
      <c r="C9095" t="s">
        <v>5065</v>
      </c>
      <c r="D9095" s="155">
        <v>981</v>
      </c>
      <c r="E9095" s="17">
        <v>0</v>
      </c>
      <c r="F9095" s="17">
        <v>381752</v>
      </c>
      <c r="G9095" s="17">
        <v>51648.029899999965</v>
      </c>
      <c r="H9095">
        <v>51.599383108419119</v>
      </c>
    </row>
    <row r="9096" spans="1:8" x14ac:dyDescent="0.3">
      <c r="A9096" t="s">
        <v>10130</v>
      </c>
      <c r="B9096" t="s">
        <v>233</v>
      </c>
      <c r="C9096" t="s">
        <v>5067</v>
      </c>
      <c r="D9096" s="155">
        <v>981</v>
      </c>
      <c r="E9096" s="17">
        <v>0</v>
      </c>
      <c r="F9096" s="17">
        <v>421551</v>
      </c>
      <c r="G9096" s="17">
        <v>157200.11890000023</v>
      </c>
      <c r="H9096">
        <v>60.636747667340941</v>
      </c>
    </row>
    <row r="9097" spans="1:8" x14ac:dyDescent="0.3">
      <c r="A9097" t="s">
        <v>10131</v>
      </c>
      <c r="B9097" t="s">
        <v>233</v>
      </c>
      <c r="C9097" t="s">
        <v>5069</v>
      </c>
      <c r="D9097" s="155">
        <v>981</v>
      </c>
      <c r="E9097" s="17">
        <v>0</v>
      </c>
      <c r="F9097" s="17">
        <v>5332</v>
      </c>
      <c r="G9097" s="17">
        <v>-800.03420000000006</v>
      </c>
      <c r="H9097">
        <v>207.44633410557392</v>
      </c>
    </row>
    <row r="9098" spans="1:8" x14ac:dyDescent="0.3">
      <c r="A9098" t="s">
        <v>10132</v>
      </c>
      <c r="B9098" t="s">
        <v>233</v>
      </c>
      <c r="C9098" t="s">
        <v>5071</v>
      </c>
      <c r="D9098" s="155">
        <v>981</v>
      </c>
      <c r="E9098" s="17">
        <v>0</v>
      </c>
      <c r="F9098" s="17">
        <v>27031</v>
      </c>
      <c r="G9098" s="17">
        <v>5001.870600000002</v>
      </c>
      <c r="H9098">
        <v>58.587484006517379</v>
      </c>
    </row>
    <row r="9099" spans="1:8" x14ac:dyDescent="0.3">
      <c r="A9099" t="s">
        <v>10133</v>
      </c>
      <c r="B9099" t="s">
        <v>233</v>
      </c>
      <c r="C9099" t="s">
        <v>5073</v>
      </c>
      <c r="D9099" s="155">
        <v>981</v>
      </c>
      <c r="E9099" s="17">
        <v>0</v>
      </c>
      <c r="F9099" s="17">
        <v>55425</v>
      </c>
      <c r="G9099" s="17">
        <v>20623.188200000011</v>
      </c>
      <c r="H9099">
        <v>45.692327078787493</v>
      </c>
    </row>
    <row r="9100" spans="1:8" x14ac:dyDescent="0.3">
      <c r="A9100" t="s">
        <v>10134</v>
      </c>
      <c r="B9100" t="s">
        <v>233</v>
      </c>
      <c r="C9100" t="s">
        <v>5075</v>
      </c>
      <c r="D9100" s="155">
        <v>981</v>
      </c>
      <c r="E9100" s="17">
        <v>0</v>
      </c>
      <c r="F9100" s="17">
        <v>571</v>
      </c>
      <c r="G9100" s="17">
        <v>-1195.3200000000002</v>
      </c>
      <c r="H9100">
        <v>59.584927985868951</v>
      </c>
    </row>
    <row r="9101" spans="1:8" x14ac:dyDescent="0.3">
      <c r="A9101" t="s">
        <v>1166</v>
      </c>
      <c r="B9101" t="s">
        <v>233</v>
      </c>
      <c r="C9101" t="s">
        <v>26</v>
      </c>
      <c r="D9101" s="155">
        <v>981</v>
      </c>
      <c r="E9101" s="17">
        <v>684</v>
      </c>
      <c r="F9101" s="17">
        <v>317635</v>
      </c>
      <c r="G9101" s="17">
        <v>154990.02369999999</v>
      </c>
      <c r="H9101">
        <v>67.560579668515558</v>
      </c>
    </row>
    <row r="9102" spans="1:8" x14ac:dyDescent="0.3">
      <c r="A9102" t="s">
        <v>1167</v>
      </c>
      <c r="B9102" t="s">
        <v>233</v>
      </c>
      <c r="C9102" t="s">
        <v>27</v>
      </c>
      <c r="D9102" s="155">
        <v>981</v>
      </c>
      <c r="E9102" s="17">
        <v>912</v>
      </c>
      <c r="F9102" s="17">
        <v>241197</v>
      </c>
      <c r="G9102" s="17">
        <v>96093.614400000049</v>
      </c>
      <c r="H9102">
        <v>80.758906779773582</v>
      </c>
    </row>
    <row r="9103" spans="1:8" x14ac:dyDescent="0.3">
      <c r="A9103" t="s">
        <v>1168</v>
      </c>
      <c r="B9103" t="s">
        <v>233</v>
      </c>
      <c r="C9103" t="s">
        <v>28</v>
      </c>
      <c r="D9103" s="155">
        <v>981</v>
      </c>
      <c r="E9103" s="17">
        <v>792</v>
      </c>
      <c r="F9103" s="17">
        <v>138959</v>
      </c>
      <c r="G9103" s="17">
        <v>37129.171999999948</v>
      </c>
      <c r="H9103">
        <v>74.8331198310578</v>
      </c>
    </row>
    <row r="9104" spans="1:8" x14ac:dyDescent="0.3">
      <c r="A9104" t="s">
        <v>1169</v>
      </c>
      <c r="B9104" t="s">
        <v>233</v>
      </c>
      <c r="C9104" t="s">
        <v>29</v>
      </c>
      <c r="D9104" s="155">
        <v>981</v>
      </c>
      <c r="E9104" s="17">
        <v>200</v>
      </c>
      <c r="F9104" s="17">
        <v>80688</v>
      </c>
      <c r="G9104" s="17">
        <v>38129.59870000001</v>
      </c>
      <c r="H9104">
        <v>67.078648558163692</v>
      </c>
    </row>
    <row r="9105" spans="1:8" x14ac:dyDescent="0.3">
      <c r="A9105" t="s">
        <v>10135</v>
      </c>
      <c r="B9105" t="s">
        <v>233</v>
      </c>
      <c r="C9105" t="s">
        <v>5077</v>
      </c>
      <c r="D9105" s="155">
        <v>981</v>
      </c>
      <c r="E9105" s="17">
        <v>1440</v>
      </c>
      <c r="F9105" s="17">
        <v>9760</v>
      </c>
      <c r="G9105" s="17">
        <v>-1715.357</v>
      </c>
      <c r="H9105">
        <v>141.18277745084512</v>
      </c>
    </row>
    <row r="9106" spans="1:8" x14ac:dyDescent="0.3">
      <c r="A9106" t="s">
        <v>1170</v>
      </c>
      <c r="B9106" t="s">
        <v>233</v>
      </c>
      <c r="C9106" t="s">
        <v>30</v>
      </c>
      <c r="D9106" s="155">
        <v>981</v>
      </c>
      <c r="E9106" s="17">
        <v>1000</v>
      </c>
      <c r="F9106" s="17">
        <v>171676.99</v>
      </c>
      <c r="G9106" s="17">
        <v>95298.340899999966</v>
      </c>
      <c r="H9106">
        <v>70.235733509457887</v>
      </c>
    </row>
    <row r="9107" spans="1:8" x14ac:dyDescent="0.3">
      <c r="A9107" t="s">
        <v>10136</v>
      </c>
      <c r="B9107" t="s">
        <v>233</v>
      </c>
      <c r="C9107" t="s">
        <v>5079</v>
      </c>
      <c r="D9107" s="155">
        <v>981</v>
      </c>
      <c r="E9107" s="17">
        <v>560</v>
      </c>
      <c r="F9107" s="17">
        <v>9241</v>
      </c>
      <c r="G9107" s="17">
        <v>3975.2716</v>
      </c>
      <c r="H9107">
        <v>157.81176326906635</v>
      </c>
    </row>
    <row r="9108" spans="1:8" x14ac:dyDescent="0.3">
      <c r="A9108" t="s">
        <v>10137</v>
      </c>
      <c r="B9108" t="s">
        <v>233</v>
      </c>
      <c r="C9108" t="s">
        <v>5081</v>
      </c>
      <c r="D9108" s="155">
        <v>981</v>
      </c>
      <c r="E9108" s="17">
        <v>0</v>
      </c>
      <c r="F9108" s="17">
        <v>251275</v>
      </c>
      <c r="G9108" s="17">
        <v>132947.29239999992</v>
      </c>
      <c r="H9108">
        <v>44.490146808185081</v>
      </c>
    </row>
    <row r="9109" spans="1:8" x14ac:dyDescent="0.3">
      <c r="A9109" t="s">
        <v>10138</v>
      </c>
      <c r="B9109" t="s">
        <v>233</v>
      </c>
      <c r="C9109" t="s">
        <v>5083</v>
      </c>
      <c r="D9109" s="155">
        <v>981</v>
      </c>
      <c r="E9109" s="17">
        <v>0</v>
      </c>
      <c r="F9109" s="17">
        <v>264101</v>
      </c>
      <c r="G9109" s="17">
        <v>137312.42149999994</v>
      </c>
      <c r="H9109">
        <v>44.668558002643771</v>
      </c>
    </row>
    <row r="9110" spans="1:8" x14ac:dyDescent="0.3">
      <c r="A9110" t="s">
        <v>10139</v>
      </c>
      <c r="B9110" t="s">
        <v>233</v>
      </c>
      <c r="C9110" t="s">
        <v>5085</v>
      </c>
      <c r="D9110" s="155">
        <v>981</v>
      </c>
      <c r="E9110" s="17">
        <v>315</v>
      </c>
      <c r="F9110" s="17">
        <v>74042</v>
      </c>
      <c r="G9110" s="17">
        <v>23716.006600000001</v>
      </c>
      <c r="H9110">
        <v>39.533472779893451</v>
      </c>
    </row>
    <row r="9111" spans="1:8" x14ac:dyDescent="0.3">
      <c r="A9111" t="s">
        <v>1171</v>
      </c>
      <c r="B9111" t="s">
        <v>233</v>
      </c>
      <c r="C9111" t="s">
        <v>31</v>
      </c>
      <c r="D9111" s="155">
        <v>981</v>
      </c>
      <c r="E9111" s="17">
        <v>3684</v>
      </c>
      <c r="F9111" s="17">
        <v>439908</v>
      </c>
      <c r="G9111" s="17">
        <v>204274.57830000002</v>
      </c>
      <c r="H9111">
        <v>55.905397556767667</v>
      </c>
    </row>
    <row r="9112" spans="1:8" x14ac:dyDescent="0.3">
      <c r="A9112" t="s">
        <v>10140</v>
      </c>
      <c r="B9112" t="s">
        <v>233</v>
      </c>
      <c r="C9112" t="s">
        <v>5087</v>
      </c>
      <c r="D9112" s="155">
        <v>981</v>
      </c>
      <c r="E9112" s="17">
        <v>0</v>
      </c>
      <c r="F9112" s="17">
        <v>2277</v>
      </c>
      <c r="G9112" s="17">
        <v>850.59999999999991</v>
      </c>
      <c r="H9112">
        <v>2</v>
      </c>
    </row>
    <row r="9113" spans="1:8" x14ac:dyDescent="0.3">
      <c r="A9113" t="s">
        <v>1192</v>
      </c>
      <c r="B9113" t="s">
        <v>234</v>
      </c>
      <c r="C9113" t="s">
        <v>4</v>
      </c>
      <c r="D9113" s="155">
        <v>1196</v>
      </c>
      <c r="E9113" s="17">
        <v>14823</v>
      </c>
      <c r="F9113" s="17">
        <v>5328319</v>
      </c>
      <c r="G9113" s="17">
        <v>2853778.7688000007</v>
      </c>
      <c r="H9113">
        <v>39.724163691948171</v>
      </c>
    </row>
    <row r="9114" spans="1:8" x14ac:dyDescent="0.3">
      <c r="A9114" t="s">
        <v>1193</v>
      </c>
      <c r="B9114" t="s">
        <v>234</v>
      </c>
      <c r="C9114" t="s">
        <v>2</v>
      </c>
      <c r="D9114" s="155">
        <v>1196</v>
      </c>
      <c r="E9114" s="17">
        <v>17932</v>
      </c>
      <c r="F9114" s="17">
        <v>6204667</v>
      </c>
      <c r="G9114" s="17">
        <v>3121950.3389000003</v>
      </c>
      <c r="H9114">
        <v>56.483587765171933</v>
      </c>
    </row>
    <row r="9115" spans="1:8" x14ac:dyDescent="0.3">
      <c r="A9115" t="s">
        <v>1194</v>
      </c>
      <c r="B9115" t="s">
        <v>234</v>
      </c>
      <c r="C9115" t="s">
        <v>3</v>
      </c>
      <c r="D9115" s="155">
        <v>1196</v>
      </c>
      <c r="E9115" s="17">
        <v>11760</v>
      </c>
      <c r="F9115" s="17">
        <v>1792784.99</v>
      </c>
      <c r="G9115" s="17">
        <v>868812.55550000025</v>
      </c>
      <c r="H9115">
        <v>51.802696786405107</v>
      </c>
    </row>
    <row r="9116" spans="1:8" x14ac:dyDescent="0.3">
      <c r="A9116" t="s">
        <v>1195</v>
      </c>
      <c r="B9116" t="s">
        <v>234</v>
      </c>
      <c r="C9116" t="s">
        <v>7</v>
      </c>
      <c r="D9116" s="155">
        <v>1196</v>
      </c>
      <c r="E9116" s="17">
        <v>2271</v>
      </c>
      <c r="F9116" s="17">
        <v>817985</v>
      </c>
      <c r="G9116" s="17">
        <v>442535.56299999997</v>
      </c>
      <c r="H9116">
        <v>52.218915008787192</v>
      </c>
    </row>
    <row r="9117" spans="1:8" x14ac:dyDescent="0.3">
      <c r="A9117" t="s">
        <v>1196</v>
      </c>
      <c r="B9117" t="s">
        <v>234</v>
      </c>
      <c r="C9117" t="s">
        <v>5</v>
      </c>
      <c r="D9117" s="155">
        <v>1196</v>
      </c>
      <c r="E9117" s="17">
        <v>4000</v>
      </c>
      <c r="F9117" s="17">
        <v>704259</v>
      </c>
      <c r="G9117" s="17">
        <v>383142.72560000001</v>
      </c>
      <c r="H9117">
        <v>60.148515313616976</v>
      </c>
    </row>
    <row r="9118" spans="1:8" x14ac:dyDescent="0.3">
      <c r="A9118" t="s">
        <v>1197</v>
      </c>
      <c r="B9118" t="s">
        <v>234</v>
      </c>
      <c r="C9118" t="s">
        <v>6</v>
      </c>
      <c r="D9118" s="155">
        <v>1196</v>
      </c>
      <c r="E9118" s="17">
        <v>2620</v>
      </c>
      <c r="F9118" s="17">
        <v>711045</v>
      </c>
      <c r="G9118" s="17">
        <v>361553.94419999979</v>
      </c>
      <c r="H9118">
        <v>36.179503962287129</v>
      </c>
    </row>
    <row r="9119" spans="1:8" x14ac:dyDescent="0.3">
      <c r="A9119" t="s">
        <v>1198</v>
      </c>
      <c r="B9119" t="s">
        <v>234</v>
      </c>
      <c r="C9119" t="s">
        <v>8</v>
      </c>
      <c r="D9119" s="155">
        <v>1196</v>
      </c>
      <c r="E9119" s="17">
        <v>5830</v>
      </c>
      <c r="F9119" s="17">
        <v>1075579</v>
      </c>
      <c r="G9119" s="17">
        <v>503884.66399999999</v>
      </c>
      <c r="H9119">
        <v>54.42967156998381</v>
      </c>
    </row>
    <row r="9120" spans="1:8" x14ac:dyDescent="0.3">
      <c r="A9120" t="s">
        <v>1199</v>
      </c>
      <c r="B9120" t="s">
        <v>234</v>
      </c>
      <c r="C9120" t="s">
        <v>21</v>
      </c>
      <c r="D9120" s="155">
        <v>1196</v>
      </c>
      <c r="E9120" s="17">
        <v>2400</v>
      </c>
      <c r="F9120" s="17">
        <v>272635</v>
      </c>
      <c r="G9120" s="17">
        <v>131650.014</v>
      </c>
      <c r="H9120">
        <v>66.272284292740395</v>
      </c>
    </row>
    <row r="9121" spans="1:8" x14ac:dyDescent="0.3">
      <c r="A9121" t="s">
        <v>1200</v>
      </c>
      <c r="B9121" t="s">
        <v>234</v>
      </c>
      <c r="C9121" t="s">
        <v>22</v>
      </c>
      <c r="D9121" s="155">
        <v>1196</v>
      </c>
      <c r="E9121" s="17">
        <v>2280</v>
      </c>
      <c r="F9121" s="17">
        <v>490816</v>
      </c>
      <c r="G9121" s="17">
        <v>243785.9500000001</v>
      </c>
      <c r="H9121">
        <v>58.799178181358862</v>
      </c>
    </row>
    <row r="9122" spans="1:8" x14ac:dyDescent="0.3">
      <c r="A9122" t="s">
        <v>1201</v>
      </c>
      <c r="B9122" t="s">
        <v>234</v>
      </c>
      <c r="C9122" t="s">
        <v>23</v>
      </c>
      <c r="D9122" s="155">
        <v>1196</v>
      </c>
      <c r="E9122" s="17">
        <v>1280</v>
      </c>
      <c r="F9122" s="17">
        <v>379019</v>
      </c>
      <c r="G9122" s="17">
        <v>195116.13200000013</v>
      </c>
      <c r="H9122">
        <v>64.751346254697879</v>
      </c>
    </row>
    <row r="9123" spans="1:8" x14ac:dyDescent="0.3">
      <c r="A9123" t="s">
        <v>1202</v>
      </c>
      <c r="B9123" t="s">
        <v>234</v>
      </c>
      <c r="C9123" t="s">
        <v>24</v>
      </c>
      <c r="D9123" s="155">
        <v>1196</v>
      </c>
      <c r="E9123" s="17">
        <v>5400</v>
      </c>
      <c r="F9123" s="17">
        <v>601865.99</v>
      </c>
      <c r="G9123" s="17">
        <v>321612.27700000006</v>
      </c>
      <c r="H9123">
        <v>59.851457920559284</v>
      </c>
    </row>
    <row r="9124" spans="1:8" x14ac:dyDescent="0.3">
      <c r="A9124" t="s">
        <v>1203</v>
      </c>
      <c r="B9124" t="s">
        <v>234</v>
      </c>
      <c r="C9124" t="s">
        <v>25</v>
      </c>
      <c r="D9124" s="155">
        <v>1196</v>
      </c>
      <c r="E9124" s="17">
        <v>2000</v>
      </c>
      <c r="F9124" s="17">
        <v>298473</v>
      </c>
      <c r="G9124" s="17">
        <v>152061.15800000026</v>
      </c>
      <c r="H9124">
        <v>57.914355568315443</v>
      </c>
    </row>
    <row r="9125" spans="1:8" x14ac:dyDescent="0.3">
      <c r="A9125" t="s">
        <v>10141</v>
      </c>
      <c r="B9125" t="s">
        <v>234</v>
      </c>
      <c r="C9125" t="s">
        <v>5061</v>
      </c>
      <c r="D9125" s="155">
        <v>1196</v>
      </c>
      <c r="E9125" s="17">
        <v>2300</v>
      </c>
      <c r="F9125" s="17">
        <v>397376</v>
      </c>
      <c r="G9125" s="17">
        <v>207346.92520000006</v>
      </c>
      <c r="H9125">
        <v>61.463064514693798</v>
      </c>
    </row>
    <row r="9126" spans="1:8" x14ac:dyDescent="0.3">
      <c r="A9126" t="s">
        <v>1204</v>
      </c>
      <c r="B9126" t="s">
        <v>234</v>
      </c>
      <c r="C9126" t="s">
        <v>14</v>
      </c>
      <c r="D9126" s="155">
        <v>1196</v>
      </c>
      <c r="E9126" s="17">
        <v>1315</v>
      </c>
      <c r="F9126" s="17">
        <v>497430</v>
      </c>
      <c r="G9126" s="17">
        <v>256685.86599999966</v>
      </c>
      <c r="H9126">
        <v>19.534323058106096</v>
      </c>
    </row>
    <row r="9127" spans="1:8" x14ac:dyDescent="0.3">
      <c r="A9127" t="s">
        <v>1205</v>
      </c>
      <c r="B9127" t="s">
        <v>234</v>
      </c>
      <c r="C9127" t="s">
        <v>15</v>
      </c>
      <c r="D9127" s="155">
        <v>1196</v>
      </c>
      <c r="E9127" s="17">
        <v>1085</v>
      </c>
      <c r="F9127" s="17">
        <v>629519</v>
      </c>
      <c r="G9127" s="17">
        <v>372819.85300000006</v>
      </c>
      <c r="H9127">
        <v>32.262042006317969</v>
      </c>
    </row>
    <row r="9128" spans="1:8" x14ac:dyDescent="0.3">
      <c r="A9128" t="s">
        <v>10142</v>
      </c>
      <c r="B9128" t="s">
        <v>234</v>
      </c>
      <c r="C9128" t="s">
        <v>5063</v>
      </c>
      <c r="D9128" s="155">
        <v>1196</v>
      </c>
      <c r="E9128" s="17">
        <v>400</v>
      </c>
      <c r="F9128" s="17">
        <v>43346</v>
      </c>
      <c r="G9128" s="17">
        <v>19381.893999999997</v>
      </c>
      <c r="H9128">
        <v>12.67271974594002</v>
      </c>
    </row>
    <row r="9129" spans="1:8" x14ac:dyDescent="0.3">
      <c r="A9129" t="s">
        <v>10143</v>
      </c>
      <c r="B9129" t="s">
        <v>234</v>
      </c>
      <c r="C9129" t="s">
        <v>5065</v>
      </c>
      <c r="D9129" s="155">
        <v>1196</v>
      </c>
      <c r="E9129" s="17">
        <v>0</v>
      </c>
      <c r="F9129" s="17">
        <v>1206015</v>
      </c>
      <c r="G9129" s="17">
        <v>499299.89699999988</v>
      </c>
      <c r="H9129">
        <v>47.733457008205441</v>
      </c>
    </row>
    <row r="9130" spans="1:8" x14ac:dyDescent="0.3">
      <c r="A9130" t="s">
        <v>10144</v>
      </c>
      <c r="B9130" t="s">
        <v>234</v>
      </c>
      <c r="C9130" t="s">
        <v>5067</v>
      </c>
      <c r="D9130" s="155">
        <v>1196</v>
      </c>
      <c r="E9130" s="17">
        <v>0</v>
      </c>
      <c r="F9130" s="17">
        <v>744257</v>
      </c>
      <c r="G9130" s="17">
        <v>300476.59100000007</v>
      </c>
      <c r="H9130">
        <v>66.811183350141874</v>
      </c>
    </row>
    <row r="9131" spans="1:8" x14ac:dyDescent="0.3">
      <c r="A9131" t="s">
        <v>10145</v>
      </c>
      <c r="B9131" t="s">
        <v>234</v>
      </c>
      <c r="C9131" t="s">
        <v>5069</v>
      </c>
      <c r="D9131" s="155">
        <v>1196</v>
      </c>
      <c r="E9131" s="17">
        <v>0</v>
      </c>
      <c r="F9131" s="17">
        <v>110077</v>
      </c>
      <c r="G9131" s="17">
        <v>-32721.948000000033</v>
      </c>
      <c r="H9131">
        <v>38.263872457940124</v>
      </c>
    </row>
    <row r="9132" spans="1:8" x14ac:dyDescent="0.3">
      <c r="A9132" t="s">
        <v>10146</v>
      </c>
      <c r="B9132" t="s">
        <v>234</v>
      </c>
      <c r="C9132" t="s">
        <v>5071</v>
      </c>
      <c r="D9132" s="155">
        <v>1196</v>
      </c>
      <c r="E9132" s="17">
        <v>0</v>
      </c>
      <c r="F9132" s="17">
        <v>95100</v>
      </c>
      <c r="G9132" s="17">
        <v>41435.17000000002</v>
      </c>
      <c r="H9132">
        <v>55.792253215001388</v>
      </c>
    </row>
    <row r="9133" spans="1:8" x14ac:dyDescent="0.3">
      <c r="A9133" t="s">
        <v>10147</v>
      </c>
      <c r="B9133" t="s">
        <v>234</v>
      </c>
      <c r="C9133" t="s">
        <v>5073</v>
      </c>
      <c r="D9133" s="155">
        <v>1196</v>
      </c>
      <c r="E9133" s="17">
        <v>0</v>
      </c>
      <c r="F9133" s="17">
        <v>109696</v>
      </c>
      <c r="G9133" s="17">
        <v>40446.303500000024</v>
      </c>
      <c r="H9133">
        <v>38.145168935144788</v>
      </c>
    </row>
    <row r="9134" spans="1:8" x14ac:dyDescent="0.3">
      <c r="A9134" t="s">
        <v>10148</v>
      </c>
      <c r="B9134" t="s">
        <v>234</v>
      </c>
      <c r="C9134" t="s">
        <v>5075</v>
      </c>
      <c r="D9134" s="155">
        <v>1196</v>
      </c>
      <c r="E9134" s="17">
        <v>0</v>
      </c>
      <c r="F9134" s="17">
        <v>25394</v>
      </c>
      <c r="G9134" s="17">
        <v>5731.7400000000052</v>
      </c>
      <c r="H9134">
        <v>64.293798881715304</v>
      </c>
    </row>
    <row r="9135" spans="1:8" x14ac:dyDescent="0.3">
      <c r="A9135" t="s">
        <v>1206</v>
      </c>
      <c r="B9135" t="s">
        <v>234</v>
      </c>
      <c r="C9135" t="s">
        <v>26</v>
      </c>
      <c r="D9135" s="155">
        <v>1196</v>
      </c>
      <c r="E9135" s="17">
        <v>684</v>
      </c>
      <c r="F9135" s="17">
        <v>263762</v>
      </c>
      <c r="G9135" s="17">
        <v>131173.99260000009</v>
      </c>
      <c r="H9135">
        <v>63.659408299547209</v>
      </c>
    </row>
    <row r="9136" spans="1:8" x14ac:dyDescent="0.3">
      <c r="A9136" t="s">
        <v>1207</v>
      </c>
      <c r="B9136" t="s">
        <v>234</v>
      </c>
      <c r="C9136" t="s">
        <v>27</v>
      </c>
      <c r="D9136" s="155">
        <v>1196</v>
      </c>
      <c r="E9136" s="17">
        <v>684</v>
      </c>
      <c r="F9136" s="17">
        <v>223659</v>
      </c>
      <c r="G9136" s="17">
        <v>103152.60970000003</v>
      </c>
      <c r="H9136">
        <v>74.165873487291449</v>
      </c>
    </row>
    <row r="9137" spans="1:8" x14ac:dyDescent="0.3">
      <c r="A9137" t="s">
        <v>1208</v>
      </c>
      <c r="B9137" t="s">
        <v>234</v>
      </c>
      <c r="C9137" t="s">
        <v>28</v>
      </c>
      <c r="D9137" s="155">
        <v>1196</v>
      </c>
      <c r="E9137" s="17">
        <v>1584</v>
      </c>
      <c r="F9137" s="17">
        <v>357181</v>
      </c>
      <c r="G9137" s="17">
        <v>131488.70779999989</v>
      </c>
      <c r="H9137">
        <v>61.321541622855634</v>
      </c>
    </row>
    <row r="9138" spans="1:8" x14ac:dyDescent="0.3">
      <c r="A9138" t="s">
        <v>1209</v>
      </c>
      <c r="B9138" t="s">
        <v>234</v>
      </c>
      <c r="C9138" t="s">
        <v>29</v>
      </c>
      <c r="D9138" s="155">
        <v>1196</v>
      </c>
      <c r="E9138" s="17">
        <v>800</v>
      </c>
      <c r="F9138" s="17">
        <v>212297</v>
      </c>
      <c r="G9138" s="17">
        <v>95287.379899999883</v>
      </c>
      <c r="H9138">
        <v>65.005936406762089</v>
      </c>
    </row>
    <row r="9139" spans="1:8" x14ac:dyDescent="0.3">
      <c r="A9139" t="s">
        <v>10149</v>
      </c>
      <c r="B9139" t="s">
        <v>234</v>
      </c>
      <c r="C9139" t="s">
        <v>5077</v>
      </c>
      <c r="D9139" s="155">
        <v>1196</v>
      </c>
      <c r="E9139" s="17">
        <v>960</v>
      </c>
      <c r="F9139" s="17">
        <v>31790</v>
      </c>
      <c r="G9139" s="17">
        <v>14069.227999999999</v>
      </c>
      <c r="H9139">
        <v>17.273089699478103</v>
      </c>
    </row>
    <row r="9140" spans="1:8" x14ac:dyDescent="0.3">
      <c r="A9140" t="s">
        <v>1210</v>
      </c>
      <c r="B9140" t="s">
        <v>234</v>
      </c>
      <c r="C9140" t="s">
        <v>30</v>
      </c>
      <c r="D9140" s="155">
        <v>1196</v>
      </c>
      <c r="E9140" s="17">
        <v>1000</v>
      </c>
      <c r="F9140" s="17">
        <v>226956</v>
      </c>
      <c r="G9140" s="17">
        <v>121043.60220000002</v>
      </c>
      <c r="H9140">
        <v>53.59999442010546</v>
      </c>
    </row>
    <row r="9141" spans="1:8" x14ac:dyDescent="0.3">
      <c r="A9141" t="s">
        <v>10150</v>
      </c>
      <c r="B9141" t="s">
        <v>234</v>
      </c>
      <c r="C9141" t="s">
        <v>5079</v>
      </c>
      <c r="D9141" s="155">
        <v>1196</v>
      </c>
      <c r="E9141" s="17">
        <v>840</v>
      </c>
      <c r="F9141" s="17">
        <v>25770</v>
      </c>
      <c r="G9141" s="17">
        <v>10607.11</v>
      </c>
      <c r="H9141">
        <v>88.814494736821402</v>
      </c>
    </row>
    <row r="9142" spans="1:8" x14ac:dyDescent="0.3">
      <c r="A9142" t="s">
        <v>10151</v>
      </c>
      <c r="B9142" t="s">
        <v>234</v>
      </c>
      <c r="C9142" t="s">
        <v>5081</v>
      </c>
      <c r="D9142" s="155">
        <v>1196</v>
      </c>
      <c r="E9142" s="17">
        <v>0</v>
      </c>
      <c r="F9142" s="17">
        <v>269678</v>
      </c>
      <c r="G9142" s="17">
        <v>133620.16269999999</v>
      </c>
      <c r="H9142">
        <v>37.803825832236747</v>
      </c>
    </row>
    <row r="9143" spans="1:8" x14ac:dyDescent="0.3">
      <c r="A9143" t="s">
        <v>10152</v>
      </c>
      <c r="B9143" t="s">
        <v>234</v>
      </c>
      <c r="C9143" t="s">
        <v>5083</v>
      </c>
      <c r="D9143" s="155">
        <v>1196</v>
      </c>
      <c r="E9143" s="17">
        <v>0</v>
      </c>
      <c r="F9143" s="17">
        <v>354245</v>
      </c>
      <c r="G9143" s="17">
        <v>187923.74820000003</v>
      </c>
      <c r="H9143">
        <v>25.202035749709324</v>
      </c>
    </row>
    <row r="9144" spans="1:8" x14ac:dyDescent="0.3">
      <c r="A9144" t="s">
        <v>10153</v>
      </c>
      <c r="B9144" t="s">
        <v>234</v>
      </c>
      <c r="C9144" t="s">
        <v>5085</v>
      </c>
      <c r="D9144" s="155">
        <v>1196</v>
      </c>
      <c r="E9144" s="17">
        <v>270</v>
      </c>
      <c r="F9144" s="17">
        <v>20490</v>
      </c>
      <c r="G9144" s="17">
        <v>8905.2119999999995</v>
      </c>
      <c r="H9144">
        <v>181.44902990024502</v>
      </c>
    </row>
    <row r="9145" spans="1:8" x14ac:dyDescent="0.3">
      <c r="A9145" t="s">
        <v>1211</v>
      </c>
      <c r="B9145" t="s">
        <v>234</v>
      </c>
      <c r="C9145" t="s">
        <v>31</v>
      </c>
      <c r="D9145" s="155">
        <v>1196</v>
      </c>
      <c r="E9145" s="17">
        <v>2816</v>
      </c>
      <c r="F9145" s="17">
        <v>356138</v>
      </c>
      <c r="G9145" s="17">
        <v>173590.55179999993</v>
      </c>
      <c r="H9145">
        <v>52.162204105244626</v>
      </c>
    </row>
    <row r="9146" spans="1:8" x14ac:dyDescent="0.3">
      <c r="A9146" t="s">
        <v>10154</v>
      </c>
      <c r="B9146" t="s">
        <v>234</v>
      </c>
      <c r="C9146" t="s">
        <v>5087</v>
      </c>
      <c r="D9146" s="155">
        <v>1196</v>
      </c>
      <c r="E9146" s="17">
        <v>0</v>
      </c>
      <c r="F9146" s="17">
        <v>19514</v>
      </c>
      <c r="G9146" s="17">
        <v>2779.7720000000008</v>
      </c>
      <c r="H9146">
        <v>178.1612067673511</v>
      </c>
    </row>
    <row r="9147" spans="1:8" x14ac:dyDescent="0.3">
      <c r="A9147" t="s">
        <v>1232</v>
      </c>
      <c r="B9147" t="s">
        <v>235</v>
      </c>
      <c r="C9147" t="s">
        <v>4</v>
      </c>
      <c r="D9147" s="155">
        <v>1312.4</v>
      </c>
      <c r="E9147" s="17">
        <v>16440</v>
      </c>
      <c r="F9147" s="17">
        <v>6073974</v>
      </c>
      <c r="G9147" s="17">
        <v>3357358.5786999986</v>
      </c>
      <c r="H9147">
        <v>40.155342663260754</v>
      </c>
    </row>
    <row r="9148" spans="1:8" x14ac:dyDescent="0.3">
      <c r="A9148" t="s">
        <v>1233</v>
      </c>
      <c r="B9148" t="s">
        <v>235</v>
      </c>
      <c r="C9148" t="s">
        <v>2</v>
      </c>
      <c r="D9148" s="155">
        <v>1312.4</v>
      </c>
      <c r="E9148" s="17">
        <v>22386</v>
      </c>
      <c r="F9148" s="17">
        <v>7892795.9900000002</v>
      </c>
      <c r="G9148" s="17">
        <v>4137955.9605000005</v>
      </c>
      <c r="H9148">
        <v>61.817027631296426</v>
      </c>
    </row>
    <row r="9149" spans="1:8" x14ac:dyDescent="0.3">
      <c r="A9149" t="s">
        <v>1234</v>
      </c>
      <c r="B9149" t="s">
        <v>235</v>
      </c>
      <c r="C9149" t="s">
        <v>3</v>
      </c>
      <c r="D9149" s="155">
        <v>1312.4</v>
      </c>
      <c r="E9149" s="17">
        <v>12504</v>
      </c>
      <c r="F9149" s="17">
        <v>2768832</v>
      </c>
      <c r="G9149" s="17">
        <v>1517910.7495000013</v>
      </c>
      <c r="H9149">
        <v>54.880202316060895</v>
      </c>
    </row>
    <row r="9150" spans="1:8" x14ac:dyDescent="0.3">
      <c r="A9150" t="s">
        <v>1235</v>
      </c>
      <c r="B9150" t="s">
        <v>235</v>
      </c>
      <c r="C9150" t="s">
        <v>7</v>
      </c>
      <c r="D9150" s="155">
        <v>1312.4</v>
      </c>
      <c r="E9150" s="17">
        <v>3411</v>
      </c>
      <c r="F9150" s="17">
        <v>1112176</v>
      </c>
      <c r="G9150" s="17">
        <v>606559.57799999975</v>
      </c>
      <c r="H9150">
        <v>52.422521457975861</v>
      </c>
    </row>
    <row r="9151" spans="1:8" x14ac:dyDescent="0.3">
      <c r="A9151" t="s">
        <v>1236</v>
      </c>
      <c r="B9151" t="s">
        <v>235</v>
      </c>
      <c r="C9151" t="s">
        <v>5</v>
      </c>
      <c r="D9151" s="155">
        <v>1312.4</v>
      </c>
      <c r="E9151" s="17">
        <v>3200</v>
      </c>
      <c r="F9151" s="17">
        <v>865050</v>
      </c>
      <c r="G9151" s="17">
        <v>491707.51790000015</v>
      </c>
      <c r="H9151">
        <v>43.957933500330142</v>
      </c>
    </row>
    <row r="9152" spans="1:8" x14ac:dyDescent="0.3">
      <c r="A9152" t="s">
        <v>1237</v>
      </c>
      <c r="B9152" t="s">
        <v>235</v>
      </c>
      <c r="C9152" t="s">
        <v>6</v>
      </c>
      <c r="D9152" s="155">
        <v>1312.4</v>
      </c>
      <c r="E9152" s="17">
        <v>2100</v>
      </c>
      <c r="F9152" s="17">
        <v>711112.99</v>
      </c>
      <c r="G9152" s="17">
        <v>375214.97149999993</v>
      </c>
      <c r="H9152">
        <v>32.544944429018742</v>
      </c>
    </row>
    <row r="9153" spans="1:8" x14ac:dyDescent="0.3">
      <c r="A9153" t="s">
        <v>1238</v>
      </c>
      <c r="B9153" t="s">
        <v>235</v>
      </c>
      <c r="C9153" t="s">
        <v>8</v>
      </c>
      <c r="D9153" s="155">
        <v>1312.4</v>
      </c>
      <c r="E9153" s="17">
        <v>3270</v>
      </c>
      <c r="F9153" s="17">
        <v>804257</v>
      </c>
      <c r="G9153" s="17">
        <v>403374.54760000005</v>
      </c>
      <c r="H9153">
        <v>42.794950377828066</v>
      </c>
    </row>
    <row r="9154" spans="1:8" x14ac:dyDescent="0.3">
      <c r="A9154" t="s">
        <v>1239</v>
      </c>
      <c r="B9154" t="s">
        <v>235</v>
      </c>
      <c r="C9154" t="s">
        <v>21</v>
      </c>
      <c r="D9154" s="155">
        <v>1312.4</v>
      </c>
      <c r="E9154" s="17">
        <v>2360</v>
      </c>
      <c r="F9154" s="17">
        <v>393202</v>
      </c>
      <c r="G9154" s="17">
        <v>204660.0590000001</v>
      </c>
      <c r="H9154">
        <v>49.71948778866129</v>
      </c>
    </row>
    <row r="9155" spans="1:8" x14ac:dyDescent="0.3">
      <c r="A9155" t="s">
        <v>1240</v>
      </c>
      <c r="B9155" t="s">
        <v>235</v>
      </c>
      <c r="C9155" t="s">
        <v>22</v>
      </c>
      <c r="D9155" s="155">
        <v>1312.4</v>
      </c>
      <c r="E9155" s="17">
        <v>2200</v>
      </c>
      <c r="F9155" s="17">
        <v>610570</v>
      </c>
      <c r="G9155" s="17">
        <v>314830.91400000022</v>
      </c>
      <c r="H9155">
        <v>45.091419190022165</v>
      </c>
    </row>
    <row r="9156" spans="1:8" x14ac:dyDescent="0.3">
      <c r="A9156" t="s">
        <v>1241</v>
      </c>
      <c r="B9156" t="s">
        <v>235</v>
      </c>
      <c r="C9156" t="s">
        <v>23</v>
      </c>
      <c r="D9156" s="155">
        <v>1312.4</v>
      </c>
      <c r="E9156" s="17">
        <v>1240</v>
      </c>
      <c r="F9156" s="17">
        <v>443867</v>
      </c>
      <c r="G9156" s="17">
        <v>239261.57400000017</v>
      </c>
      <c r="H9156">
        <v>56.079417023378362</v>
      </c>
    </row>
    <row r="9157" spans="1:8" x14ac:dyDescent="0.3">
      <c r="A9157" t="s">
        <v>1242</v>
      </c>
      <c r="B9157" t="s">
        <v>235</v>
      </c>
      <c r="C9157" t="s">
        <v>24</v>
      </c>
      <c r="D9157" s="155">
        <v>1312.4</v>
      </c>
      <c r="E9157" s="17">
        <v>5240</v>
      </c>
      <c r="F9157" s="17">
        <v>622006</v>
      </c>
      <c r="G9157" s="17">
        <v>340384.9219999999</v>
      </c>
      <c r="H9157">
        <v>52.346124937068687</v>
      </c>
    </row>
    <row r="9158" spans="1:8" x14ac:dyDescent="0.3">
      <c r="A9158" t="s">
        <v>1243</v>
      </c>
      <c r="B9158" t="s">
        <v>235</v>
      </c>
      <c r="C9158" t="s">
        <v>25</v>
      </c>
      <c r="D9158" s="155">
        <v>1312.4</v>
      </c>
      <c r="E9158" s="17">
        <v>1920</v>
      </c>
      <c r="F9158" s="17">
        <v>311715</v>
      </c>
      <c r="G9158" s="17">
        <v>161201.71000000002</v>
      </c>
      <c r="H9158">
        <v>54.301788147079989</v>
      </c>
    </row>
    <row r="9159" spans="1:8" x14ac:dyDescent="0.3">
      <c r="A9159" t="s">
        <v>10155</v>
      </c>
      <c r="B9159" t="s">
        <v>235</v>
      </c>
      <c r="C9159" t="s">
        <v>5061</v>
      </c>
      <c r="D9159" s="155">
        <v>1312.4</v>
      </c>
      <c r="E9159" s="17">
        <v>3685</v>
      </c>
      <c r="F9159" s="17">
        <v>489963</v>
      </c>
      <c r="G9159" s="17">
        <v>266317.41899999999</v>
      </c>
      <c r="H9159">
        <v>45.31926832258754</v>
      </c>
    </row>
    <row r="9160" spans="1:8" x14ac:dyDescent="0.3">
      <c r="A9160" t="s">
        <v>1244</v>
      </c>
      <c r="B9160" t="s">
        <v>235</v>
      </c>
      <c r="C9160" t="s">
        <v>15</v>
      </c>
      <c r="D9160" s="155">
        <v>1312.4</v>
      </c>
      <c r="E9160" s="17">
        <v>1335</v>
      </c>
      <c r="F9160" s="17">
        <v>598863</v>
      </c>
      <c r="G9160" s="17">
        <v>350315.00200000004</v>
      </c>
      <c r="H9160">
        <v>36.16312117066412</v>
      </c>
    </row>
    <row r="9161" spans="1:8" x14ac:dyDescent="0.3">
      <c r="A9161" t="s">
        <v>10156</v>
      </c>
      <c r="B9161" t="s">
        <v>235</v>
      </c>
      <c r="C9161" t="s">
        <v>5065</v>
      </c>
      <c r="D9161" s="155">
        <v>1312.4</v>
      </c>
      <c r="E9161" s="17">
        <v>0</v>
      </c>
      <c r="F9161" s="17">
        <v>781796</v>
      </c>
      <c r="G9161" s="17">
        <v>316391.18200000044</v>
      </c>
      <c r="H9161">
        <v>45.263379924227785</v>
      </c>
    </row>
    <row r="9162" spans="1:8" x14ac:dyDescent="0.3">
      <c r="A9162" t="s">
        <v>10157</v>
      </c>
      <c r="B9162" t="s">
        <v>235</v>
      </c>
      <c r="C9162" t="s">
        <v>5067</v>
      </c>
      <c r="D9162" s="155">
        <v>1312.4</v>
      </c>
      <c r="E9162" s="17">
        <v>0</v>
      </c>
      <c r="F9162" s="17">
        <v>1063276</v>
      </c>
      <c r="G9162" s="17">
        <v>471013.4981999998</v>
      </c>
      <c r="H9162">
        <v>74.998591352824832</v>
      </c>
    </row>
    <row r="9163" spans="1:8" x14ac:dyDescent="0.3">
      <c r="A9163" t="s">
        <v>10158</v>
      </c>
      <c r="B9163" t="s">
        <v>235</v>
      </c>
      <c r="C9163" t="s">
        <v>5069</v>
      </c>
      <c r="D9163" s="155">
        <v>1312.4</v>
      </c>
      <c r="E9163" s="17">
        <v>0</v>
      </c>
      <c r="F9163" s="17">
        <v>95432</v>
      </c>
      <c r="G9163" s="17">
        <v>-5231.4231000000436</v>
      </c>
      <c r="H9163">
        <v>85.257769714171488</v>
      </c>
    </row>
    <row r="9164" spans="1:8" x14ac:dyDescent="0.3">
      <c r="A9164" t="s">
        <v>10159</v>
      </c>
      <c r="B9164" t="s">
        <v>235</v>
      </c>
      <c r="C9164" t="s">
        <v>5071</v>
      </c>
      <c r="D9164" s="155">
        <v>1312.4</v>
      </c>
      <c r="E9164" s="17">
        <v>0</v>
      </c>
      <c r="F9164" s="17">
        <v>81912</v>
      </c>
      <c r="G9164" s="17">
        <v>37112.823499999991</v>
      </c>
      <c r="H9164">
        <v>30.332487750081683</v>
      </c>
    </row>
    <row r="9165" spans="1:8" x14ac:dyDescent="0.3">
      <c r="A9165" t="s">
        <v>10160</v>
      </c>
      <c r="B9165" t="s">
        <v>235</v>
      </c>
      <c r="C9165" t="s">
        <v>5073</v>
      </c>
      <c r="D9165" s="155">
        <v>1312.4</v>
      </c>
      <c r="E9165" s="17">
        <v>0</v>
      </c>
      <c r="F9165" s="17">
        <v>153553</v>
      </c>
      <c r="G9165" s="17">
        <v>62346.738899999909</v>
      </c>
      <c r="H9165">
        <v>53.459268134608507</v>
      </c>
    </row>
    <row r="9166" spans="1:8" x14ac:dyDescent="0.3">
      <c r="A9166" t="s">
        <v>10161</v>
      </c>
      <c r="B9166" t="s">
        <v>235</v>
      </c>
      <c r="C9166" t="s">
        <v>5075</v>
      </c>
      <c r="D9166" s="155">
        <v>1312.4</v>
      </c>
      <c r="E9166" s="17">
        <v>0</v>
      </c>
      <c r="F9166" s="17">
        <v>16441</v>
      </c>
      <c r="G9166" s="17">
        <v>7192.7999999999993</v>
      </c>
      <c r="H9166">
        <v>46.844247529248925</v>
      </c>
    </row>
    <row r="9167" spans="1:8" x14ac:dyDescent="0.3">
      <c r="A9167" t="s">
        <v>1245</v>
      </c>
      <c r="B9167" t="s">
        <v>235</v>
      </c>
      <c r="C9167" t="s">
        <v>26</v>
      </c>
      <c r="D9167" s="155">
        <v>1312.4</v>
      </c>
      <c r="E9167" s="17">
        <v>912</v>
      </c>
      <c r="F9167" s="17">
        <v>484258</v>
      </c>
      <c r="G9167" s="17">
        <v>254410.95880000023</v>
      </c>
      <c r="H9167">
        <v>48.968896679014385</v>
      </c>
    </row>
    <row r="9168" spans="1:8" x14ac:dyDescent="0.3">
      <c r="A9168" t="s">
        <v>1246</v>
      </c>
      <c r="B9168" t="s">
        <v>235</v>
      </c>
      <c r="C9168" t="s">
        <v>27</v>
      </c>
      <c r="D9168" s="155">
        <v>1312.4</v>
      </c>
      <c r="E9168" s="17">
        <v>912</v>
      </c>
      <c r="F9168" s="17">
        <v>312658</v>
      </c>
      <c r="G9168" s="17">
        <v>166782.35370000012</v>
      </c>
      <c r="H9168">
        <v>77.584105667814967</v>
      </c>
    </row>
    <row r="9169" spans="1:8" x14ac:dyDescent="0.3">
      <c r="A9169" t="s">
        <v>1247</v>
      </c>
      <c r="B9169" t="s">
        <v>235</v>
      </c>
      <c r="C9169" t="s">
        <v>28</v>
      </c>
      <c r="D9169" s="155">
        <v>1312.4</v>
      </c>
      <c r="E9169" s="17">
        <v>1584</v>
      </c>
      <c r="F9169" s="17">
        <v>489294</v>
      </c>
      <c r="G9169" s="17">
        <v>214564.43089999992</v>
      </c>
      <c r="H9169">
        <v>42.456184173442132</v>
      </c>
    </row>
    <row r="9170" spans="1:8" x14ac:dyDescent="0.3">
      <c r="A9170" t="s">
        <v>1248</v>
      </c>
      <c r="B9170" t="s">
        <v>235</v>
      </c>
      <c r="C9170" t="s">
        <v>29</v>
      </c>
      <c r="D9170" s="155">
        <v>1312.4</v>
      </c>
      <c r="E9170" s="17">
        <v>400</v>
      </c>
      <c r="F9170" s="17">
        <v>140824</v>
      </c>
      <c r="G9170" s="17">
        <v>68369.851800000033</v>
      </c>
      <c r="H9170">
        <v>58.275542985404861</v>
      </c>
    </row>
    <row r="9171" spans="1:8" x14ac:dyDescent="0.3">
      <c r="A9171" t="s">
        <v>10162</v>
      </c>
      <c r="B9171" t="s">
        <v>235</v>
      </c>
      <c r="C9171" t="s">
        <v>5077</v>
      </c>
      <c r="D9171" s="155">
        <v>1312.4</v>
      </c>
      <c r="E9171" s="17">
        <v>0</v>
      </c>
      <c r="F9171" s="17">
        <v>4914</v>
      </c>
      <c r="G9171" s="17">
        <v>1727.04</v>
      </c>
      <c r="H9171">
        <v>11.421437514120038</v>
      </c>
    </row>
    <row r="9172" spans="1:8" x14ac:dyDescent="0.3">
      <c r="A9172" t="s">
        <v>1249</v>
      </c>
      <c r="B9172" t="s">
        <v>235</v>
      </c>
      <c r="C9172" t="s">
        <v>30</v>
      </c>
      <c r="D9172" s="155">
        <v>1312.4</v>
      </c>
      <c r="E9172" s="17">
        <v>1000</v>
      </c>
      <c r="F9172" s="17">
        <v>255600</v>
      </c>
      <c r="G9172" s="17">
        <v>142628.52089999989</v>
      </c>
      <c r="H9172">
        <v>51.842902533972399</v>
      </c>
    </row>
    <row r="9173" spans="1:8" x14ac:dyDescent="0.3">
      <c r="A9173" t="s">
        <v>10163</v>
      </c>
      <c r="B9173" t="s">
        <v>235</v>
      </c>
      <c r="C9173" t="s">
        <v>5079</v>
      </c>
      <c r="D9173" s="155">
        <v>1312.4</v>
      </c>
      <c r="E9173" s="17">
        <v>840</v>
      </c>
      <c r="F9173" s="17">
        <v>39848</v>
      </c>
      <c r="G9173" s="17">
        <v>21126.623999999996</v>
      </c>
      <c r="H9173">
        <v>62.705140508902836</v>
      </c>
    </row>
    <row r="9174" spans="1:8" x14ac:dyDescent="0.3">
      <c r="A9174" t="s">
        <v>10164</v>
      </c>
      <c r="B9174" t="s">
        <v>235</v>
      </c>
      <c r="C9174" t="s">
        <v>5081</v>
      </c>
      <c r="D9174" s="155">
        <v>1312.4</v>
      </c>
      <c r="E9174" s="17">
        <v>0</v>
      </c>
      <c r="F9174" s="17">
        <v>302133</v>
      </c>
      <c r="G9174" s="17">
        <v>158785.99599999996</v>
      </c>
      <c r="H9174">
        <v>40.229036401067631</v>
      </c>
    </row>
    <row r="9175" spans="1:8" x14ac:dyDescent="0.3">
      <c r="A9175" t="s">
        <v>10165</v>
      </c>
      <c r="B9175" t="s">
        <v>235</v>
      </c>
      <c r="C9175" t="s">
        <v>5083</v>
      </c>
      <c r="D9175" s="155">
        <v>1312.4</v>
      </c>
      <c r="E9175" s="17">
        <v>0</v>
      </c>
      <c r="F9175" s="17">
        <v>499763</v>
      </c>
      <c r="G9175" s="17">
        <v>273926.93270000006</v>
      </c>
      <c r="H9175">
        <v>36.387126347643488</v>
      </c>
    </row>
    <row r="9176" spans="1:8" x14ac:dyDescent="0.3">
      <c r="A9176" t="s">
        <v>10166</v>
      </c>
      <c r="B9176" t="s">
        <v>235</v>
      </c>
      <c r="C9176" t="s">
        <v>5085</v>
      </c>
      <c r="D9176" s="155">
        <v>1312.4</v>
      </c>
      <c r="E9176" s="17">
        <v>225</v>
      </c>
      <c r="F9176" s="17">
        <v>66548</v>
      </c>
      <c r="G9176" s="17">
        <v>35201.542799999996</v>
      </c>
      <c r="H9176">
        <v>57.907968764010747</v>
      </c>
    </row>
    <row r="9177" spans="1:8" x14ac:dyDescent="0.3">
      <c r="A9177" t="s">
        <v>1250</v>
      </c>
      <c r="B9177" t="s">
        <v>235</v>
      </c>
      <c r="C9177" t="s">
        <v>31</v>
      </c>
      <c r="D9177" s="155">
        <v>1312.4</v>
      </c>
      <c r="E9177" s="17">
        <v>2920</v>
      </c>
      <c r="F9177" s="17">
        <v>479220</v>
      </c>
      <c r="G9177" s="17">
        <v>253348.83570000011</v>
      </c>
      <c r="H9177">
        <v>37.801194849997088</v>
      </c>
    </row>
    <row r="9178" spans="1:8" x14ac:dyDescent="0.3">
      <c r="A9178" t="s">
        <v>10167</v>
      </c>
      <c r="B9178" t="s">
        <v>235</v>
      </c>
      <c r="C9178" t="s">
        <v>5087</v>
      </c>
      <c r="D9178" s="155">
        <v>1312.4</v>
      </c>
      <c r="E9178" s="17">
        <v>0</v>
      </c>
      <c r="F9178" s="17">
        <v>5577</v>
      </c>
      <c r="G9178" s="17">
        <v>-1330.3559999999998</v>
      </c>
      <c r="H9178">
        <v>115.18048780170011</v>
      </c>
    </row>
    <row r="9179" spans="1:8" x14ac:dyDescent="0.3">
      <c r="A9179" t="s">
        <v>352</v>
      </c>
      <c r="B9179" t="s">
        <v>236</v>
      </c>
      <c r="C9179" t="s">
        <v>4</v>
      </c>
      <c r="D9179" s="155">
        <v>1511.3</v>
      </c>
      <c r="E9179" s="17">
        <v>15768</v>
      </c>
      <c r="F9179" s="17">
        <v>4194536</v>
      </c>
      <c r="G9179" s="17">
        <v>2212383.7420999976</v>
      </c>
      <c r="H9179">
        <v>64.014312313439376</v>
      </c>
    </row>
    <row r="9180" spans="1:8" x14ac:dyDescent="0.3">
      <c r="A9180" t="s">
        <v>353</v>
      </c>
      <c r="B9180" t="s">
        <v>236</v>
      </c>
      <c r="C9180" t="s">
        <v>2</v>
      </c>
      <c r="D9180" s="155">
        <v>1511.3</v>
      </c>
      <c r="E9180" s="17">
        <v>24672</v>
      </c>
      <c r="F9180" s="17">
        <v>6039851</v>
      </c>
      <c r="G9180" s="17">
        <v>2938790.1247999971</v>
      </c>
      <c r="H9180">
        <v>82.03269785611522</v>
      </c>
    </row>
    <row r="9181" spans="1:8" x14ac:dyDescent="0.3">
      <c r="A9181" t="s">
        <v>354</v>
      </c>
      <c r="B9181" t="s">
        <v>236</v>
      </c>
      <c r="C9181" t="s">
        <v>3</v>
      </c>
      <c r="D9181" s="155">
        <v>1511.3</v>
      </c>
      <c r="E9181" s="17">
        <v>18456</v>
      </c>
      <c r="F9181" s="17">
        <v>2345521</v>
      </c>
      <c r="G9181" s="17">
        <v>1134044.3657999996</v>
      </c>
      <c r="H9181">
        <v>71.479968423645175</v>
      </c>
    </row>
    <row r="9182" spans="1:8" x14ac:dyDescent="0.3">
      <c r="A9182" t="s">
        <v>355</v>
      </c>
      <c r="B9182" t="s">
        <v>236</v>
      </c>
      <c r="C9182" t="s">
        <v>7</v>
      </c>
      <c r="D9182" s="155">
        <v>1511.3</v>
      </c>
      <c r="E9182" s="17">
        <v>5313</v>
      </c>
      <c r="F9182" s="17">
        <v>1063774</v>
      </c>
      <c r="G9182" s="17">
        <v>548851.61799999978</v>
      </c>
      <c r="H9182">
        <v>80.192902090629687</v>
      </c>
    </row>
    <row r="9183" spans="1:8" x14ac:dyDescent="0.3">
      <c r="A9183" t="s">
        <v>356</v>
      </c>
      <c r="B9183" t="s">
        <v>236</v>
      </c>
      <c r="C9183" t="s">
        <v>5</v>
      </c>
      <c r="D9183" s="155">
        <v>1511.3</v>
      </c>
      <c r="E9183" s="17">
        <v>3200</v>
      </c>
      <c r="F9183" s="17">
        <v>536329</v>
      </c>
      <c r="G9183" s="17">
        <v>290254.15730000002</v>
      </c>
      <c r="H9183">
        <v>64.881741393062853</v>
      </c>
    </row>
    <row r="9184" spans="1:8" x14ac:dyDescent="0.3">
      <c r="A9184" t="s">
        <v>357</v>
      </c>
      <c r="B9184" t="s">
        <v>236</v>
      </c>
      <c r="C9184" t="s">
        <v>6</v>
      </c>
      <c r="D9184" s="155">
        <v>1511.3</v>
      </c>
      <c r="E9184" s="17">
        <v>1580</v>
      </c>
      <c r="F9184" s="17">
        <v>565046</v>
      </c>
      <c r="G9184" s="17">
        <v>295520.42960000003</v>
      </c>
      <c r="H9184">
        <v>30.909801573691428</v>
      </c>
    </row>
    <row r="9185" spans="1:8" x14ac:dyDescent="0.3">
      <c r="A9185" t="s">
        <v>358</v>
      </c>
      <c r="B9185" t="s">
        <v>236</v>
      </c>
      <c r="C9185" t="s">
        <v>8</v>
      </c>
      <c r="D9185" s="155">
        <v>1511.3</v>
      </c>
      <c r="E9185" s="17">
        <v>6370</v>
      </c>
      <c r="F9185" s="17">
        <v>1159179</v>
      </c>
      <c r="G9185" s="17">
        <v>507159.37069999939</v>
      </c>
      <c r="H9185">
        <v>55.486899270257794</v>
      </c>
    </row>
    <row r="9186" spans="1:8" x14ac:dyDescent="0.3">
      <c r="A9186" t="s">
        <v>359</v>
      </c>
      <c r="B9186" t="s">
        <v>236</v>
      </c>
      <c r="C9186" t="s">
        <v>21</v>
      </c>
      <c r="D9186" s="155">
        <v>1511.3</v>
      </c>
      <c r="E9186" s="17">
        <v>2840</v>
      </c>
      <c r="F9186" s="17">
        <v>368362</v>
      </c>
      <c r="G9186" s="17">
        <v>173965.75000000012</v>
      </c>
      <c r="H9186">
        <v>54.009710047390463</v>
      </c>
    </row>
    <row r="9187" spans="1:8" x14ac:dyDescent="0.3">
      <c r="A9187" t="s">
        <v>360</v>
      </c>
      <c r="B9187" t="s">
        <v>236</v>
      </c>
      <c r="C9187" t="s">
        <v>22</v>
      </c>
      <c r="D9187" s="155">
        <v>1511.3</v>
      </c>
      <c r="E9187" s="17">
        <v>2640</v>
      </c>
      <c r="F9187" s="17">
        <v>574833</v>
      </c>
      <c r="G9187" s="17">
        <v>277583.69780000008</v>
      </c>
      <c r="H9187">
        <v>54.795595268516081</v>
      </c>
    </row>
    <row r="9188" spans="1:8" x14ac:dyDescent="0.3">
      <c r="A9188" t="s">
        <v>361</v>
      </c>
      <c r="B9188" t="s">
        <v>236</v>
      </c>
      <c r="C9188" t="s">
        <v>23</v>
      </c>
      <c r="D9188" s="155">
        <v>1511.3</v>
      </c>
      <c r="E9188" s="17">
        <v>1480</v>
      </c>
      <c r="F9188" s="17">
        <v>563313</v>
      </c>
      <c r="G9188" s="17">
        <v>296375.05000000005</v>
      </c>
      <c r="H9188">
        <v>55.506574182127245</v>
      </c>
    </row>
    <row r="9189" spans="1:8" x14ac:dyDescent="0.3">
      <c r="A9189" t="s">
        <v>362</v>
      </c>
      <c r="B9189" t="s">
        <v>236</v>
      </c>
      <c r="C9189" t="s">
        <v>24</v>
      </c>
      <c r="D9189" s="155">
        <v>1511.3</v>
      </c>
      <c r="E9189" s="17">
        <v>6320</v>
      </c>
      <c r="F9189" s="17">
        <v>721040</v>
      </c>
      <c r="G9189" s="17">
        <v>375242.66800000001</v>
      </c>
      <c r="H9189">
        <v>54.829847373431974</v>
      </c>
    </row>
    <row r="9190" spans="1:8" x14ac:dyDescent="0.3">
      <c r="A9190" t="s">
        <v>363</v>
      </c>
      <c r="B9190" t="s">
        <v>236</v>
      </c>
      <c r="C9190" t="s">
        <v>25</v>
      </c>
      <c r="D9190" s="155">
        <v>1511.3</v>
      </c>
      <c r="E9190" s="17">
        <v>2320</v>
      </c>
      <c r="F9190" s="17">
        <v>351901</v>
      </c>
      <c r="G9190" s="17">
        <v>182265.8140000001</v>
      </c>
      <c r="H9190">
        <v>57.0923526808877</v>
      </c>
    </row>
    <row r="9191" spans="1:8" x14ac:dyDescent="0.3">
      <c r="A9191" t="s">
        <v>10168</v>
      </c>
      <c r="B9191" t="s">
        <v>236</v>
      </c>
      <c r="C9191" t="s">
        <v>5061</v>
      </c>
      <c r="D9191" s="155">
        <v>1511.3</v>
      </c>
      <c r="E9191" s="17">
        <v>2520</v>
      </c>
      <c r="F9191" s="17">
        <v>410213</v>
      </c>
      <c r="G9191" s="17">
        <v>207546.92500000013</v>
      </c>
      <c r="H9191">
        <v>46.974703309865738</v>
      </c>
    </row>
    <row r="9192" spans="1:8" x14ac:dyDescent="0.3">
      <c r="A9192" t="s">
        <v>364</v>
      </c>
      <c r="B9192" t="s">
        <v>236</v>
      </c>
      <c r="C9192" t="s">
        <v>14</v>
      </c>
      <c r="D9192" s="155">
        <v>1511.3</v>
      </c>
      <c r="E9192" s="17">
        <v>1430</v>
      </c>
      <c r="F9192" s="17">
        <v>587860</v>
      </c>
      <c r="G9192" s="17">
        <v>306948.64700000017</v>
      </c>
      <c r="H9192">
        <v>21.526220309436891</v>
      </c>
    </row>
    <row r="9193" spans="1:8" x14ac:dyDescent="0.3">
      <c r="A9193" t="s">
        <v>365</v>
      </c>
      <c r="B9193" t="s">
        <v>236</v>
      </c>
      <c r="C9193" t="s">
        <v>15</v>
      </c>
      <c r="D9193" s="155">
        <v>1511.3</v>
      </c>
      <c r="E9193" s="17">
        <v>1275</v>
      </c>
      <c r="F9193" s="17">
        <v>615087</v>
      </c>
      <c r="G9193" s="17">
        <v>360353.35599999991</v>
      </c>
      <c r="H9193">
        <v>29.60169042217289</v>
      </c>
    </row>
    <row r="9194" spans="1:8" x14ac:dyDescent="0.3">
      <c r="A9194" t="s">
        <v>10169</v>
      </c>
      <c r="B9194" t="s">
        <v>236</v>
      </c>
      <c r="C9194" t="s">
        <v>5063</v>
      </c>
      <c r="D9194" s="155">
        <v>1511.3</v>
      </c>
      <c r="E9194" s="17">
        <v>400</v>
      </c>
      <c r="F9194" s="17">
        <v>29774</v>
      </c>
      <c r="G9194" s="17">
        <v>12910.606000000011</v>
      </c>
      <c r="H9194">
        <v>27.041899406489616</v>
      </c>
    </row>
    <row r="9195" spans="1:8" x14ac:dyDescent="0.3">
      <c r="A9195" t="s">
        <v>10170</v>
      </c>
      <c r="B9195" t="s">
        <v>236</v>
      </c>
      <c r="C9195" t="s">
        <v>5065</v>
      </c>
      <c r="D9195" s="155">
        <v>1511.3</v>
      </c>
      <c r="E9195" s="17">
        <v>684</v>
      </c>
      <c r="F9195" s="17">
        <v>1427415</v>
      </c>
      <c r="G9195" s="17">
        <v>707536.16319999937</v>
      </c>
      <c r="H9195">
        <v>41.311772502852918</v>
      </c>
    </row>
    <row r="9196" spans="1:8" x14ac:dyDescent="0.3">
      <c r="A9196" t="s">
        <v>10171</v>
      </c>
      <c r="B9196" t="s">
        <v>236</v>
      </c>
      <c r="C9196" t="s">
        <v>5067</v>
      </c>
      <c r="D9196" s="155">
        <v>1511.3</v>
      </c>
      <c r="E9196" s="17">
        <v>912</v>
      </c>
      <c r="F9196" s="17">
        <v>1688374</v>
      </c>
      <c r="G9196" s="17">
        <v>800804.31589999935</v>
      </c>
      <c r="H9196">
        <v>43.842027911484735</v>
      </c>
    </row>
    <row r="9197" spans="1:8" x14ac:dyDescent="0.3">
      <c r="A9197" t="s">
        <v>10172</v>
      </c>
      <c r="B9197" t="s">
        <v>236</v>
      </c>
      <c r="C9197" t="s">
        <v>5069</v>
      </c>
      <c r="D9197" s="155">
        <v>1511.3</v>
      </c>
      <c r="E9197" s="17">
        <v>2112</v>
      </c>
      <c r="F9197" s="17">
        <v>826131</v>
      </c>
      <c r="G9197" s="17">
        <v>258323.30550000002</v>
      </c>
      <c r="H9197">
        <v>55.640551619717492</v>
      </c>
    </row>
    <row r="9198" spans="1:8" x14ac:dyDescent="0.3">
      <c r="A9198" t="s">
        <v>10173</v>
      </c>
      <c r="B9198" t="s">
        <v>236</v>
      </c>
      <c r="C9198" t="s">
        <v>5071</v>
      </c>
      <c r="D9198" s="155">
        <v>1511.3</v>
      </c>
      <c r="E9198" s="17">
        <v>600</v>
      </c>
      <c r="F9198" s="17">
        <v>319288</v>
      </c>
      <c r="G9198" s="17">
        <v>136959.1889000001</v>
      </c>
      <c r="H9198">
        <v>62.032263734757692</v>
      </c>
    </row>
    <row r="9199" spans="1:8" x14ac:dyDescent="0.3">
      <c r="A9199" t="s">
        <v>10174</v>
      </c>
      <c r="B9199" t="s">
        <v>236</v>
      </c>
      <c r="C9199" t="s">
        <v>5073</v>
      </c>
      <c r="D9199" s="155">
        <v>1511.3</v>
      </c>
      <c r="E9199" s="17">
        <v>0</v>
      </c>
      <c r="F9199" s="17">
        <v>72377</v>
      </c>
      <c r="G9199" s="17">
        <v>30568.728399999993</v>
      </c>
      <c r="H9199">
        <v>19.642208371034407</v>
      </c>
    </row>
    <row r="9200" spans="1:8" x14ac:dyDescent="0.3">
      <c r="A9200" t="s">
        <v>10175</v>
      </c>
      <c r="B9200" t="s">
        <v>236</v>
      </c>
      <c r="C9200" t="s">
        <v>5075</v>
      </c>
      <c r="D9200" s="155">
        <v>1511.3</v>
      </c>
      <c r="E9200" s="17">
        <v>0</v>
      </c>
      <c r="F9200" s="17">
        <v>31038</v>
      </c>
      <c r="G9200" s="17">
        <v>12364.220000000001</v>
      </c>
      <c r="H9200">
        <v>64.071568263094079</v>
      </c>
    </row>
    <row r="9201" spans="1:8" x14ac:dyDescent="0.3">
      <c r="A9201" t="s">
        <v>366</v>
      </c>
      <c r="B9201" t="s">
        <v>236</v>
      </c>
      <c r="C9201" t="s">
        <v>26</v>
      </c>
      <c r="D9201" s="155">
        <v>1511.3</v>
      </c>
      <c r="E9201" s="17">
        <v>1971</v>
      </c>
      <c r="F9201" s="17">
        <v>560594</v>
      </c>
      <c r="G9201" s="17">
        <v>290135.88049999974</v>
      </c>
      <c r="H9201">
        <v>95.106110870522286</v>
      </c>
    </row>
    <row r="9202" spans="1:8" x14ac:dyDescent="0.3">
      <c r="A9202" t="s">
        <v>367</v>
      </c>
      <c r="B9202" t="s">
        <v>236</v>
      </c>
      <c r="C9202" t="s">
        <v>27</v>
      </c>
      <c r="D9202" s="155">
        <v>1511.3</v>
      </c>
      <c r="E9202" s="17">
        <v>2499</v>
      </c>
      <c r="F9202" s="17">
        <v>589294</v>
      </c>
      <c r="G9202" s="17">
        <v>277484.31570000015</v>
      </c>
      <c r="H9202">
        <v>132.89947377077067</v>
      </c>
    </row>
    <row r="9203" spans="1:8" x14ac:dyDescent="0.3">
      <c r="A9203" t="s">
        <v>368</v>
      </c>
      <c r="B9203" t="s">
        <v>236</v>
      </c>
      <c r="C9203" t="s">
        <v>28</v>
      </c>
      <c r="D9203" s="155">
        <v>1511.3</v>
      </c>
      <c r="E9203" s="17">
        <v>1320</v>
      </c>
      <c r="F9203" s="17">
        <v>249641</v>
      </c>
      <c r="G9203" s="17">
        <v>98365.517599999876</v>
      </c>
      <c r="H9203">
        <v>68.399110554083933</v>
      </c>
    </row>
    <row r="9204" spans="1:8" x14ac:dyDescent="0.3">
      <c r="A9204" t="s">
        <v>369</v>
      </c>
      <c r="B9204" t="s">
        <v>236</v>
      </c>
      <c r="C9204" t="s">
        <v>29</v>
      </c>
      <c r="D9204" s="155">
        <v>1511.3</v>
      </c>
      <c r="E9204" s="17">
        <v>600</v>
      </c>
      <c r="F9204" s="17">
        <v>200645</v>
      </c>
      <c r="G9204" s="17">
        <v>102072.76869999993</v>
      </c>
      <c r="H9204">
        <v>61.991830515659544</v>
      </c>
    </row>
    <row r="9205" spans="1:8" x14ac:dyDescent="0.3">
      <c r="A9205" t="s">
        <v>10176</v>
      </c>
      <c r="B9205" t="s">
        <v>236</v>
      </c>
      <c r="C9205" t="s">
        <v>5077</v>
      </c>
      <c r="D9205" s="155">
        <v>1511.3</v>
      </c>
      <c r="E9205" s="17">
        <v>640</v>
      </c>
      <c r="F9205" s="17">
        <v>14450</v>
      </c>
      <c r="G9205" s="17">
        <v>7106.6480000000001</v>
      </c>
      <c r="H9205">
        <v>34.019649595988326</v>
      </c>
    </row>
    <row r="9206" spans="1:8" x14ac:dyDescent="0.3">
      <c r="A9206" t="s">
        <v>370</v>
      </c>
      <c r="B9206" t="s">
        <v>236</v>
      </c>
      <c r="C9206" t="s">
        <v>30</v>
      </c>
      <c r="D9206" s="155">
        <v>1511.3</v>
      </c>
      <c r="E9206" s="17">
        <v>1608</v>
      </c>
      <c r="F9206" s="17">
        <v>417018</v>
      </c>
      <c r="G9206" s="17">
        <v>239309.87499999985</v>
      </c>
      <c r="H9206">
        <v>51.068149752860144</v>
      </c>
    </row>
    <row r="9207" spans="1:8" x14ac:dyDescent="0.3">
      <c r="A9207" t="s">
        <v>10177</v>
      </c>
      <c r="B9207" t="s">
        <v>236</v>
      </c>
      <c r="C9207" t="s">
        <v>5079</v>
      </c>
      <c r="D9207" s="155">
        <v>1511.3</v>
      </c>
      <c r="E9207" s="17">
        <v>1000</v>
      </c>
      <c r="F9207" s="17">
        <v>39269</v>
      </c>
      <c r="G9207" s="17">
        <v>18062.815999999995</v>
      </c>
      <c r="H9207">
        <v>66.759596681798186</v>
      </c>
    </row>
    <row r="9208" spans="1:8" x14ac:dyDescent="0.3">
      <c r="A9208" t="s">
        <v>10178</v>
      </c>
      <c r="B9208" t="s">
        <v>236</v>
      </c>
      <c r="C9208" t="s">
        <v>5081</v>
      </c>
      <c r="D9208" s="155">
        <v>1511.3</v>
      </c>
      <c r="E9208" s="17">
        <v>0</v>
      </c>
      <c r="F9208" s="17">
        <v>222763</v>
      </c>
      <c r="G9208" s="17">
        <v>116355.39390000001</v>
      </c>
      <c r="H9208">
        <v>51.08731181106797</v>
      </c>
    </row>
    <row r="9209" spans="1:8" x14ac:dyDescent="0.3">
      <c r="A9209" t="s">
        <v>10179</v>
      </c>
      <c r="B9209" t="s">
        <v>236</v>
      </c>
      <c r="C9209" t="s">
        <v>5083</v>
      </c>
      <c r="D9209" s="155">
        <v>1511.3</v>
      </c>
      <c r="E9209" s="17">
        <v>0</v>
      </c>
      <c r="F9209" s="17">
        <v>209263</v>
      </c>
      <c r="G9209" s="17">
        <v>109630.78609999998</v>
      </c>
      <c r="H9209">
        <v>39.81542576261068</v>
      </c>
    </row>
    <row r="9210" spans="1:8" x14ac:dyDescent="0.3">
      <c r="A9210" t="s">
        <v>10180</v>
      </c>
      <c r="B9210" t="s">
        <v>236</v>
      </c>
      <c r="C9210" t="s">
        <v>5085</v>
      </c>
      <c r="D9210" s="155">
        <v>1511.3</v>
      </c>
      <c r="E9210" s="17">
        <v>360</v>
      </c>
      <c r="F9210" s="17">
        <v>61834</v>
      </c>
      <c r="G9210" s="17">
        <v>24182.307999999997</v>
      </c>
      <c r="H9210">
        <v>62.636525686548168</v>
      </c>
    </row>
    <row r="9211" spans="1:8" x14ac:dyDescent="0.3">
      <c r="A9211" t="s">
        <v>371</v>
      </c>
      <c r="B9211" t="s">
        <v>236</v>
      </c>
      <c r="C9211" t="s">
        <v>31</v>
      </c>
      <c r="D9211" s="155">
        <v>1511.3</v>
      </c>
      <c r="E9211" s="17">
        <v>4264</v>
      </c>
      <c r="F9211" s="17">
        <v>600773</v>
      </c>
      <c r="G9211" s="17">
        <v>282170.31909999996</v>
      </c>
      <c r="H9211">
        <v>54.49475299283327</v>
      </c>
    </row>
    <row r="9212" spans="1:8" x14ac:dyDescent="0.3">
      <c r="A9212" t="s">
        <v>10181</v>
      </c>
      <c r="B9212" t="s">
        <v>236</v>
      </c>
      <c r="C9212" t="s">
        <v>5087</v>
      </c>
      <c r="D9212" s="155">
        <v>1511.3</v>
      </c>
      <c r="E9212" s="17">
        <v>0</v>
      </c>
      <c r="F9212" s="17">
        <v>49894</v>
      </c>
      <c r="G9212" s="17">
        <v>19003.983999999997</v>
      </c>
      <c r="H9212">
        <v>58.592114186667921</v>
      </c>
    </row>
    <row r="9213" spans="1:8" x14ac:dyDescent="0.3">
      <c r="A9213" t="s">
        <v>2031</v>
      </c>
      <c r="B9213" t="s">
        <v>237</v>
      </c>
      <c r="C9213" t="s">
        <v>4</v>
      </c>
      <c r="D9213" s="155">
        <v>1161</v>
      </c>
      <c r="E9213" s="17">
        <v>13842</v>
      </c>
      <c r="F9213" s="17">
        <v>3149498</v>
      </c>
      <c r="G9213" s="17">
        <v>1479568.841900001</v>
      </c>
      <c r="H9213">
        <v>64.504726649158542</v>
      </c>
    </row>
    <row r="9214" spans="1:8" x14ac:dyDescent="0.3">
      <c r="A9214" t="s">
        <v>2032</v>
      </c>
      <c r="B9214" t="s">
        <v>237</v>
      </c>
      <c r="C9214" t="s">
        <v>2</v>
      </c>
      <c r="D9214" s="155">
        <v>1161</v>
      </c>
      <c r="E9214" s="17">
        <v>14202</v>
      </c>
      <c r="F9214" s="17">
        <v>4258103</v>
      </c>
      <c r="G9214" s="17">
        <v>2169175.3328999989</v>
      </c>
      <c r="H9214">
        <v>69.163056928329851</v>
      </c>
    </row>
    <row r="9215" spans="1:8" x14ac:dyDescent="0.3">
      <c r="A9215" t="s">
        <v>2033</v>
      </c>
      <c r="B9215" t="s">
        <v>237</v>
      </c>
      <c r="C9215" t="s">
        <v>3</v>
      </c>
      <c r="D9215" s="155">
        <v>1161</v>
      </c>
      <c r="E9215" s="17">
        <v>11660</v>
      </c>
      <c r="F9215" s="17">
        <v>1582005</v>
      </c>
      <c r="G9215" s="17">
        <v>739055.59890000138</v>
      </c>
      <c r="H9215">
        <v>67.831857685983138</v>
      </c>
    </row>
    <row r="9216" spans="1:8" x14ac:dyDescent="0.3">
      <c r="A9216" t="s">
        <v>2034</v>
      </c>
      <c r="B9216" t="s">
        <v>237</v>
      </c>
      <c r="C9216" t="s">
        <v>7</v>
      </c>
      <c r="D9216" s="155">
        <v>1161</v>
      </c>
      <c r="E9216" s="17">
        <v>2124</v>
      </c>
      <c r="F9216" s="17">
        <v>594847</v>
      </c>
      <c r="G9216" s="17">
        <v>322658.81399999966</v>
      </c>
      <c r="H9216">
        <v>55.454306654587675</v>
      </c>
    </row>
    <row r="9217" spans="1:8" x14ac:dyDescent="0.3">
      <c r="A9217" t="s">
        <v>2035</v>
      </c>
      <c r="B9217" t="s">
        <v>237</v>
      </c>
      <c r="C9217" t="s">
        <v>5</v>
      </c>
      <c r="D9217" s="155">
        <v>1161</v>
      </c>
      <c r="E9217" s="17">
        <v>4000</v>
      </c>
      <c r="F9217" s="17">
        <v>620507</v>
      </c>
      <c r="G9217" s="17">
        <v>341408.64760000003</v>
      </c>
      <c r="H9217">
        <v>63.806027045539736</v>
      </c>
    </row>
    <row r="9218" spans="1:8" x14ac:dyDescent="0.3">
      <c r="A9218" t="s">
        <v>2036</v>
      </c>
      <c r="B9218" t="s">
        <v>237</v>
      </c>
      <c r="C9218" t="s">
        <v>6</v>
      </c>
      <c r="D9218" s="155">
        <v>1161</v>
      </c>
      <c r="E9218" s="17">
        <v>2100</v>
      </c>
      <c r="F9218" s="17">
        <v>399912</v>
      </c>
      <c r="G9218" s="17">
        <v>172081.16310000018</v>
      </c>
      <c r="H9218">
        <v>53.324103329929947</v>
      </c>
    </row>
    <row r="9219" spans="1:8" x14ac:dyDescent="0.3">
      <c r="A9219" t="s">
        <v>2037</v>
      </c>
      <c r="B9219" t="s">
        <v>237</v>
      </c>
      <c r="C9219" t="s">
        <v>8</v>
      </c>
      <c r="D9219" s="155">
        <v>1161</v>
      </c>
      <c r="E9219" s="17">
        <v>2490</v>
      </c>
      <c r="F9219" s="17">
        <v>461220</v>
      </c>
      <c r="G9219" s="17">
        <v>200072.82599999997</v>
      </c>
      <c r="H9219">
        <v>52.025663688782572</v>
      </c>
    </row>
    <row r="9220" spans="1:8" x14ac:dyDescent="0.3">
      <c r="A9220" t="s">
        <v>2038</v>
      </c>
      <c r="B9220" t="s">
        <v>237</v>
      </c>
      <c r="C9220" t="s">
        <v>21</v>
      </c>
      <c r="D9220" s="155">
        <v>1161</v>
      </c>
      <c r="E9220" s="17">
        <v>1630</v>
      </c>
      <c r="F9220" s="17">
        <v>188242</v>
      </c>
      <c r="G9220" s="17">
        <v>74628.030400000061</v>
      </c>
      <c r="H9220">
        <v>59.591365100053814</v>
      </c>
    </row>
    <row r="9221" spans="1:8" x14ac:dyDescent="0.3">
      <c r="A9221" t="s">
        <v>2039</v>
      </c>
      <c r="B9221" t="s">
        <v>237</v>
      </c>
      <c r="C9221" t="s">
        <v>22</v>
      </c>
      <c r="D9221" s="155">
        <v>1161</v>
      </c>
      <c r="E9221" s="17">
        <v>1280</v>
      </c>
      <c r="F9221" s="17">
        <v>286304</v>
      </c>
      <c r="G9221" s="17">
        <v>136381.74799999996</v>
      </c>
      <c r="H9221">
        <v>71.832621327619961</v>
      </c>
    </row>
    <row r="9222" spans="1:8" x14ac:dyDescent="0.3">
      <c r="A9222" t="s">
        <v>2040</v>
      </c>
      <c r="B9222" t="s">
        <v>237</v>
      </c>
      <c r="C9222" t="s">
        <v>23</v>
      </c>
      <c r="D9222" s="155">
        <v>1161</v>
      </c>
      <c r="E9222" s="17">
        <v>720</v>
      </c>
      <c r="F9222" s="17">
        <v>196059</v>
      </c>
      <c r="G9222" s="17">
        <v>96676.111999999994</v>
      </c>
      <c r="H9222">
        <v>60.376599484611617</v>
      </c>
    </row>
    <row r="9223" spans="1:8" x14ac:dyDescent="0.3">
      <c r="A9223" t="s">
        <v>2041</v>
      </c>
      <c r="B9223" t="s">
        <v>237</v>
      </c>
      <c r="C9223" t="s">
        <v>24</v>
      </c>
      <c r="D9223" s="155">
        <v>1161</v>
      </c>
      <c r="E9223" s="17">
        <v>3040</v>
      </c>
      <c r="F9223" s="17">
        <v>295523</v>
      </c>
      <c r="G9223" s="17">
        <v>145854.46800000002</v>
      </c>
      <c r="H9223">
        <v>71.933028792585432</v>
      </c>
    </row>
    <row r="9224" spans="1:8" x14ac:dyDescent="0.3">
      <c r="A9224" t="s">
        <v>2042</v>
      </c>
      <c r="B9224" t="s">
        <v>237</v>
      </c>
      <c r="C9224" t="s">
        <v>25</v>
      </c>
      <c r="D9224" s="155">
        <v>1161</v>
      </c>
      <c r="E9224" s="17">
        <v>1120</v>
      </c>
      <c r="F9224" s="17">
        <v>125596</v>
      </c>
      <c r="G9224" s="17">
        <v>60548.745400000014</v>
      </c>
      <c r="H9224">
        <v>61.107399459715303</v>
      </c>
    </row>
    <row r="9225" spans="1:8" x14ac:dyDescent="0.3">
      <c r="A9225" t="s">
        <v>10182</v>
      </c>
      <c r="B9225" t="s">
        <v>237</v>
      </c>
      <c r="C9225" t="s">
        <v>5061</v>
      </c>
      <c r="D9225" s="155">
        <v>1161</v>
      </c>
      <c r="E9225" s="17">
        <v>2215</v>
      </c>
      <c r="F9225" s="17">
        <v>268276</v>
      </c>
      <c r="G9225" s="17">
        <v>131160.00300000006</v>
      </c>
      <c r="H9225">
        <v>63.34571199522388</v>
      </c>
    </row>
    <row r="9226" spans="1:8" x14ac:dyDescent="0.3">
      <c r="A9226" t="s">
        <v>2043</v>
      </c>
      <c r="B9226" t="s">
        <v>237</v>
      </c>
      <c r="C9226" t="s">
        <v>14</v>
      </c>
      <c r="D9226" s="155">
        <v>1161</v>
      </c>
      <c r="E9226" s="17">
        <v>1470</v>
      </c>
      <c r="F9226" s="17">
        <v>315397</v>
      </c>
      <c r="G9226" s="17">
        <v>151086.18999999962</v>
      </c>
      <c r="H9226">
        <v>53.732052956223697</v>
      </c>
    </row>
    <row r="9227" spans="1:8" x14ac:dyDescent="0.3">
      <c r="A9227" t="s">
        <v>2044</v>
      </c>
      <c r="B9227" t="s">
        <v>237</v>
      </c>
      <c r="C9227" t="s">
        <v>15</v>
      </c>
      <c r="D9227" s="155">
        <v>1161</v>
      </c>
      <c r="E9227" s="17">
        <v>1430</v>
      </c>
      <c r="F9227" s="17">
        <v>341716</v>
      </c>
      <c r="G9227" s="17">
        <v>194391.12539999993</v>
      </c>
      <c r="H9227">
        <v>59.226122608218411</v>
      </c>
    </row>
    <row r="9228" spans="1:8" x14ac:dyDescent="0.3">
      <c r="A9228" t="s">
        <v>10183</v>
      </c>
      <c r="B9228" t="s">
        <v>237</v>
      </c>
      <c r="C9228" t="s">
        <v>5063</v>
      </c>
      <c r="D9228" s="155">
        <v>1161</v>
      </c>
      <c r="E9228" s="17">
        <v>400</v>
      </c>
      <c r="F9228" s="17">
        <v>17433</v>
      </c>
      <c r="G9228" s="17">
        <v>6283.8140000000039</v>
      </c>
      <c r="H9228">
        <v>50.195441012464947</v>
      </c>
    </row>
    <row r="9229" spans="1:8" x14ac:dyDescent="0.3">
      <c r="A9229" t="s">
        <v>10184</v>
      </c>
      <c r="B9229" t="s">
        <v>237</v>
      </c>
      <c r="C9229" t="s">
        <v>5065</v>
      </c>
      <c r="D9229" s="155">
        <v>1161</v>
      </c>
      <c r="E9229" s="17">
        <v>0</v>
      </c>
      <c r="F9229" s="17">
        <v>265331</v>
      </c>
      <c r="G9229" s="17">
        <v>94200.96860000008</v>
      </c>
      <c r="H9229">
        <v>59.688573888732421</v>
      </c>
    </row>
    <row r="9230" spans="1:8" x14ac:dyDescent="0.3">
      <c r="A9230" t="s">
        <v>10185</v>
      </c>
      <c r="B9230" t="s">
        <v>237</v>
      </c>
      <c r="C9230" t="s">
        <v>5067</v>
      </c>
      <c r="D9230" s="155">
        <v>1161</v>
      </c>
      <c r="E9230" s="17">
        <v>0</v>
      </c>
      <c r="F9230" s="17">
        <v>568597</v>
      </c>
      <c r="G9230" s="17">
        <v>202547.67899999995</v>
      </c>
      <c r="H9230">
        <v>90.401454480501414</v>
      </c>
    </row>
    <row r="9231" spans="1:8" x14ac:dyDescent="0.3">
      <c r="A9231" t="s">
        <v>10186</v>
      </c>
      <c r="B9231" t="s">
        <v>237</v>
      </c>
      <c r="C9231" t="s">
        <v>5069</v>
      </c>
      <c r="D9231" s="155">
        <v>1161</v>
      </c>
      <c r="E9231" s="17">
        <v>0</v>
      </c>
      <c r="F9231" s="17">
        <v>25456</v>
      </c>
      <c r="G9231" s="17">
        <v>10325.180000000002</v>
      </c>
      <c r="H9231">
        <v>73.333293899471428</v>
      </c>
    </row>
    <row r="9232" spans="1:8" x14ac:dyDescent="0.3">
      <c r="A9232" t="s">
        <v>10187</v>
      </c>
      <c r="B9232" t="s">
        <v>237</v>
      </c>
      <c r="C9232" t="s">
        <v>5071</v>
      </c>
      <c r="D9232" s="155">
        <v>1161</v>
      </c>
      <c r="E9232" s="17">
        <v>0</v>
      </c>
      <c r="F9232" s="17">
        <v>75486</v>
      </c>
      <c r="G9232" s="17">
        <v>27175.580000000016</v>
      </c>
      <c r="H9232">
        <v>41.177323991387411</v>
      </c>
    </row>
    <row r="9233" spans="1:8" x14ac:dyDescent="0.3">
      <c r="A9233" t="s">
        <v>10188</v>
      </c>
      <c r="B9233" t="s">
        <v>237</v>
      </c>
      <c r="C9233" t="s">
        <v>5073</v>
      </c>
      <c r="D9233" s="155">
        <v>1161</v>
      </c>
      <c r="E9233" s="17">
        <v>0</v>
      </c>
      <c r="F9233" s="17">
        <v>44529</v>
      </c>
      <c r="G9233" s="17">
        <v>11261.826399999998</v>
      </c>
      <c r="H9233">
        <v>47.987823564308044</v>
      </c>
    </row>
    <row r="9234" spans="1:8" x14ac:dyDescent="0.3">
      <c r="A9234" t="s">
        <v>10189</v>
      </c>
      <c r="B9234" t="s">
        <v>237</v>
      </c>
      <c r="C9234" t="s">
        <v>5075</v>
      </c>
      <c r="D9234" s="155">
        <v>1161</v>
      </c>
      <c r="E9234" s="17">
        <v>0</v>
      </c>
      <c r="F9234" s="17">
        <v>2004</v>
      </c>
      <c r="G9234" s="17">
        <v>438.28999999999996</v>
      </c>
      <c r="H9234">
        <v>113.79183884627425</v>
      </c>
    </row>
    <row r="9235" spans="1:8" x14ac:dyDescent="0.3">
      <c r="A9235" t="s">
        <v>2045</v>
      </c>
      <c r="B9235" t="s">
        <v>237</v>
      </c>
      <c r="C9235" t="s">
        <v>26</v>
      </c>
      <c r="D9235" s="155">
        <v>1161</v>
      </c>
      <c r="E9235" s="17">
        <v>684</v>
      </c>
      <c r="F9235" s="17">
        <v>260175</v>
      </c>
      <c r="G9235" s="17">
        <v>131623.37320000015</v>
      </c>
      <c r="H9235">
        <v>78.619483384087218</v>
      </c>
    </row>
    <row r="9236" spans="1:8" x14ac:dyDescent="0.3">
      <c r="A9236" t="s">
        <v>2046</v>
      </c>
      <c r="B9236" t="s">
        <v>237</v>
      </c>
      <c r="C9236" t="s">
        <v>27</v>
      </c>
      <c r="D9236" s="155">
        <v>1161</v>
      </c>
      <c r="E9236" s="17">
        <v>684</v>
      </c>
      <c r="F9236" s="17">
        <v>127690</v>
      </c>
      <c r="G9236" s="17">
        <v>61873.813799999974</v>
      </c>
      <c r="H9236">
        <v>116.95077693061432</v>
      </c>
    </row>
    <row r="9237" spans="1:8" x14ac:dyDescent="0.3">
      <c r="A9237" t="s">
        <v>2047</v>
      </c>
      <c r="B9237" t="s">
        <v>237</v>
      </c>
      <c r="C9237" t="s">
        <v>28</v>
      </c>
      <c r="D9237" s="155">
        <v>1161</v>
      </c>
      <c r="E9237" s="17">
        <v>1320</v>
      </c>
      <c r="F9237" s="17">
        <v>234498</v>
      </c>
      <c r="G9237" s="17">
        <v>93296.923100000015</v>
      </c>
      <c r="H9237">
        <v>68.059640853914857</v>
      </c>
    </row>
    <row r="9238" spans="1:8" x14ac:dyDescent="0.3">
      <c r="A9238" t="s">
        <v>2048</v>
      </c>
      <c r="B9238" t="s">
        <v>237</v>
      </c>
      <c r="C9238" t="s">
        <v>29</v>
      </c>
      <c r="D9238" s="155">
        <v>1161</v>
      </c>
      <c r="E9238" s="17">
        <v>400</v>
      </c>
      <c r="F9238" s="17">
        <v>105841</v>
      </c>
      <c r="G9238" s="17">
        <v>46500.888400000025</v>
      </c>
      <c r="H9238">
        <v>78.235255059749292</v>
      </c>
    </row>
    <row r="9239" spans="1:8" x14ac:dyDescent="0.3">
      <c r="A9239" t="s">
        <v>10190</v>
      </c>
      <c r="B9239" t="s">
        <v>237</v>
      </c>
      <c r="C9239" t="s">
        <v>5077</v>
      </c>
      <c r="D9239" s="155">
        <v>1161</v>
      </c>
      <c r="E9239" s="17">
        <v>320</v>
      </c>
      <c r="F9239" s="17">
        <v>11460</v>
      </c>
      <c r="G9239" s="17">
        <v>5997</v>
      </c>
      <c r="H9239">
        <v>113.18063699432544</v>
      </c>
    </row>
    <row r="9240" spans="1:8" x14ac:dyDescent="0.3">
      <c r="A9240" t="s">
        <v>2049</v>
      </c>
      <c r="B9240" t="s">
        <v>237</v>
      </c>
      <c r="C9240" t="s">
        <v>30</v>
      </c>
      <c r="D9240" s="155">
        <v>1161</v>
      </c>
      <c r="E9240" s="17">
        <v>1108</v>
      </c>
      <c r="F9240" s="17">
        <v>174609</v>
      </c>
      <c r="G9240" s="17">
        <v>99095.098000000027</v>
      </c>
      <c r="H9240">
        <v>81.871460983435924</v>
      </c>
    </row>
    <row r="9241" spans="1:8" x14ac:dyDescent="0.3">
      <c r="A9241" t="s">
        <v>10191</v>
      </c>
      <c r="B9241" t="s">
        <v>237</v>
      </c>
      <c r="C9241" t="s">
        <v>5079</v>
      </c>
      <c r="D9241" s="155">
        <v>1161</v>
      </c>
      <c r="E9241" s="17">
        <v>480</v>
      </c>
      <c r="F9241" s="17">
        <v>17828</v>
      </c>
      <c r="G9241" s="17">
        <v>8795.3600000000024</v>
      </c>
      <c r="H9241">
        <v>89.48875515906758</v>
      </c>
    </row>
    <row r="9242" spans="1:8" x14ac:dyDescent="0.3">
      <c r="A9242" t="s">
        <v>10192</v>
      </c>
      <c r="B9242" t="s">
        <v>237</v>
      </c>
      <c r="C9242" t="s">
        <v>5081</v>
      </c>
      <c r="D9242" s="155">
        <v>1161</v>
      </c>
      <c r="E9242" s="17">
        <v>0</v>
      </c>
      <c r="F9242" s="17">
        <v>185905</v>
      </c>
      <c r="G9242" s="17">
        <v>98884.095000000016</v>
      </c>
      <c r="H9242">
        <v>99.956458259081586</v>
      </c>
    </row>
    <row r="9243" spans="1:8" x14ac:dyDescent="0.3">
      <c r="A9243" t="s">
        <v>10193</v>
      </c>
      <c r="B9243" t="s">
        <v>237</v>
      </c>
      <c r="C9243" t="s">
        <v>5083</v>
      </c>
      <c r="D9243" s="155">
        <v>1161</v>
      </c>
      <c r="E9243" s="17">
        <v>0</v>
      </c>
      <c r="F9243" s="17">
        <v>158450</v>
      </c>
      <c r="G9243" s="17">
        <v>84690.946000000025</v>
      </c>
      <c r="H9243">
        <v>52.827604857838814</v>
      </c>
    </row>
    <row r="9244" spans="1:8" x14ac:dyDescent="0.3">
      <c r="A9244" t="s">
        <v>10194</v>
      </c>
      <c r="B9244" t="s">
        <v>237</v>
      </c>
      <c r="C9244" t="s">
        <v>5085</v>
      </c>
      <c r="D9244" s="155">
        <v>1161</v>
      </c>
      <c r="E9244" s="17">
        <v>225</v>
      </c>
      <c r="F9244" s="17">
        <v>35887</v>
      </c>
      <c r="G9244" s="17">
        <v>9270.1839999999975</v>
      </c>
      <c r="H9244">
        <v>49.130177287170611</v>
      </c>
    </row>
    <row r="9245" spans="1:8" x14ac:dyDescent="0.3">
      <c r="A9245" t="s">
        <v>2050</v>
      </c>
      <c r="B9245" t="s">
        <v>237</v>
      </c>
      <c r="C9245" t="s">
        <v>31</v>
      </c>
      <c r="D9245" s="155">
        <v>1161</v>
      </c>
      <c r="E9245" s="17">
        <v>3668</v>
      </c>
      <c r="F9245" s="17">
        <v>310151</v>
      </c>
      <c r="G9245" s="17">
        <v>122681.38910000003</v>
      </c>
      <c r="H9245">
        <v>67.819881042917388</v>
      </c>
    </row>
    <row r="9246" spans="1:8" x14ac:dyDescent="0.3">
      <c r="A9246" t="s">
        <v>10195</v>
      </c>
      <c r="B9246" t="s">
        <v>237</v>
      </c>
      <c r="C9246" t="s">
        <v>5087</v>
      </c>
      <c r="D9246" s="155">
        <v>1161</v>
      </c>
      <c r="E9246" s="17">
        <v>0</v>
      </c>
      <c r="F9246" s="17">
        <v>2761</v>
      </c>
      <c r="G9246" s="17">
        <v>723.09999999999991</v>
      </c>
      <c r="H9246">
        <v>57.999999999999936</v>
      </c>
    </row>
    <row r="9247" spans="1:8" x14ac:dyDescent="0.3">
      <c r="A9247" t="s">
        <v>2511</v>
      </c>
      <c r="B9247" t="s">
        <v>238</v>
      </c>
      <c r="C9247" t="s">
        <v>4</v>
      </c>
      <c r="D9247" s="155">
        <v>1296.0999999999999</v>
      </c>
      <c r="E9247" s="17">
        <v>14265</v>
      </c>
      <c r="F9247" s="17">
        <v>3825227.99</v>
      </c>
      <c r="G9247" s="17">
        <v>2047276.5766999994</v>
      </c>
      <c r="H9247">
        <v>57.299473749629406</v>
      </c>
    </row>
    <row r="9248" spans="1:8" x14ac:dyDescent="0.3">
      <c r="A9248" t="s">
        <v>2512</v>
      </c>
      <c r="B9248" t="s">
        <v>238</v>
      </c>
      <c r="C9248" t="s">
        <v>2</v>
      </c>
      <c r="D9248" s="155">
        <v>1296.0999999999999</v>
      </c>
      <c r="E9248" s="17">
        <v>19089</v>
      </c>
      <c r="F9248" s="17">
        <v>5731849</v>
      </c>
      <c r="G9248" s="17">
        <v>3001694.3929999988</v>
      </c>
      <c r="H9248">
        <v>67.51847601328879</v>
      </c>
    </row>
    <row r="9249" spans="1:8" x14ac:dyDescent="0.3">
      <c r="A9249" t="s">
        <v>2513</v>
      </c>
      <c r="B9249" t="s">
        <v>238</v>
      </c>
      <c r="C9249" t="s">
        <v>3</v>
      </c>
      <c r="D9249" s="155">
        <v>1296.0999999999999</v>
      </c>
      <c r="E9249" s="17">
        <v>19992</v>
      </c>
      <c r="F9249" s="17">
        <v>2770433</v>
      </c>
      <c r="G9249" s="17">
        <v>1376313.2401999987</v>
      </c>
      <c r="H9249">
        <v>67.828938203677609</v>
      </c>
    </row>
    <row r="9250" spans="1:8" x14ac:dyDescent="0.3">
      <c r="A9250" t="s">
        <v>2514</v>
      </c>
      <c r="B9250" t="s">
        <v>238</v>
      </c>
      <c r="C9250" t="s">
        <v>7</v>
      </c>
      <c r="D9250" s="155">
        <v>1296.0999999999999</v>
      </c>
      <c r="E9250" s="17">
        <v>2349</v>
      </c>
      <c r="F9250" s="17">
        <v>697461</v>
      </c>
      <c r="G9250" s="17">
        <v>383670.31999999989</v>
      </c>
      <c r="H9250">
        <v>53.034921925342019</v>
      </c>
    </row>
    <row r="9251" spans="1:8" x14ac:dyDescent="0.3">
      <c r="A9251" t="s">
        <v>2515</v>
      </c>
      <c r="B9251" t="s">
        <v>238</v>
      </c>
      <c r="C9251" t="s">
        <v>5</v>
      </c>
      <c r="D9251" s="155">
        <v>1296.0999999999999</v>
      </c>
      <c r="E9251" s="17">
        <v>6000</v>
      </c>
      <c r="F9251" s="17">
        <v>996132</v>
      </c>
      <c r="G9251" s="17">
        <v>557350.40769999975</v>
      </c>
      <c r="H9251">
        <v>52.818334567587094</v>
      </c>
    </row>
    <row r="9252" spans="1:8" x14ac:dyDescent="0.3">
      <c r="A9252" t="s">
        <v>2516</v>
      </c>
      <c r="B9252" t="s">
        <v>238</v>
      </c>
      <c r="C9252" t="s">
        <v>6</v>
      </c>
      <c r="D9252" s="155">
        <v>1296.0999999999999</v>
      </c>
      <c r="E9252" s="17">
        <v>1060</v>
      </c>
      <c r="F9252" s="17">
        <v>311663</v>
      </c>
      <c r="G9252" s="17">
        <v>157912.71949999992</v>
      </c>
      <c r="H9252">
        <v>34.934494407637828</v>
      </c>
    </row>
    <row r="9253" spans="1:8" x14ac:dyDescent="0.3">
      <c r="A9253" t="s">
        <v>2517</v>
      </c>
      <c r="B9253" t="s">
        <v>238</v>
      </c>
      <c r="C9253" t="s">
        <v>8</v>
      </c>
      <c r="D9253" s="155">
        <v>1296.0999999999999</v>
      </c>
      <c r="E9253" s="17">
        <v>2165</v>
      </c>
      <c r="F9253" s="17">
        <v>500340</v>
      </c>
      <c r="G9253" s="17">
        <v>243295.16009999995</v>
      </c>
      <c r="H9253">
        <v>44.355831295565373</v>
      </c>
    </row>
    <row r="9254" spans="1:8" x14ac:dyDescent="0.3">
      <c r="A9254" t="s">
        <v>2518</v>
      </c>
      <c r="B9254" t="s">
        <v>238</v>
      </c>
      <c r="C9254" t="s">
        <v>21</v>
      </c>
      <c r="D9254" s="155">
        <v>1296.0999999999999</v>
      </c>
      <c r="E9254" s="17">
        <v>2160</v>
      </c>
      <c r="F9254" s="17">
        <v>245909</v>
      </c>
      <c r="G9254" s="17">
        <v>111203.94140000007</v>
      </c>
      <c r="H9254">
        <v>51.04847701391374</v>
      </c>
    </row>
    <row r="9255" spans="1:8" x14ac:dyDescent="0.3">
      <c r="A9255" t="s">
        <v>2519</v>
      </c>
      <c r="B9255" t="s">
        <v>238</v>
      </c>
      <c r="C9255" t="s">
        <v>22</v>
      </c>
      <c r="D9255" s="155">
        <v>1296.0999999999999</v>
      </c>
      <c r="E9255" s="17">
        <v>2040</v>
      </c>
      <c r="F9255" s="17">
        <v>481347</v>
      </c>
      <c r="G9255" s="17">
        <v>235113.45399999991</v>
      </c>
      <c r="H9255">
        <v>48.427872691643678</v>
      </c>
    </row>
    <row r="9256" spans="1:8" x14ac:dyDescent="0.3">
      <c r="A9256" t="s">
        <v>2520</v>
      </c>
      <c r="B9256" t="s">
        <v>238</v>
      </c>
      <c r="C9256" t="s">
        <v>23</v>
      </c>
      <c r="D9256" s="155">
        <v>1296.0999999999999</v>
      </c>
      <c r="E9256" s="17">
        <v>1160</v>
      </c>
      <c r="F9256" s="17">
        <v>377363</v>
      </c>
      <c r="G9256" s="17">
        <v>201713.42200000011</v>
      </c>
      <c r="H9256">
        <v>54.866978705180962</v>
      </c>
    </row>
    <row r="9257" spans="1:8" x14ac:dyDescent="0.3">
      <c r="A9257" t="s">
        <v>2521</v>
      </c>
      <c r="B9257" t="s">
        <v>238</v>
      </c>
      <c r="C9257" t="s">
        <v>24</v>
      </c>
      <c r="D9257" s="155">
        <v>1296.0999999999999</v>
      </c>
      <c r="E9257" s="17">
        <v>4880</v>
      </c>
      <c r="F9257" s="17">
        <v>444985</v>
      </c>
      <c r="G9257" s="17">
        <v>238311.61740000025</v>
      </c>
      <c r="H9257">
        <v>66.227099758128304</v>
      </c>
    </row>
    <row r="9258" spans="1:8" x14ac:dyDescent="0.3">
      <c r="A9258" t="s">
        <v>2522</v>
      </c>
      <c r="B9258" t="s">
        <v>238</v>
      </c>
      <c r="C9258" t="s">
        <v>25</v>
      </c>
      <c r="D9258" s="155">
        <v>1296.0999999999999</v>
      </c>
      <c r="E9258" s="17">
        <v>1800</v>
      </c>
      <c r="F9258" s="17">
        <v>233891</v>
      </c>
      <c r="G9258" s="17">
        <v>117125.96200000016</v>
      </c>
      <c r="H9258">
        <v>57.14934751188121</v>
      </c>
    </row>
    <row r="9259" spans="1:8" x14ac:dyDescent="0.3">
      <c r="A9259" t="s">
        <v>10196</v>
      </c>
      <c r="B9259" t="s">
        <v>238</v>
      </c>
      <c r="C9259" t="s">
        <v>5061</v>
      </c>
      <c r="D9259" s="155">
        <v>1296.0999999999999</v>
      </c>
      <c r="E9259" s="17">
        <v>2645</v>
      </c>
      <c r="F9259" s="17">
        <v>341795</v>
      </c>
      <c r="G9259" s="17">
        <v>172271.63260000013</v>
      </c>
      <c r="H9259">
        <v>61.501723196067111</v>
      </c>
    </row>
    <row r="9260" spans="1:8" x14ac:dyDescent="0.3">
      <c r="A9260" t="s">
        <v>2523</v>
      </c>
      <c r="B9260" t="s">
        <v>238</v>
      </c>
      <c r="C9260" t="s">
        <v>14</v>
      </c>
      <c r="D9260" s="155">
        <v>1296.0999999999999</v>
      </c>
      <c r="E9260" s="17">
        <v>1380</v>
      </c>
      <c r="F9260" s="17">
        <v>432219</v>
      </c>
      <c r="G9260" s="17">
        <v>218643.40999999995</v>
      </c>
      <c r="H9260">
        <v>32.762508470654296</v>
      </c>
    </row>
    <row r="9261" spans="1:8" x14ac:dyDescent="0.3">
      <c r="A9261" t="s">
        <v>2524</v>
      </c>
      <c r="B9261" t="s">
        <v>238</v>
      </c>
      <c r="C9261" t="s">
        <v>15</v>
      </c>
      <c r="D9261" s="155">
        <v>1296.0999999999999</v>
      </c>
      <c r="E9261" s="17">
        <v>1150</v>
      </c>
      <c r="F9261" s="17">
        <v>468786</v>
      </c>
      <c r="G9261" s="17">
        <v>273700.46000000008</v>
      </c>
      <c r="H9261">
        <v>34.703277396674274</v>
      </c>
    </row>
    <row r="9262" spans="1:8" x14ac:dyDescent="0.3">
      <c r="A9262" t="s">
        <v>10197</v>
      </c>
      <c r="B9262" t="s">
        <v>238</v>
      </c>
      <c r="C9262" t="s">
        <v>5063</v>
      </c>
      <c r="D9262" s="155">
        <v>1296.0999999999999</v>
      </c>
      <c r="E9262" s="17">
        <v>400</v>
      </c>
      <c r="F9262" s="17">
        <v>17394</v>
      </c>
      <c r="G9262" s="17">
        <v>7535.5680000000011</v>
      </c>
      <c r="H9262">
        <v>51.71334947585985</v>
      </c>
    </row>
    <row r="9263" spans="1:8" x14ac:dyDescent="0.3">
      <c r="A9263" t="s">
        <v>10198</v>
      </c>
      <c r="B9263" t="s">
        <v>238</v>
      </c>
      <c r="C9263" t="s">
        <v>5065</v>
      </c>
      <c r="D9263" s="155">
        <v>1296.0999999999999</v>
      </c>
      <c r="E9263" s="17">
        <v>0</v>
      </c>
      <c r="F9263" s="17">
        <v>618204</v>
      </c>
      <c r="G9263" s="17">
        <v>291982.5667000002</v>
      </c>
      <c r="H9263">
        <v>62.363819813429807</v>
      </c>
    </row>
    <row r="9264" spans="1:8" x14ac:dyDescent="0.3">
      <c r="A9264" t="s">
        <v>10199</v>
      </c>
      <c r="B9264" t="s">
        <v>238</v>
      </c>
      <c r="C9264" t="s">
        <v>5067</v>
      </c>
      <c r="D9264" s="155">
        <v>1296.0999999999999</v>
      </c>
      <c r="E9264" s="17">
        <v>0</v>
      </c>
      <c r="F9264" s="17">
        <v>352807</v>
      </c>
      <c r="G9264" s="17">
        <v>113831.97349999973</v>
      </c>
      <c r="H9264">
        <v>115.14516849316047</v>
      </c>
    </row>
    <row r="9265" spans="1:8" x14ac:dyDescent="0.3">
      <c r="A9265" t="s">
        <v>10200</v>
      </c>
      <c r="B9265" t="s">
        <v>238</v>
      </c>
      <c r="C9265" t="s">
        <v>5069</v>
      </c>
      <c r="D9265" s="155">
        <v>1296.0999999999999</v>
      </c>
      <c r="E9265" s="17">
        <v>0</v>
      </c>
      <c r="F9265" s="17">
        <v>23827</v>
      </c>
      <c r="G9265" s="17">
        <v>6364.2609999999986</v>
      </c>
      <c r="H9265">
        <v>18.516126851578086</v>
      </c>
    </row>
    <row r="9266" spans="1:8" x14ac:dyDescent="0.3">
      <c r="A9266" t="s">
        <v>10201</v>
      </c>
      <c r="B9266" t="s">
        <v>238</v>
      </c>
      <c r="C9266" t="s">
        <v>5071</v>
      </c>
      <c r="D9266" s="155">
        <v>1296.0999999999999</v>
      </c>
      <c r="E9266" s="17">
        <v>0</v>
      </c>
      <c r="F9266" s="17">
        <v>64956</v>
      </c>
      <c r="G9266" s="17">
        <v>22541.600000000006</v>
      </c>
      <c r="H9266">
        <v>56.342292440774948</v>
      </c>
    </row>
    <row r="9267" spans="1:8" x14ac:dyDescent="0.3">
      <c r="A9267" t="s">
        <v>10202</v>
      </c>
      <c r="B9267" t="s">
        <v>238</v>
      </c>
      <c r="C9267" t="s">
        <v>5073</v>
      </c>
      <c r="D9267" s="155">
        <v>1296.0999999999999</v>
      </c>
      <c r="E9267" s="17">
        <v>0</v>
      </c>
      <c r="F9267" s="17">
        <v>18741</v>
      </c>
      <c r="G9267" s="17">
        <v>5424.416199999996</v>
      </c>
      <c r="H9267">
        <v>16.750793105060445</v>
      </c>
    </row>
    <row r="9268" spans="1:8" x14ac:dyDescent="0.3">
      <c r="A9268" t="s">
        <v>2525</v>
      </c>
      <c r="B9268" t="s">
        <v>238</v>
      </c>
      <c r="C9268" t="s">
        <v>26</v>
      </c>
      <c r="D9268" s="155">
        <v>1296.0999999999999</v>
      </c>
      <c r="E9268" s="17">
        <v>453</v>
      </c>
      <c r="F9268" s="17">
        <v>261601</v>
      </c>
      <c r="G9268" s="17">
        <v>140248.80900000012</v>
      </c>
      <c r="H9268">
        <v>47.940151116019116</v>
      </c>
    </row>
    <row r="9269" spans="1:8" x14ac:dyDescent="0.3">
      <c r="A9269" t="s">
        <v>2526</v>
      </c>
      <c r="B9269" t="s">
        <v>238</v>
      </c>
      <c r="C9269" t="s">
        <v>27</v>
      </c>
      <c r="D9269" s="155">
        <v>1296.0999999999999</v>
      </c>
      <c r="E9269" s="17">
        <v>681</v>
      </c>
      <c r="F9269" s="17">
        <v>164129</v>
      </c>
      <c r="G9269" s="17">
        <v>80124.699100000042</v>
      </c>
      <c r="H9269">
        <v>91.5487737545116</v>
      </c>
    </row>
    <row r="9270" spans="1:8" x14ac:dyDescent="0.3">
      <c r="A9270" t="s">
        <v>2527</v>
      </c>
      <c r="B9270" t="s">
        <v>238</v>
      </c>
      <c r="C9270" t="s">
        <v>28</v>
      </c>
      <c r="D9270" s="155">
        <v>1296.0999999999999</v>
      </c>
      <c r="E9270" s="17">
        <v>792</v>
      </c>
      <c r="F9270" s="17">
        <v>165398</v>
      </c>
      <c r="G9270" s="17">
        <v>74672.011599999983</v>
      </c>
      <c r="H9270">
        <v>67.57124613370425</v>
      </c>
    </row>
    <row r="9271" spans="1:8" x14ac:dyDescent="0.3">
      <c r="A9271" t="s">
        <v>2528</v>
      </c>
      <c r="B9271" t="s">
        <v>238</v>
      </c>
      <c r="C9271" t="s">
        <v>29</v>
      </c>
      <c r="D9271" s="155">
        <v>1296.0999999999999</v>
      </c>
      <c r="E9271" s="17">
        <v>200</v>
      </c>
      <c r="F9271" s="17">
        <v>97494</v>
      </c>
      <c r="G9271" s="17">
        <v>50765.906100000022</v>
      </c>
      <c r="H9271">
        <v>54.98947098289414</v>
      </c>
    </row>
    <row r="9272" spans="1:8" x14ac:dyDescent="0.3">
      <c r="A9272" t="s">
        <v>10203</v>
      </c>
      <c r="B9272" t="s">
        <v>238</v>
      </c>
      <c r="C9272" t="s">
        <v>5077</v>
      </c>
      <c r="D9272" s="155">
        <v>1296.0999999999999</v>
      </c>
      <c r="E9272" s="17">
        <v>640</v>
      </c>
      <c r="F9272" s="17">
        <v>8735</v>
      </c>
      <c r="G9272" s="17">
        <v>3433.0280000000002</v>
      </c>
      <c r="H9272">
        <v>64.769587598727441</v>
      </c>
    </row>
    <row r="9273" spans="1:8" x14ac:dyDescent="0.3">
      <c r="A9273" t="s">
        <v>2529</v>
      </c>
      <c r="B9273" t="s">
        <v>238</v>
      </c>
      <c r="C9273" t="s">
        <v>30</v>
      </c>
      <c r="D9273" s="155">
        <v>1296.0999999999999</v>
      </c>
      <c r="E9273" s="17">
        <v>1908</v>
      </c>
      <c r="F9273" s="17">
        <v>332387</v>
      </c>
      <c r="G9273" s="17">
        <v>190661.02400000009</v>
      </c>
      <c r="H9273">
        <v>75.090206709883759</v>
      </c>
    </row>
    <row r="9274" spans="1:8" x14ac:dyDescent="0.3">
      <c r="A9274" t="s">
        <v>10204</v>
      </c>
      <c r="B9274" t="s">
        <v>238</v>
      </c>
      <c r="C9274" t="s">
        <v>5079</v>
      </c>
      <c r="D9274" s="155">
        <v>1296.0999999999999</v>
      </c>
      <c r="E9274" s="17">
        <v>760</v>
      </c>
      <c r="F9274" s="17">
        <v>18704</v>
      </c>
      <c r="G9274" s="17">
        <v>10057.650000000001</v>
      </c>
      <c r="H9274">
        <v>141.95958941056057</v>
      </c>
    </row>
    <row r="9275" spans="1:8" x14ac:dyDescent="0.3">
      <c r="A9275" t="s">
        <v>10205</v>
      </c>
      <c r="B9275" t="s">
        <v>238</v>
      </c>
      <c r="C9275" t="s">
        <v>5081</v>
      </c>
      <c r="D9275" s="155">
        <v>1296.0999999999999</v>
      </c>
      <c r="E9275" s="17">
        <v>0</v>
      </c>
      <c r="F9275" s="17">
        <v>248231</v>
      </c>
      <c r="G9275" s="17">
        <v>135156.29169999994</v>
      </c>
      <c r="H9275">
        <v>71.618587689958247</v>
      </c>
    </row>
    <row r="9276" spans="1:8" x14ac:dyDescent="0.3">
      <c r="A9276" t="s">
        <v>10206</v>
      </c>
      <c r="B9276" t="s">
        <v>238</v>
      </c>
      <c r="C9276" t="s">
        <v>5083</v>
      </c>
      <c r="D9276" s="155">
        <v>1296.0999999999999</v>
      </c>
      <c r="E9276" s="17">
        <v>0</v>
      </c>
      <c r="F9276" s="17">
        <v>270230</v>
      </c>
      <c r="G9276" s="17">
        <v>147194.28690000001</v>
      </c>
      <c r="H9276">
        <v>42.072997748163672</v>
      </c>
    </row>
    <row r="9277" spans="1:8" x14ac:dyDescent="0.3">
      <c r="A9277" t="s">
        <v>10207</v>
      </c>
      <c r="B9277" t="s">
        <v>238</v>
      </c>
      <c r="C9277" t="s">
        <v>5085</v>
      </c>
      <c r="D9277" s="155">
        <v>1296.0999999999999</v>
      </c>
      <c r="E9277" s="17">
        <v>450</v>
      </c>
      <c r="F9277" s="17">
        <v>68060</v>
      </c>
      <c r="G9277" s="17">
        <v>24846.536</v>
      </c>
      <c r="H9277">
        <v>54.668311422569566</v>
      </c>
    </row>
    <row r="9278" spans="1:8" x14ac:dyDescent="0.3">
      <c r="A9278" t="s">
        <v>2530</v>
      </c>
      <c r="B9278" t="s">
        <v>238</v>
      </c>
      <c r="C9278" t="s">
        <v>31</v>
      </c>
      <c r="D9278" s="155">
        <v>1296.0999999999999</v>
      </c>
      <c r="E9278" s="17">
        <v>4760</v>
      </c>
      <c r="F9278" s="17">
        <v>538020</v>
      </c>
      <c r="G9278" s="17">
        <v>251828.35579999984</v>
      </c>
      <c r="H9278">
        <v>59.842002881228694</v>
      </c>
    </row>
    <row r="9279" spans="1:8" x14ac:dyDescent="0.3">
      <c r="A9279" t="s">
        <v>2749</v>
      </c>
      <c r="B9279" t="s">
        <v>239</v>
      </c>
      <c r="C9279" t="s">
        <v>4</v>
      </c>
      <c r="D9279" s="155">
        <v>1309.4000000000001</v>
      </c>
      <c r="E9279" s="17">
        <v>14892</v>
      </c>
      <c r="F9279" s="17">
        <v>6313521.0099999998</v>
      </c>
      <c r="G9279" s="17">
        <v>3259122.1860000002</v>
      </c>
      <c r="H9279">
        <v>40.684138880679527</v>
      </c>
    </row>
    <row r="9280" spans="1:8" x14ac:dyDescent="0.3">
      <c r="A9280" t="s">
        <v>2750</v>
      </c>
      <c r="B9280" t="s">
        <v>239</v>
      </c>
      <c r="C9280" t="s">
        <v>2</v>
      </c>
      <c r="D9280" s="155">
        <v>1309.4000000000001</v>
      </c>
      <c r="E9280" s="17">
        <v>22611</v>
      </c>
      <c r="F9280" s="17">
        <v>7828398.7800000021</v>
      </c>
      <c r="G9280" s="17">
        <v>3939252.6456000037</v>
      </c>
      <c r="H9280">
        <v>65.500146859485824</v>
      </c>
    </row>
    <row r="9281" spans="1:8" x14ac:dyDescent="0.3">
      <c r="A9281" t="s">
        <v>2751</v>
      </c>
      <c r="B9281" t="s">
        <v>239</v>
      </c>
      <c r="C9281" t="s">
        <v>3</v>
      </c>
      <c r="D9281" s="155">
        <v>1309.4000000000001</v>
      </c>
      <c r="E9281" s="17">
        <v>10920</v>
      </c>
      <c r="F9281" s="17">
        <v>2040788.0899999999</v>
      </c>
      <c r="G9281" s="17">
        <v>1004089.4495</v>
      </c>
      <c r="H9281">
        <v>54.030580800592745</v>
      </c>
    </row>
    <row r="9282" spans="1:8" x14ac:dyDescent="0.3">
      <c r="A9282" t="s">
        <v>2752</v>
      </c>
      <c r="B9282" t="s">
        <v>239</v>
      </c>
      <c r="C9282" t="s">
        <v>7</v>
      </c>
      <c r="D9282" s="155">
        <v>1309.4000000000001</v>
      </c>
      <c r="E9282" s="17">
        <v>3183</v>
      </c>
      <c r="F9282" s="17">
        <v>802540.53</v>
      </c>
      <c r="G9282" s="17">
        <v>426020.25000000076</v>
      </c>
      <c r="H9282">
        <v>59.839025638937827</v>
      </c>
    </row>
    <row r="9283" spans="1:8" x14ac:dyDescent="0.3">
      <c r="A9283" t="s">
        <v>2753</v>
      </c>
      <c r="B9283" t="s">
        <v>239</v>
      </c>
      <c r="C9283" t="s">
        <v>5</v>
      </c>
      <c r="D9283" s="155">
        <v>1309.4000000000001</v>
      </c>
      <c r="E9283" s="17">
        <v>4400</v>
      </c>
      <c r="F9283" s="17">
        <v>750151.57</v>
      </c>
      <c r="G9283" s="17">
        <v>406826.7907000003</v>
      </c>
      <c r="H9283">
        <v>51.22984239314416</v>
      </c>
    </row>
    <row r="9284" spans="1:8" x14ac:dyDescent="0.3">
      <c r="A9284" t="s">
        <v>2754</v>
      </c>
      <c r="B9284" t="s">
        <v>239</v>
      </c>
      <c r="C9284" t="s">
        <v>6</v>
      </c>
      <c r="D9284" s="155">
        <v>1309.4000000000001</v>
      </c>
      <c r="E9284" s="17">
        <v>1320</v>
      </c>
      <c r="F9284" s="17">
        <v>304814.28000000003</v>
      </c>
      <c r="G9284" s="17">
        <v>146139.5619</v>
      </c>
      <c r="H9284">
        <v>44.256918000473874</v>
      </c>
    </row>
    <row r="9285" spans="1:8" x14ac:dyDescent="0.3">
      <c r="A9285" t="s">
        <v>2755</v>
      </c>
      <c r="B9285" t="s">
        <v>239</v>
      </c>
      <c r="C9285" t="s">
        <v>8</v>
      </c>
      <c r="D9285" s="155">
        <v>1309.4000000000001</v>
      </c>
      <c r="E9285" s="17">
        <v>2665</v>
      </c>
      <c r="F9285" s="17">
        <v>449221</v>
      </c>
      <c r="G9285" s="17">
        <v>190622.27649999989</v>
      </c>
      <c r="H9285">
        <v>51.879881048214045</v>
      </c>
    </row>
    <row r="9286" spans="1:8" x14ac:dyDescent="0.3">
      <c r="A9286" t="s">
        <v>2756</v>
      </c>
      <c r="B9286" t="s">
        <v>239</v>
      </c>
      <c r="C9286" t="s">
        <v>21</v>
      </c>
      <c r="D9286" s="155">
        <v>1309.4000000000001</v>
      </c>
      <c r="E9286" s="17">
        <v>2080</v>
      </c>
      <c r="F9286" s="17">
        <v>265804.07</v>
      </c>
      <c r="G9286" s="17">
        <v>114545.94380000012</v>
      </c>
      <c r="H9286">
        <v>50.468366417592179</v>
      </c>
    </row>
    <row r="9287" spans="1:8" x14ac:dyDescent="0.3">
      <c r="A9287" t="s">
        <v>2757</v>
      </c>
      <c r="B9287" t="s">
        <v>239</v>
      </c>
      <c r="C9287" t="s">
        <v>22</v>
      </c>
      <c r="D9287" s="155">
        <v>1309.4000000000001</v>
      </c>
      <c r="E9287" s="17">
        <v>1960</v>
      </c>
      <c r="F9287" s="17">
        <v>459637.57</v>
      </c>
      <c r="G9287" s="17">
        <v>221976.70599999992</v>
      </c>
      <c r="H9287">
        <v>52.84999126738844</v>
      </c>
    </row>
    <row r="9288" spans="1:8" x14ac:dyDescent="0.3">
      <c r="A9288" t="s">
        <v>2758</v>
      </c>
      <c r="B9288" t="s">
        <v>239</v>
      </c>
      <c r="C9288" t="s">
        <v>23</v>
      </c>
      <c r="D9288" s="155">
        <v>1309.4000000000001</v>
      </c>
      <c r="E9288" s="17">
        <v>1080</v>
      </c>
      <c r="F9288" s="17">
        <v>357124.37</v>
      </c>
      <c r="G9288" s="17">
        <v>178564.28920000006</v>
      </c>
      <c r="H9288">
        <v>52.283388027566417</v>
      </c>
    </row>
    <row r="9289" spans="1:8" x14ac:dyDescent="0.3">
      <c r="A9289" t="s">
        <v>2759</v>
      </c>
      <c r="B9289" t="s">
        <v>239</v>
      </c>
      <c r="C9289" t="s">
        <v>24</v>
      </c>
      <c r="D9289" s="155">
        <v>1309.4000000000001</v>
      </c>
      <c r="E9289" s="17">
        <v>4640</v>
      </c>
      <c r="F9289" s="17">
        <v>437245</v>
      </c>
      <c r="G9289" s="17">
        <v>206142.76119999992</v>
      </c>
      <c r="H9289">
        <v>59.043956704412579</v>
      </c>
    </row>
    <row r="9290" spans="1:8" x14ac:dyDescent="0.3">
      <c r="A9290" t="s">
        <v>2760</v>
      </c>
      <c r="B9290" t="s">
        <v>239</v>
      </c>
      <c r="C9290" t="s">
        <v>25</v>
      </c>
      <c r="D9290" s="155">
        <v>1309.4000000000001</v>
      </c>
      <c r="E9290" s="17">
        <v>1720</v>
      </c>
      <c r="F9290" s="17">
        <v>206861.07</v>
      </c>
      <c r="G9290" s="17">
        <v>94131.59699999998</v>
      </c>
      <c r="H9290">
        <v>59.767116719333863</v>
      </c>
    </row>
    <row r="9291" spans="1:8" x14ac:dyDescent="0.3">
      <c r="A9291" t="s">
        <v>10208</v>
      </c>
      <c r="B9291" t="s">
        <v>239</v>
      </c>
      <c r="C9291" t="s">
        <v>5061</v>
      </c>
      <c r="D9291" s="155">
        <v>1309.4000000000001</v>
      </c>
      <c r="E9291" s="17">
        <v>2315</v>
      </c>
      <c r="F9291" s="17">
        <v>394884.45</v>
      </c>
      <c r="G9291" s="17">
        <v>196083.05480000016</v>
      </c>
      <c r="H9291">
        <v>56.623234632610718</v>
      </c>
    </row>
    <row r="9292" spans="1:8" x14ac:dyDescent="0.3">
      <c r="A9292" t="s">
        <v>2761</v>
      </c>
      <c r="B9292" t="s">
        <v>239</v>
      </c>
      <c r="C9292" t="s">
        <v>14</v>
      </c>
      <c r="D9292" s="155">
        <v>1309.4000000000001</v>
      </c>
      <c r="E9292" s="17">
        <v>1320</v>
      </c>
      <c r="F9292" s="17">
        <v>393629.44</v>
      </c>
      <c r="G9292" s="17">
        <v>196038.25499999983</v>
      </c>
      <c r="H9292">
        <v>37.033114106785675</v>
      </c>
    </row>
    <row r="9293" spans="1:8" x14ac:dyDescent="0.3">
      <c r="A9293" t="s">
        <v>2762</v>
      </c>
      <c r="B9293" t="s">
        <v>239</v>
      </c>
      <c r="C9293" t="s">
        <v>15</v>
      </c>
      <c r="D9293" s="155">
        <v>1309.4000000000001</v>
      </c>
      <c r="E9293" s="17">
        <v>1090</v>
      </c>
      <c r="F9293" s="17">
        <v>443380.28</v>
      </c>
      <c r="G9293" s="17">
        <v>255891.27660000019</v>
      </c>
      <c r="H9293">
        <v>69.554513575807917</v>
      </c>
    </row>
    <row r="9294" spans="1:8" x14ac:dyDescent="0.3">
      <c r="A9294" t="s">
        <v>10209</v>
      </c>
      <c r="B9294" t="s">
        <v>239</v>
      </c>
      <c r="C9294" t="s">
        <v>5063</v>
      </c>
      <c r="D9294" s="155">
        <v>1309.4000000000001</v>
      </c>
      <c r="E9294" s="17">
        <v>400</v>
      </c>
      <c r="F9294" s="17">
        <v>42975</v>
      </c>
      <c r="G9294" s="17">
        <v>19357.831000000002</v>
      </c>
      <c r="H9294">
        <v>17.49398925417352</v>
      </c>
    </row>
    <row r="9295" spans="1:8" x14ac:dyDescent="0.3">
      <c r="A9295" t="s">
        <v>10210</v>
      </c>
      <c r="B9295" t="s">
        <v>239</v>
      </c>
      <c r="C9295" t="s">
        <v>5065</v>
      </c>
      <c r="D9295" s="155">
        <v>1309.4000000000001</v>
      </c>
      <c r="E9295" s="17">
        <v>1596</v>
      </c>
      <c r="F9295" s="17">
        <v>2637153</v>
      </c>
      <c r="G9295" s="17">
        <v>1160491.7566000002</v>
      </c>
      <c r="H9295">
        <v>46.238050342603039</v>
      </c>
    </row>
    <row r="9296" spans="1:8" x14ac:dyDescent="0.3">
      <c r="A9296" t="s">
        <v>10211</v>
      </c>
      <c r="B9296" t="s">
        <v>239</v>
      </c>
      <c r="C9296" t="s">
        <v>5067</v>
      </c>
      <c r="D9296" s="155">
        <v>1309.4000000000001</v>
      </c>
      <c r="E9296" s="17">
        <v>2280</v>
      </c>
      <c r="F9296" s="17">
        <v>2787268.63</v>
      </c>
      <c r="G9296" s="17">
        <v>1061236.8862000019</v>
      </c>
      <c r="H9296">
        <v>55.86014160129637</v>
      </c>
    </row>
    <row r="9297" spans="1:8" x14ac:dyDescent="0.3">
      <c r="A9297" t="s">
        <v>10212</v>
      </c>
      <c r="B9297" t="s">
        <v>239</v>
      </c>
      <c r="C9297" t="s">
        <v>5069</v>
      </c>
      <c r="D9297" s="155">
        <v>1309.4000000000001</v>
      </c>
      <c r="E9297" s="17">
        <v>2112</v>
      </c>
      <c r="F9297" s="17">
        <v>460920</v>
      </c>
      <c r="G9297" s="17">
        <v>104743.94800000003</v>
      </c>
      <c r="H9297">
        <v>93.049945931794511</v>
      </c>
    </row>
    <row r="9298" spans="1:8" x14ac:dyDescent="0.3">
      <c r="A9298" t="s">
        <v>10213</v>
      </c>
      <c r="B9298" t="s">
        <v>239</v>
      </c>
      <c r="C9298" t="s">
        <v>5071</v>
      </c>
      <c r="D9298" s="155">
        <v>1309.4000000000001</v>
      </c>
      <c r="E9298" s="17">
        <v>600</v>
      </c>
      <c r="F9298" s="17">
        <v>273648.57</v>
      </c>
      <c r="G9298" s="17">
        <v>102258.73999999987</v>
      </c>
      <c r="H9298">
        <v>75.589540425473231</v>
      </c>
    </row>
    <row r="9299" spans="1:8" x14ac:dyDescent="0.3">
      <c r="A9299" t="s">
        <v>10214</v>
      </c>
      <c r="B9299" t="s">
        <v>239</v>
      </c>
      <c r="C9299" t="s">
        <v>5073</v>
      </c>
      <c r="D9299" s="155">
        <v>1309.4000000000001</v>
      </c>
      <c r="E9299" s="17">
        <v>0</v>
      </c>
      <c r="F9299" s="17">
        <v>47871</v>
      </c>
      <c r="G9299" s="17">
        <v>16573.995699999999</v>
      </c>
      <c r="H9299">
        <v>26.791968255568811</v>
      </c>
    </row>
    <row r="9300" spans="1:8" x14ac:dyDescent="0.3">
      <c r="A9300" t="s">
        <v>10215</v>
      </c>
      <c r="B9300" t="s">
        <v>239</v>
      </c>
      <c r="C9300" t="s">
        <v>5075</v>
      </c>
      <c r="D9300" s="155">
        <v>1309.4000000000001</v>
      </c>
      <c r="E9300" s="17">
        <v>0</v>
      </c>
      <c r="F9300" s="17">
        <v>7997</v>
      </c>
      <c r="G9300" s="17">
        <v>3523.0699999999997</v>
      </c>
      <c r="H9300">
        <v>54.955640790088246</v>
      </c>
    </row>
    <row r="9301" spans="1:8" x14ac:dyDescent="0.3">
      <c r="A9301" t="s">
        <v>2763</v>
      </c>
      <c r="B9301" t="s">
        <v>239</v>
      </c>
      <c r="C9301" t="s">
        <v>26</v>
      </c>
      <c r="D9301" s="155">
        <v>1309.4000000000001</v>
      </c>
      <c r="E9301" s="17">
        <v>1290</v>
      </c>
      <c r="F9301" s="17">
        <v>605634.8600000001</v>
      </c>
      <c r="G9301" s="17">
        <v>311111.19860000035</v>
      </c>
      <c r="H9301">
        <v>55.469205743073765</v>
      </c>
    </row>
    <row r="9302" spans="1:8" x14ac:dyDescent="0.3">
      <c r="A9302" t="s">
        <v>2764</v>
      </c>
      <c r="B9302" t="s">
        <v>239</v>
      </c>
      <c r="C9302" t="s">
        <v>27</v>
      </c>
      <c r="D9302" s="155">
        <v>1309.4000000000001</v>
      </c>
      <c r="E9302" s="17">
        <v>1440</v>
      </c>
      <c r="F9302" s="17">
        <v>434386.79000000004</v>
      </c>
      <c r="G9302" s="17">
        <v>200008.51019999996</v>
      </c>
      <c r="H9302">
        <v>80.446028693824516</v>
      </c>
    </row>
    <row r="9303" spans="1:8" x14ac:dyDescent="0.3">
      <c r="A9303" t="s">
        <v>2765</v>
      </c>
      <c r="B9303" t="s">
        <v>239</v>
      </c>
      <c r="C9303" t="s">
        <v>28</v>
      </c>
      <c r="D9303" s="155">
        <v>1309.4000000000001</v>
      </c>
      <c r="E9303" s="17">
        <v>1584</v>
      </c>
      <c r="F9303" s="17">
        <v>345201</v>
      </c>
      <c r="G9303" s="17">
        <v>132898.52309999996</v>
      </c>
      <c r="H9303">
        <v>66.285782551790618</v>
      </c>
    </row>
    <row r="9304" spans="1:8" x14ac:dyDescent="0.3">
      <c r="A9304" t="s">
        <v>2766</v>
      </c>
      <c r="B9304" t="s">
        <v>239</v>
      </c>
      <c r="C9304" t="s">
        <v>29</v>
      </c>
      <c r="D9304" s="155">
        <v>1309.4000000000001</v>
      </c>
      <c r="E9304" s="17">
        <v>200</v>
      </c>
      <c r="F9304" s="17">
        <v>114908</v>
      </c>
      <c r="G9304" s="17">
        <v>50144.667899999964</v>
      </c>
      <c r="H9304">
        <v>52.170293458387263</v>
      </c>
    </row>
    <row r="9305" spans="1:8" x14ac:dyDescent="0.3">
      <c r="A9305" t="s">
        <v>10216</v>
      </c>
      <c r="B9305" t="s">
        <v>239</v>
      </c>
      <c r="C9305" t="s">
        <v>5077</v>
      </c>
      <c r="D9305" s="155">
        <v>1309.4000000000001</v>
      </c>
      <c r="E9305" s="17">
        <v>640</v>
      </c>
      <c r="F9305" s="17">
        <v>11797</v>
      </c>
      <c r="G9305" s="17">
        <v>6206.7280000000001</v>
      </c>
      <c r="H9305">
        <v>51.991098608439799</v>
      </c>
    </row>
    <row r="9306" spans="1:8" x14ac:dyDescent="0.3">
      <c r="A9306" t="s">
        <v>2767</v>
      </c>
      <c r="B9306" t="s">
        <v>239</v>
      </c>
      <c r="C9306" t="s">
        <v>30</v>
      </c>
      <c r="D9306" s="155">
        <v>1309.4000000000001</v>
      </c>
      <c r="E9306" s="17">
        <v>1908</v>
      </c>
      <c r="F9306" s="17">
        <v>299763</v>
      </c>
      <c r="G9306" s="17">
        <v>155480.73289999986</v>
      </c>
      <c r="H9306">
        <v>83.039383946580543</v>
      </c>
    </row>
    <row r="9307" spans="1:8" x14ac:dyDescent="0.3">
      <c r="A9307" t="s">
        <v>10217</v>
      </c>
      <c r="B9307" t="s">
        <v>239</v>
      </c>
      <c r="C9307" t="s">
        <v>5079</v>
      </c>
      <c r="D9307" s="155">
        <v>1309.4000000000001</v>
      </c>
      <c r="E9307" s="17">
        <v>720</v>
      </c>
      <c r="F9307" s="17">
        <v>21580</v>
      </c>
      <c r="G9307" s="17">
        <v>11169.034000000001</v>
      </c>
      <c r="H9307">
        <v>84.62111662837053</v>
      </c>
    </row>
    <row r="9308" spans="1:8" x14ac:dyDescent="0.3">
      <c r="A9308" t="s">
        <v>10218</v>
      </c>
      <c r="B9308" t="s">
        <v>239</v>
      </c>
      <c r="C9308" t="s">
        <v>5081</v>
      </c>
      <c r="D9308" s="155">
        <v>1309.4000000000001</v>
      </c>
      <c r="E9308" s="17">
        <v>0</v>
      </c>
      <c r="F9308" s="17">
        <v>371291</v>
      </c>
      <c r="G9308" s="17">
        <v>201481.9227</v>
      </c>
      <c r="H9308">
        <v>49.390907544257658</v>
      </c>
    </row>
    <row r="9309" spans="1:8" x14ac:dyDescent="0.3">
      <c r="A9309" t="s">
        <v>10219</v>
      </c>
      <c r="B9309" t="s">
        <v>239</v>
      </c>
      <c r="C9309" t="s">
        <v>5083</v>
      </c>
      <c r="D9309" s="155">
        <v>1309.4000000000001</v>
      </c>
      <c r="E9309" s="17">
        <v>0</v>
      </c>
      <c r="F9309" s="17">
        <v>225545</v>
      </c>
      <c r="G9309" s="17">
        <v>116249.08420000003</v>
      </c>
      <c r="H9309">
        <v>46.262800719402556</v>
      </c>
    </row>
    <row r="9310" spans="1:8" x14ac:dyDescent="0.3">
      <c r="A9310" t="s">
        <v>10220</v>
      </c>
      <c r="B9310" t="s">
        <v>239</v>
      </c>
      <c r="C9310" t="s">
        <v>5085</v>
      </c>
      <c r="D9310" s="155">
        <v>1309.4000000000001</v>
      </c>
      <c r="E9310" s="17">
        <v>270</v>
      </c>
      <c r="F9310" s="17">
        <v>51598</v>
      </c>
      <c r="G9310" s="17">
        <v>15550.695999999996</v>
      </c>
      <c r="H9310">
        <v>22.51643993958605</v>
      </c>
    </row>
    <row r="9311" spans="1:8" x14ac:dyDescent="0.3">
      <c r="A9311" t="s">
        <v>2768</v>
      </c>
      <c r="B9311" t="s">
        <v>239</v>
      </c>
      <c r="C9311" t="s">
        <v>31</v>
      </c>
      <c r="D9311" s="155">
        <v>1309.4000000000001</v>
      </c>
      <c r="E9311" s="17">
        <v>2920</v>
      </c>
      <c r="F9311" s="17">
        <v>451490</v>
      </c>
      <c r="G9311" s="17">
        <v>214688.57580000002</v>
      </c>
      <c r="H9311">
        <v>44.458524875290799</v>
      </c>
    </row>
    <row r="9312" spans="1:8" x14ac:dyDescent="0.3">
      <c r="A9312" t="s">
        <v>10221</v>
      </c>
      <c r="B9312" t="s">
        <v>239</v>
      </c>
      <c r="C9312" t="s">
        <v>5087</v>
      </c>
      <c r="D9312" s="155">
        <v>1309.4000000000001</v>
      </c>
      <c r="E9312" s="17">
        <v>0</v>
      </c>
      <c r="F9312" s="17">
        <v>5325</v>
      </c>
      <c r="G9312" s="17">
        <v>2033.25</v>
      </c>
      <c r="H9312">
        <v>73.949934837092755</v>
      </c>
    </row>
    <row r="9313" spans="1:8" x14ac:dyDescent="0.3">
      <c r="A9313" t="s">
        <v>2690</v>
      </c>
      <c r="B9313" t="s">
        <v>240</v>
      </c>
      <c r="C9313" t="s">
        <v>4</v>
      </c>
      <c r="D9313" s="155">
        <v>908.2</v>
      </c>
      <c r="E9313" s="17">
        <v>12084</v>
      </c>
      <c r="F9313" s="17">
        <v>4234538</v>
      </c>
      <c r="G9313" s="17">
        <v>2325191.2577999998</v>
      </c>
      <c r="H9313">
        <v>49.093465928715581</v>
      </c>
    </row>
    <row r="9314" spans="1:8" x14ac:dyDescent="0.3">
      <c r="A9314" t="s">
        <v>2691</v>
      </c>
      <c r="B9314" t="s">
        <v>240</v>
      </c>
      <c r="C9314" t="s">
        <v>2</v>
      </c>
      <c r="D9314" s="155">
        <v>908.2</v>
      </c>
      <c r="E9314" s="17">
        <v>14874</v>
      </c>
      <c r="F9314" s="17">
        <v>4811576</v>
      </c>
      <c r="G9314" s="17">
        <v>2475295.546199997</v>
      </c>
      <c r="H9314">
        <v>66.256596315833974</v>
      </c>
    </row>
    <row r="9315" spans="1:8" x14ac:dyDescent="0.3">
      <c r="A9315" t="s">
        <v>2692</v>
      </c>
      <c r="B9315" t="s">
        <v>240</v>
      </c>
      <c r="C9315" t="s">
        <v>3</v>
      </c>
      <c r="D9315" s="155">
        <v>908.2</v>
      </c>
      <c r="E9315" s="17">
        <v>15480</v>
      </c>
      <c r="F9315" s="17">
        <v>2233077</v>
      </c>
      <c r="G9315" s="17">
        <v>1128541.0078000003</v>
      </c>
      <c r="H9315">
        <v>67.456770456248492</v>
      </c>
    </row>
    <row r="9316" spans="1:8" x14ac:dyDescent="0.3">
      <c r="A9316" t="s">
        <v>2693</v>
      </c>
      <c r="B9316" t="s">
        <v>240</v>
      </c>
      <c r="C9316" t="s">
        <v>7</v>
      </c>
      <c r="D9316" s="155">
        <v>908.2</v>
      </c>
      <c r="E9316" s="17">
        <v>3945</v>
      </c>
      <c r="F9316" s="17">
        <v>1152193</v>
      </c>
      <c r="G9316" s="17">
        <v>639666.32300000056</v>
      </c>
      <c r="H9316">
        <v>54.241510836908127</v>
      </c>
    </row>
    <row r="9317" spans="1:8" x14ac:dyDescent="0.3">
      <c r="A9317" t="s">
        <v>2694</v>
      </c>
      <c r="B9317" t="s">
        <v>240</v>
      </c>
      <c r="C9317" t="s">
        <v>5</v>
      </c>
      <c r="D9317" s="155">
        <v>908.2</v>
      </c>
      <c r="E9317" s="17">
        <v>2000</v>
      </c>
      <c r="F9317" s="17">
        <v>459071</v>
      </c>
      <c r="G9317" s="17">
        <v>259612.91779999985</v>
      </c>
      <c r="H9317">
        <v>46.953990077018759</v>
      </c>
    </row>
    <row r="9318" spans="1:8" x14ac:dyDescent="0.3">
      <c r="A9318" t="s">
        <v>2695</v>
      </c>
      <c r="B9318" t="s">
        <v>240</v>
      </c>
      <c r="C9318" t="s">
        <v>6</v>
      </c>
      <c r="D9318" s="155">
        <v>908.2</v>
      </c>
      <c r="E9318" s="17">
        <v>1320</v>
      </c>
      <c r="F9318" s="17">
        <v>287731</v>
      </c>
      <c r="G9318" s="17">
        <v>139743.91940000001</v>
      </c>
      <c r="H9318">
        <v>46.327883728790816</v>
      </c>
    </row>
    <row r="9319" spans="1:8" x14ac:dyDescent="0.3">
      <c r="A9319" t="s">
        <v>2696</v>
      </c>
      <c r="B9319" t="s">
        <v>240</v>
      </c>
      <c r="C9319" t="s">
        <v>8</v>
      </c>
      <c r="D9319" s="155">
        <v>908.2</v>
      </c>
      <c r="E9319" s="17">
        <v>1840</v>
      </c>
      <c r="F9319" s="17">
        <v>411872</v>
      </c>
      <c r="G9319" s="17">
        <v>202970.897</v>
      </c>
      <c r="H9319">
        <v>45.896570728973117</v>
      </c>
    </row>
    <row r="9320" spans="1:8" x14ac:dyDescent="0.3">
      <c r="A9320" t="s">
        <v>2697</v>
      </c>
      <c r="B9320" t="s">
        <v>240</v>
      </c>
      <c r="C9320" t="s">
        <v>21</v>
      </c>
      <c r="D9320" s="155">
        <v>908.2</v>
      </c>
      <c r="E9320" s="17">
        <v>1480</v>
      </c>
      <c r="F9320" s="17">
        <v>252688</v>
      </c>
      <c r="G9320" s="17">
        <v>127013.37419999993</v>
      </c>
      <c r="H9320">
        <v>49.128111529256607</v>
      </c>
    </row>
    <row r="9321" spans="1:8" x14ac:dyDescent="0.3">
      <c r="A9321" t="s">
        <v>2698</v>
      </c>
      <c r="B9321" t="s">
        <v>240</v>
      </c>
      <c r="C9321" t="s">
        <v>22</v>
      </c>
      <c r="D9321" s="155">
        <v>908.2</v>
      </c>
      <c r="E9321" s="17">
        <v>1400</v>
      </c>
      <c r="F9321" s="17">
        <v>357964</v>
      </c>
      <c r="G9321" s="17">
        <v>179113.21000000008</v>
      </c>
      <c r="H9321">
        <v>46.327428077337601</v>
      </c>
    </row>
    <row r="9322" spans="1:8" x14ac:dyDescent="0.3">
      <c r="A9322" t="s">
        <v>2699</v>
      </c>
      <c r="B9322" t="s">
        <v>240</v>
      </c>
      <c r="C9322" t="s">
        <v>23</v>
      </c>
      <c r="D9322" s="155">
        <v>908.2</v>
      </c>
      <c r="E9322" s="17">
        <v>800</v>
      </c>
      <c r="F9322" s="17">
        <v>227396</v>
      </c>
      <c r="G9322" s="17">
        <v>118184.79499999994</v>
      </c>
      <c r="H9322">
        <v>63.99267550065025</v>
      </c>
    </row>
    <row r="9323" spans="1:8" x14ac:dyDescent="0.3">
      <c r="A9323" t="s">
        <v>2700</v>
      </c>
      <c r="B9323" t="s">
        <v>240</v>
      </c>
      <c r="C9323" t="s">
        <v>24</v>
      </c>
      <c r="D9323" s="155">
        <v>908.2</v>
      </c>
      <c r="E9323" s="17">
        <v>3360</v>
      </c>
      <c r="F9323" s="17">
        <v>465801</v>
      </c>
      <c r="G9323" s="17">
        <v>248493.72999999998</v>
      </c>
      <c r="H9323">
        <v>45.232977139697148</v>
      </c>
    </row>
    <row r="9324" spans="1:8" x14ac:dyDescent="0.3">
      <c r="A9324" t="s">
        <v>2701</v>
      </c>
      <c r="B9324" t="s">
        <v>240</v>
      </c>
      <c r="C9324" t="s">
        <v>25</v>
      </c>
      <c r="D9324" s="155">
        <v>908.2</v>
      </c>
      <c r="E9324" s="17">
        <v>1240</v>
      </c>
      <c r="F9324" s="17">
        <v>244096</v>
      </c>
      <c r="G9324" s="17">
        <v>126075.86800000005</v>
      </c>
      <c r="H9324">
        <v>41.448787997457934</v>
      </c>
    </row>
    <row r="9325" spans="1:8" x14ac:dyDescent="0.3">
      <c r="A9325" t="s">
        <v>10222</v>
      </c>
      <c r="B9325" t="s">
        <v>240</v>
      </c>
      <c r="C9325" t="s">
        <v>5061</v>
      </c>
      <c r="D9325" s="155">
        <v>908.2</v>
      </c>
      <c r="E9325" s="17">
        <v>2885</v>
      </c>
      <c r="F9325" s="17">
        <v>265249</v>
      </c>
      <c r="G9325" s="17">
        <v>141218.80199999997</v>
      </c>
      <c r="H9325">
        <v>61.874370182009962</v>
      </c>
    </row>
    <row r="9326" spans="1:8" x14ac:dyDescent="0.3">
      <c r="A9326" t="s">
        <v>2702</v>
      </c>
      <c r="B9326" t="s">
        <v>240</v>
      </c>
      <c r="C9326" t="s">
        <v>14</v>
      </c>
      <c r="D9326" s="155">
        <v>908.2</v>
      </c>
      <c r="E9326" s="17">
        <v>1420</v>
      </c>
      <c r="F9326" s="17">
        <v>466833</v>
      </c>
      <c r="G9326" s="17">
        <v>245980.21400000036</v>
      </c>
      <c r="H9326">
        <v>31.719016416664122</v>
      </c>
    </row>
    <row r="9327" spans="1:8" x14ac:dyDescent="0.3">
      <c r="A9327" t="s">
        <v>2703</v>
      </c>
      <c r="B9327" t="s">
        <v>240</v>
      </c>
      <c r="C9327" t="s">
        <v>15</v>
      </c>
      <c r="D9327" s="155">
        <v>908.2</v>
      </c>
      <c r="E9327" s="17">
        <v>1190</v>
      </c>
      <c r="F9327" s="17">
        <v>395288</v>
      </c>
      <c r="G9327" s="17">
        <v>231302.62699999989</v>
      </c>
      <c r="H9327">
        <v>38.653162798855277</v>
      </c>
    </row>
    <row r="9328" spans="1:8" x14ac:dyDescent="0.3">
      <c r="A9328" t="s">
        <v>10223</v>
      </c>
      <c r="B9328" t="s">
        <v>240</v>
      </c>
      <c r="C9328" t="s">
        <v>5063</v>
      </c>
      <c r="D9328" s="155">
        <v>908.2</v>
      </c>
      <c r="E9328" s="17">
        <v>400</v>
      </c>
      <c r="F9328" s="17">
        <v>27422</v>
      </c>
      <c r="G9328" s="17">
        <v>12957.406000000003</v>
      </c>
      <c r="H9328">
        <v>29.965875592498481</v>
      </c>
    </row>
    <row r="9329" spans="1:8" x14ac:dyDescent="0.3">
      <c r="A9329" t="s">
        <v>10224</v>
      </c>
      <c r="B9329" t="s">
        <v>240</v>
      </c>
      <c r="C9329" t="s">
        <v>5065</v>
      </c>
      <c r="D9329" s="155">
        <v>908.2</v>
      </c>
      <c r="E9329" s="17">
        <v>0</v>
      </c>
      <c r="F9329" s="17">
        <v>708701</v>
      </c>
      <c r="G9329" s="17">
        <v>368495.08840000042</v>
      </c>
      <c r="H9329">
        <v>59.4974538969769</v>
      </c>
    </row>
    <row r="9330" spans="1:8" x14ac:dyDescent="0.3">
      <c r="A9330" t="s">
        <v>10225</v>
      </c>
      <c r="B9330" t="s">
        <v>240</v>
      </c>
      <c r="C9330" t="s">
        <v>5067</v>
      </c>
      <c r="D9330" s="155">
        <v>908.2</v>
      </c>
      <c r="E9330" s="17">
        <v>0</v>
      </c>
      <c r="F9330" s="17">
        <v>766896</v>
      </c>
      <c r="G9330" s="17">
        <v>240852.26980000001</v>
      </c>
      <c r="H9330">
        <v>63.179083891493399</v>
      </c>
    </row>
    <row r="9331" spans="1:8" x14ac:dyDescent="0.3">
      <c r="A9331" t="s">
        <v>10226</v>
      </c>
      <c r="B9331" t="s">
        <v>240</v>
      </c>
      <c r="C9331" t="s">
        <v>5069</v>
      </c>
      <c r="D9331" s="155">
        <v>908.2</v>
      </c>
      <c r="E9331" s="17">
        <v>0</v>
      </c>
      <c r="F9331" s="17">
        <v>41428</v>
      </c>
      <c r="G9331" s="17">
        <v>21295.65</v>
      </c>
      <c r="H9331">
        <v>70.648285167901463</v>
      </c>
    </row>
    <row r="9332" spans="1:8" x14ac:dyDescent="0.3">
      <c r="A9332" t="s">
        <v>10227</v>
      </c>
      <c r="B9332" t="s">
        <v>240</v>
      </c>
      <c r="C9332" t="s">
        <v>5071</v>
      </c>
      <c r="D9332" s="155">
        <v>908.2</v>
      </c>
      <c r="E9332" s="17">
        <v>0</v>
      </c>
      <c r="F9332" s="17">
        <v>7188</v>
      </c>
      <c r="G9332" s="17">
        <v>2842.7815000000001</v>
      </c>
      <c r="H9332">
        <v>86.385190733216291</v>
      </c>
    </row>
    <row r="9333" spans="1:8" x14ac:dyDescent="0.3">
      <c r="A9333" t="s">
        <v>10228</v>
      </c>
      <c r="B9333" t="s">
        <v>240</v>
      </c>
      <c r="C9333" t="s">
        <v>5073</v>
      </c>
      <c r="D9333" s="155">
        <v>908.2</v>
      </c>
      <c r="E9333" s="17">
        <v>0</v>
      </c>
      <c r="F9333" s="17">
        <v>45885</v>
      </c>
      <c r="G9333" s="17">
        <v>11106.879300000008</v>
      </c>
      <c r="H9333">
        <v>38.206108068973478</v>
      </c>
    </row>
    <row r="9334" spans="1:8" x14ac:dyDescent="0.3">
      <c r="A9334" t="s">
        <v>2704</v>
      </c>
      <c r="B9334" t="s">
        <v>240</v>
      </c>
      <c r="C9334" t="s">
        <v>26</v>
      </c>
      <c r="D9334" s="155">
        <v>908.2</v>
      </c>
      <c r="E9334" s="17">
        <v>684</v>
      </c>
      <c r="F9334" s="17">
        <v>408074</v>
      </c>
      <c r="G9334" s="17">
        <v>216755.68460000007</v>
      </c>
      <c r="H9334">
        <v>53.135801376076358</v>
      </c>
    </row>
    <row r="9335" spans="1:8" x14ac:dyDescent="0.3">
      <c r="A9335" t="s">
        <v>2705</v>
      </c>
      <c r="B9335" t="s">
        <v>240</v>
      </c>
      <c r="C9335" t="s">
        <v>27</v>
      </c>
      <c r="D9335" s="155">
        <v>908.2</v>
      </c>
      <c r="E9335" s="17">
        <v>684</v>
      </c>
      <c r="F9335" s="17">
        <v>204281</v>
      </c>
      <c r="G9335" s="17">
        <v>103657.20290000006</v>
      </c>
      <c r="H9335">
        <v>87.061576200447476</v>
      </c>
    </row>
    <row r="9336" spans="1:8" x14ac:dyDescent="0.3">
      <c r="A9336" t="s">
        <v>2706</v>
      </c>
      <c r="B9336" t="s">
        <v>240</v>
      </c>
      <c r="C9336" t="s">
        <v>28</v>
      </c>
      <c r="D9336" s="155">
        <v>908.2</v>
      </c>
      <c r="E9336" s="17">
        <v>1056</v>
      </c>
      <c r="F9336" s="17">
        <v>230973</v>
      </c>
      <c r="G9336" s="17">
        <v>106554.4626</v>
      </c>
      <c r="H9336">
        <v>63.566978078782576</v>
      </c>
    </row>
    <row r="9337" spans="1:8" x14ac:dyDescent="0.3">
      <c r="A9337" t="s">
        <v>2707</v>
      </c>
      <c r="B9337" t="s">
        <v>240</v>
      </c>
      <c r="C9337" t="s">
        <v>29</v>
      </c>
      <c r="D9337" s="155">
        <v>908.2</v>
      </c>
      <c r="E9337" s="17">
        <v>400</v>
      </c>
      <c r="F9337" s="17">
        <v>167939</v>
      </c>
      <c r="G9337" s="17">
        <v>86530.400199999989</v>
      </c>
      <c r="H9337">
        <v>49.250599104395803</v>
      </c>
    </row>
    <row r="9338" spans="1:8" x14ac:dyDescent="0.3">
      <c r="A9338" t="s">
        <v>10229</v>
      </c>
      <c r="B9338" t="s">
        <v>240</v>
      </c>
      <c r="C9338" t="s">
        <v>5077</v>
      </c>
      <c r="D9338" s="155">
        <v>908.2</v>
      </c>
      <c r="E9338" s="17">
        <v>0</v>
      </c>
      <c r="F9338" s="17">
        <v>1899</v>
      </c>
      <c r="G9338" s="17">
        <v>964.11599999999999</v>
      </c>
      <c r="H9338">
        <v>72.815328746667973</v>
      </c>
    </row>
    <row r="9339" spans="1:8" x14ac:dyDescent="0.3">
      <c r="A9339" t="s">
        <v>2708</v>
      </c>
      <c r="B9339" t="s">
        <v>240</v>
      </c>
      <c r="C9339" t="s">
        <v>30</v>
      </c>
      <c r="D9339" s="155">
        <v>908.2</v>
      </c>
      <c r="E9339" s="17">
        <v>1108</v>
      </c>
      <c r="F9339" s="17">
        <v>189168</v>
      </c>
      <c r="G9339" s="17">
        <v>107091.22989999999</v>
      </c>
      <c r="H9339">
        <v>72.99851819095899</v>
      </c>
    </row>
    <row r="9340" spans="1:8" x14ac:dyDescent="0.3">
      <c r="A9340" t="s">
        <v>10230</v>
      </c>
      <c r="B9340" t="s">
        <v>240</v>
      </c>
      <c r="C9340" t="s">
        <v>5079</v>
      </c>
      <c r="D9340" s="155">
        <v>908.2</v>
      </c>
      <c r="E9340" s="17">
        <v>520</v>
      </c>
      <c r="F9340" s="17">
        <v>15395</v>
      </c>
      <c r="G9340" s="17">
        <v>9188.1980000000021</v>
      </c>
      <c r="H9340">
        <v>198.61185985955419</v>
      </c>
    </row>
    <row r="9341" spans="1:8" x14ac:dyDescent="0.3">
      <c r="A9341" t="s">
        <v>10231</v>
      </c>
      <c r="B9341" t="s">
        <v>240</v>
      </c>
      <c r="C9341" t="s">
        <v>5081</v>
      </c>
      <c r="D9341" s="155">
        <v>908.2</v>
      </c>
      <c r="E9341" s="17">
        <v>0</v>
      </c>
      <c r="F9341" s="17">
        <v>218269</v>
      </c>
      <c r="G9341" s="17">
        <v>114791.1994</v>
      </c>
      <c r="H9341">
        <v>52.515124894334008</v>
      </c>
    </row>
    <row r="9342" spans="1:8" x14ac:dyDescent="0.3">
      <c r="A9342" t="s">
        <v>10232</v>
      </c>
      <c r="B9342" t="s">
        <v>240</v>
      </c>
      <c r="C9342" t="s">
        <v>5083</v>
      </c>
      <c r="D9342" s="155">
        <v>908.2</v>
      </c>
      <c r="E9342" s="17">
        <v>0</v>
      </c>
      <c r="F9342" s="17">
        <v>177592</v>
      </c>
      <c r="G9342" s="17">
        <v>95089.036000000007</v>
      </c>
      <c r="H9342">
        <v>72.041563243715586</v>
      </c>
    </row>
    <row r="9343" spans="1:8" x14ac:dyDescent="0.3">
      <c r="A9343" t="s">
        <v>10233</v>
      </c>
      <c r="B9343" t="s">
        <v>240</v>
      </c>
      <c r="C9343" t="s">
        <v>5085</v>
      </c>
      <c r="D9343" s="155">
        <v>908.2</v>
      </c>
      <c r="E9343" s="17">
        <v>315</v>
      </c>
      <c r="F9343" s="17">
        <v>66658</v>
      </c>
      <c r="G9343" s="17">
        <v>29191.484400000001</v>
      </c>
      <c r="H9343">
        <v>33.307242977246624</v>
      </c>
    </row>
    <row r="9344" spans="1:8" x14ac:dyDescent="0.3">
      <c r="A9344" t="s">
        <v>2709</v>
      </c>
      <c r="B9344" t="s">
        <v>240</v>
      </c>
      <c r="C9344" t="s">
        <v>31</v>
      </c>
      <c r="D9344" s="155">
        <v>908.2</v>
      </c>
      <c r="E9344" s="17">
        <v>760</v>
      </c>
      <c r="F9344" s="17">
        <v>82978</v>
      </c>
      <c r="G9344" s="17">
        <v>38600.081999999995</v>
      </c>
      <c r="H9344">
        <v>69.279027427559697</v>
      </c>
    </row>
    <row r="9345" spans="1:8" x14ac:dyDescent="0.3">
      <c r="A9345" t="s">
        <v>3365</v>
      </c>
      <c r="B9345" t="s">
        <v>241</v>
      </c>
      <c r="C9345" t="s">
        <v>4</v>
      </c>
      <c r="D9345" s="155">
        <v>1553.4</v>
      </c>
      <c r="E9345" s="17">
        <v>18945</v>
      </c>
      <c r="F9345" s="17">
        <v>7424729</v>
      </c>
      <c r="G9345" s="17">
        <v>4193077.6382999974</v>
      </c>
      <c r="H9345">
        <v>48.254367637314587</v>
      </c>
    </row>
    <row r="9346" spans="1:8" x14ac:dyDescent="0.3">
      <c r="A9346" t="s">
        <v>3366</v>
      </c>
      <c r="B9346" t="s">
        <v>241</v>
      </c>
      <c r="C9346" t="s">
        <v>2</v>
      </c>
      <c r="D9346" s="155">
        <v>1553.4</v>
      </c>
      <c r="E9346" s="17">
        <v>21357</v>
      </c>
      <c r="F9346" s="17">
        <v>8601079</v>
      </c>
      <c r="G9346" s="17">
        <v>4687895.8837999934</v>
      </c>
      <c r="H9346">
        <v>61.459643832498578</v>
      </c>
    </row>
    <row r="9347" spans="1:8" x14ac:dyDescent="0.3">
      <c r="A9347" t="s">
        <v>3367</v>
      </c>
      <c r="B9347" t="s">
        <v>241</v>
      </c>
      <c r="C9347" t="s">
        <v>3</v>
      </c>
      <c r="D9347" s="155">
        <v>1553.4</v>
      </c>
      <c r="E9347" s="17">
        <v>17712</v>
      </c>
      <c r="F9347" s="17">
        <v>3158895</v>
      </c>
      <c r="G9347" s="17">
        <v>1685802.6192000005</v>
      </c>
      <c r="H9347">
        <v>61.721133066904571</v>
      </c>
    </row>
    <row r="9348" spans="1:8" x14ac:dyDescent="0.3">
      <c r="A9348" t="s">
        <v>3368</v>
      </c>
      <c r="B9348" t="s">
        <v>241</v>
      </c>
      <c r="C9348" t="s">
        <v>7</v>
      </c>
      <c r="D9348" s="155">
        <v>1553.4</v>
      </c>
      <c r="E9348" s="17">
        <v>2655</v>
      </c>
      <c r="F9348" s="17">
        <v>915737</v>
      </c>
      <c r="G9348" s="17">
        <v>519360.28299999924</v>
      </c>
      <c r="H9348">
        <v>49.572002290941725</v>
      </c>
    </row>
    <row r="9349" spans="1:8" x14ac:dyDescent="0.3">
      <c r="A9349" t="s">
        <v>3369</v>
      </c>
      <c r="B9349" t="s">
        <v>241</v>
      </c>
      <c r="C9349" t="s">
        <v>5</v>
      </c>
      <c r="D9349" s="155">
        <v>1553.4</v>
      </c>
      <c r="E9349" s="17">
        <v>3200</v>
      </c>
      <c r="F9349" s="17">
        <v>862811</v>
      </c>
      <c r="G9349" s="17">
        <v>487151.55269999977</v>
      </c>
      <c r="H9349">
        <v>40.215911869601413</v>
      </c>
    </row>
    <row r="9350" spans="1:8" x14ac:dyDescent="0.3">
      <c r="A9350" t="s">
        <v>3370</v>
      </c>
      <c r="B9350" t="s">
        <v>241</v>
      </c>
      <c r="C9350" t="s">
        <v>6</v>
      </c>
      <c r="D9350" s="155">
        <v>1553.4</v>
      </c>
      <c r="E9350" s="17">
        <v>1970</v>
      </c>
      <c r="F9350" s="17">
        <v>670956</v>
      </c>
      <c r="G9350" s="17">
        <v>355654.34720000043</v>
      </c>
      <c r="H9350">
        <v>33.332889810972816</v>
      </c>
    </row>
    <row r="9351" spans="1:8" x14ac:dyDescent="0.3">
      <c r="A9351" t="s">
        <v>3371</v>
      </c>
      <c r="B9351" t="s">
        <v>241</v>
      </c>
      <c r="C9351" t="s">
        <v>8</v>
      </c>
      <c r="D9351" s="155">
        <v>1553.4</v>
      </c>
      <c r="E9351" s="17">
        <v>2100</v>
      </c>
      <c r="F9351" s="17">
        <v>476052</v>
      </c>
      <c r="G9351" s="17">
        <v>230403.89139999985</v>
      </c>
      <c r="H9351">
        <v>46.665317823660196</v>
      </c>
    </row>
    <row r="9352" spans="1:8" x14ac:dyDescent="0.3">
      <c r="A9352" t="s">
        <v>3372</v>
      </c>
      <c r="B9352" t="s">
        <v>241</v>
      </c>
      <c r="C9352" t="s">
        <v>21</v>
      </c>
      <c r="D9352" s="155">
        <v>1553.4</v>
      </c>
      <c r="E9352" s="17">
        <v>3200</v>
      </c>
      <c r="F9352" s="17">
        <v>361625</v>
      </c>
      <c r="G9352" s="17">
        <v>172199.13340000002</v>
      </c>
      <c r="H9352">
        <v>57.933456254279015</v>
      </c>
    </row>
    <row r="9353" spans="1:8" x14ac:dyDescent="0.3">
      <c r="A9353" t="s">
        <v>3373</v>
      </c>
      <c r="B9353" t="s">
        <v>241</v>
      </c>
      <c r="C9353" t="s">
        <v>22</v>
      </c>
      <c r="D9353" s="155">
        <v>1553.4</v>
      </c>
      <c r="E9353" s="17">
        <v>3000</v>
      </c>
      <c r="F9353" s="17">
        <v>555253</v>
      </c>
      <c r="G9353" s="17">
        <v>272170.85599999997</v>
      </c>
      <c r="H9353">
        <v>60.61854267148702</v>
      </c>
    </row>
    <row r="9354" spans="1:8" x14ac:dyDescent="0.3">
      <c r="A9354" t="s">
        <v>3374</v>
      </c>
      <c r="B9354" t="s">
        <v>241</v>
      </c>
      <c r="C9354" t="s">
        <v>23</v>
      </c>
      <c r="D9354" s="155">
        <v>1553.4</v>
      </c>
      <c r="E9354" s="17">
        <v>1680</v>
      </c>
      <c r="F9354" s="17">
        <v>481880</v>
      </c>
      <c r="G9354" s="17">
        <v>253145.97800000009</v>
      </c>
      <c r="H9354">
        <v>67.733433447430158</v>
      </c>
    </row>
    <row r="9355" spans="1:8" x14ac:dyDescent="0.3">
      <c r="A9355" t="s">
        <v>3375</v>
      </c>
      <c r="B9355" t="s">
        <v>241</v>
      </c>
      <c r="C9355" t="s">
        <v>24</v>
      </c>
      <c r="D9355" s="155">
        <v>1553.4</v>
      </c>
      <c r="E9355" s="17">
        <v>7120</v>
      </c>
      <c r="F9355" s="17">
        <v>686628</v>
      </c>
      <c r="G9355" s="17">
        <v>366440.65620000008</v>
      </c>
      <c r="H9355">
        <v>70.726747904018779</v>
      </c>
    </row>
    <row r="9356" spans="1:8" x14ac:dyDescent="0.3">
      <c r="A9356" t="s">
        <v>3376</v>
      </c>
      <c r="B9356" t="s">
        <v>241</v>
      </c>
      <c r="C9356" t="s">
        <v>25</v>
      </c>
      <c r="D9356" s="155">
        <v>1553.4</v>
      </c>
      <c r="E9356" s="17">
        <v>2640</v>
      </c>
      <c r="F9356" s="17">
        <v>402534</v>
      </c>
      <c r="G9356" s="17">
        <v>205053.24600000004</v>
      </c>
      <c r="H9356">
        <v>57.238988638862494</v>
      </c>
    </row>
    <row r="9357" spans="1:8" x14ac:dyDescent="0.3">
      <c r="A9357" t="s">
        <v>10234</v>
      </c>
      <c r="B9357" t="s">
        <v>241</v>
      </c>
      <c r="C9357" t="s">
        <v>5061</v>
      </c>
      <c r="D9357" s="155">
        <v>1553.4</v>
      </c>
      <c r="E9357" s="17">
        <v>3848</v>
      </c>
      <c r="F9357" s="17">
        <v>440461</v>
      </c>
      <c r="G9357" s="17">
        <v>237976.74600000028</v>
      </c>
      <c r="H9357">
        <v>50.740943511094052</v>
      </c>
    </row>
    <row r="9358" spans="1:8" x14ac:dyDescent="0.3">
      <c r="A9358" t="s">
        <v>3377</v>
      </c>
      <c r="B9358" t="s">
        <v>241</v>
      </c>
      <c r="C9358" t="s">
        <v>14</v>
      </c>
      <c r="D9358" s="155">
        <v>1553.4</v>
      </c>
      <c r="E9358" s="17">
        <v>1786</v>
      </c>
      <c r="F9358" s="17">
        <v>671273</v>
      </c>
      <c r="G9358" s="17">
        <v>353473.63200000022</v>
      </c>
      <c r="H9358">
        <v>23.949328098412082</v>
      </c>
    </row>
    <row r="9359" spans="1:8" x14ac:dyDescent="0.3">
      <c r="A9359" t="s">
        <v>3378</v>
      </c>
      <c r="B9359" t="s">
        <v>241</v>
      </c>
      <c r="C9359" t="s">
        <v>15</v>
      </c>
      <c r="D9359" s="155">
        <v>1553.4</v>
      </c>
      <c r="E9359" s="17">
        <v>1516</v>
      </c>
      <c r="F9359" s="17">
        <v>660122</v>
      </c>
      <c r="G9359" s="17">
        <v>384805.77820000023</v>
      </c>
      <c r="H9359">
        <v>31.547575088435973</v>
      </c>
    </row>
    <row r="9360" spans="1:8" x14ac:dyDescent="0.3">
      <c r="A9360" t="s">
        <v>10235</v>
      </c>
      <c r="B9360" t="s">
        <v>241</v>
      </c>
      <c r="C9360" t="s">
        <v>5063</v>
      </c>
      <c r="D9360" s="155">
        <v>1553.4</v>
      </c>
      <c r="E9360" s="17">
        <v>400</v>
      </c>
      <c r="F9360" s="17">
        <v>38099</v>
      </c>
      <c r="G9360" s="17">
        <v>17565.427999999993</v>
      </c>
      <c r="H9360">
        <v>22.145918187054829</v>
      </c>
    </row>
    <row r="9361" spans="1:8" x14ac:dyDescent="0.3">
      <c r="A9361" t="s">
        <v>10236</v>
      </c>
      <c r="B9361" t="s">
        <v>241</v>
      </c>
      <c r="C9361" t="s">
        <v>5065</v>
      </c>
      <c r="D9361" s="155">
        <v>1553.4</v>
      </c>
      <c r="E9361" s="17">
        <v>912</v>
      </c>
      <c r="F9361" s="17">
        <v>1694798</v>
      </c>
      <c r="G9361" s="17">
        <v>783024.7431000002</v>
      </c>
      <c r="H9361">
        <v>47.282026083737364</v>
      </c>
    </row>
    <row r="9362" spans="1:8" x14ac:dyDescent="0.3">
      <c r="A9362" t="s">
        <v>10237</v>
      </c>
      <c r="B9362" t="s">
        <v>241</v>
      </c>
      <c r="C9362" t="s">
        <v>5067</v>
      </c>
      <c r="D9362" s="155">
        <v>1553.4</v>
      </c>
      <c r="E9362" s="17">
        <v>912</v>
      </c>
      <c r="F9362" s="17">
        <v>1331689</v>
      </c>
      <c r="G9362" s="17">
        <v>611200.08310000005</v>
      </c>
      <c r="H9362">
        <v>55.366926222179075</v>
      </c>
    </row>
    <row r="9363" spans="1:8" x14ac:dyDescent="0.3">
      <c r="A9363" t="s">
        <v>10238</v>
      </c>
      <c r="B9363" t="s">
        <v>241</v>
      </c>
      <c r="C9363" t="s">
        <v>5069</v>
      </c>
      <c r="D9363" s="155">
        <v>1553.4</v>
      </c>
      <c r="E9363" s="17">
        <v>1320</v>
      </c>
      <c r="F9363" s="17">
        <v>400167</v>
      </c>
      <c r="G9363" s="17">
        <v>119117.37069999997</v>
      </c>
      <c r="H9363">
        <v>97.823021320028644</v>
      </c>
    </row>
    <row r="9364" spans="1:8" x14ac:dyDescent="0.3">
      <c r="A9364" t="s">
        <v>10239</v>
      </c>
      <c r="B9364" t="s">
        <v>241</v>
      </c>
      <c r="C9364" t="s">
        <v>5071</v>
      </c>
      <c r="D9364" s="155">
        <v>1553.4</v>
      </c>
      <c r="E9364" s="17">
        <v>600</v>
      </c>
      <c r="F9364" s="17">
        <v>220771</v>
      </c>
      <c r="G9364" s="17">
        <v>90728.25759999991</v>
      </c>
      <c r="H9364">
        <v>75.639798779728054</v>
      </c>
    </row>
    <row r="9365" spans="1:8" x14ac:dyDescent="0.3">
      <c r="A9365" t="s">
        <v>10240</v>
      </c>
      <c r="B9365" t="s">
        <v>241</v>
      </c>
      <c r="C9365" t="s">
        <v>5073</v>
      </c>
      <c r="D9365" s="155">
        <v>1553.4</v>
      </c>
      <c r="E9365" s="17">
        <v>113</v>
      </c>
      <c r="F9365" s="17">
        <v>123405</v>
      </c>
      <c r="G9365" s="17">
        <v>36770.838200000071</v>
      </c>
      <c r="H9365">
        <v>31.863908950522148</v>
      </c>
    </row>
    <row r="9366" spans="1:8" x14ac:dyDescent="0.3">
      <c r="A9366" t="s">
        <v>10241</v>
      </c>
      <c r="B9366" t="s">
        <v>241</v>
      </c>
      <c r="C9366" t="s">
        <v>5075</v>
      </c>
      <c r="D9366" s="155">
        <v>1553.4</v>
      </c>
      <c r="E9366" s="17">
        <v>113</v>
      </c>
      <c r="F9366" s="17">
        <v>85495</v>
      </c>
      <c r="G9366" s="17">
        <v>28476.539999999979</v>
      </c>
      <c r="H9366">
        <v>38.461901110622804</v>
      </c>
    </row>
    <row r="9367" spans="1:8" x14ac:dyDescent="0.3">
      <c r="A9367" t="s">
        <v>3379</v>
      </c>
      <c r="B9367" t="s">
        <v>241</v>
      </c>
      <c r="C9367" t="s">
        <v>26</v>
      </c>
      <c r="D9367" s="155">
        <v>1553.4</v>
      </c>
      <c r="E9367" s="17">
        <v>1140</v>
      </c>
      <c r="F9367" s="17">
        <v>588862</v>
      </c>
      <c r="G9367" s="17">
        <v>313720.97290000023</v>
      </c>
      <c r="H9367">
        <v>57.700614347964645</v>
      </c>
    </row>
    <row r="9368" spans="1:8" x14ac:dyDescent="0.3">
      <c r="A9368" t="s">
        <v>3380</v>
      </c>
      <c r="B9368" t="s">
        <v>241</v>
      </c>
      <c r="C9368" t="s">
        <v>27</v>
      </c>
      <c r="D9368" s="155">
        <v>1553.4</v>
      </c>
      <c r="E9368" s="17">
        <v>1368</v>
      </c>
      <c r="F9368" s="17">
        <v>422700</v>
      </c>
      <c r="G9368" s="17">
        <v>220211.30249999993</v>
      </c>
      <c r="H9368">
        <v>87.744555858481874</v>
      </c>
    </row>
    <row r="9369" spans="1:8" x14ac:dyDescent="0.3">
      <c r="A9369" t="s">
        <v>3381</v>
      </c>
      <c r="B9369" t="s">
        <v>241</v>
      </c>
      <c r="C9369" t="s">
        <v>28</v>
      </c>
      <c r="D9369" s="155">
        <v>1553.4</v>
      </c>
      <c r="E9369" s="17">
        <v>1320</v>
      </c>
      <c r="F9369" s="17">
        <v>246176</v>
      </c>
      <c r="G9369" s="17">
        <v>104402.05719999989</v>
      </c>
      <c r="H9369">
        <v>78.414729934420748</v>
      </c>
    </row>
    <row r="9370" spans="1:8" x14ac:dyDescent="0.3">
      <c r="A9370" t="s">
        <v>3382</v>
      </c>
      <c r="B9370" t="s">
        <v>241</v>
      </c>
      <c r="C9370" t="s">
        <v>29</v>
      </c>
      <c r="D9370" s="155">
        <v>1553.4</v>
      </c>
      <c r="E9370" s="17">
        <v>400</v>
      </c>
      <c r="F9370" s="17">
        <v>186004</v>
      </c>
      <c r="G9370" s="17">
        <v>95044.44329999997</v>
      </c>
      <c r="H9370">
        <v>45.849426009790527</v>
      </c>
    </row>
    <row r="9371" spans="1:8" x14ac:dyDescent="0.3">
      <c r="A9371" t="s">
        <v>10242</v>
      </c>
      <c r="B9371" t="s">
        <v>241</v>
      </c>
      <c r="C9371" t="s">
        <v>5077</v>
      </c>
      <c r="D9371" s="155">
        <v>1553.4</v>
      </c>
      <c r="E9371" s="17">
        <v>480</v>
      </c>
      <c r="F9371" s="17">
        <v>15416</v>
      </c>
      <c r="G9371" s="17">
        <v>6624.0799999999981</v>
      </c>
      <c r="H9371">
        <v>51.536794579568507</v>
      </c>
    </row>
    <row r="9372" spans="1:8" x14ac:dyDescent="0.3">
      <c r="A9372" t="s">
        <v>3383</v>
      </c>
      <c r="B9372" t="s">
        <v>241</v>
      </c>
      <c r="C9372" t="s">
        <v>30</v>
      </c>
      <c r="D9372" s="155">
        <v>1553.4</v>
      </c>
      <c r="E9372" s="17">
        <v>1108</v>
      </c>
      <c r="F9372" s="17">
        <v>403779</v>
      </c>
      <c r="G9372" s="17">
        <v>233321.04879999996</v>
      </c>
      <c r="H9372">
        <v>37.848524636027669</v>
      </c>
    </row>
    <row r="9373" spans="1:8" x14ac:dyDescent="0.3">
      <c r="A9373" t="s">
        <v>10243</v>
      </c>
      <c r="B9373" t="s">
        <v>241</v>
      </c>
      <c r="C9373" t="s">
        <v>5079</v>
      </c>
      <c r="D9373" s="155">
        <v>1553.4</v>
      </c>
      <c r="E9373" s="17">
        <v>1120</v>
      </c>
      <c r="F9373" s="17">
        <v>28666</v>
      </c>
      <c r="G9373" s="17">
        <v>14806.426000000003</v>
      </c>
      <c r="H9373">
        <v>120.81885806879768</v>
      </c>
    </row>
    <row r="9374" spans="1:8" x14ac:dyDescent="0.3">
      <c r="A9374" t="s">
        <v>10244</v>
      </c>
      <c r="B9374" t="s">
        <v>241</v>
      </c>
      <c r="C9374" t="s">
        <v>5081</v>
      </c>
      <c r="D9374" s="155">
        <v>1553.4</v>
      </c>
      <c r="E9374" s="17">
        <v>0</v>
      </c>
      <c r="F9374" s="17">
        <v>432006</v>
      </c>
      <c r="G9374" s="17">
        <v>227733.30729999981</v>
      </c>
      <c r="H9374">
        <v>51.131030411095196</v>
      </c>
    </row>
    <row r="9375" spans="1:8" x14ac:dyDescent="0.3">
      <c r="A9375" t="s">
        <v>10245</v>
      </c>
      <c r="B9375" t="s">
        <v>241</v>
      </c>
      <c r="C9375" t="s">
        <v>5083</v>
      </c>
      <c r="D9375" s="155">
        <v>1553.4</v>
      </c>
      <c r="E9375" s="17">
        <v>0</v>
      </c>
      <c r="F9375" s="17">
        <v>238215</v>
      </c>
      <c r="G9375" s="17">
        <v>122211.43600000006</v>
      </c>
      <c r="H9375">
        <v>57.928345772204011</v>
      </c>
    </row>
    <row r="9376" spans="1:8" x14ac:dyDescent="0.3">
      <c r="A9376" t="s">
        <v>10246</v>
      </c>
      <c r="B9376" t="s">
        <v>241</v>
      </c>
      <c r="C9376" t="s">
        <v>5085</v>
      </c>
      <c r="D9376" s="155">
        <v>1553.4</v>
      </c>
      <c r="E9376" s="17">
        <v>450</v>
      </c>
      <c r="F9376" s="17">
        <v>88450</v>
      </c>
      <c r="G9376" s="17">
        <v>39726.084999999999</v>
      </c>
      <c r="H9376">
        <v>57.002109120336449</v>
      </c>
    </row>
    <row r="9377" spans="1:8" x14ac:dyDescent="0.3">
      <c r="A9377" t="s">
        <v>3384</v>
      </c>
      <c r="B9377" t="s">
        <v>241</v>
      </c>
      <c r="C9377" t="s">
        <v>31</v>
      </c>
      <c r="D9377" s="155">
        <v>1553.4</v>
      </c>
      <c r="E9377" s="17">
        <v>3360</v>
      </c>
      <c r="F9377" s="17">
        <v>543115</v>
      </c>
      <c r="G9377" s="17">
        <v>277916.04009999998</v>
      </c>
      <c r="H9377">
        <v>45.392151771406688</v>
      </c>
    </row>
    <row r="9378" spans="1:8" x14ac:dyDescent="0.3">
      <c r="A9378" t="s">
        <v>10247</v>
      </c>
      <c r="B9378" t="s">
        <v>241</v>
      </c>
      <c r="C9378" t="s">
        <v>5087</v>
      </c>
      <c r="D9378" s="155">
        <v>1553.4</v>
      </c>
      <c r="E9378" s="17">
        <v>78</v>
      </c>
      <c r="F9378" s="17">
        <v>45893</v>
      </c>
      <c r="G9378" s="17">
        <v>-3722.5940000000119</v>
      </c>
      <c r="H9378">
        <v>101.82416399771408</v>
      </c>
    </row>
    <row r="9379" spans="1:8" x14ac:dyDescent="0.3">
      <c r="A9379" t="s">
        <v>2969</v>
      </c>
      <c r="B9379" t="s">
        <v>242</v>
      </c>
      <c r="C9379" t="s">
        <v>4</v>
      </c>
      <c r="D9379" s="155">
        <v>1222</v>
      </c>
      <c r="E9379" s="17">
        <v>12756</v>
      </c>
      <c r="F9379" s="17">
        <v>5067303</v>
      </c>
      <c r="G9379" s="17">
        <v>2745444.3466999987</v>
      </c>
      <c r="H9379">
        <v>46.552164136812472</v>
      </c>
    </row>
    <row r="9380" spans="1:8" x14ac:dyDescent="0.3">
      <c r="A9380" t="s">
        <v>2970</v>
      </c>
      <c r="B9380" t="s">
        <v>242</v>
      </c>
      <c r="C9380" t="s">
        <v>2</v>
      </c>
      <c r="D9380" s="155">
        <v>1222</v>
      </c>
      <c r="E9380" s="17">
        <v>20334</v>
      </c>
      <c r="F9380" s="17">
        <v>7423041</v>
      </c>
      <c r="G9380" s="17">
        <v>3943583.7087999992</v>
      </c>
      <c r="H9380">
        <v>64.031992785392717</v>
      </c>
    </row>
    <row r="9381" spans="1:8" x14ac:dyDescent="0.3">
      <c r="A9381" t="s">
        <v>2971</v>
      </c>
      <c r="B9381" t="s">
        <v>242</v>
      </c>
      <c r="C9381" t="s">
        <v>3</v>
      </c>
      <c r="D9381" s="155">
        <v>1222</v>
      </c>
      <c r="E9381" s="17">
        <v>12360</v>
      </c>
      <c r="F9381" s="17">
        <v>2047150</v>
      </c>
      <c r="G9381" s="17">
        <v>1102568.070700001</v>
      </c>
      <c r="H9381">
        <v>63.281295650020468</v>
      </c>
    </row>
    <row r="9382" spans="1:8" x14ac:dyDescent="0.3">
      <c r="A9382" t="s">
        <v>2972</v>
      </c>
      <c r="B9382" t="s">
        <v>242</v>
      </c>
      <c r="C9382" t="s">
        <v>7</v>
      </c>
      <c r="D9382" s="155">
        <v>1222</v>
      </c>
      <c r="E9382" s="17">
        <v>4398</v>
      </c>
      <c r="F9382" s="17">
        <v>1166295</v>
      </c>
      <c r="G9382" s="17">
        <v>606861.74700000067</v>
      </c>
      <c r="H9382">
        <v>61.978653155428475</v>
      </c>
    </row>
    <row r="9383" spans="1:8" x14ac:dyDescent="0.3">
      <c r="A9383" t="s">
        <v>2973</v>
      </c>
      <c r="B9383" t="s">
        <v>242</v>
      </c>
      <c r="C9383" t="s">
        <v>5</v>
      </c>
      <c r="D9383" s="155">
        <v>1222</v>
      </c>
      <c r="E9383" s="17">
        <v>6800</v>
      </c>
      <c r="F9383" s="17">
        <v>1250253</v>
      </c>
      <c r="G9383" s="17">
        <v>687442.18810000003</v>
      </c>
      <c r="H9383">
        <v>51.4066460100995</v>
      </c>
    </row>
    <row r="9384" spans="1:8" x14ac:dyDescent="0.3">
      <c r="A9384" t="s">
        <v>2974</v>
      </c>
      <c r="B9384" t="s">
        <v>242</v>
      </c>
      <c r="C9384" t="s">
        <v>6</v>
      </c>
      <c r="D9384" s="155">
        <v>1222</v>
      </c>
      <c r="E9384" s="17">
        <v>1580</v>
      </c>
      <c r="F9384" s="17">
        <v>448855</v>
      </c>
      <c r="G9384" s="17">
        <v>235348.57239999995</v>
      </c>
      <c r="H9384">
        <v>39.85097628742303</v>
      </c>
    </row>
    <row r="9385" spans="1:8" x14ac:dyDescent="0.3">
      <c r="A9385" t="s">
        <v>2975</v>
      </c>
      <c r="B9385" t="s">
        <v>242</v>
      </c>
      <c r="C9385" t="s">
        <v>8</v>
      </c>
      <c r="D9385" s="155">
        <v>1222</v>
      </c>
      <c r="E9385" s="17">
        <v>5290</v>
      </c>
      <c r="F9385" s="17">
        <v>854033</v>
      </c>
      <c r="G9385" s="17">
        <v>377536.21279999975</v>
      </c>
      <c r="H9385">
        <v>60.403903469383046</v>
      </c>
    </row>
    <row r="9386" spans="1:8" x14ac:dyDescent="0.3">
      <c r="A9386" t="s">
        <v>2976</v>
      </c>
      <c r="B9386" t="s">
        <v>242</v>
      </c>
      <c r="C9386" t="s">
        <v>21</v>
      </c>
      <c r="D9386" s="155">
        <v>1222</v>
      </c>
      <c r="E9386" s="17">
        <v>1640</v>
      </c>
      <c r="F9386" s="17">
        <v>184242</v>
      </c>
      <c r="G9386" s="17">
        <v>80199.542000000001</v>
      </c>
      <c r="H9386">
        <v>64.158069193252018</v>
      </c>
    </row>
    <row r="9387" spans="1:8" x14ac:dyDescent="0.3">
      <c r="A9387" t="s">
        <v>2977</v>
      </c>
      <c r="B9387" t="s">
        <v>242</v>
      </c>
      <c r="C9387" t="s">
        <v>22</v>
      </c>
      <c r="D9387" s="155">
        <v>1222</v>
      </c>
      <c r="E9387" s="17">
        <v>1560</v>
      </c>
      <c r="F9387" s="17">
        <v>421785</v>
      </c>
      <c r="G9387" s="17">
        <v>202179.64999999973</v>
      </c>
      <c r="H9387">
        <v>48.761135457309955</v>
      </c>
    </row>
    <row r="9388" spans="1:8" x14ac:dyDescent="0.3">
      <c r="A9388" t="s">
        <v>2978</v>
      </c>
      <c r="B9388" t="s">
        <v>242</v>
      </c>
      <c r="C9388" t="s">
        <v>23</v>
      </c>
      <c r="D9388" s="155">
        <v>1222</v>
      </c>
      <c r="E9388" s="17">
        <v>880</v>
      </c>
      <c r="F9388" s="17">
        <v>269851</v>
      </c>
      <c r="G9388" s="17">
        <v>140945.28200000006</v>
      </c>
      <c r="H9388">
        <v>60.690813060751921</v>
      </c>
    </row>
    <row r="9389" spans="1:8" x14ac:dyDescent="0.3">
      <c r="A9389" t="s">
        <v>2979</v>
      </c>
      <c r="B9389" t="s">
        <v>242</v>
      </c>
      <c r="C9389" t="s">
        <v>24</v>
      </c>
      <c r="D9389" s="155">
        <v>1222</v>
      </c>
      <c r="E9389" s="17">
        <v>3720</v>
      </c>
      <c r="F9389" s="17">
        <v>324769</v>
      </c>
      <c r="G9389" s="17">
        <v>169135.13639999999</v>
      </c>
      <c r="H9389">
        <v>66.052488624975737</v>
      </c>
    </row>
    <row r="9390" spans="1:8" x14ac:dyDescent="0.3">
      <c r="A9390" t="s">
        <v>2980</v>
      </c>
      <c r="B9390" t="s">
        <v>242</v>
      </c>
      <c r="C9390" t="s">
        <v>25</v>
      </c>
      <c r="D9390" s="155">
        <v>1222</v>
      </c>
      <c r="E9390" s="17">
        <v>1360</v>
      </c>
      <c r="F9390" s="17">
        <v>183855</v>
      </c>
      <c r="G9390" s="17">
        <v>91445.273999999976</v>
      </c>
      <c r="H9390">
        <v>63.275859070288739</v>
      </c>
    </row>
    <row r="9391" spans="1:8" x14ac:dyDescent="0.3">
      <c r="A9391" t="s">
        <v>10248</v>
      </c>
      <c r="B9391" t="s">
        <v>242</v>
      </c>
      <c r="C9391" t="s">
        <v>5061</v>
      </c>
      <c r="D9391" s="155">
        <v>1222</v>
      </c>
      <c r="E9391" s="17">
        <v>2528</v>
      </c>
      <c r="F9391" s="17">
        <v>439024</v>
      </c>
      <c r="G9391" s="17">
        <v>230681.18700000006</v>
      </c>
      <c r="H9391">
        <v>48.093618344300594</v>
      </c>
    </row>
    <row r="9392" spans="1:8" x14ac:dyDescent="0.3">
      <c r="A9392" t="s">
        <v>2981</v>
      </c>
      <c r="B9392" t="s">
        <v>242</v>
      </c>
      <c r="C9392" t="s">
        <v>14</v>
      </c>
      <c r="D9392" s="155">
        <v>1222</v>
      </c>
      <c r="E9392" s="17">
        <v>1194</v>
      </c>
      <c r="F9392" s="17">
        <v>504329</v>
      </c>
      <c r="G9392" s="17">
        <v>257845.95699999988</v>
      </c>
      <c r="H9392">
        <v>22.30951107942947</v>
      </c>
    </row>
    <row r="9393" spans="1:8" x14ac:dyDescent="0.3">
      <c r="A9393" t="s">
        <v>2982</v>
      </c>
      <c r="B9393" t="s">
        <v>242</v>
      </c>
      <c r="C9393" t="s">
        <v>15</v>
      </c>
      <c r="D9393" s="155">
        <v>1222</v>
      </c>
      <c r="E9393" s="17">
        <v>1014</v>
      </c>
      <c r="F9393" s="17">
        <v>541957</v>
      </c>
      <c r="G9393" s="17">
        <v>317138.18200000003</v>
      </c>
      <c r="H9393">
        <v>41.131890186345416</v>
      </c>
    </row>
    <row r="9394" spans="1:8" x14ac:dyDescent="0.3">
      <c r="A9394" t="s">
        <v>10249</v>
      </c>
      <c r="B9394" t="s">
        <v>242</v>
      </c>
      <c r="C9394" t="s">
        <v>5063</v>
      </c>
      <c r="D9394" s="155">
        <v>1222</v>
      </c>
      <c r="E9394" s="17">
        <v>400</v>
      </c>
      <c r="F9394" s="17">
        <v>38441</v>
      </c>
      <c r="G9394" s="17">
        <v>17678.306999999983</v>
      </c>
      <c r="H9394">
        <v>24.341021359801449</v>
      </c>
    </row>
    <row r="9395" spans="1:8" x14ac:dyDescent="0.3">
      <c r="A9395" t="s">
        <v>10250</v>
      </c>
      <c r="B9395" t="s">
        <v>242</v>
      </c>
      <c r="C9395" t="s">
        <v>5065</v>
      </c>
      <c r="D9395" s="155">
        <v>1222</v>
      </c>
      <c r="E9395" s="17">
        <v>1140</v>
      </c>
      <c r="F9395" s="17">
        <v>1937694</v>
      </c>
      <c r="G9395" s="17">
        <v>918896.93440000061</v>
      </c>
      <c r="H9395">
        <v>52.824819710493749</v>
      </c>
    </row>
    <row r="9396" spans="1:8" x14ac:dyDescent="0.3">
      <c r="A9396" t="s">
        <v>10251</v>
      </c>
      <c r="B9396" t="s">
        <v>242</v>
      </c>
      <c r="C9396" t="s">
        <v>5067</v>
      </c>
      <c r="D9396" s="155">
        <v>1222</v>
      </c>
      <c r="E9396" s="17">
        <v>1368</v>
      </c>
      <c r="F9396" s="17">
        <v>1771650</v>
      </c>
      <c r="G9396" s="17">
        <v>765223.06390000053</v>
      </c>
      <c r="H9396">
        <v>58.195476795526076</v>
      </c>
    </row>
    <row r="9397" spans="1:8" x14ac:dyDescent="0.3">
      <c r="A9397" t="s">
        <v>10252</v>
      </c>
      <c r="B9397" t="s">
        <v>242</v>
      </c>
      <c r="C9397" t="s">
        <v>5069</v>
      </c>
      <c r="D9397" s="155">
        <v>1222</v>
      </c>
      <c r="E9397" s="17">
        <v>792</v>
      </c>
      <c r="F9397" s="17">
        <v>248353</v>
      </c>
      <c r="G9397" s="17">
        <v>45642.791999999987</v>
      </c>
      <c r="H9397">
        <v>92.274822558023516</v>
      </c>
    </row>
    <row r="9398" spans="1:8" x14ac:dyDescent="0.3">
      <c r="A9398" t="s">
        <v>10253</v>
      </c>
      <c r="B9398" t="s">
        <v>242</v>
      </c>
      <c r="C9398" t="s">
        <v>5071</v>
      </c>
      <c r="D9398" s="155">
        <v>1222</v>
      </c>
      <c r="E9398" s="17">
        <v>600</v>
      </c>
      <c r="F9398" s="17">
        <v>311555</v>
      </c>
      <c r="G9398" s="17">
        <v>125625.67759999982</v>
      </c>
      <c r="H9398">
        <v>68.229065987280833</v>
      </c>
    </row>
    <row r="9399" spans="1:8" x14ac:dyDescent="0.3">
      <c r="A9399" t="s">
        <v>10254</v>
      </c>
      <c r="B9399" t="s">
        <v>242</v>
      </c>
      <c r="C9399" t="s">
        <v>5073</v>
      </c>
      <c r="D9399" s="155">
        <v>1222</v>
      </c>
      <c r="E9399" s="17">
        <v>113</v>
      </c>
      <c r="F9399" s="17">
        <v>132814</v>
      </c>
      <c r="G9399" s="17">
        <v>45436.664700000052</v>
      </c>
      <c r="H9399">
        <v>31.753830105643004</v>
      </c>
    </row>
    <row r="9400" spans="1:8" x14ac:dyDescent="0.3">
      <c r="A9400" t="s">
        <v>10255</v>
      </c>
      <c r="B9400" t="s">
        <v>242</v>
      </c>
      <c r="C9400" t="s">
        <v>5075</v>
      </c>
      <c r="D9400" s="155">
        <v>1222</v>
      </c>
      <c r="E9400" s="17">
        <v>113</v>
      </c>
      <c r="F9400" s="17">
        <v>74263</v>
      </c>
      <c r="G9400" s="17">
        <v>19374.28</v>
      </c>
      <c r="H9400">
        <v>44.011736108985673</v>
      </c>
    </row>
    <row r="9401" spans="1:8" x14ac:dyDescent="0.3">
      <c r="A9401" t="s">
        <v>2983</v>
      </c>
      <c r="B9401" t="s">
        <v>242</v>
      </c>
      <c r="C9401" t="s">
        <v>26</v>
      </c>
      <c r="D9401" s="155">
        <v>1222</v>
      </c>
      <c r="E9401" s="17">
        <v>1140</v>
      </c>
      <c r="F9401" s="17">
        <v>529949</v>
      </c>
      <c r="G9401" s="17">
        <v>272940.09649999975</v>
      </c>
      <c r="H9401">
        <v>73.614561296316708</v>
      </c>
    </row>
    <row r="9402" spans="1:8" x14ac:dyDescent="0.3">
      <c r="A9402" t="s">
        <v>2984</v>
      </c>
      <c r="B9402" t="s">
        <v>242</v>
      </c>
      <c r="C9402" t="s">
        <v>27</v>
      </c>
      <c r="D9402" s="155">
        <v>1222</v>
      </c>
      <c r="E9402" s="17">
        <v>1140</v>
      </c>
      <c r="F9402" s="17">
        <v>317719</v>
      </c>
      <c r="G9402" s="17">
        <v>148307.68579999995</v>
      </c>
      <c r="H9402">
        <v>84.100426950114326</v>
      </c>
    </row>
    <row r="9403" spans="1:8" x14ac:dyDescent="0.3">
      <c r="A9403" t="s">
        <v>2985</v>
      </c>
      <c r="B9403" t="s">
        <v>242</v>
      </c>
      <c r="C9403" t="s">
        <v>28</v>
      </c>
      <c r="D9403" s="155">
        <v>1222</v>
      </c>
      <c r="E9403" s="17">
        <v>1320</v>
      </c>
      <c r="F9403" s="17">
        <v>340505</v>
      </c>
      <c r="G9403" s="17">
        <v>148684.12700000001</v>
      </c>
      <c r="H9403">
        <v>55.843237173672989</v>
      </c>
    </row>
    <row r="9404" spans="1:8" x14ac:dyDescent="0.3">
      <c r="A9404" t="s">
        <v>2986</v>
      </c>
      <c r="B9404" t="s">
        <v>242</v>
      </c>
      <c r="C9404" t="s">
        <v>29</v>
      </c>
      <c r="D9404" s="155">
        <v>1222</v>
      </c>
      <c r="E9404" s="17">
        <v>400</v>
      </c>
      <c r="F9404" s="17">
        <v>141609</v>
      </c>
      <c r="G9404" s="17">
        <v>69279.51949999998</v>
      </c>
      <c r="H9404">
        <v>58.947413239059614</v>
      </c>
    </row>
    <row r="9405" spans="1:8" x14ac:dyDescent="0.3">
      <c r="A9405" t="s">
        <v>2987</v>
      </c>
      <c r="B9405" t="s">
        <v>242</v>
      </c>
      <c r="C9405" t="s">
        <v>30</v>
      </c>
      <c r="D9405" s="155">
        <v>1222</v>
      </c>
      <c r="E9405" s="17">
        <v>1908</v>
      </c>
      <c r="F9405" s="17">
        <v>314907</v>
      </c>
      <c r="G9405" s="17">
        <v>180915.79859999995</v>
      </c>
      <c r="H9405">
        <v>75.229922211146032</v>
      </c>
    </row>
    <row r="9406" spans="1:8" x14ac:dyDescent="0.3">
      <c r="A9406" t="s">
        <v>10256</v>
      </c>
      <c r="B9406" t="s">
        <v>242</v>
      </c>
      <c r="C9406" t="s">
        <v>5079</v>
      </c>
      <c r="D9406" s="155">
        <v>1222</v>
      </c>
      <c r="E9406" s="17">
        <v>600</v>
      </c>
      <c r="F9406" s="17">
        <v>25580</v>
      </c>
      <c r="G9406" s="17">
        <v>13463.546000000004</v>
      </c>
      <c r="H9406">
        <v>76.381409040961998</v>
      </c>
    </row>
    <row r="9407" spans="1:8" x14ac:dyDescent="0.3">
      <c r="A9407" t="s">
        <v>10257</v>
      </c>
      <c r="B9407" t="s">
        <v>242</v>
      </c>
      <c r="C9407" t="s">
        <v>5081</v>
      </c>
      <c r="D9407" s="155">
        <v>1222</v>
      </c>
      <c r="E9407" s="17">
        <v>0</v>
      </c>
      <c r="F9407" s="17">
        <v>194057</v>
      </c>
      <c r="G9407" s="17">
        <v>89650.503500000006</v>
      </c>
      <c r="H9407">
        <v>42.615674559101805</v>
      </c>
    </row>
    <row r="9408" spans="1:8" x14ac:dyDescent="0.3">
      <c r="A9408" t="s">
        <v>10258</v>
      </c>
      <c r="B9408" t="s">
        <v>242</v>
      </c>
      <c r="C9408" t="s">
        <v>5083</v>
      </c>
      <c r="D9408" s="155">
        <v>1222</v>
      </c>
      <c r="E9408" s="17">
        <v>0</v>
      </c>
      <c r="F9408" s="17">
        <v>232019</v>
      </c>
      <c r="G9408" s="17">
        <v>124913.74200000001</v>
      </c>
      <c r="H9408">
        <v>57.542706736209027</v>
      </c>
    </row>
    <row r="9409" spans="1:8" x14ac:dyDescent="0.3">
      <c r="A9409" t="s">
        <v>10259</v>
      </c>
      <c r="B9409" t="s">
        <v>242</v>
      </c>
      <c r="C9409" t="s">
        <v>5085</v>
      </c>
      <c r="D9409" s="155">
        <v>1222</v>
      </c>
      <c r="E9409" s="17">
        <v>315</v>
      </c>
      <c r="F9409" s="17">
        <v>63046</v>
      </c>
      <c r="G9409" s="17">
        <v>29880.718800000002</v>
      </c>
      <c r="H9409">
        <v>42.435178348495349</v>
      </c>
    </row>
    <row r="9410" spans="1:8" x14ac:dyDescent="0.3">
      <c r="A9410" t="s">
        <v>2988</v>
      </c>
      <c r="B9410" t="s">
        <v>242</v>
      </c>
      <c r="C9410" t="s">
        <v>31</v>
      </c>
      <c r="D9410" s="155">
        <v>1222</v>
      </c>
      <c r="E9410" s="17">
        <v>2464</v>
      </c>
      <c r="F9410" s="17">
        <v>349776</v>
      </c>
      <c r="G9410" s="17">
        <v>177184.59200000009</v>
      </c>
      <c r="H9410">
        <v>48.940647775467539</v>
      </c>
    </row>
    <row r="9411" spans="1:8" x14ac:dyDescent="0.3">
      <c r="A9411" t="s">
        <v>10260</v>
      </c>
      <c r="B9411" t="s">
        <v>242</v>
      </c>
      <c r="C9411" t="s">
        <v>5087</v>
      </c>
      <c r="D9411" s="155">
        <v>1222</v>
      </c>
      <c r="E9411" s="17">
        <v>0</v>
      </c>
      <c r="F9411" s="17">
        <v>929</v>
      </c>
      <c r="G9411" s="17">
        <v>607.33999999999992</v>
      </c>
      <c r="H9411">
        <v>324.09270658459235</v>
      </c>
    </row>
    <row r="9412" spans="1:8" x14ac:dyDescent="0.3">
      <c r="A9412" t="s">
        <v>2989</v>
      </c>
      <c r="B9412" t="s">
        <v>243</v>
      </c>
      <c r="C9412" t="s">
        <v>4</v>
      </c>
      <c r="D9412" s="155">
        <v>1047.0999999999999</v>
      </c>
      <c r="E9412" s="17">
        <v>13140</v>
      </c>
      <c r="F9412" s="17">
        <v>3109032</v>
      </c>
      <c r="G9412" s="17">
        <v>1371852.6548000006</v>
      </c>
      <c r="H9412">
        <v>58.587696171509748</v>
      </c>
    </row>
    <row r="9413" spans="1:8" x14ac:dyDescent="0.3">
      <c r="A9413" t="s">
        <v>2990</v>
      </c>
      <c r="B9413" t="s">
        <v>243</v>
      </c>
      <c r="C9413" t="s">
        <v>2</v>
      </c>
      <c r="D9413" s="155">
        <v>1047.0999999999999</v>
      </c>
      <c r="E9413" s="17">
        <v>21126</v>
      </c>
      <c r="F9413" s="17">
        <v>6327363</v>
      </c>
      <c r="G9413" s="17">
        <v>3083443.856099999</v>
      </c>
      <c r="H9413">
        <v>66.695663776560266</v>
      </c>
    </row>
    <row r="9414" spans="1:8" x14ac:dyDescent="0.3">
      <c r="A9414" t="s">
        <v>2991</v>
      </c>
      <c r="B9414" t="s">
        <v>243</v>
      </c>
      <c r="C9414" t="s">
        <v>3</v>
      </c>
      <c r="D9414" s="155">
        <v>1047.0999999999999</v>
      </c>
      <c r="E9414" s="17">
        <v>13464</v>
      </c>
      <c r="F9414" s="17">
        <v>1741484</v>
      </c>
      <c r="G9414" s="17">
        <v>759430.40120000031</v>
      </c>
      <c r="H9414">
        <v>66.453719738356824</v>
      </c>
    </row>
    <row r="9415" spans="1:8" x14ac:dyDescent="0.3">
      <c r="A9415" t="s">
        <v>2992</v>
      </c>
      <c r="B9415" t="s">
        <v>243</v>
      </c>
      <c r="C9415" t="s">
        <v>7</v>
      </c>
      <c r="D9415" s="155">
        <v>1047.0999999999999</v>
      </c>
      <c r="E9415" s="17">
        <v>2349</v>
      </c>
      <c r="F9415" s="17">
        <v>532743</v>
      </c>
      <c r="G9415" s="17">
        <v>274478.56000000006</v>
      </c>
      <c r="H9415">
        <v>65.518796540863335</v>
      </c>
    </row>
    <row r="9416" spans="1:8" x14ac:dyDescent="0.3">
      <c r="A9416" t="s">
        <v>2993</v>
      </c>
      <c r="B9416" t="s">
        <v>243</v>
      </c>
      <c r="C9416" t="s">
        <v>5</v>
      </c>
      <c r="D9416" s="155">
        <v>1047.0999999999999</v>
      </c>
      <c r="E9416" s="17">
        <v>3200</v>
      </c>
      <c r="F9416" s="17">
        <v>528710</v>
      </c>
      <c r="G9416" s="17">
        <v>290848.67919999966</v>
      </c>
      <c r="H9416">
        <v>54.091151472744926</v>
      </c>
    </row>
    <row r="9417" spans="1:8" x14ac:dyDescent="0.3">
      <c r="A9417" t="s">
        <v>2994</v>
      </c>
      <c r="B9417" t="s">
        <v>243</v>
      </c>
      <c r="C9417" t="s">
        <v>6</v>
      </c>
      <c r="D9417" s="155">
        <v>1047.0999999999999</v>
      </c>
      <c r="E9417" s="17">
        <v>1060</v>
      </c>
      <c r="F9417" s="17">
        <v>251063</v>
      </c>
      <c r="G9417" s="17">
        <v>118917.76800000004</v>
      </c>
      <c r="H9417">
        <v>41.45407164141961</v>
      </c>
    </row>
    <row r="9418" spans="1:8" x14ac:dyDescent="0.3">
      <c r="A9418" t="s">
        <v>2995</v>
      </c>
      <c r="B9418" t="s">
        <v>243</v>
      </c>
      <c r="C9418" t="s">
        <v>8</v>
      </c>
      <c r="D9418" s="155">
        <v>1047.0999999999999</v>
      </c>
      <c r="E9418" s="17">
        <v>3165</v>
      </c>
      <c r="F9418" s="17">
        <v>561216</v>
      </c>
      <c r="G9418" s="17">
        <v>232482.34519999981</v>
      </c>
      <c r="H9418">
        <v>54.41476227885132</v>
      </c>
    </row>
    <row r="9419" spans="1:8" x14ac:dyDescent="0.3">
      <c r="A9419" t="s">
        <v>2996</v>
      </c>
      <c r="B9419" t="s">
        <v>243</v>
      </c>
      <c r="C9419" t="s">
        <v>21</v>
      </c>
      <c r="D9419" s="155">
        <v>1047.0999999999999</v>
      </c>
      <c r="E9419" s="17">
        <v>1800</v>
      </c>
      <c r="F9419" s="17">
        <v>236673</v>
      </c>
      <c r="G9419" s="17">
        <v>104920.80899999995</v>
      </c>
      <c r="H9419">
        <v>53.913754421738624</v>
      </c>
    </row>
    <row r="9420" spans="1:8" x14ac:dyDescent="0.3">
      <c r="A9420" t="s">
        <v>2997</v>
      </c>
      <c r="B9420" t="s">
        <v>243</v>
      </c>
      <c r="C9420" t="s">
        <v>22</v>
      </c>
      <c r="D9420" s="155">
        <v>1047.0999999999999</v>
      </c>
      <c r="E9420" s="17">
        <v>1680</v>
      </c>
      <c r="F9420" s="17">
        <v>411260</v>
      </c>
      <c r="G9420" s="17">
        <v>201655.144</v>
      </c>
      <c r="H9420">
        <v>53.498754381911766</v>
      </c>
    </row>
    <row r="9421" spans="1:8" x14ac:dyDescent="0.3">
      <c r="A9421" t="s">
        <v>2998</v>
      </c>
      <c r="B9421" t="s">
        <v>243</v>
      </c>
      <c r="C9421" t="s">
        <v>23</v>
      </c>
      <c r="D9421" s="155">
        <v>1047.0999999999999</v>
      </c>
      <c r="E9421" s="17">
        <v>960</v>
      </c>
      <c r="F9421" s="17">
        <v>282018</v>
      </c>
      <c r="G9421" s="17">
        <v>148189.49000000005</v>
      </c>
      <c r="H9421">
        <v>58.258834792377186</v>
      </c>
    </row>
    <row r="9422" spans="1:8" x14ac:dyDescent="0.3">
      <c r="A9422" t="s">
        <v>2999</v>
      </c>
      <c r="B9422" t="s">
        <v>243</v>
      </c>
      <c r="C9422" t="s">
        <v>24</v>
      </c>
      <c r="D9422" s="155">
        <v>1047.0999999999999</v>
      </c>
      <c r="E9422" s="17">
        <v>4000</v>
      </c>
      <c r="F9422" s="17">
        <v>455193</v>
      </c>
      <c r="G9422" s="17">
        <v>230978.75700000007</v>
      </c>
      <c r="H9422">
        <v>52.077921428479435</v>
      </c>
    </row>
    <row r="9423" spans="1:8" x14ac:dyDescent="0.3">
      <c r="A9423" t="s">
        <v>3000</v>
      </c>
      <c r="B9423" t="s">
        <v>243</v>
      </c>
      <c r="C9423" t="s">
        <v>25</v>
      </c>
      <c r="D9423" s="155">
        <v>1047.0999999999999</v>
      </c>
      <c r="E9423" s="17">
        <v>1480</v>
      </c>
      <c r="F9423" s="17">
        <v>227748</v>
      </c>
      <c r="G9423" s="17">
        <v>108477.82799999998</v>
      </c>
      <c r="H9423">
        <v>44.303939171815699</v>
      </c>
    </row>
    <row r="9424" spans="1:8" x14ac:dyDescent="0.3">
      <c r="A9424" t="s">
        <v>10261</v>
      </c>
      <c r="B9424" t="s">
        <v>243</v>
      </c>
      <c r="C9424" t="s">
        <v>5061</v>
      </c>
      <c r="D9424" s="155">
        <v>1047.0999999999999</v>
      </c>
      <c r="E9424" s="17">
        <v>2046</v>
      </c>
      <c r="F9424" s="17">
        <v>291612</v>
      </c>
      <c r="G9424" s="17">
        <v>148573.50400000007</v>
      </c>
      <c r="H9424">
        <v>62.051244490853719</v>
      </c>
    </row>
    <row r="9425" spans="1:8" x14ac:dyDescent="0.3">
      <c r="A9425" t="s">
        <v>3001</v>
      </c>
      <c r="B9425" t="s">
        <v>243</v>
      </c>
      <c r="C9425" t="s">
        <v>14</v>
      </c>
      <c r="D9425" s="155">
        <v>1047.0999999999999</v>
      </c>
      <c r="E9425" s="17">
        <v>1180</v>
      </c>
      <c r="F9425" s="17">
        <v>325362</v>
      </c>
      <c r="G9425" s="17">
        <v>138203.97399999978</v>
      </c>
      <c r="H9425">
        <v>37.060429703933757</v>
      </c>
    </row>
    <row r="9426" spans="1:8" x14ac:dyDescent="0.3">
      <c r="A9426" t="s">
        <v>3002</v>
      </c>
      <c r="B9426" t="s">
        <v>243</v>
      </c>
      <c r="C9426" t="s">
        <v>15</v>
      </c>
      <c r="D9426" s="155">
        <v>1047.0999999999999</v>
      </c>
      <c r="E9426" s="17">
        <v>1019</v>
      </c>
      <c r="F9426" s="17">
        <v>407770</v>
      </c>
      <c r="G9426" s="17">
        <v>233956.7807999998</v>
      </c>
      <c r="H9426">
        <v>46.479971283450006</v>
      </c>
    </row>
    <row r="9427" spans="1:8" x14ac:dyDescent="0.3">
      <c r="A9427" t="s">
        <v>10262</v>
      </c>
      <c r="B9427" t="s">
        <v>243</v>
      </c>
      <c r="C9427" t="s">
        <v>5063</v>
      </c>
      <c r="D9427" s="155">
        <v>1047.0999999999999</v>
      </c>
      <c r="E9427" s="17">
        <v>400</v>
      </c>
      <c r="F9427" s="17">
        <v>24234</v>
      </c>
      <c r="G9427" s="17">
        <v>10277.104000000005</v>
      </c>
      <c r="H9427">
        <v>34.994617520973158</v>
      </c>
    </row>
    <row r="9428" spans="1:8" x14ac:dyDescent="0.3">
      <c r="A9428" t="s">
        <v>10263</v>
      </c>
      <c r="B9428" t="s">
        <v>243</v>
      </c>
      <c r="C9428" t="s">
        <v>5065</v>
      </c>
      <c r="D9428" s="155">
        <v>1047.0999999999999</v>
      </c>
      <c r="E9428" s="17">
        <v>0</v>
      </c>
      <c r="F9428" s="17">
        <v>318661</v>
      </c>
      <c r="G9428" s="17">
        <v>122027.88739999998</v>
      </c>
      <c r="H9428">
        <v>71.413861157583924</v>
      </c>
    </row>
    <row r="9429" spans="1:8" x14ac:dyDescent="0.3">
      <c r="A9429" t="s">
        <v>10264</v>
      </c>
      <c r="B9429" t="s">
        <v>243</v>
      </c>
      <c r="C9429" t="s">
        <v>5067</v>
      </c>
      <c r="D9429" s="155">
        <v>1047.0999999999999</v>
      </c>
      <c r="E9429" s="17">
        <v>0</v>
      </c>
      <c r="F9429" s="17">
        <v>435031</v>
      </c>
      <c r="G9429" s="17">
        <v>178762.30650000015</v>
      </c>
      <c r="H9429">
        <v>64.854704229410601</v>
      </c>
    </row>
    <row r="9430" spans="1:8" x14ac:dyDescent="0.3">
      <c r="A9430" t="s">
        <v>10265</v>
      </c>
      <c r="B9430" t="s">
        <v>243</v>
      </c>
      <c r="C9430" t="s">
        <v>5069</v>
      </c>
      <c r="D9430" s="155">
        <v>1047.0999999999999</v>
      </c>
      <c r="E9430" s="17">
        <v>0</v>
      </c>
      <c r="F9430" s="17">
        <v>19568</v>
      </c>
      <c r="G9430" s="17">
        <v>9953.31</v>
      </c>
      <c r="H9430">
        <v>168.10987977771532</v>
      </c>
    </row>
    <row r="9431" spans="1:8" x14ac:dyDescent="0.3">
      <c r="A9431" t="s">
        <v>10266</v>
      </c>
      <c r="B9431" t="s">
        <v>243</v>
      </c>
      <c r="C9431" t="s">
        <v>5071</v>
      </c>
      <c r="D9431" s="155">
        <v>1047.0999999999999</v>
      </c>
      <c r="E9431" s="17">
        <v>0</v>
      </c>
      <c r="F9431" s="17">
        <v>29786</v>
      </c>
      <c r="G9431" s="17">
        <v>11300.893499999998</v>
      </c>
      <c r="H9431">
        <v>32.601317076534038</v>
      </c>
    </row>
    <row r="9432" spans="1:8" x14ac:dyDescent="0.3">
      <c r="A9432" t="s">
        <v>10267</v>
      </c>
      <c r="B9432" t="s">
        <v>243</v>
      </c>
      <c r="C9432" t="s">
        <v>5073</v>
      </c>
      <c r="D9432" s="155">
        <v>1047.0999999999999</v>
      </c>
      <c r="E9432" s="17">
        <v>0</v>
      </c>
      <c r="F9432" s="17">
        <v>23033</v>
      </c>
      <c r="G9432" s="17">
        <v>8668.0432999999939</v>
      </c>
      <c r="H9432">
        <v>36.686928997147589</v>
      </c>
    </row>
    <row r="9433" spans="1:8" x14ac:dyDescent="0.3">
      <c r="A9433" t="s">
        <v>3003</v>
      </c>
      <c r="B9433" t="s">
        <v>243</v>
      </c>
      <c r="C9433" t="s">
        <v>26</v>
      </c>
      <c r="D9433" s="155">
        <v>1047.0999999999999</v>
      </c>
      <c r="E9433" s="17">
        <v>1140</v>
      </c>
      <c r="F9433" s="17">
        <v>407644</v>
      </c>
      <c r="G9433" s="17">
        <v>197211.28350000008</v>
      </c>
      <c r="H9433">
        <v>65.118213503649571</v>
      </c>
    </row>
    <row r="9434" spans="1:8" x14ac:dyDescent="0.3">
      <c r="A9434" t="s">
        <v>3004</v>
      </c>
      <c r="B9434" t="s">
        <v>243</v>
      </c>
      <c r="C9434" t="s">
        <v>27</v>
      </c>
      <c r="D9434" s="155">
        <v>1047.0999999999999</v>
      </c>
      <c r="E9434" s="17">
        <v>1368</v>
      </c>
      <c r="F9434" s="17">
        <v>326031</v>
      </c>
      <c r="G9434" s="17">
        <v>141710.47310000003</v>
      </c>
      <c r="H9434">
        <v>89.542844104684491</v>
      </c>
    </row>
    <row r="9435" spans="1:8" x14ac:dyDescent="0.3">
      <c r="A9435" t="s">
        <v>3005</v>
      </c>
      <c r="B9435" t="s">
        <v>243</v>
      </c>
      <c r="C9435" t="s">
        <v>28</v>
      </c>
      <c r="D9435" s="155">
        <v>1047.0999999999999</v>
      </c>
      <c r="E9435" s="17">
        <v>1056</v>
      </c>
      <c r="F9435" s="17">
        <v>181289</v>
      </c>
      <c r="G9435" s="17">
        <v>67858.015799999979</v>
      </c>
      <c r="H9435">
        <v>69.035951162098783</v>
      </c>
    </row>
    <row r="9436" spans="1:8" x14ac:dyDescent="0.3">
      <c r="A9436" t="s">
        <v>3006</v>
      </c>
      <c r="B9436" t="s">
        <v>243</v>
      </c>
      <c r="C9436" t="s">
        <v>29</v>
      </c>
      <c r="D9436" s="155">
        <v>1047.0999999999999</v>
      </c>
      <c r="E9436" s="17">
        <v>600</v>
      </c>
      <c r="F9436" s="17">
        <v>168175</v>
      </c>
      <c r="G9436" s="17">
        <v>67388.986999999994</v>
      </c>
      <c r="H9436">
        <v>59.389156073670669</v>
      </c>
    </row>
    <row r="9437" spans="1:8" x14ac:dyDescent="0.3">
      <c r="A9437" t="s">
        <v>10268</v>
      </c>
      <c r="B9437" t="s">
        <v>243</v>
      </c>
      <c r="C9437" t="s">
        <v>5077</v>
      </c>
      <c r="D9437" s="155">
        <v>1047.0999999999999</v>
      </c>
      <c r="E9437" s="17">
        <v>960</v>
      </c>
      <c r="F9437" s="17">
        <v>49305</v>
      </c>
      <c r="G9437" s="17">
        <v>22497.143999999997</v>
      </c>
      <c r="H9437">
        <v>18.511120717747804</v>
      </c>
    </row>
    <row r="9438" spans="1:8" x14ac:dyDescent="0.3">
      <c r="A9438" t="s">
        <v>3007</v>
      </c>
      <c r="B9438" t="s">
        <v>243</v>
      </c>
      <c r="C9438" t="s">
        <v>30</v>
      </c>
      <c r="D9438" s="155">
        <v>1047.0999999999999</v>
      </c>
      <c r="E9438" s="17">
        <v>1108</v>
      </c>
      <c r="F9438" s="17">
        <v>182603</v>
      </c>
      <c r="G9438" s="17">
        <v>97115.917199999982</v>
      </c>
      <c r="H9438">
        <v>74.220209479413754</v>
      </c>
    </row>
    <row r="9439" spans="1:8" x14ac:dyDescent="0.3">
      <c r="A9439" t="s">
        <v>10269</v>
      </c>
      <c r="B9439" t="s">
        <v>243</v>
      </c>
      <c r="C9439" t="s">
        <v>5079</v>
      </c>
      <c r="D9439" s="155">
        <v>1047.0999999999999</v>
      </c>
      <c r="E9439" s="17">
        <v>640</v>
      </c>
      <c r="F9439" s="17">
        <v>25142</v>
      </c>
      <c r="G9439" s="17">
        <v>11008.225999999997</v>
      </c>
      <c r="H9439">
        <v>68.270534260700614</v>
      </c>
    </row>
    <row r="9440" spans="1:8" x14ac:dyDescent="0.3">
      <c r="A9440" t="s">
        <v>10270</v>
      </c>
      <c r="B9440" t="s">
        <v>243</v>
      </c>
      <c r="C9440" t="s">
        <v>5081</v>
      </c>
      <c r="D9440" s="155">
        <v>1047.0999999999999</v>
      </c>
      <c r="E9440" s="17">
        <v>0</v>
      </c>
      <c r="F9440" s="17">
        <v>201945</v>
      </c>
      <c r="G9440" s="17">
        <v>106228.20000000003</v>
      </c>
      <c r="H9440">
        <v>86.165412016490208</v>
      </c>
    </row>
    <row r="9441" spans="1:8" x14ac:dyDescent="0.3">
      <c r="A9441" t="s">
        <v>10271</v>
      </c>
      <c r="B9441" t="s">
        <v>243</v>
      </c>
      <c r="C9441" t="s">
        <v>5083</v>
      </c>
      <c r="D9441" s="155">
        <v>1047.0999999999999</v>
      </c>
      <c r="E9441" s="17">
        <v>0</v>
      </c>
      <c r="F9441" s="17">
        <v>191772</v>
      </c>
      <c r="G9441" s="17">
        <v>94931.608000000007</v>
      </c>
      <c r="H9441">
        <v>38.651403905923885</v>
      </c>
    </row>
    <row r="9442" spans="1:8" x14ac:dyDescent="0.3">
      <c r="A9442" t="s">
        <v>10272</v>
      </c>
      <c r="B9442" t="s">
        <v>243</v>
      </c>
      <c r="C9442" t="s">
        <v>5085</v>
      </c>
      <c r="D9442" s="155">
        <v>1047.0999999999999</v>
      </c>
      <c r="E9442" s="17">
        <v>270</v>
      </c>
      <c r="F9442" s="17">
        <v>45175</v>
      </c>
      <c r="G9442" s="17">
        <v>11173.11</v>
      </c>
      <c r="H9442">
        <v>34.79910616733364</v>
      </c>
    </row>
    <row r="9443" spans="1:8" x14ac:dyDescent="0.3">
      <c r="A9443" t="s">
        <v>3008</v>
      </c>
      <c r="B9443" t="s">
        <v>243</v>
      </c>
      <c r="C9443" t="s">
        <v>31</v>
      </c>
      <c r="D9443" s="155">
        <v>1047.0999999999999</v>
      </c>
      <c r="E9443" s="17">
        <v>3292</v>
      </c>
      <c r="F9443" s="17">
        <v>353093</v>
      </c>
      <c r="G9443" s="17">
        <v>148111.22760000019</v>
      </c>
      <c r="H9443">
        <v>60.408288284953947</v>
      </c>
    </row>
    <row r="9444" spans="1:8" x14ac:dyDescent="0.3">
      <c r="A9444" t="s">
        <v>3286</v>
      </c>
      <c r="B9444" t="s">
        <v>244</v>
      </c>
      <c r="C9444" t="s">
        <v>4</v>
      </c>
      <c r="D9444" s="155">
        <v>951.3</v>
      </c>
      <c r="E9444" s="17">
        <v>8896</v>
      </c>
      <c r="F9444" s="17">
        <v>2690140</v>
      </c>
      <c r="G9444" s="17">
        <v>1397819.1180999998</v>
      </c>
      <c r="H9444">
        <v>58.533376312380433</v>
      </c>
    </row>
    <row r="9445" spans="1:8" x14ac:dyDescent="0.3">
      <c r="A9445" t="s">
        <v>3287</v>
      </c>
      <c r="B9445" t="s">
        <v>244</v>
      </c>
      <c r="C9445" t="s">
        <v>2</v>
      </c>
      <c r="D9445" s="155">
        <v>951.3</v>
      </c>
      <c r="E9445" s="17">
        <v>12668</v>
      </c>
      <c r="F9445" s="17">
        <v>4681802</v>
      </c>
      <c r="G9445" s="17">
        <v>2498975.6106999973</v>
      </c>
      <c r="H9445">
        <v>60.641782225726509</v>
      </c>
    </row>
    <row r="9446" spans="1:8" x14ac:dyDescent="0.3">
      <c r="A9446" t="s">
        <v>3288</v>
      </c>
      <c r="B9446" t="s">
        <v>244</v>
      </c>
      <c r="C9446" t="s">
        <v>3</v>
      </c>
      <c r="D9446" s="155">
        <v>951.3</v>
      </c>
      <c r="E9446" s="17">
        <v>11448</v>
      </c>
      <c r="F9446" s="17">
        <v>1140860</v>
      </c>
      <c r="G9446" s="17">
        <v>465119.48550000053</v>
      </c>
      <c r="H9446">
        <v>81.919576483674035</v>
      </c>
    </row>
    <row r="9447" spans="1:8" x14ac:dyDescent="0.3">
      <c r="A9447" t="s">
        <v>3289</v>
      </c>
      <c r="B9447" t="s">
        <v>244</v>
      </c>
      <c r="C9447" t="s">
        <v>7</v>
      </c>
      <c r="D9447" s="155">
        <v>951.3</v>
      </c>
      <c r="E9447" s="17">
        <v>3708</v>
      </c>
      <c r="F9447" s="17">
        <v>892602</v>
      </c>
      <c r="G9447" s="17">
        <v>472649.07300000003</v>
      </c>
      <c r="H9447">
        <v>62.20887618911631</v>
      </c>
    </row>
    <row r="9448" spans="1:8" x14ac:dyDescent="0.3">
      <c r="A9448" t="s">
        <v>3290</v>
      </c>
      <c r="B9448" t="s">
        <v>244</v>
      </c>
      <c r="C9448" t="s">
        <v>5</v>
      </c>
      <c r="D9448" s="155">
        <v>951.3</v>
      </c>
      <c r="E9448" s="17">
        <v>3200</v>
      </c>
      <c r="F9448" s="17">
        <v>608684</v>
      </c>
      <c r="G9448" s="17">
        <v>340209.88539999991</v>
      </c>
      <c r="H9448">
        <v>56.406709990878269</v>
      </c>
    </row>
    <row r="9449" spans="1:8" x14ac:dyDescent="0.3">
      <c r="A9449" t="s">
        <v>3291</v>
      </c>
      <c r="B9449" t="s">
        <v>244</v>
      </c>
      <c r="C9449" t="s">
        <v>6</v>
      </c>
      <c r="D9449" s="155">
        <v>951.3</v>
      </c>
      <c r="E9449" s="17">
        <v>1320</v>
      </c>
      <c r="F9449" s="17">
        <v>306679</v>
      </c>
      <c r="G9449" s="17">
        <v>153529.93799999999</v>
      </c>
      <c r="H9449">
        <v>48.523443924847641</v>
      </c>
    </row>
    <row r="9450" spans="1:8" x14ac:dyDescent="0.3">
      <c r="A9450" t="s">
        <v>3292</v>
      </c>
      <c r="B9450" t="s">
        <v>244</v>
      </c>
      <c r="C9450" t="s">
        <v>8</v>
      </c>
      <c r="D9450" s="155">
        <v>951.3</v>
      </c>
      <c r="E9450" s="17">
        <v>4270</v>
      </c>
      <c r="F9450" s="17">
        <v>792866</v>
      </c>
      <c r="G9450" s="17">
        <v>366286.20799999981</v>
      </c>
      <c r="H9450">
        <v>57.36728219113585</v>
      </c>
    </row>
    <row r="9451" spans="1:8" x14ac:dyDescent="0.3">
      <c r="A9451" t="s">
        <v>3293</v>
      </c>
      <c r="B9451" t="s">
        <v>244</v>
      </c>
      <c r="C9451" t="s">
        <v>21</v>
      </c>
      <c r="D9451" s="155">
        <v>951.3</v>
      </c>
      <c r="E9451" s="17">
        <v>2400</v>
      </c>
      <c r="F9451" s="17">
        <v>266357</v>
      </c>
      <c r="G9451" s="17">
        <v>112343.32720000017</v>
      </c>
      <c r="H9451">
        <v>56.184966175938214</v>
      </c>
    </row>
    <row r="9452" spans="1:8" x14ac:dyDescent="0.3">
      <c r="A9452" t="s">
        <v>3294</v>
      </c>
      <c r="B9452" t="s">
        <v>244</v>
      </c>
      <c r="C9452" t="s">
        <v>22</v>
      </c>
      <c r="D9452" s="155">
        <v>951.3</v>
      </c>
      <c r="E9452" s="17">
        <v>2280</v>
      </c>
      <c r="F9452" s="17">
        <v>420672</v>
      </c>
      <c r="G9452" s="17">
        <v>194872.52300000016</v>
      </c>
      <c r="H9452">
        <v>64.991739397607276</v>
      </c>
    </row>
    <row r="9453" spans="1:8" x14ac:dyDescent="0.3">
      <c r="A9453" t="s">
        <v>3295</v>
      </c>
      <c r="B9453" t="s">
        <v>244</v>
      </c>
      <c r="C9453" t="s">
        <v>23</v>
      </c>
      <c r="D9453" s="155">
        <v>951.3</v>
      </c>
      <c r="E9453" s="17">
        <v>1280</v>
      </c>
      <c r="F9453" s="17">
        <v>331474</v>
      </c>
      <c r="G9453" s="17">
        <v>150754.74020000023</v>
      </c>
      <c r="H9453">
        <v>64.144909957737738</v>
      </c>
    </row>
    <row r="9454" spans="1:8" x14ac:dyDescent="0.3">
      <c r="A9454" t="s">
        <v>3296</v>
      </c>
      <c r="B9454" t="s">
        <v>244</v>
      </c>
      <c r="C9454" t="s">
        <v>24</v>
      </c>
      <c r="D9454" s="155">
        <v>951.3</v>
      </c>
      <c r="E9454" s="17">
        <v>5400</v>
      </c>
      <c r="F9454" s="17">
        <v>494696</v>
      </c>
      <c r="G9454" s="17">
        <v>228510.6986</v>
      </c>
      <c r="H9454">
        <v>69.117355968701816</v>
      </c>
    </row>
    <row r="9455" spans="1:8" x14ac:dyDescent="0.3">
      <c r="A9455" t="s">
        <v>3297</v>
      </c>
      <c r="B9455" t="s">
        <v>244</v>
      </c>
      <c r="C9455" t="s">
        <v>25</v>
      </c>
      <c r="D9455" s="155">
        <v>951.3</v>
      </c>
      <c r="E9455" s="17">
        <v>2000</v>
      </c>
      <c r="F9455" s="17">
        <v>253332.03</v>
      </c>
      <c r="G9455" s="17">
        <v>114585.87059999999</v>
      </c>
      <c r="H9455">
        <v>60.025657516686593</v>
      </c>
    </row>
    <row r="9456" spans="1:8" x14ac:dyDescent="0.3">
      <c r="A9456" t="s">
        <v>10273</v>
      </c>
      <c r="B9456" t="s">
        <v>244</v>
      </c>
      <c r="C9456" t="s">
        <v>5061</v>
      </c>
      <c r="D9456" s="155">
        <v>951.3</v>
      </c>
      <c r="E9456" s="17">
        <v>3690</v>
      </c>
      <c r="F9456" s="17">
        <v>298500</v>
      </c>
      <c r="G9456" s="17">
        <v>147623.91900000014</v>
      </c>
      <c r="H9456">
        <v>60.839523963377715</v>
      </c>
    </row>
    <row r="9457" spans="1:8" x14ac:dyDescent="0.3">
      <c r="A9457" t="s">
        <v>3298</v>
      </c>
      <c r="B9457" t="s">
        <v>244</v>
      </c>
      <c r="C9457" t="s">
        <v>14</v>
      </c>
      <c r="D9457" s="155">
        <v>951.3</v>
      </c>
      <c r="E9457" s="17">
        <v>1832</v>
      </c>
      <c r="F9457" s="17">
        <v>390755.96</v>
      </c>
      <c r="G9457" s="17">
        <v>169499.22199999989</v>
      </c>
      <c r="H9457">
        <v>43.922692410388862</v>
      </c>
    </row>
    <row r="9458" spans="1:8" x14ac:dyDescent="0.3">
      <c r="A9458" t="s">
        <v>3299</v>
      </c>
      <c r="B9458" t="s">
        <v>244</v>
      </c>
      <c r="C9458" t="s">
        <v>15</v>
      </c>
      <c r="D9458" s="155">
        <v>951.3</v>
      </c>
      <c r="E9458" s="17">
        <v>1545</v>
      </c>
      <c r="F9458" s="17">
        <v>365823.14</v>
      </c>
      <c r="G9458" s="17">
        <v>212340.99019999983</v>
      </c>
      <c r="H9458">
        <v>39.80951293659809</v>
      </c>
    </row>
    <row r="9459" spans="1:8" x14ac:dyDescent="0.3">
      <c r="A9459" t="s">
        <v>10274</v>
      </c>
      <c r="B9459" t="s">
        <v>244</v>
      </c>
      <c r="C9459" t="s">
        <v>5063</v>
      </c>
      <c r="D9459" s="155">
        <v>951.3</v>
      </c>
      <c r="E9459" s="17">
        <v>400</v>
      </c>
      <c r="F9459" s="17">
        <v>9808.89</v>
      </c>
      <c r="G9459" s="17">
        <v>3550.9699999999957</v>
      </c>
      <c r="H9459">
        <v>79.534864012323524</v>
      </c>
    </row>
    <row r="9460" spans="1:8" x14ac:dyDescent="0.3">
      <c r="A9460" t="s">
        <v>10275</v>
      </c>
      <c r="B9460" t="s">
        <v>244</v>
      </c>
      <c r="C9460" t="s">
        <v>5065</v>
      </c>
      <c r="D9460" s="155">
        <v>951.3</v>
      </c>
      <c r="E9460" s="17">
        <v>0</v>
      </c>
      <c r="F9460" s="17">
        <v>155158</v>
      </c>
      <c r="G9460" s="17">
        <v>60085.729199999972</v>
      </c>
      <c r="H9460">
        <v>57.341655229507744</v>
      </c>
    </row>
    <row r="9461" spans="1:8" x14ac:dyDescent="0.3">
      <c r="A9461" t="s">
        <v>10276</v>
      </c>
      <c r="B9461" t="s">
        <v>244</v>
      </c>
      <c r="C9461" t="s">
        <v>5067</v>
      </c>
      <c r="D9461" s="155">
        <v>951.3</v>
      </c>
      <c r="E9461" s="17">
        <v>0</v>
      </c>
      <c r="F9461" s="17">
        <v>279807</v>
      </c>
      <c r="G9461" s="17">
        <v>130238.43470000004</v>
      </c>
      <c r="H9461">
        <v>50.903843734335709</v>
      </c>
    </row>
    <row r="9462" spans="1:8" x14ac:dyDescent="0.3">
      <c r="A9462" t="s">
        <v>10277</v>
      </c>
      <c r="B9462" t="s">
        <v>244</v>
      </c>
      <c r="C9462" t="s">
        <v>5069</v>
      </c>
      <c r="D9462" s="155">
        <v>951.3</v>
      </c>
      <c r="E9462" s="17">
        <v>0</v>
      </c>
      <c r="F9462" s="17">
        <v>5235</v>
      </c>
      <c r="G9462" s="17">
        <v>78.5</v>
      </c>
      <c r="H9462">
        <v>55.811579559778927</v>
      </c>
    </row>
    <row r="9463" spans="1:8" x14ac:dyDescent="0.3">
      <c r="A9463" t="s">
        <v>10278</v>
      </c>
      <c r="B9463" t="s">
        <v>244</v>
      </c>
      <c r="C9463" t="s">
        <v>5071</v>
      </c>
      <c r="D9463" s="155">
        <v>951.3</v>
      </c>
      <c r="E9463" s="17">
        <v>0</v>
      </c>
      <c r="F9463" s="17">
        <v>25604</v>
      </c>
      <c r="G9463" s="17">
        <v>11328.7415</v>
      </c>
      <c r="H9463">
        <v>111.71808369004312</v>
      </c>
    </row>
    <row r="9464" spans="1:8" x14ac:dyDescent="0.3">
      <c r="A9464" t="s">
        <v>10279</v>
      </c>
      <c r="B9464" t="s">
        <v>244</v>
      </c>
      <c r="C9464" t="s">
        <v>5073</v>
      </c>
      <c r="D9464" s="155">
        <v>951.3</v>
      </c>
      <c r="E9464" s="17">
        <v>0</v>
      </c>
      <c r="F9464" s="17">
        <v>40636</v>
      </c>
      <c r="G9464" s="17">
        <v>14690.072499999998</v>
      </c>
      <c r="H9464">
        <v>33.843862505975167</v>
      </c>
    </row>
    <row r="9465" spans="1:8" x14ac:dyDescent="0.3">
      <c r="A9465" t="s">
        <v>10280</v>
      </c>
      <c r="B9465" t="s">
        <v>244</v>
      </c>
      <c r="C9465" t="s">
        <v>5075</v>
      </c>
      <c r="D9465" s="155">
        <v>951.3</v>
      </c>
      <c r="E9465" s="17">
        <v>0</v>
      </c>
      <c r="F9465" s="17">
        <v>399</v>
      </c>
      <c r="G9465" s="17">
        <v>212.64</v>
      </c>
      <c r="H9465">
        <v>109.45685769478432</v>
      </c>
    </row>
    <row r="9466" spans="1:8" x14ac:dyDescent="0.3">
      <c r="A9466" t="s">
        <v>3300</v>
      </c>
      <c r="B9466" t="s">
        <v>244</v>
      </c>
      <c r="C9466" t="s">
        <v>26</v>
      </c>
      <c r="D9466" s="155">
        <v>951.3</v>
      </c>
      <c r="E9466" s="17">
        <v>912</v>
      </c>
      <c r="F9466" s="17">
        <v>439695</v>
      </c>
      <c r="G9466" s="17">
        <v>219355.77250000002</v>
      </c>
      <c r="H9466">
        <v>60.931021018488259</v>
      </c>
    </row>
    <row r="9467" spans="1:8" x14ac:dyDescent="0.3">
      <c r="A9467" t="s">
        <v>3301</v>
      </c>
      <c r="B9467" t="s">
        <v>244</v>
      </c>
      <c r="C9467" t="s">
        <v>27</v>
      </c>
      <c r="D9467" s="155">
        <v>951.3</v>
      </c>
      <c r="E9467" s="17">
        <v>912</v>
      </c>
      <c r="F9467" s="17">
        <v>216714</v>
      </c>
      <c r="G9467" s="17">
        <v>107009.85659999998</v>
      </c>
      <c r="H9467">
        <v>100.63238199169044</v>
      </c>
    </row>
    <row r="9468" spans="1:8" x14ac:dyDescent="0.3">
      <c r="A9468" t="s">
        <v>3302</v>
      </c>
      <c r="B9468" t="s">
        <v>244</v>
      </c>
      <c r="C9468" t="s">
        <v>28</v>
      </c>
      <c r="D9468" s="155">
        <v>951.3</v>
      </c>
      <c r="E9468" s="17">
        <v>1320</v>
      </c>
      <c r="F9468" s="17">
        <v>176018</v>
      </c>
      <c r="G9468" s="17">
        <v>62551.720699999933</v>
      </c>
      <c r="H9468">
        <v>97.528754963766488</v>
      </c>
    </row>
    <row r="9469" spans="1:8" x14ac:dyDescent="0.3">
      <c r="A9469" t="s">
        <v>3303</v>
      </c>
      <c r="B9469" t="s">
        <v>244</v>
      </c>
      <c r="C9469" t="s">
        <v>29</v>
      </c>
      <c r="D9469" s="155">
        <v>951.3</v>
      </c>
      <c r="E9469" s="17">
        <v>200</v>
      </c>
      <c r="F9469" s="17">
        <v>90719</v>
      </c>
      <c r="G9469" s="17">
        <v>43326.093400000027</v>
      </c>
      <c r="H9469">
        <v>71.430650480508874</v>
      </c>
    </row>
    <row r="9470" spans="1:8" x14ac:dyDescent="0.3">
      <c r="A9470" t="s">
        <v>10281</v>
      </c>
      <c r="B9470" t="s">
        <v>244</v>
      </c>
      <c r="C9470" t="s">
        <v>5077</v>
      </c>
      <c r="D9470" s="155">
        <v>951.3</v>
      </c>
      <c r="E9470" s="17">
        <v>960</v>
      </c>
      <c r="F9470" s="17">
        <v>11990</v>
      </c>
      <c r="G9470" s="17">
        <v>5665.0159999999996</v>
      </c>
      <c r="H9470">
        <v>57.60313098025231</v>
      </c>
    </row>
    <row r="9471" spans="1:8" x14ac:dyDescent="0.3">
      <c r="A9471" t="s">
        <v>3304</v>
      </c>
      <c r="B9471" t="s">
        <v>244</v>
      </c>
      <c r="C9471" t="s">
        <v>30</v>
      </c>
      <c r="D9471" s="155">
        <v>951.3</v>
      </c>
      <c r="E9471" s="17">
        <v>1108</v>
      </c>
      <c r="F9471" s="17">
        <v>158235</v>
      </c>
      <c r="G9471" s="17">
        <v>82748.753299999997</v>
      </c>
      <c r="H9471">
        <v>82.468999712499979</v>
      </c>
    </row>
    <row r="9472" spans="1:8" x14ac:dyDescent="0.3">
      <c r="A9472" t="s">
        <v>10282</v>
      </c>
      <c r="B9472" t="s">
        <v>244</v>
      </c>
      <c r="C9472" t="s">
        <v>5079</v>
      </c>
      <c r="D9472" s="155">
        <v>951.3</v>
      </c>
      <c r="E9472" s="17">
        <v>840</v>
      </c>
      <c r="F9472" s="17">
        <v>22305</v>
      </c>
      <c r="G9472" s="17">
        <v>9986.4800000000032</v>
      </c>
      <c r="H9472">
        <v>110.25468618795121</v>
      </c>
    </row>
    <row r="9473" spans="1:8" x14ac:dyDescent="0.3">
      <c r="A9473" t="s">
        <v>10283</v>
      </c>
      <c r="B9473" t="s">
        <v>244</v>
      </c>
      <c r="C9473" t="s">
        <v>5081</v>
      </c>
      <c r="D9473" s="155">
        <v>951.3</v>
      </c>
      <c r="E9473" s="17">
        <v>0</v>
      </c>
      <c r="F9473" s="17">
        <v>72874</v>
      </c>
      <c r="G9473" s="17">
        <v>30226.932000000008</v>
      </c>
      <c r="H9473">
        <v>65.52946890979706</v>
      </c>
    </row>
    <row r="9474" spans="1:8" x14ac:dyDescent="0.3">
      <c r="A9474" t="s">
        <v>10284</v>
      </c>
      <c r="B9474" t="s">
        <v>244</v>
      </c>
      <c r="C9474" t="s">
        <v>5083</v>
      </c>
      <c r="D9474" s="155">
        <v>951.3</v>
      </c>
      <c r="E9474" s="17">
        <v>0</v>
      </c>
      <c r="F9474" s="17">
        <v>192914</v>
      </c>
      <c r="G9474" s="17">
        <v>103357.50399999999</v>
      </c>
      <c r="H9474">
        <v>42.157846077407939</v>
      </c>
    </row>
    <row r="9475" spans="1:8" x14ac:dyDescent="0.3">
      <c r="A9475" t="s">
        <v>10285</v>
      </c>
      <c r="B9475" t="s">
        <v>244</v>
      </c>
      <c r="C9475" t="s">
        <v>5085</v>
      </c>
      <c r="D9475" s="155">
        <v>951.3</v>
      </c>
      <c r="E9475" s="17">
        <v>360</v>
      </c>
      <c r="F9475" s="17">
        <v>47426</v>
      </c>
      <c r="G9475" s="17">
        <v>20650.814800000004</v>
      </c>
      <c r="H9475">
        <v>81.139738839229409</v>
      </c>
    </row>
    <row r="9476" spans="1:8" x14ac:dyDescent="0.3">
      <c r="A9476" t="s">
        <v>3305</v>
      </c>
      <c r="B9476" t="s">
        <v>244</v>
      </c>
      <c r="C9476" t="s">
        <v>31</v>
      </c>
      <c r="D9476" s="155">
        <v>951.3</v>
      </c>
      <c r="E9476" s="17">
        <v>3920</v>
      </c>
      <c r="F9476" s="17">
        <v>340337</v>
      </c>
      <c r="G9476" s="17">
        <v>135733.39059999993</v>
      </c>
      <c r="H9476">
        <v>70.659851775811362</v>
      </c>
    </row>
    <row r="9477" spans="1:8" x14ac:dyDescent="0.3">
      <c r="A9477" t="s">
        <v>3625</v>
      </c>
      <c r="B9477" t="s">
        <v>245</v>
      </c>
      <c r="C9477" t="s">
        <v>4</v>
      </c>
      <c r="D9477" s="155">
        <v>856.9</v>
      </c>
      <c r="E9477" s="17">
        <v>10932</v>
      </c>
      <c r="F9477" s="17">
        <v>4509992</v>
      </c>
      <c r="G9477" s="17">
        <v>2504023.6766000008</v>
      </c>
      <c r="H9477">
        <v>39.189991928114701</v>
      </c>
    </row>
    <row r="9478" spans="1:8" x14ac:dyDescent="0.3">
      <c r="A9478" t="s">
        <v>3626</v>
      </c>
      <c r="B9478" t="s">
        <v>245</v>
      </c>
      <c r="C9478" t="s">
        <v>2</v>
      </c>
      <c r="D9478" s="155">
        <v>856.9</v>
      </c>
      <c r="E9478" s="17">
        <v>10536</v>
      </c>
      <c r="F9478" s="17">
        <v>5526776</v>
      </c>
      <c r="G9478" s="17">
        <v>3144129.9291999983</v>
      </c>
      <c r="H9478">
        <v>45.178729387725127</v>
      </c>
    </row>
    <row r="9479" spans="1:8" x14ac:dyDescent="0.3">
      <c r="A9479" t="s">
        <v>3627</v>
      </c>
      <c r="B9479" t="s">
        <v>245</v>
      </c>
      <c r="C9479" t="s">
        <v>3</v>
      </c>
      <c r="D9479" s="155">
        <v>856.9</v>
      </c>
      <c r="E9479" s="17">
        <v>10776</v>
      </c>
      <c r="F9479" s="17">
        <v>2065620</v>
      </c>
      <c r="G9479" s="17">
        <v>1061843.5240000002</v>
      </c>
      <c r="H9479">
        <v>54.543046133111368</v>
      </c>
    </row>
    <row r="9480" spans="1:8" x14ac:dyDescent="0.3">
      <c r="A9480" t="s">
        <v>3628</v>
      </c>
      <c r="B9480" t="s">
        <v>245</v>
      </c>
      <c r="C9480" t="s">
        <v>7</v>
      </c>
      <c r="D9480" s="155">
        <v>856.9</v>
      </c>
      <c r="E9480" s="17">
        <v>2499</v>
      </c>
      <c r="F9480" s="17">
        <v>1077093</v>
      </c>
      <c r="G9480" s="17">
        <v>607855.76100000017</v>
      </c>
      <c r="H9480">
        <v>38.324607294008956</v>
      </c>
    </row>
    <row r="9481" spans="1:8" x14ac:dyDescent="0.3">
      <c r="A9481" t="s">
        <v>3629</v>
      </c>
      <c r="B9481" t="s">
        <v>245</v>
      </c>
      <c r="C9481" t="s">
        <v>5</v>
      </c>
      <c r="D9481" s="155">
        <v>856.9</v>
      </c>
      <c r="E9481" s="17">
        <v>1600</v>
      </c>
      <c r="F9481" s="17">
        <v>655148</v>
      </c>
      <c r="G9481" s="17">
        <v>366634.04380000022</v>
      </c>
      <c r="H9481">
        <v>36.269569029603922</v>
      </c>
    </row>
    <row r="9482" spans="1:8" x14ac:dyDescent="0.3">
      <c r="A9482" t="s">
        <v>3630</v>
      </c>
      <c r="B9482" t="s">
        <v>245</v>
      </c>
      <c r="C9482" t="s">
        <v>6</v>
      </c>
      <c r="D9482" s="155">
        <v>856.9</v>
      </c>
      <c r="E9482" s="17">
        <v>1060</v>
      </c>
      <c r="F9482" s="17">
        <v>512943</v>
      </c>
      <c r="G9482" s="17">
        <v>268500.02350000001</v>
      </c>
      <c r="H9482">
        <v>21.800721152648851</v>
      </c>
    </row>
    <row r="9483" spans="1:8" x14ac:dyDescent="0.3">
      <c r="A9483" t="s">
        <v>3631</v>
      </c>
      <c r="B9483" t="s">
        <v>245</v>
      </c>
      <c r="C9483" t="s">
        <v>8</v>
      </c>
      <c r="D9483" s="155">
        <v>856.9</v>
      </c>
      <c r="E9483" s="17">
        <v>3205</v>
      </c>
      <c r="F9483" s="17">
        <v>1034547</v>
      </c>
      <c r="G9483" s="17">
        <v>528476.3121000001</v>
      </c>
      <c r="H9483">
        <v>33.365240404788139</v>
      </c>
    </row>
    <row r="9484" spans="1:8" x14ac:dyDescent="0.3">
      <c r="A9484" t="s">
        <v>3632</v>
      </c>
      <c r="B9484" t="s">
        <v>245</v>
      </c>
      <c r="C9484" t="s">
        <v>21</v>
      </c>
      <c r="D9484" s="155">
        <v>856.9</v>
      </c>
      <c r="E9484" s="17">
        <v>1800</v>
      </c>
      <c r="F9484" s="17">
        <v>346322</v>
      </c>
      <c r="G9484" s="17">
        <v>175161.78640000004</v>
      </c>
      <c r="H9484">
        <v>38.418795568738354</v>
      </c>
    </row>
    <row r="9485" spans="1:8" x14ac:dyDescent="0.3">
      <c r="A9485" t="s">
        <v>3633</v>
      </c>
      <c r="B9485" t="s">
        <v>245</v>
      </c>
      <c r="C9485" t="s">
        <v>22</v>
      </c>
      <c r="D9485" s="155">
        <v>856.9</v>
      </c>
      <c r="E9485" s="17">
        <v>1680</v>
      </c>
      <c r="F9485" s="17">
        <v>631447</v>
      </c>
      <c r="G9485" s="17">
        <v>316658.44200000016</v>
      </c>
      <c r="H9485">
        <v>32.196275465958998</v>
      </c>
    </row>
    <row r="9486" spans="1:8" x14ac:dyDescent="0.3">
      <c r="A9486" t="s">
        <v>3634</v>
      </c>
      <c r="B9486" t="s">
        <v>245</v>
      </c>
      <c r="C9486" t="s">
        <v>23</v>
      </c>
      <c r="D9486" s="155">
        <v>856.9</v>
      </c>
      <c r="E9486" s="17">
        <v>960</v>
      </c>
      <c r="F9486" s="17">
        <v>698058</v>
      </c>
      <c r="G9486" s="17">
        <v>379212.39199999976</v>
      </c>
      <c r="H9486">
        <v>28.984680686271147</v>
      </c>
    </row>
    <row r="9487" spans="1:8" x14ac:dyDescent="0.3">
      <c r="A9487" t="s">
        <v>3635</v>
      </c>
      <c r="B9487" t="s">
        <v>245</v>
      </c>
      <c r="C9487" t="s">
        <v>24</v>
      </c>
      <c r="D9487" s="155">
        <v>856.9</v>
      </c>
      <c r="E9487" s="17">
        <v>4040</v>
      </c>
      <c r="F9487" s="17">
        <v>674625</v>
      </c>
      <c r="G9487" s="17">
        <v>361723.92399999977</v>
      </c>
      <c r="H9487">
        <v>37.94828711135515</v>
      </c>
    </row>
    <row r="9488" spans="1:8" x14ac:dyDescent="0.3">
      <c r="A9488" t="s">
        <v>3636</v>
      </c>
      <c r="B9488" t="s">
        <v>245</v>
      </c>
      <c r="C9488" t="s">
        <v>25</v>
      </c>
      <c r="D9488" s="155">
        <v>856.9</v>
      </c>
      <c r="E9488" s="17">
        <v>1480</v>
      </c>
      <c r="F9488" s="17">
        <v>300328</v>
      </c>
      <c r="G9488" s="17">
        <v>156235.90400000004</v>
      </c>
      <c r="H9488">
        <v>39.117070168095857</v>
      </c>
    </row>
    <row r="9489" spans="1:8" x14ac:dyDescent="0.3">
      <c r="A9489" t="s">
        <v>10286</v>
      </c>
      <c r="B9489" t="s">
        <v>245</v>
      </c>
      <c r="C9489" t="s">
        <v>5061</v>
      </c>
      <c r="D9489" s="155">
        <v>856.9</v>
      </c>
      <c r="E9489" s="17">
        <v>3630</v>
      </c>
      <c r="F9489" s="17">
        <v>458930</v>
      </c>
      <c r="G9489" s="17">
        <v>250781.94899999991</v>
      </c>
      <c r="H9489">
        <v>34.787749060403144</v>
      </c>
    </row>
    <row r="9490" spans="1:8" x14ac:dyDescent="0.3">
      <c r="A9490" t="s">
        <v>3637</v>
      </c>
      <c r="B9490" t="s">
        <v>245</v>
      </c>
      <c r="C9490" t="s">
        <v>14</v>
      </c>
      <c r="D9490" s="155">
        <v>856.9</v>
      </c>
      <c r="E9490" s="17">
        <v>1710</v>
      </c>
      <c r="F9490" s="17">
        <v>670941</v>
      </c>
      <c r="G9490" s="17">
        <v>350594.16799999983</v>
      </c>
      <c r="H9490">
        <v>21.97891507914148</v>
      </c>
    </row>
    <row r="9491" spans="1:8" x14ac:dyDescent="0.3">
      <c r="A9491" t="s">
        <v>3638</v>
      </c>
      <c r="B9491" t="s">
        <v>245</v>
      </c>
      <c r="C9491" t="s">
        <v>15</v>
      </c>
      <c r="D9491" s="155">
        <v>856.9</v>
      </c>
      <c r="E9491" s="17">
        <v>1465</v>
      </c>
      <c r="F9491" s="17">
        <v>607379</v>
      </c>
      <c r="G9491" s="17">
        <v>357583.1038000001</v>
      </c>
      <c r="H9491">
        <v>39.81366333551474</v>
      </c>
    </row>
    <row r="9492" spans="1:8" x14ac:dyDescent="0.3">
      <c r="A9492" t="s">
        <v>10287</v>
      </c>
      <c r="B9492" t="s">
        <v>245</v>
      </c>
      <c r="C9492" t="s">
        <v>5063</v>
      </c>
      <c r="D9492" s="155">
        <v>856.9</v>
      </c>
      <c r="E9492" s="17">
        <v>400</v>
      </c>
      <c r="F9492" s="17">
        <v>32544</v>
      </c>
      <c r="G9492" s="17">
        <v>13941.394999999997</v>
      </c>
      <c r="H9492">
        <v>17.127055705370278</v>
      </c>
    </row>
    <row r="9493" spans="1:8" x14ac:dyDescent="0.3">
      <c r="A9493" t="s">
        <v>10288</v>
      </c>
      <c r="B9493" t="s">
        <v>245</v>
      </c>
      <c r="C9493" t="s">
        <v>5065</v>
      </c>
      <c r="D9493" s="155">
        <v>856.9</v>
      </c>
      <c r="E9493" s="17">
        <v>0</v>
      </c>
      <c r="F9493" s="17">
        <v>1028262</v>
      </c>
      <c r="G9493" s="17">
        <v>464424.40630000026</v>
      </c>
      <c r="H9493">
        <v>42.236965627856137</v>
      </c>
    </row>
    <row r="9494" spans="1:8" x14ac:dyDescent="0.3">
      <c r="A9494" t="s">
        <v>10289</v>
      </c>
      <c r="B9494" t="s">
        <v>245</v>
      </c>
      <c r="C9494" t="s">
        <v>5067</v>
      </c>
      <c r="D9494" s="155">
        <v>856.9</v>
      </c>
      <c r="E9494" s="17">
        <v>0</v>
      </c>
      <c r="F9494" s="17">
        <v>1271797</v>
      </c>
      <c r="G9494" s="17">
        <v>509154.02839999879</v>
      </c>
      <c r="H9494">
        <v>42.978540579393687</v>
      </c>
    </row>
    <row r="9495" spans="1:8" x14ac:dyDescent="0.3">
      <c r="A9495" t="s">
        <v>10290</v>
      </c>
      <c r="B9495" t="s">
        <v>245</v>
      </c>
      <c r="C9495" t="s">
        <v>5069</v>
      </c>
      <c r="D9495" s="155">
        <v>856.9</v>
      </c>
      <c r="E9495" s="17">
        <v>0</v>
      </c>
      <c r="F9495" s="17">
        <v>36015</v>
      </c>
      <c r="G9495" s="17">
        <v>16844.824000000001</v>
      </c>
      <c r="H9495">
        <v>50.047033162345549</v>
      </c>
    </row>
    <row r="9496" spans="1:8" x14ac:dyDescent="0.3">
      <c r="A9496" t="s">
        <v>10291</v>
      </c>
      <c r="B9496" t="s">
        <v>245</v>
      </c>
      <c r="C9496" t="s">
        <v>5071</v>
      </c>
      <c r="D9496" s="155">
        <v>856.9</v>
      </c>
      <c r="E9496" s="17">
        <v>0</v>
      </c>
      <c r="F9496" s="17">
        <v>137621</v>
      </c>
      <c r="G9496" s="17">
        <v>59507.570000000007</v>
      </c>
      <c r="H9496">
        <v>48.567066275287118</v>
      </c>
    </row>
    <row r="9497" spans="1:8" x14ac:dyDescent="0.3">
      <c r="A9497" t="s">
        <v>10292</v>
      </c>
      <c r="B9497" t="s">
        <v>245</v>
      </c>
      <c r="C9497" t="s">
        <v>5073</v>
      </c>
      <c r="D9497" s="155">
        <v>856.9</v>
      </c>
      <c r="E9497" s="17">
        <v>0</v>
      </c>
      <c r="F9497" s="17">
        <v>190570</v>
      </c>
      <c r="G9497" s="17">
        <v>86163.69</v>
      </c>
      <c r="H9497">
        <v>24.035893256834864</v>
      </c>
    </row>
    <row r="9498" spans="1:8" x14ac:dyDescent="0.3">
      <c r="A9498" t="s">
        <v>10293</v>
      </c>
      <c r="B9498" t="s">
        <v>245</v>
      </c>
      <c r="C9498" t="s">
        <v>5075</v>
      </c>
      <c r="D9498" s="155">
        <v>856.9</v>
      </c>
      <c r="E9498" s="17">
        <v>0</v>
      </c>
      <c r="F9498" s="17">
        <v>29733</v>
      </c>
      <c r="G9498" s="17">
        <v>12151.139999999992</v>
      </c>
      <c r="H9498">
        <v>42.161097858815666</v>
      </c>
    </row>
    <row r="9499" spans="1:8" x14ac:dyDescent="0.3">
      <c r="A9499" t="s">
        <v>3639</v>
      </c>
      <c r="B9499" t="s">
        <v>245</v>
      </c>
      <c r="C9499" t="s">
        <v>26</v>
      </c>
      <c r="D9499" s="155">
        <v>856.9</v>
      </c>
      <c r="E9499" s="17">
        <v>909</v>
      </c>
      <c r="F9499" s="17">
        <v>423097</v>
      </c>
      <c r="G9499" s="17">
        <v>217192.43999999989</v>
      </c>
      <c r="H9499">
        <v>56.09992269816648</v>
      </c>
    </row>
    <row r="9500" spans="1:8" x14ac:dyDescent="0.3">
      <c r="A9500" t="s">
        <v>3640</v>
      </c>
      <c r="B9500" t="s">
        <v>245</v>
      </c>
      <c r="C9500" t="s">
        <v>27</v>
      </c>
      <c r="D9500" s="155">
        <v>856.9</v>
      </c>
      <c r="E9500" s="17">
        <v>909</v>
      </c>
      <c r="F9500" s="17">
        <v>342447</v>
      </c>
      <c r="G9500" s="17">
        <v>181083.30910000007</v>
      </c>
      <c r="H9500">
        <v>59.036904297161072</v>
      </c>
    </row>
    <row r="9501" spans="1:8" x14ac:dyDescent="0.3">
      <c r="A9501" t="s">
        <v>3641</v>
      </c>
      <c r="B9501" t="s">
        <v>245</v>
      </c>
      <c r="C9501" t="s">
        <v>28</v>
      </c>
      <c r="D9501" s="155">
        <v>856.9</v>
      </c>
      <c r="E9501" s="17">
        <v>1056</v>
      </c>
      <c r="F9501" s="17">
        <v>201148</v>
      </c>
      <c r="G9501" s="17">
        <v>85217.680000000008</v>
      </c>
      <c r="H9501">
        <v>66.499402060651676</v>
      </c>
    </row>
    <row r="9502" spans="1:8" x14ac:dyDescent="0.3">
      <c r="A9502" t="s">
        <v>3642</v>
      </c>
      <c r="B9502" t="s">
        <v>245</v>
      </c>
      <c r="C9502" t="s">
        <v>29</v>
      </c>
      <c r="D9502" s="155">
        <v>856.9</v>
      </c>
      <c r="E9502" s="17">
        <v>200</v>
      </c>
      <c r="F9502" s="17">
        <v>134835</v>
      </c>
      <c r="G9502" s="17">
        <v>63980.26830000004</v>
      </c>
      <c r="H9502">
        <v>43.093774025256749</v>
      </c>
    </row>
    <row r="9503" spans="1:8" x14ac:dyDescent="0.3">
      <c r="A9503" t="s">
        <v>10294</v>
      </c>
      <c r="B9503" t="s">
        <v>245</v>
      </c>
      <c r="C9503" t="s">
        <v>5077</v>
      </c>
      <c r="D9503" s="155">
        <v>856.9</v>
      </c>
      <c r="E9503" s="17">
        <v>640</v>
      </c>
      <c r="F9503" s="17">
        <v>16531</v>
      </c>
      <c r="G9503" s="17">
        <v>6674.884</v>
      </c>
      <c r="H9503">
        <v>15.420397426328996</v>
      </c>
    </row>
    <row r="9504" spans="1:8" x14ac:dyDescent="0.3">
      <c r="A9504" t="s">
        <v>3643</v>
      </c>
      <c r="B9504" t="s">
        <v>245</v>
      </c>
      <c r="C9504" t="s">
        <v>30</v>
      </c>
      <c r="D9504" s="155">
        <v>856.9</v>
      </c>
      <c r="E9504" s="17">
        <v>1108</v>
      </c>
      <c r="F9504" s="17">
        <v>361467</v>
      </c>
      <c r="G9504" s="17">
        <v>210722.83020000003</v>
      </c>
      <c r="H9504">
        <v>46.042779878708224</v>
      </c>
    </row>
    <row r="9505" spans="1:8" x14ac:dyDescent="0.3">
      <c r="A9505" t="s">
        <v>10295</v>
      </c>
      <c r="B9505" t="s">
        <v>245</v>
      </c>
      <c r="C9505" t="s">
        <v>5079</v>
      </c>
      <c r="D9505" s="155">
        <v>856.9</v>
      </c>
      <c r="E9505" s="17">
        <v>640</v>
      </c>
      <c r="F9505" s="17">
        <v>27034</v>
      </c>
      <c r="G9505" s="17">
        <v>12898.044</v>
      </c>
      <c r="H9505">
        <v>69.171340686119848</v>
      </c>
    </row>
    <row r="9506" spans="1:8" x14ac:dyDescent="0.3">
      <c r="A9506" t="s">
        <v>10296</v>
      </c>
      <c r="B9506" t="s">
        <v>245</v>
      </c>
      <c r="C9506" t="s">
        <v>5081</v>
      </c>
      <c r="D9506" s="155">
        <v>856.9</v>
      </c>
      <c r="E9506" s="17">
        <v>0</v>
      </c>
      <c r="F9506" s="17">
        <v>374964</v>
      </c>
      <c r="G9506" s="17">
        <v>204984.77769999995</v>
      </c>
      <c r="H9506">
        <v>53.688191130169649</v>
      </c>
    </row>
    <row r="9507" spans="1:8" x14ac:dyDescent="0.3">
      <c r="A9507" t="s">
        <v>10297</v>
      </c>
      <c r="B9507" t="s">
        <v>245</v>
      </c>
      <c r="C9507" t="s">
        <v>5083</v>
      </c>
      <c r="D9507" s="155">
        <v>856.9</v>
      </c>
      <c r="E9507" s="17">
        <v>0</v>
      </c>
      <c r="F9507" s="17">
        <v>384123</v>
      </c>
      <c r="G9507" s="17">
        <v>199992.88769999999</v>
      </c>
      <c r="H9507">
        <v>32.427604705805599</v>
      </c>
    </row>
    <row r="9508" spans="1:8" x14ac:dyDescent="0.3">
      <c r="A9508" t="s">
        <v>10298</v>
      </c>
      <c r="B9508" t="s">
        <v>245</v>
      </c>
      <c r="C9508" t="s">
        <v>5085</v>
      </c>
      <c r="D9508" s="155">
        <v>856.9</v>
      </c>
      <c r="E9508" s="17">
        <v>360</v>
      </c>
      <c r="F9508" s="17">
        <v>96305</v>
      </c>
      <c r="G9508" s="17">
        <v>47078.131200000003</v>
      </c>
      <c r="H9508">
        <v>57.439763775915814</v>
      </c>
    </row>
    <row r="9509" spans="1:8" x14ac:dyDescent="0.3">
      <c r="A9509" t="s">
        <v>3644</v>
      </c>
      <c r="B9509" t="s">
        <v>245</v>
      </c>
      <c r="C9509" t="s">
        <v>31</v>
      </c>
      <c r="D9509" s="155">
        <v>856.9</v>
      </c>
      <c r="E9509" s="17">
        <v>5276</v>
      </c>
      <c r="F9509" s="17">
        <v>625680</v>
      </c>
      <c r="G9509" s="17">
        <v>312042.97500000015</v>
      </c>
      <c r="H9509">
        <v>52.527740407243009</v>
      </c>
    </row>
    <row r="9510" spans="1:8" x14ac:dyDescent="0.3">
      <c r="A9510" t="s">
        <v>10299</v>
      </c>
      <c r="B9510" t="s">
        <v>245</v>
      </c>
      <c r="C9510" t="s">
        <v>5087</v>
      </c>
      <c r="D9510" s="155">
        <v>856.9</v>
      </c>
      <c r="E9510" s="17">
        <v>0</v>
      </c>
      <c r="F9510" s="17">
        <v>8</v>
      </c>
      <c r="G9510" s="17">
        <v>463.98</v>
      </c>
      <c r="H9510">
        <v>-361.39893416377913</v>
      </c>
    </row>
    <row r="9511" spans="1:8" x14ac:dyDescent="0.3">
      <c r="A9511" t="s">
        <v>3645</v>
      </c>
      <c r="B9511" t="s">
        <v>246</v>
      </c>
      <c r="C9511" t="s">
        <v>4</v>
      </c>
      <c r="D9511" s="155">
        <v>1075</v>
      </c>
      <c r="E9511" s="17">
        <v>9204</v>
      </c>
      <c r="F9511" s="17">
        <v>3632876</v>
      </c>
      <c r="G9511" s="17">
        <v>1987973.7367999998</v>
      </c>
      <c r="H9511">
        <v>47.307033592875953</v>
      </c>
    </row>
    <row r="9512" spans="1:8" x14ac:dyDescent="0.3">
      <c r="A9512" t="s">
        <v>3646</v>
      </c>
      <c r="B9512" t="s">
        <v>246</v>
      </c>
      <c r="C9512" t="s">
        <v>2</v>
      </c>
      <c r="D9512" s="155">
        <v>1075</v>
      </c>
      <c r="E9512" s="17">
        <v>14364</v>
      </c>
      <c r="F9512" s="17">
        <v>6144948</v>
      </c>
      <c r="G9512" s="17">
        <v>3313448.8171999981</v>
      </c>
      <c r="H9512">
        <v>52.188164086091298</v>
      </c>
    </row>
    <row r="9513" spans="1:8" x14ac:dyDescent="0.3">
      <c r="A9513" t="s">
        <v>3647</v>
      </c>
      <c r="B9513" t="s">
        <v>246</v>
      </c>
      <c r="C9513" t="s">
        <v>3</v>
      </c>
      <c r="D9513" s="155">
        <v>1075</v>
      </c>
      <c r="E9513" s="17">
        <v>20016</v>
      </c>
      <c r="F9513" s="17">
        <v>2583771</v>
      </c>
      <c r="G9513" s="17">
        <v>1308805.309399999</v>
      </c>
      <c r="H9513">
        <v>72.114864896192699</v>
      </c>
    </row>
    <row r="9514" spans="1:8" x14ac:dyDescent="0.3">
      <c r="A9514" t="s">
        <v>3648</v>
      </c>
      <c r="B9514" t="s">
        <v>246</v>
      </c>
      <c r="C9514" t="s">
        <v>7</v>
      </c>
      <c r="D9514" s="155">
        <v>1075</v>
      </c>
      <c r="E9514" s="17">
        <v>3261</v>
      </c>
      <c r="F9514" s="17">
        <v>1009717</v>
      </c>
      <c r="G9514" s="17">
        <v>553500.34199999948</v>
      </c>
      <c r="H9514">
        <v>53.197945935810004</v>
      </c>
    </row>
    <row r="9515" spans="1:8" x14ac:dyDescent="0.3">
      <c r="A9515" t="s">
        <v>3649</v>
      </c>
      <c r="B9515" t="s">
        <v>246</v>
      </c>
      <c r="C9515" t="s">
        <v>5</v>
      </c>
      <c r="D9515" s="155">
        <v>1075</v>
      </c>
      <c r="E9515" s="17">
        <v>4000</v>
      </c>
      <c r="F9515" s="17">
        <v>850858</v>
      </c>
      <c r="G9515" s="17">
        <v>482468.68359999976</v>
      </c>
      <c r="H9515">
        <v>47.53933707074232</v>
      </c>
    </row>
    <row r="9516" spans="1:8" x14ac:dyDescent="0.3">
      <c r="A9516" t="s">
        <v>3650</v>
      </c>
      <c r="B9516" t="s">
        <v>246</v>
      </c>
      <c r="C9516" t="s">
        <v>6</v>
      </c>
      <c r="D9516" s="155">
        <v>1075</v>
      </c>
      <c r="E9516" s="17">
        <v>2100</v>
      </c>
      <c r="F9516" s="17">
        <v>535514</v>
      </c>
      <c r="G9516" s="17">
        <v>269566.61509999988</v>
      </c>
      <c r="H9516">
        <v>38.747415869777193</v>
      </c>
    </row>
    <row r="9517" spans="1:8" x14ac:dyDescent="0.3">
      <c r="A9517" t="s">
        <v>3651</v>
      </c>
      <c r="B9517" t="s">
        <v>246</v>
      </c>
      <c r="C9517" t="s">
        <v>8</v>
      </c>
      <c r="D9517" s="155">
        <v>1075</v>
      </c>
      <c r="E9517" s="17">
        <v>5220</v>
      </c>
      <c r="F9517" s="17">
        <v>972413</v>
      </c>
      <c r="G9517" s="17">
        <v>453060.88920000038</v>
      </c>
      <c r="H9517">
        <v>52.84411589898945</v>
      </c>
    </row>
    <row r="9518" spans="1:8" x14ac:dyDescent="0.3">
      <c r="A9518" t="s">
        <v>3652</v>
      </c>
      <c r="B9518" t="s">
        <v>246</v>
      </c>
      <c r="C9518" t="s">
        <v>21</v>
      </c>
      <c r="D9518" s="155">
        <v>1075</v>
      </c>
      <c r="E9518" s="17">
        <v>2160</v>
      </c>
      <c r="F9518" s="17">
        <v>335768</v>
      </c>
      <c r="G9518" s="17">
        <v>167377.48400000008</v>
      </c>
      <c r="H9518">
        <v>45.291412693931008</v>
      </c>
    </row>
    <row r="9519" spans="1:8" x14ac:dyDescent="0.3">
      <c r="A9519" t="s">
        <v>3653</v>
      </c>
      <c r="B9519" t="s">
        <v>246</v>
      </c>
      <c r="C9519" t="s">
        <v>22</v>
      </c>
      <c r="D9519" s="155">
        <v>1075</v>
      </c>
      <c r="E9519" s="17">
        <v>2040</v>
      </c>
      <c r="F9519" s="17">
        <v>609030</v>
      </c>
      <c r="G9519" s="17">
        <v>304262.03600000014</v>
      </c>
      <c r="H9519">
        <v>37.138446907759658</v>
      </c>
    </row>
    <row r="9520" spans="1:8" x14ac:dyDescent="0.3">
      <c r="A9520" t="s">
        <v>3654</v>
      </c>
      <c r="B9520" t="s">
        <v>246</v>
      </c>
      <c r="C9520" t="s">
        <v>23</v>
      </c>
      <c r="D9520" s="155">
        <v>1075</v>
      </c>
      <c r="E9520" s="17">
        <v>1160</v>
      </c>
      <c r="F9520" s="17">
        <v>436896</v>
      </c>
      <c r="G9520" s="17">
        <v>237752.34640000015</v>
      </c>
      <c r="H9520">
        <v>50.328285091782732</v>
      </c>
    </row>
    <row r="9521" spans="1:8" x14ac:dyDescent="0.3">
      <c r="A9521" t="s">
        <v>3655</v>
      </c>
      <c r="B9521" t="s">
        <v>246</v>
      </c>
      <c r="C9521" t="s">
        <v>24</v>
      </c>
      <c r="D9521" s="155">
        <v>1075</v>
      </c>
      <c r="E9521" s="17">
        <v>4880</v>
      </c>
      <c r="F9521" s="17">
        <v>689761</v>
      </c>
      <c r="G9521" s="17">
        <v>374822.97700000013</v>
      </c>
      <c r="H9521">
        <v>46.296822249055658</v>
      </c>
    </row>
    <row r="9522" spans="1:8" x14ac:dyDescent="0.3">
      <c r="A9522" t="s">
        <v>3656</v>
      </c>
      <c r="B9522" t="s">
        <v>246</v>
      </c>
      <c r="C9522" t="s">
        <v>25</v>
      </c>
      <c r="D9522" s="155">
        <v>1075</v>
      </c>
      <c r="E9522" s="17">
        <v>1800</v>
      </c>
      <c r="F9522" s="17">
        <v>300498</v>
      </c>
      <c r="G9522" s="17">
        <v>156254.23000000013</v>
      </c>
      <c r="H9522">
        <v>56.849903510564147</v>
      </c>
    </row>
    <row r="9523" spans="1:8" x14ac:dyDescent="0.3">
      <c r="A9523" t="s">
        <v>10300</v>
      </c>
      <c r="B9523" t="s">
        <v>246</v>
      </c>
      <c r="C9523" t="s">
        <v>5061</v>
      </c>
      <c r="D9523" s="155">
        <v>1075</v>
      </c>
      <c r="E9523" s="17">
        <v>3240</v>
      </c>
      <c r="F9523" s="17">
        <v>411644</v>
      </c>
      <c r="G9523" s="17">
        <v>215440.1826</v>
      </c>
      <c r="H9523">
        <v>49.323879440991817</v>
      </c>
    </row>
    <row r="9524" spans="1:8" x14ac:dyDescent="0.3">
      <c r="A9524" t="s">
        <v>3657</v>
      </c>
      <c r="B9524" t="s">
        <v>246</v>
      </c>
      <c r="C9524" t="s">
        <v>14</v>
      </c>
      <c r="D9524" s="155">
        <v>1075</v>
      </c>
      <c r="E9524" s="17">
        <v>1485</v>
      </c>
      <c r="F9524" s="17">
        <v>494579</v>
      </c>
      <c r="G9524" s="17">
        <v>255869.25900000008</v>
      </c>
      <c r="H9524">
        <v>30.840601152091224</v>
      </c>
    </row>
    <row r="9525" spans="1:8" x14ac:dyDescent="0.3">
      <c r="A9525" t="s">
        <v>3658</v>
      </c>
      <c r="B9525" t="s">
        <v>246</v>
      </c>
      <c r="C9525" t="s">
        <v>15</v>
      </c>
      <c r="D9525" s="155">
        <v>1075</v>
      </c>
      <c r="E9525" s="17">
        <v>1315</v>
      </c>
      <c r="F9525" s="17">
        <v>444987</v>
      </c>
      <c r="G9525" s="17">
        <v>261955.67800000019</v>
      </c>
      <c r="H9525">
        <v>49.345004299318795</v>
      </c>
    </row>
    <row r="9526" spans="1:8" x14ac:dyDescent="0.3">
      <c r="A9526" t="s">
        <v>10301</v>
      </c>
      <c r="B9526" t="s">
        <v>246</v>
      </c>
      <c r="C9526" t="s">
        <v>5063</v>
      </c>
      <c r="D9526" s="155">
        <v>1075</v>
      </c>
      <c r="E9526" s="17">
        <v>400</v>
      </c>
      <c r="F9526" s="17">
        <v>24188</v>
      </c>
      <c r="G9526" s="17">
        <v>10676.755999999994</v>
      </c>
      <c r="H9526">
        <v>39.571768898555888</v>
      </c>
    </row>
    <row r="9527" spans="1:8" x14ac:dyDescent="0.3">
      <c r="A9527" t="s">
        <v>10302</v>
      </c>
      <c r="B9527" t="s">
        <v>246</v>
      </c>
      <c r="C9527" t="s">
        <v>5065</v>
      </c>
      <c r="D9527" s="155">
        <v>1075</v>
      </c>
      <c r="E9527" s="17">
        <v>0</v>
      </c>
      <c r="F9527" s="17">
        <v>189167</v>
      </c>
      <c r="G9527" s="17">
        <v>64839.24169999997</v>
      </c>
      <c r="H9527">
        <v>41.133065338957309</v>
      </c>
    </row>
    <row r="9528" spans="1:8" x14ac:dyDescent="0.3">
      <c r="A9528" t="s">
        <v>10303</v>
      </c>
      <c r="B9528" t="s">
        <v>246</v>
      </c>
      <c r="C9528" t="s">
        <v>5067</v>
      </c>
      <c r="D9528" s="155">
        <v>1075</v>
      </c>
      <c r="E9528" s="17">
        <v>0</v>
      </c>
      <c r="F9528" s="17">
        <v>435012</v>
      </c>
      <c r="G9528" s="17">
        <v>177757.73420000012</v>
      </c>
      <c r="H9528">
        <v>69.837391965221798</v>
      </c>
    </row>
    <row r="9529" spans="1:8" x14ac:dyDescent="0.3">
      <c r="A9529" t="s">
        <v>10304</v>
      </c>
      <c r="B9529" t="s">
        <v>246</v>
      </c>
      <c r="C9529" t="s">
        <v>5069</v>
      </c>
      <c r="D9529" s="155">
        <v>1075</v>
      </c>
      <c r="E9529" s="17">
        <v>0</v>
      </c>
      <c r="F9529" s="17">
        <v>42341</v>
      </c>
      <c r="G9529" s="17">
        <v>19477.211999999996</v>
      </c>
      <c r="H9529">
        <v>63.571974438356371</v>
      </c>
    </row>
    <row r="9530" spans="1:8" x14ac:dyDescent="0.3">
      <c r="A9530" t="s">
        <v>10305</v>
      </c>
      <c r="B9530" t="s">
        <v>246</v>
      </c>
      <c r="C9530" t="s">
        <v>5071</v>
      </c>
      <c r="D9530" s="155">
        <v>1075</v>
      </c>
      <c r="E9530" s="17">
        <v>0</v>
      </c>
      <c r="F9530" s="17">
        <v>41780</v>
      </c>
      <c r="G9530" s="17">
        <v>16869.877700000001</v>
      </c>
      <c r="H9530">
        <v>44.047648758432601</v>
      </c>
    </row>
    <row r="9531" spans="1:8" x14ac:dyDescent="0.3">
      <c r="A9531" t="s">
        <v>10306</v>
      </c>
      <c r="B9531" t="s">
        <v>246</v>
      </c>
      <c r="C9531" t="s">
        <v>5073</v>
      </c>
      <c r="D9531" s="155">
        <v>1075</v>
      </c>
      <c r="E9531" s="17">
        <v>0</v>
      </c>
      <c r="F9531" s="17">
        <v>75127</v>
      </c>
      <c r="G9531" s="17">
        <v>29769.970900000037</v>
      </c>
      <c r="H9531">
        <v>23.235493814562908</v>
      </c>
    </row>
    <row r="9532" spans="1:8" x14ac:dyDescent="0.3">
      <c r="A9532" t="s">
        <v>10307</v>
      </c>
      <c r="B9532" t="s">
        <v>246</v>
      </c>
      <c r="C9532" t="s">
        <v>5075</v>
      </c>
      <c r="D9532" s="155">
        <v>1075</v>
      </c>
      <c r="E9532" s="17">
        <v>0</v>
      </c>
      <c r="F9532" s="17">
        <v>4964</v>
      </c>
      <c r="G9532" s="17">
        <v>2544.1199999999994</v>
      </c>
      <c r="H9532">
        <v>49.936587764682578</v>
      </c>
    </row>
    <row r="9533" spans="1:8" x14ac:dyDescent="0.3">
      <c r="A9533" t="s">
        <v>3659</v>
      </c>
      <c r="B9533" t="s">
        <v>246</v>
      </c>
      <c r="C9533" t="s">
        <v>26</v>
      </c>
      <c r="D9533" s="155">
        <v>1075</v>
      </c>
      <c r="E9533" s="17">
        <v>912</v>
      </c>
      <c r="F9533" s="17">
        <v>448118</v>
      </c>
      <c r="G9533" s="17">
        <v>235263.12370000005</v>
      </c>
      <c r="H9533">
        <v>55.600581579441076</v>
      </c>
    </row>
    <row r="9534" spans="1:8" x14ac:dyDescent="0.3">
      <c r="A9534" t="s">
        <v>3660</v>
      </c>
      <c r="B9534" t="s">
        <v>246</v>
      </c>
      <c r="C9534" t="s">
        <v>27</v>
      </c>
      <c r="D9534" s="155">
        <v>1075</v>
      </c>
      <c r="E9534" s="17">
        <v>1140</v>
      </c>
      <c r="F9534" s="17">
        <v>258542</v>
      </c>
      <c r="G9534" s="17">
        <v>130535.82350000001</v>
      </c>
      <c r="H9534">
        <v>98.269244482902053</v>
      </c>
    </row>
    <row r="9535" spans="1:8" x14ac:dyDescent="0.3">
      <c r="A9535" t="s">
        <v>3661</v>
      </c>
      <c r="B9535" t="s">
        <v>246</v>
      </c>
      <c r="C9535" t="s">
        <v>28</v>
      </c>
      <c r="D9535" s="155">
        <v>1075</v>
      </c>
      <c r="E9535" s="17">
        <v>1056</v>
      </c>
      <c r="F9535" s="17">
        <v>211396</v>
      </c>
      <c r="G9535" s="17">
        <v>93626.852599999926</v>
      </c>
      <c r="H9535">
        <v>64.63072818339846</v>
      </c>
    </row>
    <row r="9536" spans="1:8" x14ac:dyDescent="0.3">
      <c r="A9536" t="s">
        <v>3662</v>
      </c>
      <c r="B9536" t="s">
        <v>246</v>
      </c>
      <c r="C9536" t="s">
        <v>29</v>
      </c>
      <c r="D9536" s="155">
        <v>1075</v>
      </c>
      <c r="E9536" s="17">
        <v>400</v>
      </c>
      <c r="F9536" s="17">
        <v>139648</v>
      </c>
      <c r="G9536" s="17">
        <v>69120.560000000012</v>
      </c>
      <c r="H9536">
        <v>61.58621279036911</v>
      </c>
    </row>
    <row r="9537" spans="1:8" x14ac:dyDescent="0.3">
      <c r="A9537" t="s">
        <v>10308</v>
      </c>
      <c r="B9537" t="s">
        <v>246</v>
      </c>
      <c r="C9537" t="s">
        <v>5077</v>
      </c>
      <c r="D9537" s="155">
        <v>1075</v>
      </c>
      <c r="E9537" s="17">
        <v>960</v>
      </c>
      <c r="F9537" s="17">
        <v>6786</v>
      </c>
      <c r="G9537" s="17">
        <v>2764.1039999999998</v>
      </c>
      <c r="H9537">
        <v>162.51966361139125</v>
      </c>
    </row>
    <row r="9538" spans="1:8" x14ac:dyDescent="0.3">
      <c r="A9538" t="s">
        <v>3663</v>
      </c>
      <c r="B9538" t="s">
        <v>246</v>
      </c>
      <c r="C9538" t="s">
        <v>30</v>
      </c>
      <c r="D9538" s="155">
        <v>1075</v>
      </c>
      <c r="E9538" s="17">
        <v>1108</v>
      </c>
      <c r="F9538" s="17">
        <v>296831</v>
      </c>
      <c r="G9538" s="17">
        <v>170395.61439999985</v>
      </c>
      <c r="H9538">
        <v>48.431721230104721</v>
      </c>
    </row>
    <row r="9539" spans="1:8" x14ac:dyDescent="0.3">
      <c r="A9539" t="s">
        <v>10309</v>
      </c>
      <c r="B9539" t="s">
        <v>246</v>
      </c>
      <c r="C9539" t="s">
        <v>5079</v>
      </c>
      <c r="D9539" s="155">
        <v>1075</v>
      </c>
      <c r="E9539" s="17">
        <v>760</v>
      </c>
      <c r="F9539" s="17">
        <v>29012</v>
      </c>
      <c r="G9539" s="17">
        <v>12913.656000000003</v>
      </c>
      <c r="H9539">
        <v>74.912652096389593</v>
      </c>
    </row>
    <row r="9540" spans="1:8" x14ac:dyDescent="0.3">
      <c r="A9540" t="s">
        <v>10310</v>
      </c>
      <c r="B9540" t="s">
        <v>246</v>
      </c>
      <c r="C9540" t="s">
        <v>5081</v>
      </c>
      <c r="D9540" s="155">
        <v>1075</v>
      </c>
      <c r="E9540" s="17">
        <v>0</v>
      </c>
      <c r="F9540" s="17">
        <v>177333</v>
      </c>
      <c r="G9540" s="17">
        <v>89814.275300000008</v>
      </c>
      <c r="H9540">
        <v>52.974970950416704</v>
      </c>
    </row>
    <row r="9541" spans="1:8" x14ac:dyDescent="0.3">
      <c r="A9541" t="s">
        <v>10311</v>
      </c>
      <c r="B9541" t="s">
        <v>246</v>
      </c>
      <c r="C9541" t="s">
        <v>5083</v>
      </c>
      <c r="D9541" s="155">
        <v>1075</v>
      </c>
      <c r="E9541" s="17">
        <v>0</v>
      </c>
      <c r="F9541" s="17">
        <v>259395</v>
      </c>
      <c r="G9541" s="17">
        <v>139126.02250000002</v>
      </c>
      <c r="H9541">
        <v>40.759619602652769</v>
      </c>
    </row>
    <row r="9542" spans="1:8" x14ac:dyDescent="0.3">
      <c r="A9542" t="s">
        <v>10312</v>
      </c>
      <c r="B9542" t="s">
        <v>246</v>
      </c>
      <c r="C9542" t="s">
        <v>5085</v>
      </c>
      <c r="D9542" s="155">
        <v>1075</v>
      </c>
      <c r="E9542" s="17">
        <v>450</v>
      </c>
      <c r="F9542" s="17">
        <v>111225</v>
      </c>
      <c r="G9542" s="17">
        <v>48602.798099999993</v>
      </c>
      <c r="H9542">
        <v>33.502383645823222</v>
      </c>
    </row>
    <row r="9543" spans="1:8" x14ac:dyDescent="0.3">
      <c r="A9543" t="s">
        <v>3664</v>
      </c>
      <c r="B9543" t="s">
        <v>246</v>
      </c>
      <c r="C9543" t="s">
        <v>31</v>
      </c>
      <c r="D9543" s="155">
        <v>1075</v>
      </c>
      <c r="E9543" s="17">
        <v>3246</v>
      </c>
      <c r="F9543" s="17">
        <v>387975</v>
      </c>
      <c r="G9543" s="17">
        <v>170712.40689999994</v>
      </c>
      <c r="H9543">
        <v>54.186833062336277</v>
      </c>
    </row>
    <row r="9544" spans="1:8" x14ac:dyDescent="0.3">
      <c r="A9544" t="s">
        <v>10313</v>
      </c>
      <c r="B9544" t="s">
        <v>246</v>
      </c>
      <c r="C9544" t="s">
        <v>5087</v>
      </c>
      <c r="D9544" s="155">
        <v>1075</v>
      </c>
      <c r="E9544" s="17">
        <v>0</v>
      </c>
      <c r="F9544" s="17">
        <v>-929</v>
      </c>
      <c r="G9544" s="17">
        <v>-607.33999999999992</v>
      </c>
      <c r="H9544">
        <v>-48.999999999999979</v>
      </c>
    </row>
    <row r="9545" spans="1:8" x14ac:dyDescent="0.3">
      <c r="A9545" t="s">
        <v>3565</v>
      </c>
      <c r="B9545" t="s">
        <v>247</v>
      </c>
      <c r="C9545" t="s">
        <v>4</v>
      </c>
      <c r="D9545" s="155">
        <v>1200</v>
      </c>
      <c r="E9545" s="17">
        <v>11913</v>
      </c>
      <c r="F9545" s="17">
        <v>2989992</v>
      </c>
      <c r="G9545" s="17">
        <v>1558970.1688000003</v>
      </c>
      <c r="H9545">
        <v>63.462008145637725</v>
      </c>
    </row>
    <row r="9546" spans="1:8" x14ac:dyDescent="0.3">
      <c r="A9546" t="s">
        <v>3566</v>
      </c>
      <c r="B9546" t="s">
        <v>247</v>
      </c>
      <c r="C9546" t="s">
        <v>2</v>
      </c>
      <c r="D9546" s="155">
        <v>1200</v>
      </c>
      <c r="E9546" s="17">
        <v>15324</v>
      </c>
      <c r="F9546" s="17">
        <v>4673484</v>
      </c>
      <c r="G9546" s="17">
        <v>2398935.0306999986</v>
      </c>
      <c r="H9546">
        <v>68.224150801227722</v>
      </c>
    </row>
    <row r="9547" spans="1:8" x14ac:dyDescent="0.3">
      <c r="A9547" t="s">
        <v>3567</v>
      </c>
      <c r="B9547" t="s">
        <v>247</v>
      </c>
      <c r="C9547" t="s">
        <v>3</v>
      </c>
      <c r="D9547" s="155">
        <v>1200</v>
      </c>
      <c r="E9547" s="17">
        <v>26592</v>
      </c>
      <c r="F9547" s="17">
        <v>2281985.9900000002</v>
      </c>
      <c r="G9547" s="17">
        <v>1011525.7034000005</v>
      </c>
      <c r="H9547">
        <v>89.737624270812987</v>
      </c>
    </row>
    <row r="9548" spans="1:8" x14ac:dyDescent="0.3">
      <c r="A9548" t="s">
        <v>3568</v>
      </c>
      <c r="B9548" t="s">
        <v>247</v>
      </c>
      <c r="C9548" t="s">
        <v>7</v>
      </c>
      <c r="D9548" s="155">
        <v>1200</v>
      </c>
      <c r="E9548" s="17">
        <v>2574</v>
      </c>
      <c r="F9548" s="17">
        <v>617673</v>
      </c>
      <c r="G9548" s="17">
        <v>330094.73999999958</v>
      </c>
      <c r="H9548">
        <v>65.940415558533189</v>
      </c>
    </row>
    <row r="9549" spans="1:8" x14ac:dyDescent="0.3">
      <c r="A9549" t="s">
        <v>3569</v>
      </c>
      <c r="B9549" t="s">
        <v>247</v>
      </c>
      <c r="C9549" t="s">
        <v>5</v>
      </c>
      <c r="D9549" s="155">
        <v>1200</v>
      </c>
      <c r="E9549" s="17">
        <v>3600</v>
      </c>
      <c r="F9549" s="17">
        <v>673146</v>
      </c>
      <c r="G9549" s="17">
        <v>368415.74830000021</v>
      </c>
      <c r="H9549">
        <v>57.234358336927649</v>
      </c>
    </row>
    <row r="9550" spans="1:8" x14ac:dyDescent="0.3">
      <c r="A9550" t="s">
        <v>3570</v>
      </c>
      <c r="B9550" t="s">
        <v>247</v>
      </c>
      <c r="C9550" t="s">
        <v>6</v>
      </c>
      <c r="D9550" s="155">
        <v>1200</v>
      </c>
      <c r="E9550" s="17">
        <v>1545</v>
      </c>
      <c r="F9550" s="17">
        <v>419261.99</v>
      </c>
      <c r="G9550" s="17">
        <v>216334.11779999998</v>
      </c>
      <c r="H9550">
        <v>38.39003190760311</v>
      </c>
    </row>
    <row r="9551" spans="1:8" x14ac:dyDescent="0.3">
      <c r="A9551" t="s">
        <v>3571</v>
      </c>
      <c r="B9551" t="s">
        <v>247</v>
      </c>
      <c r="C9551" t="s">
        <v>8</v>
      </c>
      <c r="D9551" s="155">
        <v>1200</v>
      </c>
      <c r="E9551" s="17">
        <v>4010</v>
      </c>
      <c r="F9551" s="17">
        <v>744984</v>
      </c>
      <c r="G9551" s="17">
        <v>351260.17499999958</v>
      </c>
      <c r="H9551">
        <v>56.459676711715268</v>
      </c>
    </row>
    <row r="9552" spans="1:8" x14ac:dyDescent="0.3">
      <c r="A9552" t="s">
        <v>3572</v>
      </c>
      <c r="B9552" t="s">
        <v>247</v>
      </c>
      <c r="C9552" t="s">
        <v>21</v>
      </c>
      <c r="D9552" s="155">
        <v>1200</v>
      </c>
      <c r="E9552" s="17">
        <v>3390</v>
      </c>
      <c r="F9552" s="17">
        <v>410029</v>
      </c>
      <c r="G9552" s="17">
        <v>199045.79820000005</v>
      </c>
      <c r="H9552">
        <v>60.067839130688633</v>
      </c>
    </row>
    <row r="9553" spans="1:8" x14ac:dyDescent="0.3">
      <c r="A9553" t="s">
        <v>3573</v>
      </c>
      <c r="B9553" t="s">
        <v>247</v>
      </c>
      <c r="C9553" t="s">
        <v>22</v>
      </c>
      <c r="D9553" s="155">
        <v>1200</v>
      </c>
      <c r="E9553" s="17">
        <v>2960</v>
      </c>
      <c r="F9553" s="17">
        <v>698476</v>
      </c>
      <c r="G9553" s="17">
        <v>343261.7099999995</v>
      </c>
      <c r="H9553">
        <v>52.2410682554465</v>
      </c>
    </row>
    <row r="9554" spans="1:8" x14ac:dyDescent="0.3">
      <c r="A9554" t="s">
        <v>3574</v>
      </c>
      <c r="B9554" t="s">
        <v>247</v>
      </c>
      <c r="C9554" t="s">
        <v>23</v>
      </c>
      <c r="D9554" s="155">
        <v>1200</v>
      </c>
      <c r="E9554" s="17">
        <v>1640</v>
      </c>
      <c r="F9554" s="17">
        <v>699595</v>
      </c>
      <c r="G9554" s="17">
        <v>369119.40979999996</v>
      </c>
      <c r="H9554">
        <v>45.81932350960065</v>
      </c>
    </row>
    <row r="9555" spans="1:8" x14ac:dyDescent="0.3">
      <c r="A9555" t="s">
        <v>3575</v>
      </c>
      <c r="B9555" t="s">
        <v>247</v>
      </c>
      <c r="C9555" t="s">
        <v>24</v>
      </c>
      <c r="D9555" s="155">
        <v>1200</v>
      </c>
      <c r="E9555" s="17">
        <v>7000</v>
      </c>
      <c r="F9555" s="17">
        <v>696748</v>
      </c>
      <c r="G9555" s="17">
        <v>362785.91080000007</v>
      </c>
      <c r="H9555">
        <v>67.277247742466216</v>
      </c>
    </row>
    <row r="9556" spans="1:8" x14ac:dyDescent="0.3">
      <c r="A9556" t="s">
        <v>3576</v>
      </c>
      <c r="B9556" t="s">
        <v>247</v>
      </c>
      <c r="C9556" t="s">
        <v>25</v>
      </c>
      <c r="D9556" s="155">
        <v>1200</v>
      </c>
      <c r="E9556" s="17">
        <v>2560</v>
      </c>
      <c r="F9556" s="17">
        <v>363875.95999999996</v>
      </c>
      <c r="G9556" s="17">
        <v>188423.25599999976</v>
      </c>
      <c r="H9556">
        <v>62.775111950967755</v>
      </c>
    </row>
    <row r="9557" spans="1:8" x14ac:dyDescent="0.3">
      <c r="A9557" t="s">
        <v>10314</v>
      </c>
      <c r="B9557" t="s">
        <v>247</v>
      </c>
      <c r="C9557" t="s">
        <v>5061</v>
      </c>
      <c r="D9557" s="155">
        <v>1200</v>
      </c>
      <c r="E9557" s="17">
        <v>2675</v>
      </c>
      <c r="F9557" s="17">
        <v>376946</v>
      </c>
      <c r="G9557" s="17">
        <v>204289.04499999984</v>
      </c>
      <c r="H9557">
        <v>47.616421095228922</v>
      </c>
    </row>
    <row r="9558" spans="1:8" x14ac:dyDescent="0.3">
      <c r="A9558" t="s">
        <v>3577</v>
      </c>
      <c r="B9558" t="s">
        <v>247</v>
      </c>
      <c r="C9558" t="s">
        <v>14</v>
      </c>
      <c r="D9558" s="155">
        <v>1200</v>
      </c>
      <c r="E9558" s="17">
        <v>1440</v>
      </c>
      <c r="F9558" s="17">
        <v>402859.04000000004</v>
      </c>
      <c r="G9558" s="17">
        <v>207230.24499999985</v>
      </c>
      <c r="H9558">
        <v>36.801298098268227</v>
      </c>
    </row>
    <row r="9559" spans="1:8" x14ac:dyDescent="0.3">
      <c r="A9559" t="s">
        <v>3578</v>
      </c>
      <c r="B9559" t="s">
        <v>247</v>
      </c>
      <c r="C9559" t="s">
        <v>15</v>
      </c>
      <c r="D9559" s="155">
        <v>1200</v>
      </c>
      <c r="E9559" s="17">
        <v>1285</v>
      </c>
      <c r="F9559" s="17">
        <v>504094</v>
      </c>
      <c r="G9559" s="17">
        <v>294020.56000000006</v>
      </c>
      <c r="H9559">
        <v>32.950663221395338</v>
      </c>
    </row>
    <row r="9560" spans="1:8" x14ac:dyDescent="0.3">
      <c r="A9560" t="s">
        <v>10315</v>
      </c>
      <c r="B9560" t="s">
        <v>247</v>
      </c>
      <c r="C9560" t="s">
        <v>5063</v>
      </c>
      <c r="D9560" s="155">
        <v>1200</v>
      </c>
      <c r="E9560" s="17">
        <v>400</v>
      </c>
      <c r="F9560" s="17">
        <v>12931</v>
      </c>
      <c r="G9560" s="17">
        <v>5584.0829999999951</v>
      </c>
      <c r="H9560">
        <v>68.08323303502678</v>
      </c>
    </row>
    <row r="9561" spans="1:8" x14ac:dyDescent="0.3">
      <c r="A9561" t="s">
        <v>10316</v>
      </c>
      <c r="B9561" t="s">
        <v>247</v>
      </c>
      <c r="C9561" t="s">
        <v>5065</v>
      </c>
      <c r="D9561" s="155">
        <v>1200</v>
      </c>
      <c r="E9561" s="17">
        <v>0</v>
      </c>
      <c r="F9561" s="17">
        <v>400663</v>
      </c>
      <c r="G9561" s="17">
        <v>155815.17600000012</v>
      </c>
      <c r="H9561">
        <v>81.457634069886609</v>
      </c>
    </row>
    <row r="9562" spans="1:8" x14ac:dyDescent="0.3">
      <c r="A9562" t="s">
        <v>10317</v>
      </c>
      <c r="B9562" t="s">
        <v>247</v>
      </c>
      <c r="C9562" t="s">
        <v>5067</v>
      </c>
      <c r="D9562" s="155">
        <v>1200</v>
      </c>
      <c r="E9562" s="17">
        <v>0</v>
      </c>
      <c r="F9562" s="17">
        <v>322502</v>
      </c>
      <c r="G9562" s="17">
        <v>138943.03550000006</v>
      </c>
      <c r="H9562">
        <v>89.341287681975132</v>
      </c>
    </row>
    <row r="9563" spans="1:8" x14ac:dyDescent="0.3">
      <c r="A9563" t="s">
        <v>10318</v>
      </c>
      <c r="B9563" t="s">
        <v>247</v>
      </c>
      <c r="C9563" t="s">
        <v>5069</v>
      </c>
      <c r="D9563" s="155">
        <v>1200</v>
      </c>
      <c r="E9563" s="17">
        <v>0</v>
      </c>
      <c r="F9563" s="17">
        <v>87441</v>
      </c>
      <c r="G9563" s="17">
        <v>44041.587999999996</v>
      </c>
      <c r="H9563">
        <v>157.84905644113334</v>
      </c>
    </row>
    <row r="9564" spans="1:8" x14ac:dyDescent="0.3">
      <c r="A9564" t="s">
        <v>10319</v>
      </c>
      <c r="B9564" t="s">
        <v>247</v>
      </c>
      <c r="C9564" t="s">
        <v>5071</v>
      </c>
      <c r="D9564" s="155">
        <v>1200</v>
      </c>
      <c r="E9564" s="17">
        <v>0</v>
      </c>
      <c r="F9564" s="17">
        <v>42183</v>
      </c>
      <c r="G9564" s="17">
        <v>15144.2</v>
      </c>
      <c r="H9564">
        <v>50.896298042072893</v>
      </c>
    </row>
    <row r="9565" spans="1:8" x14ac:dyDescent="0.3">
      <c r="A9565" t="s">
        <v>10320</v>
      </c>
      <c r="B9565" t="s">
        <v>247</v>
      </c>
      <c r="C9565" t="s">
        <v>5073</v>
      </c>
      <c r="D9565" s="155">
        <v>1200</v>
      </c>
      <c r="E9565" s="17">
        <v>0</v>
      </c>
      <c r="F9565" s="17">
        <v>31894</v>
      </c>
      <c r="G9565" s="17">
        <v>11339.395099999994</v>
      </c>
      <c r="H9565">
        <v>43.256053187380893</v>
      </c>
    </row>
    <row r="9566" spans="1:8" x14ac:dyDescent="0.3">
      <c r="A9566" t="s">
        <v>10321</v>
      </c>
      <c r="B9566" t="s">
        <v>247</v>
      </c>
      <c r="C9566" t="s">
        <v>5075</v>
      </c>
      <c r="D9566" s="155">
        <v>1200</v>
      </c>
      <c r="E9566" s="17">
        <v>0</v>
      </c>
      <c r="F9566" s="17">
        <v>1663</v>
      </c>
      <c r="G9566" s="17">
        <v>-189.51999999999998</v>
      </c>
      <c r="H9566">
        <v>65.483050115518338</v>
      </c>
    </row>
    <row r="9567" spans="1:8" x14ac:dyDescent="0.3">
      <c r="A9567" t="s">
        <v>3579</v>
      </c>
      <c r="B9567" t="s">
        <v>247</v>
      </c>
      <c r="C9567" t="s">
        <v>26</v>
      </c>
      <c r="D9567" s="155">
        <v>1200</v>
      </c>
      <c r="E9567" s="17">
        <v>1140</v>
      </c>
      <c r="F9567" s="17">
        <v>552107</v>
      </c>
      <c r="G9567" s="17">
        <v>289080.05400000012</v>
      </c>
      <c r="H9567">
        <v>60.146749593100523</v>
      </c>
    </row>
    <row r="9568" spans="1:8" x14ac:dyDescent="0.3">
      <c r="A9568" t="s">
        <v>3580</v>
      </c>
      <c r="B9568" t="s">
        <v>247</v>
      </c>
      <c r="C9568" t="s">
        <v>27</v>
      </c>
      <c r="D9568" s="155">
        <v>1200</v>
      </c>
      <c r="E9568" s="17">
        <v>1140</v>
      </c>
      <c r="F9568" s="17">
        <v>364064</v>
      </c>
      <c r="G9568" s="17">
        <v>177514.37239999996</v>
      </c>
      <c r="H9568">
        <v>72.375301925287729</v>
      </c>
    </row>
    <row r="9569" spans="1:8" x14ac:dyDescent="0.3">
      <c r="A9569" t="s">
        <v>3581</v>
      </c>
      <c r="B9569" t="s">
        <v>247</v>
      </c>
      <c r="C9569" t="s">
        <v>28</v>
      </c>
      <c r="D9569" s="155">
        <v>1200</v>
      </c>
      <c r="E9569" s="17">
        <v>1200</v>
      </c>
      <c r="F9569" s="17">
        <v>209856</v>
      </c>
      <c r="G9569" s="17">
        <v>85823.003499999977</v>
      </c>
      <c r="H9569">
        <v>77.969807531014737</v>
      </c>
    </row>
    <row r="9570" spans="1:8" x14ac:dyDescent="0.3">
      <c r="A9570" t="s">
        <v>3582</v>
      </c>
      <c r="B9570" t="s">
        <v>247</v>
      </c>
      <c r="C9570" t="s">
        <v>29</v>
      </c>
      <c r="D9570" s="155">
        <v>1200</v>
      </c>
      <c r="E9570" s="17">
        <v>200</v>
      </c>
      <c r="F9570" s="17">
        <v>94574</v>
      </c>
      <c r="G9570" s="17">
        <v>48509.980900000031</v>
      </c>
      <c r="H9570">
        <v>65.852069736138077</v>
      </c>
    </row>
    <row r="9571" spans="1:8" x14ac:dyDescent="0.3">
      <c r="A9571" t="s">
        <v>10322</v>
      </c>
      <c r="B9571" t="s">
        <v>247</v>
      </c>
      <c r="C9571" t="s">
        <v>5077</v>
      </c>
      <c r="D9571" s="155">
        <v>1200</v>
      </c>
      <c r="E9571" s="17">
        <v>1600</v>
      </c>
      <c r="F9571" s="17">
        <v>36725</v>
      </c>
      <c r="G9571" s="17">
        <v>18736.248</v>
      </c>
      <c r="H9571">
        <v>28.711363317477499</v>
      </c>
    </row>
    <row r="9572" spans="1:8" x14ac:dyDescent="0.3">
      <c r="A9572" t="s">
        <v>3583</v>
      </c>
      <c r="B9572" t="s">
        <v>247</v>
      </c>
      <c r="C9572" t="s">
        <v>30</v>
      </c>
      <c r="D9572" s="155">
        <v>1200</v>
      </c>
      <c r="E9572" s="17">
        <v>1908</v>
      </c>
      <c r="F9572" s="17">
        <v>331103</v>
      </c>
      <c r="G9572" s="17">
        <v>187312.23780000006</v>
      </c>
      <c r="H9572">
        <v>71.524932814495045</v>
      </c>
    </row>
    <row r="9573" spans="1:8" x14ac:dyDescent="0.3">
      <c r="A9573" t="s">
        <v>10323</v>
      </c>
      <c r="B9573" t="s">
        <v>247</v>
      </c>
      <c r="C9573" t="s">
        <v>5079</v>
      </c>
      <c r="D9573" s="155">
        <v>1200</v>
      </c>
      <c r="E9573" s="17">
        <v>1120</v>
      </c>
      <c r="F9573" s="17">
        <v>30462</v>
      </c>
      <c r="G9573" s="17">
        <v>16103.506000000001</v>
      </c>
      <c r="H9573">
        <v>115.82058653922905</v>
      </c>
    </row>
    <row r="9574" spans="1:8" x14ac:dyDescent="0.3">
      <c r="A9574" t="s">
        <v>10324</v>
      </c>
      <c r="B9574" t="s">
        <v>247</v>
      </c>
      <c r="C9574" t="s">
        <v>5081</v>
      </c>
      <c r="D9574" s="155">
        <v>1200</v>
      </c>
      <c r="E9574" s="17">
        <v>0</v>
      </c>
      <c r="F9574" s="17">
        <v>92683</v>
      </c>
      <c r="G9574" s="17">
        <v>45450.234199999999</v>
      </c>
      <c r="H9574">
        <v>71.863738496126686</v>
      </c>
    </row>
    <row r="9575" spans="1:8" x14ac:dyDescent="0.3">
      <c r="A9575" t="s">
        <v>10325</v>
      </c>
      <c r="B9575" t="s">
        <v>247</v>
      </c>
      <c r="C9575" t="s">
        <v>5083</v>
      </c>
      <c r="D9575" s="155">
        <v>1200</v>
      </c>
      <c r="E9575" s="17">
        <v>0</v>
      </c>
      <c r="F9575" s="17">
        <v>246347</v>
      </c>
      <c r="G9575" s="17">
        <v>132477.48400000005</v>
      </c>
      <c r="H9575">
        <v>23.037857843358161</v>
      </c>
    </row>
    <row r="9576" spans="1:8" x14ac:dyDescent="0.3">
      <c r="A9576" t="s">
        <v>10326</v>
      </c>
      <c r="B9576" t="s">
        <v>247</v>
      </c>
      <c r="C9576" t="s">
        <v>5085</v>
      </c>
      <c r="D9576" s="155">
        <v>1200</v>
      </c>
      <c r="E9576" s="17">
        <v>675</v>
      </c>
      <c r="F9576" s="17">
        <v>87314</v>
      </c>
      <c r="G9576" s="17">
        <v>34494.116799999996</v>
      </c>
      <c r="H9576">
        <v>73.187587041086161</v>
      </c>
    </row>
    <row r="9577" spans="1:8" x14ac:dyDescent="0.3">
      <c r="A9577" t="s">
        <v>3584</v>
      </c>
      <c r="B9577" t="s">
        <v>247</v>
      </c>
      <c r="C9577" t="s">
        <v>31</v>
      </c>
      <c r="D9577" s="155">
        <v>1200</v>
      </c>
      <c r="E9577" s="17">
        <v>3284</v>
      </c>
      <c r="F9577" s="17">
        <v>351391</v>
      </c>
      <c r="G9577" s="17">
        <v>157132.61410000004</v>
      </c>
      <c r="H9577">
        <v>61.61148412744015</v>
      </c>
    </row>
    <row r="9578" spans="1:8" x14ac:dyDescent="0.3">
      <c r="A9578" t="s">
        <v>10327</v>
      </c>
      <c r="B9578" t="s">
        <v>247</v>
      </c>
      <c r="C9578" t="s">
        <v>5087</v>
      </c>
      <c r="D9578" s="155">
        <v>1200</v>
      </c>
      <c r="E9578" s="17">
        <v>0</v>
      </c>
      <c r="F9578" s="17">
        <v>1219</v>
      </c>
      <c r="G9578" s="17">
        <v>-350.11999999999989</v>
      </c>
      <c r="H9578">
        <v>189.15243378454164</v>
      </c>
    </row>
    <row r="9579" spans="1:8" x14ac:dyDescent="0.3">
      <c r="A9579" t="s">
        <v>4421</v>
      </c>
      <c r="B9579" t="s">
        <v>248</v>
      </c>
      <c r="C9579" t="s">
        <v>4</v>
      </c>
      <c r="D9579" s="155">
        <v>1426.8</v>
      </c>
      <c r="E9579" s="17">
        <v>13838</v>
      </c>
      <c r="F9579" s="17">
        <v>4852279</v>
      </c>
      <c r="G9579" s="17">
        <v>2454932.4823999982</v>
      </c>
      <c r="H9579">
        <v>47.91330513224748</v>
      </c>
    </row>
    <row r="9580" spans="1:8" x14ac:dyDescent="0.3">
      <c r="A9580" t="s">
        <v>4422</v>
      </c>
      <c r="B9580" t="s">
        <v>248</v>
      </c>
      <c r="C9580" t="s">
        <v>2</v>
      </c>
      <c r="D9580" s="155">
        <v>1426.8</v>
      </c>
      <c r="E9580" s="17">
        <v>14537</v>
      </c>
      <c r="F9580" s="17">
        <v>7161370</v>
      </c>
      <c r="G9580" s="17">
        <v>3901453.916999999</v>
      </c>
      <c r="H9580">
        <v>52.825435353606871</v>
      </c>
    </row>
    <row r="9581" spans="1:8" x14ac:dyDescent="0.3">
      <c r="A9581" t="s">
        <v>4423</v>
      </c>
      <c r="B9581" t="s">
        <v>248</v>
      </c>
      <c r="C9581" t="s">
        <v>3</v>
      </c>
      <c r="D9581" s="155">
        <v>1426.8</v>
      </c>
      <c r="E9581" s="17">
        <v>16320</v>
      </c>
      <c r="F9581" s="17">
        <v>3264015</v>
      </c>
      <c r="G9581" s="17">
        <v>1640250.8669</v>
      </c>
      <c r="H9581">
        <v>54.195963321219757</v>
      </c>
    </row>
    <row r="9582" spans="1:8" x14ac:dyDescent="0.3">
      <c r="A9582" t="s">
        <v>4424</v>
      </c>
      <c r="B9582" t="s">
        <v>248</v>
      </c>
      <c r="C9582" t="s">
        <v>7</v>
      </c>
      <c r="D9582" s="155">
        <v>1426.8</v>
      </c>
      <c r="E9582" s="17">
        <v>4629</v>
      </c>
      <c r="F9582" s="17">
        <v>1352976</v>
      </c>
      <c r="G9582" s="17">
        <v>718770.82500000042</v>
      </c>
      <c r="H9582">
        <v>55.681489636062992</v>
      </c>
    </row>
    <row r="9583" spans="1:8" x14ac:dyDescent="0.3">
      <c r="A9583" t="s">
        <v>4425</v>
      </c>
      <c r="B9583" t="s">
        <v>248</v>
      </c>
      <c r="C9583" t="s">
        <v>5</v>
      </c>
      <c r="D9583" s="155">
        <v>1426.8</v>
      </c>
      <c r="E9583" s="17">
        <v>2200</v>
      </c>
      <c r="F9583" s="17">
        <v>630167</v>
      </c>
      <c r="G9583" s="17">
        <v>346406.42279999971</v>
      </c>
      <c r="H9583">
        <v>42.723647922929295</v>
      </c>
    </row>
    <row r="9584" spans="1:8" x14ac:dyDescent="0.3">
      <c r="A9584" t="s">
        <v>4426</v>
      </c>
      <c r="B9584" t="s">
        <v>248</v>
      </c>
      <c r="C9584" t="s">
        <v>6</v>
      </c>
      <c r="D9584" s="155">
        <v>1426.8</v>
      </c>
      <c r="E9584" s="17">
        <v>2620</v>
      </c>
      <c r="F9584" s="17">
        <v>807368</v>
      </c>
      <c r="G9584" s="17">
        <v>406929.95549999963</v>
      </c>
      <c r="H9584">
        <v>34.339840170456085</v>
      </c>
    </row>
    <row r="9585" spans="1:8" x14ac:dyDescent="0.3">
      <c r="A9585" t="s">
        <v>4427</v>
      </c>
      <c r="B9585" t="s">
        <v>248</v>
      </c>
      <c r="C9585" t="s">
        <v>8</v>
      </c>
      <c r="D9585" s="155">
        <v>1426.8</v>
      </c>
      <c r="E9585" s="17">
        <v>6500</v>
      </c>
      <c r="F9585" s="17">
        <v>1661170</v>
      </c>
      <c r="G9585" s="17">
        <v>797426.29029999929</v>
      </c>
      <c r="H9585">
        <v>41.119315006225357</v>
      </c>
    </row>
    <row r="9586" spans="1:8" x14ac:dyDescent="0.3">
      <c r="A9586" t="s">
        <v>4428</v>
      </c>
      <c r="B9586" t="s">
        <v>248</v>
      </c>
      <c r="C9586" t="s">
        <v>21</v>
      </c>
      <c r="D9586" s="155">
        <v>1426.8</v>
      </c>
      <c r="E9586" s="17">
        <v>4460</v>
      </c>
      <c r="F9586" s="17">
        <v>554754</v>
      </c>
      <c r="G9586" s="17">
        <v>242410.45200000005</v>
      </c>
      <c r="H9586">
        <v>52.697519884419044</v>
      </c>
    </row>
    <row r="9587" spans="1:8" x14ac:dyDescent="0.3">
      <c r="A9587" t="s">
        <v>4429</v>
      </c>
      <c r="B9587" t="s">
        <v>248</v>
      </c>
      <c r="C9587" t="s">
        <v>22</v>
      </c>
      <c r="D9587" s="155">
        <v>1426.8</v>
      </c>
      <c r="E9587" s="17">
        <v>3680</v>
      </c>
      <c r="F9587" s="17">
        <v>886861</v>
      </c>
      <c r="G9587" s="17">
        <v>421871.30699999939</v>
      </c>
      <c r="H9587">
        <v>44.661214422015036</v>
      </c>
    </row>
    <row r="9588" spans="1:8" x14ac:dyDescent="0.3">
      <c r="A9588" t="s">
        <v>4430</v>
      </c>
      <c r="B9588" t="s">
        <v>248</v>
      </c>
      <c r="C9588" t="s">
        <v>23</v>
      </c>
      <c r="D9588" s="155">
        <v>1426.8</v>
      </c>
      <c r="E9588" s="17">
        <v>2080</v>
      </c>
      <c r="F9588" s="17">
        <v>878609</v>
      </c>
      <c r="G9588" s="17">
        <v>452682.85720000032</v>
      </c>
      <c r="H9588">
        <v>45.148041993115228</v>
      </c>
    </row>
    <row r="9589" spans="1:8" x14ac:dyDescent="0.3">
      <c r="A9589" t="s">
        <v>4431</v>
      </c>
      <c r="B9589" t="s">
        <v>248</v>
      </c>
      <c r="C9589" t="s">
        <v>24</v>
      </c>
      <c r="D9589" s="155">
        <v>1426.8</v>
      </c>
      <c r="E9589" s="17">
        <v>8800</v>
      </c>
      <c r="F9589" s="17">
        <v>903898</v>
      </c>
      <c r="G9589" s="17">
        <v>449069.5547999994</v>
      </c>
      <c r="H9589">
        <v>60.102653833313745</v>
      </c>
    </row>
    <row r="9590" spans="1:8" x14ac:dyDescent="0.3">
      <c r="A9590" t="s">
        <v>4432</v>
      </c>
      <c r="B9590" t="s">
        <v>248</v>
      </c>
      <c r="C9590" t="s">
        <v>25</v>
      </c>
      <c r="D9590" s="155">
        <v>1426.8</v>
      </c>
      <c r="E9590" s="17">
        <v>3240</v>
      </c>
      <c r="F9590" s="17">
        <v>497780</v>
      </c>
      <c r="G9590" s="17">
        <v>249952.46200000003</v>
      </c>
      <c r="H9590">
        <v>50.213882882135501</v>
      </c>
    </row>
    <row r="9591" spans="1:8" x14ac:dyDescent="0.3">
      <c r="A9591" t="s">
        <v>10328</v>
      </c>
      <c r="B9591" t="s">
        <v>248</v>
      </c>
      <c r="C9591" t="s">
        <v>5061</v>
      </c>
      <c r="D9591" s="155">
        <v>1426.8</v>
      </c>
      <c r="E9591" s="17">
        <v>3887</v>
      </c>
      <c r="F9591" s="17">
        <v>543768</v>
      </c>
      <c r="G9591" s="17">
        <v>265331.33600000013</v>
      </c>
      <c r="H9591">
        <v>37.705890898764579</v>
      </c>
    </row>
    <row r="9592" spans="1:8" x14ac:dyDescent="0.3">
      <c r="A9592" t="s">
        <v>4433</v>
      </c>
      <c r="B9592" t="s">
        <v>248</v>
      </c>
      <c r="C9592" t="s">
        <v>14</v>
      </c>
      <c r="D9592" s="155">
        <v>1426.8</v>
      </c>
      <c r="E9592" s="17">
        <v>5771</v>
      </c>
      <c r="F9592" s="17">
        <v>1244166</v>
      </c>
      <c r="G9592" s="17">
        <v>653931.39200000023</v>
      </c>
      <c r="H9592">
        <v>34.574578977415626</v>
      </c>
    </row>
    <row r="9593" spans="1:8" x14ac:dyDescent="0.3">
      <c r="A9593" t="s">
        <v>4434</v>
      </c>
      <c r="B9593" t="s">
        <v>248</v>
      </c>
      <c r="C9593" t="s">
        <v>15</v>
      </c>
      <c r="D9593" s="155">
        <v>1426.8</v>
      </c>
      <c r="E9593" s="17">
        <v>3862</v>
      </c>
      <c r="F9593" s="17">
        <v>870237</v>
      </c>
      <c r="G9593" s="17">
        <v>498411.57119999954</v>
      </c>
      <c r="H9593">
        <v>45.172760440315436</v>
      </c>
    </row>
    <row r="9594" spans="1:8" x14ac:dyDescent="0.3">
      <c r="A9594" t="s">
        <v>10329</v>
      </c>
      <c r="B9594" t="s">
        <v>248</v>
      </c>
      <c r="C9594" t="s">
        <v>5063</v>
      </c>
      <c r="D9594" s="155">
        <v>1426.8</v>
      </c>
      <c r="E9594" s="17">
        <v>400</v>
      </c>
      <c r="F9594" s="17">
        <v>29525</v>
      </c>
      <c r="G9594" s="17">
        <v>12328.875000000011</v>
      </c>
      <c r="H9594">
        <v>35.763310955229727</v>
      </c>
    </row>
    <row r="9595" spans="1:8" x14ac:dyDescent="0.3">
      <c r="A9595" t="s">
        <v>10330</v>
      </c>
      <c r="B9595" t="s">
        <v>248</v>
      </c>
      <c r="C9595" t="s">
        <v>5065</v>
      </c>
      <c r="D9595" s="155">
        <v>1426.8</v>
      </c>
      <c r="E9595" s="17">
        <v>1518</v>
      </c>
      <c r="F9595" s="17">
        <v>2623275</v>
      </c>
      <c r="G9595" s="17">
        <v>1205376.1010999994</v>
      </c>
      <c r="H9595">
        <v>45.647737245097204</v>
      </c>
    </row>
    <row r="9596" spans="1:8" x14ac:dyDescent="0.3">
      <c r="A9596" t="s">
        <v>10331</v>
      </c>
      <c r="B9596" t="s">
        <v>248</v>
      </c>
      <c r="C9596" t="s">
        <v>5067</v>
      </c>
      <c r="D9596" s="155">
        <v>1426.8</v>
      </c>
      <c r="E9596" s="17">
        <v>1518</v>
      </c>
      <c r="F9596" s="17">
        <v>2371851</v>
      </c>
      <c r="G9596" s="17">
        <v>1066732.9091000003</v>
      </c>
      <c r="H9596">
        <v>45.709623005962179</v>
      </c>
    </row>
    <row r="9597" spans="1:8" x14ac:dyDescent="0.3">
      <c r="A9597" t="s">
        <v>10332</v>
      </c>
      <c r="B9597" t="s">
        <v>248</v>
      </c>
      <c r="C9597" t="s">
        <v>5069</v>
      </c>
      <c r="D9597" s="155">
        <v>1426.8</v>
      </c>
      <c r="E9597" s="17">
        <v>1584</v>
      </c>
      <c r="F9597" s="17">
        <v>620993</v>
      </c>
      <c r="G9597" s="17">
        <v>207007.62219999958</v>
      </c>
      <c r="H9597">
        <v>77.149487470617501</v>
      </c>
    </row>
    <row r="9598" spans="1:8" x14ac:dyDescent="0.3">
      <c r="A9598" t="s">
        <v>10333</v>
      </c>
      <c r="B9598" t="s">
        <v>248</v>
      </c>
      <c r="C9598" t="s">
        <v>5071</v>
      </c>
      <c r="D9598" s="155">
        <v>1426.8</v>
      </c>
      <c r="E9598" s="17">
        <v>600</v>
      </c>
      <c r="F9598" s="17">
        <v>342095</v>
      </c>
      <c r="G9598" s="17">
        <v>125360.89420000001</v>
      </c>
      <c r="H9598">
        <v>59.107000117560759</v>
      </c>
    </row>
    <row r="9599" spans="1:8" x14ac:dyDescent="0.3">
      <c r="A9599" t="s">
        <v>10334</v>
      </c>
      <c r="B9599" t="s">
        <v>248</v>
      </c>
      <c r="C9599" t="s">
        <v>5073</v>
      </c>
      <c r="D9599" s="155">
        <v>1426.8</v>
      </c>
      <c r="E9599" s="17">
        <v>113</v>
      </c>
      <c r="F9599" s="17">
        <v>164708</v>
      </c>
      <c r="G9599" s="17">
        <v>58011.757600000026</v>
      </c>
      <c r="H9599">
        <v>27.390359728357272</v>
      </c>
    </row>
    <row r="9600" spans="1:8" x14ac:dyDescent="0.3">
      <c r="A9600" t="s">
        <v>10335</v>
      </c>
      <c r="B9600" t="s">
        <v>248</v>
      </c>
      <c r="C9600" t="s">
        <v>5075</v>
      </c>
      <c r="D9600" s="155">
        <v>1426.8</v>
      </c>
      <c r="E9600" s="17">
        <v>113</v>
      </c>
      <c r="F9600" s="17">
        <v>98297</v>
      </c>
      <c r="G9600" s="17">
        <v>30103.852000000028</v>
      </c>
      <c r="H9600">
        <v>34.647494818687711</v>
      </c>
    </row>
    <row r="9601" spans="1:8" x14ac:dyDescent="0.3">
      <c r="A9601" t="s">
        <v>4435</v>
      </c>
      <c r="B9601" t="s">
        <v>248</v>
      </c>
      <c r="C9601" t="s">
        <v>26</v>
      </c>
      <c r="D9601" s="155">
        <v>1426.8</v>
      </c>
      <c r="E9601" s="17">
        <v>684</v>
      </c>
      <c r="F9601" s="17">
        <v>333981</v>
      </c>
      <c r="G9601" s="17">
        <v>175417.86300000004</v>
      </c>
      <c r="H9601">
        <v>63.28723810061836</v>
      </c>
    </row>
    <row r="9602" spans="1:8" x14ac:dyDescent="0.3">
      <c r="A9602" t="s">
        <v>4436</v>
      </c>
      <c r="B9602" t="s">
        <v>248</v>
      </c>
      <c r="C9602" t="s">
        <v>27</v>
      </c>
      <c r="D9602" s="155">
        <v>1426.8</v>
      </c>
      <c r="E9602" s="17">
        <v>684</v>
      </c>
      <c r="F9602" s="17">
        <v>235323</v>
      </c>
      <c r="G9602" s="17">
        <v>118267.0321</v>
      </c>
      <c r="H9602">
        <v>79.562760944032036</v>
      </c>
    </row>
    <row r="9603" spans="1:8" x14ac:dyDescent="0.3">
      <c r="A9603" t="s">
        <v>4437</v>
      </c>
      <c r="B9603" t="s">
        <v>248</v>
      </c>
      <c r="C9603" t="s">
        <v>28</v>
      </c>
      <c r="D9603" s="155">
        <v>1426.8</v>
      </c>
      <c r="E9603" s="17">
        <v>1584</v>
      </c>
      <c r="F9603" s="17">
        <v>421483</v>
      </c>
      <c r="G9603" s="17">
        <v>180719.66609999989</v>
      </c>
      <c r="H9603">
        <v>46.729936462306142</v>
      </c>
    </row>
    <row r="9604" spans="1:8" x14ac:dyDescent="0.3">
      <c r="A9604" t="s">
        <v>4438</v>
      </c>
      <c r="B9604" t="s">
        <v>248</v>
      </c>
      <c r="C9604" t="s">
        <v>29</v>
      </c>
      <c r="D9604" s="155">
        <v>1426.8</v>
      </c>
      <c r="E9604" s="17">
        <v>400</v>
      </c>
      <c r="F9604" s="17">
        <v>179412</v>
      </c>
      <c r="G9604" s="17">
        <v>86950.203599999979</v>
      </c>
      <c r="H9604">
        <v>49.557037519335942</v>
      </c>
    </row>
    <row r="9605" spans="1:8" x14ac:dyDescent="0.3">
      <c r="A9605" t="s">
        <v>10336</v>
      </c>
      <c r="B9605" t="s">
        <v>248</v>
      </c>
      <c r="C9605" t="s">
        <v>5077</v>
      </c>
      <c r="D9605" s="155">
        <v>1426.8</v>
      </c>
      <c r="E9605" s="17">
        <v>960</v>
      </c>
      <c r="F9605" s="17">
        <v>19201</v>
      </c>
      <c r="G9605" s="17">
        <v>7504.66</v>
      </c>
      <c r="H9605">
        <v>55.160196574312977</v>
      </c>
    </row>
    <row r="9606" spans="1:8" x14ac:dyDescent="0.3">
      <c r="A9606" t="s">
        <v>4439</v>
      </c>
      <c r="B9606" t="s">
        <v>248</v>
      </c>
      <c r="C9606" t="s">
        <v>30</v>
      </c>
      <c r="D9606" s="155">
        <v>1426.8</v>
      </c>
      <c r="E9606" s="17">
        <v>2608</v>
      </c>
      <c r="F9606" s="17">
        <v>585482</v>
      </c>
      <c r="G9606" s="17">
        <v>312942.76670000004</v>
      </c>
      <c r="H9606">
        <v>56.056848844521987</v>
      </c>
    </row>
    <row r="9607" spans="1:8" x14ac:dyDescent="0.3">
      <c r="A9607" t="s">
        <v>10337</v>
      </c>
      <c r="B9607" t="s">
        <v>248</v>
      </c>
      <c r="C9607" t="s">
        <v>5079</v>
      </c>
      <c r="D9607" s="155">
        <v>1426.8</v>
      </c>
      <c r="E9607" s="17">
        <v>1400</v>
      </c>
      <c r="F9607" s="17">
        <v>42018</v>
      </c>
      <c r="G9607" s="17">
        <v>19185.902000000006</v>
      </c>
      <c r="H9607">
        <v>94.70221058967077</v>
      </c>
    </row>
    <row r="9608" spans="1:8" x14ac:dyDescent="0.3">
      <c r="A9608" t="s">
        <v>10338</v>
      </c>
      <c r="B9608" t="s">
        <v>248</v>
      </c>
      <c r="C9608" t="s">
        <v>5081</v>
      </c>
      <c r="D9608" s="155">
        <v>1426.8</v>
      </c>
      <c r="E9608" s="17">
        <v>0</v>
      </c>
      <c r="F9608" s="17">
        <v>289716</v>
      </c>
      <c r="G9608" s="17">
        <v>129038.66079999995</v>
      </c>
      <c r="H9608">
        <v>65.477551584946823</v>
      </c>
    </row>
    <row r="9609" spans="1:8" x14ac:dyDescent="0.3">
      <c r="A9609" t="s">
        <v>10339</v>
      </c>
      <c r="B9609" t="s">
        <v>248</v>
      </c>
      <c r="C9609" t="s">
        <v>5083</v>
      </c>
      <c r="D9609" s="155">
        <v>1426.8</v>
      </c>
      <c r="E9609" s="17">
        <v>0</v>
      </c>
      <c r="F9609" s="17">
        <v>264673</v>
      </c>
      <c r="G9609" s="17">
        <v>136736.0379</v>
      </c>
      <c r="H9609">
        <v>36.789768693436905</v>
      </c>
    </row>
    <row r="9610" spans="1:8" x14ac:dyDescent="0.3">
      <c r="A9610" t="s">
        <v>10340</v>
      </c>
      <c r="B9610" t="s">
        <v>248</v>
      </c>
      <c r="C9610" t="s">
        <v>5085</v>
      </c>
      <c r="D9610" s="155">
        <v>1426.8</v>
      </c>
      <c r="E9610" s="17">
        <v>225</v>
      </c>
      <c r="F9610" s="17">
        <v>62908</v>
      </c>
      <c r="G9610" s="17">
        <v>30351.682100000002</v>
      </c>
      <c r="H9610">
        <v>23.691983776211988</v>
      </c>
    </row>
    <row r="9611" spans="1:8" x14ac:dyDescent="0.3">
      <c r="A9611" t="s">
        <v>4440</v>
      </c>
      <c r="B9611" t="s">
        <v>248</v>
      </c>
      <c r="C9611" t="s">
        <v>31</v>
      </c>
      <c r="D9611" s="155">
        <v>1426.8</v>
      </c>
      <c r="E9611" s="17">
        <v>5848</v>
      </c>
      <c r="F9611" s="17">
        <v>944737</v>
      </c>
      <c r="G9611" s="17">
        <v>467626.80810000037</v>
      </c>
      <c r="H9611">
        <v>43.857390885889409</v>
      </c>
    </row>
    <row r="9612" spans="1:8" x14ac:dyDescent="0.3">
      <c r="A9612" t="s">
        <v>10341</v>
      </c>
      <c r="B9612" t="s">
        <v>248</v>
      </c>
      <c r="C9612" t="s">
        <v>5087</v>
      </c>
      <c r="D9612" s="155">
        <v>1426.8</v>
      </c>
      <c r="E9612" s="17">
        <v>78</v>
      </c>
      <c r="F9612" s="17">
        <v>83877</v>
      </c>
      <c r="G9612" s="17">
        <v>19470.272000000012</v>
      </c>
      <c r="H9612">
        <v>77.421764265062507</v>
      </c>
    </row>
    <row r="9613" spans="1:8" x14ac:dyDescent="0.3">
      <c r="A9613" t="s">
        <v>4501</v>
      </c>
      <c r="B9613" t="s">
        <v>250</v>
      </c>
      <c r="C9613" t="s">
        <v>4</v>
      </c>
      <c r="D9613" s="155">
        <v>944.5</v>
      </c>
      <c r="E9613" s="17">
        <v>7770</v>
      </c>
      <c r="F9613" s="17">
        <v>2046029</v>
      </c>
      <c r="G9613" s="17">
        <v>1085761.6217000003</v>
      </c>
      <c r="H9613">
        <v>65.499269403745316</v>
      </c>
    </row>
    <row r="9614" spans="1:8" x14ac:dyDescent="0.3">
      <c r="A9614" t="s">
        <v>4502</v>
      </c>
      <c r="B9614" t="s">
        <v>250</v>
      </c>
      <c r="C9614" t="s">
        <v>2</v>
      </c>
      <c r="D9614" s="155">
        <v>944.5</v>
      </c>
      <c r="E9614" s="17">
        <v>13264</v>
      </c>
      <c r="F9614" s="17">
        <v>4633779</v>
      </c>
      <c r="G9614" s="17">
        <v>2450349.5395000014</v>
      </c>
      <c r="H9614">
        <v>63.413679325318554</v>
      </c>
    </row>
    <row r="9615" spans="1:8" x14ac:dyDescent="0.3">
      <c r="A9615" t="s">
        <v>4503</v>
      </c>
      <c r="B9615" t="s">
        <v>250</v>
      </c>
      <c r="C9615" t="s">
        <v>3</v>
      </c>
      <c r="D9615" s="155">
        <v>944.5</v>
      </c>
      <c r="E9615" s="17">
        <v>12128</v>
      </c>
      <c r="F9615" s="17">
        <v>1471227</v>
      </c>
      <c r="G9615" s="17">
        <v>729758.05530000117</v>
      </c>
      <c r="H9615">
        <v>76.897173439096889</v>
      </c>
    </row>
    <row r="9616" spans="1:8" x14ac:dyDescent="0.3">
      <c r="A9616" t="s">
        <v>4504</v>
      </c>
      <c r="B9616" t="s">
        <v>250</v>
      </c>
      <c r="C9616" t="s">
        <v>7</v>
      </c>
      <c r="D9616" s="155">
        <v>944.5</v>
      </c>
      <c r="E9616" s="17">
        <v>1893</v>
      </c>
      <c r="F9616" s="17">
        <v>472920</v>
      </c>
      <c r="G9616" s="17">
        <v>259285.6190000003</v>
      </c>
      <c r="H9616">
        <v>61.345599442629172</v>
      </c>
    </row>
    <row r="9617" spans="1:8" x14ac:dyDescent="0.3">
      <c r="A9617" t="s">
        <v>4505</v>
      </c>
      <c r="B9617" t="s">
        <v>250</v>
      </c>
      <c r="C9617" t="s">
        <v>5</v>
      </c>
      <c r="D9617" s="155">
        <v>944.5</v>
      </c>
      <c r="E9617" s="17">
        <v>3600</v>
      </c>
      <c r="F9617" s="17">
        <v>588268</v>
      </c>
      <c r="G9617" s="17">
        <v>332485.72579999978</v>
      </c>
      <c r="H9617">
        <v>57.821464606400774</v>
      </c>
    </row>
    <row r="9618" spans="1:8" x14ac:dyDescent="0.3">
      <c r="A9618" t="s">
        <v>4506</v>
      </c>
      <c r="B9618" t="s">
        <v>250</v>
      </c>
      <c r="C9618" t="s">
        <v>6</v>
      </c>
      <c r="D9618" s="155">
        <v>944.5</v>
      </c>
      <c r="E9618" s="17">
        <v>1320</v>
      </c>
      <c r="F9618" s="17">
        <v>294281</v>
      </c>
      <c r="G9618" s="17">
        <v>142308.58440000005</v>
      </c>
      <c r="H9618">
        <v>42.64812827585272</v>
      </c>
    </row>
    <row r="9619" spans="1:8" x14ac:dyDescent="0.3">
      <c r="A9619" t="s">
        <v>4507</v>
      </c>
      <c r="B9619" t="s">
        <v>250</v>
      </c>
      <c r="C9619" t="s">
        <v>8</v>
      </c>
      <c r="D9619" s="155">
        <v>944.5</v>
      </c>
      <c r="E9619" s="17">
        <v>3270</v>
      </c>
      <c r="F9619" s="17">
        <v>614944</v>
      </c>
      <c r="G9619" s="17">
        <v>290890.92560000008</v>
      </c>
      <c r="H9619">
        <v>54.792649048541243</v>
      </c>
    </row>
    <row r="9620" spans="1:8" x14ac:dyDescent="0.3">
      <c r="A9620" t="s">
        <v>4508</v>
      </c>
      <c r="B9620" t="s">
        <v>250</v>
      </c>
      <c r="C9620" t="s">
        <v>21</v>
      </c>
      <c r="D9620" s="155">
        <v>944.5</v>
      </c>
      <c r="E9620" s="17">
        <v>3070</v>
      </c>
      <c r="F9620" s="17">
        <v>348088</v>
      </c>
      <c r="G9620" s="17">
        <v>160157.98260000008</v>
      </c>
      <c r="H9620">
        <v>56.447436554645961</v>
      </c>
    </row>
    <row r="9621" spans="1:8" x14ac:dyDescent="0.3">
      <c r="A9621" t="s">
        <v>4509</v>
      </c>
      <c r="B9621" t="s">
        <v>250</v>
      </c>
      <c r="C9621" t="s">
        <v>22</v>
      </c>
      <c r="D9621" s="155">
        <v>944.5</v>
      </c>
      <c r="E9621" s="17">
        <v>2600</v>
      </c>
      <c r="F9621" s="17">
        <v>547088</v>
      </c>
      <c r="G9621" s="17">
        <v>254139.52819999977</v>
      </c>
      <c r="H9621">
        <v>51.598000709215448</v>
      </c>
    </row>
    <row r="9622" spans="1:8" x14ac:dyDescent="0.3">
      <c r="A9622" t="s">
        <v>4510</v>
      </c>
      <c r="B9622" t="s">
        <v>250</v>
      </c>
      <c r="C9622" t="s">
        <v>23</v>
      </c>
      <c r="D9622" s="155">
        <v>944.5</v>
      </c>
      <c r="E9622" s="17">
        <v>1480</v>
      </c>
      <c r="F9622" s="17">
        <v>467747</v>
      </c>
      <c r="G9622" s="17">
        <v>241782.55399999995</v>
      </c>
      <c r="H9622">
        <v>55.420826720678043</v>
      </c>
    </row>
    <row r="9623" spans="1:8" x14ac:dyDescent="0.3">
      <c r="A9623" t="s">
        <v>4511</v>
      </c>
      <c r="B9623" t="s">
        <v>250</v>
      </c>
      <c r="C9623" t="s">
        <v>24</v>
      </c>
      <c r="D9623" s="155">
        <v>944.5</v>
      </c>
      <c r="E9623" s="17">
        <v>6200</v>
      </c>
      <c r="F9623" s="17">
        <v>601650</v>
      </c>
      <c r="G9623" s="17">
        <v>303956.40800000005</v>
      </c>
      <c r="H9623">
        <v>57.944409849440078</v>
      </c>
    </row>
    <row r="9624" spans="1:8" x14ac:dyDescent="0.3">
      <c r="A9624" t="s">
        <v>4512</v>
      </c>
      <c r="B9624" t="s">
        <v>250</v>
      </c>
      <c r="C9624" t="s">
        <v>25</v>
      </c>
      <c r="D9624" s="155">
        <v>944.5</v>
      </c>
      <c r="E9624" s="17">
        <v>2280</v>
      </c>
      <c r="F9624" s="17">
        <v>323928</v>
      </c>
      <c r="G9624" s="17">
        <v>162305.66399999996</v>
      </c>
      <c r="H9624">
        <v>52.955912599233727</v>
      </c>
    </row>
    <row r="9625" spans="1:8" x14ac:dyDescent="0.3">
      <c r="A9625" t="s">
        <v>10342</v>
      </c>
      <c r="B9625" t="s">
        <v>250</v>
      </c>
      <c r="C9625" t="s">
        <v>5061</v>
      </c>
      <c r="D9625" s="155">
        <v>944.5</v>
      </c>
      <c r="E9625" s="17">
        <v>2835</v>
      </c>
      <c r="F9625" s="17">
        <v>284765</v>
      </c>
      <c r="G9625" s="17">
        <v>149408.61300000013</v>
      </c>
      <c r="H9625">
        <v>51.621269836346876</v>
      </c>
    </row>
    <row r="9626" spans="1:8" x14ac:dyDescent="0.3">
      <c r="A9626" t="s">
        <v>4513</v>
      </c>
      <c r="B9626" t="s">
        <v>250</v>
      </c>
      <c r="C9626" t="s">
        <v>14</v>
      </c>
      <c r="D9626" s="155">
        <v>944.5</v>
      </c>
      <c r="E9626" s="17">
        <v>1255</v>
      </c>
      <c r="F9626" s="17">
        <v>382268</v>
      </c>
      <c r="G9626" s="17">
        <v>196629.40300000019</v>
      </c>
      <c r="H9626">
        <v>36.767007569551936</v>
      </c>
    </row>
    <row r="9627" spans="1:8" x14ac:dyDescent="0.3">
      <c r="A9627" t="s">
        <v>4514</v>
      </c>
      <c r="B9627" t="s">
        <v>250</v>
      </c>
      <c r="C9627" t="s">
        <v>15</v>
      </c>
      <c r="D9627" s="155">
        <v>944.5</v>
      </c>
      <c r="E9627" s="17">
        <v>1390</v>
      </c>
      <c r="F9627" s="17">
        <v>374166</v>
      </c>
      <c r="G9627" s="17">
        <v>216968.17460000009</v>
      </c>
      <c r="H9627">
        <v>39.806310828266767</v>
      </c>
    </row>
    <row r="9628" spans="1:8" x14ac:dyDescent="0.3">
      <c r="A9628" t="s">
        <v>10343</v>
      </c>
      <c r="B9628" t="s">
        <v>250</v>
      </c>
      <c r="C9628" t="s">
        <v>5063</v>
      </c>
      <c r="D9628" s="155">
        <v>944.5</v>
      </c>
      <c r="E9628" s="17">
        <v>400</v>
      </c>
      <c r="F9628" s="17">
        <v>19696</v>
      </c>
      <c r="G9628" s="17">
        <v>8723.9150000000063</v>
      </c>
      <c r="H9628">
        <v>49.374304364211589</v>
      </c>
    </row>
    <row r="9629" spans="1:8" x14ac:dyDescent="0.3">
      <c r="A9629" t="s">
        <v>10344</v>
      </c>
      <c r="B9629" t="s">
        <v>250</v>
      </c>
      <c r="C9629" t="s">
        <v>5065</v>
      </c>
      <c r="D9629" s="155">
        <v>944.5</v>
      </c>
      <c r="E9629" s="17">
        <v>0</v>
      </c>
      <c r="F9629" s="17">
        <v>191417</v>
      </c>
      <c r="G9629" s="17">
        <v>74299.962200000009</v>
      </c>
      <c r="H9629">
        <v>67.87241287791521</v>
      </c>
    </row>
    <row r="9630" spans="1:8" x14ac:dyDescent="0.3">
      <c r="A9630" t="s">
        <v>10345</v>
      </c>
      <c r="B9630" t="s">
        <v>250</v>
      </c>
      <c r="C9630" t="s">
        <v>5067</v>
      </c>
      <c r="D9630" s="155">
        <v>944.5</v>
      </c>
      <c r="E9630" s="17">
        <v>0</v>
      </c>
      <c r="F9630" s="17">
        <v>185489</v>
      </c>
      <c r="G9630" s="17">
        <v>64749.128400000016</v>
      </c>
      <c r="H9630">
        <v>90.140552420464786</v>
      </c>
    </row>
    <row r="9631" spans="1:8" x14ac:dyDescent="0.3">
      <c r="A9631" t="s">
        <v>10346</v>
      </c>
      <c r="B9631" t="s">
        <v>250</v>
      </c>
      <c r="C9631" t="s">
        <v>5069</v>
      </c>
      <c r="D9631" s="155">
        <v>944.5</v>
      </c>
      <c r="E9631" s="17">
        <v>0</v>
      </c>
      <c r="F9631" s="17">
        <v>1310</v>
      </c>
      <c r="G9631" s="17">
        <v>-5121.8799999999992</v>
      </c>
      <c r="H9631">
        <v>131.74059372998229</v>
      </c>
    </row>
    <row r="9632" spans="1:8" x14ac:dyDescent="0.3">
      <c r="A9632" t="s">
        <v>10347</v>
      </c>
      <c r="B9632" t="s">
        <v>250</v>
      </c>
      <c r="C9632" t="s">
        <v>5071</v>
      </c>
      <c r="D9632" s="155">
        <v>944.5</v>
      </c>
      <c r="E9632" s="17">
        <v>0</v>
      </c>
      <c r="F9632" s="17">
        <v>2729</v>
      </c>
      <c r="G9632" s="17">
        <v>1234.6680000000003</v>
      </c>
      <c r="H9632">
        <v>113.46091778801497</v>
      </c>
    </row>
    <row r="9633" spans="1:8" x14ac:dyDescent="0.3">
      <c r="A9633" t="s">
        <v>10348</v>
      </c>
      <c r="B9633" t="s">
        <v>250</v>
      </c>
      <c r="C9633" t="s">
        <v>5073</v>
      </c>
      <c r="D9633" s="155">
        <v>944.5</v>
      </c>
      <c r="E9633" s="17">
        <v>0</v>
      </c>
      <c r="F9633" s="17">
        <v>40802</v>
      </c>
      <c r="G9633" s="17">
        <v>14636.093199999999</v>
      </c>
      <c r="H9633">
        <v>43.625864382426123</v>
      </c>
    </row>
    <row r="9634" spans="1:8" x14ac:dyDescent="0.3">
      <c r="A9634" t="s">
        <v>10349</v>
      </c>
      <c r="B9634" t="s">
        <v>250</v>
      </c>
      <c r="C9634" t="s">
        <v>5075</v>
      </c>
      <c r="D9634" s="155">
        <v>944.5</v>
      </c>
      <c r="E9634" s="17">
        <v>0</v>
      </c>
      <c r="F9634" s="17">
        <v>379</v>
      </c>
      <c r="G9634" s="17">
        <v>192.64</v>
      </c>
      <c r="H9634">
        <v>623.10570937969533</v>
      </c>
    </row>
    <row r="9635" spans="1:8" x14ac:dyDescent="0.3">
      <c r="A9635" t="s">
        <v>4515</v>
      </c>
      <c r="B9635" t="s">
        <v>250</v>
      </c>
      <c r="C9635" t="s">
        <v>26</v>
      </c>
      <c r="D9635" s="155">
        <v>944.5</v>
      </c>
      <c r="E9635" s="17">
        <v>684</v>
      </c>
      <c r="F9635" s="17">
        <v>273914</v>
      </c>
      <c r="G9635" s="17">
        <v>143497.63700000005</v>
      </c>
      <c r="H9635">
        <v>72.283623152410669</v>
      </c>
    </row>
    <row r="9636" spans="1:8" x14ac:dyDescent="0.3">
      <c r="A9636" t="s">
        <v>4516</v>
      </c>
      <c r="B9636" t="s">
        <v>250</v>
      </c>
      <c r="C9636" t="s">
        <v>27</v>
      </c>
      <c r="D9636" s="155">
        <v>944.5</v>
      </c>
      <c r="E9636" s="17">
        <v>912</v>
      </c>
      <c r="F9636" s="17">
        <v>199170</v>
      </c>
      <c r="G9636" s="17">
        <v>99596.299800000052</v>
      </c>
      <c r="H9636">
        <v>118.99242342407203</v>
      </c>
    </row>
    <row r="9637" spans="1:8" x14ac:dyDescent="0.3">
      <c r="A9637" t="s">
        <v>4517</v>
      </c>
      <c r="B9637" t="s">
        <v>250</v>
      </c>
      <c r="C9637" t="s">
        <v>28</v>
      </c>
      <c r="D9637" s="155">
        <v>944.5</v>
      </c>
      <c r="E9637" s="17">
        <v>792</v>
      </c>
      <c r="F9637" s="17">
        <v>156852</v>
      </c>
      <c r="G9637" s="17">
        <v>60350.604000000007</v>
      </c>
      <c r="H9637">
        <v>62.828621650198734</v>
      </c>
    </row>
    <row r="9638" spans="1:8" x14ac:dyDescent="0.3">
      <c r="A9638" t="s">
        <v>4518</v>
      </c>
      <c r="B9638" t="s">
        <v>250</v>
      </c>
      <c r="C9638" t="s">
        <v>29</v>
      </c>
      <c r="D9638" s="155">
        <v>944.5</v>
      </c>
      <c r="E9638" s="17">
        <v>200</v>
      </c>
      <c r="F9638" s="17">
        <v>95473</v>
      </c>
      <c r="G9638" s="17">
        <v>48224.83</v>
      </c>
      <c r="H9638">
        <v>70.909049408686158</v>
      </c>
    </row>
    <row r="9639" spans="1:8" x14ac:dyDescent="0.3">
      <c r="A9639" t="s">
        <v>10350</v>
      </c>
      <c r="B9639" t="s">
        <v>250</v>
      </c>
      <c r="C9639" t="s">
        <v>5077</v>
      </c>
      <c r="D9639" s="155">
        <v>944.5</v>
      </c>
      <c r="E9639" s="17">
        <v>0</v>
      </c>
      <c r="F9639" s="17">
        <v>7817</v>
      </c>
      <c r="G9639" s="17">
        <v>4239.4760000000006</v>
      </c>
      <c r="H9639">
        <v>67.018927420193407</v>
      </c>
    </row>
    <row r="9640" spans="1:8" x14ac:dyDescent="0.3">
      <c r="A9640" t="s">
        <v>4519</v>
      </c>
      <c r="B9640" t="s">
        <v>250</v>
      </c>
      <c r="C9640" t="s">
        <v>30</v>
      </c>
      <c r="D9640" s="155">
        <v>944.5</v>
      </c>
      <c r="E9640" s="17">
        <v>1108</v>
      </c>
      <c r="F9640" s="17">
        <v>194951</v>
      </c>
      <c r="G9640" s="17">
        <v>109109.07909999999</v>
      </c>
      <c r="H9640">
        <v>68.374952334040756</v>
      </c>
    </row>
    <row r="9641" spans="1:8" x14ac:dyDescent="0.3">
      <c r="A9641" t="s">
        <v>10351</v>
      </c>
      <c r="B9641" t="s">
        <v>250</v>
      </c>
      <c r="C9641" t="s">
        <v>5079</v>
      </c>
      <c r="D9641" s="155">
        <v>944.5</v>
      </c>
      <c r="E9641" s="17">
        <v>1000</v>
      </c>
      <c r="F9641" s="17">
        <v>27292</v>
      </c>
      <c r="G9641" s="17">
        <v>12243.447999999999</v>
      </c>
      <c r="H9641">
        <v>61.858651290835162</v>
      </c>
    </row>
    <row r="9642" spans="1:8" x14ac:dyDescent="0.3">
      <c r="A9642" t="s">
        <v>10352</v>
      </c>
      <c r="B9642" t="s">
        <v>250</v>
      </c>
      <c r="C9642" t="s">
        <v>5081</v>
      </c>
      <c r="D9642" s="155">
        <v>944.5</v>
      </c>
      <c r="E9642" s="17">
        <v>0</v>
      </c>
      <c r="F9642" s="17">
        <v>89389</v>
      </c>
      <c r="G9642" s="17">
        <v>43246.300799999997</v>
      </c>
      <c r="H9642">
        <v>65.006104666716098</v>
      </c>
    </row>
    <row r="9643" spans="1:8" x14ac:dyDescent="0.3">
      <c r="A9643" t="s">
        <v>10353</v>
      </c>
      <c r="B9643" t="s">
        <v>250</v>
      </c>
      <c r="C9643" t="s">
        <v>5083</v>
      </c>
      <c r="D9643" s="155">
        <v>944.5</v>
      </c>
      <c r="E9643" s="17">
        <v>0</v>
      </c>
      <c r="F9643" s="17">
        <v>122164</v>
      </c>
      <c r="G9643" s="17">
        <v>63351.037999999993</v>
      </c>
      <c r="H9643">
        <v>58.528325454854617</v>
      </c>
    </row>
    <row r="9644" spans="1:8" x14ac:dyDescent="0.3">
      <c r="A9644" t="s">
        <v>10354</v>
      </c>
      <c r="B9644" t="s">
        <v>250</v>
      </c>
      <c r="C9644" t="s">
        <v>5085</v>
      </c>
      <c r="D9644" s="155">
        <v>944.5</v>
      </c>
      <c r="E9644" s="17">
        <v>180</v>
      </c>
      <c r="F9644" s="17">
        <v>35373</v>
      </c>
      <c r="G9644" s="17">
        <v>15149.0468</v>
      </c>
      <c r="H9644">
        <v>52.78788651468993</v>
      </c>
    </row>
    <row r="9645" spans="1:8" x14ac:dyDescent="0.3">
      <c r="A9645" t="s">
        <v>4520</v>
      </c>
      <c r="B9645" t="s">
        <v>250</v>
      </c>
      <c r="C9645" t="s">
        <v>31</v>
      </c>
      <c r="D9645" s="155">
        <v>944.5</v>
      </c>
      <c r="E9645" s="17">
        <v>4260</v>
      </c>
      <c r="F9645" s="17">
        <v>430940</v>
      </c>
      <c r="G9645" s="17">
        <v>178846.85949999999</v>
      </c>
      <c r="H9645">
        <v>68.771981128141846</v>
      </c>
    </row>
    <row r="9646" spans="1:8" x14ac:dyDescent="0.3">
      <c r="A9646" t="s">
        <v>4901</v>
      </c>
      <c r="B9646" t="s">
        <v>251</v>
      </c>
      <c r="C9646" t="s">
        <v>4</v>
      </c>
      <c r="D9646" s="155">
        <v>1000</v>
      </c>
      <c r="E9646" s="17">
        <v>6031</v>
      </c>
      <c r="F9646" s="17">
        <v>1602699</v>
      </c>
      <c r="G9646" s="17">
        <v>834210.65630000166</v>
      </c>
      <c r="H9646">
        <v>61.993580032748298</v>
      </c>
    </row>
    <row r="9647" spans="1:8" x14ac:dyDescent="0.3">
      <c r="A9647" t="s">
        <v>4902</v>
      </c>
      <c r="B9647" t="s">
        <v>251</v>
      </c>
      <c r="C9647" t="s">
        <v>2</v>
      </c>
      <c r="D9647" s="155">
        <v>1000</v>
      </c>
      <c r="E9647" s="17">
        <v>13632</v>
      </c>
      <c r="F9647" s="17">
        <v>4032044.99</v>
      </c>
      <c r="G9647" s="17">
        <v>2054370.9134999991</v>
      </c>
      <c r="H9647">
        <v>72.153550903512766</v>
      </c>
    </row>
    <row r="9648" spans="1:8" x14ac:dyDescent="0.3">
      <c r="A9648" t="s">
        <v>4903</v>
      </c>
      <c r="B9648" t="s">
        <v>251</v>
      </c>
      <c r="C9648" t="s">
        <v>3</v>
      </c>
      <c r="D9648" s="155">
        <v>1000</v>
      </c>
      <c r="E9648" s="17">
        <v>10408</v>
      </c>
      <c r="F9648" s="17">
        <v>1367488</v>
      </c>
      <c r="G9648" s="17">
        <v>656727.50490000076</v>
      </c>
      <c r="H9648">
        <v>69.773036612737712</v>
      </c>
    </row>
    <row r="9649" spans="1:8" x14ac:dyDescent="0.3">
      <c r="A9649" t="s">
        <v>4904</v>
      </c>
      <c r="B9649" t="s">
        <v>251</v>
      </c>
      <c r="C9649" t="s">
        <v>7</v>
      </c>
      <c r="D9649" s="155">
        <v>1000</v>
      </c>
      <c r="E9649" s="17">
        <v>2577</v>
      </c>
      <c r="F9649" s="17">
        <v>534211</v>
      </c>
      <c r="G9649" s="17">
        <v>286289.17400000006</v>
      </c>
      <c r="H9649">
        <v>80.293655286727244</v>
      </c>
    </row>
    <row r="9650" spans="1:8" x14ac:dyDescent="0.3">
      <c r="A9650" t="s">
        <v>4905</v>
      </c>
      <c r="B9650" t="s">
        <v>251</v>
      </c>
      <c r="C9650" t="s">
        <v>5</v>
      </c>
      <c r="D9650" s="155">
        <v>1000</v>
      </c>
      <c r="E9650" s="17">
        <v>4800</v>
      </c>
      <c r="F9650" s="17">
        <v>685559</v>
      </c>
      <c r="G9650" s="17">
        <v>368311.73200000054</v>
      </c>
      <c r="H9650">
        <v>68.103578578650058</v>
      </c>
    </row>
    <row r="9651" spans="1:8" x14ac:dyDescent="0.3">
      <c r="A9651" t="s">
        <v>4906</v>
      </c>
      <c r="B9651" t="s">
        <v>251</v>
      </c>
      <c r="C9651" t="s">
        <v>6</v>
      </c>
      <c r="D9651" s="155">
        <v>1000</v>
      </c>
      <c r="E9651" s="17">
        <v>1688</v>
      </c>
      <c r="F9651" s="17">
        <v>348059</v>
      </c>
      <c r="G9651" s="17">
        <v>152916.09740000006</v>
      </c>
      <c r="H9651">
        <v>53.601709577112864</v>
      </c>
    </row>
    <row r="9652" spans="1:8" x14ac:dyDescent="0.3">
      <c r="A9652" t="s">
        <v>4907</v>
      </c>
      <c r="B9652" t="s">
        <v>251</v>
      </c>
      <c r="C9652" t="s">
        <v>8</v>
      </c>
      <c r="D9652" s="155">
        <v>1000</v>
      </c>
      <c r="E9652" s="17">
        <v>2880</v>
      </c>
      <c r="F9652" s="17">
        <v>484110</v>
      </c>
      <c r="G9652" s="17">
        <v>214343.18830000015</v>
      </c>
      <c r="H9652">
        <v>59.815747660408164</v>
      </c>
    </row>
    <row r="9653" spans="1:8" x14ac:dyDescent="0.3">
      <c r="A9653" t="s">
        <v>4908</v>
      </c>
      <c r="B9653" t="s">
        <v>251</v>
      </c>
      <c r="C9653" t="s">
        <v>21</v>
      </c>
      <c r="D9653" s="155">
        <v>1000</v>
      </c>
      <c r="E9653" s="17">
        <v>2510</v>
      </c>
      <c r="F9653" s="17">
        <v>282677</v>
      </c>
      <c r="G9653" s="17">
        <v>130793.1552000001</v>
      </c>
      <c r="H9653">
        <v>63.155153141079765</v>
      </c>
    </row>
    <row r="9654" spans="1:8" x14ac:dyDescent="0.3">
      <c r="A9654" t="s">
        <v>4909</v>
      </c>
      <c r="B9654" t="s">
        <v>251</v>
      </c>
      <c r="C9654" t="s">
        <v>22</v>
      </c>
      <c r="D9654" s="155">
        <v>1000</v>
      </c>
      <c r="E9654" s="17">
        <v>2120</v>
      </c>
      <c r="F9654" s="17">
        <v>386706</v>
      </c>
      <c r="G9654" s="17">
        <v>183003.55000000005</v>
      </c>
      <c r="H9654">
        <v>66.600258007206094</v>
      </c>
    </row>
    <row r="9655" spans="1:8" x14ac:dyDescent="0.3">
      <c r="A9655" t="s">
        <v>4910</v>
      </c>
      <c r="B9655" t="s">
        <v>251</v>
      </c>
      <c r="C9655" t="s">
        <v>23</v>
      </c>
      <c r="D9655" s="155">
        <v>1000</v>
      </c>
      <c r="E9655" s="17">
        <v>1200</v>
      </c>
      <c r="F9655" s="17">
        <v>347127</v>
      </c>
      <c r="G9655" s="17">
        <v>173841.84279999993</v>
      </c>
      <c r="H9655">
        <v>62.140445469151878</v>
      </c>
    </row>
    <row r="9656" spans="1:8" x14ac:dyDescent="0.3">
      <c r="A9656" t="s">
        <v>4911</v>
      </c>
      <c r="B9656" t="s">
        <v>251</v>
      </c>
      <c r="C9656" t="s">
        <v>24</v>
      </c>
      <c r="D9656" s="155">
        <v>1000</v>
      </c>
      <c r="E9656" s="17">
        <v>3800</v>
      </c>
      <c r="F9656" s="17">
        <v>381465</v>
      </c>
      <c r="G9656" s="17">
        <v>195480.95600000003</v>
      </c>
      <c r="H9656">
        <v>59.966586297048195</v>
      </c>
    </row>
    <row r="9657" spans="1:8" x14ac:dyDescent="0.3">
      <c r="A9657" t="s">
        <v>4912</v>
      </c>
      <c r="B9657" t="s">
        <v>251</v>
      </c>
      <c r="C9657" t="s">
        <v>25</v>
      </c>
      <c r="D9657" s="155">
        <v>1000</v>
      </c>
      <c r="E9657" s="17">
        <v>1440</v>
      </c>
      <c r="F9657" s="17">
        <v>174809</v>
      </c>
      <c r="G9657" s="17">
        <v>85187.271999999924</v>
      </c>
      <c r="H9657">
        <v>68.629160100550564</v>
      </c>
    </row>
    <row r="9658" spans="1:8" x14ac:dyDescent="0.3">
      <c r="A9658" t="s">
        <v>10355</v>
      </c>
      <c r="B9658" t="s">
        <v>251</v>
      </c>
      <c r="C9658" t="s">
        <v>5061</v>
      </c>
      <c r="D9658" s="155">
        <v>1000</v>
      </c>
      <c r="E9658" s="17">
        <v>2490</v>
      </c>
      <c r="F9658" s="17">
        <v>279393</v>
      </c>
      <c r="G9658" s="17">
        <v>129985.14900000009</v>
      </c>
      <c r="H9658">
        <v>56.2910958547955</v>
      </c>
    </row>
    <row r="9659" spans="1:8" x14ac:dyDescent="0.3">
      <c r="A9659" t="s">
        <v>4913</v>
      </c>
      <c r="B9659" t="s">
        <v>251</v>
      </c>
      <c r="C9659" t="s">
        <v>14</v>
      </c>
      <c r="D9659" s="155">
        <v>1000</v>
      </c>
      <c r="E9659" s="17">
        <v>1230</v>
      </c>
      <c r="F9659" s="17">
        <v>388765</v>
      </c>
      <c r="G9659" s="17">
        <v>190409.94499999992</v>
      </c>
      <c r="H9659">
        <v>37.371878304286199</v>
      </c>
    </row>
    <row r="9660" spans="1:8" x14ac:dyDescent="0.3">
      <c r="A9660" t="s">
        <v>4914</v>
      </c>
      <c r="B9660" t="s">
        <v>251</v>
      </c>
      <c r="C9660" t="s">
        <v>15</v>
      </c>
      <c r="D9660" s="155">
        <v>1000</v>
      </c>
      <c r="E9660" s="17">
        <v>1075</v>
      </c>
      <c r="F9660" s="17">
        <v>296835</v>
      </c>
      <c r="G9660" s="17">
        <v>171431.291</v>
      </c>
      <c r="H9660">
        <v>58.8313643506349</v>
      </c>
    </row>
    <row r="9661" spans="1:8" x14ac:dyDescent="0.3">
      <c r="A9661" t="s">
        <v>10356</v>
      </c>
      <c r="B9661" t="s">
        <v>251</v>
      </c>
      <c r="C9661" t="s">
        <v>5063</v>
      </c>
      <c r="D9661" s="155">
        <v>1000</v>
      </c>
      <c r="E9661" s="17">
        <v>400</v>
      </c>
      <c r="F9661" s="17">
        <v>13912</v>
      </c>
      <c r="G9661" s="17">
        <v>4619.57</v>
      </c>
      <c r="H9661">
        <v>60.096030618471218</v>
      </c>
    </row>
    <row r="9662" spans="1:8" x14ac:dyDescent="0.3">
      <c r="A9662" t="s">
        <v>10357</v>
      </c>
      <c r="B9662" t="s">
        <v>251</v>
      </c>
      <c r="C9662" t="s">
        <v>5065</v>
      </c>
      <c r="D9662" s="155">
        <v>1000</v>
      </c>
      <c r="E9662" s="17">
        <v>0</v>
      </c>
      <c r="F9662" s="17">
        <v>127198</v>
      </c>
      <c r="G9662" s="17">
        <v>56996.159999999989</v>
      </c>
      <c r="H9662">
        <v>74.548280933947069</v>
      </c>
    </row>
    <row r="9663" spans="1:8" x14ac:dyDescent="0.3">
      <c r="A9663" t="s">
        <v>10358</v>
      </c>
      <c r="B9663" t="s">
        <v>251</v>
      </c>
      <c r="C9663" t="s">
        <v>5067</v>
      </c>
      <c r="D9663" s="155">
        <v>1000</v>
      </c>
      <c r="E9663" s="17">
        <v>0</v>
      </c>
      <c r="F9663" s="17">
        <v>315023</v>
      </c>
      <c r="G9663" s="17">
        <v>92226.527100000036</v>
      </c>
      <c r="H9663">
        <v>53.479934966241572</v>
      </c>
    </row>
    <row r="9664" spans="1:8" x14ac:dyDescent="0.3">
      <c r="A9664" t="s">
        <v>10359</v>
      </c>
      <c r="B9664" t="s">
        <v>251</v>
      </c>
      <c r="C9664" t="s">
        <v>5069</v>
      </c>
      <c r="D9664" s="155">
        <v>1000</v>
      </c>
      <c r="E9664" s="17">
        <v>0</v>
      </c>
      <c r="F9664" s="17">
        <v>29548</v>
      </c>
      <c r="G9664" s="17">
        <v>9614.883300000005</v>
      </c>
      <c r="H9664">
        <v>45.95061239971573</v>
      </c>
    </row>
    <row r="9665" spans="1:8" x14ac:dyDescent="0.3">
      <c r="A9665" t="s">
        <v>10360</v>
      </c>
      <c r="B9665" t="s">
        <v>251</v>
      </c>
      <c r="C9665" t="s">
        <v>5071</v>
      </c>
      <c r="D9665" s="155">
        <v>1000</v>
      </c>
      <c r="E9665" s="17">
        <v>0</v>
      </c>
      <c r="F9665" s="17">
        <v>9805</v>
      </c>
      <c r="G9665" s="17">
        <v>2805.7599999999984</v>
      </c>
      <c r="H9665">
        <v>74.633077519845017</v>
      </c>
    </row>
    <row r="9666" spans="1:8" x14ac:dyDescent="0.3">
      <c r="A9666" t="s">
        <v>10361</v>
      </c>
      <c r="B9666" t="s">
        <v>251</v>
      </c>
      <c r="C9666" t="s">
        <v>5073</v>
      </c>
      <c r="D9666" s="155">
        <v>1000</v>
      </c>
      <c r="E9666" s="17">
        <v>0</v>
      </c>
      <c r="F9666" s="17">
        <v>24233</v>
      </c>
      <c r="G9666" s="17">
        <v>8698.5688999999966</v>
      </c>
      <c r="H9666">
        <v>87.262879256646869</v>
      </c>
    </row>
    <row r="9667" spans="1:8" x14ac:dyDescent="0.3">
      <c r="A9667" t="s">
        <v>10362</v>
      </c>
      <c r="B9667" t="s">
        <v>251</v>
      </c>
      <c r="C9667" t="s">
        <v>5075</v>
      </c>
      <c r="D9667" s="155">
        <v>1000</v>
      </c>
      <c r="E9667" s="17">
        <v>0</v>
      </c>
      <c r="F9667" s="17">
        <v>1124</v>
      </c>
      <c r="G9667" s="17">
        <v>537.54999999999995</v>
      </c>
      <c r="H9667">
        <v>22.651683860516677</v>
      </c>
    </row>
    <row r="9668" spans="1:8" x14ac:dyDescent="0.3">
      <c r="A9668" t="s">
        <v>4915</v>
      </c>
      <c r="B9668" t="s">
        <v>251</v>
      </c>
      <c r="C9668" t="s">
        <v>26</v>
      </c>
      <c r="D9668" s="155">
        <v>1000</v>
      </c>
      <c r="E9668" s="17">
        <v>684</v>
      </c>
      <c r="F9668" s="17">
        <v>279998</v>
      </c>
      <c r="G9668" s="17">
        <v>145504.03330000004</v>
      </c>
      <c r="H9668">
        <v>73.824046513158379</v>
      </c>
    </row>
    <row r="9669" spans="1:8" x14ac:dyDescent="0.3">
      <c r="A9669" t="s">
        <v>4916</v>
      </c>
      <c r="B9669" t="s">
        <v>251</v>
      </c>
      <c r="C9669" t="s">
        <v>27</v>
      </c>
      <c r="D9669" s="155">
        <v>1000</v>
      </c>
      <c r="E9669" s="17">
        <v>912</v>
      </c>
      <c r="F9669" s="17">
        <v>256252</v>
      </c>
      <c r="G9669" s="17">
        <v>124131.21560000005</v>
      </c>
      <c r="H9669">
        <v>86.943623412214748</v>
      </c>
    </row>
    <row r="9670" spans="1:8" x14ac:dyDescent="0.3">
      <c r="A9670" t="s">
        <v>4917</v>
      </c>
      <c r="B9670" t="s">
        <v>251</v>
      </c>
      <c r="C9670" t="s">
        <v>28</v>
      </c>
      <c r="D9670" s="155">
        <v>1000</v>
      </c>
      <c r="E9670" s="17">
        <v>792</v>
      </c>
      <c r="F9670" s="17">
        <v>156683</v>
      </c>
      <c r="G9670" s="17">
        <v>59307.085999999923</v>
      </c>
      <c r="H9670">
        <v>65.304322015401013</v>
      </c>
    </row>
    <row r="9671" spans="1:8" x14ac:dyDescent="0.3">
      <c r="A9671" t="s">
        <v>4918</v>
      </c>
      <c r="B9671" t="s">
        <v>251</v>
      </c>
      <c r="C9671" t="s">
        <v>29</v>
      </c>
      <c r="D9671" s="155">
        <v>1000</v>
      </c>
      <c r="E9671" s="17">
        <v>200</v>
      </c>
      <c r="F9671" s="17">
        <v>87380</v>
      </c>
      <c r="G9671" s="17">
        <v>43219.72909999999</v>
      </c>
      <c r="H9671">
        <v>64.801851860922213</v>
      </c>
    </row>
    <row r="9672" spans="1:8" x14ac:dyDescent="0.3">
      <c r="A9672" t="s">
        <v>10363</v>
      </c>
      <c r="B9672" t="s">
        <v>251</v>
      </c>
      <c r="C9672" t="s">
        <v>5077</v>
      </c>
      <c r="D9672" s="155">
        <v>1000</v>
      </c>
      <c r="E9672" s="17">
        <v>320</v>
      </c>
      <c r="F9672" s="17">
        <v>6701</v>
      </c>
      <c r="G9672" s="17">
        <v>3198.5</v>
      </c>
      <c r="H9672">
        <v>56.219916802284096</v>
      </c>
    </row>
    <row r="9673" spans="1:8" x14ac:dyDescent="0.3">
      <c r="A9673" t="s">
        <v>4919</v>
      </c>
      <c r="B9673" t="s">
        <v>251</v>
      </c>
      <c r="C9673" t="s">
        <v>30</v>
      </c>
      <c r="D9673" s="155">
        <v>1000</v>
      </c>
      <c r="E9673" s="17">
        <v>1108</v>
      </c>
      <c r="F9673" s="17">
        <v>146179</v>
      </c>
      <c r="G9673" s="17">
        <v>76056.253399999943</v>
      </c>
      <c r="H9673">
        <v>83.606298498866764</v>
      </c>
    </row>
    <row r="9674" spans="1:8" x14ac:dyDescent="0.3">
      <c r="A9674" t="s">
        <v>10364</v>
      </c>
      <c r="B9674" t="s">
        <v>251</v>
      </c>
      <c r="C9674" t="s">
        <v>5079</v>
      </c>
      <c r="D9674" s="155">
        <v>1000</v>
      </c>
      <c r="E9674" s="17">
        <v>800</v>
      </c>
      <c r="F9674" s="17">
        <v>18042</v>
      </c>
      <c r="G9674" s="17">
        <v>8411.2939999999999</v>
      </c>
      <c r="H9674">
        <v>101.54824791661177</v>
      </c>
    </row>
    <row r="9675" spans="1:8" x14ac:dyDescent="0.3">
      <c r="A9675" t="s">
        <v>10365</v>
      </c>
      <c r="B9675" t="s">
        <v>251</v>
      </c>
      <c r="C9675" t="s">
        <v>5081</v>
      </c>
      <c r="D9675" s="155">
        <v>1000</v>
      </c>
      <c r="E9675" s="17">
        <v>0</v>
      </c>
      <c r="F9675" s="17">
        <v>83623</v>
      </c>
      <c r="G9675" s="17">
        <v>41509.614000000001</v>
      </c>
      <c r="H9675">
        <v>75.914442650134987</v>
      </c>
    </row>
    <row r="9676" spans="1:8" x14ac:dyDescent="0.3">
      <c r="A9676" t="s">
        <v>10366</v>
      </c>
      <c r="B9676" t="s">
        <v>251</v>
      </c>
      <c r="C9676" t="s">
        <v>5083</v>
      </c>
      <c r="D9676" s="155">
        <v>1000</v>
      </c>
      <c r="E9676" s="17">
        <v>0</v>
      </c>
      <c r="F9676" s="17">
        <v>121611</v>
      </c>
      <c r="G9676" s="17">
        <v>66551.924499999994</v>
      </c>
      <c r="H9676">
        <v>70.983005359397964</v>
      </c>
    </row>
    <row r="9677" spans="1:8" x14ac:dyDescent="0.3">
      <c r="A9677" t="s">
        <v>10367</v>
      </c>
      <c r="B9677" t="s">
        <v>251</v>
      </c>
      <c r="C9677" t="s">
        <v>5085</v>
      </c>
      <c r="D9677" s="155">
        <v>1000</v>
      </c>
      <c r="E9677" s="17">
        <v>135</v>
      </c>
      <c r="F9677" s="17">
        <v>19360</v>
      </c>
      <c r="G9677" s="17">
        <v>5263.0600000000013</v>
      </c>
      <c r="H9677">
        <v>35.970770408329763</v>
      </c>
    </row>
    <row r="9678" spans="1:8" x14ac:dyDescent="0.3">
      <c r="A9678" t="s">
        <v>4920</v>
      </c>
      <c r="B9678" t="s">
        <v>251</v>
      </c>
      <c r="C9678" t="s">
        <v>31</v>
      </c>
      <c r="D9678" s="155">
        <v>1000</v>
      </c>
      <c r="E9678" s="17">
        <v>1560</v>
      </c>
      <c r="F9678" s="17">
        <v>161595</v>
      </c>
      <c r="G9678" s="17">
        <v>70207.031400000007</v>
      </c>
      <c r="H9678">
        <v>61.428092146037649</v>
      </c>
    </row>
    <row r="9679" spans="1:8" x14ac:dyDescent="0.3">
      <c r="A9679" t="s">
        <v>4981</v>
      </c>
      <c r="B9679" t="s">
        <v>252</v>
      </c>
      <c r="C9679" t="s">
        <v>4</v>
      </c>
      <c r="D9679" s="155">
        <v>1300</v>
      </c>
      <c r="E9679" s="17">
        <v>9550</v>
      </c>
      <c r="F9679" s="17">
        <v>3637882</v>
      </c>
      <c r="G9679" s="17">
        <v>2039248.5468000001</v>
      </c>
      <c r="H9679">
        <v>47.260085690605123</v>
      </c>
    </row>
    <row r="9680" spans="1:8" x14ac:dyDescent="0.3">
      <c r="A9680" t="s">
        <v>4982</v>
      </c>
      <c r="B9680" t="s">
        <v>252</v>
      </c>
      <c r="C9680" t="s">
        <v>2</v>
      </c>
      <c r="D9680" s="155">
        <v>1300</v>
      </c>
      <c r="E9680" s="17">
        <v>13206</v>
      </c>
      <c r="F9680" s="17">
        <v>6498947</v>
      </c>
      <c r="G9680" s="17">
        <v>3691604.3667999986</v>
      </c>
      <c r="H9680">
        <v>47.396197995230843</v>
      </c>
    </row>
    <row r="9681" spans="1:8" x14ac:dyDescent="0.3">
      <c r="A9681" t="s">
        <v>4983</v>
      </c>
      <c r="B9681" t="s">
        <v>252</v>
      </c>
      <c r="C9681" t="s">
        <v>3</v>
      </c>
      <c r="D9681" s="155">
        <v>1300</v>
      </c>
      <c r="E9681" s="17">
        <v>11500</v>
      </c>
      <c r="F9681" s="17">
        <v>2275040</v>
      </c>
      <c r="G9681" s="17">
        <v>1244420.7897000012</v>
      </c>
      <c r="H9681">
        <v>58.243107327416382</v>
      </c>
    </row>
    <row r="9682" spans="1:8" x14ac:dyDescent="0.3">
      <c r="A9682" t="s">
        <v>4984</v>
      </c>
      <c r="B9682" t="s">
        <v>252</v>
      </c>
      <c r="C9682" t="s">
        <v>7</v>
      </c>
      <c r="D9682" s="155">
        <v>1300</v>
      </c>
      <c r="E9682" s="17">
        <v>4167</v>
      </c>
      <c r="F9682" s="17">
        <v>1278980</v>
      </c>
      <c r="G9682" s="17">
        <v>732219.82399999979</v>
      </c>
      <c r="H9682">
        <v>51.635521615239114</v>
      </c>
    </row>
    <row r="9683" spans="1:8" x14ac:dyDescent="0.3">
      <c r="A9683" t="s">
        <v>4985</v>
      </c>
      <c r="B9683" t="s">
        <v>252</v>
      </c>
      <c r="C9683" t="s">
        <v>5</v>
      </c>
      <c r="D9683" s="155">
        <v>1300</v>
      </c>
      <c r="E9683" s="17">
        <v>3600</v>
      </c>
      <c r="F9683" s="17">
        <v>795175</v>
      </c>
      <c r="G9683" s="17">
        <v>452443.51140000013</v>
      </c>
      <c r="H9683">
        <v>46.41329853693518</v>
      </c>
    </row>
    <row r="9684" spans="1:8" x14ac:dyDescent="0.3">
      <c r="A9684" t="s">
        <v>4986</v>
      </c>
      <c r="B9684" t="s">
        <v>252</v>
      </c>
      <c r="C9684" t="s">
        <v>6</v>
      </c>
      <c r="D9684" s="155">
        <v>1300</v>
      </c>
      <c r="E9684" s="17">
        <v>2360</v>
      </c>
      <c r="F9684" s="17">
        <v>596247</v>
      </c>
      <c r="G9684" s="17">
        <v>303630.55040000012</v>
      </c>
      <c r="H9684">
        <v>44.943659780840939</v>
      </c>
    </row>
    <row r="9685" spans="1:8" x14ac:dyDescent="0.3">
      <c r="A9685" t="s">
        <v>4987</v>
      </c>
      <c r="B9685" t="s">
        <v>252</v>
      </c>
      <c r="C9685" t="s">
        <v>8</v>
      </c>
      <c r="D9685" s="155">
        <v>1300</v>
      </c>
      <c r="E9685" s="17">
        <v>4440</v>
      </c>
      <c r="F9685" s="17">
        <v>1013313</v>
      </c>
      <c r="G9685" s="17">
        <v>535490.51370000024</v>
      </c>
      <c r="H9685">
        <v>47.564046454336982</v>
      </c>
    </row>
    <row r="9686" spans="1:8" x14ac:dyDescent="0.3">
      <c r="A9686" t="s">
        <v>4988</v>
      </c>
      <c r="B9686" t="s">
        <v>252</v>
      </c>
      <c r="C9686" t="s">
        <v>21</v>
      </c>
      <c r="D9686" s="155">
        <v>1300</v>
      </c>
      <c r="E9686" s="17">
        <v>2950</v>
      </c>
      <c r="F9686" s="17">
        <v>434932</v>
      </c>
      <c r="G9686" s="17">
        <v>221958.353</v>
      </c>
      <c r="H9686">
        <v>52.60940961395103</v>
      </c>
    </row>
    <row r="9687" spans="1:8" x14ac:dyDescent="0.3">
      <c r="A9687" t="s">
        <v>4989</v>
      </c>
      <c r="B9687" t="s">
        <v>252</v>
      </c>
      <c r="C9687" t="s">
        <v>22</v>
      </c>
      <c r="D9687" s="155">
        <v>1300</v>
      </c>
      <c r="E9687" s="17">
        <v>2320</v>
      </c>
      <c r="F9687" s="17">
        <v>561684</v>
      </c>
      <c r="G9687" s="17">
        <v>287597.73400000011</v>
      </c>
      <c r="H9687">
        <v>49.718849841969039</v>
      </c>
    </row>
    <row r="9688" spans="1:8" x14ac:dyDescent="0.3">
      <c r="A9688" t="s">
        <v>4990</v>
      </c>
      <c r="B9688" t="s">
        <v>252</v>
      </c>
      <c r="C9688" t="s">
        <v>23</v>
      </c>
      <c r="D9688" s="155">
        <v>1300</v>
      </c>
      <c r="E9688" s="17">
        <v>3480</v>
      </c>
      <c r="F9688" s="17">
        <v>843833</v>
      </c>
      <c r="G9688" s="17">
        <v>426089.31199999969</v>
      </c>
      <c r="H9688">
        <v>86.60177540276807</v>
      </c>
    </row>
    <row r="9689" spans="1:8" x14ac:dyDescent="0.3">
      <c r="A9689" t="s">
        <v>4991</v>
      </c>
      <c r="B9689" t="s">
        <v>252</v>
      </c>
      <c r="C9689" t="s">
        <v>24</v>
      </c>
      <c r="D9689" s="155">
        <v>1300</v>
      </c>
      <c r="E9689" s="17">
        <v>3920</v>
      </c>
      <c r="F9689" s="17">
        <v>548972</v>
      </c>
      <c r="G9689" s="17">
        <v>299640.5889999998</v>
      </c>
      <c r="H9689">
        <v>45.017335339669586</v>
      </c>
    </row>
    <row r="9690" spans="1:8" x14ac:dyDescent="0.3">
      <c r="A9690" t="s">
        <v>4992</v>
      </c>
      <c r="B9690" t="s">
        <v>252</v>
      </c>
      <c r="C9690" t="s">
        <v>25</v>
      </c>
      <c r="D9690" s="155">
        <v>1300</v>
      </c>
      <c r="E9690" s="17">
        <v>1440</v>
      </c>
      <c r="F9690" s="17">
        <v>279804</v>
      </c>
      <c r="G9690" s="17">
        <v>143716.49600000007</v>
      </c>
      <c r="H9690">
        <v>41.696933427480538</v>
      </c>
    </row>
    <row r="9691" spans="1:8" x14ac:dyDescent="0.3">
      <c r="A9691" t="s">
        <v>10368</v>
      </c>
      <c r="B9691" t="s">
        <v>252</v>
      </c>
      <c r="C9691" t="s">
        <v>5061</v>
      </c>
      <c r="D9691" s="155">
        <v>1300</v>
      </c>
      <c r="E9691" s="17">
        <v>4300</v>
      </c>
      <c r="F9691" s="17">
        <v>435231</v>
      </c>
      <c r="G9691" s="17">
        <v>229277.88579999987</v>
      </c>
      <c r="H9691">
        <v>49.341969190772218</v>
      </c>
    </row>
    <row r="9692" spans="1:8" x14ac:dyDescent="0.3">
      <c r="A9692" t="s">
        <v>4993</v>
      </c>
      <c r="B9692" t="s">
        <v>252</v>
      </c>
      <c r="C9692" t="s">
        <v>14</v>
      </c>
      <c r="D9692" s="155">
        <v>1300</v>
      </c>
      <c r="E9692" s="17">
        <v>6195</v>
      </c>
      <c r="F9692" s="17">
        <v>993020</v>
      </c>
      <c r="G9692" s="17">
        <v>510076.87260000018</v>
      </c>
      <c r="H9692">
        <v>42.647185496318507</v>
      </c>
    </row>
    <row r="9693" spans="1:8" x14ac:dyDescent="0.3">
      <c r="A9693" t="s">
        <v>4994</v>
      </c>
      <c r="B9693" t="s">
        <v>252</v>
      </c>
      <c r="C9693" t="s">
        <v>15</v>
      </c>
      <c r="D9693" s="155">
        <v>1300</v>
      </c>
      <c r="E9693" s="17">
        <v>4580</v>
      </c>
      <c r="F9693" s="17">
        <v>653995</v>
      </c>
      <c r="G9693" s="17">
        <v>378719.61999999988</v>
      </c>
      <c r="H9693">
        <v>44.102429337487479</v>
      </c>
    </row>
    <row r="9694" spans="1:8" x14ac:dyDescent="0.3">
      <c r="A9694" t="s">
        <v>10369</v>
      </c>
      <c r="B9694" t="s">
        <v>252</v>
      </c>
      <c r="C9694" t="s">
        <v>5063</v>
      </c>
      <c r="D9694" s="155">
        <v>1300</v>
      </c>
      <c r="E9694" s="17">
        <v>400</v>
      </c>
      <c r="F9694" s="17">
        <v>19520</v>
      </c>
      <c r="G9694" s="17">
        <v>8412.3860000000004</v>
      </c>
      <c r="H9694">
        <v>89.36025030218012</v>
      </c>
    </row>
    <row r="9695" spans="1:8" x14ac:dyDescent="0.3">
      <c r="A9695" t="s">
        <v>10370</v>
      </c>
      <c r="B9695" t="s">
        <v>252</v>
      </c>
      <c r="C9695" t="s">
        <v>5065</v>
      </c>
      <c r="D9695" s="155">
        <v>1300</v>
      </c>
      <c r="E9695" s="17">
        <v>0</v>
      </c>
      <c r="F9695" s="17">
        <v>477537</v>
      </c>
      <c r="G9695" s="17">
        <v>198914.43930000038</v>
      </c>
      <c r="H9695">
        <v>45.339599385858321</v>
      </c>
    </row>
    <row r="9696" spans="1:8" x14ac:dyDescent="0.3">
      <c r="A9696" t="s">
        <v>10371</v>
      </c>
      <c r="B9696" t="s">
        <v>252</v>
      </c>
      <c r="C9696" t="s">
        <v>5067</v>
      </c>
      <c r="D9696" s="155">
        <v>1300</v>
      </c>
      <c r="E9696" s="17">
        <v>0</v>
      </c>
      <c r="F9696" s="17">
        <v>712342</v>
      </c>
      <c r="G9696" s="17">
        <v>328589.73199999996</v>
      </c>
      <c r="H9696">
        <v>63.685986952916217</v>
      </c>
    </row>
    <row r="9697" spans="1:8" x14ac:dyDescent="0.3">
      <c r="A9697" t="s">
        <v>10372</v>
      </c>
      <c r="B9697" t="s">
        <v>252</v>
      </c>
      <c r="C9697" t="s">
        <v>5069</v>
      </c>
      <c r="D9697" s="155">
        <v>1300</v>
      </c>
      <c r="E9697" s="17">
        <v>0</v>
      </c>
      <c r="F9697" s="17">
        <v>9356</v>
      </c>
      <c r="G9697" s="17">
        <v>2115.7400000000016</v>
      </c>
      <c r="H9697">
        <v>76.671844657512366</v>
      </c>
    </row>
    <row r="9698" spans="1:8" x14ac:dyDescent="0.3">
      <c r="A9698" t="s">
        <v>10373</v>
      </c>
      <c r="B9698" t="s">
        <v>252</v>
      </c>
      <c r="C9698" t="s">
        <v>5071</v>
      </c>
      <c r="D9698" s="155">
        <v>1300</v>
      </c>
      <c r="E9698" s="17">
        <v>0</v>
      </c>
      <c r="F9698" s="17">
        <v>66865</v>
      </c>
      <c r="G9698" s="17">
        <v>25813.228000000017</v>
      </c>
      <c r="H9698">
        <v>37.38210069957514</v>
      </c>
    </row>
    <row r="9699" spans="1:8" x14ac:dyDescent="0.3">
      <c r="A9699" t="s">
        <v>10374</v>
      </c>
      <c r="B9699" t="s">
        <v>252</v>
      </c>
      <c r="C9699" t="s">
        <v>5073</v>
      </c>
      <c r="D9699" s="155">
        <v>1300</v>
      </c>
      <c r="E9699" s="17">
        <v>0</v>
      </c>
      <c r="F9699" s="17">
        <v>65926</v>
      </c>
      <c r="G9699" s="17">
        <v>26773.834599999987</v>
      </c>
      <c r="H9699">
        <v>12.797562936327386</v>
      </c>
    </row>
    <row r="9700" spans="1:8" x14ac:dyDescent="0.3">
      <c r="A9700" t="s">
        <v>10375</v>
      </c>
      <c r="B9700" t="s">
        <v>252</v>
      </c>
      <c r="C9700" t="s">
        <v>5075</v>
      </c>
      <c r="D9700" s="155">
        <v>1300</v>
      </c>
      <c r="E9700" s="17">
        <v>0</v>
      </c>
      <c r="F9700" s="17">
        <v>1177</v>
      </c>
      <c r="G9700" s="17">
        <v>777.84</v>
      </c>
      <c r="H9700">
        <v>56.815612786852412</v>
      </c>
    </row>
    <row r="9701" spans="1:8" x14ac:dyDescent="0.3">
      <c r="A9701" t="s">
        <v>4995</v>
      </c>
      <c r="B9701" t="s">
        <v>252</v>
      </c>
      <c r="C9701" t="s">
        <v>26</v>
      </c>
      <c r="D9701" s="155">
        <v>1300</v>
      </c>
      <c r="E9701" s="17">
        <v>684</v>
      </c>
      <c r="F9701" s="17">
        <v>386982</v>
      </c>
      <c r="G9701" s="17">
        <v>204553.54680000007</v>
      </c>
      <c r="H9701">
        <v>48.245521991851106</v>
      </c>
    </row>
    <row r="9702" spans="1:8" x14ac:dyDescent="0.3">
      <c r="A9702" t="s">
        <v>4996</v>
      </c>
      <c r="B9702" t="s">
        <v>252</v>
      </c>
      <c r="C9702" t="s">
        <v>27</v>
      </c>
      <c r="D9702" s="155">
        <v>1300</v>
      </c>
      <c r="E9702" s="17">
        <v>684</v>
      </c>
      <c r="F9702" s="17">
        <v>289750</v>
      </c>
      <c r="G9702" s="17">
        <v>158886.35520000011</v>
      </c>
      <c r="H9702">
        <v>61.262460805309921</v>
      </c>
    </row>
    <row r="9703" spans="1:8" x14ac:dyDescent="0.3">
      <c r="A9703" t="s">
        <v>4997</v>
      </c>
      <c r="B9703" t="s">
        <v>252</v>
      </c>
      <c r="C9703" t="s">
        <v>28</v>
      </c>
      <c r="D9703" s="155">
        <v>1300</v>
      </c>
      <c r="E9703" s="17">
        <v>1440</v>
      </c>
      <c r="F9703" s="17">
        <v>280612</v>
      </c>
      <c r="G9703" s="17">
        <v>107273.51220000006</v>
      </c>
      <c r="H9703">
        <v>63.063929090651747</v>
      </c>
    </row>
    <row r="9704" spans="1:8" x14ac:dyDescent="0.3">
      <c r="A9704" t="s">
        <v>4998</v>
      </c>
      <c r="B9704" t="s">
        <v>252</v>
      </c>
      <c r="C9704" t="s">
        <v>29</v>
      </c>
      <c r="D9704" s="155">
        <v>1300</v>
      </c>
      <c r="E9704" s="17">
        <v>400</v>
      </c>
      <c r="F9704" s="17">
        <v>185055</v>
      </c>
      <c r="G9704" s="17">
        <v>98965.622400000022</v>
      </c>
      <c r="H9704">
        <v>49.843443799040742</v>
      </c>
    </row>
    <row r="9705" spans="1:8" x14ac:dyDescent="0.3">
      <c r="A9705" t="s">
        <v>10376</v>
      </c>
      <c r="B9705" t="s">
        <v>252</v>
      </c>
      <c r="C9705" t="s">
        <v>5077</v>
      </c>
      <c r="D9705" s="155">
        <v>1300</v>
      </c>
      <c r="E9705" s="17">
        <v>320</v>
      </c>
      <c r="F9705" s="17">
        <v>3962</v>
      </c>
      <c r="G9705" s="17">
        <v>2165.4499999999998</v>
      </c>
      <c r="H9705">
        <v>283.90999949903977</v>
      </c>
    </row>
    <row r="9706" spans="1:8" x14ac:dyDescent="0.3">
      <c r="A9706" t="s">
        <v>4999</v>
      </c>
      <c r="B9706" t="s">
        <v>252</v>
      </c>
      <c r="C9706" t="s">
        <v>30</v>
      </c>
      <c r="D9706" s="155">
        <v>1300</v>
      </c>
      <c r="E9706" s="17">
        <v>1108</v>
      </c>
      <c r="F9706" s="17">
        <v>356671</v>
      </c>
      <c r="G9706" s="17">
        <v>206835.02639999992</v>
      </c>
      <c r="H9706">
        <v>39.003179679008674</v>
      </c>
    </row>
    <row r="9707" spans="1:8" x14ac:dyDescent="0.3">
      <c r="A9707" t="s">
        <v>10377</v>
      </c>
      <c r="B9707" t="s">
        <v>252</v>
      </c>
      <c r="C9707" t="s">
        <v>5079</v>
      </c>
      <c r="D9707" s="155">
        <v>1300</v>
      </c>
      <c r="E9707" s="17">
        <v>1920</v>
      </c>
      <c r="F9707" s="17">
        <v>68369</v>
      </c>
      <c r="G9707" s="17">
        <v>30212.327999999994</v>
      </c>
      <c r="H9707">
        <v>52.87206332355187</v>
      </c>
    </row>
    <row r="9708" spans="1:8" x14ac:dyDescent="0.3">
      <c r="A9708" t="s">
        <v>10378</v>
      </c>
      <c r="B9708" t="s">
        <v>252</v>
      </c>
      <c r="C9708" t="s">
        <v>5081</v>
      </c>
      <c r="D9708" s="155">
        <v>1300</v>
      </c>
      <c r="E9708" s="17">
        <v>0</v>
      </c>
      <c r="F9708" s="17">
        <v>156473</v>
      </c>
      <c r="G9708" s="17">
        <v>83304.156699999992</v>
      </c>
      <c r="H9708">
        <v>44.004508943767824</v>
      </c>
    </row>
    <row r="9709" spans="1:8" x14ac:dyDescent="0.3">
      <c r="A9709" t="s">
        <v>10379</v>
      </c>
      <c r="B9709" t="s">
        <v>252</v>
      </c>
      <c r="C9709" t="s">
        <v>5083</v>
      </c>
      <c r="D9709" s="155">
        <v>1300</v>
      </c>
      <c r="E9709" s="17">
        <v>0</v>
      </c>
      <c r="F9709" s="17">
        <v>196508</v>
      </c>
      <c r="G9709" s="17">
        <v>102043.6778</v>
      </c>
      <c r="H9709">
        <v>39.490938646675652</v>
      </c>
    </row>
    <row r="9710" spans="1:8" x14ac:dyDescent="0.3">
      <c r="A9710" t="s">
        <v>10380</v>
      </c>
      <c r="B9710" t="s">
        <v>252</v>
      </c>
      <c r="C9710" t="s">
        <v>5085</v>
      </c>
      <c r="D9710" s="155">
        <v>1300</v>
      </c>
      <c r="E9710" s="17">
        <v>135</v>
      </c>
      <c r="F9710" s="17">
        <v>19722</v>
      </c>
      <c r="G9710" s="17">
        <v>8056.2627999999986</v>
      </c>
      <c r="H9710">
        <v>75.27270710332823</v>
      </c>
    </row>
    <row r="9711" spans="1:8" x14ac:dyDescent="0.3">
      <c r="A9711" t="s">
        <v>5000</v>
      </c>
      <c r="B9711" t="s">
        <v>252</v>
      </c>
      <c r="C9711" t="s">
        <v>31</v>
      </c>
      <c r="D9711" s="155">
        <v>1300</v>
      </c>
      <c r="E9711" s="17">
        <v>3160</v>
      </c>
      <c r="F9711" s="17">
        <v>394573</v>
      </c>
      <c r="G9711" s="17">
        <v>197337.29040000011</v>
      </c>
      <c r="H9711">
        <v>57.692491479240786</v>
      </c>
    </row>
    <row r="9712" spans="1:8" x14ac:dyDescent="0.3">
      <c r="A9712" t="s">
        <v>10381</v>
      </c>
      <c r="B9712" t="s">
        <v>10382</v>
      </c>
      <c r="C9712" t="s">
        <v>4</v>
      </c>
      <c r="D9712" s="155">
        <v>1096</v>
      </c>
      <c r="E9712" s="17">
        <v>10105</v>
      </c>
      <c r="F9712" s="17">
        <v>2776029</v>
      </c>
      <c r="G9712" s="17">
        <v>1493528.7266999998</v>
      </c>
      <c r="H9712">
        <v>58.295241460281069</v>
      </c>
    </row>
    <row r="9713" spans="1:8" x14ac:dyDescent="0.3">
      <c r="A9713" t="s">
        <v>10383</v>
      </c>
      <c r="B9713" t="s">
        <v>10382</v>
      </c>
      <c r="C9713" t="s">
        <v>2</v>
      </c>
      <c r="D9713" s="155">
        <v>1096</v>
      </c>
      <c r="E9713" s="17">
        <v>14310</v>
      </c>
      <c r="F9713" s="17">
        <v>3973342</v>
      </c>
      <c r="G9713" s="17">
        <v>2055372.3709000004</v>
      </c>
      <c r="H9713">
        <v>75.845436630850813</v>
      </c>
    </row>
    <row r="9714" spans="1:8" x14ac:dyDescent="0.3">
      <c r="A9714" t="s">
        <v>10384</v>
      </c>
      <c r="B9714" t="s">
        <v>10382</v>
      </c>
      <c r="C9714" t="s">
        <v>3</v>
      </c>
      <c r="D9714" s="155">
        <v>1096</v>
      </c>
      <c r="E9714" s="17">
        <v>12504</v>
      </c>
      <c r="F9714" s="17">
        <v>1347332</v>
      </c>
      <c r="G9714" s="17">
        <v>643504.51950000029</v>
      </c>
      <c r="H9714">
        <v>76.145495821401127</v>
      </c>
    </row>
    <row r="9715" spans="1:8" x14ac:dyDescent="0.3">
      <c r="A9715" t="s">
        <v>10385</v>
      </c>
      <c r="B9715" t="s">
        <v>10382</v>
      </c>
      <c r="C9715" t="s">
        <v>7</v>
      </c>
      <c r="D9715" s="155">
        <v>1096</v>
      </c>
      <c r="E9715" s="17">
        <v>2655</v>
      </c>
      <c r="F9715" s="17">
        <v>687312</v>
      </c>
      <c r="G9715" s="17">
        <v>375056.32900000003</v>
      </c>
      <c r="H9715">
        <v>65.100312249573207</v>
      </c>
    </row>
    <row r="9716" spans="1:8" x14ac:dyDescent="0.3">
      <c r="A9716" t="s">
        <v>10386</v>
      </c>
      <c r="B9716" t="s">
        <v>10382</v>
      </c>
      <c r="C9716" t="s">
        <v>5</v>
      </c>
      <c r="D9716" s="155">
        <v>1096</v>
      </c>
      <c r="E9716" s="17">
        <v>4000</v>
      </c>
      <c r="F9716" s="17">
        <v>708178</v>
      </c>
      <c r="G9716" s="17">
        <v>399509.56660000014</v>
      </c>
      <c r="H9716">
        <v>57.580009398525085</v>
      </c>
    </row>
    <row r="9717" spans="1:8" x14ac:dyDescent="0.3">
      <c r="A9717" t="s">
        <v>10387</v>
      </c>
      <c r="B9717" t="s">
        <v>10382</v>
      </c>
      <c r="C9717" t="s">
        <v>6</v>
      </c>
      <c r="D9717" s="155">
        <v>1096</v>
      </c>
      <c r="E9717" s="17">
        <v>2100</v>
      </c>
      <c r="F9717" s="17">
        <v>365294</v>
      </c>
      <c r="G9717" s="17">
        <v>165961.63870000013</v>
      </c>
      <c r="H9717">
        <v>55.229739068966772</v>
      </c>
    </row>
    <row r="9718" spans="1:8" x14ac:dyDescent="0.3">
      <c r="A9718" t="s">
        <v>10388</v>
      </c>
      <c r="B9718" t="s">
        <v>10382</v>
      </c>
      <c r="C9718" t="s">
        <v>8</v>
      </c>
      <c r="D9718" s="155">
        <v>1096</v>
      </c>
      <c r="E9718" s="17">
        <v>2700</v>
      </c>
      <c r="F9718" s="17">
        <v>395827</v>
      </c>
      <c r="G9718" s="17">
        <v>181731.8250999999</v>
      </c>
      <c r="H9718">
        <v>70.75061248519529</v>
      </c>
    </row>
    <row r="9719" spans="1:8" x14ac:dyDescent="0.3">
      <c r="A9719" t="s">
        <v>10389</v>
      </c>
      <c r="B9719" t="s">
        <v>10382</v>
      </c>
      <c r="C9719" t="s">
        <v>21</v>
      </c>
      <c r="D9719" s="155">
        <v>1096</v>
      </c>
      <c r="E9719" s="17">
        <v>2840</v>
      </c>
      <c r="F9719" s="17">
        <v>231070</v>
      </c>
      <c r="G9719" s="17">
        <v>106713.67620000006</v>
      </c>
      <c r="H9719">
        <v>75.16541577598484</v>
      </c>
    </row>
    <row r="9720" spans="1:8" x14ac:dyDescent="0.3">
      <c r="A9720" t="s">
        <v>10390</v>
      </c>
      <c r="B9720" t="s">
        <v>10382</v>
      </c>
      <c r="C9720" t="s">
        <v>22</v>
      </c>
      <c r="D9720" s="155">
        <v>1096</v>
      </c>
      <c r="E9720" s="17">
        <v>2640</v>
      </c>
      <c r="F9720" s="17">
        <v>428525</v>
      </c>
      <c r="G9720" s="17">
        <v>203810.35999999969</v>
      </c>
      <c r="H9720">
        <v>73.182265885747242</v>
      </c>
    </row>
    <row r="9721" spans="1:8" x14ac:dyDescent="0.3">
      <c r="A9721" t="s">
        <v>10391</v>
      </c>
      <c r="B9721" t="s">
        <v>10382</v>
      </c>
      <c r="C9721" t="s">
        <v>23</v>
      </c>
      <c r="D9721" s="155">
        <v>1096</v>
      </c>
      <c r="E9721" s="17">
        <v>1480</v>
      </c>
      <c r="F9721" s="17">
        <v>280596</v>
      </c>
      <c r="G9721" s="17">
        <v>142421.73600000003</v>
      </c>
      <c r="H9721">
        <v>91.747532526028081</v>
      </c>
    </row>
    <row r="9722" spans="1:8" x14ac:dyDescent="0.3">
      <c r="A9722" t="s">
        <v>10392</v>
      </c>
      <c r="B9722" t="s">
        <v>10382</v>
      </c>
      <c r="C9722" t="s">
        <v>24</v>
      </c>
      <c r="D9722" s="155">
        <v>1096</v>
      </c>
      <c r="E9722" s="17">
        <v>6320</v>
      </c>
      <c r="F9722" s="17">
        <v>434602</v>
      </c>
      <c r="G9722" s="17">
        <v>220356.30100000006</v>
      </c>
      <c r="H9722">
        <v>86.203812704310067</v>
      </c>
    </row>
    <row r="9723" spans="1:8" x14ac:dyDescent="0.3">
      <c r="A9723" t="s">
        <v>10393</v>
      </c>
      <c r="B9723" t="s">
        <v>10382</v>
      </c>
      <c r="C9723" t="s">
        <v>25</v>
      </c>
      <c r="D9723" s="155">
        <v>1096</v>
      </c>
      <c r="E9723" s="17">
        <v>2320</v>
      </c>
      <c r="F9723" s="17">
        <v>295209</v>
      </c>
      <c r="G9723" s="17">
        <v>149695.42000000004</v>
      </c>
      <c r="H9723">
        <v>60.912001424884188</v>
      </c>
    </row>
    <row r="9724" spans="1:8" x14ac:dyDescent="0.3">
      <c r="A9724" t="s">
        <v>10394</v>
      </c>
      <c r="B9724" t="s">
        <v>10382</v>
      </c>
      <c r="C9724" t="s">
        <v>5061</v>
      </c>
      <c r="D9724" s="155">
        <v>1096</v>
      </c>
      <c r="E9724" s="17">
        <v>2672</v>
      </c>
      <c r="F9724" s="17">
        <v>282180</v>
      </c>
      <c r="G9724" s="17">
        <v>145673.27500000011</v>
      </c>
      <c r="H9724">
        <v>71.125380396460201</v>
      </c>
    </row>
    <row r="9725" spans="1:8" x14ac:dyDescent="0.3">
      <c r="A9725" t="s">
        <v>10395</v>
      </c>
      <c r="B9725" t="s">
        <v>10382</v>
      </c>
      <c r="C9725" t="s">
        <v>14</v>
      </c>
      <c r="D9725" s="155">
        <v>1096</v>
      </c>
      <c r="E9725" s="17">
        <v>1594</v>
      </c>
      <c r="F9725" s="17">
        <v>399104</v>
      </c>
      <c r="G9725" s="17">
        <v>193506.17400000012</v>
      </c>
      <c r="H9725">
        <v>42.134887474928867</v>
      </c>
    </row>
    <row r="9726" spans="1:8" x14ac:dyDescent="0.3">
      <c r="A9726" t="s">
        <v>10396</v>
      </c>
      <c r="B9726" t="s">
        <v>10382</v>
      </c>
      <c r="C9726" t="s">
        <v>15</v>
      </c>
      <c r="D9726" s="155">
        <v>1096</v>
      </c>
      <c r="E9726" s="17">
        <v>1420</v>
      </c>
      <c r="F9726" s="17">
        <v>360477</v>
      </c>
      <c r="G9726" s="17">
        <v>206532.27739999982</v>
      </c>
      <c r="H9726">
        <v>45.259508076179955</v>
      </c>
    </row>
    <row r="9727" spans="1:8" x14ac:dyDescent="0.3">
      <c r="A9727" t="s">
        <v>10397</v>
      </c>
      <c r="B9727" t="s">
        <v>10382</v>
      </c>
      <c r="C9727" t="s">
        <v>5063</v>
      </c>
      <c r="D9727" s="155">
        <v>1096</v>
      </c>
      <c r="E9727" s="17">
        <v>400</v>
      </c>
      <c r="F9727" s="17">
        <v>14638</v>
      </c>
      <c r="G9727" s="17">
        <v>5753.8059999999987</v>
      </c>
      <c r="H9727">
        <v>58.049790234206952</v>
      </c>
    </row>
    <row r="9728" spans="1:8" x14ac:dyDescent="0.3">
      <c r="A9728" t="s">
        <v>10398</v>
      </c>
      <c r="B9728" t="s">
        <v>10382</v>
      </c>
      <c r="C9728" t="s">
        <v>5065</v>
      </c>
      <c r="D9728" s="155">
        <v>1096</v>
      </c>
      <c r="E9728" s="17">
        <v>0</v>
      </c>
      <c r="F9728" s="17">
        <v>174353</v>
      </c>
      <c r="G9728" s="17">
        <v>70693.79630000006</v>
      </c>
      <c r="H9728">
        <v>83.283585633023776</v>
      </c>
    </row>
    <row r="9729" spans="1:8" x14ac:dyDescent="0.3">
      <c r="A9729" t="s">
        <v>10399</v>
      </c>
      <c r="B9729" t="s">
        <v>10382</v>
      </c>
      <c r="C9729" t="s">
        <v>5067</v>
      </c>
      <c r="D9729" s="155">
        <v>1096</v>
      </c>
      <c r="E9729" s="17">
        <v>0</v>
      </c>
      <c r="F9729" s="17">
        <v>358749</v>
      </c>
      <c r="G9729" s="17">
        <v>171864.96629999997</v>
      </c>
      <c r="H9729">
        <v>59.657999286859216</v>
      </c>
    </row>
    <row r="9730" spans="1:8" x14ac:dyDescent="0.3">
      <c r="A9730" t="s">
        <v>10400</v>
      </c>
      <c r="B9730" t="s">
        <v>10382</v>
      </c>
      <c r="C9730" t="s">
        <v>5069</v>
      </c>
      <c r="D9730" s="155">
        <v>1096</v>
      </c>
      <c r="E9730" s="17">
        <v>0</v>
      </c>
      <c r="F9730" s="17">
        <v>16217</v>
      </c>
      <c r="G9730" s="17">
        <v>2848.7840000000015</v>
      </c>
      <c r="H9730">
        <v>98.498618394556132</v>
      </c>
    </row>
    <row r="9731" spans="1:8" x14ac:dyDescent="0.3">
      <c r="A9731" t="s">
        <v>10401</v>
      </c>
      <c r="B9731" t="s">
        <v>10382</v>
      </c>
      <c r="C9731" t="s">
        <v>5071</v>
      </c>
      <c r="D9731" s="155">
        <v>1096</v>
      </c>
      <c r="E9731" s="17">
        <v>0</v>
      </c>
      <c r="F9731" s="17">
        <v>28168</v>
      </c>
      <c r="G9731" s="17">
        <v>13647.856100000001</v>
      </c>
      <c r="H9731">
        <v>33.512720717595656</v>
      </c>
    </row>
    <row r="9732" spans="1:8" x14ac:dyDescent="0.3">
      <c r="A9732" t="s">
        <v>10402</v>
      </c>
      <c r="B9732" t="s">
        <v>10382</v>
      </c>
      <c r="C9732" t="s">
        <v>5073</v>
      </c>
      <c r="D9732" s="155">
        <v>1096</v>
      </c>
      <c r="E9732" s="17">
        <v>0</v>
      </c>
      <c r="F9732" s="17">
        <v>37619</v>
      </c>
      <c r="G9732" s="17">
        <v>11944.460100000004</v>
      </c>
      <c r="H9732">
        <v>60.775295517564466</v>
      </c>
    </row>
    <row r="9733" spans="1:8" x14ac:dyDescent="0.3">
      <c r="A9733" t="s">
        <v>10403</v>
      </c>
      <c r="B9733" t="s">
        <v>10382</v>
      </c>
      <c r="C9733" t="s">
        <v>26</v>
      </c>
      <c r="D9733" s="155">
        <v>1096</v>
      </c>
      <c r="E9733" s="17">
        <v>456</v>
      </c>
      <c r="F9733" s="17">
        <v>176986</v>
      </c>
      <c r="G9733" s="17">
        <v>95249.851000000024</v>
      </c>
      <c r="H9733">
        <v>77.775306674896029</v>
      </c>
    </row>
    <row r="9734" spans="1:8" x14ac:dyDescent="0.3">
      <c r="A9734" t="s">
        <v>10404</v>
      </c>
      <c r="B9734" t="s">
        <v>10382</v>
      </c>
      <c r="C9734" t="s">
        <v>27</v>
      </c>
      <c r="D9734" s="155">
        <v>1096</v>
      </c>
      <c r="E9734" s="17">
        <v>456</v>
      </c>
      <c r="F9734" s="17">
        <v>92750</v>
      </c>
      <c r="G9734" s="17">
        <v>48163.821499999991</v>
      </c>
      <c r="H9734">
        <v>113.97532982782995</v>
      </c>
    </row>
    <row r="9735" spans="1:8" x14ac:dyDescent="0.3">
      <c r="A9735" t="s">
        <v>10405</v>
      </c>
      <c r="B9735" t="s">
        <v>10382</v>
      </c>
      <c r="C9735" t="s">
        <v>28</v>
      </c>
      <c r="D9735" s="155">
        <v>1096</v>
      </c>
      <c r="E9735" s="17">
        <v>528</v>
      </c>
      <c r="F9735" s="17">
        <v>125389</v>
      </c>
      <c r="G9735" s="17">
        <v>54276.385599999994</v>
      </c>
      <c r="H9735">
        <v>53.635517491253857</v>
      </c>
    </row>
    <row r="9736" spans="1:8" x14ac:dyDescent="0.3">
      <c r="A9736" t="s">
        <v>10406</v>
      </c>
      <c r="B9736" t="s">
        <v>10382</v>
      </c>
      <c r="C9736" t="s">
        <v>29</v>
      </c>
      <c r="D9736" s="155">
        <v>1096</v>
      </c>
      <c r="E9736" s="17">
        <v>400</v>
      </c>
      <c r="F9736" s="17">
        <v>116410</v>
      </c>
      <c r="G9736" s="17">
        <v>53097.412300000047</v>
      </c>
      <c r="H9736">
        <v>69.904635112552839</v>
      </c>
    </row>
    <row r="9737" spans="1:8" x14ac:dyDescent="0.3">
      <c r="A9737" t="s">
        <v>10407</v>
      </c>
      <c r="B9737" t="s">
        <v>10382</v>
      </c>
      <c r="C9737" t="s">
        <v>30</v>
      </c>
      <c r="D9737" s="155">
        <v>1096</v>
      </c>
      <c r="E9737" s="17">
        <v>1108</v>
      </c>
      <c r="F9737" s="17">
        <v>179346</v>
      </c>
      <c r="G9737" s="17">
        <v>98484.394100000005</v>
      </c>
      <c r="H9737">
        <v>73.299928306271852</v>
      </c>
    </row>
    <row r="9738" spans="1:8" x14ac:dyDescent="0.3">
      <c r="A9738" t="s">
        <v>10408</v>
      </c>
      <c r="B9738" t="s">
        <v>10382</v>
      </c>
      <c r="C9738" t="s">
        <v>5079</v>
      </c>
      <c r="D9738" s="155">
        <v>1096</v>
      </c>
      <c r="E9738" s="17">
        <v>1000</v>
      </c>
      <c r="F9738" s="17">
        <v>9306</v>
      </c>
      <c r="G9738" s="17">
        <v>3061.0199999999995</v>
      </c>
      <c r="H9738">
        <v>197.66349523937609</v>
      </c>
    </row>
    <row r="9739" spans="1:8" x14ac:dyDescent="0.3">
      <c r="A9739" t="s">
        <v>10409</v>
      </c>
      <c r="B9739" t="s">
        <v>10382</v>
      </c>
      <c r="C9739" t="s">
        <v>5081</v>
      </c>
      <c r="D9739" s="155">
        <v>1096</v>
      </c>
      <c r="E9739" s="17">
        <v>0</v>
      </c>
      <c r="F9739" s="17">
        <v>108539</v>
      </c>
      <c r="G9739" s="17">
        <v>54287.681900000011</v>
      </c>
      <c r="H9739">
        <v>86.06264506963187</v>
      </c>
    </row>
    <row r="9740" spans="1:8" x14ac:dyDescent="0.3">
      <c r="A9740" t="s">
        <v>10410</v>
      </c>
      <c r="B9740" t="s">
        <v>10382</v>
      </c>
      <c r="C9740" t="s">
        <v>5083</v>
      </c>
      <c r="D9740" s="155">
        <v>1096</v>
      </c>
      <c r="E9740" s="17">
        <v>0</v>
      </c>
      <c r="F9740" s="17">
        <v>117350</v>
      </c>
      <c r="G9740" s="17">
        <v>62768.615999999995</v>
      </c>
      <c r="H9740">
        <v>60.116488592520788</v>
      </c>
    </row>
    <row r="9741" spans="1:8" x14ac:dyDescent="0.3">
      <c r="A9741" t="s">
        <v>10411</v>
      </c>
      <c r="B9741" t="s">
        <v>10382</v>
      </c>
      <c r="C9741" t="s">
        <v>5085</v>
      </c>
      <c r="D9741" s="155">
        <v>1096</v>
      </c>
      <c r="E9741" s="17">
        <v>315</v>
      </c>
      <c r="F9741" s="17">
        <v>35729</v>
      </c>
      <c r="G9741" s="17">
        <v>13863.0628</v>
      </c>
      <c r="H9741">
        <v>68.900359052526696</v>
      </c>
    </row>
    <row r="9742" spans="1:8" x14ac:dyDescent="0.3">
      <c r="A9742" t="s">
        <v>10412</v>
      </c>
      <c r="B9742" t="s">
        <v>10382</v>
      </c>
      <c r="C9742" t="s">
        <v>31</v>
      </c>
      <c r="D9742" s="155">
        <v>1096</v>
      </c>
      <c r="E9742" s="17">
        <v>1668</v>
      </c>
      <c r="F9742" s="17">
        <v>163056</v>
      </c>
      <c r="G9742" s="17">
        <v>74177.43680000001</v>
      </c>
      <c r="H9742">
        <v>63.974304344964835</v>
      </c>
    </row>
    <row r="9743" spans="1:8" x14ac:dyDescent="0.3">
      <c r="A9743" t="s">
        <v>10413</v>
      </c>
      <c r="B9743" t="s">
        <v>10382</v>
      </c>
      <c r="C9743" t="s">
        <v>5087</v>
      </c>
      <c r="D9743" s="155">
        <v>1096</v>
      </c>
      <c r="E9743" s="17">
        <v>0</v>
      </c>
      <c r="F9743" s="17">
        <v>4499</v>
      </c>
      <c r="G9743" s="17">
        <v>2461.1</v>
      </c>
      <c r="H9743">
        <v>1</v>
      </c>
    </row>
    <row r="9744" spans="1:8" x14ac:dyDescent="0.3">
      <c r="A9744" t="s">
        <v>10414</v>
      </c>
      <c r="B9744" t="s">
        <v>10415</v>
      </c>
      <c r="C9744" t="s">
        <v>4</v>
      </c>
      <c r="D9744" s="155">
        <v>1203</v>
      </c>
      <c r="E9744" s="17">
        <v>10872</v>
      </c>
      <c r="F9744" s="17">
        <v>4329454</v>
      </c>
      <c r="G9744" s="17">
        <v>2308257.2861000011</v>
      </c>
      <c r="H9744">
        <v>44.978094999217284</v>
      </c>
    </row>
    <row r="9745" spans="1:8" x14ac:dyDescent="0.3">
      <c r="A9745" t="s">
        <v>10416</v>
      </c>
      <c r="B9745" t="s">
        <v>10415</v>
      </c>
      <c r="C9745" t="s">
        <v>2</v>
      </c>
      <c r="D9745" s="155">
        <v>1203</v>
      </c>
      <c r="E9745" s="17">
        <v>11442</v>
      </c>
      <c r="F9745" s="17">
        <v>4895459</v>
      </c>
      <c r="G9745" s="17">
        <v>2627272.3391999998</v>
      </c>
      <c r="H9745">
        <v>58.135798163097967</v>
      </c>
    </row>
    <row r="9746" spans="1:8" x14ac:dyDescent="0.3">
      <c r="A9746" t="s">
        <v>10417</v>
      </c>
      <c r="B9746" t="s">
        <v>10415</v>
      </c>
      <c r="C9746" t="s">
        <v>3</v>
      </c>
      <c r="D9746" s="155">
        <v>1203</v>
      </c>
      <c r="E9746" s="17">
        <v>15216</v>
      </c>
      <c r="F9746" s="17">
        <v>2034220</v>
      </c>
      <c r="G9746" s="17">
        <v>976979.21330000157</v>
      </c>
      <c r="H9746">
        <v>79.128416591951463</v>
      </c>
    </row>
    <row r="9747" spans="1:8" x14ac:dyDescent="0.3">
      <c r="A9747" t="s">
        <v>10418</v>
      </c>
      <c r="B9747" t="s">
        <v>10415</v>
      </c>
      <c r="C9747" t="s">
        <v>7</v>
      </c>
      <c r="D9747" s="155">
        <v>1203</v>
      </c>
      <c r="E9747" s="17">
        <v>2955</v>
      </c>
      <c r="F9747" s="17">
        <v>1031111</v>
      </c>
      <c r="G9747" s="17">
        <v>557421.40299999993</v>
      </c>
      <c r="H9747">
        <v>44.97975222749082</v>
      </c>
    </row>
    <row r="9748" spans="1:8" x14ac:dyDescent="0.3">
      <c r="A9748" t="s">
        <v>10419</v>
      </c>
      <c r="B9748" t="s">
        <v>10415</v>
      </c>
      <c r="C9748" t="s">
        <v>5</v>
      </c>
      <c r="D9748" s="155">
        <v>1203</v>
      </c>
      <c r="E9748" s="17">
        <v>3600</v>
      </c>
      <c r="F9748" s="17">
        <v>843964</v>
      </c>
      <c r="G9748" s="17">
        <v>475509.54870000039</v>
      </c>
      <c r="H9748">
        <v>42.089313847298861</v>
      </c>
    </row>
    <row r="9749" spans="1:8" x14ac:dyDescent="0.3">
      <c r="A9749" t="s">
        <v>10420</v>
      </c>
      <c r="B9749" t="s">
        <v>10415</v>
      </c>
      <c r="C9749" t="s">
        <v>6</v>
      </c>
      <c r="D9749" s="155">
        <v>1203</v>
      </c>
      <c r="E9749" s="17">
        <v>1660</v>
      </c>
      <c r="F9749" s="17">
        <v>410037</v>
      </c>
      <c r="G9749" s="17">
        <v>200870.14960000032</v>
      </c>
      <c r="H9749">
        <v>42.742792144180207</v>
      </c>
    </row>
    <row r="9750" spans="1:8" x14ac:dyDescent="0.3">
      <c r="A9750" t="s">
        <v>10421</v>
      </c>
      <c r="B9750" t="s">
        <v>10415</v>
      </c>
      <c r="C9750" t="s">
        <v>8</v>
      </c>
      <c r="D9750" s="155">
        <v>1203</v>
      </c>
      <c r="E9750" s="17">
        <v>4230</v>
      </c>
      <c r="F9750" s="17">
        <v>784047</v>
      </c>
      <c r="G9750" s="17">
        <v>346727.99299999949</v>
      </c>
      <c r="H9750">
        <v>51.7408567599715</v>
      </c>
    </row>
    <row r="9751" spans="1:8" x14ac:dyDescent="0.3">
      <c r="A9751" t="s">
        <v>10422</v>
      </c>
      <c r="B9751" t="s">
        <v>10415</v>
      </c>
      <c r="C9751" t="s">
        <v>21</v>
      </c>
      <c r="D9751" s="155">
        <v>1203</v>
      </c>
      <c r="E9751" s="17">
        <v>3280</v>
      </c>
      <c r="F9751" s="17">
        <v>382736</v>
      </c>
      <c r="G9751" s="17">
        <v>180211.56900000008</v>
      </c>
      <c r="H9751">
        <v>56.793001255734914</v>
      </c>
    </row>
    <row r="9752" spans="1:8" x14ac:dyDescent="0.3">
      <c r="A9752" t="s">
        <v>10423</v>
      </c>
      <c r="B9752" t="s">
        <v>10415</v>
      </c>
      <c r="C9752" t="s">
        <v>22</v>
      </c>
      <c r="D9752" s="155">
        <v>1203</v>
      </c>
      <c r="E9752" s="17">
        <v>3080</v>
      </c>
      <c r="F9752" s="17">
        <v>598074</v>
      </c>
      <c r="G9752" s="17">
        <v>283657.32099999965</v>
      </c>
      <c r="H9752">
        <v>55.362064607265921</v>
      </c>
    </row>
    <row r="9753" spans="1:8" x14ac:dyDescent="0.3">
      <c r="A9753" t="s">
        <v>10424</v>
      </c>
      <c r="B9753" t="s">
        <v>10415</v>
      </c>
      <c r="C9753" t="s">
        <v>23</v>
      </c>
      <c r="D9753" s="155">
        <v>1203</v>
      </c>
      <c r="E9753" s="17">
        <v>1720</v>
      </c>
      <c r="F9753" s="17">
        <v>557991</v>
      </c>
      <c r="G9753" s="17">
        <v>287319.272</v>
      </c>
      <c r="H9753">
        <v>53.657927826137851</v>
      </c>
    </row>
    <row r="9754" spans="1:8" x14ac:dyDescent="0.3">
      <c r="A9754" t="s">
        <v>10425</v>
      </c>
      <c r="B9754" t="s">
        <v>10415</v>
      </c>
      <c r="C9754" t="s">
        <v>24</v>
      </c>
      <c r="D9754" s="155">
        <v>1203</v>
      </c>
      <c r="E9754" s="17">
        <v>7280</v>
      </c>
      <c r="F9754" s="17">
        <v>611734</v>
      </c>
      <c r="G9754" s="17">
        <v>302104.56219999999</v>
      </c>
      <c r="H9754">
        <v>64.168682931994837</v>
      </c>
    </row>
    <row r="9755" spans="1:8" x14ac:dyDescent="0.3">
      <c r="A9755" t="s">
        <v>10426</v>
      </c>
      <c r="B9755" t="s">
        <v>10415</v>
      </c>
      <c r="C9755" t="s">
        <v>25</v>
      </c>
      <c r="D9755" s="155">
        <v>1203</v>
      </c>
      <c r="E9755" s="17">
        <v>2680</v>
      </c>
      <c r="F9755" s="17">
        <v>343624</v>
      </c>
      <c r="G9755" s="17">
        <v>171134.122</v>
      </c>
      <c r="H9755">
        <v>53.798117392720243</v>
      </c>
    </row>
    <row r="9756" spans="1:8" x14ac:dyDescent="0.3">
      <c r="A9756" t="s">
        <v>10427</v>
      </c>
      <c r="B9756" t="s">
        <v>10415</v>
      </c>
      <c r="C9756" t="s">
        <v>5061</v>
      </c>
      <c r="D9756" s="155">
        <v>1203</v>
      </c>
      <c r="E9756" s="17">
        <v>3210</v>
      </c>
      <c r="F9756" s="17">
        <v>375866</v>
      </c>
      <c r="G9756" s="17">
        <v>187938.6180000001</v>
      </c>
      <c r="H9756">
        <v>42.104304113596342</v>
      </c>
    </row>
    <row r="9757" spans="1:8" x14ac:dyDescent="0.3">
      <c r="A9757" t="s">
        <v>10428</v>
      </c>
      <c r="B9757" t="s">
        <v>10415</v>
      </c>
      <c r="C9757" t="s">
        <v>14</v>
      </c>
      <c r="D9757" s="155">
        <v>1203</v>
      </c>
      <c r="E9757" s="17">
        <v>1539</v>
      </c>
      <c r="F9757" s="17">
        <v>586598</v>
      </c>
      <c r="G9757" s="17">
        <v>304956.03299999976</v>
      </c>
      <c r="H9757">
        <v>25.077696012895661</v>
      </c>
    </row>
    <row r="9758" spans="1:8" x14ac:dyDescent="0.3">
      <c r="A9758" t="s">
        <v>10429</v>
      </c>
      <c r="B9758" t="s">
        <v>10415</v>
      </c>
      <c r="C9758" t="s">
        <v>15</v>
      </c>
      <c r="D9758" s="155">
        <v>1203</v>
      </c>
      <c r="E9758" s="17">
        <v>1324</v>
      </c>
      <c r="F9758" s="17">
        <v>470412</v>
      </c>
      <c r="G9758" s="17">
        <v>273761.89619999996</v>
      </c>
      <c r="H9758">
        <v>40.344241390631737</v>
      </c>
    </row>
    <row r="9759" spans="1:8" x14ac:dyDescent="0.3">
      <c r="A9759" t="s">
        <v>10430</v>
      </c>
      <c r="B9759" t="s">
        <v>10415</v>
      </c>
      <c r="C9759" t="s">
        <v>5063</v>
      </c>
      <c r="D9759" s="155">
        <v>1203</v>
      </c>
      <c r="E9759" s="17">
        <v>400</v>
      </c>
      <c r="F9759" s="17">
        <v>59598</v>
      </c>
      <c r="G9759" s="17">
        <v>27732.312999999969</v>
      </c>
      <c r="H9759">
        <v>13.506109088437347</v>
      </c>
    </row>
    <row r="9760" spans="1:8" x14ac:dyDescent="0.3">
      <c r="A9760" t="s">
        <v>10431</v>
      </c>
      <c r="B9760" t="s">
        <v>10415</v>
      </c>
      <c r="C9760" t="s">
        <v>5065</v>
      </c>
      <c r="D9760" s="155">
        <v>1203</v>
      </c>
      <c r="E9760" s="17">
        <v>0</v>
      </c>
      <c r="F9760" s="17">
        <v>614782</v>
      </c>
      <c r="G9760" s="17">
        <v>287290.57079999999</v>
      </c>
      <c r="H9760">
        <v>40.37205315692578</v>
      </c>
    </row>
    <row r="9761" spans="1:8" x14ac:dyDescent="0.3">
      <c r="A9761" t="s">
        <v>10432</v>
      </c>
      <c r="B9761" t="s">
        <v>10415</v>
      </c>
      <c r="C9761" t="s">
        <v>5067</v>
      </c>
      <c r="D9761" s="155">
        <v>1203</v>
      </c>
      <c r="E9761" s="17">
        <v>0</v>
      </c>
      <c r="F9761" s="17">
        <v>387660</v>
      </c>
      <c r="G9761" s="17">
        <v>173239.88330000002</v>
      </c>
      <c r="H9761">
        <v>63.802592819874008</v>
      </c>
    </row>
    <row r="9762" spans="1:8" x14ac:dyDescent="0.3">
      <c r="A9762" t="s">
        <v>10433</v>
      </c>
      <c r="B9762" t="s">
        <v>10415</v>
      </c>
      <c r="C9762" t="s">
        <v>5069</v>
      </c>
      <c r="D9762" s="155">
        <v>1203</v>
      </c>
      <c r="E9762" s="17">
        <v>0</v>
      </c>
      <c r="F9762" s="17">
        <v>56305</v>
      </c>
      <c r="G9762" s="17">
        <v>7583.8311000000031</v>
      </c>
      <c r="H9762">
        <v>69.895511694096527</v>
      </c>
    </row>
    <row r="9763" spans="1:8" x14ac:dyDescent="0.3">
      <c r="A9763" t="s">
        <v>10434</v>
      </c>
      <c r="B9763" t="s">
        <v>10415</v>
      </c>
      <c r="C9763" t="s">
        <v>5071</v>
      </c>
      <c r="D9763" s="155">
        <v>1203</v>
      </c>
      <c r="E9763" s="17">
        <v>0</v>
      </c>
      <c r="F9763" s="17">
        <v>34211</v>
      </c>
      <c r="G9763" s="17">
        <v>15591.526699999999</v>
      </c>
      <c r="H9763">
        <v>52.268419300560964</v>
      </c>
    </row>
    <row r="9764" spans="1:8" x14ac:dyDescent="0.3">
      <c r="A9764" t="s">
        <v>10435</v>
      </c>
      <c r="B9764" t="s">
        <v>10415</v>
      </c>
      <c r="C9764" t="s">
        <v>5073</v>
      </c>
      <c r="D9764" s="155">
        <v>1203</v>
      </c>
      <c r="E9764" s="17">
        <v>0</v>
      </c>
      <c r="F9764" s="17">
        <v>85899</v>
      </c>
      <c r="G9764" s="17">
        <v>29685.585700000025</v>
      </c>
      <c r="H9764">
        <v>21.167165896557204</v>
      </c>
    </row>
    <row r="9765" spans="1:8" x14ac:dyDescent="0.3">
      <c r="A9765" t="s">
        <v>10436</v>
      </c>
      <c r="B9765" t="s">
        <v>10415</v>
      </c>
      <c r="C9765" t="s">
        <v>5075</v>
      </c>
      <c r="D9765" s="155">
        <v>1203</v>
      </c>
      <c r="E9765" s="17">
        <v>0</v>
      </c>
      <c r="F9765" s="17">
        <v>2974</v>
      </c>
      <c r="G9765" s="17">
        <v>1658.404</v>
      </c>
      <c r="H9765">
        <v>45.467746937509659</v>
      </c>
    </row>
    <row r="9766" spans="1:8" x14ac:dyDescent="0.3">
      <c r="A9766" t="s">
        <v>10437</v>
      </c>
      <c r="B9766" t="s">
        <v>10415</v>
      </c>
      <c r="C9766" t="s">
        <v>26</v>
      </c>
      <c r="D9766" s="155">
        <v>1203</v>
      </c>
      <c r="E9766" s="17">
        <v>681</v>
      </c>
      <c r="F9766" s="17">
        <v>294461</v>
      </c>
      <c r="G9766" s="17">
        <v>151526.49080000012</v>
      </c>
      <c r="H9766">
        <v>67.176954969388206</v>
      </c>
    </row>
    <row r="9767" spans="1:8" x14ac:dyDescent="0.3">
      <c r="A9767" t="s">
        <v>10438</v>
      </c>
      <c r="B9767" t="s">
        <v>10415</v>
      </c>
      <c r="C9767" t="s">
        <v>27</v>
      </c>
      <c r="D9767" s="155">
        <v>1203</v>
      </c>
      <c r="E9767" s="17">
        <v>909</v>
      </c>
      <c r="F9767" s="17">
        <v>346032</v>
      </c>
      <c r="G9767" s="17">
        <v>169590.31730000002</v>
      </c>
      <c r="H9767">
        <v>68.824306036274237</v>
      </c>
    </row>
    <row r="9768" spans="1:8" x14ac:dyDescent="0.3">
      <c r="A9768" t="s">
        <v>10439</v>
      </c>
      <c r="B9768" t="s">
        <v>10415</v>
      </c>
      <c r="C9768" t="s">
        <v>28</v>
      </c>
      <c r="D9768" s="155">
        <v>1203</v>
      </c>
      <c r="E9768" s="17">
        <v>1056</v>
      </c>
      <c r="F9768" s="17">
        <v>232570</v>
      </c>
      <c r="G9768" s="17">
        <v>91508.974299999973</v>
      </c>
      <c r="H9768">
        <v>55.898322641361531</v>
      </c>
    </row>
    <row r="9769" spans="1:8" x14ac:dyDescent="0.3">
      <c r="A9769" t="s">
        <v>10440</v>
      </c>
      <c r="B9769" t="s">
        <v>10415</v>
      </c>
      <c r="C9769" t="s">
        <v>29</v>
      </c>
      <c r="D9769" s="155">
        <v>1203</v>
      </c>
      <c r="E9769" s="17">
        <v>200</v>
      </c>
      <c r="F9769" s="17">
        <v>90450</v>
      </c>
      <c r="G9769" s="17">
        <v>42084.143000000025</v>
      </c>
      <c r="H9769">
        <v>63.602510620250122</v>
      </c>
    </row>
    <row r="9770" spans="1:8" x14ac:dyDescent="0.3">
      <c r="A9770" t="s">
        <v>10441</v>
      </c>
      <c r="B9770" t="s">
        <v>10415</v>
      </c>
      <c r="C9770" t="s">
        <v>5077</v>
      </c>
      <c r="D9770" s="155">
        <v>1203</v>
      </c>
      <c r="E9770" s="17">
        <v>640</v>
      </c>
      <c r="F9770" s="17">
        <v>13208</v>
      </c>
      <c r="G9770" s="17">
        <v>5757.5720000000001</v>
      </c>
      <c r="H9770">
        <v>37.835272322610166</v>
      </c>
    </row>
    <row r="9771" spans="1:8" x14ac:dyDescent="0.3">
      <c r="A9771" t="s">
        <v>10442</v>
      </c>
      <c r="B9771" t="s">
        <v>10415</v>
      </c>
      <c r="C9771" t="s">
        <v>30</v>
      </c>
      <c r="D9771" s="155">
        <v>1203</v>
      </c>
      <c r="E9771" s="17">
        <v>1308</v>
      </c>
      <c r="F9771" s="17">
        <v>240258</v>
      </c>
      <c r="G9771" s="17">
        <v>127531.25569999991</v>
      </c>
      <c r="H9771">
        <v>72.523136976643812</v>
      </c>
    </row>
    <row r="9772" spans="1:8" x14ac:dyDescent="0.3">
      <c r="A9772" t="s">
        <v>10443</v>
      </c>
      <c r="B9772" t="s">
        <v>10415</v>
      </c>
      <c r="C9772" t="s">
        <v>5079</v>
      </c>
      <c r="D9772" s="155">
        <v>1203</v>
      </c>
      <c r="E9772" s="17">
        <v>1160</v>
      </c>
      <c r="F9772" s="17">
        <v>27696</v>
      </c>
      <c r="G9772" s="17">
        <v>13575.982000000002</v>
      </c>
      <c r="H9772">
        <v>129.71431540668007</v>
      </c>
    </row>
    <row r="9773" spans="1:8" x14ac:dyDescent="0.3">
      <c r="A9773" t="s">
        <v>10444</v>
      </c>
      <c r="B9773" t="s">
        <v>10415</v>
      </c>
      <c r="C9773" t="s">
        <v>5081</v>
      </c>
      <c r="D9773" s="155">
        <v>1203</v>
      </c>
      <c r="E9773" s="17">
        <v>0</v>
      </c>
      <c r="F9773" s="17">
        <v>240048</v>
      </c>
      <c r="G9773" s="17">
        <v>120964.10689999998</v>
      </c>
      <c r="H9773">
        <v>43.883781195426828</v>
      </c>
    </row>
    <row r="9774" spans="1:8" x14ac:dyDescent="0.3">
      <c r="A9774" t="s">
        <v>10445</v>
      </c>
      <c r="B9774" t="s">
        <v>10415</v>
      </c>
      <c r="C9774" t="s">
        <v>5083</v>
      </c>
      <c r="D9774" s="155">
        <v>1203</v>
      </c>
      <c r="E9774" s="17">
        <v>0</v>
      </c>
      <c r="F9774" s="17">
        <v>189009</v>
      </c>
      <c r="G9774" s="17">
        <v>94319.996599999999</v>
      </c>
      <c r="H9774">
        <v>32.037087981432919</v>
      </c>
    </row>
    <row r="9775" spans="1:8" x14ac:dyDescent="0.3">
      <c r="A9775" t="s">
        <v>10446</v>
      </c>
      <c r="B9775" t="s">
        <v>10415</v>
      </c>
      <c r="C9775" t="s">
        <v>5085</v>
      </c>
      <c r="D9775" s="155">
        <v>1203</v>
      </c>
      <c r="E9775" s="17">
        <v>135</v>
      </c>
      <c r="F9775" s="17">
        <v>46572</v>
      </c>
      <c r="G9775" s="17">
        <v>23714.649599999997</v>
      </c>
      <c r="H9775">
        <v>21.408017978321752</v>
      </c>
    </row>
    <row r="9776" spans="1:8" x14ac:dyDescent="0.3">
      <c r="A9776" t="s">
        <v>10447</v>
      </c>
      <c r="B9776" t="s">
        <v>10415</v>
      </c>
      <c r="C9776" t="s">
        <v>31</v>
      </c>
      <c r="D9776" s="155">
        <v>1203</v>
      </c>
      <c r="E9776" s="17">
        <v>1360</v>
      </c>
      <c r="F9776" s="17">
        <v>174507</v>
      </c>
      <c r="G9776" s="17">
        <v>79296.701100000064</v>
      </c>
      <c r="H9776">
        <v>54.247865531068115</v>
      </c>
    </row>
    <row r="9777" spans="1:8" x14ac:dyDescent="0.3">
      <c r="A9777" t="s">
        <v>10448</v>
      </c>
      <c r="B9777" t="s">
        <v>10415</v>
      </c>
      <c r="C9777" t="s">
        <v>5087</v>
      </c>
      <c r="D9777" s="155">
        <v>1203</v>
      </c>
      <c r="E9777" s="17">
        <v>0</v>
      </c>
      <c r="F9777" s="17">
        <v>124379</v>
      </c>
      <c r="G9777" s="17">
        <v>44081.036000000007</v>
      </c>
      <c r="H9777">
        <v>44.586710276987851</v>
      </c>
    </row>
    <row r="9778" spans="1:8" x14ac:dyDescent="0.3">
      <c r="A9778" t="s">
        <v>10449</v>
      </c>
      <c r="B9778" t="s">
        <v>10450</v>
      </c>
      <c r="C9778" t="s">
        <v>4</v>
      </c>
      <c r="D9778" s="155">
        <v>1217.4000000000001</v>
      </c>
      <c r="E9778" s="17">
        <v>11427</v>
      </c>
      <c r="F9778" s="17">
        <v>3680254</v>
      </c>
      <c r="G9778" s="17">
        <v>1903695.0630000022</v>
      </c>
      <c r="H9778">
        <v>52.219272705558474</v>
      </c>
    </row>
    <row r="9779" spans="1:8" x14ac:dyDescent="0.3">
      <c r="A9779" t="s">
        <v>10451</v>
      </c>
      <c r="B9779" t="s">
        <v>10450</v>
      </c>
      <c r="C9779" t="s">
        <v>2</v>
      </c>
      <c r="D9779" s="155">
        <v>1217.4000000000001</v>
      </c>
      <c r="E9779" s="17">
        <v>21963</v>
      </c>
      <c r="F9779" s="17">
        <v>6132481</v>
      </c>
      <c r="G9779" s="17">
        <v>3010925.5416999985</v>
      </c>
      <c r="H9779">
        <v>74.506444164109297</v>
      </c>
    </row>
    <row r="9780" spans="1:8" x14ac:dyDescent="0.3">
      <c r="A9780" t="s">
        <v>10452</v>
      </c>
      <c r="B9780" t="s">
        <v>10450</v>
      </c>
      <c r="C9780" t="s">
        <v>3</v>
      </c>
      <c r="D9780" s="155">
        <v>1217.4000000000001</v>
      </c>
      <c r="E9780" s="17">
        <v>13152</v>
      </c>
      <c r="F9780" s="17">
        <v>1840147</v>
      </c>
      <c r="G9780" s="17">
        <v>912171.50729999947</v>
      </c>
      <c r="H9780">
        <v>69.570242216376087</v>
      </c>
    </row>
    <row r="9781" spans="1:8" x14ac:dyDescent="0.3">
      <c r="A9781" t="s">
        <v>10453</v>
      </c>
      <c r="B9781" t="s">
        <v>10450</v>
      </c>
      <c r="C9781" t="s">
        <v>7</v>
      </c>
      <c r="D9781" s="155">
        <v>1217.4000000000001</v>
      </c>
      <c r="E9781" s="17">
        <v>3261</v>
      </c>
      <c r="F9781" s="17">
        <v>967220</v>
      </c>
      <c r="G9781" s="17">
        <v>541329.09199999971</v>
      </c>
      <c r="H9781">
        <v>58.022087477387487</v>
      </c>
    </row>
    <row r="9782" spans="1:8" x14ac:dyDescent="0.3">
      <c r="A9782" t="s">
        <v>10454</v>
      </c>
      <c r="B9782" t="s">
        <v>10450</v>
      </c>
      <c r="C9782" t="s">
        <v>5</v>
      </c>
      <c r="D9782" s="155">
        <v>1217.4000000000001</v>
      </c>
      <c r="E9782" s="17">
        <v>4000</v>
      </c>
      <c r="F9782" s="17">
        <v>885130</v>
      </c>
      <c r="G9782" s="17">
        <v>503324.61749999982</v>
      </c>
      <c r="H9782">
        <v>48.722732240685467</v>
      </c>
    </row>
    <row r="9783" spans="1:8" x14ac:dyDescent="0.3">
      <c r="A9783" t="s">
        <v>10455</v>
      </c>
      <c r="B9783" t="s">
        <v>10450</v>
      </c>
      <c r="C9783" t="s">
        <v>6</v>
      </c>
      <c r="D9783" s="155">
        <v>1217.4000000000001</v>
      </c>
      <c r="E9783" s="17">
        <v>2100</v>
      </c>
      <c r="F9783" s="17">
        <v>474618</v>
      </c>
      <c r="G9783" s="17">
        <v>230797.72350000005</v>
      </c>
      <c r="H9783">
        <v>49.905277569070542</v>
      </c>
    </row>
    <row r="9784" spans="1:8" x14ac:dyDescent="0.3">
      <c r="A9784" t="s">
        <v>10456</v>
      </c>
      <c r="B9784" t="s">
        <v>10450</v>
      </c>
      <c r="C9784" t="s">
        <v>8</v>
      </c>
      <c r="D9784" s="155">
        <v>1217.4000000000001</v>
      </c>
      <c r="E9784" s="17">
        <v>2700</v>
      </c>
      <c r="F9784" s="17">
        <v>514025</v>
      </c>
      <c r="G9784" s="17">
        <v>236511.33709999995</v>
      </c>
      <c r="H9784">
        <v>57.564453691624145</v>
      </c>
    </row>
    <row r="9785" spans="1:8" x14ac:dyDescent="0.3">
      <c r="A9785" t="s">
        <v>10457</v>
      </c>
      <c r="B9785" t="s">
        <v>10450</v>
      </c>
      <c r="C9785" t="s">
        <v>21</v>
      </c>
      <c r="D9785" s="155">
        <v>1217.4000000000001</v>
      </c>
      <c r="E9785" s="17">
        <v>1880</v>
      </c>
      <c r="F9785" s="17">
        <v>252828</v>
      </c>
      <c r="G9785" s="17">
        <v>118529.84600000005</v>
      </c>
      <c r="H9785">
        <v>49.720287817210128</v>
      </c>
    </row>
    <row r="9786" spans="1:8" x14ac:dyDescent="0.3">
      <c r="A9786" t="s">
        <v>10458</v>
      </c>
      <c r="B9786" t="s">
        <v>10450</v>
      </c>
      <c r="C9786" t="s">
        <v>22</v>
      </c>
      <c r="D9786" s="155">
        <v>1217.4000000000001</v>
      </c>
      <c r="E9786" s="17">
        <v>1760</v>
      </c>
      <c r="F9786" s="17">
        <v>413534</v>
      </c>
      <c r="G9786" s="17">
        <v>203235.48060000004</v>
      </c>
      <c r="H9786">
        <v>52.604619975750452</v>
      </c>
    </row>
    <row r="9787" spans="1:8" x14ac:dyDescent="0.3">
      <c r="A9787" t="s">
        <v>10459</v>
      </c>
      <c r="B9787" t="s">
        <v>10450</v>
      </c>
      <c r="C9787" t="s">
        <v>23</v>
      </c>
      <c r="D9787" s="155">
        <v>1217.4000000000001</v>
      </c>
      <c r="E9787" s="17">
        <v>1000</v>
      </c>
      <c r="F9787" s="17">
        <v>284154</v>
      </c>
      <c r="G9787" s="17">
        <v>147112.06400000007</v>
      </c>
      <c r="H9787">
        <v>66.361496705650836</v>
      </c>
    </row>
    <row r="9788" spans="1:8" x14ac:dyDescent="0.3">
      <c r="A9788" t="s">
        <v>10460</v>
      </c>
      <c r="B9788" t="s">
        <v>10450</v>
      </c>
      <c r="C9788" t="s">
        <v>24</v>
      </c>
      <c r="D9788" s="155">
        <v>1217.4000000000001</v>
      </c>
      <c r="E9788" s="17">
        <v>4200</v>
      </c>
      <c r="F9788" s="17">
        <v>370364</v>
      </c>
      <c r="G9788" s="17">
        <v>195216.01620000001</v>
      </c>
      <c r="H9788">
        <v>65.099850992975036</v>
      </c>
    </row>
    <row r="9789" spans="1:8" x14ac:dyDescent="0.3">
      <c r="A9789" t="s">
        <v>10461</v>
      </c>
      <c r="B9789" t="s">
        <v>10450</v>
      </c>
      <c r="C9789" t="s">
        <v>25</v>
      </c>
      <c r="D9789" s="155">
        <v>1217.4000000000001</v>
      </c>
      <c r="E9789" s="17">
        <v>1560</v>
      </c>
      <c r="F9789" s="17">
        <v>239777</v>
      </c>
      <c r="G9789" s="17">
        <v>119329.45520000007</v>
      </c>
      <c r="H9789">
        <v>46.600905114505906</v>
      </c>
    </row>
    <row r="9790" spans="1:8" x14ac:dyDescent="0.3">
      <c r="A9790" t="s">
        <v>10462</v>
      </c>
      <c r="B9790" t="s">
        <v>10450</v>
      </c>
      <c r="C9790" t="s">
        <v>5061</v>
      </c>
      <c r="D9790" s="155">
        <v>1217.4000000000001</v>
      </c>
      <c r="E9790" s="17">
        <v>3080</v>
      </c>
      <c r="F9790" s="17">
        <v>324500</v>
      </c>
      <c r="G9790" s="17">
        <v>171035.58299999984</v>
      </c>
      <c r="H9790">
        <v>55.716769143299132</v>
      </c>
    </row>
    <row r="9791" spans="1:8" x14ac:dyDescent="0.3">
      <c r="A9791" t="s">
        <v>10463</v>
      </c>
      <c r="B9791" t="s">
        <v>10450</v>
      </c>
      <c r="C9791" t="s">
        <v>14</v>
      </c>
      <c r="D9791" s="155">
        <v>1217.4000000000001</v>
      </c>
      <c r="E9791" s="17">
        <v>1745</v>
      </c>
      <c r="F9791" s="17">
        <v>420501</v>
      </c>
      <c r="G9791" s="17">
        <v>211648.46900000036</v>
      </c>
      <c r="H9791">
        <v>46.741230137163214</v>
      </c>
    </row>
    <row r="9792" spans="1:8" x14ac:dyDescent="0.3">
      <c r="A9792" t="s">
        <v>10464</v>
      </c>
      <c r="B9792" t="s">
        <v>10450</v>
      </c>
      <c r="C9792" t="s">
        <v>15</v>
      </c>
      <c r="D9792" s="155">
        <v>1217.4000000000001</v>
      </c>
      <c r="E9792" s="17">
        <v>1535</v>
      </c>
      <c r="F9792" s="17">
        <v>399684</v>
      </c>
      <c r="G9792" s="17">
        <v>228938.6629999998</v>
      </c>
      <c r="H9792">
        <v>46.644689570058304</v>
      </c>
    </row>
    <row r="9793" spans="1:8" x14ac:dyDescent="0.3">
      <c r="A9793" t="s">
        <v>10465</v>
      </c>
      <c r="B9793" t="s">
        <v>10450</v>
      </c>
      <c r="C9793" t="s">
        <v>5063</v>
      </c>
      <c r="D9793" s="155">
        <v>1217.4000000000001</v>
      </c>
      <c r="E9793" s="17">
        <v>400</v>
      </c>
      <c r="F9793" s="17">
        <v>15208</v>
      </c>
      <c r="G9793" s="17">
        <v>5771.9699999999993</v>
      </c>
      <c r="H9793">
        <v>55.639318876688598</v>
      </c>
    </row>
    <row r="9794" spans="1:8" x14ac:dyDescent="0.3">
      <c r="A9794" t="s">
        <v>10466</v>
      </c>
      <c r="B9794" t="s">
        <v>10450</v>
      </c>
      <c r="C9794" t="s">
        <v>5065</v>
      </c>
      <c r="D9794" s="155">
        <v>1217.4000000000001</v>
      </c>
      <c r="E9794" s="17">
        <v>0</v>
      </c>
      <c r="F9794" s="17">
        <v>269114</v>
      </c>
      <c r="G9794" s="17">
        <v>102997.51700000011</v>
      </c>
      <c r="H9794">
        <v>46.224586740739099</v>
      </c>
    </row>
    <row r="9795" spans="1:8" x14ac:dyDescent="0.3">
      <c r="A9795" t="s">
        <v>10467</v>
      </c>
      <c r="B9795" t="s">
        <v>10450</v>
      </c>
      <c r="C9795" t="s">
        <v>5067</v>
      </c>
      <c r="D9795" s="155">
        <v>1217.4000000000001</v>
      </c>
      <c r="E9795" s="17">
        <v>0</v>
      </c>
      <c r="F9795" s="17">
        <v>387239</v>
      </c>
      <c r="G9795" s="17">
        <v>166569.1336000002</v>
      </c>
      <c r="H9795">
        <v>79.094061901330861</v>
      </c>
    </row>
    <row r="9796" spans="1:8" x14ac:dyDescent="0.3">
      <c r="A9796" t="s">
        <v>10468</v>
      </c>
      <c r="B9796" t="s">
        <v>10450</v>
      </c>
      <c r="C9796" t="s">
        <v>5069</v>
      </c>
      <c r="D9796" s="155">
        <v>1217.4000000000001</v>
      </c>
      <c r="E9796" s="17">
        <v>0</v>
      </c>
      <c r="F9796" s="17">
        <v>12716</v>
      </c>
      <c r="G9796" s="17">
        <v>6380.9800000000014</v>
      </c>
      <c r="H9796">
        <v>61.282611578179704</v>
      </c>
    </row>
    <row r="9797" spans="1:8" x14ac:dyDescent="0.3">
      <c r="A9797" t="s">
        <v>10469</v>
      </c>
      <c r="B9797" t="s">
        <v>10450</v>
      </c>
      <c r="C9797" t="s">
        <v>5071</v>
      </c>
      <c r="D9797" s="155">
        <v>1217.4000000000001</v>
      </c>
      <c r="E9797" s="17">
        <v>0</v>
      </c>
      <c r="F9797" s="17">
        <v>52318</v>
      </c>
      <c r="G9797" s="17">
        <v>23585.019999999997</v>
      </c>
      <c r="H9797">
        <v>43.814200013364406</v>
      </c>
    </row>
    <row r="9798" spans="1:8" x14ac:dyDescent="0.3">
      <c r="A9798" t="s">
        <v>10470</v>
      </c>
      <c r="B9798" t="s">
        <v>10450</v>
      </c>
      <c r="C9798" t="s">
        <v>5073</v>
      </c>
      <c r="D9798" s="155">
        <v>1217.4000000000001</v>
      </c>
      <c r="E9798" s="17">
        <v>0</v>
      </c>
      <c r="F9798" s="17">
        <v>56007</v>
      </c>
      <c r="G9798" s="17">
        <v>19335.623900000013</v>
      </c>
      <c r="H9798">
        <v>39.633322418462505</v>
      </c>
    </row>
    <row r="9799" spans="1:8" x14ac:dyDescent="0.3">
      <c r="A9799" t="s">
        <v>10471</v>
      </c>
      <c r="B9799" t="s">
        <v>10450</v>
      </c>
      <c r="C9799" t="s">
        <v>26</v>
      </c>
      <c r="D9799" s="155">
        <v>1217.4000000000001</v>
      </c>
      <c r="E9799" s="17">
        <v>912</v>
      </c>
      <c r="F9799" s="17">
        <v>393933.99</v>
      </c>
      <c r="G9799" s="17">
        <v>201792.23430000001</v>
      </c>
      <c r="H9799">
        <v>68.082405054238691</v>
      </c>
    </row>
    <row r="9800" spans="1:8" x14ac:dyDescent="0.3">
      <c r="A9800" t="s">
        <v>10472</v>
      </c>
      <c r="B9800" t="s">
        <v>10450</v>
      </c>
      <c r="C9800" t="s">
        <v>27</v>
      </c>
      <c r="D9800" s="155">
        <v>1217.4000000000001</v>
      </c>
      <c r="E9800" s="17">
        <v>912</v>
      </c>
      <c r="F9800" s="17">
        <v>238734</v>
      </c>
      <c r="G9800" s="17">
        <v>116545.25490000007</v>
      </c>
      <c r="H9800">
        <v>96.157657291465227</v>
      </c>
    </row>
    <row r="9801" spans="1:8" x14ac:dyDescent="0.3">
      <c r="A9801" t="s">
        <v>10473</v>
      </c>
      <c r="B9801" t="s">
        <v>10450</v>
      </c>
      <c r="C9801" t="s">
        <v>28</v>
      </c>
      <c r="D9801" s="155">
        <v>1217.4000000000001</v>
      </c>
      <c r="E9801" s="17">
        <v>1320</v>
      </c>
      <c r="F9801" s="17">
        <v>367362</v>
      </c>
      <c r="G9801" s="17">
        <v>167575.91679999989</v>
      </c>
      <c r="H9801">
        <v>46.069682986307292</v>
      </c>
    </row>
    <row r="9802" spans="1:8" x14ac:dyDescent="0.3">
      <c r="A9802" t="s">
        <v>10474</v>
      </c>
      <c r="B9802" t="s">
        <v>10450</v>
      </c>
      <c r="C9802" t="s">
        <v>29</v>
      </c>
      <c r="D9802" s="155">
        <v>1217.4000000000001</v>
      </c>
      <c r="E9802" s="17">
        <v>400</v>
      </c>
      <c r="F9802" s="17">
        <v>130658</v>
      </c>
      <c r="G9802" s="17">
        <v>65279.703800000025</v>
      </c>
      <c r="H9802">
        <v>67.556535590782076</v>
      </c>
    </row>
    <row r="9803" spans="1:8" x14ac:dyDescent="0.3">
      <c r="A9803" t="s">
        <v>10475</v>
      </c>
      <c r="B9803" t="s">
        <v>10450</v>
      </c>
      <c r="C9803" t="s">
        <v>5077</v>
      </c>
      <c r="D9803" s="155">
        <v>1217.4000000000001</v>
      </c>
      <c r="E9803" s="17">
        <v>1280</v>
      </c>
      <c r="F9803" s="17">
        <v>29718</v>
      </c>
      <c r="G9803" s="17">
        <v>15136.668</v>
      </c>
      <c r="H9803">
        <v>63.146285380512545</v>
      </c>
    </row>
    <row r="9804" spans="1:8" x14ac:dyDescent="0.3">
      <c r="A9804" t="s">
        <v>10476</v>
      </c>
      <c r="B9804" t="s">
        <v>10450</v>
      </c>
      <c r="C9804" t="s">
        <v>30</v>
      </c>
      <c r="D9804" s="155">
        <v>1217.4000000000001</v>
      </c>
      <c r="E9804" s="17">
        <v>1308</v>
      </c>
      <c r="F9804" s="17">
        <v>285023</v>
      </c>
      <c r="G9804" s="17">
        <v>161812.05399999995</v>
      </c>
      <c r="H9804">
        <v>58.344867392707151</v>
      </c>
    </row>
    <row r="9805" spans="1:8" x14ac:dyDescent="0.3">
      <c r="A9805" t="s">
        <v>10477</v>
      </c>
      <c r="B9805" t="s">
        <v>10450</v>
      </c>
      <c r="C9805" t="s">
        <v>5079</v>
      </c>
      <c r="D9805" s="155">
        <v>1217.4000000000001</v>
      </c>
      <c r="E9805" s="17">
        <v>680</v>
      </c>
      <c r="F9805" s="17">
        <v>21570</v>
      </c>
      <c r="G9805" s="17">
        <v>11310.672000000002</v>
      </c>
      <c r="H9805">
        <v>111.78331118763343</v>
      </c>
    </row>
    <row r="9806" spans="1:8" x14ac:dyDescent="0.3">
      <c r="A9806" t="s">
        <v>10478</v>
      </c>
      <c r="B9806" t="s">
        <v>10450</v>
      </c>
      <c r="C9806" t="s">
        <v>5081</v>
      </c>
      <c r="D9806" s="155">
        <v>1217.4000000000001</v>
      </c>
      <c r="E9806" s="17">
        <v>0</v>
      </c>
      <c r="F9806" s="17">
        <v>143153</v>
      </c>
      <c r="G9806" s="17">
        <v>68305.890400000004</v>
      </c>
      <c r="H9806">
        <v>55.872728452028291</v>
      </c>
    </row>
    <row r="9807" spans="1:8" x14ac:dyDescent="0.3">
      <c r="A9807" t="s">
        <v>10479</v>
      </c>
      <c r="B9807" t="s">
        <v>10450</v>
      </c>
      <c r="C9807" t="s">
        <v>5083</v>
      </c>
      <c r="D9807" s="155">
        <v>1217.4000000000001</v>
      </c>
      <c r="E9807" s="17">
        <v>0</v>
      </c>
      <c r="F9807" s="17">
        <v>255802</v>
      </c>
      <c r="G9807" s="17">
        <v>130291.66619999998</v>
      </c>
      <c r="H9807">
        <v>46.92608000537399</v>
      </c>
    </row>
    <row r="9808" spans="1:8" x14ac:dyDescent="0.3">
      <c r="A9808" t="s">
        <v>10480</v>
      </c>
      <c r="B9808" t="s">
        <v>10450</v>
      </c>
      <c r="C9808" t="s">
        <v>5085</v>
      </c>
      <c r="D9808" s="155">
        <v>1217.4000000000001</v>
      </c>
      <c r="E9808" s="17">
        <v>180</v>
      </c>
      <c r="F9808" s="17">
        <v>30244</v>
      </c>
      <c r="G9808" s="17">
        <v>14657.9388</v>
      </c>
      <c r="H9808">
        <v>32.892343448516684</v>
      </c>
    </row>
    <row r="9809" spans="1:8" x14ac:dyDescent="0.3">
      <c r="A9809" t="s">
        <v>10481</v>
      </c>
      <c r="B9809" t="s">
        <v>10450</v>
      </c>
      <c r="C9809" t="s">
        <v>31</v>
      </c>
      <c r="D9809" s="155">
        <v>1217.4000000000001</v>
      </c>
      <c r="E9809" s="17">
        <v>3040</v>
      </c>
      <c r="F9809" s="17">
        <v>345225</v>
      </c>
      <c r="G9809" s="17">
        <v>157556.71670000002</v>
      </c>
      <c r="H9809">
        <v>51.405195602383365</v>
      </c>
    </row>
    <row r="9810" spans="1:8" x14ac:dyDescent="0.3">
      <c r="A9810" t="s">
        <v>10482</v>
      </c>
      <c r="B9810" t="s">
        <v>10483</v>
      </c>
      <c r="C9810" t="s">
        <v>4</v>
      </c>
      <c r="D9810" s="155">
        <v>1188</v>
      </c>
      <c r="E9810" s="17">
        <v>9063</v>
      </c>
      <c r="F9810" s="17">
        <v>2457429</v>
      </c>
      <c r="G9810" s="17">
        <v>1289938.6471000006</v>
      </c>
      <c r="H9810">
        <v>66.884258896988456</v>
      </c>
    </row>
    <row r="9811" spans="1:8" x14ac:dyDescent="0.3">
      <c r="A9811" t="s">
        <v>10484</v>
      </c>
      <c r="B9811" t="s">
        <v>10483</v>
      </c>
      <c r="C9811" t="s">
        <v>2</v>
      </c>
      <c r="D9811" s="155">
        <v>1188</v>
      </c>
      <c r="E9811" s="17">
        <v>13584</v>
      </c>
      <c r="F9811" s="17">
        <v>3778220</v>
      </c>
      <c r="G9811" s="17">
        <v>1888249.1169000005</v>
      </c>
      <c r="H9811">
        <v>79.136098503791857</v>
      </c>
    </row>
    <row r="9812" spans="1:8" x14ac:dyDescent="0.3">
      <c r="A9812" t="s">
        <v>10485</v>
      </c>
      <c r="B9812" t="s">
        <v>10483</v>
      </c>
      <c r="C9812" t="s">
        <v>3</v>
      </c>
      <c r="D9812" s="155">
        <v>1188</v>
      </c>
      <c r="E9812" s="17">
        <v>14136</v>
      </c>
      <c r="F9812" s="17">
        <v>1313442</v>
      </c>
      <c r="G9812" s="17">
        <v>591292.89319999993</v>
      </c>
      <c r="H9812">
        <v>95.837771248905653</v>
      </c>
    </row>
    <row r="9813" spans="1:8" x14ac:dyDescent="0.3">
      <c r="A9813" t="s">
        <v>10486</v>
      </c>
      <c r="B9813" t="s">
        <v>10483</v>
      </c>
      <c r="C9813" t="s">
        <v>7</v>
      </c>
      <c r="D9813" s="155">
        <v>1188</v>
      </c>
      <c r="E9813" s="17">
        <v>2883</v>
      </c>
      <c r="F9813" s="17">
        <v>785205</v>
      </c>
      <c r="G9813" s="17">
        <v>425107.73100000044</v>
      </c>
      <c r="H9813">
        <v>60.127365621592631</v>
      </c>
    </row>
    <row r="9814" spans="1:8" x14ac:dyDescent="0.3">
      <c r="A9814" t="s">
        <v>10487</v>
      </c>
      <c r="B9814" t="s">
        <v>10483</v>
      </c>
      <c r="C9814" t="s">
        <v>5</v>
      </c>
      <c r="D9814" s="155">
        <v>1188</v>
      </c>
      <c r="E9814" s="17">
        <v>4000</v>
      </c>
      <c r="F9814" s="17">
        <v>580593</v>
      </c>
      <c r="G9814" s="17">
        <v>313771.23569999984</v>
      </c>
      <c r="H9814">
        <v>64.179263861497446</v>
      </c>
    </row>
    <row r="9815" spans="1:8" x14ac:dyDescent="0.3">
      <c r="A9815" t="s">
        <v>10488</v>
      </c>
      <c r="B9815" t="s">
        <v>10483</v>
      </c>
      <c r="C9815" t="s">
        <v>6</v>
      </c>
      <c r="D9815" s="155">
        <v>1188</v>
      </c>
      <c r="E9815" s="17">
        <v>2100</v>
      </c>
      <c r="F9815" s="17">
        <v>592779</v>
      </c>
      <c r="G9815" s="17">
        <v>300298.67479999986</v>
      </c>
      <c r="H9815">
        <v>42.261971654153392</v>
      </c>
    </row>
    <row r="9816" spans="1:8" x14ac:dyDescent="0.3">
      <c r="A9816" t="s">
        <v>10489</v>
      </c>
      <c r="B9816" t="s">
        <v>10483</v>
      </c>
      <c r="C9816" t="s">
        <v>8</v>
      </c>
      <c r="D9816" s="155">
        <v>1188</v>
      </c>
      <c r="E9816" s="17">
        <v>1950</v>
      </c>
      <c r="F9816" s="17">
        <v>447922</v>
      </c>
      <c r="G9816" s="17">
        <v>217347.45879999996</v>
      </c>
      <c r="H9816">
        <v>56.91280927375864</v>
      </c>
    </row>
    <row r="9817" spans="1:8" x14ac:dyDescent="0.3">
      <c r="A9817" t="s">
        <v>10490</v>
      </c>
      <c r="B9817" t="s">
        <v>10483</v>
      </c>
      <c r="C9817" t="s">
        <v>21</v>
      </c>
      <c r="D9817" s="155">
        <v>1188</v>
      </c>
      <c r="E9817" s="17">
        <v>2870</v>
      </c>
      <c r="F9817" s="17">
        <v>323756</v>
      </c>
      <c r="G9817" s="17">
        <v>145783.05100000006</v>
      </c>
      <c r="H9817">
        <v>56.989677813340073</v>
      </c>
    </row>
    <row r="9818" spans="1:8" x14ac:dyDescent="0.3">
      <c r="A9818" t="s">
        <v>10491</v>
      </c>
      <c r="B9818" t="s">
        <v>10483</v>
      </c>
      <c r="C9818" t="s">
        <v>22</v>
      </c>
      <c r="D9818" s="155">
        <v>1188</v>
      </c>
      <c r="E9818" s="17">
        <v>2480</v>
      </c>
      <c r="F9818" s="17">
        <v>521813</v>
      </c>
      <c r="G9818" s="17">
        <v>250623.00859999988</v>
      </c>
      <c r="H9818">
        <v>56.186593039214884</v>
      </c>
    </row>
    <row r="9819" spans="1:8" x14ac:dyDescent="0.3">
      <c r="A9819" t="s">
        <v>10492</v>
      </c>
      <c r="B9819" t="s">
        <v>10483</v>
      </c>
      <c r="C9819" t="s">
        <v>23</v>
      </c>
      <c r="D9819" s="155">
        <v>1188</v>
      </c>
      <c r="E9819" s="17">
        <v>1400</v>
      </c>
      <c r="F9819" s="17">
        <v>451893</v>
      </c>
      <c r="G9819" s="17">
        <v>234670.90600000016</v>
      </c>
      <c r="H9819">
        <v>56.918536053243265</v>
      </c>
    </row>
    <row r="9820" spans="1:8" x14ac:dyDescent="0.3">
      <c r="A9820" t="s">
        <v>10493</v>
      </c>
      <c r="B9820" t="s">
        <v>10483</v>
      </c>
      <c r="C9820" t="s">
        <v>24</v>
      </c>
      <c r="D9820" s="155">
        <v>1188</v>
      </c>
      <c r="E9820" s="17">
        <v>5840</v>
      </c>
      <c r="F9820" s="17">
        <v>472166</v>
      </c>
      <c r="G9820" s="17">
        <v>246206.76040000012</v>
      </c>
      <c r="H9820">
        <v>81.368751680380612</v>
      </c>
    </row>
    <row r="9821" spans="1:8" x14ac:dyDescent="0.3">
      <c r="A9821" t="s">
        <v>10494</v>
      </c>
      <c r="B9821" t="s">
        <v>10483</v>
      </c>
      <c r="C9821" t="s">
        <v>25</v>
      </c>
      <c r="D9821" s="155">
        <v>1188</v>
      </c>
      <c r="E9821" s="17">
        <v>2160</v>
      </c>
      <c r="F9821" s="17">
        <v>282415</v>
      </c>
      <c r="G9821" s="17">
        <v>144811.07999999984</v>
      </c>
      <c r="H9821">
        <v>62.255090357164207</v>
      </c>
    </row>
    <row r="9822" spans="1:8" x14ac:dyDescent="0.3">
      <c r="A9822" t="s">
        <v>10495</v>
      </c>
      <c r="B9822" t="s">
        <v>10483</v>
      </c>
      <c r="C9822" t="s">
        <v>5061</v>
      </c>
      <c r="D9822" s="155">
        <v>1188</v>
      </c>
      <c r="E9822" s="17">
        <v>4625</v>
      </c>
      <c r="F9822" s="17">
        <v>369342</v>
      </c>
      <c r="G9822" s="17">
        <v>186946.38699999981</v>
      </c>
      <c r="H9822">
        <v>62.339467419646432</v>
      </c>
    </row>
    <row r="9823" spans="1:8" x14ac:dyDescent="0.3">
      <c r="A9823" t="s">
        <v>10496</v>
      </c>
      <c r="B9823" t="s">
        <v>10483</v>
      </c>
      <c r="C9823" t="s">
        <v>14</v>
      </c>
      <c r="D9823" s="155">
        <v>1188</v>
      </c>
      <c r="E9823" s="17">
        <v>2190</v>
      </c>
      <c r="F9823" s="17">
        <v>568598</v>
      </c>
      <c r="G9823" s="17">
        <v>297769.83200000023</v>
      </c>
      <c r="H9823">
        <v>39.77710952909456</v>
      </c>
    </row>
    <row r="9824" spans="1:8" x14ac:dyDescent="0.3">
      <c r="A9824" t="s">
        <v>10497</v>
      </c>
      <c r="B9824" t="s">
        <v>10483</v>
      </c>
      <c r="C9824" t="s">
        <v>15</v>
      </c>
      <c r="D9824" s="155">
        <v>1188</v>
      </c>
      <c r="E9824" s="17">
        <v>2060</v>
      </c>
      <c r="F9824" s="17">
        <v>465971</v>
      </c>
      <c r="G9824" s="17">
        <v>261741.02040000001</v>
      </c>
      <c r="H9824">
        <v>66.594624981786922</v>
      </c>
    </row>
    <row r="9825" spans="1:8" x14ac:dyDescent="0.3">
      <c r="A9825" t="s">
        <v>10498</v>
      </c>
      <c r="B9825" t="s">
        <v>10483</v>
      </c>
      <c r="C9825" t="s">
        <v>5063</v>
      </c>
      <c r="D9825" s="155">
        <v>1188</v>
      </c>
      <c r="E9825" s="17">
        <v>400</v>
      </c>
      <c r="F9825" s="17">
        <v>15670</v>
      </c>
      <c r="G9825" s="17">
        <v>6309.4809999999961</v>
      </c>
      <c r="H9825">
        <v>66.713421029325417</v>
      </c>
    </row>
    <row r="9826" spans="1:8" x14ac:dyDescent="0.3">
      <c r="A9826" t="s">
        <v>10499</v>
      </c>
      <c r="B9826" t="s">
        <v>10483</v>
      </c>
      <c r="C9826" t="s">
        <v>5065</v>
      </c>
      <c r="D9826" s="155">
        <v>1188</v>
      </c>
      <c r="E9826" s="17">
        <v>1815</v>
      </c>
      <c r="F9826" s="17">
        <v>2260542</v>
      </c>
      <c r="G9826" s="17">
        <v>1068492.4909000008</v>
      </c>
      <c r="H9826">
        <v>65.979242736722782</v>
      </c>
    </row>
    <row r="9827" spans="1:8" x14ac:dyDescent="0.3">
      <c r="A9827" t="s">
        <v>10500</v>
      </c>
      <c r="B9827" t="s">
        <v>10483</v>
      </c>
      <c r="C9827" t="s">
        <v>5067</v>
      </c>
      <c r="D9827" s="155">
        <v>1188</v>
      </c>
      <c r="E9827" s="17">
        <v>1662</v>
      </c>
      <c r="F9827" s="17">
        <v>2276778</v>
      </c>
      <c r="G9827" s="17">
        <v>1071309.6340000008</v>
      </c>
      <c r="H9827">
        <v>56.389659726915035</v>
      </c>
    </row>
    <row r="9828" spans="1:8" x14ac:dyDescent="0.3">
      <c r="A9828" t="s">
        <v>10501</v>
      </c>
      <c r="B9828" t="s">
        <v>10483</v>
      </c>
      <c r="C9828" t="s">
        <v>5069</v>
      </c>
      <c r="D9828" s="155">
        <v>1188</v>
      </c>
      <c r="E9828" s="17">
        <v>1056</v>
      </c>
      <c r="F9828" s="17">
        <v>325769</v>
      </c>
      <c r="G9828" s="17">
        <v>92492.709899999842</v>
      </c>
      <c r="H9828">
        <v>98.695687140473638</v>
      </c>
    </row>
    <row r="9829" spans="1:8" x14ac:dyDescent="0.3">
      <c r="A9829" t="s">
        <v>10502</v>
      </c>
      <c r="B9829" t="s">
        <v>10483</v>
      </c>
      <c r="C9829" t="s">
        <v>5071</v>
      </c>
      <c r="D9829" s="155">
        <v>1188</v>
      </c>
      <c r="E9829" s="17">
        <v>200</v>
      </c>
      <c r="F9829" s="17">
        <v>104549</v>
      </c>
      <c r="G9829" s="17">
        <v>40826.398200000018</v>
      </c>
      <c r="H9829">
        <v>88.768623563954989</v>
      </c>
    </row>
    <row r="9830" spans="1:8" x14ac:dyDescent="0.3">
      <c r="A9830" t="s">
        <v>10503</v>
      </c>
      <c r="B9830" t="s">
        <v>10483</v>
      </c>
      <c r="C9830" t="s">
        <v>5073</v>
      </c>
      <c r="D9830" s="155">
        <v>1188</v>
      </c>
      <c r="E9830" s="17">
        <v>120</v>
      </c>
      <c r="F9830" s="17">
        <v>94882</v>
      </c>
      <c r="G9830" s="17">
        <v>35867.957300000016</v>
      </c>
      <c r="H9830">
        <v>48.364938126836776</v>
      </c>
    </row>
    <row r="9831" spans="1:8" x14ac:dyDescent="0.3">
      <c r="A9831" t="s">
        <v>10504</v>
      </c>
      <c r="B9831" t="s">
        <v>10483</v>
      </c>
      <c r="C9831" t="s">
        <v>5075</v>
      </c>
      <c r="D9831" s="155">
        <v>1188</v>
      </c>
      <c r="E9831" s="17">
        <v>120</v>
      </c>
      <c r="F9831" s="17">
        <v>70838</v>
      </c>
      <c r="G9831" s="17">
        <v>18308.200000000004</v>
      </c>
      <c r="H9831">
        <v>55.329164207744938</v>
      </c>
    </row>
    <row r="9832" spans="1:8" x14ac:dyDescent="0.3">
      <c r="A9832" t="s">
        <v>10505</v>
      </c>
      <c r="B9832" t="s">
        <v>10483</v>
      </c>
      <c r="C9832" t="s">
        <v>26</v>
      </c>
      <c r="D9832" s="155">
        <v>1188</v>
      </c>
      <c r="E9832" s="17">
        <v>2046</v>
      </c>
      <c r="F9832" s="17">
        <v>614402</v>
      </c>
      <c r="G9832" s="17">
        <v>311938.12899999984</v>
      </c>
      <c r="H9832">
        <v>93.433215220603728</v>
      </c>
    </row>
    <row r="9833" spans="1:8" x14ac:dyDescent="0.3">
      <c r="A9833" t="s">
        <v>10506</v>
      </c>
      <c r="B9833" t="s">
        <v>10483</v>
      </c>
      <c r="C9833" t="s">
        <v>27</v>
      </c>
      <c r="D9833" s="155">
        <v>1188</v>
      </c>
      <c r="E9833" s="17">
        <v>1824</v>
      </c>
      <c r="F9833" s="17">
        <v>443878</v>
      </c>
      <c r="G9833" s="17">
        <v>218963.74640000012</v>
      </c>
      <c r="H9833">
        <v>99.655446914725943</v>
      </c>
    </row>
    <row r="9834" spans="1:8" x14ac:dyDescent="0.3">
      <c r="A9834" t="s">
        <v>10507</v>
      </c>
      <c r="B9834" t="s">
        <v>10483</v>
      </c>
      <c r="C9834" t="s">
        <v>28</v>
      </c>
      <c r="D9834" s="155">
        <v>1188</v>
      </c>
      <c r="E9834" s="17">
        <v>1256</v>
      </c>
      <c r="F9834" s="17">
        <v>190322</v>
      </c>
      <c r="G9834" s="17">
        <v>76463.210899999962</v>
      </c>
      <c r="H9834">
        <v>92.801261203646433</v>
      </c>
    </row>
    <row r="9835" spans="1:8" x14ac:dyDescent="0.3">
      <c r="A9835" t="s">
        <v>10508</v>
      </c>
      <c r="B9835" t="s">
        <v>10483</v>
      </c>
      <c r="C9835" t="s">
        <v>29</v>
      </c>
      <c r="D9835" s="155">
        <v>1188</v>
      </c>
      <c r="E9835" s="17">
        <v>400</v>
      </c>
      <c r="F9835" s="17">
        <v>136234</v>
      </c>
      <c r="G9835" s="17">
        <v>64932.236300000062</v>
      </c>
      <c r="H9835">
        <v>66.521325114150073</v>
      </c>
    </row>
    <row r="9836" spans="1:8" x14ac:dyDescent="0.3">
      <c r="A9836" t="s">
        <v>10509</v>
      </c>
      <c r="B9836" t="s">
        <v>10483</v>
      </c>
      <c r="C9836" t="s">
        <v>5077</v>
      </c>
      <c r="D9836" s="155">
        <v>1188</v>
      </c>
      <c r="E9836" s="17">
        <v>960</v>
      </c>
      <c r="F9836" s="17">
        <v>20877</v>
      </c>
      <c r="G9836" s="17">
        <v>7622.2560000000012</v>
      </c>
      <c r="H9836">
        <v>73.987781129533715</v>
      </c>
    </row>
    <row r="9837" spans="1:8" x14ac:dyDescent="0.3">
      <c r="A9837" t="s">
        <v>10510</v>
      </c>
      <c r="B9837" t="s">
        <v>10483</v>
      </c>
      <c r="C9837" t="s">
        <v>30</v>
      </c>
      <c r="D9837" s="155">
        <v>1188</v>
      </c>
      <c r="E9837" s="17">
        <v>1608</v>
      </c>
      <c r="F9837" s="17">
        <v>264147</v>
      </c>
      <c r="G9837" s="17">
        <v>148059.99149999995</v>
      </c>
      <c r="H9837">
        <v>75.058326238116521</v>
      </c>
    </row>
    <row r="9838" spans="1:8" x14ac:dyDescent="0.3">
      <c r="A9838" t="s">
        <v>10511</v>
      </c>
      <c r="B9838" t="s">
        <v>10483</v>
      </c>
      <c r="C9838" t="s">
        <v>5079</v>
      </c>
      <c r="D9838" s="155">
        <v>1188</v>
      </c>
      <c r="E9838" s="17">
        <v>920</v>
      </c>
      <c r="F9838" s="17">
        <v>30219</v>
      </c>
      <c r="G9838" s="17">
        <v>15596.346</v>
      </c>
      <c r="H9838">
        <v>101.71775450612452</v>
      </c>
    </row>
    <row r="9839" spans="1:8" x14ac:dyDescent="0.3">
      <c r="A9839" t="s">
        <v>10512</v>
      </c>
      <c r="B9839" t="s">
        <v>10483</v>
      </c>
      <c r="C9839" t="s">
        <v>5081</v>
      </c>
      <c r="D9839" s="155">
        <v>1188</v>
      </c>
      <c r="E9839" s="17">
        <v>0</v>
      </c>
      <c r="F9839" s="17">
        <v>84149</v>
      </c>
      <c r="G9839" s="17">
        <v>37527.270099999994</v>
      </c>
      <c r="H9839">
        <v>55.976119697780625</v>
      </c>
    </row>
    <row r="9840" spans="1:8" x14ac:dyDescent="0.3">
      <c r="A9840" t="s">
        <v>10513</v>
      </c>
      <c r="B9840" t="s">
        <v>10483</v>
      </c>
      <c r="C9840" t="s">
        <v>5083</v>
      </c>
      <c r="D9840" s="155">
        <v>1188</v>
      </c>
      <c r="E9840" s="17">
        <v>0</v>
      </c>
      <c r="F9840" s="17">
        <v>185177</v>
      </c>
      <c r="G9840" s="17">
        <v>93247.464499999973</v>
      </c>
      <c r="H9840">
        <v>56.169797695757978</v>
      </c>
    </row>
    <row r="9841" spans="1:8" x14ac:dyDescent="0.3">
      <c r="A9841" t="s">
        <v>10514</v>
      </c>
      <c r="B9841" t="s">
        <v>10483</v>
      </c>
      <c r="C9841" t="s">
        <v>5085</v>
      </c>
      <c r="D9841" s="155">
        <v>1188</v>
      </c>
      <c r="E9841" s="17">
        <v>180</v>
      </c>
      <c r="F9841" s="17">
        <v>61301</v>
      </c>
      <c r="G9841" s="17">
        <v>22823.256499999996</v>
      </c>
      <c r="H9841">
        <v>40.3274588100521</v>
      </c>
    </row>
    <row r="9842" spans="1:8" x14ac:dyDescent="0.3">
      <c r="A9842" t="s">
        <v>10515</v>
      </c>
      <c r="B9842" t="s">
        <v>10483</v>
      </c>
      <c r="C9842" t="s">
        <v>31</v>
      </c>
      <c r="D9842" s="155">
        <v>1188</v>
      </c>
      <c r="E9842" s="17">
        <v>2960</v>
      </c>
      <c r="F9842" s="17">
        <v>305106</v>
      </c>
      <c r="G9842" s="17">
        <v>132295.49840000001</v>
      </c>
      <c r="H9842">
        <v>63.757654817778743</v>
      </c>
    </row>
    <row r="9843" spans="1:8" x14ac:dyDescent="0.3">
      <c r="A9843" t="s">
        <v>10516</v>
      </c>
      <c r="B9843" t="s">
        <v>10483</v>
      </c>
      <c r="C9843" t="s">
        <v>5087</v>
      </c>
      <c r="D9843" s="155">
        <v>1188</v>
      </c>
      <c r="E9843" s="17">
        <v>0</v>
      </c>
      <c r="F9843" s="17">
        <v>18313</v>
      </c>
      <c r="G9843" s="17">
        <v>5165.1400000000012</v>
      </c>
      <c r="H9843">
        <v>145.63172594627571</v>
      </c>
    </row>
    <row r="9844" spans="1:8" x14ac:dyDescent="0.3">
      <c r="A9844" t="s">
        <v>10517</v>
      </c>
      <c r="B9844" t="s">
        <v>10518</v>
      </c>
      <c r="C9844" t="s">
        <v>4</v>
      </c>
      <c r="D9844" s="155">
        <v>1000</v>
      </c>
      <c r="E9844" s="17">
        <v>8281</v>
      </c>
      <c r="F9844" s="17">
        <v>2499579</v>
      </c>
      <c r="G9844" s="17">
        <v>1278830.7895000009</v>
      </c>
      <c r="H9844">
        <v>53.794586873653991</v>
      </c>
    </row>
    <row r="9845" spans="1:8" x14ac:dyDescent="0.3">
      <c r="A9845" t="s">
        <v>10519</v>
      </c>
      <c r="B9845" t="s">
        <v>10518</v>
      </c>
      <c r="C9845" t="s">
        <v>2</v>
      </c>
      <c r="D9845" s="155">
        <v>1000</v>
      </c>
      <c r="E9845" s="17">
        <v>11385</v>
      </c>
      <c r="F9845" s="17">
        <v>3045754</v>
      </c>
      <c r="G9845" s="17">
        <v>1408117.8191</v>
      </c>
      <c r="H9845">
        <v>75.211212017134258</v>
      </c>
    </row>
    <row r="9846" spans="1:8" x14ac:dyDescent="0.3">
      <c r="A9846" t="s">
        <v>10520</v>
      </c>
      <c r="B9846" t="s">
        <v>10518</v>
      </c>
      <c r="C9846" t="s">
        <v>3</v>
      </c>
      <c r="D9846" s="155">
        <v>1000</v>
      </c>
      <c r="E9846" s="17">
        <v>5760</v>
      </c>
      <c r="F9846" s="17">
        <v>1030973</v>
      </c>
      <c r="G9846" s="17">
        <v>525741.56430000043</v>
      </c>
      <c r="H9846">
        <v>57.58655674164342</v>
      </c>
    </row>
    <row r="9847" spans="1:8" x14ac:dyDescent="0.3">
      <c r="A9847" t="s">
        <v>10521</v>
      </c>
      <c r="B9847" t="s">
        <v>10518</v>
      </c>
      <c r="C9847" t="s">
        <v>7</v>
      </c>
      <c r="D9847" s="155">
        <v>1000</v>
      </c>
      <c r="E9847" s="17">
        <v>2883</v>
      </c>
      <c r="F9847" s="17">
        <v>823185</v>
      </c>
      <c r="G9847" s="17">
        <v>442044.93299999932</v>
      </c>
      <c r="H9847">
        <v>54.887189876838512</v>
      </c>
    </row>
    <row r="9848" spans="1:8" x14ac:dyDescent="0.3">
      <c r="A9848" t="s">
        <v>10522</v>
      </c>
      <c r="B9848" t="s">
        <v>10518</v>
      </c>
      <c r="C9848" t="s">
        <v>5</v>
      </c>
      <c r="D9848" s="155">
        <v>1000</v>
      </c>
      <c r="E9848" s="17">
        <v>4000</v>
      </c>
      <c r="F9848" s="17">
        <v>721661</v>
      </c>
      <c r="G9848" s="17">
        <v>380640.86230000015</v>
      </c>
      <c r="H9848">
        <v>47.653997325800809</v>
      </c>
    </row>
    <row r="9849" spans="1:8" x14ac:dyDescent="0.3">
      <c r="A9849" t="s">
        <v>10523</v>
      </c>
      <c r="B9849" t="s">
        <v>10518</v>
      </c>
      <c r="C9849" t="s">
        <v>6</v>
      </c>
      <c r="D9849" s="155">
        <v>1000</v>
      </c>
      <c r="E9849" s="17">
        <v>1140</v>
      </c>
      <c r="F9849" s="17">
        <v>329643</v>
      </c>
      <c r="G9849" s="17">
        <v>157152.28859999991</v>
      </c>
      <c r="H9849">
        <v>35.412823145211938</v>
      </c>
    </row>
    <row r="9850" spans="1:8" x14ac:dyDescent="0.3">
      <c r="A9850" t="s">
        <v>10524</v>
      </c>
      <c r="B9850" t="s">
        <v>10518</v>
      </c>
      <c r="C9850" t="s">
        <v>8</v>
      </c>
      <c r="D9850" s="155">
        <v>1000</v>
      </c>
      <c r="E9850" s="17">
        <v>2635</v>
      </c>
      <c r="F9850" s="17">
        <v>546616</v>
      </c>
      <c r="G9850" s="17">
        <v>242560.65129999968</v>
      </c>
      <c r="H9850">
        <v>46.538990782108222</v>
      </c>
    </row>
    <row r="9851" spans="1:8" x14ac:dyDescent="0.3">
      <c r="A9851" t="s">
        <v>10525</v>
      </c>
      <c r="B9851" t="s">
        <v>10518</v>
      </c>
      <c r="C9851" t="s">
        <v>21</v>
      </c>
      <c r="D9851" s="155">
        <v>1000</v>
      </c>
      <c r="E9851" s="17">
        <v>1520</v>
      </c>
      <c r="F9851" s="17">
        <v>218658</v>
      </c>
      <c r="G9851" s="17">
        <v>104394.92100000005</v>
      </c>
      <c r="H9851">
        <v>49.910922926381197</v>
      </c>
    </row>
    <row r="9852" spans="1:8" x14ac:dyDescent="0.3">
      <c r="A9852" t="s">
        <v>10526</v>
      </c>
      <c r="B9852" t="s">
        <v>10518</v>
      </c>
      <c r="C9852" t="s">
        <v>22</v>
      </c>
      <c r="D9852" s="155">
        <v>1000</v>
      </c>
      <c r="E9852" s="17">
        <v>1440</v>
      </c>
      <c r="F9852" s="17">
        <v>414818</v>
      </c>
      <c r="G9852" s="17">
        <v>193407.59800000014</v>
      </c>
      <c r="H9852">
        <v>38.681735023452092</v>
      </c>
    </row>
    <row r="9853" spans="1:8" x14ac:dyDescent="0.3">
      <c r="A9853" t="s">
        <v>10527</v>
      </c>
      <c r="B9853" t="s">
        <v>10518</v>
      </c>
      <c r="C9853" t="s">
        <v>23</v>
      </c>
      <c r="D9853" s="155">
        <v>1000</v>
      </c>
      <c r="E9853" s="17">
        <v>800</v>
      </c>
      <c r="F9853" s="17">
        <v>284565</v>
      </c>
      <c r="G9853" s="17">
        <v>145136.18800000005</v>
      </c>
      <c r="H9853">
        <v>51.319134347928085</v>
      </c>
    </row>
    <row r="9854" spans="1:8" x14ac:dyDescent="0.3">
      <c r="A9854" t="s">
        <v>10528</v>
      </c>
      <c r="B9854" t="s">
        <v>10518</v>
      </c>
      <c r="C9854" t="s">
        <v>24</v>
      </c>
      <c r="D9854" s="155">
        <v>1000</v>
      </c>
      <c r="E9854" s="17">
        <v>3400</v>
      </c>
      <c r="F9854" s="17">
        <v>300192</v>
      </c>
      <c r="G9854" s="17">
        <v>144272.05200000014</v>
      </c>
      <c r="H9854">
        <v>58.605631607830013</v>
      </c>
    </row>
    <row r="9855" spans="1:8" x14ac:dyDescent="0.3">
      <c r="A9855" t="s">
        <v>10529</v>
      </c>
      <c r="B9855" t="s">
        <v>10518</v>
      </c>
      <c r="C9855" t="s">
        <v>25</v>
      </c>
      <c r="D9855" s="155">
        <v>1000</v>
      </c>
      <c r="E9855" s="17">
        <v>1240</v>
      </c>
      <c r="F9855" s="17">
        <v>207621</v>
      </c>
      <c r="G9855" s="17">
        <v>102853.54399999995</v>
      </c>
      <c r="H9855">
        <v>47.873733114221999</v>
      </c>
    </row>
    <row r="9856" spans="1:8" x14ac:dyDescent="0.3">
      <c r="A9856" t="s">
        <v>10530</v>
      </c>
      <c r="B9856" t="s">
        <v>10518</v>
      </c>
      <c r="C9856" t="s">
        <v>5061</v>
      </c>
      <c r="D9856" s="155">
        <v>1000</v>
      </c>
      <c r="E9856" s="17">
        <v>3928</v>
      </c>
      <c r="F9856" s="17">
        <v>318799</v>
      </c>
      <c r="G9856" s="17">
        <v>155751.09199999992</v>
      </c>
      <c r="H9856">
        <v>87.482307190350411</v>
      </c>
    </row>
    <row r="9857" spans="1:8" x14ac:dyDescent="0.3">
      <c r="A9857" t="s">
        <v>10531</v>
      </c>
      <c r="B9857" t="s">
        <v>10518</v>
      </c>
      <c r="C9857" t="s">
        <v>14</v>
      </c>
      <c r="D9857" s="155">
        <v>1000</v>
      </c>
      <c r="E9857" s="17">
        <v>1277</v>
      </c>
      <c r="F9857" s="17">
        <v>451070.99</v>
      </c>
      <c r="G9857" s="17">
        <v>223318.9380000002</v>
      </c>
      <c r="H9857">
        <v>28.480561186337912</v>
      </c>
    </row>
    <row r="9858" spans="1:8" x14ac:dyDescent="0.3">
      <c r="A9858" t="s">
        <v>10532</v>
      </c>
      <c r="B9858" t="s">
        <v>10518</v>
      </c>
      <c r="C9858" t="s">
        <v>15</v>
      </c>
      <c r="D9858" s="155">
        <v>1000</v>
      </c>
      <c r="E9858" s="17">
        <v>957</v>
      </c>
      <c r="F9858" s="17">
        <v>365175</v>
      </c>
      <c r="G9858" s="17">
        <v>213381.33600000001</v>
      </c>
      <c r="H9858">
        <v>60.520047751795545</v>
      </c>
    </row>
    <row r="9859" spans="1:8" x14ac:dyDescent="0.3">
      <c r="A9859" t="s">
        <v>10533</v>
      </c>
      <c r="B9859" t="s">
        <v>10518</v>
      </c>
      <c r="C9859" t="s">
        <v>5063</v>
      </c>
      <c r="D9859" s="155">
        <v>1000</v>
      </c>
      <c r="E9859" s="17">
        <v>400</v>
      </c>
      <c r="F9859" s="17">
        <v>18077</v>
      </c>
      <c r="G9859" s="17">
        <v>7852.246000000001</v>
      </c>
      <c r="H9859">
        <v>47.807308195385453</v>
      </c>
    </row>
    <row r="9860" spans="1:8" x14ac:dyDescent="0.3">
      <c r="A9860" t="s">
        <v>10534</v>
      </c>
      <c r="B9860" t="s">
        <v>10518</v>
      </c>
      <c r="C9860" t="s">
        <v>5065</v>
      </c>
      <c r="D9860" s="155">
        <v>1000</v>
      </c>
      <c r="E9860" s="17">
        <v>0</v>
      </c>
      <c r="F9860" s="17">
        <v>274622</v>
      </c>
      <c r="G9860" s="17">
        <v>126937.41999999998</v>
      </c>
      <c r="H9860">
        <v>51.558759521813371</v>
      </c>
    </row>
    <row r="9861" spans="1:8" x14ac:dyDescent="0.3">
      <c r="A9861" t="s">
        <v>10535</v>
      </c>
      <c r="B9861" t="s">
        <v>10518</v>
      </c>
      <c r="C9861" t="s">
        <v>5067</v>
      </c>
      <c r="D9861" s="155">
        <v>1000</v>
      </c>
      <c r="E9861" s="17">
        <v>0</v>
      </c>
      <c r="F9861" s="17">
        <v>138876</v>
      </c>
      <c r="G9861" s="17">
        <v>20249.004600000218</v>
      </c>
      <c r="H9861">
        <v>78.753508219597208</v>
      </c>
    </row>
    <row r="9862" spans="1:8" x14ac:dyDescent="0.3">
      <c r="A9862" t="s">
        <v>10536</v>
      </c>
      <c r="B9862" t="s">
        <v>10518</v>
      </c>
      <c r="C9862" t="s">
        <v>5069</v>
      </c>
      <c r="D9862" s="155">
        <v>1000</v>
      </c>
      <c r="E9862" s="17">
        <v>0</v>
      </c>
      <c r="F9862" s="17">
        <v>7246</v>
      </c>
      <c r="G9862" s="17">
        <v>408.0010999999995</v>
      </c>
      <c r="H9862">
        <v>58.276931881343245</v>
      </c>
    </row>
    <row r="9863" spans="1:8" x14ac:dyDescent="0.3">
      <c r="A9863" t="s">
        <v>10537</v>
      </c>
      <c r="B9863" t="s">
        <v>10518</v>
      </c>
      <c r="C9863" t="s">
        <v>5071</v>
      </c>
      <c r="D9863" s="155">
        <v>1000</v>
      </c>
      <c r="E9863" s="17">
        <v>0</v>
      </c>
      <c r="F9863" s="17">
        <v>28903</v>
      </c>
      <c r="G9863" s="17">
        <v>9971.7679999999964</v>
      </c>
      <c r="H9863">
        <v>26.923924961671808</v>
      </c>
    </row>
    <row r="9864" spans="1:8" x14ac:dyDescent="0.3">
      <c r="A9864" t="s">
        <v>10538</v>
      </c>
      <c r="B9864" t="s">
        <v>10518</v>
      </c>
      <c r="C9864" t="s">
        <v>5073</v>
      </c>
      <c r="D9864" s="155">
        <v>1000</v>
      </c>
      <c r="E9864" s="17">
        <v>0</v>
      </c>
      <c r="F9864" s="17">
        <v>77040</v>
      </c>
      <c r="G9864" s="17">
        <v>31637.666000000041</v>
      </c>
      <c r="H9864">
        <v>22.798373717967909</v>
      </c>
    </row>
    <row r="9865" spans="1:8" x14ac:dyDescent="0.3">
      <c r="A9865" t="s">
        <v>10539</v>
      </c>
      <c r="B9865" t="s">
        <v>10518</v>
      </c>
      <c r="C9865" t="s">
        <v>5075</v>
      </c>
      <c r="D9865" s="155">
        <v>1000</v>
      </c>
      <c r="E9865" s="17">
        <v>0</v>
      </c>
      <c r="F9865" s="17">
        <v>75</v>
      </c>
      <c r="G9865" s="17">
        <v>-253.44</v>
      </c>
      <c r="H9865">
        <v>65.38883814395318</v>
      </c>
    </row>
    <row r="9866" spans="1:8" x14ac:dyDescent="0.3">
      <c r="A9866" t="s">
        <v>10540</v>
      </c>
      <c r="B9866" t="s">
        <v>10518</v>
      </c>
      <c r="C9866" t="s">
        <v>26</v>
      </c>
      <c r="D9866" s="155">
        <v>1000</v>
      </c>
      <c r="E9866" s="17">
        <v>456</v>
      </c>
      <c r="F9866" s="17">
        <v>257435</v>
      </c>
      <c r="G9866" s="17">
        <v>134680.60150000011</v>
      </c>
      <c r="H9866">
        <v>46.877684584149591</v>
      </c>
    </row>
    <row r="9867" spans="1:8" x14ac:dyDescent="0.3">
      <c r="A9867" t="s">
        <v>10541</v>
      </c>
      <c r="B9867" t="s">
        <v>10518</v>
      </c>
      <c r="C9867" t="s">
        <v>27</v>
      </c>
      <c r="D9867" s="155">
        <v>1000</v>
      </c>
      <c r="E9867" s="17">
        <v>456</v>
      </c>
      <c r="F9867" s="17">
        <v>113890</v>
      </c>
      <c r="G9867" s="17">
        <v>49471.47929999997</v>
      </c>
      <c r="H9867">
        <v>83.682854173333965</v>
      </c>
    </row>
    <row r="9868" spans="1:8" x14ac:dyDescent="0.3">
      <c r="A9868" t="s">
        <v>10542</v>
      </c>
      <c r="B9868" t="s">
        <v>10518</v>
      </c>
      <c r="C9868" t="s">
        <v>28</v>
      </c>
      <c r="D9868" s="155">
        <v>1000</v>
      </c>
      <c r="E9868" s="17">
        <v>1320</v>
      </c>
      <c r="F9868" s="17">
        <v>326630</v>
      </c>
      <c r="G9868" s="17">
        <v>138339.63209999987</v>
      </c>
      <c r="H9868">
        <v>47.783169572849836</v>
      </c>
    </row>
    <row r="9869" spans="1:8" x14ac:dyDescent="0.3">
      <c r="A9869" t="s">
        <v>10543</v>
      </c>
      <c r="B9869" t="s">
        <v>10518</v>
      </c>
      <c r="C9869" t="s">
        <v>29</v>
      </c>
      <c r="D9869" s="155">
        <v>1000</v>
      </c>
      <c r="E9869" s="17">
        <v>400</v>
      </c>
      <c r="F9869" s="17">
        <v>148166</v>
      </c>
      <c r="G9869" s="17">
        <v>70279.592899999989</v>
      </c>
      <c r="H9869">
        <v>65.10489539451342</v>
      </c>
    </row>
    <row r="9870" spans="1:8" x14ac:dyDescent="0.3">
      <c r="A9870" t="s">
        <v>10544</v>
      </c>
      <c r="B9870" t="s">
        <v>10518</v>
      </c>
      <c r="C9870" t="s">
        <v>5077</v>
      </c>
      <c r="D9870" s="155">
        <v>1000</v>
      </c>
      <c r="E9870" s="17">
        <v>640</v>
      </c>
      <c r="F9870" s="17">
        <v>13048</v>
      </c>
      <c r="G9870" s="17">
        <v>6032.9360000000006</v>
      </c>
      <c r="H9870">
        <v>45.906252587289288</v>
      </c>
    </row>
    <row r="9871" spans="1:8" x14ac:dyDescent="0.3">
      <c r="A9871" t="s">
        <v>10545</v>
      </c>
      <c r="B9871" t="s">
        <v>10518</v>
      </c>
      <c r="C9871" t="s">
        <v>30</v>
      </c>
      <c r="D9871" s="155">
        <v>1000</v>
      </c>
      <c r="E9871" s="17">
        <v>1200</v>
      </c>
      <c r="F9871" s="17">
        <v>106782</v>
      </c>
      <c r="G9871" s="17">
        <v>51483.030400000025</v>
      </c>
      <c r="H9871">
        <v>120.56598110283772</v>
      </c>
    </row>
    <row r="9872" spans="1:8" x14ac:dyDescent="0.3">
      <c r="A9872" t="s">
        <v>10546</v>
      </c>
      <c r="B9872" t="s">
        <v>10518</v>
      </c>
      <c r="C9872" t="s">
        <v>5079</v>
      </c>
      <c r="D9872" s="155">
        <v>1000</v>
      </c>
      <c r="E9872" s="17">
        <v>520</v>
      </c>
      <c r="F9872" s="17">
        <v>23291</v>
      </c>
      <c r="G9872" s="17">
        <v>10490.214000000002</v>
      </c>
      <c r="H9872">
        <v>81.058239548727713</v>
      </c>
    </row>
    <row r="9873" spans="1:8" x14ac:dyDescent="0.3">
      <c r="A9873" t="s">
        <v>10547</v>
      </c>
      <c r="B9873" t="s">
        <v>10518</v>
      </c>
      <c r="C9873" t="s">
        <v>5081</v>
      </c>
      <c r="D9873" s="155">
        <v>1000</v>
      </c>
      <c r="E9873" s="17">
        <v>0</v>
      </c>
      <c r="F9873" s="17">
        <v>97723</v>
      </c>
      <c r="G9873" s="17">
        <v>50763.412199999984</v>
      </c>
      <c r="H9873">
        <v>88.358036726633941</v>
      </c>
    </row>
    <row r="9874" spans="1:8" x14ac:dyDescent="0.3">
      <c r="A9874" t="s">
        <v>10548</v>
      </c>
      <c r="B9874" t="s">
        <v>10518</v>
      </c>
      <c r="C9874" t="s">
        <v>5083</v>
      </c>
      <c r="D9874" s="155">
        <v>1000</v>
      </c>
      <c r="E9874" s="17">
        <v>0</v>
      </c>
      <c r="F9874" s="17">
        <v>108791</v>
      </c>
      <c r="G9874" s="17">
        <v>57911.600800000007</v>
      </c>
      <c r="H9874">
        <v>77.406899433277928</v>
      </c>
    </row>
    <row r="9875" spans="1:8" x14ac:dyDescent="0.3">
      <c r="A9875" t="s">
        <v>10549</v>
      </c>
      <c r="B9875" t="s">
        <v>10518</v>
      </c>
      <c r="C9875" t="s">
        <v>5085</v>
      </c>
      <c r="D9875" s="155">
        <v>1000</v>
      </c>
      <c r="E9875" s="17">
        <v>180</v>
      </c>
      <c r="F9875" s="17">
        <v>38602</v>
      </c>
      <c r="G9875" s="17">
        <v>17245.885599999998</v>
      </c>
      <c r="H9875">
        <v>50.03077162295029</v>
      </c>
    </row>
    <row r="9876" spans="1:8" x14ac:dyDescent="0.3">
      <c r="A9876" t="s">
        <v>10550</v>
      </c>
      <c r="B9876" t="s">
        <v>10518</v>
      </c>
      <c r="C9876" t="s">
        <v>31</v>
      </c>
      <c r="D9876" s="155">
        <v>1000</v>
      </c>
      <c r="E9876" s="17">
        <v>1600</v>
      </c>
      <c r="F9876" s="17">
        <v>179670</v>
      </c>
      <c r="G9876" s="17">
        <v>81021.166000000056</v>
      </c>
      <c r="H9876">
        <v>52.926783194416743</v>
      </c>
    </row>
    <row r="9877" spans="1:8" x14ac:dyDescent="0.3">
      <c r="A9877" t="s">
        <v>10551</v>
      </c>
      <c r="B9877" t="s">
        <v>10518</v>
      </c>
      <c r="C9877" t="s">
        <v>5087</v>
      </c>
      <c r="D9877" s="155">
        <v>1000</v>
      </c>
      <c r="E9877" s="17">
        <v>0</v>
      </c>
      <c r="F9877" s="17">
        <v>3535</v>
      </c>
      <c r="G9877" s="17">
        <v>274.53999999999996</v>
      </c>
      <c r="H9877">
        <v>38.500000000000043</v>
      </c>
    </row>
    <row r="9878" spans="1:8" x14ac:dyDescent="0.3">
      <c r="A9878" t="s">
        <v>10552</v>
      </c>
      <c r="B9878" t="s">
        <v>10553</v>
      </c>
      <c r="C9878" t="s">
        <v>4</v>
      </c>
      <c r="D9878" s="155">
        <v>800</v>
      </c>
      <c r="E9878" s="17">
        <v>9834</v>
      </c>
      <c r="F9878" s="17">
        <v>2254634</v>
      </c>
      <c r="G9878" s="17">
        <v>908677.58229999826</v>
      </c>
      <c r="H9878">
        <v>60.445044592471724</v>
      </c>
    </row>
    <row r="9879" spans="1:8" x14ac:dyDescent="0.3">
      <c r="A9879" t="s">
        <v>10554</v>
      </c>
      <c r="B9879" t="s">
        <v>10553</v>
      </c>
      <c r="C9879" t="s">
        <v>2</v>
      </c>
      <c r="D9879" s="155">
        <v>800</v>
      </c>
      <c r="E9879" s="17">
        <v>11529</v>
      </c>
      <c r="F9879" s="17">
        <v>3838835.99</v>
      </c>
      <c r="G9879" s="17">
        <v>1742455.0471000017</v>
      </c>
      <c r="H9879">
        <v>60.631407624689189</v>
      </c>
    </row>
    <row r="9880" spans="1:8" x14ac:dyDescent="0.3">
      <c r="A9880" t="s">
        <v>10555</v>
      </c>
      <c r="B9880" t="s">
        <v>10553</v>
      </c>
      <c r="C9880" t="s">
        <v>3</v>
      </c>
      <c r="D9880" s="155">
        <v>800</v>
      </c>
      <c r="E9880" s="17">
        <v>12672</v>
      </c>
      <c r="F9880" s="17">
        <v>1156126</v>
      </c>
      <c r="G9880" s="17">
        <v>480834.5013</v>
      </c>
      <c r="H9880">
        <v>88.367157130775766</v>
      </c>
    </row>
    <row r="9881" spans="1:8" x14ac:dyDescent="0.3">
      <c r="A9881" t="s">
        <v>10556</v>
      </c>
      <c r="B9881" t="s">
        <v>10553</v>
      </c>
      <c r="C9881" t="s">
        <v>7</v>
      </c>
      <c r="D9881" s="155">
        <v>800</v>
      </c>
      <c r="E9881" s="17">
        <v>2574</v>
      </c>
      <c r="F9881" s="17">
        <v>668470</v>
      </c>
      <c r="G9881" s="17">
        <v>344607.71799999994</v>
      </c>
      <c r="H9881">
        <v>55.1092726429316</v>
      </c>
    </row>
    <row r="9882" spans="1:8" x14ac:dyDescent="0.3">
      <c r="A9882" t="s">
        <v>10557</v>
      </c>
      <c r="B9882" t="s">
        <v>10553</v>
      </c>
      <c r="C9882" t="s">
        <v>5</v>
      </c>
      <c r="D9882" s="155">
        <v>800</v>
      </c>
      <c r="E9882" s="17">
        <v>3200</v>
      </c>
      <c r="F9882" s="17">
        <v>514143</v>
      </c>
      <c r="G9882" s="17">
        <v>256880.97100000025</v>
      </c>
      <c r="H9882">
        <v>54.073668322424744</v>
      </c>
    </row>
    <row r="9883" spans="1:8" x14ac:dyDescent="0.3">
      <c r="A9883" t="s">
        <v>10558</v>
      </c>
      <c r="B9883" t="s">
        <v>10553</v>
      </c>
      <c r="C9883" t="s">
        <v>6</v>
      </c>
      <c r="D9883" s="155">
        <v>800</v>
      </c>
      <c r="E9883" s="17">
        <v>2100</v>
      </c>
      <c r="F9883" s="17">
        <v>355247</v>
      </c>
      <c r="G9883" s="17">
        <v>126305.91009999989</v>
      </c>
      <c r="H9883">
        <v>55.027468300263372</v>
      </c>
    </row>
    <row r="9884" spans="1:8" x14ac:dyDescent="0.3">
      <c r="A9884" t="s">
        <v>10559</v>
      </c>
      <c r="B9884" t="s">
        <v>10553</v>
      </c>
      <c r="C9884" t="s">
        <v>8</v>
      </c>
      <c r="D9884" s="155">
        <v>800</v>
      </c>
      <c r="E9884" s="17">
        <v>3270</v>
      </c>
      <c r="F9884" s="17">
        <v>571551.99</v>
      </c>
      <c r="G9884" s="17">
        <v>204109.93660000025</v>
      </c>
      <c r="H9884">
        <v>51.084238910635321</v>
      </c>
    </row>
    <row r="9885" spans="1:8" x14ac:dyDescent="0.3">
      <c r="A9885" t="s">
        <v>10560</v>
      </c>
      <c r="B9885" t="s">
        <v>10553</v>
      </c>
      <c r="C9885" t="s">
        <v>21</v>
      </c>
      <c r="D9885" s="155">
        <v>800</v>
      </c>
      <c r="E9885" s="17">
        <v>1680</v>
      </c>
      <c r="F9885" s="17">
        <v>217221</v>
      </c>
      <c r="G9885" s="17">
        <v>67572.44299999997</v>
      </c>
      <c r="H9885">
        <v>60.504556324589267</v>
      </c>
    </row>
    <row r="9886" spans="1:8" x14ac:dyDescent="0.3">
      <c r="A9886" t="s">
        <v>10561</v>
      </c>
      <c r="B9886" t="s">
        <v>10553</v>
      </c>
      <c r="C9886" t="s">
        <v>22</v>
      </c>
      <c r="D9886" s="155">
        <v>800</v>
      </c>
      <c r="E9886" s="17">
        <v>1560</v>
      </c>
      <c r="F9886" s="17">
        <v>420581</v>
      </c>
      <c r="G9886" s="17">
        <v>193861.52199999991</v>
      </c>
      <c r="H9886">
        <v>43.541150066515264</v>
      </c>
    </row>
    <row r="9887" spans="1:8" x14ac:dyDescent="0.3">
      <c r="A9887" t="s">
        <v>10562</v>
      </c>
      <c r="B9887" t="s">
        <v>10553</v>
      </c>
      <c r="C9887" t="s">
        <v>23</v>
      </c>
      <c r="D9887" s="155">
        <v>800</v>
      </c>
      <c r="E9887" s="17">
        <v>880</v>
      </c>
      <c r="F9887" s="17">
        <v>302435</v>
      </c>
      <c r="G9887" s="17">
        <v>142670.12599999996</v>
      </c>
      <c r="H9887">
        <v>49.591722007053882</v>
      </c>
    </row>
    <row r="9888" spans="1:8" x14ac:dyDescent="0.3">
      <c r="A9888" t="s">
        <v>10563</v>
      </c>
      <c r="B9888" t="s">
        <v>10553</v>
      </c>
      <c r="C9888" t="s">
        <v>24</v>
      </c>
      <c r="D9888" s="155">
        <v>800</v>
      </c>
      <c r="E9888" s="17">
        <v>3720</v>
      </c>
      <c r="F9888" s="17">
        <v>448658</v>
      </c>
      <c r="G9888" s="17">
        <v>222386.4580000001</v>
      </c>
      <c r="H9888">
        <v>47.901906888936146</v>
      </c>
    </row>
    <row r="9889" spans="1:8" x14ac:dyDescent="0.3">
      <c r="A9889" t="s">
        <v>10564</v>
      </c>
      <c r="B9889" t="s">
        <v>10553</v>
      </c>
      <c r="C9889" t="s">
        <v>25</v>
      </c>
      <c r="D9889" s="155">
        <v>800</v>
      </c>
      <c r="E9889" s="17">
        <v>1360</v>
      </c>
      <c r="F9889" s="17">
        <v>204296</v>
      </c>
      <c r="G9889" s="17">
        <v>100029.22199999995</v>
      </c>
      <c r="H9889">
        <v>49.337296879932317</v>
      </c>
    </row>
    <row r="9890" spans="1:8" x14ac:dyDescent="0.3">
      <c r="A9890" t="s">
        <v>10565</v>
      </c>
      <c r="B9890" t="s">
        <v>10553</v>
      </c>
      <c r="C9890" t="s">
        <v>5061</v>
      </c>
      <c r="D9890" s="155">
        <v>800</v>
      </c>
      <c r="E9890" s="17">
        <v>3928</v>
      </c>
      <c r="F9890" s="17">
        <v>399344</v>
      </c>
      <c r="G9890" s="17">
        <v>173166.11300000001</v>
      </c>
      <c r="H9890">
        <v>46.710809806530762</v>
      </c>
    </row>
    <row r="9891" spans="1:8" x14ac:dyDescent="0.3">
      <c r="A9891" t="s">
        <v>10566</v>
      </c>
      <c r="B9891" t="s">
        <v>10553</v>
      </c>
      <c r="C9891" t="s">
        <v>14</v>
      </c>
      <c r="D9891" s="155">
        <v>800</v>
      </c>
      <c r="E9891" s="17">
        <v>1576</v>
      </c>
      <c r="F9891" s="17">
        <v>395942.99</v>
      </c>
      <c r="G9891" s="17">
        <v>198192.57999999996</v>
      </c>
      <c r="H9891">
        <v>47.622600143281602</v>
      </c>
    </row>
    <row r="9892" spans="1:8" x14ac:dyDescent="0.3">
      <c r="A9892" t="s">
        <v>10567</v>
      </c>
      <c r="B9892" t="s">
        <v>10553</v>
      </c>
      <c r="C9892" t="s">
        <v>15</v>
      </c>
      <c r="D9892" s="155">
        <v>800</v>
      </c>
      <c r="E9892" s="17">
        <v>1197</v>
      </c>
      <c r="F9892" s="17">
        <v>330518</v>
      </c>
      <c r="G9892" s="17">
        <v>185368.12899999993</v>
      </c>
      <c r="H9892">
        <v>78.184151459562671</v>
      </c>
    </row>
    <row r="9893" spans="1:8" x14ac:dyDescent="0.3">
      <c r="A9893" t="s">
        <v>10568</v>
      </c>
      <c r="B9893" t="s">
        <v>10553</v>
      </c>
      <c r="C9893" t="s">
        <v>5063</v>
      </c>
      <c r="D9893" s="155">
        <v>800</v>
      </c>
      <c r="E9893" s="17">
        <v>400</v>
      </c>
      <c r="F9893" s="17">
        <v>9623</v>
      </c>
      <c r="G9893" s="17">
        <v>4050.9059999999981</v>
      </c>
      <c r="H9893">
        <v>97.303925149144959</v>
      </c>
    </row>
    <row r="9894" spans="1:8" x14ac:dyDescent="0.3">
      <c r="A9894" t="s">
        <v>10569</v>
      </c>
      <c r="B9894" t="s">
        <v>10553</v>
      </c>
      <c r="C9894" t="s">
        <v>5065</v>
      </c>
      <c r="D9894" s="155">
        <v>800</v>
      </c>
      <c r="E9894" s="17">
        <v>0</v>
      </c>
      <c r="F9894" s="17">
        <v>138852</v>
      </c>
      <c r="G9894" s="17">
        <v>12852.89240000007</v>
      </c>
      <c r="H9894">
        <v>78.541607153414418</v>
      </c>
    </row>
    <row r="9895" spans="1:8" x14ac:dyDescent="0.3">
      <c r="A9895" t="s">
        <v>10570</v>
      </c>
      <c r="B9895" t="s">
        <v>10553</v>
      </c>
      <c r="C9895" t="s">
        <v>5067</v>
      </c>
      <c r="D9895" s="155">
        <v>800</v>
      </c>
      <c r="E9895" s="17">
        <v>0</v>
      </c>
      <c r="F9895" s="17">
        <v>295138</v>
      </c>
      <c r="G9895" s="17">
        <v>86446.253600000025</v>
      </c>
      <c r="H9895">
        <v>56.697325239307958</v>
      </c>
    </row>
    <row r="9896" spans="1:8" x14ac:dyDescent="0.3">
      <c r="A9896" t="s">
        <v>10571</v>
      </c>
      <c r="B9896" t="s">
        <v>10553</v>
      </c>
      <c r="C9896" t="s">
        <v>5069</v>
      </c>
      <c r="D9896" s="155">
        <v>800</v>
      </c>
      <c r="E9896" s="17">
        <v>0</v>
      </c>
      <c r="F9896" s="17">
        <v>28982</v>
      </c>
      <c r="G9896" s="17">
        <v>4587.68</v>
      </c>
      <c r="H9896">
        <v>112.85531836919414</v>
      </c>
    </row>
    <row r="9897" spans="1:8" x14ac:dyDescent="0.3">
      <c r="A9897" t="s">
        <v>10572</v>
      </c>
      <c r="B9897" t="s">
        <v>10553</v>
      </c>
      <c r="C9897" t="s">
        <v>5071</v>
      </c>
      <c r="D9897" s="155">
        <v>800</v>
      </c>
      <c r="E9897" s="17">
        <v>0</v>
      </c>
      <c r="F9897" s="17">
        <v>40261</v>
      </c>
      <c r="G9897" s="17">
        <v>-31608.841400000034</v>
      </c>
      <c r="H9897">
        <v>52.37980568299956</v>
      </c>
    </row>
    <row r="9898" spans="1:8" x14ac:dyDescent="0.3">
      <c r="A9898" t="s">
        <v>10573</v>
      </c>
      <c r="B9898" t="s">
        <v>10553</v>
      </c>
      <c r="C9898" t="s">
        <v>5073</v>
      </c>
      <c r="D9898" s="155">
        <v>800</v>
      </c>
      <c r="E9898" s="17">
        <v>0</v>
      </c>
      <c r="F9898" s="17">
        <v>50202</v>
      </c>
      <c r="G9898" s="17">
        <v>15604.368899999987</v>
      </c>
      <c r="H9898">
        <v>71.722038885488928</v>
      </c>
    </row>
    <row r="9899" spans="1:8" x14ac:dyDescent="0.3">
      <c r="A9899" t="s">
        <v>10574</v>
      </c>
      <c r="B9899" t="s">
        <v>10553</v>
      </c>
      <c r="C9899" t="s">
        <v>5075</v>
      </c>
      <c r="D9899" s="155">
        <v>800</v>
      </c>
      <c r="E9899" s="17">
        <v>0</v>
      </c>
      <c r="F9899" s="17">
        <v>13722</v>
      </c>
      <c r="G9899" s="17">
        <v>1649.1600000000035</v>
      </c>
      <c r="H9899">
        <v>68.237768412403327</v>
      </c>
    </row>
    <row r="9900" spans="1:8" x14ac:dyDescent="0.3">
      <c r="A9900" t="s">
        <v>10575</v>
      </c>
      <c r="B9900" t="s">
        <v>10553</v>
      </c>
      <c r="C9900" t="s">
        <v>26</v>
      </c>
      <c r="D9900" s="155">
        <v>800</v>
      </c>
      <c r="E9900" s="17">
        <v>912</v>
      </c>
      <c r="F9900" s="17">
        <v>257916</v>
      </c>
      <c r="G9900" s="17">
        <v>111480.02680000014</v>
      </c>
      <c r="H9900">
        <v>83.160194914455687</v>
      </c>
    </row>
    <row r="9901" spans="1:8" x14ac:dyDescent="0.3">
      <c r="A9901" t="s">
        <v>10576</v>
      </c>
      <c r="B9901" t="s">
        <v>10553</v>
      </c>
      <c r="C9901" t="s">
        <v>27</v>
      </c>
      <c r="D9901" s="155">
        <v>800</v>
      </c>
      <c r="E9901" s="17">
        <v>912</v>
      </c>
      <c r="F9901" s="17">
        <v>207518</v>
      </c>
      <c r="G9901" s="17">
        <v>91120.78250000003</v>
      </c>
      <c r="H9901">
        <v>90.445807863061532</v>
      </c>
    </row>
    <row r="9902" spans="1:8" x14ac:dyDescent="0.3">
      <c r="A9902" t="s">
        <v>10577</v>
      </c>
      <c r="B9902" t="s">
        <v>10553</v>
      </c>
      <c r="C9902" t="s">
        <v>28</v>
      </c>
      <c r="D9902" s="155">
        <v>800</v>
      </c>
      <c r="E9902" s="17">
        <v>960</v>
      </c>
      <c r="F9902" s="17">
        <v>217862</v>
      </c>
      <c r="G9902" s="17">
        <v>64757.57600000003</v>
      </c>
      <c r="H9902">
        <v>47.373020888018239</v>
      </c>
    </row>
    <row r="9903" spans="1:8" x14ac:dyDescent="0.3">
      <c r="A9903" t="s">
        <v>10578</v>
      </c>
      <c r="B9903" t="s">
        <v>10553</v>
      </c>
      <c r="C9903" t="s">
        <v>29</v>
      </c>
      <c r="D9903" s="155">
        <v>800</v>
      </c>
      <c r="E9903" s="17">
        <v>200</v>
      </c>
      <c r="F9903" s="17">
        <v>117706</v>
      </c>
      <c r="G9903" s="17">
        <v>15934.773599999942</v>
      </c>
      <c r="H9903">
        <v>48.475398365642441</v>
      </c>
    </row>
    <row r="9904" spans="1:8" x14ac:dyDescent="0.3">
      <c r="A9904" t="s">
        <v>10579</v>
      </c>
      <c r="B9904" t="s">
        <v>10553</v>
      </c>
      <c r="C9904" t="s">
        <v>5077</v>
      </c>
      <c r="D9904" s="155">
        <v>800</v>
      </c>
      <c r="E9904" s="17">
        <v>640</v>
      </c>
      <c r="F9904" s="17">
        <v>4939</v>
      </c>
      <c r="G9904" s="17">
        <v>1079.3319999999999</v>
      </c>
      <c r="H9904">
        <v>100.10203875048317</v>
      </c>
    </row>
    <row r="9905" spans="1:8" x14ac:dyDescent="0.3">
      <c r="A9905" t="s">
        <v>10580</v>
      </c>
      <c r="B9905" t="s">
        <v>10553</v>
      </c>
      <c r="C9905" t="s">
        <v>30</v>
      </c>
      <c r="D9905" s="155">
        <v>800</v>
      </c>
      <c r="E9905" s="17">
        <v>1300</v>
      </c>
      <c r="F9905" s="17">
        <v>250062</v>
      </c>
      <c r="G9905" s="17">
        <v>137865.16519999987</v>
      </c>
      <c r="H9905">
        <v>63.655256968086952</v>
      </c>
    </row>
    <row r="9906" spans="1:8" x14ac:dyDescent="0.3">
      <c r="A9906" t="s">
        <v>10581</v>
      </c>
      <c r="B9906" t="s">
        <v>10553</v>
      </c>
      <c r="C9906" t="s">
        <v>5079</v>
      </c>
      <c r="D9906" s="155">
        <v>800</v>
      </c>
      <c r="E9906" s="17">
        <v>600</v>
      </c>
      <c r="F9906" s="17">
        <v>16868</v>
      </c>
      <c r="G9906" s="17">
        <v>6637.51</v>
      </c>
      <c r="H9906">
        <v>111.88297801962567</v>
      </c>
    </row>
    <row r="9907" spans="1:8" x14ac:dyDescent="0.3">
      <c r="A9907" t="s">
        <v>10582</v>
      </c>
      <c r="B9907" t="s">
        <v>10553</v>
      </c>
      <c r="C9907" t="s">
        <v>5081</v>
      </c>
      <c r="D9907" s="155">
        <v>800</v>
      </c>
      <c r="E9907" s="17">
        <v>0</v>
      </c>
      <c r="F9907" s="17">
        <v>62621</v>
      </c>
      <c r="G9907" s="17">
        <v>25802.86220000001</v>
      </c>
      <c r="H9907">
        <v>95.483212075978358</v>
      </c>
    </row>
    <row r="9908" spans="1:8" x14ac:dyDescent="0.3">
      <c r="A9908" t="s">
        <v>10583</v>
      </c>
      <c r="B9908" t="s">
        <v>10553</v>
      </c>
      <c r="C9908" t="s">
        <v>5083</v>
      </c>
      <c r="D9908" s="155">
        <v>800</v>
      </c>
      <c r="E9908" s="17">
        <v>0</v>
      </c>
      <c r="F9908" s="17">
        <v>111726</v>
      </c>
      <c r="G9908" s="17">
        <v>57918.423999999999</v>
      </c>
      <c r="H9908">
        <v>65.456144045589355</v>
      </c>
    </row>
    <row r="9909" spans="1:8" x14ac:dyDescent="0.3">
      <c r="A9909" t="s">
        <v>10584</v>
      </c>
      <c r="B9909" t="s">
        <v>10553</v>
      </c>
      <c r="C9909" t="s">
        <v>5085</v>
      </c>
      <c r="D9909" s="155">
        <v>800</v>
      </c>
      <c r="E9909" s="17">
        <v>180</v>
      </c>
      <c r="F9909" s="17">
        <v>10737</v>
      </c>
      <c r="G9909" s="17">
        <v>4640.808</v>
      </c>
      <c r="H9909">
        <v>185.98885638772538</v>
      </c>
    </row>
    <row r="9910" spans="1:8" x14ac:dyDescent="0.3">
      <c r="A9910" t="s">
        <v>10585</v>
      </c>
      <c r="B9910" t="s">
        <v>10553</v>
      </c>
      <c r="C9910" t="s">
        <v>31</v>
      </c>
      <c r="D9910" s="155">
        <v>800</v>
      </c>
      <c r="E9910" s="17">
        <v>2600</v>
      </c>
      <c r="F9910" s="17">
        <v>241371</v>
      </c>
      <c r="G9910" s="17">
        <v>94337.501400000096</v>
      </c>
      <c r="H9910">
        <v>51.335910962945739</v>
      </c>
    </row>
    <row r="9911" spans="1:8" x14ac:dyDescent="0.3">
      <c r="A9911" t="s">
        <v>10586</v>
      </c>
      <c r="B9911" t="s">
        <v>10553</v>
      </c>
      <c r="C9911" t="s">
        <v>5087</v>
      </c>
      <c r="D9911" s="155">
        <v>800</v>
      </c>
      <c r="E9911" s="17">
        <v>0</v>
      </c>
      <c r="F9911" s="17">
        <v>2603</v>
      </c>
      <c r="G9911" s="17">
        <v>972.77</v>
      </c>
      <c r="H9911">
        <v>62.999999999999979</v>
      </c>
    </row>
    <row r="9912" spans="1:8" x14ac:dyDescent="0.3">
      <c r="A9912" t="s">
        <v>712</v>
      </c>
      <c r="B9912" t="s">
        <v>253</v>
      </c>
      <c r="C9912" t="s">
        <v>4</v>
      </c>
      <c r="D9912" s="155">
        <v>947.3</v>
      </c>
      <c r="E9912" s="17">
        <v>10323</v>
      </c>
      <c r="F9912" s="17">
        <v>3929734</v>
      </c>
      <c r="G9912" s="17">
        <v>2154738.765399999</v>
      </c>
      <c r="H9912">
        <v>47.92681624712683</v>
      </c>
    </row>
    <row r="9913" spans="1:8" x14ac:dyDescent="0.3">
      <c r="A9913" t="s">
        <v>713</v>
      </c>
      <c r="B9913" t="s">
        <v>253</v>
      </c>
      <c r="C9913" t="s">
        <v>2</v>
      </c>
      <c r="D9913" s="155">
        <v>947.3</v>
      </c>
      <c r="E9913" s="17">
        <v>12342</v>
      </c>
      <c r="F9913" s="17">
        <v>5461742.5099999998</v>
      </c>
      <c r="G9913" s="17">
        <v>2990906.822600001</v>
      </c>
      <c r="H9913">
        <v>50.242872828476806</v>
      </c>
    </row>
    <row r="9914" spans="1:8" x14ac:dyDescent="0.3">
      <c r="A9914" t="s">
        <v>714</v>
      </c>
      <c r="B9914" t="s">
        <v>253</v>
      </c>
      <c r="C9914" t="s">
        <v>3</v>
      </c>
      <c r="D9914" s="155">
        <v>947.3</v>
      </c>
      <c r="E9914" s="17">
        <v>15264</v>
      </c>
      <c r="F9914" s="17">
        <v>2458475</v>
      </c>
      <c r="G9914" s="17">
        <v>1264801.4521000001</v>
      </c>
      <c r="H9914">
        <v>64.562984155912901</v>
      </c>
    </row>
    <row r="9915" spans="1:8" x14ac:dyDescent="0.3">
      <c r="A9915" t="s">
        <v>715</v>
      </c>
      <c r="B9915" t="s">
        <v>253</v>
      </c>
      <c r="C9915" t="s">
        <v>7</v>
      </c>
      <c r="D9915" s="155">
        <v>947.3</v>
      </c>
      <c r="E9915" s="17">
        <v>4236</v>
      </c>
      <c r="F9915" s="17">
        <v>1204480</v>
      </c>
      <c r="G9915" s="17">
        <v>653756.27900000056</v>
      </c>
      <c r="H9915">
        <v>56.458758999414805</v>
      </c>
    </row>
    <row r="9916" spans="1:8" x14ac:dyDescent="0.3">
      <c r="A9916" t="s">
        <v>716</v>
      </c>
      <c r="B9916" t="s">
        <v>253</v>
      </c>
      <c r="C9916" t="s">
        <v>5</v>
      </c>
      <c r="D9916" s="155">
        <v>947.3</v>
      </c>
      <c r="E9916" s="17">
        <v>2400</v>
      </c>
      <c r="F9916" s="17">
        <v>634572</v>
      </c>
      <c r="G9916" s="17">
        <v>362328.56869999995</v>
      </c>
      <c r="H9916">
        <v>45.988198699653921</v>
      </c>
    </row>
    <row r="9917" spans="1:8" x14ac:dyDescent="0.3">
      <c r="A9917" t="s">
        <v>717</v>
      </c>
      <c r="B9917" t="s">
        <v>253</v>
      </c>
      <c r="C9917" t="s">
        <v>6</v>
      </c>
      <c r="D9917" s="155">
        <v>947.3</v>
      </c>
      <c r="E9917" s="17">
        <v>1580</v>
      </c>
      <c r="F9917" s="17">
        <v>421178</v>
      </c>
      <c r="G9917" s="17">
        <v>224404.80149999986</v>
      </c>
      <c r="H9917">
        <v>39.823261786335152</v>
      </c>
    </row>
    <row r="9918" spans="1:8" x14ac:dyDescent="0.3">
      <c r="A9918" t="s">
        <v>718</v>
      </c>
      <c r="B9918" t="s">
        <v>253</v>
      </c>
      <c r="C9918" t="s">
        <v>8</v>
      </c>
      <c r="D9918" s="155">
        <v>947.3</v>
      </c>
      <c r="E9918" s="17">
        <v>3280</v>
      </c>
      <c r="F9918" s="17">
        <v>713793</v>
      </c>
      <c r="G9918" s="17">
        <v>336883.31080000044</v>
      </c>
      <c r="H9918">
        <v>42.359819167524975</v>
      </c>
    </row>
    <row r="9919" spans="1:8" x14ac:dyDescent="0.3">
      <c r="A9919" t="s">
        <v>719</v>
      </c>
      <c r="B9919" t="s">
        <v>253</v>
      </c>
      <c r="C9919" t="s">
        <v>21</v>
      </c>
      <c r="D9919" s="155">
        <v>947.3</v>
      </c>
      <c r="E9919" s="17">
        <v>2480</v>
      </c>
      <c r="F9919" s="17">
        <v>395776</v>
      </c>
      <c r="G9919" s="17">
        <v>202360.89139999999</v>
      </c>
      <c r="H9919">
        <v>47.329880414523153</v>
      </c>
    </row>
    <row r="9920" spans="1:8" x14ac:dyDescent="0.3">
      <c r="A9920" t="s">
        <v>720</v>
      </c>
      <c r="B9920" t="s">
        <v>253</v>
      </c>
      <c r="C9920" t="s">
        <v>22</v>
      </c>
      <c r="D9920" s="155">
        <v>947.3</v>
      </c>
      <c r="E9920" s="17">
        <v>2320</v>
      </c>
      <c r="F9920" s="17">
        <v>632353</v>
      </c>
      <c r="G9920" s="17">
        <v>319334.64599999995</v>
      </c>
      <c r="H9920">
        <v>43.19994896050089</v>
      </c>
    </row>
    <row r="9921" spans="1:8" x14ac:dyDescent="0.3">
      <c r="A9921" t="s">
        <v>721</v>
      </c>
      <c r="B9921" t="s">
        <v>253</v>
      </c>
      <c r="C9921" t="s">
        <v>23</v>
      </c>
      <c r="D9921" s="155">
        <v>947.3</v>
      </c>
      <c r="E9921" s="17">
        <v>1320</v>
      </c>
      <c r="F9921" s="17">
        <v>636299</v>
      </c>
      <c r="G9921" s="17">
        <v>343176.20820000023</v>
      </c>
      <c r="H9921">
        <v>40.463188078505603</v>
      </c>
    </row>
    <row r="9922" spans="1:8" x14ac:dyDescent="0.3">
      <c r="A9922" t="s">
        <v>722</v>
      </c>
      <c r="B9922" t="s">
        <v>253</v>
      </c>
      <c r="C9922" t="s">
        <v>24</v>
      </c>
      <c r="D9922" s="155">
        <v>947.3</v>
      </c>
      <c r="E9922" s="17">
        <v>5520</v>
      </c>
      <c r="F9922" s="17">
        <v>839671</v>
      </c>
      <c r="G9922" s="17">
        <v>441587.26</v>
      </c>
      <c r="H9922">
        <v>43.060302911392363</v>
      </c>
    </row>
    <row r="9923" spans="1:8" x14ac:dyDescent="0.3">
      <c r="A9923" t="s">
        <v>723</v>
      </c>
      <c r="B9923" t="s">
        <v>253</v>
      </c>
      <c r="C9923" t="s">
        <v>25</v>
      </c>
      <c r="D9923" s="155">
        <v>947.3</v>
      </c>
      <c r="E9923" s="17">
        <v>2040</v>
      </c>
      <c r="F9923" s="17">
        <v>374765</v>
      </c>
      <c r="G9923" s="17">
        <v>191335.37799999994</v>
      </c>
      <c r="H9923">
        <v>41.888125146984194</v>
      </c>
    </row>
    <row r="9924" spans="1:8" x14ac:dyDescent="0.3">
      <c r="A9924" t="s">
        <v>10587</v>
      </c>
      <c r="B9924" t="s">
        <v>253</v>
      </c>
      <c r="C9924" t="s">
        <v>5061</v>
      </c>
      <c r="D9924" s="155">
        <v>947.3</v>
      </c>
      <c r="E9924" s="17">
        <v>3528</v>
      </c>
      <c r="F9924" s="17">
        <v>408963</v>
      </c>
      <c r="G9924" s="17">
        <v>213476.99400000004</v>
      </c>
      <c r="H9924">
        <v>41.372934568011971</v>
      </c>
    </row>
    <row r="9925" spans="1:8" x14ac:dyDescent="0.3">
      <c r="A9925" t="s">
        <v>724</v>
      </c>
      <c r="B9925" t="s">
        <v>253</v>
      </c>
      <c r="C9925" t="s">
        <v>14</v>
      </c>
      <c r="D9925" s="155">
        <v>947.3</v>
      </c>
      <c r="E9925" s="17">
        <v>1376</v>
      </c>
      <c r="F9925" s="17">
        <v>454316.48000000004</v>
      </c>
      <c r="G9925" s="17">
        <v>215759.62000000026</v>
      </c>
      <c r="H9925">
        <v>30.490446586193372</v>
      </c>
    </row>
    <row r="9926" spans="1:8" x14ac:dyDescent="0.3">
      <c r="A9926" t="s">
        <v>725</v>
      </c>
      <c r="B9926" t="s">
        <v>253</v>
      </c>
      <c r="C9926" t="s">
        <v>15</v>
      </c>
      <c r="D9926" s="155">
        <v>947.3</v>
      </c>
      <c r="E9926" s="17">
        <v>1097</v>
      </c>
      <c r="F9926" s="17">
        <v>529609</v>
      </c>
      <c r="G9926" s="17">
        <v>310898.28339999972</v>
      </c>
      <c r="H9926">
        <v>33.154607837355414</v>
      </c>
    </row>
    <row r="9927" spans="1:8" x14ac:dyDescent="0.3">
      <c r="A9927" t="s">
        <v>10588</v>
      </c>
      <c r="B9927" t="s">
        <v>253</v>
      </c>
      <c r="C9927" t="s">
        <v>5063</v>
      </c>
      <c r="D9927" s="155">
        <v>947.3</v>
      </c>
      <c r="E9927" s="17">
        <v>400</v>
      </c>
      <c r="F9927" s="17">
        <v>13942</v>
      </c>
      <c r="G9927" s="17">
        <v>5937.2029999999968</v>
      </c>
      <c r="H9927">
        <v>67.65714603380944</v>
      </c>
    </row>
    <row r="9928" spans="1:8" x14ac:dyDescent="0.3">
      <c r="A9928" t="s">
        <v>10589</v>
      </c>
      <c r="B9928" t="s">
        <v>253</v>
      </c>
      <c r="C9928" t="s">
        <v>5065</v>
      </c>
      <c r="D9928" s="155">
        <v>947.3</v>
      </c>
      <c r="E9928" s="17">
        <v>0</v>
      </c>
      <c r="F9928" s="17">
        <v>388982</v>
      </c>
      <c r="G9928" s="17">
        <v>134863.14110000018</v>
      </c>
      <c r="H9928">
        <v>41.691879840642613</v>
      </c>
    </row>
    <row r="9929" spans="1:8" x14ac:dyDescent="0.3">
      <c r="A9929" t="s">
        <v>10590</v>
      </c>
      <c r="B9929" t="s">
        <v>253</v>
      </c>
      <c r="C9929" t="s">
        <v>5067</v>
      </c>
      <c r="D9929" s="155">
        <v>947.3</v>
      </c>
      <c r="E9929" s="17">
        <v>0</v>
      </c>
      <c r="F9929" s="17">
        <v>1127291</v>
      </c>
      <c r="G9929" s="17">
        <v>433095.8734999994</v>
      </c>
      <c r="H9929">
        <v>50.740393594220969</v>
      </c>
    </row>
    <row r="9930" spans="1:8" x14ac:dyDescent="0.3">
      <c r="A9930" t="s">
        <v>10591</v>
      </c>
      <c r="B9930" t="s">
        <v>253</v>
      </c>
      <c r="C9930" t="s">
        <v>5069</v>
      </c>
      <c r="D9930" s="155">
        <v>947.3</v>
      </c>
      <c r="E9930" s="17">
        <v>0</v>
      </c>
      <c r="F9930" s="17">
        <v>90734</v>
      </c>
      <c r="G9930" s="17">
        <v>47920.146000000008</v>
      </c>
      <c r="H9930">
        <v>41.413335272269556</v>
      </c>
    </row>
    <row r="9931" spans="1:8" x14ac:dyDescent="0.3">
      <c r="A9931" t="s">
        <v>10592</v>
      </c>
      <c r="B9931" t="s">
        <v>253</v>
      </c>
      <c r="C9931" t="s">
        <v>5071</v>
      </c>
      <c r="D9931" s="155">
        <v>947.3</v>
      </c>
      <c r="E9931" s="17">
        <v>0</v>
      </c>
      <c r="F9931" s="17">
        <v>58439</v>
      </c>
      <c r="G9931" s="17">
        <v>28518.743500000004</v>
      </c>
      <c r="H9931">
        <v>84.419290366043683</v>
      </c>
    </row>
    <row r="9932" spans="1:8" x14ac:dyDescent="0.3">
      <c r="A9932" t="s">
        <v>10593</v>
      </c>
      <c r="B9932" t="s">
        <v>253</v>
      </c>
      <c r="C9932" t="s">
        <v>5073</v>
      </c>
      <c r="D9932" s="155">
        <v>947.3</v>
      </c>
      <c r="E9932" s="17">
        <v>0</v>
      </c>
      <c r="F9932" s="17">
        <v>65784</v>
      </c>
      <c r="G9932" s="17">
        <v>24906.503599999989</v>
      </c>
      <c r="H9932">
        <v>34.81519047727204</v>
      </c>
    </row>
    <row r="9933" spans="1:8" x14ac:dyDescent="0.3">
      <c r="A9933" t="s">
        <v>10594</v>
      </c>
      <c r="B9933" t="s">
        <v>253</v>
      </c>
      <c r="C9933" t="s">
        <v>5075</v>
      </c>
      <c r="D9933" s="155">
        <v>947.3</v>
      </c>
      <c r="E9933" s="17">
        <v>0</v>
      </c>
      <c r="F9933" s="17">
        <v>13869</v>
      </c>
      <c r="G9933" s="17">
        <v>4581.2200000000012</v>
      </c>
      <c r="H9933">
        <v>48.137839182237308</v>
      </c>
    </row>
    <row r="9934" spans="1:8" x14ac:dyDescent="0.3">
      <c r="A9934" t="s">
        <v>726</v>
      </c>
      <c r="B9934" t="s">
        <v>253</v>
      </c>
      <c r="C9934" t="s">
        <v>26</v>
      </c>
      <c r="D9934" s="155">
        <v>947.3</v>
      </c>
      <c r="E9934" s="17">
        <v>1437</v>
      </c>
      <c r="F9934" s="17">
        <v>608311</v>
      </c>
      <c r="G9934" s="17">
        <v>320123.2916</v>
      </c>
      <c r="H9934">
        <v>69.237994588946279</v>
      </c>
    </row>
    <row r="9935" spans="1:8" x14ac:dyDescent="0.3">
      <c r="A9935" t="s">
        <v>727</v>
      </c>
      <c r="B9935" t="s">
        <v>253</v>
      </c>
      <c r="C9935" t="s">
        <v>27</v>
      </c>
      <c r="D9935" s="155">
        <v>947.3</v>
      </c>
      <c r="E9935" s="17">
        <v>1512</v>
      </c>
      <c r="F9935" s="17">
        <v>357027</v>
      </c>
      <c r="G9935" s="17">
        <v>174463.07609999986</v>
      </c>
      <c r="H9935">
        <v>94.167057545370469</v>
      </c>
    </row>
    <row r="9936" spans="1:8" x14ac:dyDescent="0.3">
      <c r="A9936" t="s">
        <v>728</v>
      </c>
      <c r="B9936" t="s">
        <v>253</v>
      </c>
      <c r="C9936" t="s">
        <v>28</v>
      </c>
      <c r="D9936" s="155">
        <v>947.3</v>
      </c>
      <c r="E9936" s="17">
        <v>1056</v>
      </c>
      <c r="F9936" s="17">
        <v>244331</v>
      </c>
      <c r="G9936" s="17">
        <v>115907.2466</v>
      </c>
      <c r="H9936">
        <v>60.878578629831637</v>
      </c>
    </row>
    <row r="9937" spans="1:8" x14ac:dyDescent="0.3">
      <c r="A9937" t="s">
        <v>729</v>
      </c>
      <c r="B9937" t="s">
        <v>253</v>
      </c>
      <c r="C9937" t="s">
        <v>29</v>
      </c>
      <c r="D9937" s="155">
        <v>947.3</v>
      </c>
      <c r="E9937" s="17">
        <v>400</v>
      </c>
      <c r="F9937" s="17">
        <v>165439</v>
      </c>
      <c r="G9937" s="17">
        <v>82489.168299999976</v>
      </c>
      <c r="H9937">
        <v>55.62540790302787</v>
      </c>
    </row>
    <row r="9938" spans="1:8" x14ac:dyDescent="0.3">
      <c r="A9938" t="s">
        <v>10595</v>
      </c>
      <c r="B9938" t="s">
        <v>253</v>
      </c>
      <c r="C9938" t="s">
        <v>5077</v>
      </c>
      <c r="D9938" s="155">
        <v>947.3</v>
      </c>
      <c r="E9938" s="17">
        <v>320</v>
      </c>
      <c r="F9938" s="17">
        <v>8022</v>
      </c>
      <c r="G9938" s="17">
        <v>3955.4760000000001</v>
      </c>
      <c r="H9938">
        <v>40.791287497626961</v>
      </c>
    </row>
    <row r="9939" spans="1:8" x14ac:dyDescent="0.3">
      <c r="A9939" t="s">
        <v>730</v>
      </c>
      <c r="B9939" t="s">
        <v>253</v>
      </c>
      <c r="C9939" t="s">
        <v>30</v>
      </c>
      <c r="D9939" s="155">
        <v>947.3</v>
      </c>
      <c r="E9939" s="17">
        <v>1108</v>
      </c>
      <c r="F9939" s="17">
        <v>295466</v>
      </c>
      <c r="G9939" s="17">
        <v>165767.19259999989</v>
      </c>
      <c r="H9939">
        <v>50.974420449451259</v>
      </c>
    </row>
    <row r="9940" spans="1:8" x14ac:dyDescent="0.3">
      <c r="A9940" t="s">
        <v>10596</v>
      </c>
      <c r="B9940" t="s">
        <v>253</v>
      </c>
      <c r="C9940" t="s">
        <v>5079</v>
      </c>
      <c r="D9940" s="155">
        <v>947.3</v>
      </c>
      <c r="E9940" s="17">
        <v>880</v>
      </c>
      <c r="F9940" s="17">
        <v>35235</v>
      </c>
      <c r="G9940" s="17">
        <v>17310.721999999998</v>
      </c>
      <c r="H9940">
        <v>68.47041957282751</v>
      </c>
    </row>
    <row r="9941" spans="1:8" x14ac:dyDescent="0.3">
      <c r="A9941" t="s">
        <v>10597</v>
      </c>
      <c r="B9941" t="s">
        <v>253</v>
      </c>
      <c r="C9941" t="s">
        <v>5081</v>
      </c>
      <c r="D9941" s="155">
        <v>947.3</v>
      </c>
      <c r="E9941" s="17">
        <v>0</v>
      </c>
      <c r="F9941" s="17">
        <v>207583</v>
      </c>
      <c r="G9941" s="17">
        <v>110878.43000000002</v>
      </c>
      <c r="H9941">
        <v>45.232647852112862</v>
      </c>
    </row>
    <row r="9942" spans="1:8" x14ac:dyDescent="0.3">
      <c r="A9942" t="s">
        <v>10598</v>
      </c>
      <c r="B9942" t="s">
        <v>253</v>
      </c>
      <c r="C9942" t="s">
        <v>5083</v>
      </c>
      <c r="D9942" s="155">
        <v>947.3</v>
      </c>
      <c r="E9942" s="17">
        <v>0</v>
      </c>
      <c r="F9942" s="17">
        <v>235460</v>
      </c>
      <c r="G9942" s="17">
        <v>133338.87800000003</v>
      </c>
      <c r="H9942">
        <v>33.041383755066825</v>
      </c>
    </row>
    <row r="9943" spans="1:8" x14ac:dyDescent="0.3">
      <c r="A9943" t="s">
        <v>10599</v>
      </c>
      <c r="B9943" t="s">
        <v>253</v>
      </c>
      <c r="C9943" t="s">
        <v>5085</v>
      </c>
      <c r="D9943" s="155">
        <v>947.3</v>
      </c>
      <c r="E9943" s="17">
        <v>225</v>
      </c>
      <c r="F9943" s="17">
        <v>56683</v>
      </c>
      <c r="G9943" s="17">
        <v>28007.072399999997</v>
      </c>
      <c r="H9943">
        <v>54.552154309386665</v>
      </c>
    </row>
    <row r="9944" spans="1:8" x14ac:dyDescent="0.3">
      <c r="A9944" t="s">
        <v>731</v>
      </c>
      <c r="B9944" t="s">
        <v>253</v>
      </c>
      <c r="C9944" t="s">
        <v>31</v>
      </c>
      <c r="D9944" s="155">
        <v>947.3</v>
      </c>
      <c r="E9944" s="17">
        <v>2332</v>
      </c>
      <c r="F9944" s="17">
        <v>301469</v>
      </c>
      <c r="G9944" s="17">
        <v>153450.05859999996</v>
      </c>
      <c r="H9944">
        <v>47.172840391628498</v>
      </c>
    </row>
    <row r="9945" spans="1:8" x14ac:dyDescent="0.3">
      <c r="A9945" t="s">
        <v>892</v>
      </c>
      <c r="B9945" t="s">
        <v>255</v>
      </c>
      <c r="C9945" t="s">
        <v>4</v>
      </c>
      <c r="D9945" s="155">
        <v>1160</v>
      </c>
      <c r="E9945" s="17">
        <v>15268</v>
      </c>
      <c r="F9945" s="17">
        <v>5145418</v>
      </c>
      <c r="G9945" s="17">
        <v>2799172.1561000003</v>
      </c>
      <c r="H9945">
        <v>48.10951030164545</v>
      </c>
    </row>
    <row r="9946" spans="1:8" x14ac:dyDescent="0.3">
      <c r="A9946" t="s">
        <v>893</v>
      </c>
      <c r="B9946" t="s">
        <v>255</v>
      </c>
      <c r="C9946" t="s">
        <v>2</v>
      </c>
      <c r="D9946" s="155">
        <v>1160</v>
      </c>
      <c r="E9946" s="17">
        <v>16982</v>
      </c>
      <c r="F9946" s="17">
        <v>6671258</v>
      </c>
      <c r="G9946" s="17">
        <v>3623371.6570000052</v>
      </c>
      <c r="H9946">
        <v>56.408806971284747</v>
      </c>
    </row>
    <row r="9947" spans="1:8" x14ac:dyDescent="0.3">
      <c r="A9947" t="s">
        <v>894</v>
      </c>
      <c r="B9947" t="s">
        <v>255</v>
      </c>
      <c r="C9947" t="s">
        <v>3</v>
      </c>
      <c r="D9947" s="155">
        <v>1160</v>
      </c>
      <c r="E9947" s="17">
        <v>16008</v>
      </c>
      <c r="F9947" s="17">
        <v>2152354</v>
      </c>
      <c r="G9947" s="17">
        <v>1041646.2091000003</v>
      </c>
      <c r="H9947">
        <v>69.659883741434811</v>
      </c>
    </row>
    <row r="9948" spans="1:8" x14ac:dyDescent="0.3">
      <c r="A9948" t="s">
        <v>895</v>
      </c>
      <c r="B9948" t="s">
        <v>255</v>
      </c>
      <c r="C9948" t="s">
        <v>7</v>
      </c>
      <c r="D9948" s="155">
        <v>1160</v>
      </c>
      <c r="E9948" s="17">
        <v>2352</v>
      </c>
      <c r="F9948" s="17">
        <v>791537</v>
      </c>
      <c r="G9948" s="17">
        <v>436622.37100000028</v>
      </c>
      <c r="H9948">
        <v>49.512863597403289</v>
      </c>
    </row>
    <row r="9949" spans="1:8" x14ac:dyDescent="0.3">
      <c r="A9949" t="s">
        <v>896</v>
      </c>
      <c r="B9949" t="s">
        <v>255</v>
      </c>
      <c r="C9949" t="s">
        <v>5</v>
      </c>
      <c r="D9949" s="155">
        <v>1160</v>
      </c>
      <c r="E9949" s="17">
        <v>4000</v>
      </c>
      <c r="F9949" s="17">
        <v>929829</v>
      </c>
      <c r="G9949" s="17">
        <v>517384.95690000075</v>
      </c>
      <c r="H9949">
        <v>44.098631720061427</v>
      </c>
    </row>
    <row r="9950" spans="1:8" x14ac:dyDescent="0.3">
      <c r="A9950" t="s">
        <v>897</v>
      </c>
      <c r="B9950" t="s">
        <v>255</v>
      </c>
      <c r="C9950" t="s">
        <v>6</v>
      </c>
      <c r="D9950" s="155">
        <v>1160</v>
      </c>
      <c r="E9950" s="17">
        <v>1580</v>
      </c>
      <c r="F9950" s="17">
        <v>651713</v>
      </c>
      <c r="G9950" s="17">
        <v>340939.82299999986</v>
      </c>
      <c r="H9950">
        <v>27.243014710693632</v>
      </c>
    </row>
    <row r="9951" spans="1:8" x14ac:dyDescent="0.3">
      <c r="A9951" t="s">
        <v>898</v>
      </c>
      <c r="B9951" t="s">
        <v>255</v>
      </c>
      <c r="C9951" t="s">
        <v>8</v>
      </c>
      <c r="D9951" s="155">
        <v>1160</v>
      </c>
      <c r="E9951" s="17">
        <v>5220</v>
      </c>
      <c r="F9951" s="17">
        <v>1229812</v>
      </c>
      <c r="G9951" s="17">
        <v>616611.98599999992</v>
      </c>
      <c r="H9951">
        <v>45.58007067315549</v>
      </c>
    </row>
    <row r="9952" spans="1:8" x14ac:dyDescent="0.3">
      <c r="A9952" t="s">
        <v>899</v>
      </c>
      <c r="B9952" t="s">
        <v>255</v>
      </c>
      <c r="C9952" t="s">
        <v>21</v>
      </c>
      <c r="D9952" s="155">
        <v>1160</v>
      </c>
      <c r="E9952" s="17">
        <v>3350</v>
      </c>
      <c r="F9952" s="17">
        <v>441675</v>
      </c>
      <c r="G9952" s="17">
        <v>215254.49039999995</v>
      </c>
      <c r="H9952">
        <v>55.68754112458727</v>
      </c>
    </row>
    <row r="9953" spans="1:8" x14ac:dyDescent="0.3">
      <c r="A9953" t="s">
        <v>900</v>
      </c>
      <c r="B9953" t="s">
        <v>255</v>
      </c>
      <c r="C9953" t="s">
        <v>22</v>
      </c>
      <c r="D9953" s="155">
        <v>1160</v>
      </c>
      <c r="E9953" s="17">
        <v>2880</v>
      </c>
      <c r="F9953" s="17">
        <v>701971</v>
      </c>
      <c r="G9953" s="17">
        <v>345320.59859999968</v>
      </c>
      <c r="H9953">
        <v>52.474620542513186</v>
      </c>
    </row>
    <row r="9954" spans="1:8" x14ac:dyDescent="0.3">
      <c r="A9954" t="s">
        <v>901</v>
      </c>
      <c r="B9954" t="s">
        <v>255</v>
      </c>
      <c r="C9954" t="s">
        <v>23</v>
      </c>
      <c r="D9954" s="155">
        <v>1160</v>
      </c>
      <c r="E9954" s="17">
        <v>1640</v>
      </c>
      <c r="F9954" s="17">
        <v>712839</v>
      </c>
      <c r="G9954" s="17">
        <v>370357.51159999974</v>
      </c>
      <c r="H9954">
        <v>46.68386891301536</v>
      </c>
    </row>
    <row r="9955" spans="1:8" x14ac:dyDescent="0.3">
      <c r="A9955" t="s">
        <v>902</v>
      </c>
      <c r="B9955" t="s">
        <v>255</v>
      </c>
      <c r="C9955" t="s">
        <v>24</v>
      </c>
      <c r="D9955" s="155">
        <v>1160</v>
      </c>
      <c r="E9955" s="17">
        <v>6880</v>
      </c>
      <c r="F9955" s="17">
        <v>794860</v>
      </c>
      <c r="G9955" s="17">
        <v>422850.4709999999</v>
      </c>
      <c r="H9955">
        <v>52.356715523811161</v>
      </c>
    </row>
    <row r="9956" spans="1:8" x14ac:dyDescent="0.3">
      <c r="A9956" t="s">
        <v>903</v>
      </c>
      <c r="B9956" t="s">
        <v>255</v>
      </c>
      <c r="C9956" t="s">
        <v>25</v>
      </c>
      <c r="D9956" s="155">
        <v>1160</v>
      </c>
      <c r="E9956" s="17">
        <v>2520</v>
      </c>
      <c r="F9956" s="17">
        <v>385747</v>
      </c>
      <c r="G9956" s="17">
        <v>195428.17760000011</v>
      </c>
      <c r="H9956">
        <v>57.923101547101702</v>
      </c>
    </row>
    <row r="9957" spans="1:8" x14ac:dyDescent="0.3">
      <c r="A9957" t="s">
        <v>10600</v>
      </c>
      <c r="B9957" t="s">
        <v>255</v>
      </c>
      <c r="C9957" t="s">
        <v>5061</v>
      </c>
      <c r="D9957" s="155">
        <v>1160</v>
      </c>
      <c r="E9957" s="17">
        <v>2350</v>
      </c>
      <c r="F9957" s="17">
        <v>434279</v>
      </c>
      <c r="G9957" s="17">
        <v>233283.88799999995</v>
      </c>
      <c r="H9957">
        <v>39.203791346925833</v>
      </c>
    </row>
    <row r="9958" spans="1:8" x14ac:dyDescent="0.3">
      <c r="A9958" t="s">
        <v>904</v>
      </c>
      <c r="B9958" t="s">
        <v>255</v>
      </c>
      <c r="C9958" t="s">
        <v>14</v>
      </c>
      <c r="D9958" s="155">
        <v>1160</v>
      </c>
      <c r="E9958" s="17">
        <v>1190</v>
      </c>
      <c r="F9958" s="17">
        <v>511899</v>
      </c>
      <c r="G9958" s="17">
        <v>268442.4859999998</v>
      </c>
      <c r="H9958">
        <v>21.784025617404495</v>
      </c>
    </row>
    <row r="9959" spans="1:8" x14ac:dyDescent="0.3">
      <c r="A9959" t="s">
        <v>905</v>
      </c>
      <c r="B9959" t="s">
        <v>255</v>
      </c>
      <c r="C9959" t="s">
        <v>15</v>
      </c>
      <c r="D9959" s="155">
        <v>1160</v>
      </c>
      <c r="E9959" s="17">
        <v>1035</v>
      </c>
      <c r="F9959" s="17">
        <v>627757</v>
      </c>
      <c r="G9959" s="17">
        <v>370821.92000000004</v>
      </c>
      <c r="H9959">
        <v>28.569667279765753</v>
      </c>
    </row>
    <row r="9960" spans="1:8" x14ac:dyDescent="0.3">
      <c r="A9960" t="s">
        <v>10601</v>
      </c>
      <c r="B9960" t="s">
        <v>255</v>
      </c>
      <c r="C9960" t="s">
        <v>5063</v>
      </c>
      <c r="D9960" s="155">
        <v>1160</v>
      </c>
      <c r="E9960" s="17">
        <v>400</v>
      </c>
      <c r="F9960" s="17">
        <v>21095</v>
      </c>
      <c r="G9960" s="17">
        <v>9371.4520000000011</v>
      </c>
      <c r="H9960">
        <v>33.769069611008561</v>
      </c>
    </row>
    <row r="9961" spans="1:8" x14ac:dyDescent="0.3">
      <c r="A9961" t="s">
        <v>10602</v>
      </c>
      <c r="B9961" t="s">
        <v>255</v>
      </c>
      <c r="C9961" t="s">
        <v>5065</v>
      </c>
      <c r="D9961" s="155">
        <v>1160</v>
      </c>
      <c r="E9961" s="17">
        <v>0</v>
      </c>
      <c r="F9961" s="17">
        <v>943178</v>
      </c>
      <c r="G9961" s="17">
        <v>434136.41070000059</v>
      </c>
      <c r="H9961">
        <v>64.315731027441288</v>
      </c>
    </row>
    <row r="9962" spans="1:8" x14ac:dyDescent="0.3">
      <c r="A9962" t="s">
        <v>10603</v>
      </c>
      <c r="B9962" t="s">
        <v>255</v>
      </c>
      <c r="C9962" t="s">
        <v>5067</v>
      </c>
      <c r="D9962" s="155">
        <v>1160</v>
      </c>
      <c r="E9962" s="17">
        <v>0</v>
      </c>
      <c r="F9962" s="17">
        <v>571810</v>
      </c>
      <c r="G9962" s="17">
        <v>245276.26239999966</v>
      </c>
      <c r="H9962">
        <v>56.668194100565678</v>
      </c>
    </row>
    <row r="9963" spans="1:8" x14ac:dyDescent="0.3">
      <c r="A9963" t="s">
        <v>10604</v>
      </c>
      <c r="B9963" t="s">
        <v>255</v>
      </c>
      <c r="C9963" t="s">
        <v>5069</v>
      </c>
      <c r="D9963" s="155">
        <v>1160</v>
      </c>
      <c r="E9963" s="17">
        <v>0</v>
      </c>
      <c r="F9963" s="17">
        <v>99141</v>
      </c>
      <c r="G9963" s="17">
        <v>59233.2889</v>
      </c>
      <c r="H9963">
        <v>84.135261185149744</v>
      </c>
    </row>
    <row r="9964" spans="1:8" x14ac:dyDescent="0.3">
      <c r="A9964" t="s">
        <v>10605</v>
      </c>
      <c r="B9964" t="s">
        <v>255</v>
      </c>
      <c r="C9964" t="s">
        <v>5071</v>
      </c>
      <c r="D9964" s="155">
        <v>1160</v>
      </c>
      <c r="E9964" s="17">
        <v>0</v>
      </c>
      <c r="F9964" s="17">
        <v>55373</v>
      </c>
      <c r="G9964" s="17">
        <v>17951.389999999992</v>
      </c>
      <c r="H9964">
        <v>30.76249285640035</v>
      </c>
    </row>
    <row r="9965" spans="1:8" x14ac:dyDescent="0.3">
      <c r="A9965" t="s">
        <v>10606</v>
      </c>
      <c r="B9965" t="s">
        <v>255</v>
      </c>
      <c r="C9965" t="s">
        <v>5073</v>
      </c>
      <c r="D9965" s="155">
        <v>1160</v>
      </c>
      <c r="E9965" s="17">
        <v>0</v>
      </c>
      <c r="F9965" s="17">
        <v>70650</v>
      </c>
      <c r="G9965" s="17">
        <v>31392.215300000011</v>
      </c>
      <c r="H9965">
        <v>19.178209793381495</v>
      </c>
    </row>
    <row r="9966" spans="1:8" x14ac:dyDescent="0.3">
      <c r="A9966" t="s">
        <v>10607</v>
      </c>
      <c r="B9966" t="s">
        <v>255</v>
      </c>
      <c r="C9966" t="s">
        <v>5075</v>
      </c>
      <c r="D9966" s="155">
        <v>1160</v>
      </c>
      <c r="E9966" s="17">
        <v>0</v>
      </c>
      <c r="F9966" s="17">
        <v>5126</v>
      </c>
      <c r="G9966" s="17">
        <v>297.3100000000004</v>
      </c>
      <c r="H9966">
        <v>30.741940360636054</v>
      </c>
    </row>
    <row r="9967" spans="1:8" x14ac:dyDescent="0.3">
      <c r="A9967" t="s">
        <v>906</v>
      </c>
      <c r="B9967" t="s">
        <v>255</v>
      </c>
      <c r="C9967" t="s">
        <v>26</v>
      </c>
      <c r="D9967" s="155">
        <v>1160</v>
      </c>
      <c r="E9967" s="17">
        <v>912</v>
      </c>
      <c r="F9967" s="17">
        <v>539468</v>
      </c>
      <c r="G9967" s="17">
        <v>279518.83580000023</v>
      </c>
      <c r="H9967">
        <v>54.370917172966173</v>
      </c>
    </row>
    <row r="9968" spans="1:8" x14ac:dyDescent="0.3">
      <c r="A9968" t="s">
        <v>907</v>
      </c>
      <c r="B9968" t="s">
        <v>255</v>
      </c>
      <c r="C9968" t="s">
        <v>27</v>
      </c>
      <c r="D9968" s="155">
        <v>1160</v>
      </c>
      <c r="E9968" s="17">
        <v>912</v>
      </c>
      <c r="F9968" s="17">
        <v>348847</v>
      </c>
      <c r="G9968" s="17">
        <v>180657.95170000012</v>
      </c>
      <c r="H9968">
        <v>65.2144849748816</v>
      </c>
    </row>
    <row r="9969" spans="1:8" x14ac:dyDescent="0.3">
      <c r="A9969" t="s">
        <v>908</v>
      </c>
      <c r="B9969" t="s">
        <v>255</v>
      </c>
      <c r="C9969" t="s">
        <v>28</v>
      </c>
      <c r="D9969" s="155">
        <v>1160</v>
      </c>
      <c r="E9969" s="17">
        <v>792</v>
      </c>
      <c r="F9969" s="17">
        <v>164871</v>
      </c>
      <c r="G9969" s="17">
        <v>70911.983999999968</v>
      </c>
      <c r="H9969">
        <v>80.814360486704146</v>
      </c>
    </row>
    <row r="9970" spans="1:8" x14ac:dyDescent="0.3">
      <c r="A9970" t="s">
        <v>909</v>
      </c>
      <c r="B9970" t="s">
        <v>255</v>
      </c>
      <c r="C9970" t="s">
        <v>29</v>
      </c>
      <c r="D9970" s="155">
        <v>1160</v>
      </c>
      <c r="E9970" s="17">
        <v>400</v>
      </c>
      <c r="F9970" s="17">
        <v>178120</v>
      </c>
      <c r="G9970" s="17">
        <v>90617.659800000009</v>
      </c>
      <c r="H9970">
        <v>51.465549684807094</v>
      </c>
    </row>
    <row r="9971" spans="1:8" x14ac:dyDescent="0.3">
      <c r="A9971" t="s">
        <v>10608</v>
      </c>
      <c r="B9971" t="s">
        <v>255</v>
      </c>
      <c r="C9971" t="s">
        <v>5077</v>
      </c>
      <c r="D9971" s="155">
        <v>1160</v>
      </c>
      <c r="E9971" s="17">
        <v>640</v>
      </c>
      <c r="F9971" s="17">
        <v>19820</v>
      </c>
      <c r="G9971" s="17">
        <v>8446.8799999999992</v>
      </c>
      <c r="H9971">
        <v>6.0161329081201975</v>
      </c>
    </row>
    <row r="9972" spans="1:8" x14ac:dyDescent="0.3">
      <c r="A9972" t="s">
        <v>910</v>
      </c>
      <c r="B9972" t="s">
        <v>255</v>
      </c>
      <c r="C9972" t="s">
        <v>30</v>
      </c>
      <c r="D9972" s="155">
        <v>1160</v>
      </c>
      <c r="E9972" s="17">
        <v>1108</v>
      </c>
      <c r="F9972" s="17">
        <v>287143</v>
      </c>
      <c r="G9972" s="17">
        <v>162361.39909999998</v>
      </c>
      <c r="H9972">
        <v>46.943729094278659</v>
      </c>
    </row>
    <row r="9973" spans="1:8" x14ac:dyDescent="0.3">
      <c r="A9973" t="s">
        <v>10609</v>
      </c>
      <c r="B9973" t="s">
        <v>255</v>
      </c>
      <c r="C9973" t="s">
        <v>5079</v>
      </c>
      <c r="D9973" s="155">
        <v>1160</v>
      </c>
      <c r="E9973" s="17">
        <v>1080</v>
      </c>
      <c r="F9973" s="17">
        <v>33164</v>
      </c>
      <c r="G9973" s="17">
        <v>17753.444000000003</v>
      </c>
      <c r="H9973">
        <v>126.11404813038554</v>
      </c>
    </row>
    <row r="9974" spans="1:8" x14ac:dyDescent="0.3">
      <c r="A9974" t="s">
        <v>10610</v>
      </c>
      <c r="B9974" t="s">
        <v>255</v>
      </c>
      <c r="C9974" t="s">
        <v>5081</v>
      </c>
      <c r="D9974" s="155">
        <v>1160</v>
      </c>
      <c r="E9974" s="17">
        <v>0</v>
      </c>
      <c r="F9974" s="17">
        <v>233848</v>
      </c>
      <c r="G9974" s="17">
        <v>118831.84419999995</v>
      </c>
      <c r="H9974">
        <v>37.660509331681169</v>
      </c>
    </row>
    <row r="9975" spans="1:8" x14ac:dyDescent="0.3">
      <c r="A9975" t="s">
        <v>10611</v>
      </c>
      <c r="B9975" t="s">
        <v>255</v>
      </c>
      <c r="C9975" t="s">
        <v>5083</v>
      </c>
      <c r="D9975" s="155">
        <v>1160</v>
      </c>
      <c r="E9975" s="17">
        <v>0</v>
      </c>
      <c r="F9975" s="17">
        <v>273300</v>
      </c>
      <c r="G9975" s="17">
        <v>148340.13800000004</v>
      </c>
      <c r="H9975">
        <v>26.355854635146788</v>
      </c>
    </row>
    <row r="9976" spans="1:8" x14ac:dyDescent="0.3">
      <c r="A9976" t="s">
        <v>10612</v>
      </c>
      <c r="B9976" t="s">
        <v>255</v>
      </c>
      <c r="C9976" t="s">
        <v>5085</v>
      </c>
      <c r="D9976" s="155">
        <v>1160</v>
      </c>
      <c r="E9976" s="17">
        <v>315</v>
      </c>
      <c r="F9976" s="17">
        <v>99092</v>
      </c>
      <c r="G9976" s="17">
        <v>43084.183000000005</v>
      </c>
      <c r="H9976">
        <v>26.138598403147913</v>
      </c>
    </row>
    <row r="9977" spans="1:8" x14ac:dyDescent="0.3">
      <c r="A9977" t="s">
        <v>911</v>
      </c>
      <c r="B9977" t="s">
        <v>255</v>
      </c>
      <c r="C9977" t="s">
        <v>31</v>
      </c>
      <c r="D9977" s="155">
        <v>1160</v>
      </c>
      <c r="E9977" s="17">
        <v>3480</v>
      </c>
      <c r="F9977" s="17">
        <v>564256</v>
      </c>
      <c r="G9977" s="17">
        <v>277672.37190000003</v>
      </c>
      <c r="H9977">
        <v>50.027014959826282</v>
      </c>
    </row>
    <row r="9978" spans="1:8" x14ac:dyDescent="0.3">
      <c r="A9978" t="s">
        <v>10613</v>
      </c>
      <c r="B9978" t="s">
        <v>255</v>
      </c>
      <c r="C9978" t="s">
        <v>5087</v>
      </c>
      <c r="D9978" s="155">
        <v>1160</v>
      </c>
      <c r="E9978" s="17">
        <v>0</v>
      </c>
      <c r="F9978" s="17">
        <v>12616</v>
      </c>
      <c r="G9978" s="17">
        <v>931.55199999999968</v>
      </c>
      <c r="H9978">
        <v>99.746215234129949</v>
      </c>
    </row>
    <row r="9979" spans="1:8" x14ac:dyDescent="0.3">
      <c r="A9979" t="s">
        <v>1012</v>
      </c>
      <c r="B9979" t="s">
        <v>256</v>
      </c>
      <c r="C9979" t="s">
        <v>4</v>
      </c>
      <c r="D9979" s="155">
        <v>1484.1</v>
      </c>
      <c r="E9979" s="17">
        <v>12318</v>
      </c>
      <c r="F9979" s="17">
        <v>6073624</v>
      </c>
      <c r="G9979" s="17">
        <v>3354998.7257999997</v>
      </c>
      <c r="H9979">
        <v>39.905887277357387</v>
      </c>
    </row>
    <row r="9980" spans="1:8" x14ac:dyDescent="0.3">
      <c r="A9980" t="s">
        <v>1013</v>
      </c>
      <c r="B9980" t="s">
        <v>256</v>
      </c>
      <c r="C9980" t="s">
        <v>2</v>
      </c>
      <c r="D9980" s="155">
        <v>1484.1</v>
      </c>
      <c r="E9980" s="17">
        <v>17424</v>
      </c>
      <c r="F9980" s="17">
        <v>8968744</v>
      </c>
      <c r="G9980" s="17">
        <v>5260908.4918000046</v>
      </c>
      <c r="H9980">
        <v>60.197178701612771</v>
      </c>
    </row>
    <row r="9981" spans="1:8" x14ac:dyDescent="0.3">
      <c r="A9981" t="s">
        <v>1014</v>
      </c>
      <c r="B9981" t="s">
        <v>256</v>
      </c>
      <c r="C9981" t="s">
        <v>3</v>
      </c>
      <c r="D9981" s="155">
        <v>1484.1</v>
      </c>
      <c r="E9981" s="17">
        <v>27936</v>
      </c>
      <c r="F9981" s="17">
        <v>5105286</v>
      </c>
      <c r="G9981" s="17">
        <v>2671863.7346000001</v>
      </c>
      <c r="H9981">
        <v>58.17871476043608</v>
      </c>
    </row>
    <row r="9982" spans="1:8" x14ac:dyDescent="0.3">
      <c r="A9982" t="s">
        <v>1015</v>
      </c>
      <c r="B9982" t="s">
        <v>256</v>
      </c>
      <c r="C9982" t="s">
        <v>7</v>
      </c>
      <c r="D9982" s="155">
        <v>1484.1</v>
      </c>
      <c r="E9982" s="17">
        <v>3405</v>
      </c>
      <c r="F9982" s="17">
        <v>1312749</v>
      </c>
      <c r="G9982" s="17">
        <v>703106.92900000035</v>
      </c>
      <c r="H9982">
        <v>50.525334924105053</v>
      </c>
    </row>
    <row r="9983" spans="1:8" x14ac:dyDescent="0.3">
      <c r="A9983" t="s">
        <v>1016</v>
      </c>
      <c r="B9983" t="s">
        <v>256</v>
      </c>
      <c r="C9983" t="s">
        <v>5</v>
      </c>
      <c r="D9983" s="155">
        <v>1484.1</v>
      </c>
      <c r="E9983" s="17">
        <v>4000</v>
      </c>
      <c r="F9983" s="17">
        <v>974964</v>
      </c>
      <c r="G9983" s="17">
        <v>544865.49400000018</v>
      </c>
      <c r="H9983">
        <v>41.666013879387883</v>
      </c>
    </row>
    <row r="9984" spans="1:8" x14ac:dyDescent="0.3">
      <c r="A9984" t="s">
        <v>1017</v>
      </c>
      <c r="B9984" t="s">
        <v>256</v>
      </c>
      <c r="C9984" t="s">
        <v>6</v>
      </c>
      <c r="D9984" s="155">
        <v>1484.1</v>
      </c>
      <c r="E9984" s="17">
        <v>1580</v>
      </c>
      <c r="F9984" s="17">
        <v>728018</v>
      </c>
      <c r="G9984" s="17">
        <v>391668.55109999975</v>
      </c>
      <c r="H9984">
        <v>25.584049292015894</v>
      </c>
    </row>
    <row r="9985" spans="1:8" x14ac:dyDescent="0.3">
      <c r="A9985" t="s">
        <v>1018</v>
      </c>
      <c r="B9985" t="s">
        <v>256</v>
      </c>
      <c r="C9985" t="s">
        <v>8</v>
      </c>
      <c r="D9985" s="155">
        <v>1484.1</v>
      </c>
      <c r="E9985" s="17">
        <v>2620</v>
      </c>
      <c r="F9985" s="17">
        <v>869651</v>
      </c>
      <c r="G9985" s="17">
        <v>454658.05980000028</v>
      </c>
      <c r="H9985">
        <v>30.998944285414147</v>
      </c>
    </row>
    <row r="9986" spans="1:8" x14ac:dyDescent="0.3">
      <c r="A9986" t="s">
        <v>1019</v>
      </c>
      <c r="B9986" t="s">
        <v>256</v>
      </c>
      <c r="C9986" t="s">
        <v>21</v>
      </c>
      <c r="D9986" s="155">
        <v>1484.1</v>
      </c>
      <c r="E9986" s="17">
        <v>2910</v>
      </c>
      <c r="F9986" s="17">
        <v>476399</v>
      </c>
      <c r="G9986" s="17">
        <v>234269.55660000001</v>
      </c>
      <c r="H9986">
        <v>41.863394437968637</v>
      </c>
    </row>
    <row r="9987" spans="1:8" x14ac:dyDescent="0.3">
      <c r="A9987" t="s">
        <v>1020</v>
      </c>
      <c r="B9987" t="s">
        <v>256</v>
      </c>
      <c r="C9987" t="s">
        <v>22</v>
      </c>
      <c r="D9987" s="155">
        <v>1484.1</v>
      </c>
      <c r="E9987" s="17">
        <v>2480</v>
      </c>
      <c r="F9987" s="17">
        <v>768983</v>
      </c>
      <c r="G9987" s="17">
        <v>386705.97979999951</v>
      </c>
      <c r="H9987">
        <v>37.263823875804121</v>
      </c>
    </row>
    <row r="9988" spans="1:8" x14ac:dyDescent="0.3">
      <c r="A9988" t="s">
        <v>1021</v>
      </c>
      <c r="B9988" t="s">
        <v>256</v>
      </c>
      <c r="C9988" t="s">
        <v>23</v>
      </c>
      <c r="D9988" s="155">
        <v>1484.1</v>
      </c>
      <c r="E9988" s="17">
        <v>1400</v>
      </c>
      <c r="F9988" s="17">
        <v>800416</v>
      </c>
      <c r="G9988" s="17">
        <v>429090.44000000018</v>
      </c>
      <c r="H9988">
        <v>33.920006642688456</v>
      </c>
    </row>
    <row r="9989" spans="1:8" x14ac:dyDescent="0.3">
      <c r="A9989" t="s">
        <v>1022</v>
      </c>
      <c r="B9989" t="s">
        <v>256</v>
      </c>
      <c r="C9989" t="s">
        <v>24</v>
      </c>
      <c r="D9989" s="155">
        <v>1484.1</v>
      </c>
      <c r="E9989" s="17">
        <v>5880</v>
      </c>
      <c r="F9989" s="17">
        <v>714562</v>
      </c>
      <c r="G9989" s="17">
        <v>378448.21520000027</v>
      </c>
      <c r="H9989">
        <v>51.837495135665094</v>
      </c>
    </row>
    <row r="9990" spans="1:8" x14ac:dyDescent="0.3">
      <c r="A9990" t="s">
        <v>1023</v>
      </c>
      <c r="B9990" t="s">
        <v>256</v>
      </c>
      <c r="C9990" t="s">
        <v>25</v>
      </c>
      <c r="D9990" s="155">
        <v>1484.1</v>
      </c>
      <c r="E9990" s="17">
        <v>2160</v>
      </c>
      <c r="F9990" s="17">
        <v>471270</v>
      </c>
      <c r="G9990" s="17">
        <v>243509.15000000005</v>
      </c>
      <c r="H9990">
        <v>35.010203788754751</v>
      </c>
    </row>
    <row r="9991" spans="1:8" x14ac:dyDescent="0.3">
      <c r="A9991" t="s">
        <v>10614</v>
      </c>
      <c r="B9991" t="s">
        <v>256</v>
      </c>
      <c r="C9991" t="s">
        <v>5061</v>
      </c>
      <c r="D9991" s="155">
        <v>1484.1</v>
      </c>
      <c r="E9991" s="17">
        <v>3320</v>
      </c>
      <c r="F9991" s="17">
        <v>590703</v>
      </c>
      <c r="G9991" s="17">
        <v>328685.66799999983</v>
      </c>
      <c r="H9991">
        <v>40.590254998474556</v>
      </c>
    </row>
    <row r="9992" spans="1:8" x14ac:dyDescent="0.3">
      <c r="A9992" t="s">
        <v>1024</v>
      </c>
      <c r="B9992" t="s">
        <v>256</v>
      </c>
      <c r="C9992" t="s">
        <v>14</v>
      </c>
      <c r="D9992" s="155">
        <v>1484.1</v>
      </c>
      <c r="E9992" s="17">
        <v>1707</v>
      </c>
      <c r="F9992" s="17">
        <v>654476</v>
      </c>
      <c r="G9992" s="17">
        <v>342079.22900000017</v>
      </c>
      <c r="H9992">
        <v>21.005245989562425</v>
      </c>
    </row>
    <row r="9993" spans="1:8" x14ac:dyDescent="0.3">
      <c r="A9993" t="s">
        <v>1025</v>
      </c>
      <c r="B9993" t="s">
        <v>256</v>
      </c>
      <c r="C9993" t="s">
        <v>15</v>
      </c>
      <c r="D9993" s="155">
        <v>1484.1</v>
      </c>
      <c r="E9993" s="17">
        <v>1458</v>
      </c>
      <c r="F9993" s="17">
        <v>838239</v>
      </c>
      <c r="G9993" s="17">
        <v>495113.19200000004</v>
      </c>
      <c r="H9993">
        <v>35.889477804012991</v>
      </c>
    </row>
    <row r="9994" spans="1:8" x14ac:dyDescent="0.3">
      <c r="A9994" t="s">
        <v>10615</v>
      </c>
      <c r="B9994" t="s">
        <v>256</v>
      </c>
      <c r="C9994" t="s">
        <v>5063</v>
      </c>
      <c r="D9994" s="155">
        <v>1484.1</v>
      </c>
      <c r="E9994" s="17">
        <v>800</v>
      </c>
      <c r="F9994" s="17">
        <v>53681</v>
      </c>
      <c r="G9994" s="17">
        <v>23970.41099999996</v>
      </c>
      <c r="H9994">
        <v>29.524903535234429</v>
      </c>
    </row>
    <row r="9995" spans="1:8" x14ac:dyDescent="0.3">
      <c r="A9995" t="s">
        <v>10616</v>
      </c>
      <c r="B9995" t="s">
        <v>256</v>
      </c>
      <c r="C9995" t="s">
        <v>5065</v>
      </c>
      <c r="D9995" s="155">
        <v>1484.1</v>
      </c>
      <c r="E9995" s="17">
        <v>1596</v>
      </c>
      <c r="F9995" s="17">
        <v>2979211</v>
      </c>
      <c r="G9995" s="17">
        <v>1420423.9716</v>
      </c>
      <c r="H9995">
        <v>45.858998695783619</v>
      </c>
    </row>
    <row r="9996" spans="1:8" x14ac:dyDescent="0.3">
      <c r="A9996" t="s">
        <v>10617</v>
      </c>
      <c r="B9996" t="s">
        <v>256</v>
      </c>
      <c r="C9996" t="s">
        <v>5067</v>
      </c>
      <c r="D9996" s="155">
        <v>1484.1</v>
      </c>
      <c r="E9996" s="17">
        <v>2052</v>
      </c>
      <c r="F9996" s="17">
        <v>3128276</v>
      </c>
      <c r="G9996" s="17">
        <v>1368849.3163000003</v>
      </c>
      <c r="H9996">
        <v>46.464269869877612</v>
      </c>
    </row>
    <row r="9997" spans="1:8" x14ac:dyDescent="0.3">
      <c r="A9997" t="s">
        <v>10618</v>
      </c>
      <c r="B9997" t="s">
        <v>256</v>
      </c>
      <c r="C9997" t="s">
        <v>5069</v>
      </c>
      <c r="D9997" s="155">
        <v>1484.1</v>
      </c>
      <c r="E9997" s="17">
        <v>1584</v>
      </c>
      <c r="F9997" s="17">
        <v>634278</v>
      </c>
      <c r="G9997" s="17">
        <v>206186.09469999978</v>
      </c>
      <c r="H9997">
        <v>95.042466624513949</v>
      </c>
    </row>
    <row r="9998" spans="1:8" x14ac:dyDescent="0.3">
      <c r="A9998" t="s">
        <v>10619</v>
      </c>
      <c r="B9998" t="s">
        <v>256</v>
      </c>
      <c r="C9998" t="s">
        <v>5071</v>
      </c>
      <c r="D9998" s="155">
        <v>1484.1</v>
      </c>
      <c r="E9998" s="17">
        <v>600</v>
      </c>
      <c r="F9998" s="17">
        <v>355563</v>
      </c>
      <c r="G9998" s="17">
        <v>151009.80980000002</v>
      </c>
      <c r="H9998">
        <v>76.58873958935709</v>
      </c>
    </row>
    <row r="9999" spans="1:8" x14ac:dyDescent="0.3">
      <c r="A9999" t="s">
        <v>10620</v>
      </c>
      <c r="B9999" t="s">
        <v>256</v>
      </c>
      <c r="C9999" t="s">
        <v>5073</v>
      </c>
      <c r="D9999" s="155">
        <v>1484.1</v>
      </c>
      <c r="E9999" s="17">
        <v>113</v>
      </c>
      <c r="F9999" s="17">
        <v>120522</v>
      </c>
      <c r="G9999" s="17">
        <v>37529.775200000033</v>
      </c>
      <c r="H9999">
        <v>32.210335825338653</v>
      </c>
    </row>
    <row r="10000" spans="1:8" x14ac:dyDescent="0.3">
      <c r="A10000" t="s">
        <v>10621</v>
      </c>
      <c r="B10000" t="s">
        <v>256</v>
      </c>
      <c r="C10000" t="s">
        <v>5075</v>
      </c>
      <c r="D10000" s="155">
        <v>1484.1</v>
      </c>
      <c r="E10000" s="17">
        <v>113</v>
      </c>
      <c r="F10000" s="17">
        <v>89435</v>
      </c>
      <c r="G10000" s="17">
        <v>33124.059999999983</v>
      </c>
      <c r="H10000">
        <v>35.021613206954065</v>
      </c>
    </row>
    <row r="10001" spans="1:8" x14ac:dyDescent="0.3">
      <c r="A10001" t="s">
        <v>1026</v>
      </c>
      <c r="B10001" t="s">
        <v>256</v>
      </c>
      <c r="C10001" t="s">
        <v>26</v>
      </c>
      <c r="D10001" s="155">
        <v>1484.1</v>
      </c>
      <c r="E10001" s="17">
        <v>912</v>
      </c>
      <c r="F10001" s="17">
        <v>597699</v>
      </c>
      <c r="G10001" s="17">
        <v>316080.14519999997</v>
      </c>
      <c r="H10001">
        <v>46.336168373268862</v>
      </c>
    </row>
    <row r="10002" spans="1:8" x14ac:dyDescent="0.3">
      <c r="A10002" t="s">
        <v>1027</v>
      </c>
      <c r="B10002" t="s">
        <v>256</v>
      </c>
      <c r="C10002" t="s">
        <v>27</v>
      </c>
      <c r="D10002" s="155">
        <v>1484.1</v>
      </c>
      <c r="E10002" s="17">
        <v>912</v>
      </c>
      <c r="F10002" s="17">
        <v>394817</v>
      </c>
      <c r="G10002" s="17">
        <v>209914.28850000005</v>
      </c>
      <c r="H10002">
        <v>72.90684576358943</v>
      </c>
    </row>
    <row r="10003" spans="1:8" x14ac:dyDescent="0.3">
      <c r="A10003" t="s">
        <v>1028</v>
      </c>
      <c r="B10003" t="s">
        <v>256</v>
      </c>
      <c r="C10003" t="s">
        <v>28</v>
      </c>
      <c r="D10003" s="155">
        <v>1484.1</v>
      </c>
      <c r="E10003" s="17">
        <v>1848</v>
      </c>
      <c r="F10003" s="17">
        <v>521624</v>
      </c>
      <c r="G10003" s="17">
        <v>222264.18680000002</v>
      </c>
      <c r="H10003">
        <v>64.107016671200867</v>
      </c>
    </row>
    <row r="10004" spans="1:8" x14ac:dyDescent="0.3">
      <c r="A10004" t="s">
        <v>1029</v>
      </c>
      <c r="B10004" t="s">
        <v>256</v>
      </c>
      <c r="C10004" t="s">
        <v>29</v>
      </c>
      <c r="D10004" s="155">
        <v>1484.1</v>
      </c>
      <c r="E10004" s="17">
        <v>1200</v>
      </c>
      <c r="F10004" s="17">
        <v>418089</v>
      </c>
      <c r="G10004" s="17">
        <v>192782.34269999978</v>
      </c>
      <c r="H10004">
        <v>50.886147815570958</v>
      </c>
    </row>
    <row r="10005" spans="1:8" x14ac:dyDescent="0.3">
      <c r="A10005" t="s">
        <v>10622</v>
      </c>
      <c r="B10005" t="s">
        <v>256</v>
      </c>
      <c r="C10005" t="s">
        <v>5077</v>
      </c>
      <c r="D10005" s="155">
        <v>1484.1</v>
      </c>
      <c r="E10005" s="17">
        <v>1600</v>
      </c>
      <c r="F10005" s="17">
        <v>50901</v>
      </c>
      <c r="G10005" s="17">
        <v>24456.36</v>
      </c>
      <c r="H10005">
        <v>17.51439168391024</v>
      </c>
    </row>
    <row r="10006" spans="1:8" x14ac:dyDescent="0.3">
      <c r="A10006" t="s">
        <v>1030</v>
      </c>
      <c r="B10006" t="s">
        <v>256</v>
      </c>
      <c r="C10006" t="s">
        <v>30</v>
      </c>
      <c r="D10006" s="155">
        <v>1484.1</v>
      </c>
      <c r="E10006" s="17">
        <v>2608</v>
      </c>
      <c r="F10006" s="17">
        <v>747117</v>
      </c>
      <c r="G10006" s="17">
        <v>409968.92979999998</v>
      </c>
      <c r="H10006">
        <v>51.541672741569165</v>
      </c>
    </row>
    <row r="10007" spans="1:8" x14ac:dyDescent="0.3">
      <c r="A10007" t="s">
        <v>10623</v>
      </c>
      <c r="B10007" t="s">
        <v>256</v>
      </c>
      <c r="C10007" t="s">
        <v>5079</v>
      </c>
      <c r="D10007" s="155">
        <v>1484.1</v>
      </c>
      <c r="E10007" s="17">
        <v>920</v>
      </c>
      <c r="F10007" s="17">
        <v>37529</v>
      </c>
      <c r="G10007" s="17">
        <v>19424.659999999996</v>
      </c>
      <c r="H10007">
        <v>90.315144401839632</v>
      </c>
    </row>
    <row r="10008" spans="1:8" x14ac:dyDescent="0.3">
      <c r="A10008" t="s">
        <v>10624</v>
      </c>
      <c r="B10008" t="s">
        <v>256</v>
      </c>
      <c r="C10008" t="s">
        <v>5081</v>
      </c>
      <c r="D10008" s="155">
        <v>1484.1</v>
      </c>
      <c r="E10008" s="17">
        <v>684</v>
      </c>
      <c r="F10008" s="17">
        <v>619316</v>
      </c>
      <c r="G10008" s="17">
        <v>322160.81940000015</v>
      </c>
      <c r="H10008">
        <v>44.561203288676609</v>
      </c>
    </row>
    <row r="10009" spans="1:8" x14ac:dyDescent="0.3">
      <c r="A10009" t="s">
        <v>10625</v>
      </c>
      <c r="B10009" t="s">
        <v>256</v>
      </c>
      <c r="C10009" t="s">
        <v>5083</v>
      </c>
      <c r="D10009" s="155">
        <v>1484.1</v>
      </c>
      <c r="E10009" s="17">
        <v>1596</v>
      </c>
      <c r="F10009" s="17">
        <v>1418811</v>
      </c>
      <c r="G10009" s="17">
        <v>767994.14980000013</v>
      </c>
      <c r="H10009">
        <v>43.492870307677833</v>
      </c>
    </row>
    <row r="10010" spans="1:8" x14ac:dyDescent="0.3">
      <c r="A10010" t="s">
        <v>10626</v>
      </c>
      <c r="B10010" t="s">
        <v>256</v>
      </c>
      <c r="C10010" t="s">
        <v>5085</v>
      </c>
      <c r="D10010" s="155">
        <v>1484.1</v>
      </c>
      <c r="E10010" s="17">
        <v>765</v>
      </c>
      <c r="F10010" s="17">
        <v>144387</v>
      </c>
      <c r="G10010" s="17">
        <v>65073.170799999993</v>
      </c>
      <c r="H10010">
        <v>54.00220208508096</v>
      </c>
    </row>
    <row r="10011" spans="1:8" x14ac:dyDescent="0.3">
      <c r="A10011" t="s">
        <v>1031</v>
      </c>
      <c r="B10011" t="s">
        <v>256</v>
      </c>
      <c r="C10011" t="s">
        <v>31</v>
      </c>
      <c r="D10011" s="155">
        <v>1484.1</v>
      </c>
      <c r="E10011" s="17">
        <v>3160</v>
      </c>
      <c r="F10011" s="17">
        <v>601396</v>
      </c>
      <c r="G10011" s="17">
        <v>316271.92109999998</v>
      </c>
      <c r="H10011">
        <v>40.838623015363943</v>
      </c>
    </row>
    <row r="10012" spans="1:8" x14ac:dyDescent="0.3">
      <c r="A10012" t="s">
        <v>10627</v>
      </c>
      <c r="B10012" t="s">
        <v>256</v>
      </c>
      <c r="C10012" t="s">
        <v>5087</v>
      </c>
      <c r="D10012" s="155">
        <v>1484.1</v>
      </c>
      <c r="E10012" s="17">
        <v>78</v>
      </c>
      <c r="F10012" s="17">
        <v>38162</v>
      </c>
      <c r="G10012" s="17">
        <v>9701.7539999999935</v>
      </c>
      <c r="H10012">
        <v>95.870282105080506</v>
      </c>
    </row>
    <row r="10013" spans="1:8" x14ac:dyDescent="0.3">
      <c r="A10013" t="s">
        <v>1072</v>
      </c>
      <c r="B10013" t="s">
        <v>258</v>
      </c>
      <c r="C10013" t="s">
        <v>4</v>
      </c>
      <c r="D10013" s="155">
        <v>1230</v>
      </c>
      <c r="E10013" s="17">
        <v>12709</v>
      </c>
      <c r="F10013" s="17">
        <v>4032374</v>
      </c>
      <c r="G10013" s="17">
        <v>2069929.5827000004</v>
      </c>
      <c r="H10013">
        <v>52.960032832569198</v>
      </c>
    </row>
    <row r="10014" spans="1:8" x14ac:dyDescent="0.3">
      <c r="A10014" t="s">
        <v>1073</v>
      </c>
      <c r="B10014" t="s">
        <v>258</v>
      </c>
      <c r="C10014" t="s">
        <v>2</v>
      </c>
      <c r="D10014" s="155">
        <v>1230</v>
      </c>
      <c r="E10014" s="17">
        <v>18729</v>
      </c>
      <c r="F10014" s="17">
        <v>5991746</v>
      </c>
      <c r="G10014" s="17">
        <v>3031890.1072999975</v>
      </c>
      <c r="H10014">
        <v>67.675553112173802</v>
      </c>
    </row>
    <row r="10015" spans="1:8" x14ac:dyDescent="0.3">
      <c r="A10015" t="s">
        <v>1074</v>
      </c>
      <c r="B10015" t="s">
        <v>258</v>
      </c>
      <c r="C10015" t="s">
        <v>3</v>
      </c>
      <c r="D10015" s="155">
        <v>1230</v>
      </c>
      <c r="E10015" s="17">
        <v>15240</v>
      </c>
      <c r="F10015" s="17">
        <v>2316931</v>
      </c>
      <c r="G10015" s="17">
        <v>1035187.2413000001</v>
      </c>
      <c r="H10015">
        <v>63.017188334915232</v>
      </c>
    </row>
    <row r="10016" spans="1:8" x14ac:dyDescent="0.3">
      <c r="A10016" t="s">
        <v>1075</v>
      </c>
      <c r="B10016" t="s">
        <v>258</v>
      </c>
      <c r="C10016" t="s">
        <v>7</v>
      </c>
      <c r="D10016" s="155">
        <v>1230</v>
      </c>
      <c r="E10016" s="17">
        <v>4686</v>
      </c>
      <c r="F10016" s="17">
        <v>1295838</v>
      </c>
      <c r="G10016" s="17">
        <v>652887.17899999989</v>
      </c>
      <c r="H10016">
        <v>54.136809837279785</v>
      </c>
    </row>
    <row r="10017" spans="1:8" x14ac:dyDescent="0.3">
      <c r="A10017" t="s">
        <v>1076</v>
      </c>
      <c r="B10017" t="s">
        <v>258</v>
      </c>
      <c r="C10017" t="s">
        <v>5</v>
      </c>
      <c r="D10017" s="155">
        <v>1230</v>
      </c>
      <c r="E10017" s="17">
        <v>4400</v>
      </c>
      <c r="F10017" s="17">
        <v>745961.99</v>
      </c>
      <c r="G10017" s="17">
        <v>388277.24930000043</v>
      </c>
      <c r="H10017">
        <v>51.439635575988838</v>
      </c>
    </row>
    <row r="10018" spans="1:8" x14ac:dyDescent="0.3">
      <c r="A10018" t="s">
        <v>1077</v>
      </c>
      <c r="B10018" t="s">
        <v>258</v>
      </c>
      <c r="C10018" t="s">
        <v>6</v>
      </c>
      <c r="D10018" s="155">
        <v>1230</v>
      </c>
      <c r="E10018" s="17">
        <v>2100</v>
      </c>
      <c r="F10018" s="17">
        <v>474447</v>
      </c>
      <c r="G10018" s="17">
        <v>240064.80940000014</v>
      </c>
      <c r="H10018">
        <v>47.892868681124099</v>
      </c>
    </row>
    <row r="10019" spans="1:8" x14ac:dyDescent="0.3">
      <c r="A10019" t="s">
        <v>1078</v>
      </c>
      <c r="B10019" t="s">
        <v>258</v>
      </c>
      <c r="C10019" t="s">
        <v>8</v>
      </c>
      <c r="D10019" s="155">
        <v>1230</v>
      </c>
      <c r="E10019" s="17">
        <v>3660</v>
      </c>
      <c r="F10019" s="17">
        <v>647220</v>
      </c>
      <c r="G10019" s="17">
        <v>297854.28030000022</v>
      </c>
      <c r="H10019">
        <v>57.643845482302098</v>
      </c>
    </row>
    <row r="10020" spans="1:8" x14ac:dyDescent="0.3">
      <c r="A10020" t="s">
        <v>1079</v>
      </c>
      <c r="B10020" t="s">
        <v>258</v>
      </c>
      <c r="C10020" t="s">
        <v>21</v>
      </c>
      <c r="D10020" s="155">
        <v>1230</v>
      </c>
      <c r="E10020" s="17">
        <v>2080</v>
      </c>
      <c r="F10020" s="17">
        <v>279043</v>
      </c>
      <c r="G10020" s="17">
        <v>118931.55880000003</v>
      </c>
      <c r="H10020">
        <v>52.513754900858423</v>
      </c>
    </row>
    <row r="10021" spans="1:8" x14ac:dyDescent="0.3">
      <c r="A10021" t="s">
        <v>1080</v>
      </c>
      <c r="B10021" t="s">
        <v>258</v>
      </c>
      <c r="C10021" t="s">
        <v>22</v>
      </c>
      <c r="D10021" s="155">
        <v>1230</v>
      </c>
      <c r="E10021" s="17">
        <v>1960</v>
      </c>
      <c r="F10021" s="17">
        <v>510648</v>
      </c>
      <c r="G10021" s="17">
        <v>237456.49599999981</v>
      </c>
      <c r="H10021">
        <v>53.126605750155328</v>
      </c>
    </row>
    <row r="10022" spans="1:8" x14ac:dyDescent="0.3">
      <c r="A10022" t="s">
        <v>1081</v>
      </c>
      <c r="B10022" t="s">
        <v>258</v>
      </c>
      <c r="C10022" t="s">
        <v>23</v>
      </c>
      <c r="D10022" s="155">
        <v>1230</v>
      </c>
      <c r="E10022" s="17">
        <v>1120</v>
      </c>
      <c r="F10022" s="17">
        <v>362288</v>
      </c>
      <c r="G10022" s="17">
        <v>176202.29000000015</v>
      </c>
      <c r="H10022">
        <v>54.724235403137577</v>
      </c>
    </row>
    <row r="10023" spans="1:8" x14ac:dyDescent="0.3">
      <c r="A10023" t="s">
        <v>1082</v>
      </c>
      <c r="B10023" t="s">
        <v>258</v>
      </c>
      <c r="C10023" t="s">
        <v>24</v>
      </c>
      <c r="D10023" s="155">
        <v>1230</v>
      </c>
      <c r="E10023" s="17">
        <v>4680</v>
      </c>
      <c r="F10023" s="17">
        <v>676529</v>
      </c>
      <c r="G10023" s="17">
        <v>336424.73580000066</v>
      </c>
      <c r="H10023">
        <v>42.34028544620643</v>
      </c>
    </row>
    <row r="10024" spans="1:8" x14ac:dyDescent="0.3">
      <c r="A10024" t="s">
        <v>1083</v>
      </c>
      <c r="B10024" t="s">
        <v>258</v>
      </c>
      <c r="C10024" t="s">
        <v>25</v>
      </c>
      <c r="D10024" s="155">
        <v>1230</v>
      </c>
      <c r="E10024" s="17">
        <v>1720</v>
      </c>
      <c r="F10024" s="17">
        <v>253858</v>
      </c>
      <c r="G10024" s="17">
        <v>121976.48759999999</v>
      </c>
      <c r="H10024">
        <v>53.052350468040324</v>
      </c>
    </row>
    <row r="10025" spans="1:8" x14ac:dyDescent="0.3">
      <c r="A10025" t="s">
        <v>10628</v>
      </c>
      <c r="B10025" t="s">
        <v>258</v>
      </c>
      <c r="C10025" t="s">
        <v>5061</v>
      </c>
      <c r="D10025" s="155">
        <v>1230</v>
      </c>
      <c r="E10025" s="17">
        <v>3780</v>
      </c>
      <c r="F10025" s="17">
        <v>387568</v>
      </c>
      <c r="G10025" s="17">
        <v>183630.67220000003</v>
      </c>
      <c r="H10025">
        <v>56.143332820015509</v>
      </c>
    </row>
    <row r="10026" spans="1:8" x14ac:dyDescent="0.3">
      <c r="A10026" t="s">
        <v>1084</v>
      </c>
      <c r="B10026" t="s">
        <v>258</v>
      </c>
      <c r="C10026" t="s">
        <v>14</v>
      </c>
      <c r="D10026" s="155">
        <v>1230</v>
      </c>
      <c r="E10026" s="17">
        <v>1462</v>
      </c>
      <c r="F10026" s="17">
        <v>349364</v>
      </c>
      <c r="G10026" s="17">
        <v>153390.15899999996</v>
      </c>
      <c r="H10026">
        <v>46.317312077890968</v>
      </c>
    </row>
    <row r="10027" spans="1:8" x14ac:dyDescent="0.3">
      <c r="A10027" t="s">
        <v>1085</v>
      </c>
      <c r="B10027" t="s">
        <v>258</v>
      </c>
      <c r="C10027" t="s">
        <v>15</v>
      </c>
      <c r="D10027" s="155">
        <v>1230</v>
      </c>
      <c r="E10027" s="17">
        <v>1208</v>
      </c>
      <c r="F10027" s="17">
        <v>365835</v>
      </c>
      <c r="G10027" s="17">
        <v>209587.66420000012</v>
      </c>
      <c r="H10027">
        <v>54.656872873220593</v>
      </c>
    </row>
    <row r="10028" spans="1:8" x14ac:dyDescent="0.3">
      <c r="A10028" t="s">
        <v>10629</v>
      </c>
      <c r="B10028" t="s">
        <v>258</v>
      </c>
      <c r="C10028" t="s">
        <v>5063</v>
      </c>
      <c r="D10028" s="155">
        <v>1230</v>
      </c>
      <c r="E10028" s="17">
        <v>400</v>
      </c>
      <c r="F10028" s="17">
        <v>12784</v>
      </c>
      <c r="G10028" s="17">
        <v>3478.6449999999986</v>
      </c>
      <c r="H10028">
        <v>47.56308878059999</v>
      </c>
    </row>
    <row r="10029" spans="1:8" x14ac:dyDescent="0.3">
      <c r="A10029" t="s">
        <v>10630</v>
      </c>
      <c r="B10029" t="s">
        <v>258</v>
      </c>
      <c r="C10029" t="s">
        <v>5065</v>
      </c>
      <c r="D10029" s="155">
        <v>1230</v>
      </c>
      <c r="E10029" s="17">
        <v>0</v>
      </c>
      <c r="F10029" s="17">
        <v>299944</v>
      </c>
      <c r="G10029" s="17">
        <v>113498.59380000012</v>
      </c>
      <c r="H10029">
        <v>69.270863991391806</v>
      </c>
    </row>
    <row r="10030" spans="1:8" x14ac:dyDescent="0.3">
      <c r="A10030" t="s">
        <v>10631</v>
      </c>
      <c r="B10030" t="s">
        <v>258</v>
      </c>
      <c r="C10030" t="s">
        <v>5067</v>
      </c>
      <c r="D10030" s="155">
        <v>1230</v>
      </c>
      <c r="E10030" s="17">
        <v>0</v>
      </c>
      <c r="F10030" s="17">
        <v>664289</v>
      </c>
      <c r="G10030" s="17">
        <v>242316.99009999994</v>
      </c>
      <c r="H10030">
        <v>81.746899103508753</v>
      </c>
    </row>
    <row r="10031" spans="1:8" x14ac:dyDescent="0.3">
      <c r="A10031" t="s">
        <v>10632</v>
      </c>
      <c r="B10031" t="s">
        <v>258</v>
      </c>
      <c r="C10031" t="s">
        <v>5069</v>
      </c>
      <c r="D10031" s="155">
        <v>1230</v>
      </c>
      <c r="E10031" s="17">
        <v>0</v>
      </c>
      <c r="F10031" s="17">
        <v>7458</v>
      </c>
      <c r="G10031" s="17">
        <v>1457.3400000000011</v>
      </c>
      <c r="H10031">
        <v>183.58028450203832</v>
      </c>
    </row>
    <row r="10032" spans="1:8" x14ac:dyDescent="0.3">
      <c r="A10032" t="s">
        <v>10633</v>
      </c>
      <c r="B10032" t="s">
        <v>258</v>
      </c>
      <c r="C10032" t="s">
        <v>5071</v>
      </c>
      <c r="D10032" s="155">
        <v>1230</v>
      </c>
      <c r="E10032" s="17">
        <v>0</v>
      </c>
      <c r="F10032" s="17">
        <v>31283</v>
      </c>
      <c r="G10032" s="17">
        <v>6851.6108000000022</v>
      </c>
      <c r="H10032">
        <v>89.827062028056972</v>
      </c>
    </row>
    <row r="10033" spans="1:8" x14ac:dyDescent="0.3">
      <c r="A10033" t="s">
        <v>10634</v>
      </c>
      <c r="B10033" t="s">
        <v>258</v>
      </c>
      <c r="C10033" t="s">
        <v>5073</v>
      </c>
      <c r="D10033" s="155">
        <v>1230</v>
      </c>
      <c r="E10033" s="17">
        <v>0</v>
      </c>
      <c r="F10033" s="17">
        <v>49879</v>
      </c>
      <c r="G10033" s="17">
        <v>15974.512700000007</v>
      </c>
      <c r="H10033">
        <v>61.603542800070713</v>
      </c>
    </row>
    <row r="10034" spans="1:8" x14ac:dyDescent="0.3">
      <c r="A10034" t="s">
        <v>10635</v>
      </c>
      <c r="B10034" t="s">
        <v>258</v>
      </c>
      <c r="C10034" t="s">
        <v>5075</v>
      </c>
      <c r="D10034" s="155">
        <v>1230</v>
      </c>
      <c r="E10034" s="17">
        <v>0</v>
      </c>
      <c r="F10034" s="17">
        <v>379</v>
      </c>
      <c r="G10034" s="17">
        <v>192.64</v>
      </c>
      <c r="H10034">
        <v>314.45685769478467</v>
      </c>
    </row>
    <row r="10035" spans="1:8" x14ac:dyDescent="0.3">
      <c r="A10035" t="s">
        <v>1086</v>
      </c>
      <c r="B10035" t="s">
        <v>258</v>
      </c>
      <c r="C10035" t="s">
        <v>26</v>
      </c>
      <c r="D10035" s="155">
        <v>1230</v>
      </c>
      <c r="E10035" s="17">
        <v>1368</v>
      </c>
      <c r="F10035" s="17">
        <v>732246</v>
      </c>
      <c r="G10035" s="17">
        <v>377974.76329999999</v>
      </c>
      <c r="H10035">
        <v>51.789241038319922</v>
      </c>
    </row>
    <row r="10036" spans="1:8" x14ac:dyDescent="0.3">
      <c r="A10036" t="s">
        <v>1087</v>
      </c>
      <c r="B10036" t="s">
        <v>258</v>
      </c>
      <c r="C10036" t="s">
        <v>27</v>
      </c>
      <c r="D10036" s="155">
        <v>1230</v>
      </c>
      <c r="E10036" s="17">
        <v>1596</v>
      </c>
      <c r="F10036" s="17">
        <v>459125</v>
      </c>
      <c r="G10036" s="17">
        <v>222272.13679999992</v>
      </c>
      <c r="H10036">
        <v>79.603004007088785</v>
      </c>
    </row>
    <row r="10037" spans="1:8" x14ac:dyDescent="0.3">
      <c r="A10037" t="s">
        <v>1088</v>
      </c>
      <c r="B10037" t="s">
        <v>258</v>
      </c>
      <c r="C10037" t="s">
        <v>28</v>
      </c>
      <c r="D10037" s="155">
        <v>1230</v>
      </c>
      <c r="E10037" s="17">
        <v>1056</v>
      </c>
      <c r="F10037" s="17">
        <v>274552</v>
      </c>
      <c r="G10037" s="17">
        <v>101804.82279999999</v>
      </c>
      <c r="H10037">
        <v>46.064125565346771</v>
      </c>
    </row>
    <row r="10038" spans="1:8" x14ac:dyDescent="0.3">
      <c r="A10038" t="s">
        <v>1089</v>
      </c>
      <c r="B10038" t="s">
        <v>258</v>
      </c>
      <c r="C10038" t="s">
        <v>29</v>
      </c>
      <c r="D10038" s="155">
        <v>1230</v>
      </c>
      <c r="E10038" s="17">
        <v>400</v>
      </c>
      <c r="F10038" s="17">
        <v>151906</v>
      </c>
      <c r="G10038" s="17">
        <v>53041.475999999981</v>
      </c>
      <c r="H10038">
        <v>55.602222172232352</v>
      </c>
    </row>
    <row r="10039" spans="1:8" x14ac:dyDescent="0.3">
      <c r="A10039" t="s">
        <v>10636</v>
      </c>
      <c r="B10039" t="s">
        <v>258</v>
      </c>
      <c r="C10039" t="s">
        <v>5077</v>
      </c>
      <c r="D10039" s="155">
        <v>1230</v>
      </c>
      <c r="E10039" s="17">
        <v>960</v>
      </c>
      <c r="F10039" s="17">
        <v>20449</v>
      </c>
      <c r="G10039" s="17">
        <v>8247.7960000000003</v>
      </c>
      <c r="H10039">
        <v>54.815899914467479</v>
      </c>
    </row>
    <row r="10040" spans="1:8" x14ac:dyDescent="0.3">
      <c r="A10040" t="s">
        <v>1090</v>
      </c>
      <c r="B10040" t="s">
        <v>258</v>
      </c>
      <c r="C10040" t="s">
        <v>30</v>
      </c>
      <c r="D10040" s="155">
        <v>1230</v>
      </c>
      <c r="E10040" s="17">
        <v>1800</v>
      </c>
      <c r="F10040" s="17">
        <v>261468</v>
      </c>
      <c r="G10040" s="17">
        <v>137292.70039999986</v>
      </c>
      <c r="H10040">
        <v>77.280179776590614</v>
      </c>
    </row>
    <row r="10041" spans="1:8" x14ac:dyDescent="0.3">
      <c r="A10041" t="s">
        <v>10637</v>
      </c>
      <c r="B10041" t="s">
        <v>258</v>
      </c>
      <c r="C10041" t="s">
        <v>5079</v>
      </c>
      <c r="D10041" s="155">
        <v>1230</v>
      </c>
      <c r="E10041" s="17">
        <v>720</v>
      </c>
      <c r="F10041" s="17">
        <v>18952</v>
      </c>
      <c r="G10041" s="17">
        <v>9062.2200000000012</v>
      </c>
      <c r="H10041">
        <v>116.78050925298655</v>
      </c>
    </row>
    <row r="10042" spans="1:8" x14ac:dyDescent="0.3">
      <c r="A10042" t="s">
        <v>10638</v>
      </c>
      <c r="B10042" t="s">
        <v>258</v>
      </c>
      <c r="C10042" t="s">
        <v>5081</v>
      </c>
      <c r="D10042" s="155">
        <v>1230</v>
      </c>
      <c r="E10042" s="17">
        <v>0</v>
      </c>
      <c r="F10042" s="17">
        <v>174842</v>
      </c>
      <c r="G10042" s="17">
        <v>91445.69</v>
      </c>
      <c r="H10042">
        <v>69.920138042078818</v>
      </c>
    </row>
    <row r="10043" spans="1:8" x14ac:dyDescent="0.3">
      <c r="A10043" t="s">
        <v>10639</v>
      </c>
      <c r="B10043" t="s">
        <v>258</v>
      </c>
      <c r="C10043" t="s">
        <v>5083</v>
      </c>
      <c r="D10043" s="155">
        <v>1230</v>
      </c>
      <c r="E10043" s="17">
        <v>0</v>
      </c>
      <c r="F10043" s="17">
        <v>201551</v>
      </c>
      <c r="G10043" s="17">
        <v>101960.58199999998</v>
      </c>
      <c r="H10043">
        <v>59.104098313956428</v>
      </c>
    </row>
    <row r="10044" spans="1:8" x14ac:dyDescent="0.3">
      <c r="A10044" t="s">
        <v>10640</v>
      </c>
      <c r="B10044" t="s">
        <v>258</v>
      </c>
      <c r="C10044" t="s">
        <v>5085</v>
      </c>
      <c r="D10044" s="155">
        <v>1230</v>
      </c>
      <c r="E10044" s="17">
        <v>315</v>
      </c>
      <c r="F10044" s="17">
        <v>43195</v>
      </c>
      <c r="G10044" s="17">
        <v>15057.324000000001</v>
      </c>
      <c r="H10044">
        <v>46.427886780699296</v>
      </c>
    </row>
    <row r="10045" spans="1:8" x14ac:dyDescent="0.3">
      <c r="A10045" t="s">
        <v>1091</v>
      </c>
      <c r="B10045" t="s">
        <v>258</v>
      </c>
      <c r="C10045" t="s">
        <v>31</v>
      </c>
      <c r="D10045" s="155">
        <v>1230</v>
      </c>
      <c r="E10045" s="17">
        <v>4846</v>
      </c>
      <c r="F10045" s="17">
        <v>534040</v>
      </c>
      <c r="G10045" s="17">
        <v>216119.68929999991</v>
      </c>
      <c r="H10045">
        <v>52.577062836268716</v>
      </c>
    </row>
    <row r="10046" spans="1:8" x14ac:dyDescent="0.3">
      <c r="A10046" t="s">
        <v>1112</v>
      </c>
      <c r="B10046" t="s">
        <v>259</v>
      </c>
      <c r="C10046" t="s">
        <v>4</v>
      </c>
      <c r="D10046" s="155">
        <v>1239.0999999999999</v>
      </c>
      <c r="E10046" s="17">
        <v>14523</v>
      </c>
      <c r="F10046" s="17">
        <v>4036017</v>
      </c>
      <c r="G10046" s="17">
        <v>2058095.0894999991</v>
      </c>
      <c r="H10046">
        <v>60.268951372334712</v>
      </c>
    </row>
    <row r="10047" spans="1:8" x14ac:dyDescent="0.3">
      <c r="A10047" t="s">
        <v>1113</v>
      </c>
      <c r="B10047" t="s">
        <v>259</v>
      </c>
      <c r="C10047" t="s">
        <v>2</v>
      </c>
      <c r="D10047" s="155">
        <v>1239.0999999999999</v>
      </c>
      <c r="E10047" s="17">
        <v>19161</v>
      </c>
      <c r="F10047" s="17">
        <v>6368356</v>
      </c>
      <c r="G10047" s="17">
        <v>3659272.036300004</v>
      </c>
      <c r="H10047">
        <v>71.27738071321113</v>
      </c>
    </row>
    <row r="10048" spans="1:8" x14ac:dyDescent="0.3">
      <c r="A10048" t="s">
        <v>1114</v>
      </c>
      <c r="B10048" t="s">
        <v>259</v>
      </c>
      <c r="C10048" t="s">
        <v>3</v>
      </c>
      <c r="D10048" s="155">
        <v>1239.0999999999999</v>
      </c>
      <c r="E10048" s="17">
        <v>11712</v>
      </c>
      <c r="F10048" s="17">
        <v>1877391</v>
      </c>
      <c r="G10048" s="17">
        <v>853390.80660000036</v>
      </c>
      <c r="H10048">
        <v>58.884189188279244</v>
      </c>
    </row>
    <row r="10049" spans="1:8" x14ac:dyDescent="0.3">
      <c r="A10049" t="s">
        <v>1115</v>
      </c>
      <c r="B10049" t="s">
        <v>259</v>
      </c>
      <c r="C10049" t="s">
        <v>7</v>
      </c>
      <c r="D10049" s="155">
        <v>1239.0999999999999</v>
      </c>
      <c r="E10049" s="17">
        <v>3258</v>
      </c>
      <c r="F10049" s="17">
        <v>1015244</v>
      </c>
      <c r="G10049" s="17">
        <v>560582.84999999986</v>
      </c>
      <c r="H10049">
        <v>52.216049714386145</v>
      </c>
    </row>
    <row r="10050" spans="1:8" x14ac:dyDescent="0.3">
      <c r="A10050" t="s">
        <v>1116</v>
      </c>
      <c r="B10050" t="s">
        <v>259</v>
      </c>
      <c r="C10050" t="s">
        <v>5</v>
      </c>
      <c r="D10050" s="155">
        <v>1239.0999999999999</v>
      </c>
      <c r="E10050" s="17">
        <v>3600</v>
      </c>
      <c r="F10050" s="17">
        <v>606502</v>
      </c>
      <c r="G10050" s="17">
        <v>331192.33220000006</v>
      </c>
      <c r="H10050">
        <v>56.939319295128662</v>
      </c>
    </row>
    <row r="10051" spans="1:8" x14ac:dyDescent="0.3">
      <c r="A10051" t="s">
        <v>1117</v>
      </c>
      <c r="B10051" t="s">
        <v>259</v>
      </c>
      <c r="C10051" t="s">
        <v>6</v>
      </c>
      <c r="D10051" s="155">
        <v>1239.0999999999999</v>
      </c>
      <c r="E10051" s="17">
        <v>1320</v>
      </c>
      <c r="F10051" s="17">
        <v>403276</v>
      </c>
      <c r="G10051" s="17">
        <v>201922.99340000036</v>
      </c>
      <c r="H10051">
        <v>35.603010074943775</v>
      </c>
    </row>
    <row r="10052" spans="1:8" x14ac:dyDescent="0.3">
      <c r="A10052" t="s">
        <v>1118</v>
      </c>
      <c r="B10052" t="s">
        <v>259</v>
      </c>
      <c r="C10052" t="s">
        <v>8</v>
      </c>
      <c r="D10052" s="155">
        <v>1239.0999999999999</v>
      </c>
      <c r="E10052" s="17">
        <v>2490</v>
      </c>
      <c r="F10052" s="17">
        <v>555224</v>
      </c>
      <c r="G10052" s="17">
        <v>248983.68689999997</v>
      </c>
      <c r="H10052">
        <v>45.826564780899304</v>
      </c>
    </row>
    <row r="10053" spans="1:8" x14ac:dyDescent="0.3">
      <c r="A10053" t="s">
        <v>1119</v>
      </c>
      <c r="B10053" t="s">
        <v>259</v>
      </c>
      <c r="C10053" t="s">
        <v>21</v>
      </c>
      <c r="D10053" s="155">
        <v>1239.0999999999999</v>
      </c>
      <c r="E10053" s="17">
        <v>3270</v>
      </c>
      <c r="F10053" s="17">
        <v>377108</v>
      </c>
      <c r="G10053" s="17">
        <v>176720.00699999993</v>
      </c>
      <c r="H10053">
        <v>59.146430432086774</v>
      </c>
    </row>
    <row r="10054" spans="1:8" x14ac:dyDescent="0.3">
      <c r="A10054" t="s">
        <v>1120</v>
      </c>
      <c r="B10054" t="s">
        <v>259</v>
      </c>
      <c r="C10054" t="s">
        <v>22</v>
      </c>
      <c r="D10054" s="155">
        <v>1239.0999999999999</v>
      </c>
      <c r="E10054" s="17">
        <v>2840</v>
      </c>
      <c r="F10054" s="17">
        <v>596601</v>
      </c>
      <c r="G10054" s="17">
        <v>299272.84100000013</v>
      </c>
      <c r="H10054">
        <v>53.327245727506046</v>
      </c>
    </row>
    <row r="10055" spans="1:8" x14ac:dyDescent="0.3">
      <c r="A10055" t="s">
        <v>1121</v>
      </c>
      <c r="B10055" t="s">
        <v>259</v>
      </c>
      <c r="C10055" t="s">
        <v>23</v>
      </c>
      <c r="D10055" s="155">
        <v>1239.0999999999999</v>
      </c>
      <c r="E10055" s="17">
        <v>1600</v>
      </c>
      <c r="F10055" s="17">
        <v>577218</v>
      </c>
      <c r="G10055" s="17">
        <v>309323.14280000009</v>
      </c>
      <c r="H10055">
        <v>57.018979406522199</v>
      </c>
    </row>
    <row r="10056" spans="1:8" x14ac:dyDescent="0.3">
      <c r="A10056" t="s">
        <v>1122</v>
      </c>
      <c r="B10056" t="s">
        <v>259</v>
      </c>
      <c r="C10056" t="s">
        <v>24</v>
      </c>
      <c r="D10056" s="155">
        <v>1239.0999999999999</v>
      </c>
      <c r="E10056" s="17">
        <v>6720</v>
      </c>
      <c r="F10056" s="17">
        <v>725556</v>
      </c>
      <c r="G10056" s="17">
        <v>374995.48159999988</v>
      </c>
      <c r="H10056">
        <v>55.418660253213503</v>
      </c>
    </row>
    <row r="10057" spans="1:8" x14ac:dyDescent="0.3">
      <c r="A10057" t="s">
        <v>1123</v>
      </c>
      <c r="B10057" t="s">
        <v>259</v>
      </c>
      <c r="C10057" t="s">
        <v>25</v>
      </c>
      <c r="D10057" s="155">
        <v>1239.0999999999999</v>
      </c>
      <c r="E10057" s="17">
        <v>2480</v>
      </c>
      <c r="F10057" s="17">
        <v>331910</v>
      </c>
      <c r="G10057" s="17">
        <v>165767.98600000024</v>
      </c>
      <c r="H10057">
        <v>56.460805270484038</v>
      </c>
    </row>
    <row r="10058" spans="1:8" x14ac:dyDescent="0.3">
      <c r="A10058" t="s">
        <v>10641</v>
      </c>
      <c r="B10058" t="s">
        <v>259</v>
      </c>
      <c r="C10058" t="s">
        <v>5061</v>
      </c>
      <c r="D10058" s="155">
        <v>1239.0999999999999</v>
      </c>
      <c r="E10058" s="17">
        <v>3508</v>
      </c>
      <c r="F10058" s="17">
        <v>396364</v>
      </c>
      <c r="G10058" s="17">
        <v>206915.62500000017</v>
      </c>
      <c r="H10058">
        <v>52.763369727504845</v>
      </c>
    </row>
    <row r="10059" spans="1:8" x14ac:dyDescent="0.3">
      <c r="A10059" t="s">
        <v>1124</v>
      </c>
      <c r="B10059" t="s">
        <v>259</v>
      </c>
      <c r="C10059" t="s">
        <v>14</v>
      </c>
      <c r="D10059" s="155">
        <v>1239.0999999999999</v>
      </c>
      <c r="E10059" s="17">
        <v>1371</v>
      </c>
      <c r="F10059" s="17">
        <v>399453</v>
      </c>
      <c r="G10059" s="17">
        <v>197949.0199999999</v>
      </c>
      <c r="H10059">
        <v>34.557570786443016</v>
      </c>
    </row>
    <row r="10060" spans="1:8" x14ac:dyDescent="0.3">
      <c r="A10060" t="s">
        <v>1125</v>
      </c>
      <c r="B10060" t="s">
        <v>259</v>
      </c>
      <c r="C10060" t="s">
        <v>15</v>
      </c>
      <c r="D10060" s="155">
        <v>1239.0999999999999</v>
      </c>
      <c r="E10060" s="17">
        <v>1067</v>
      </c>
      <c r="F10060" s="17">
        <v>439658</v>
      </c>
      <c r="G10060" s="17">
        <v>255612.11080000005</v>
      </c>
      <c r="H10060">
        <v>46.739927791334658</v>
      </c>
    </row>
    <row r="10061" spans="1:8" x14ac:dyDescent="0.3">
      <c r="A10061" t="s">
        <v>10642</v>
      </c>
      <c r="B10061" t="s">
        <v>259</v>
      </c>
      <c r="C10061" t="s">
        <v>5063</v>
      </c>
      <c r="D10061" s="155">
        <v>1239.0999999999999</v>
      </c>
      <c r="E10061" s="17">
        <v>400</v>
      </c>
      <c r="F10061" s="17">
        <v>13717</v>
      </c>
      <c r="G10061" s="17">
        <v>5766.9190000000026</v>
      </c>
      <c r="H10061">
        <v>59.89233255610857</v>
      </c>
    </row>
    <row r="10062" spans="1:8" x14ac:dyDescent="0.3">
      <c r="A10062" t="s">
        <v>10643</v>
      </c>
      <c r="B10062" t="s">
        <v>259</v>
      </c>
      <c r="C10062" t="s">
        <v>5065</v>
      </c>
      <c r="D10062" s="155">
        <v>1239.0999999999999</v>
      </c>
      <c r="E10062" s="17">
        <v>0</v>
      </c>
      <c r="F10062" s="17">
        <v>868697</v>
      </c>
      <c r="G10062" s="17">
        <v>399040.80979999976</v>
      </c>
      <c r="H10062">
        <v>47.560195638405034</v>
      </c>
    </row>
    <row r="10063" spans="1:8" x14ac:dyDescent="0.3">
      <c r="A10063" t="s">
        <v>10644</v>
      </c>
      <c r="B10063" t="s">
        <v>259</v>
      </c>
      <c r="C10063" t="s">
        <v>5067</v>
      </c>
      <c r="D10063" s="155">
        <v>1239.0999999999999</v>
      </c>
      <c r="E10063" s="17">
        <v>0</v>
      </c>
      <c r="F10063" s="17">
        <v>864433</v>
      </c>
      <c r="G10063" s="17">
        <v>313886.09699999937</v>
      </c>
      <c r="H10063">
        <v>81.585148017080058</v>
      </c>
    </row>
    <row r="10064" spans="1:8" x14ac:dyDescent="0.3">
      <c r="A10064" t="s">
        <v>10645</v>
      </c>
      <c r="B10064" t="s">
        <v>259</v>
      </c>
      <c r="C10064" t="s">
        <v>5069</v>
      </c>
      <c r="D10064" s="155">
        <v>1239.0999999999999</v>
      </c>
      <c r="E10064" s="17">
        <v>0</v>
      </c>
      <c r="F10064" s="17">
        <v>11515</v>
      </c>
      <c r="G10064" s="17">
        <v>7069.8</v>
      </c>
      <c r="H10064">
        <v>63.239289570772904</v>
      </c>
    </row>
    <row r="10065" spans="1:8" x14ac:dyDescent="0.3">
      <c r="A10065" t="s">
        <v>10646</v>
      </c>
      <c r="B10065" t="s">
        <v>259</v>
      </c>
      <c r="C10065" t="s">
        <v>5071</v>
      </c>
      <c r="D10065" s="155">
        <v>1239.0999999999999</v>
      </c>
      <c r="E10065" s="17">
        <v>0</v>
      </c>
      <c r="F10065" s="17">
        <v>37523</v>
      </c>
      <c r="G10065" s="17">
        <v>11956.116700000006</v>
      </c>
      <c r="H10065">
        <v>56.611137733006274</v>
      </c>
    </row>
    <row r="10066" spans="1:8" x14ac:dyDescent="0.3">
      <c r="A10066" t="s">
        <v>10647</v>
      </c>
      <c r="B10066" t="s">
        <v>259</v>
      </c>
      <c r="C10066" t="s">
        <v>5073</v>
      </c>
      <c r="D10066" s="155">
        <v>1239.0999999999999</v>
      </c>
      <c r="E10066" s="17">
        <v>0</v>
      </c>
      <c r="F10066" s="17">
        <v>44809</v>
      </c>
      <c r="G10066" s="17">
        <v>16199.922999999992</v>
      </c>
      <c r="H10066">
        <v>25.767964831581292</v>
      </c>
    </row>
    <row r="10067" spans="1:8" x14ac:dyDescent="0.3">
      <c r="A10067" t="s">
        <v>10648</v>
      </c>
      <c r="B10067" t="s">
        <v>259</v>
      </c>
      <c r="C10067" t="s">
        <v>5075</v>
      </c>
      <c r="D10067" s="155">
        <v>1239.0999999999999</v>
      </c>
      <c r="E10067" s="17">
        <v>0</v>
      </c>
      <c r="F10067" s="17">
        <v>492</v>
      </c>
      <c r="G10067" s="17">
        <v>-28.590000000000032</v>
      </c>
      <c r="H10067">
        <v>167.42344263239781</v>
      </c>
    </row>
    <row r="10068" spans="1:8" x14ac:dyDescent="0.3">
      <c r="A10068" t="s">
        <v>1126</v>
      </c>
      <c r="B10068" t="s">
        <v>259</v>
      </c>
      <c r="C10068" t="s">
        <v>26</v>
      </c>
      <c r="D10068" s="155">
        <v>1239.0999999999999</v>
      </c>
      <c r="E10068" s="17">
        <v>1668</v>
      </c>
      <c r="F10068" s="17">
        <v>696689</v>
      </c>
      <c r="G10068" s="17">
        <v>362432.69260000007</v>
      </c>
      <c r="H10068">
        <v>67.176886544220778</v>
      </c>
    </row>
    <row r="10069" spans="1:8" x14ac:dyDescent="0.3">
      <c r="A10069" t="s">
        <v>1127</v>
      </c>
      <c r="B10069" t="s">
        <v>259</v>
      </c>
      <c r="C10069" t="s">
        <v>27</v>
      </c>
      <c r="D10069" s="155">
        <v>1239.0999999999999</v>
      </c>
      <c r="E10069" s="17">
        <v>1743</v>
      </c>
      <c r="F10069" s="17">
        <v>446605</v>
      </c>
      <c r="G10069" s="17">
        <v>228267.59380000003</v>
      </c>
      <c r="H10069">
        <v>96.289901309178589</v>
      </c>
    </row>
    <row r="10070" spans="1:8" x14ac:dyDescent="0.3">
      <c r="A10070" t="s">
        <v>1128</v>
      </c>
      <c r="B10070" t="s">
        <v>259</v>
      </c>
      <c r="C10070" t="s">
        <v>28</v>
      </c>
      <c r="D10070" s="155">
        <v>1239.0999999999999</v>
      </c>
      <c r="E10070" s="17">
        <v>1056</v>
      </c>
      <c r="F10070" s="17">
        <v>249129</v>
      </c>
      <c r="G10070" s="17">
        <v>107276.80399999992</v>
      </c>
      <c r="H10070">
        <v>55.629300706772177</v>
      </c>
    </row>
    <row r="10071" spans="1:8" x14ac:dyDescent="0.3">
      <c r="A10071" t="s">
        <v>1129</v>
      </c>
      <c r="B10071" t="s">
        <v>259</v>
      </c>
      <c r="C10071" t="s">
        <v>29</v>
      </c>
      <c r="D10071" s="155">
        <v>1239.0999999999999</v>
      </c>
      <c r="E10071" s="17">
        <v>400</v>
      </c>
      <c r="F10071" s="17">
        <v>135320</v>
      </c>
      <c r="G10071" s="17">
        <v>65141.712300000072</v>
      </c>
      <c r="H10071">
        <v>63.274820042381933</v>
      </c>
    </row>
    <row r="10072" spans="1:8" x14ac:dyDescent="0.3">
      <c r="A10072" t="s">
        <v>10649</v>
      </c>
      <c r="B10072" t="s">
        <v>259</v>
      </c>
      <c r="C10072" t="s">
        <v>5077</v>
      </c>
      <c r="D10072" s="155">
        <v>1239.0999999999999</v>
      </c>
      <c r="E10072" s="17">
        <v>640</v>
      </c>
      <c r="F10072" s="17">
        <v>10571</v>
      </c>
      <c r="G10072" s="17">
        <v>4597.232</v>
      </c>
      <c r="H10072">
        <v>26.977040772256291</v>
      </c>
    </row>
    <row r="10073" spans="1:8" x14ac:dyDescent="0.3">
      <c r="A10073" t="s">
        <v>1130</v>
      </c>
      <c r="B10073" t="s">
        <v>259</v>
      </c>
      <c r="C10073" t="s">
        <v>30</v>
      </c>
      <c r="D10073" s="155">
        <v>1239.0999999999999</v>
      </c>
      <c r="E10073" s="17">
        <v>1908</v>
      </c>
      <c r="F10073" s="17">
        <v>216927</v>
      </c>
      <c r="G10073" s="17">
        <v>113253.51529999998</v>
      </c>
      <c r="H10073">
        <v>101.76145394290971</v>
      </c>
    </row>
    <row r="10074" spans="1:8" x14ac:dyDescent="0.3">
      <c r="A10074" t="s">
        <v>10650</v>
      </c>
      <c r="B10074" t="s">
        <v>259</v>
      </c>
      <c r="C10074" t="s">
        <v>5079</v>
      </c>
      <c r="D10074" s="155">
        <v>1239.0999999999999</v>
      </c>
      <c r="E10074" s="17">
        <v>1080</v>
      </c>
      <c r="F10074" s="17">
        <v>47795</v>
      </c>
      <c r="G10074" s="17">
        <v>24970.699999999997</v>
      </c>
      <c r="H10074">
        <v>52.123585823004383</v>
      </c>
    </row>
    <row r="10075" spans="1:8" x14ac:dyDescent="0.3">
      <c r="A10075" t="s">
        <v>10651</v>
      </c>
      <c r="B10075" t="s">
        <v>259</v>
      </c>
      <c r="C10075" t="s">
        <v>5081</v>
      </c>
      <c r="D10075" s="155">
        <v>1239.0999999999999</v>
      </c>
      <c r="E10075" s="17">
        <v>0</v>
      </c>
      <c r="F10075" s="17">
        <v>155114</v>
      </c>
      <c r="G10075" s="17">
        <v>70097.453599999964</v>
      </c>
      <c r="H10075">
        <v>44.793536920243554</v>
      </c>
    </row>
    <row r="10076" spans="1:8" x14ac:dyDescent="0.3">
      <c r="A10076" t="s">
        <v>10652</v>
      </c>
      <c r="B10076" t="s">
        <v>259</v>
      </c>
      <c r="C10076" t="s">
        <v>5083</v>
      </c>
      <c r="D10076" s="155">
        <v>1239.0999999999999</v>
      </c>
      <c r="E10076" s="17">
        <v>0</v>
      </c>
      <c r="F10076" s="17">
        <v>255864</v>
      </c>
      <c r="G10076" s="17">
        <v>135861.14840000001</v>
      </c>
      <c r="H10076">
        <v>35.216540587607142</v>
      </c>
    </row>
    <row r="10077" spans="1:8" x14ac:dyDescent="0.3">
      <c r="A10077" t="s">
        <v>10653</v>
      </c>
      <c r="B10077" t="s">
        <v>259</v>
      </c>
      <c r="C10077" t="s">
        <v>5085</v>
      </c>
      <c r="D10077" s="155">
        <v>1239.0999999999999</v>
      </c>
      <c r="E10077" s="17">
        <v>360</v>
      </c>
      <c r="F10077" s="17">
        <v>74194</v>
      </c>
      <c r="G10077" s="17">
        <v>30026.589600000007</v>
      </c>
      <c r="H10077">
        <v>25.456565968377443</v>
      </c>
    </row>
    <row r="10078" spans="1:8" x14ac:dyDescent="0.3">
      <c r="A10078" t="s">
        <v>1131</v>
      </c>
      <c r="B10078" t="s">
        <v>259</v>
      </c>
      <c r="C10078" t="s">
        <v>31</v>
      </c>
      <c r="D10078" s="155">
        <v>1239.0999999999999</v>
      </c>
      <c r="E10078" s="17">
        <v>2460</v>
      </c>
      <c r="F10078" s="17">
        <v>269480</v>
      </c>
      <c r="G10078" s="17">
        <v>118966.77060000013</v>
      </c>
      <c r="H10078">
        <v>57.275048229082778</v>
      </c>
    </row>
    <row r="10079" spans="1:8" x14ac:dyDescent="0.3">
      <c r="A10079" t="s">
        <v>10654</v>
      </c>
      <c r="B10079" t="s">
        <v>259</v>
      </c>
      <c r="C10079" t="s">
        <v>5087</v>
      </c>
      <c r="D10079" s="155">
        <v>1239.0999999999999</v>
      </c>
      <c r="E10079" s="17">
        <v>0</v>
      </c>
      <c r="F10079" s="17">
        <v>1626</v>
      </c>
      <c r="G10079" s="17">
        <v>56.880000000000109</v>
      </c>
      <c r="H10079">
        <v>23</v>
      </c>
    </row>
    <row r="10080" spans="1:8" x14ac:dyDescent="0.3">
      <c r="A10080" t="s">
        <v>1271</v>
      </c>
      <c r="B10080" t="s">
        <v>260</v>
      </c>
      <c r="C10080" t="s">
        <v>4</v>
      </c>
      <c r="D10080" s="155">
        <v>1105.5</v>
      </c>
      <c r="E10080" s="17">
        <v>13779</v>
      </c>
      <c r="F10080" s="17">
        <v>3512271.99</v>
      </c>
      <c r="G10080" s="17">
        <v>1696991.8600999997</v>
      </c>
      <c r="H10080">
        <v>61.018650921498121</v>
      </c>
    </row>
    <row r="10081" spans="1:8" x14ac:dyDescent="0.3">
      <c r="A10081" t="s">
        <v>1272</v>
      </c>
      <c r="B10081" t="s">
        <v>260</v>
      </c>
      <c r="C10081" t="s">
        <v>2</v>
      </c>
      <c r="D10081" s="155">
        <v>1105.5</v>
      </c>
      <c r="E10081" s="17">
        <v>18228</v>
      </c>
      <c r="F10081" s="17">
        <v>5740907.9900000002</v>
      </c>
      <c r="G10081" s="17">
        <v>2907614.1595000001</v>
      </c>
      <c r="H10081">
        <v>67.960898437850929</v>
      </c>
    </row>
    <row r="10082" spans="1:8" x14ac:dyDescent="0.3">
      <c r="A10082" t="s">
        <v>1273</v>
      </c>
      <c r="B10082" t="s">
        <v>260</v>
      </c>
      <c r="C10082" t="s">
        <v>3</v>
      </c>
      <c r="D10082" s="155">
        <v>1105.5</v>
      </c>
      <c r="E10082" s="17">
        <v>15312</v>
      </c>
      <c r="F10082" s="17">
        <v>1744793</v>
      </c>
      <c r="G10082" s="17">
        <v>836410.42360000056</v>
      </c>
      <c r="H10082">
        <v>78.312850023639001</v>
      </c>
    </row>
    <row r="10083" spans="1:8" x14ac:dyDescent="0.3">
      <c r="A10083" t="s">
        <v>1274</v>
      </c>
      <c r="B10083" t="s">
        <v>260</v>
      </c>
      <c r="C10083" t="s">
        <v>7</v>
      </c>
      <c r="D10083" s="155">
        <v>1105.5</v>
      </c>
      <c r="E10083" s="17">
        <v>2655</v>
      </c>
      <c r="F10083" s="17">
        <v>772499</v>
      </c>
      <c r="G10083" s="17">
        <v>407257.20539999998</v>
      </c>
      <c r="H10083">
        <v>52.317567532836755</v>
      </c>
    </row>
    <row r="10084" spans="1:8" x14ac:dyDescent="0.3">
      <c r="A10084" t="s">
        <v>1275</v>
      </c>
      <c r="B10084" t="s">
        <v>260</v>
      </c>
      <c r="C10084" t="s">
        <v>5</v>
      </c>
      <c r="D10084" s="155">
        <v>1105.5</v>
      </c>
      <c r="E10084" s="17">
        <v>4800</v>
      </c>
      <c r="F10084" s="17">
        <v>829964</v>
      </c>
      <c r="G10084" s="17">
        <v>454531.72089999972</v>
      </c>
      <c r="H10084">
        <v>61.22019791425015</v>
      </c>
    </row>
    <row r="10085" spans="1:8" x14ac:dyDescent="0.3">
      <c r="A10085" t="s">
        <v>1276</v>
      </c>
      <c r="B10085" t="s">
        <v>260</v>
      </c>
      <c r="C10085" t="s">
        <v>6</v>
      </c>
      <c r="D10085" s="155">
        <v>1105.5</v>
      </c>
      <c r="E10085" s="17">
        <v>1320</v>
      </c>
      <c r="F10085" s="17">
        <v>311480</v>
      </c>
      <c r="G10085" s="17">
        <v>155265.57010000004</v>
      </c>
      <c r="H10085">
        <v>45.966567552028643</v>
      </c>
    </row>
    <row r="10086" spans="1:8" x14ac:dyDescent="0.3">
      <c r="A10086" t="s">
        <v>1277</v>
      </c>
      <c r="B10086" t="s">
        <v>260</v>
      </c>
      <c r="C10086" t="s">
        <v>8</v>
      </c>
      <c r="D10086" s="155">
        <v>1105.5</v>
      </c>
      <c r="E10086" s="17">
        <v>3335</v>
      </c>
      <c r="F10086" s="17">
        <v>603158</v>
      </c>
      <c r="G10086" s="17">
        <v>269036.1293000002</v>
      </c>
      <c r="H10086">
        <v>58.344287964924291</v>
      </c>
    </row>
    <row r="10087" spans="1:8" x14ac:dyDescent="0.3">
      <c r="A10087" t="s">
        <v>1278</v>
      </c>
      <c r="B10087" t="s">
        <v>260</v>
      </c>
      <c r="C10087" t="s">
        <v>21</v>
      </c>
      <c r="D10087" s="155">
        <v>1105.5</v>
      </c>
      <c r="E10087" s="17">
        <v>2950</v>
      </c>
      <c r="F10087" s="17">
        <v>281274</v>
      </c>
      <c r="G10087" s="17">
        <v>114514.21420000013</v>
      </c>
      <c r="H10087">
        <v>61.736816243260087</v>
      </c>
    </row>
    <row r="10088" spans="1:8" x14ac:dyDescent="0.3">
      <c r="A10088" t="s">
        <v>1279</v>
      </c>
      <c r="B10088" t="s">
        <v>260</v>
      </c>
      <c r="C10088" t="s">
        <v>22</v>
      </c>
      <c r="D10088" s="155">
        <v>1105.5</v>
      </c>
      <c r="E10088" s="17">
        <v>2560</v>
      </c>
      <c r="F10088" s="17">
        <v>434431</v>
      </c>
      <c r="G10088" s="17">
        <v>170478.09660000011</v>
      </c>
      <c r="H10088">
        <v>65.225367687696291</v>
      </c>
    </row>
    <row r="10089" spans="1:8" x14ac:dyDescent="0.3">
      <c r="A10089" t="s">
        <v>1280</v>
      </c>
      <c r="B10089" t="s">
        <v>260</v>
      </c>
      <c r="C10089" t="s">
        <v>23</v>
      </c>
      <c r="D10089" s="155">
        <v>1105.5</v>
      </c>
      <c r="E10089" s="17">
        <v>1440</v>
      </c>
      <c r="F10089" s="17">
        <v>396641</v>
      </c>
      <c r="G10089" s="17">
        <v>184343.83240000039</v>
      </c>
      <c r="H10089">
        <v>64.858649982761293</v>
      </c>
    </row>
    <row r="10090" spans="1:8" x14ac:dyDescent="0.3">
      <c r="A10090" t="s">
        <v>1281</v>
      </c>
      <c r="B10090" t="s">
        <v>260</v>
      </c>
      <c r="C10090" t="s">
        <v>24</v>
      </c>
      <c r="D10090" s="155">
        <v>1105.5</v>
      </c>
      <c r="E10090" s="17">
        <v>6040</v>
      </c>
      <c r="F10090" s="17">
        <v>515935</v>
      </c>
      <c r="G10090" s="17">
        <v>245269.93500000011</v>
      </c>
      <c r="H10090">
        <v>66.62270780789521</v>
      </c>
    </row>
    <row r="10091" spans="1:8" x14ac:dyDescent="0.3">
      <c r="A10091" t="s">
        <v>1282</v>
      </c>
      <c r="B10091" t="s">
        <v>260</v>
      </c>
      <c r="C10091" t="s">
        <v>25</v>
      </c>
      <c r="D10091" s="155">
        <v>1105.5</v>
      </c>
      <c r="E10091" s="17">
        <v>2240</v>
      </c>
      <c r="F10091" s="17">
        <v>251240</v>
      </c>
      <c r="G10091" s="17">
        <v>122772.08339999993</v>
      </c>
      <c r="H10091">
        <v>71.892142233899719</v>
      </c>
    </row>
    <row r="10092" spans="1:8" x14ac:dyDescent="0.3">
      <c r="A10092" t="s">
        <v>10655</v>
      </c>
      <c r="B10092" t="s">
        <v>260</v>
      </c>
      <c r="C10092" t="s">
        <v>5061</v>
      </c>
      <c r="D10092" s="155">
        <v>1105.5</v>
      </c>
      <c r="E10092" s="17">
        <v>2025</v>
      </c>
      <c r="F10092" s="17">
        <v>282912</v>
      </c>
      <c r="G10092" s="17">
        <v>139798.76499999987</v>
      </c>
      <c r="H10092">
        <v>83.854510688686432</v>
      </c>
    </row>
    <row r="10093" spans="1:8" x14ac:dyDescent="0.3">
      <c r="A10093" t="s">
        <v>1283</v>
      </c>
      <c r="B10093" t="s">
        <v>260</v>
      </c>
      <c r="C10093" t="s">
        <v>14</v>
      </c>
      <c r="D10093" s="155">
        <v>1105.5</v>
      </c>
      <c r="E10093" s="17">
        <v>1015</v>
      </c>
      <c r="F10093" s="17">
        <v>223592</v>
      </c>
      <c r="G10093" s="17">
        <v>103385.92900000005</v>
      </c>
      <c r="H10093">
        <v>63.623647340574124</v>
      </c>
    </row>
    <row r="10094" spans="1:8" x14ac:dyDescent="0.3">
      <c r="A10094" t="s">
        <v>1284</v>
      </c>
      <c r="B10094" t="s">
        <v>260</v>
      </c>
      <c r="C10094" t="s">
        <v>15</v>
      </c>
      <c r="D10094" s="155">
        <v>1105.5</v>
      </c>
      <c r="E10094" s="17">
        <v>900</v>
      </c>
      <c r="F10094" s="17">
        <v>303651</v>
      </c>
      <c r="G10094" s="17">
        <v>173797.47300000003</v>
      </c>
      <c r="H10094">
        <v>51.631974639395104</v>
      </c>
    </row>
    <row r="10095" spans="1:8" x14ac:dyDescent="0.3">
      <c r="A10095" t="s">
        <v>10656</v>
      </c>
      <c r="B10095" t="s">
        <v>260</v>
      </c>
      <c r="C10095" t="s">
        <v>5063</v>
      </c>
      <c r="D10095" s="155">
        <v>1105.5</v>
      </c>
      <c r="E10095" s="17">
        <v>400</v>
      </c>
      <c r="F10095" s="17">
        <v>11479</v>
      </c>
      <c r="G10095" s="17">
        <v>5037.9739999999983</v>
      </c>
      <c r="H10095">
        <v>81.873659227582678</v>
      </c>
    </row>
    <row r="10096" spans="1:8" x14ac:dyDescent="0.3">
      <c r="A10096" t="s">
        <v>10657</v>
      </c>
      <c r="B10096" t="s">
        <v>260</v>
      </c>
      <c r="C10096" t="s">
        <v>5065</v>
      </c>
      <c r="D10096" s="155">
        <v>1105.5</v>
      </c>
      <c r="E10096" s="17">
        <v>0</v>
      </c>
      <c r="F10096" s="17">
        <v>323066</v>
      </c>
      <c r="G10096" s="17">
        <v>118015.34479999999</v>
      </c>
      <c r="H10096">
        <v>60.476750687797697</v>
      </c>
    </row>
    <row r="10097" spans="1:8" x14ac:dyDescent="0.3">
      <c r="A10097" t="s">
        <v>10658</v>
      </c>
      <c r="B10097" t="s">
        <v>260</v>
      </c>
      <c r="C10097" t="s">
        <v>5067</v>
      </c>
      <c r="D10097" s="155">
        <v>1105.5</v>
      </c>
      <c r="E10097" s="17">
        <v>0</v>
      </c>
      <c r="F10097" s="17">
        <v>356949</v>
      </c>
      <c r="G10097" s="17">
        <v>145260.30080000014</v>
      </c>
      <c r="H10097">
        <v>75.302687476195615</v>
      </c>
    </row>
    <row r="10098" spans="1:8" x14ac:dyDescent="0.3">
      <c r="A10098" t="s">
        <v>10659</v>
      </c>
      <c r="B10098" t="s">
        <v>260</v>
      </c>
      <c r="C10098" t="s">
        <v>5069</v>
      </c>
      <c r="D10098" s="155">
        <v>1105.5</v>
      </c>
      <c r="E10098" s="17">
        <v>0</v>
      </c>
      <c r="F10098" s="17">
        <v>31501</v>
      </c>
      <c r="G10098" s="17">
        <v>15696.19</v>
      </c>
      <c r="H10098">
        <v>145.42024792452412</v>
      </c>
    </row>
    <row r="10099" spans="1:8" x14ac:dyDescent="0.3">
      <c r="A10099" t="s">
        <v>10660</v>
      </c>
      <c r="B10099" t="s">
        <v>260</v>
      </c>
      <c r="C10099" t="s">
        <v>5071</v>
      </c>
      <c r="D10099" s="155">
        <v>1105.5</v>
      </c>
      <c r="E10099" s="17">
        <v>0</v>
      </c>
      <c r="F10099" s="17">
        <v>24832</v>
      </c>
      <c r="G10099" s="17">
        <v>-583.30199999998877</v>
      </c>
      <c r="H10099">
        <v>45.385439024096627</v>
      </c>
    </row>
    <row r="10100" spans="1:8" x14ac:dyDescent="0.3">
      <c r="A10100" t="s">
        <v>10661</v>
      </c>
      <c r="B10100" t="s">
        <v>260</v>
      </c>
      <c r="C10100" t="s">
        <v>5073</v>
      </c>
      <c r="D10100" s="155">
        <v>1105.5</v>
      </c>
      <c r="E10100" s="17">
        <v>0</v>
      </c>
      <c r="F10100" s="17">
        <v>25106</v>
      </c>
      <c r="G10100" s="17">
        <v>8695.4442999999956</v>
      </c>
      <c r="H10100">
        <v>58.761383375945044</v>
      </c>
    </row>
    <row r="10101" spans="1:8" x14ac:dyDescent="0.3">
      <c r="A10101" t="s">
        <v>1285</v>
      </c>
      <c r="B10101" t="s">
        <v>260</v>
      </c>
      <c r="C10101" t="s">
        <v>26</v>
      </c>
      <c r="D10101" s="155">
        <v>1105.5</v>
      </c>
      <c r="E10101" s="17">
        <v>456</v>
      </c>
      <c r="F10101" s="17">
        <v>280236</v>
      </c>
      <c r="G10101" s="17">
        <v>146060.70160000012</v>
      </c>
      <c r="H10101">
        <v>45.076725744774023</v>
      </c>
    </row>
    <row r="10102" spans="1:8" x14ac:dyDescent="0.3">
      <c r="A10102" t="s">
        <v>1286</v>
      </c>
      <c r="B10102" t="s">
        <v>260</v>
      </c>
      <c r="C10102" t="s">
        <v>27</v>
      </c>
      <c r="D10102" s="155">
        <v>1105.5</v>
      </c>
      <c r="E10102" s="17">
        <v>456</v>
      </c>
      <c r="F10102" s="17">
        <v>148228</v>
      </c>
      <c r="G10102" s="17">
        <v>74874.911400000012</v>
      </c>
      <c r="H10102">
        <v>63.738521116614393</v>
      </c>
    </row>
    <row r="10103" spans="1:8" x14ac:dyDescent="0.3">
      <c r="A10103" t="s">
        <v>1287</v>
      </c>
      <c r="B10103" t="s">
        <v>260</v>
      </c>
      <c r="C10103" t="s">
        <v>28</v>
      </c>
      <c r="D10103" s="155">
        <v>1105.5</v>
      </c>
      <c r="E10103" s="17">
        <v>792</v>
      </c>
      <c r="F10103" s="17">
        <v>161824</v>
      </c>
      <c r="G10103" s="17">
        <v>60838.924000000028</v>
      </c>
      <c r="H10103">
        <v>69.994807789222378</v>
      </c>
    </row>
    <row r="10104" spans="1:8" x14ac:dyDescent="0.3">
      <c r="A10104" t="s">
        <v>1288</v>
      </c>
      <c r="B10104" t="s">
        <v>260</v>
      </c>
      <c r="C10104" t="s">
        <v>29</v>
      </c>
      <c r="D10104" s="155">
        <v>1105.5</v>
      </c>
      <c r="E10104" s="17">
        <v>200</v>
      </c>
      <c r="F10104" s="17">
        <v>99649</v>
      </c>
      <c r="G10104" s="17">
        <v>47965.899900000048</v>
      </c>
      <c r="H10104">
        <v>58.471334406273385</v>
      </c>
    </row>
    <row r="10105" spans="1:8" x14ac:dyDescent="0.3">
      <c r="A10105" t="s">
        <v>10662</v>
      </c>
      <c r="B10105" t="s">
        <v>260</v>
      </c>
      <c r="C10105" t="s">
        <v>5077</v>
      </c>
      <c r="D10105" s="155">
        <v>1105.5</v>
      </c>
      <c r="E10105" s="17">
        <v>640</v>
      </c>
      <c r="F10105" s="17">
        <v>4513</v>
      </c>
      <c r="G10105" s="17">
        <v>1865.8720000000003</v>
      </c>
      <c r="H10105">
        <v>244.77439394694949</v>
      </c>
    </row>
    <row r="10106" spans="1:8" x14ac:dyDescent="0.3">
      <c r="A10106" t="s">
        <v>1289</v>
      </c>
      <c r="B10106" t="s">
        <v>260</v>
      </c>
      <c r="C10106" t="s">
        <v>30</v>
      </c>
      <c r="D10106" s="155">
        <v>1105.5</v>
      </c>
      <c r="E10106" s="17">
        <v>1108</v>
      </c>
      <c r="F10106" s="17">
        <v>178049</v>
      </c>
      <c r="G10106" s="17">
        <v>100970.55850000003</v>
      </c>
      <c r="H10106">
        <v>72.231646097826129</v>
      </c>
    </row>
    <row r="10107" spans="1:8" x14ac:dyDescent="0.3">
      <c r="A10107" t="s">
        <v>10663</v>
      </c>
      <c r="B10107" t="s">
        <v>260</v>
      </c>
      <c r="C10107" t="s">
        <v>5079</v>
      </c>
      <c r="D10107" s="155">
        <v>1105.5</v>
      </c>
      <c r="E10107" s="17">
        <v>960</v>
      </c>
      <c r="F10107" s="17">
        <v>23057</v>
      </c>
      <c r="G10107" s="17">
        <v>11482.668000000001</v>
      </c>
      <c r="H10107">
        <v>130.32943496868765</v>
      </c>
    </row>
    <row r="10108" spans="1:8" x14ac:dyDescent="0.3">
      <c r="A10108" t="s">
        <v>10664</v>
      </c>
      <c r="B10108" t="s">
        <v>260</v>
      </c>
      <c r="C10108" t="s">
        <v>5081</v>
      </c>
      <c r="D10108" s="155">
        <v>1105.5</v>
      </c>
      <c r="E10108" s="17">
        <v>0</v>
      </c>
      <c r="F10108" s="17">
        <v>196053</v>
      </c>
      <c r="G10108" s="17">
        <v>98133.789200000014</v>
      </c>
      <c r="H10108">
        <v>64.213860279600965</v>
      </c>
    </row>
    <row r="10109" spans="1:8" x14ac:dyDescent="0.3">
      <c r="A10109" t="s">
        <v>10665</v>
      </c>
      <c r="B10109" t="s">
        <v>260</v>
      </c>
      <c r="C10109" t="s">
        <v>5083</v>
      </c>
      <c r="D10109" s="155">
        <v>1105.5</v>
      </c>
      <c r="E10109" s="17">
        <v>0</v>
      </c>
      <c r="F10109" s="17">
        <v>181089</v>
      </c>
      <c r="G10109" s="17">
        <v>94298.124499999976</v>
      </c>
      <c r="H10109">
        <v>43.839761006904411</v>
      </c>
    </row>
    <row r="10110" spans="1:8" x14ac:dyDescent="0.3">
      <c r="A10110" t="s">
        <v>10666</v>
      </c>
      <c r="B10110" t="s">
        <v>260</v>
      </c>
      <c r="C10110" t="s">
        <v>5085</v>
      </c>
      <c r="D10110" s="155">
        <v>1105.5</v>
      </c>
      <c r="E10110" s="17">
        <v>360</v>
      </c>
      <c r="F10110" s="17">
        <v>40484</v>
      </c>
      <c r="G10110" s="17">
        <v>15296.950799999999</v>
      </c>
      <c r="H10110">
        <v>83.798196582710446</v>
      </c>
    </row>
    <row r="10111" spans="1:8" x14ac:dyDescent="0.3">
      <c r="A10111" t="s">
        <v>1290</v>
      </c>
      <c r="B10111" t="s">
        <v>260</v>
      </c>
      <c r="C10111" t="s">
        <v>31</v>
      </c>
      <c r="D10111" s="155">
        <v>1105.5</v>
      </c>
      <c r="E10111" s="17">
        <v>3446</v>
      </c>
      <c r="F10111" s="17">
        <v>320100</v>
      </c>
      <c r="G10111" s="17">
        <v>136446.62540000002</v>
      </c>
      <c r="H10111">
        <v>63.343656547218146</v>
      </c>
    </row>
    <row r="10112" spans="1:8" x14ac:dyDescent="0.3">
      <c r="A10112" t="s">
        <v>1311</v>
      </c>
      <c r="B10112" t="s">
        <v>261</v>
      </c>
      <c r="C10112" t="s">
        <v>4</v>
      </c>
      <c r="D10112" s="155">
        <v>1145.2</v>
      </c>
      <c r="E10112" s="17">
        <v>11850</v>
      </c>
      <c r="F10112" s="17">
        <v>8092673</v>
      </c>
      <c r="G10112" s="17">
        <v>4582000.8505999986</v>
      </c>
      <c r="H10112">
        <v>31.588504772099792</v>
      </c>
    </row>
    <row r="10113" spans="1:8" x14ac:dyDescent="0.3">
      <c r="A10113" t="s">
        <v>1312</v>
      </c>
      <c r="B10113" t="s">
        <v>261</v>
      </c>
      <c r="C10113" t="s">
        <v>2</v>
      </c>
      <c r="D10113" s="155">
        <v>1145.2</v>
      </c>
      <c r="E10113" s="17">
        <v>13593</v>
      </c>
      <c r="F10113" s="17">
        <v>9058045.9900000002</v>
      </c>
      <c r="G10113" s="17">
        <v>5731879.9039999992</v>
      </c>
      <c r="H10113">
        <v>51.582618508575607</v>
      </c>
    </row>
    <row r="10114" spans="1:8" x14ac:dyDescent="0.3">
      <c r="A10114" t="s">
        <v>1313</v>
      </c>
      <c r="B10114" t="s">
        <v>261</v>
      </c>
      <c r="C10114" t="s">
        <v>3</v>
      </c>
      <c r="D10114" s="155">
        <v>1145.2</v>
      </c>
      <c r="E10114" s="17">
        <v>15216</v>
      </c>
      <c r="F10114" s="17">
        <v>3711635</v>
      </c>
      <c r="G10114" s="17">
        <v>2036224.1285999985</v>
      </c>
      <c r="H10114">
        <v>47.594329529667917</v>
      </c>
    </row>
    <row r="10115" spans="1:8" x14ac:dyDescent="0.3">
      <c r="A10115" t="s">
        <v>1314</v>
      </c>
      <c r="B10115" t="s">
        <v>261</v>
      </c>
      <c r="C10115" t="s">
        <v>7</v>
      </c>
      <c r="D10115" s="155">
        <v>1145.2</v>
      </c>
      <c r="E10115" s="17">
        <v>3180</v>
      </c>
      <c r="F10115" s="17">
        <v>1373532</v>
      </c>
      <c r="G10115" s="17">
        <v>734997.7369999995</v>
      </c>
      <c r="H10115">
        <v>45.831102814759859</v>
      </c>
    </row>
    <row r="10116" spans="1:8" x14ac:dyDescent="0.3">
      <c r="A10116" t="s">
        <v>1315</v>
      </c>
      <c r="B10116" t="s">
        <v>261</v>
      </c>
      <c r="C10116" t="s">
        <v>5</v>
      </c>
      <c r="D10116" s="155">
        <v>1145.2</v>
      </c>
      <c r="E10116" s="17">
        <v>3600</v>
      </c>
      <c r="F10116" s="17">
        <v>1031322</v>
      </c>
      <c r="G10116" s="17">
        <v>594771.67079999996</v>
      </c>
      <c r="H10116">
        <v>38.627387538801997</v>
      </c>
    </row>
    <row r="10117" spans="1:8" x14ac:dyDescent="0.3">
      <c r="A10117" t="s">
        <v>1316</v>
      </c>
      <c r="B10117" t="s">
        <v>261</v>
      </c>
      <c r="C10117" t="s">
        <v>6</v>
      </c>
      <c r="D10117" s="155">
        <v>1145.2</v>
      </c>
      <c r="E10117" s="17">
        <v>2100</v>
      </c>
      <c r="F10117" s="17">
        <v>655031</v>
      </c>
      <c r="G10117" s="17">
        <v>353460.60380000022</v>
      </c>
      <c r="H10117">
        <v>36.59509529304399</v>
      </c>
    </row>
    <row r="10118" spans="1:8" x14ac:dyDescent="0.3">
      <c r="A10118" t="s">
        <v>1317</v>
      </c>
      <c r="B10118" t="s">
        <v>261</v>
      </c>
      <c r="C10118" t="s">
        <v>8</v>
      </c>
      <c r="D10118" s="155">
        <v>1145.2</v>
      </c>
      <c r="E10118" s="17">
        <v>2880</v>
      </c>
      <c r="F10118" s="17">
        <v>892789</v>
      </c>
      <c r="G10118" s="17">
        <v>453302.67889999953</v>
      </c>
      <c r="H10118">
        <v>34.937647122596616</v>
      </c>
    </row>
    <row r="10119" spans="1:8" x14ac:dyDescent="0.3">
      <c r="A10119" t="s">
        <v>1318</v>
      </c>
      <c r="B10119" t="s">
        <v>261</v>
      </c>
      <c r="C10119" t="s">
        <v>21</v>
      </c>
      <c r="D10119" s="155">
        <v>1145.2</v>
      </c>
      <c r="E10119" s="17">
        <v>1760</v>
      </c>
      <c r="F10119" s="17">
        <v>375954</v>
      </c>
      <c r="G10119" s="17">
        <v>193981.59699999992</v>
      </c>
      <c r="H10119">
        <v>36.125378913087175</v>
      </c>
    </row>
    <row r="10120" spans="1:8" x14ac:dyDescent="0.3">
      <c r="A10120" t="s">
        <v>1319</v>
      </c>
      <c r="B10120" t="s">
        <v>261</v>
      </c>
      <c r="C10120" t="s">
        <v>22</v>
      </c>
      <c r="D10120" s="155">
        <v>1145.2</v>
      </c>
      <c r="E10120" s="17">
        <v>1640</v>
      </c>
      <c r="F10120" s="17">
        <v>547838</v>
      </c>
      <c r="G10120" s="17">
        <v>273020.93600000022</v>
      </c>
      <c r="H10120">
        <v>40.15104642446807</v>
      </c>
    </row>
    <row r="10121" spans="1:8" x14ac:dyDescent="0.3">
      <c r="A10121" t="s">
        <v>1320</v>
      </c>
      <c r="B10121" t="s">
        <v>261</v>
      </c>
      <c r="C10121" t="s">
        <v>23</v>
      </c>
      <c r="D10121" s="155">
        <v>1145.2</v>
      </c>
      <c r="E10121" s="17">
        <v>920</v>
      </c>
      <c r="F10121" s="17">
        <v>392719</v>
      </c>
      <c r="G10121" s="17">
        <v>206316.94299999988</v>
      </c>
      <c r="H10121">
        <v>41.278817548134619</v>
      </c>
    </row>
    <row r="10122" spans="1:8" x14ac:dyDescent="0.3">
      <c r="A10122" t="s">
        <v>1321</v>
      </c>
      <c r="B10122" t="s">
        <v>261</v>
      </c>
      <c r="C10122" t="s">
        <v>24</v>
      </c>
      <c r="D10122" s="155">
        <v>1145.2</v>
      </c>
      <c r="E10122" s="17">
        <v>3920</v>
      </c>
      <c r="F10122" s="17">
        <v>534303</v>
      </c>
      <c r="G10122" s="17">
        <v>286166.5242000001</v>
      </c>
      <c r="H10122">
        <v>48.632887910951723</v>
      </c>
    </row>
    <row r="10123" spans="1:8" x14ac:dyDescent="0.3">
      <c r="A10123" t="s">
        <v>1322</v>
      </c>
      <c r="B10123" t="s">
        <v>261</v>
      </c>
      <c r="C10123" t="s">
        <v>25</v>
      </c>
      <c r="D10123" s="155">
        <v>1145.2</v>
      </c>
      <c r="E10123" s="17">
        <v>1440</v>
      </c>
      <c r="F10123" s="17">
        <v>317497</v>
      </c>
      <c r="G10123" s="17">
        <v>165350.28400000004</v>
      </c>
      <c r="H10123">
        <v>39.227040266843467</v>
      </c>
    </row>
    <row r="10124" spans="1:8" x14ac:dyDescent="0.3">
      <c r="A10124" t="s">
        <v>10667</v>
      </c>
      <c r="B10124" t="s">
        <v>261</v>
      </c>
      <c r="C10124" t="s">
        <v>5061</v>
      </c>
      <c r="D10124" s="155">
        <v>1145.2</v>
      </c>
      <c r="E10124" s="17">
        <v>2025</v>
      </c>
      <c r="F10124" s="17">
        <v>500205</v>
      </c>
      <c r="G10124" s="17">
        <v>279328.30299999996</v>
      </c>
      <c r="H10124">
        <v>35.326058996617412</v>
      </c>
    </row>
    <row r="10125" spans="1:8" x14ac:dyDescent="0.3">
      <c r="A10125" t="s">
        <v>1323</v>
      </c>
      <c r="B10125" t="s">
        <v>261</v>
      </c>
      <c r="C10125" t="s">
        <v>14</v>
      </c>
      <c r="D10125" s="155">
        <v>1145.2</v>
      </c>
      <c r="E10125" s="17">
        <v>1205</v>
      </c>
      <c r="F10125" s="17">
        <v>552012</v>
      </c>
      <c r="G10125" s="17">
        <v>292926.04699999979</v>
      </c>
      <c r="H10125">
        <v>18.508301338513725</v>
      </c>
    </row>
    <row r="10126" spans="1:8" x14ac:dyDescent="0.3">
      <c r="A10126" t="s">
        <v>1324</v>
      </c>
      <c r="B10126" t="s">
        <v>261</v>
      </c>
      <c r="C10126" t="s">
        <v>15</v>
      </c>
      <c r="D10126" s="155">
        <v>1145.2</v>
      </c>
      <c r="E10126" s="17">
        <v>975</v>
      </c>
      <c r="F10126" s="17">
        <v>763297</v>
      </c>
      <c r="G10126" s="17">
        <v>448980.94399999984</v>
      </c>
      <c r="H10126">
        <v>32.960444090390283</v>
      </c>
    </row>
    <row r="10127" spans="1:8" x14ac:dyDescent="0.3">
      <c r="A10127" t="s">
        <v>10668</v>
      </c>
      <c r="B10127" t="s">
        <v>261</v>
      </c>
      <c r="C10127" t="s">
        <v>5063</v>
      </c>
      <c r="D10127" s="155">
        <v>1145.2</v>
      </c>
      <c r="E10127" s="17">
        <v>400</v>
      </c>
      <c r="F10127" s="17">
        <v>35766</v>
      </c>
      <c r="G10127" s="17">
        <v>17225.680000000015</v>
      </c>
      <c r="H10127">
        <v>22.925772980185911</v>
      </c>
    </row>
    <row r="10128" spans="1:8" x14ac:dyDescent="0.3">
      <c r="A10128" t="s">
        <v>10669</v>
      </c>
      <c r="B10128" t="s">
        <v>261</v>
      </c>
      <c r="C10128" t="s">
        <v>5065</v>
      </c>
      <c r="D10128" s="155">
        <v>1145.2</v>
      </c>
      <c r="E10128" s="17">
        <v>912</v>
      </c>
      <c r="F10128" s="17">
        <v>2291585</v>
      </c>
      <c r="G10128" s="17">
        <v>1143455.5561999981</v>
      </c>
      <c r="H10128">
        <v>34.346289516175069</v>
      </c>
    </row>
    <row r="10129" spans="1:8" x14ac:dyDescent="0.3">
      <c r="A10129" t="s">
        <v>10670</v>
      </c>
      <c r="B10129" t="s">
        <v>261</v>
      </c>
      <c r="C10129" t="s">
        <v>5067</v>
      </c>
      <c r="D10129" s="155">
        <v>1145.2</v>
      </c>
      <c r="E10129" s="17">
        <v>1596</v>
      </c>
      <c r="F10129" s="17">
        <v>2772402</v>
      </c>
      <c r="G10129" s="17">
        <v>1270103.5693999978</v>
      </c>
      <c r="H10129">
        <v>41.499459658092213</v>
      </c>
    </row>
    <row r="10130" spans="1:8" x14ac:dyDescent="0.3">
      <c r="A10130" t="s">
        <v>10671</v>
      </c>
      <c r="B10130" t="s">
        <v>261</v>
      </c>
      <c r="C10130" t="s">
        <v>5069</v>
      </c>
      <c r="D10130" s="155">
        <v>1145.2</v>
      </c>
      <c r="E10130" s="17">
        <v>792</v>
      </c>
      <c r="F10130" s="17">
        <v>235314</v>
      </c>
      <c r="G10130" s="17">
        <v>39439.268500000064</v>
      </c>
      <c r="H10130">
        <v>88.048320516013177</v>
      </c>
    </row>
    <row r="10131" spans="1:8" x14ac:dyDescent="0.3">
      <c r="A10131" t="s">
        <v>10672</v>
      </c>
      <c r="B10131" t="s">
        <v>261</v>
      </c>
      <c r="C10131" t="s">
        <v>5071</v>
      </c>
      <c r="D10131" s="155">
        <v>1145.2</v>
      </c>
      <c r="E10131" s="17">
        <v>600</v>
      </c>
      <c r="F10131" s="17">
        <v>427711</v>
      </c>
      <c r="G10131" s="17">
        <v>175160.77299999987</v>
      </c>
      <c r="H10131">
        <v>53.133184760114936</v>
      </c>
    </row>
    <row r="10132" spans="1:8" x14ac:dyDescent="0.3">
      <c r="A10132" t="s">
        <v>10673</v>
      </c>
      <c r="B10132" t="s">
        <v>261</v>
      </c>
      <c r="C10132" t="s">
        <v>5073</v>
      </c>
      <c r="D10132" s="155">
        <v>1145.2</v>
      </c>
      <c r="E10132" s="17">
        <v>113</v>
      </c>
      <c r="F10132" s="17">
        <v>158525</v>
      </c>
      <c r="G10132" s="17">
        <v>50004.222400000042</v>
      </c>
      <c r="H10132">
        <v>29.717189667465142</v>
      </c>
    </row>
    <row r="10133" spans="1:8" x14ac:dyDescent="0.3">
      <c r="A10133" t="s">
        <v>10674</v>
      </c>
      <c r="B10133" t="s">
        <v>261</v>
      </c>
      <c r="C10133" t="s">
        <v>5075</v>
      </c>
      <c r="D10133" s="155">
        <v>1145.2</v>
      </c>
      <c r="E10133" s="17">
        <v>113</v>
      </c>
      <c r="F10133" s="17">
        <v>85499</v>
      </c>
      <c r="G10133" s="17">
        <v>28703.29</v>
      </c>
      <c r="H10133">
        <v>48.588735311170488</v>
      </c>
    </row>
    <row r="10134" spans="1:8" x14ac:dyDescent="0.3">
      <c r="A10134" t="s">
        <v>1325</v>
      </c>
      <c r="B10134" t="s">
        <v>261</v>
      </c>
      <c r="C10134" t="s">
        <v>26</v>
      </c>
      <c r="D10134" s="155">
        <v>1145.2</v>
      </c>
      <c r="E10134" s="17">
        <v>1140</v>
      </c>
      <c r="F10134" s="17">
        <v>949025</v>
      </c>
      <c r="G10134" s="17">
        <v>518520.69980000035</v>
      </c>
      <c r="H10134">
        <v>41.206056208401961</v>
      </c>
    </row>
    <row r="10135" spans="1:8" x14ac:dyDescent="0.3">
      <c r="A10135" t="s">
        <v>1326</v>
      </c>
      <c r="B10135" t="s">
        <v>261</v>
      </c>
      <c r="C10135" t="s">
        <v>27</v>
      </c>
      <c r="D10135" s="155">
        <v>1145.2</v>
      </c>
      <c r="E10135" s="17">
        <v>1140</v>
      </c>
      <c r="F10135" s="17">
        <v>551802</v>
      </c>
      <c r="G10135" s="17">
        <v>299121.13230000017</v>
      </c>
      <c r="H10135">
        <v>55.838004925451649</v>
      </c>
    </row>
    <row r="10136" spans="1:8" x14ac:dyDescent="0.3">
      <c r="A10136" t="s">
        <v>1327</v>
      </c>
      <c r="B10136" t="s">
        <v>261</v>
      </c>
      <c r="C10136" t="s">
        <v>28</v>
      </c>
      <c r="D10136" s="155">
        <v>1145.2</v>
      </c>
      <c r="E10136" s="17">
        <v>792</v>
      </c>
      <c r="F10136" s="17">
        <v>274884</v>
      </c>
      <c r="G10136" s="17">
        <v>106889.13739999998</v>
      </c>
      <c r="H10136">
        <v>58.232594603759189</v>
      </c>
    </row>
    <row r="10137" spans="1:8" x14ac:dyDescent="0.3">
      <c r="A10137" t="s">
        <v>1328</v>
      </c>
      <c r="B10137" t="s">
        <v>261</v>
      </c>
      <c r="C10137" t="s">
        <v>29</v>
      </c>
      <c r="D10137" s="155">
        <v>1145.2</v>
      </c>
      <c r="E10137" s="17">
        <v>200</v>
      </c>
      <c r="F10137" s="17">
        <v>157554</v>
      </c>
      <c r="G10137" s="17">
        <v>82323.89760000004</v>
      </c>
      <c r="H10137">
        <v>39.17002318077396</v>
      </c>
    </row>
    <row r="10138" spans="1:8" x14ac:dyDescent="0.3">
      <c r="A10138" t="s">
        <v>10675</v>
      </c>
      <c r="B10138" t="s">
        <v>261</v>
      </c>
      <c r="C10138" t="s">
        <v>5077</v>
      </c>
      <c r="D10138" s="155">
        <v>1145.2</v>
      </c>
      <c r="E10138" s="17">
        <v>960</v>
      </c>
      <c r="F10138" s="17">
        <v>13408</v>
      </c>
      <c r="G10138" s="17">
        <v>5680.9960000000001</v>
      </c>
      <c r="H10138">
        <v>142.05638458320959</v>
      </c>
    </row>
    <row r="10139" spans="1:8" x14ac:dyDescent="0.3">
      <c r="A10139" t="s">
        <v>1329</v>
      </c>
      <c r="B10139" t="s">
        <v>261</v>
      </c>
      <c r="C10139" t="s">
        <v>30</v>
      </c>
      <c r="D10139" s="155">
        <v>1145.2</v>
      </c>
      <c r="E10139" s="17">
        <v>2608</v>
      </c>
      <c r="F10139" s="17">
        <v>484793</v>
      </c>
      <c r="G10139" s="17">
        <v>256870.37450000012</v>
      </c>
      <c r="H10139">
        <v>67.874049066708494</v>
      </c>
    </row>
    <row r="10140" spans="1:8" x14ac:dyDescent="0.3">
      <c r="A10140" t="s">
        <v>10676</v>
      </c>
      <c r="B10140" t="s">
        <v>261</v>
      </c>
      <c r="C10140" t="s">
        <v>5079</v>
      </c>
      <c r="D10140" s="155">
        <v>1145.2</v>
      </c>
      <c r="E10140" s="17">
        <v>600</v>
      </c>
      <c r="F10140" s="17">
        <v>44241</v>
      </c>
      <c r="G10140" s="17">
        <v>24149.896000000001</v>
      </c>
      <c r="H10140">
        <v>41.75934753510807</v>
      </c>
    </row>
    <row r="10141" spans="1:8" x14ac:dyDescent="0.3">
      <c r="A10141" t="s">
        <v>10677</v>
      </c>
      <c r="B10141" t="s">
        <v>261</v>
      </c>
      <c r="C10141" t="s">
        <v>5081</v>
      </c>
      <c r="D10141" s="155">
        <v>1145.2</v>
      </c>
      <c r="E10141" s="17">
        <v>684</v>
      </c>
      <c r="F10141" s="17">
        <v>854911</v>
      </c>
      <c r="G10141" s="17">
        <v>464095.34290000034</v>
      </c>
      <c r="H10141">
        <v>31.839121253568717</v>
      </c>
    </row>
    <row r="10142" spans="1:8" x14ac:dyDescent="0.3">
      <c r="A10142" t="s">
        <v>10678</v>
      </c>
      <c r="B10142" t="s">
        <v>261</v>
      </c>
      <c r="C10142" t="s">
        <v>5083</v>
      </c>
      <c r="D10142" s="155">
        <v>1145.2</v>
      </c>
      <c r="E10142" s="17">
        <v>1824</v>
      </c>
      <c r="F10142" s="17">
        <v>1681327</v>
      </c>
      <c r="G10142" s="17">
        <v>918844.1684000009</v>
      </c>
      <c r="H10142">
        <v>42.0626383181636</v>
      </c>
    </row>
    <row r="10143" spans="1:8" x14ac:dyDescent="0.3">
      <c r="A10143" t="s">
        <v>10679</v>
      </c>
      <c r="B10143" t="s">
        <v>261</v>
      </c>
      <c r="C10143" t="s">
        <v>5085</v>
      </c>
      <c r="D10143" s="155">
        <v>1145.2</v>
      </c>
      <c r="E10143" s="17">
        <v>270</v>
      </c>
      <c r="F10143" s="17">
        <v>76038</v>
      </c>
      <c r="G10143" s="17">
        <v>33717.318099999997</v>
      </c>
      <c r="H10143">
        <v>59.861256947279934</v>
      </c>
    </row>
    <row r="10144" spans="1:8" x14ac:dyDescent="0.3">
      <c r="A10144" t="s">
        <v>1330</v>
      </c>
      <c r="B10144" t="s">
        <v>261</v>
      </c>
      <c r="C10144" t="s">
        <v>31</v>
      </c>
      <c r="D10144" s="155">
        <v>1145.2</v>
      </c>
      <c r="E10144" s="17">
        <v>2888</v>
      </c>
      <c r="F10144" s="17">
        <v>484537</v>
      </c>
      <c r="G10144" s="17">
        <v>254771.53630000018</v>
      </c>
      <c r="H10144">
        <v>41.089517724155755</v>
      </c>
    </row>
    <row r="10145" spans="1:8" x14ac:dyDescent="0.3">
      <c r="A10145" t="s">
        <v>10680</v>
      </c>
      <c r="B10145" t="s">
        <v>261</v>
      </c>
      <c r="C10145" t="s">
        <v>5087</v>
      </c>
      <c r="D10145" s="155">
        <v>1145.2</v>
      </c>
      <c r="E10145" s="17">
        <v>78</v>
      </c>
      <c r="F10145" s="17">
        <v>213496</v>
      </c>
      <c r="G10145" s="17">
        <v>77070.350000000006</v>
      </c>
      <c r="H10145">
        <v>63.042666340970371</v>
      </c>
    </row>
    <row r="10146" spans="1:8" x14ac:dyDescent="0.3">
      <c r="A10146" t="s">
        <v>1571</v>
      </c>
      <c r="B10146" t="s">
        <v>263</v>
      </c>
      <c r="C10146" t="s">
        <v>4</v>
      </c>
      <c r="D10146" s="155">
        <v>1059.2</v>
      </c>
      <c r="E10146" s="17">
        <v>11907</v>
      </c>
      <c r="F10146" s="17">
        <v>5884033</v>
      </c>
      <c r="G10146" s="17">
        <v>3282378.2242999976</v>
      </c>
      <c r="H10146">
        <v>37.271279160206902</v>
      </c>
    </row>
    <row r="10147" spans="1:8" x14ac:dyDescent="0.3">
      <c r="A10147" t="s">
        <v>1572</v>
      </c>
      <c r="B10147" t="s">
        <v>263</v>
      </c>
      <c r="C10147" t="s">
        <v>2</v>
      </c>
      <c r="D10147" s="155">
        <v>1059.2</v>
      </c>
      <c r="E10147" s="17">
        <v>15687</v>
      </c>
      <c r="F10147" s="17">
        <v>6665946</v>
      </c>
      <c r="G10147" s="17">
        <v>3657897.026800001</v>
      </c>
      <c r="H10147">
        <v>52.574705527038354</v>
      </c>
    </row>
    <row r="10148" spans="1:8" x14ac:dyDescent="0.3">
      <c r="A10148" t="s">
        <v>1573</v>
      </c>
      <c r="B10148" t="s">
        <v>263</v>
      </c>
      <c r="C10148" t="s">
        <v>3</v>
      </c>
      <c r="D10148" s="155">
        <v>1059.2</v>
      </c>
      <c r="E10148" s="17">
        <v>15168</v>
      </c>
      <c r="F10148" s="17">
        <v>2693161</v>
      </c>
      <c r="G10148" s="17">
        <v>1401162.4547999993</v>
      </c>
      <c r="H10148">
        <v>59.965999868449352</v>
      </c>
    </row>
    <row r="10149" spans="1:8" x14ac:dyDescent="0.3">
      <c r="A10149" t="s">
        <v>1574</v>
      </c>
      <c r="B10149" t="s">
        <v>263</v>
      </c>
      <c r="C10149" t="s">
        <v>7</v>
      </c>
      <c r="D10149" s="155">
        <v>1059.2</v>
      </c>
      <c r="E10149" s="17">
        <v>4092</v>
      </c>
      <c r="F10149" s="17">
        <v>1180751</v>
      </c>
      <c r="G10149" s="17">
        <v>640273.73500000034</v>
      </c>
      <c r="H10149">
        <v>59.574150479391669</v>
      </c>
    </row>
    <row r="10150" spans="1:8" x14ac:dyDescent="0.3">
      <c r="A10150" t="s">
        <v>1575</v>
      </c>
      <c r="B10150" t="s">
        <v>263</v>
      </c>
      <c r="C10150" t="s">
        <v>5</v>
      </c>
      <c r="D10150" s="155">
        <v>1059.2</v>
      </c>
      <c r="E10150" s="17">
        <v>5600</v>
      </c>
      <c r="F10150" s="17">
        <v>1044898</v>
      </c>
      <c r="G10150" s="17">
        <v>588292.32489999989</v>
      </c>
      <c r="H10150">
        <v>48.569514596906785</v>
      </c>
    </row>
    <row r="10151" spans="1:8" x14ac:dyDescent="0.3">
      <c r="A10151" t="s">
        <v>1576</v>
      </c>
      <c r="B10151" t="s">
        <v>263</v>
      </c>
      <c r="C10151" t="s">
        <v>6</v>
      </c>
      <c r="D10151" s="155">
        <v>1059.2</v>
      </c>
      <c r="E10151" s="17">
        <v>2100</v>
      </c>
      <c r="F10151" s="17">
        <v>581683</v>
      </c>
      <c r="G10151" s="17">
        <v>294237.7025999999</v>
      </c>
      <c r="H10151">
        <v>38.927023650796421</v>
      </c>
    </row>
    <row r="10152" spans="1:8" x14ac:dyDescent="0.3">
      <c r="A10152" t="s">
        <v>1577</v>
      </c>
      <c r="B10152" t="s">
        <v>263</v>
      </c>
      <c r="C10152" t="s">
        <v>8</v>
      </c>
      <c r="D10152" s="155">
        <v>1059.2</v>
      </c>
      <c r="E10152" s="17">
        <v>3660</v>
      </c>
      <c r="F10152" s="17">
        <v>889895</v>
      </c>
      <c r="G10152" s="17">
        <v>426948.62120000011</v>
      </c>
      <c r="H10152">
        <v>44.276547488786626</v>
      </c>
    </row>
    <row r="10153" spans="1:8" x14ac:dyDescent="0.3">
      <c r="A10153" t="s">
        <v>1578</v>
      </c>
      <c r="B10153" t="s">
        <v>263</v>
      </c>
      <c r="C10153" t="s">
        <v>21</v>
      </c>
      <c r="D10153" s="155">
        <v>1059.2</v>
      </c>
      <c r="E10153" s="17">
        <v>3150</v>
      </c>
      <c r="F10153" s="17">
        <v>417034</v>
      </c>
      <c r="G10153" s="17">
        <v>203934.33959999989</v>
      </c>
      <c r="H10153">
        <v>54.042118122962563</v>
      </c>
    </row>
    <row r="10154" spans="1:8" x14ac:dyDescent="0.3">
      <c r="A10154" t="s">
        <v>1579</v>
      </c>
      <c r="B10154" t="s">
        <v>263</v>
      </c>
      <c r="C10154" t="s">
        <v>22</v>
      </c>
      <c r="D10154" s="155">
        <v>1059.2</v>
      </c>
      <c r="E10154" s="17">
        <v>2720</v>
      </c>
      <c r="F10154" s="17">
        <v>574231</v>
      </c>
      <c r="G10154" s="17">
        <v>275667.28200000006</v>
      </c>
      <c r="H10154">
        <v>52.161365027615325</v>
      </c>
    </row>
    <row r="10155" spans="1:8" x14ac:dyDescent="0.3">
      <c r="A10155" t="s">
        <v>1580</v>
      </c>
      <c r="B10155" t="s">
        <v>263</v>
      </c>
      <c r="C10155" t="s">
        <v>23</v>
      </c>
      <c r="D10155" s="155">
        <v>1059.2</v>
      </c>
      <c r="E10155" s="17">
        <v>1520</v>
      </c>
      <c r="F10155" s="17">
        <v>493255</v>
      </c>
      <c r="G10155" s="17">
        <v>247064.98399999988</v>
      </c>
      <c r="H10155">
        <v>56.672853974305724</v>
      </c>
    </row>
    <row r="10156" spans="1:8" x14ac:dyDescent="0.3">
      <c r="A10156" t="s">
        <v>1581</v>
      </c>
      <c r="B10156" t="s">
        <v>263</v>
      </c>
      <c r="C10156" t="s">
        <v>24</v>
      </c>
      <c r="D10156" s="155">
        <v>1059.2</v>
      </c>
      <c r="E10156" s="17">
        <v>6440</v>
      </c>
      <c r="F10156" s="17">
        <v>691967</v>
      </c>
      <c r="G10156" s="17">
        <v>363491.18020000029</v>
      </c>
      <c r="H10156">
        <v>56.036484920891112</v>
      </c>
    </row>
    <row r="10157" spans="1:8" x14ac:dyDescent="0.3">
      <c r="A10157" t="s">
        <v>1582</v>
      </c>
      <c r="B10157" t="s">
        <v>263</v>
      </c>
      <c r="C10157" t="s">
        <v>25</v>
      </c>
      <c r="D10157" s="155">
        <v>1059.2</v>
      </c>
      <c r="E10157" s="17">
        <v>2360</v>
      </c>
      <c r="F10157" s="17">
        <v>423621</v>
      </c>
      <c r="G10157" s="17">
        <v>221149.71599999996</v>
      </c>
      <c r="H10157">
        <v>44.410890121583726</v>
      </c>
    </row>
    <row r="10158" spans="1:8" x14ac:dyDescent="0.3">
      <c r="A10158" t="s">
        <v>10681</v>
      </c>
      <c r="B10158" t="s">
        <v>263</v>
      </c>
      <c r="C10158" t="s">
        <v>5061</v>
      </c>
      <c r="D10158" s="155">
        <v>1059.2</v>
      </c>
      <c r="E10158" s="17">
        <v>1555</v>
      </c>
      <c r="F10158" s="17">
        <v>383159</v>
      </c>
      <c r="G10158" s="17">
        <v>202485.93680000008</v>
      </c>
      <c r="H10158">
        <v>45.870024263805156</v>
      </c>
    </row>
    <row r="10159" spans="1:8" x14ac:dyDescent="0.3">
      <c r="A10159" t="s">
        <v>1583</v>
      </c>
      <c r="B10159" t="s">
        <v>263</v>
      </c>
      <c r="C10159" t="s">
        <v>14</v>
      </c>
      <c r="D10159" s="155">
        <v>1059.2</v>
      </c>
      <c r="E10159" s="17">
        <v>1025</v>
      </c>
      <c r="F10159" s="17">
        <v>475214</v>
      </c>
      <c r="G10159" s="17">
        <v>248895.3540000002</v>
      </c>
      <c r="H10159">
        <v>20.854373739051123</v>
      </c>
    </row>
    <row r="10160" spans="1:8" x14ac:dyDescent="0.3">
      <c r="A10160" t="s">
        <v>1584</v>
      </c>
      <c r="B10160" t="s">
        <v>263</v>
      </c>
      <c r="C10160" t="s">
        <v>15</v>
      </c>
      <c r="D10160" s="155">
        <v>1059.2</v>
      </c>
      <c r="E10160" s="17">
        <v>770</v>
      </c>
      <c r="F10160" s="17">
        <v>592216</v>
      </c>
      <c r="G10160" s="17">
        <v>348410.28000000014</v>
      </c>
      <c r="H10160">
        <v>30.090170690416915</v>
      </c>
    </row>
    <row r="10161" spans="1:8" x14ac:dyDescent="0.3">
      <c r="A10161" t="s">
        <v>10682</v>
      </c>
      <c r="B10161" t="s">
        <v>263</v>
      </c>
      <c r="C10161" t="s">
        <v>5063</v>
      </c>
      <c r="D10161" s="155">
        <v>1059.2</v>
      </c>
      <c r="E10161" s="17">
        <v>400</v>
      </c>
      <c r="F10161" s="17">
        <v>26236</v>
      </c>
      <c r="G10161" s="17">
        <v>11523.117000000007</v>
      </c>
      <c r="H10161">
        <v>32.084537619173631</v>
      </c>
    </row>
    <row r="10162" spans="1:8" x14ac:dyDescent="0.3">
      <c r="A10162" t="s">
        <v>10683</v>
      </c>
      <c r="B10162" t="s">
        <v>263</v>
      </c>
      <c r="C10162" t="s">
        <v>5065</v>
      </c>
      <c r="D10162" s="155">
        <v>1059.2</v>
      </c>
      <c r="E10162" s="17">
        <v>0</v>
      </c>
      <c r="F10162" s="17">
        <v>400128</v>
      </c>
      <c r="G10162" s="17">
        <v>145890.63970000006</v>
      </c>
      <c r="H10162">
        <v>41.999360496034782</v>
      </c>
    </row>
    <row r="10163" spans="1:8" x14ac:dyDescent="0.3">
      <c r="A10163" t="s">
        <v>10684</v>
      </c>
      <c r="B10163" t="s">
        <v>263</v>
      </c>
      <c r="C10163" t="s">
        <v>5067</v>
      </c>
      <c r="D10163" s="155">
        <v>1059.2</v>
      </c>
      <c r="E10163" s="17">
        <v>0</v>
      </c>
      <c r="F10163" s="17">
        <v>713725</v>
      </c>
      <c r="G10163" s="17">
        <v>312098.69509999995</v>
      </c>
      <c r="H10163">
        <v>81.282642758741176</v>
      </c>
    </row>
    <row r="10164" spans="1:8" x14ac:dyDescent="0.3">
      <c r="A10164" t="s">
        <v>10685</v>
      </c>
      <c r="B10164" t="s">
        <v>263</v>
      </c>
      <c r="C10164" t="s">
        <v>5069</v>
      </c>
      <c r="D10164" s="155">
        <v>1059.2</v>
      </c>
      <c r="E10164" s="17">
        <v>0</v>
      </c>
      <c r="F10164" s="17">
        <v>5666</v>
      </c>
      <c r="G10164" s="17">
        <v>928.68000000000029</v>
      </c>
      <c r="H10164">
        <v>217.83415781496731</v>
      </c>
    </row>
    <row r="10165" spans="1:8" x14ac:dyDescent="0.3">
      <c r="A10165" t="s">
        <v>10686</v>
      </c>
      <c r="B10165" t="s">
        <v>263</v>
      </c>
      <c r="C10165" t="s">
        <v>5071</v>
      </c>
      <c r="D10165" s="155">
        <v>1059.2</v>
      </c>
      <c r="E10165" s="17">
        <v>0</v>
      </c>
      <c r="F10165" s="17">
        <v>14864</v>
      </c>
      <c r="G10165" s="17">
        <v>6369.2512999999999</v>
      </c>
      <c r="H10165">
        <v>53.729731063144946</v>
      </c>
    </row>
    <row r="10166" spans="1:8" x14ac:dyDescent="0.3">
      <c r="A10166" t="s">
        <v>10687</v>
      </c>
      <c r="B10166" t="s">
        <v>263</v>
      </c>
      <c r="C10166" t="s">
        <v>5073</v>
      </c>
      <c r="D10166" s="155">
        <v>1059.2</v>
      </c>
      <c r="E10166" s="17">
        <v>0</v>
      </c>
      <c r="F10166" s="17">
        <v>41278</v>
      </c>
      <c r="G10166" s="17">
        <v>13067.747299999995</v>
      </c>
      <c r="H10166">
        <v>38.366655471328073</v>
      </c>
    </row>
    <row r="10167" spans="1:8" x14ac:dyDescent="0.3">
      <c r="A10167" t="s">
        <v>10688</v>
      </c>
      <c r="B10167" t="s">
        <v>263</v>
      </c>
      <c r="C10167" t="s">
        <v>5075</v>
      </c>
      <c r="D10167" s="155">
        <v>1059.2</v>
      </c>
      <c r="E10167" s="17">
        <v>0</v>
      </c>
      <c r="F10167" s="17">
        <v>1157</v>
      </c>
      <c r="G10167" s="17">
        <v>655.30999999999995</v>
      </c>
      <c r="H10167">
        <v>89.893141182802182</v>
      </c>
    </row>
    <row r="10168" spans="1:8" x14ac:dyDescent="0.3">
      <c r="A10168" t="s">
        <v>1585</v>
      </c>
      <c r="B10168" t="s">
        <v>263</v>
      </c>
      <c r="C10168" t="s">
        <v>26</v>
      </c>
      <c r="D10168" s="155">
        <v>1059.2</v>
      </c>
      <c r="E10168" s="17">
        <v>1140</v>
      </c>
      <c r="F10168" s="17">
        <v>618324</v>
      </c>
      <c r="G10168" s="17">
        <v>321388.53170000011</v>
      </c>
      <c r="H10168">
        <v>55.370226103433716</v>
      </c>
    </row>
    <row r="10169" spans="1:8" x14ac:dyDescent="0.3">
      <c r="A10169" t="s">
        <v>1586</v>
      </c>
      <c r="B10169" t="s">
        <v>263</v>
      </c>
      <c r="C10169" t="s">
        <v>27</v>
      </c>
      <c r="D10169" s="155">
        <v>1059.2</v>
      </c>
      <c r="E10169" s="17">
        <v>1140</v>
      </c>
      <c r="F10169" s="17">
        <v>326656</v>
      </c>
      <c r="G10169" s="17">
        <v>162483.83580000003</v>
      </c>
      <c r="H10169">
        <v>84.481032430709547</v>
      </c>
    </row>
    <row r="10170" spans="1:8" x14ac:dyDescent="0.3">
      <c r="A10170" t="s">
        <v>1587</v>
      </c>
      <c r="B10170" t="s">
        <v>263</v>
      </c>
      <c r="C10170" t="s">
        <v>28</v>
      </c>
      <c r="D10170" s="155">
        <v>1059.2</v>
      </c>
      <c r="E10170" s="17">
        <v>1056</v>
      </c>
      <c r="F10170" s="17">
        <v>259426</v>
      </c>
      <c r="G10170" s="17">
        <v>106725.2353</v>
      </c>
      <c r="H10170">
        <v>52.975171280199859</v>
      </c>
    </row>
    <row r="10171" spans="1:8" x14ac:dyDescent="0.3">
      <c r="A10171" t="s">
        <v>1588</v>
      </c>
      <c r="B10171" t="s">
        <v>263</v>
      </c>
      <c r="C10171" t="s">
        <v>29</v>
      </c>
      <c r="D10171" s="155">
        <v>1059.2</v>
      </c>
      <c r="E10171" s="17">
        <v>400</v>
      </c>
      <c r="F10171" s="17">
        <v>171240</v>
      </c>
      <c r="G10171" s="17">
        <v>83741.007899999953</v>
      </c>
      <c r="H10171">
        <v>48.83537213796081</v>
      </c>
    </row>
    <row r="10172" spans="1:8" x14ac:dyDescent="0.3">
      <c r="A10172" t="s">
        <v>10689</v>
      </c>
      <c r="B10172" t="s">
        <v>263</v>
      </c>
      <c r="C10172" t="s">
        <v>5077</v>
      </c>
      <c r="D10172" s="155">
        <v>1059.2</v>
      </c>
      <c r="E10172" s="17">
        <v>640</v>
      </c>
      <c r="F10172" s="17">
        <v>8095</v>
      </c>
      <c r="G10172" s="17">
        <v>3153.34</v>
      </c>
      <c r="H10172">
        <v>140.28675621147565</v>
      </c>
    </row>
    <row r="10173" spans="1:8" x14ac:dyDescent="0.3">
      <c r="A10173" t="s">
        <v>1589</v>
      </c>
      <c r="B10173" t="s">
        <v>263</v>
      </c>
      <c r="C10173" t="s">
        <v>30</v>
      </c>
      <c r="D10173" s="155">
        <v>1059.2</v>
      </c>
      <c r="E10173" s="17">
        <v>1300</v>
      </c>
      <c r="F10173" s="17">
        <v>340434</v>
      </c>
      <c r="G10173" s="17">
        <v>195574.89409999992</v>
      </c>
      <c r="H10173">
        <v>47.665695343077523</v>
      </c>
    </row>
    <row r="10174" spans="1:8" x14ac:dyDescent="0.3">
      <c r="A10174" t="s">
        <v>10690</v>
      </c>
      <c r="B10174" t="s">
        <v>263</v>
      </c>
      <c r="C10174" t="s">
        <v>5079</v>
      </c>
      <c r="D10174" s="155">
        <v>1059.2</v>
      </c>
      <c r="E10174" s="17">
        <v>1000</v>
      </c>
      <c r="F10174" s="17">
        <v>36185</v>
      </c>
      <c r="G10174" s="17">
        <v>17922.784000000007</v>
      </c>
      <c r="H10174">
        <v>72.51614401012462</v>
      </c>
    </row>
    <row r="10175" spans="1:8" x14ac:dyDescent="0.3">
      <c r="A10175" t="s">
        <v>10691</v>
      </c>
      <c r="B10175" t="s">
        <v>263</v>
      </c>
      <c r="C10175" t="s">
        <v>5081</v>
      </c>
      <c r="D10175" s="155">
        <v>1059.2</v>
      </c>
      <c r="E10175" s="17">
        <v>0</v>
      </c>
      <c r="F10175" s="17">
        <v>365238</v>
      </c>
      <c r="G10175" s="17">
        <v>195884.06020000001</v>
      </c>
      <c r="H10175">
        <v>46.048454904619788</v>
      </c>
    </row>
    <row r="10176" spans="1:8" x14ac:dyDescent="0.3">
      <c r="A10176" t="s">
        <v>10692</v>
      </c>
      <c r="B10176" t="s">
        <v>263</v>
      </c>
      <c r="C10176" t="s">
        <v>5083</v>
      </c>
      <c r="D10176" s="155">
        <v>1059.2</v>
      </c>
      <c r="E10176" s="17">
        <v>0</v>
      </c>
      <c r="F10176" s="17">
        <v>249767</v>
      </c>
      <c r="G10176" s="17">
        <v>134523.33600000004</v>
      </c>
      <c r="H10176">
        <v>34.605578608642688</v>
      </c>
    </row>
    <row r="10177" spans="1:8" x14ac:dyDescent="0.3">
      <c r="A10177" t="s">
        <v>10693</v>
      </c>
      <c r="B10177" t="s">
        <v>263</v>
      </c>
      <c r="C10177" t="s">
        <v>5085</v>
      </c>
      <c r="D10177" s="155">
        <v>1059.2</v>
      </c>
      <c r="E10177" s="17">
        <v>270</v>
      </c>
      <c r="F10177" s="17">
        <v>65981</v>
      </c>
      <c r="G10177" s="17">
        <v>23445.576399999998</v>
      </c>
      <c r="H10177">
        <v>28.12171433741171</v>
      </c>
    </row>
    <row r="10178" spans="1:8" x14ac:dyDescent="0.3">
      <c r="A10178" t="s">
        <v>1590</v>
      </c>
      <c r="B10178" t="s">
        <v>263</v>
      </c>
      <c r="C10178" t="s">
        <v>31</v>
      </c>
      <c r="D10178" s="155">
        <v>1059.2</v>
      </c>
      <c r="E10178" s="17">
        <v>3840</v>
      </c>
      <c r="F10178" s="17">
        <v>542837</v>
      </c>
      <c r="G10178" s="17">
        <v>275015.97200000013</v>
      </c>
      <c r="H10178">
        <v>47.00114808274116</v>
      </c>
    </row>
    <row r="10179" spans="1:8" x14ac:dyDescent="0.3">
      <c r="A10179" t="s">
        <v>2071</v>
      </c>
      <c r="B10179" t="s">
        <v>264</v>
      </c>
      <c r="C10179" t="s">
        <v>4</v>
      </c>
      <c r="D10179" s="155">
        <v>1022.7</v>
      </c>
      <c r="E10179" s="17">
        <v>11769</v>
      </c>
      <c r="F10179" s="17">
        <v>3574000.99</v>
      </c>
      <c r="G10179" s="17">
        <v>1993108.5774999992</v>
      </c>
      <c r="H10179">
        <v>64.149819815711197</v>
      </c>
    </row>
    <row r="10180" spans="1:8" x14ac:dyDescent="0.3">
      <c r="A10180" t="s">
        <v>2072</v>
      </c>
      <c r="B10180" t="s">
        <v>264</v>
      </c>
      <c r="C10180" t="s">
        <v>2</v>
      </c>
      <c r="D10180" s="155">
        <v>1022.7</v>
      </c>
      <c r="E10180" s="17">
        <v>16935</v>
      </c>
      <c r="F10180" s="17">
        <v>5816844</v>
      </c>
      <c r="G10180" s="17">
        <v>3093223.8532999968</v>
      </c>
      <c r="H10180">
        <v>69.564305866536259</v>
      </c>
    </row>
    <row r="10181" spans="1:8" x14ac:dyDescent="0.3">
      <c r="A10181" t="s">
        <v>2073</v>
      </c>
      <c r="B10181" t="s">
        <v>264</v>
      </c>
      <c r="C10181" t="s">
        <v>3</v>
      </c>
      <c r="D10181" s="155">
        <v>1022.7</v>
      </c>
      <c r="E10181" s="17">
        <v>12672</v>
      </c>
      <c r="F10181" s="17">
        <v>1840645</v>
      </c>
      <c r="G10181" s="17">
        <v>931062.29289999988</v>
      </c>
      <c r="H10181">
        <v>80.958704756910137</v>
      </c>
    </row>
    <row r="10182" spans="1:8" x14ac:dyDescent="0.3">
      <c r="A10182" t="s">
        <v>2074</v>
      </c>
      <c r="B10182" t="s">
        <v>264</v>
      </c>
      <c r="C10182" t="s">
        <v>7</v>
      </c>
      <c r="D10182" s="155">
        <v>1022.7</v>
      </c>
      <c r="E10182" s="17">
        <v>3492</v>
      </c>
      <c r="F10182" s="17">
        <v>913369</v>
      </c>
      <c r="G10182" s="17">
        <v>507492.46099999989</v>
      </c>
      <c r="H10182">
        <v>60.678381208429506</v>
      </c>
    </row>
    <row r="10183" spans="1:8" x14ac:dyDescent="0.3">
      <c r="A10183" t="s">
        <v>2075</v>
      </c>
      <c r="B10183" t="s">
        <v>264</v>
      </c>
      <c r="C10183" t="s">
        <v>5</v>
      </c>
      <c r="D10183" s="155">
        <v>1022.7</v>
      </c>
      <c r="E10183" s="17">
        <v>3200</v>
      </c>
      <c r="F10183" s="17">
        <v>550062.91999999993</v>
      </c>
      <c r="G10183" s="17">
        <v>303759.46199999988</v>
      </c>
      <c r="H10183">
        <v>62.660749270113669</v>
      </c>
    </row>
    <row r="10184" spans="1:8" x14ac:dyDescent="0.3">
      <c r="A10184" t="s">
        <v>2076</v>
      </c>
      <c r="B10184" t="s">
        <v>264</v>
      </c>
      <c r="C10184" t="s">
        <v>6</v>
      </c>
      <c r="D10184" s="155">
        <v>1022.7</v>
      </c>
      <c r="E10184" s="17">
        <v>1320</v>
      </c>
      <c r="F10184" s="17">
        <v>440666</v>
      </c>
      <c r="G10184" s="17">
        <v>220404.11019999985</v>
      </c>
      <c r="H10184">
        <v>38.799383354786741</v>
      </c>
    </row>
    <row r="10185" spans="1:8" x14ac:dyDescent="0.3">
      <c r="A10185" t="s">
        <v>2077</v>
      </c>
      <c r="B10185" t="s">
        <v>264</v>
      </c>
      <c r="C10185" t="s">
        <v>8</v>
      </c>
      <c r="D10185" s="155">
        <v>1022.7</v>
      </c>
      <c r="E10185" s="17">
        <v>2880</v>
      </c>
      <c r="F10185" s="17">
        <v>659415</v>
      </c>
      <c r="G10185" s="17">
        <v>341036.73780000041</v>
      </c>
      <c r="H10185">
        <v>46.889070523358193</v>
      </c>
    </row>
    <row r="10186" spans="1:8" x14ac:dyDescent="0.3">
      <c r="A10186" t="s">
        <v>2078</v>
      </c>
      <c r="B10186" t="s">
        <v>264</v>
      </c>
      <c r="C10186" t="s">
        <v>21</v>
      </c>
      <c r="D10186" s="155">
        <v>1022.7</v>
      </c>
      <c r="E10186" s="17">
        <v>1840</v>
      </c>
      <c r="F10186" s="17">
        <v>291023</v>
      </c>
      <c r="G10186" s="17">
        <v>153208.36639999985</v>
      </c>
      <c r="H10186">
        <v>48.439443092638378</v>
      </c>
    </row>
    <row r="10187" spans="1:8" x14ac:dyDescent="0.3">
      <c r="A10187" t="s">
        <v>2079</v>
      </c>
      <c r="B10187" t="s">
        <v>264</v>
      </c>
      <c r="C10187" t="s">
        <v>22</v>
      </c>
      <c r="D10187" s="155">
        <v>1022.7</v>
      </c>
      <c r="E10187" s="17">
        <v>1720</v>
      </c>
      <c r="F10187" s="17">
        <v>490059</v>
      </c>
      <c r="G10187" s="17">
        <v>249830.97819999995</v>
      </c>
      <c r="H10187">
        <v>41.771018151055841</v>
      </c>
    </row>
    <row r="10188" spans="1:8" x14ac:dyDescent="0.3">
      <c r="A10188" t="s">
        <v>2080</v>
      </c>
      <c r="B10188" t="s">
        <v>264</v>
      </c>
      <c r="C10188" t="s">
        <v>23</v>
      </c>
      <c r="D10188" s="155">
        <v>1022.7</v>
      </c>
      <c r="E10188" s="17">
        <v>960</v>
      </c>
      <c r="F10188" s="17">
        <v>468941</v>
      </c>
      <c r="G10188" s="17">
        <v>255616.63599999985</v>
      </c>
      <c r="H10188">
        <v>39.279315192051811</v>
      </c>
    </row>
    <row r="10189" spans="1:8" x14ac:dyDescent="0.3">
      <c r="A10189" t="s">
        <v>2081</v>
      </c>
      <c r="B10189" t="s">
        <v>264</v>
      </c>
      <c r="C10189" t="s">
        <v>24</v>
      </c>
      <c r="D10189" s="155">
        <v>1022.7</v>
      </c>
      <c r="E10189" s="17">
        <v>4080</v>
      </c>
      <c r="F10189" s="17">
        <v>581078</v>
      </c>
      <c r="G10189" s="17">
        <v>314758.79000000004</v>
      </c>
      <c r="H10189">
        <v>42.890288426058412</v>
      </c>
    </row>
    <row r="10190" spans="1:8" x14ac:dyDescent="0.3">
      <c r="A10190" t="s">
        <v>2082</v>
      </c>
      <c r="B10190" t="s">
        <v>264</v>
      </c>
      <c r="C10190" t="s">
        <v>25</v>
      </c>
      <c r="D10190" s="155">
        <v>1022.7</v>
      </c>
      <c r="E10190" s="17">
        <v>1520</v>
      </c>
      <c r="F10190" s="17">
        <v>290427</v>
      </c>
      <c r="G10190" s="17">
        <v>151962.16400000008</v>
      </c>
      <c r="H10190">
        <v>39.361473413365452</v>
      </c>
    </row>
    <row r="10191" spans="1:8" x14ac:dyDescent="0.3">
      <c r="A10191" t="s">
        <v>10694</v>
      </c>
      <c r="B10191" t="s">
        <v>264</v>
      </c>
      <c r="C10191" t="s">
        <v>5061</v>
      </c>
      <c r="D10191" s="155">
        <v>1022.7</v>
      </c>
      <c r="E10191" s="17">
        <v>5485</v>
      </c>
      <c r="F10191" s="17">
        <v>407202.99</v>
      </c>
      <c r="G10191" s="17">
        <v>219311.82540000003</v>
      </c>
      <c r="H10191">
        <v>46.081324229548159</v>
      </c>
    </row>
    <row r="10192" spans="1:8" x14ac:dyDescent="0.3">
      <c r="A10192" t="s">
        <v>2083</v>
      </c>
      <c r="B10192" t="s">
        <v>264</v>
      </c>
      <c r="C10192" t="s">
        <v>14</v>
      </c>
      <c r="D10192" s="155">
        <v>1022.7</v>
      </c>
      <c r="E10192" s="17">
        <v>1744</v>
      </c>
      <c r="F10192" s="17">
        <v>510411.78</v>
      </c>
      <c r="G10192" s="17">
        <v>260130.4049999998</v>
      </c>
      <c r="H10192">
        <v>31.632143741019444</v>
      </c>
    </row>
    <row r="10193" spans="1:8" x14ac:dyDescent="0.3">
      <c r="A10193" t="s">
        <v>2084</v>
      </c>
      <c r="B10193" t="s">
        <v>264</v>
      </c>
      <c r="C10193" t="s">
        <v>15</v>
      </c>
      <c r="D10193" s="155">
        <v>1022.7</v>
      </c>
      <c r="E10193" s="17">
        <v>1626</v>
      </c>
      <c r="F10193" s="17">
        <v>497268</v>
      </c>
      <c r="G10193" s="17">
        <v>289276.84099999996</v>
      </c>
      <c r="H10193">
        <v>39.200596253228198</v>
      </c>
    </row>
    <row r="10194" spans="1:8" x14ac:dyDescent="0.3">
      <c r="A10194" t="s">
        <v>10695</v>
      </c>
      <c r="B10194" t="s">
        <v>264</v>
      </c>
      <c r="C10194" t="s">
        <v>5063</v>
      </c>
      <c r="D10194" s="155">
        <v>1022.7</v>
      </c>
      <c r="E10194" s="17">
        <v>400</v>
      </c>
      <c r="F10194" s="17">
        <v>22555</v>
      </c>
      <c r="G10194" s="17">
        <v>10416.513000000014</v>
      </c>
      <c r="H10194">
        <v>41.476473476472087</v>
      </c>
    </row>
    <row r="10195" spans="1:8" x14ac:dyDescent="0.3">
      <c r="A10195" t="s">
        <v>10696</v>
      </c>
      <c r="B10195" t="s">
        <v>264</v>
      </c>
      <c r="C10195" t="s">
        <v>5065</v>
      </c>
      <c r="D10195" s="155">
        <v>1022.7</v>
      </c>
      <c r="E10195" s="17">
        <v>0</v>
      </c>
      <c r="F10195" s="17">
        <v>191536</v>
      </c>
      <c r="G10195" s="17">
        <v>81067.519</v>
      </c>
      <c r="H10195">
        <v>46.872929292836034</v>
      </c>
    </row>
    <row r="10196" spans="1:8" x14ac:dyDescent="0.3">
      <c r="A10196" t="s">
        <v>10697</v>
      </c>
      <c r="B10196" t="s">
        <v>264</v>
      </c>
      <c r="C10196" t="s">
        <v>5067</v>
      </c>
      <c r="D10196" s="155">
        <v>1022.7</v>
      </c>
      <c r="E10196" s="17">
        <v>0</v>
      </c>
      <c r="F10196" s="17">
        <v>239973</v>
      </c>
      <c r="G10196" s="17">
        <v>92254.799800000008</v>
      </c>
      <c r="H10196">
        <v>75.09531434231485</v>
      </c>
    </row>
    <row r="10197" spans="1:8" x14ac:dyDescent="0.3">
      <c r="A10197" t="s">
        <v>10698</v>
      </c>
      <c r="B10197" t="s">
        <v>264</v>
      </c>
      <c r="C10197" t="s">
        <v>5069</v>
      </c>
      <c r="D10197" s="155">
        <v>1022.7</v>
      </c>
      <c r="E10197" s="17">
        <v>0</v>
      </c>
      <c r="F10197" s="17">
        <v>4736</v>
      </c>
      <c r="G10197" s="17">
        <v>1938.29</v>
      </c>
      <c r="H10197">
        <v>544.3043632113405</v>
      </c>
    </row>
    <row r="10198" spans="1:8" x14ac:dyDescent="0.3">
      <c r="A10198" t="s">
        <v>10699</v>
      </c>
      <c r="B10198" t="s">
        <v>264</v>
      </c>
      <c r="C10198" t="s">
        <v>5071</v>
      </c>
      <c r="D10198" s="155">
        <v>1022.7</v>
      </c>
      <c r="E10198" s="17">
        <v>0</v>
      </c>
      <c r="F10198" s="17">
        <v>67899</v>
      </c>
      <c r="G10198" s="17">
        <v>32154.607300000011</v>
      </c>
      <c r="H10198">
        <v>88.513649708755594</v>
      </c>
    </row>
    <row r="10199" spans="1:8" x14ac:dyDescent="0.3">
      <c r="A10199" t="s">
        <v>10700</v>
      </c>
      <c r="B10199" t="s">
        <v>264</v>
      </c>
      <c r="C10199" t="s">
        <v>5073</v>
      </c>
      <c r="D10199" s="155">
        <v>1022.7</v>
      </c>
      <c r="E10199" s="17">
        <v>0</v>
      </c>
      <c r="F10199" s="17">
        <v>52917</v>
      </c>
      <c r="G10199" s="17">
        <v>23648.718699999994</v>
      </c>
      <c r="H10199">
        <v>37.722966975174018</v>
      </c>
    </row>
    <row r="10200" spans="1:8" x14ac:dyDescent="0.3">
      <c r="A10200" t="s">
        <v>10701</v>
      </c>
      <c r="B10200" t="s">
        <v>264</v>
      </c>
      <c r="C10200" t="s">
        <v>5075</v>
      </c>
      <c r="D10200" s="155">
        <v>1022.7</v>
      </c>
      <c r="E10200" s="17">
        <v>0</v>
      </c>
      <c r="F10200" s="17">
        <v>615</v>
      </c>
      <c r="G10200" s="17">
        <v>-208.01999999999998</v>
      </c>
      <c r="H10200">
        <v>59.316456465213463</v>
      </c>
    </row>
    <row r="10201" spans="1:8" x14ac:dyDescent="0.3">
      <c r="A10201" t="s">
        <v>2085</v>
      </c>
      <c r="B10201" t="s">
        <v>264</v>
      </c>
      <c r="C10201" t="s">
        <v>26</v>
      </c>
      <c r="D10201" s="155">
        <v>1022.7</v>
      </c>
      <c r="E10201" s="17">
        <v>912</v>
      </c>
      <c r="F10201" s="17">
        <v>417319</v>
      </c>
      <c r="G10201" s="17">
        <v>224300.46440000014</v>
      </c>
      <c r="H10201">
        <v>65.14118064835219</v>
      </c>
    </row>
    <row r="10202" spans="1:8" x14ac:dyDescent="0.3">
      <c r="A10202" t="s">
        <v>2086</v>
      </c>
      <c r="B10202" t="s">
        <v>264</v>
      </c>
      <c r="C10202" t="s">
        <v>27</v>
      </c>
      <c r="D10202" s="155">
        <v>1022.7</v>
      </c>
      <c r="E10202" s="17">
        <v>912</v>
      </c>
      <c r="F10202" s="17">
        <v>300134</v>
      </c>
      <c r="G10202" s="17">
        <v>157887.45799999998</v>
      </c>
      <c r="H10202">
        <v>80.707690660768208</v>
      </c>
    </row>
    <row r="10203" spans="1:8" x14ac:dyDescent="0.3">
      <c r="A10203" t="s">
        <v>2087</v>
      </c>
      <c r="B10203" t="s">
        <v>264</v>
      </c>
      <c r="C10203" t="s">
        <v>28</v>
      </c>
      <c r="D10203" s="155">
        <v>1022.7</v>
      </c>
      <c r="E10203" s="17">
        <v>792</v>
      </c>
      <c r="F10203" s="17">
        <v>116500</v>
      </c>
      <c r="G10203" s="17">
        <v>46401.327999999994</v>
      </c>
      <c r="H10203">
        <v>95.480465654185352</v>
      </c>
    </row>
    <row r="10204" spans="1:8" x14ac:dyDescent="0.3">
      <c r="A10204" t="s">
        <v>2088</v>
      </c>
      <c r="B10204" t="s">
        <v>264</v>
      </c>
      <c r="C10204" t="s">
        <v>29</v>
      </c>
      <c r="D10204" s="155">
        <v>1022.7</v>
      </c>
      <c r="E10204" s="17">
        <v>200</v>
      </c>
      <c r="F10204" s="17">
        <v>98107</v>
      </c>
      <c r="G10204" s="17">
        <v>43643.721000000049</v>
      </c>
      <c r="H10204">
        <v>65.483547345726137</v>
      </c>
    </row>
    <row r="10205" spans="1:8" x14ac:dyDescent="0.3">
      <c r="A10205" t="s">
        <v>10702</v>
      </c>
      <c r="B10205" t="s">
        <v>264</v>
      </c>
      <c r="C10205" t="s">
        <v>5077</v>
      </c>
      <c r="D10205" s="155">
        <v>1022.7</v>
      </c>
      <c r="E10205" s="17">
        <v>640</v>
      </c>
      <c r="F10205" s="17">
        <v>10137</v>
      </c>
      <c r="G10205" s="17">
        <v>4866</v>
      </c>
      <c r="H10205">
        <v>42.159674843483188</v>
      </c>
    </row>
    <row r="10206" spans="1:8" x14ac:dyDescent="0.3">
      <c r="A10206" t="s">
        <v>2089</v>
      </c>
      <c r="B10206" t="s">
        <v>264</v>
      </c>
      <c r="C10206" t="s">
        <v>30</v>
      </c>
      <c r="D10206" s="155">
        <v>1022.7</v>
      </c>
      <c r="E10206" s="17">
        <v>1108</v>
      </c>
      <c r="F10206" s="17">
        <v>172029</v>
      </c>
      <c r="G10206" s="17">
        <v>93238.505099999995</v>
      </c>
      <c r="H10206">
        <v>84.164402455098809</v>
      </c>
    </row>
    <row r="10207" spans="1:8" x14ac:dyDescent="0.3">
      <c r="A10207" t="s">
        <v>10703</v>
      </c>
      <c r="B10207" t="s">
        <v>264</v>
      </c>
      <c r="C10207" t="s">
        <v>5079</v>
      </c>
      <c r="D10207" s="155">
        <v>1022.7</v>
      </c>
      <c r="E10207" s="17">
        <v>640</v>
      </c>
      <c r="F10207" s="17">
        <v>28840</v>
      </c>
      <c r="G10207" s="17">
        <v>13847.268</v>
      </c>
      <c r="H10207">
        <v>67.716332960530465</v>
      </c>
    </row>
    <row r="10208" spans="1:8" x14ac:dyDescent="0.3">
      <c r="A10208" t="s">
        <v>10704</v>
      </c>
      <c r="B10208" t="s">
        <v>264</v>
      </c>
      <c r="C10208" t="s">
        <v>5081</v>
      </c>
      <c r="D10208" s="155">
        <v>1022.7</v>
      </c>
      <c r="E10208" s="17">
        <v>0</v>
      </c>
      <c r="F10208" s="17">
        <v>131116</v>
      </c>
      <c r="G10208" s="17">
        <v>71512.38989999998</v>
      </c>
      <c r="H10208">
        <v>66.355359639532907</v>
      </c>
    </row>
    <row r="10209" spans="1:8" x14ac:dyDescent="0.3">
      <c r="A10209" t="s">
        <v>10705</v>
      </c>
      <c r="B10209" t="s">
        <v>264</v>
      </c>
      <c r="C10209" t="s">
        <v>5083</v>
      </c>
      <c r="D10209" s="155">
        <v>1022.7</v>
      </c>
      <c r="E10209" s="17">
        <v>0</v>
      </c>
      <c r="F10209" s="17">
        <v>244980</v>
      </c>
      <c r="G10209" s="17">
        <v>130856.70199999999</v>
      </c>
      <c r="H10209">
        <v>46.299484770410267</v>
      </c>
    </row>
    <row r="10210" spans="1:8" x14ac:dyDescent="0.3">
      <c r="A10210" t="s">
        <v>10706</v>
      </c>
      <c r="B10210" t="s">
        <v>264</v>
      </c>
      <c r="C10210" t="s">
        <v>5085</v>
      </c>
      <c r="D10210" s="155">
        <v>1022.7</v>
      </c>
      <c r="E10210" s="17">
        <v>270</v>
      </c>
      <c r="F10210" s="17">
        <v>57601</v>
      </c>
      <c r="G10210" s="17">
        <v>27585.903199999997</v>
      </c>
      <c r="H10210">
        <v>59.717150670658491</v>
      </c>
    </row>
    <row r="10211" spans="1:8" x14ac:dyDescent="0.3">
      <c r="A10211" t="s">
        <v>2090</v>
      </c>
      <c r="B10211" t="s">
        <v>264</v>
      </c>
      <c r="C10211" t="s">
        <v>31</v>
      </c>
      <c r="D10211" s="155">
        <v>1022.7</v>
      </c>
      <c r="E10211" s="17">
        <v>4246</v>
      </c>
      <c r="F10211" s="17">
        <v>508289</v>
      </c>
      <c r="G10211" s="17">
        <v>257736.52770000006</v>
      </c>
      <c r="H10211">
        <v>53.805835749879293</v>
      </c>
    </row>
    <row r="10217" spans="1:8" x14ac:dyDescent="0.3">
      <c r="G10217"/>
    </row>
    <row r="10218" spans="1:8" x14ac:dyDescent="0.3">
      <c r="G10218"/>
    </row>
    <row r="10219" spans="1:8" x14ac:dyDescent="0.3">
      <c r="G10219"/>
    </row>
    <row r="10220" spans="1:8" x14ac:dyDescent="0.3">
      <c r="G10220"/>
    </row>
    <row r="10221" spans="1:8" x14ac:dyDescent="0.3">
      <c r="G10221"/>
    </row>
    <row r="10222" spans="1:8" x14ac:dyDescent="0.3">
      <c r="G10222"/>
    </row>
    <row r="10223" spans="1:8" x14ac:dyDescent="0.3">
      <c r="G10223"/>
    </row>
    <row r="10224" spans="1:8" x14ac:dyDescent="0.3">
      <c r="G10224"/>
    </row>
    <row r="10225" spans="7:7" x14ac:dyDescent="0.3">
      <c r="G10225"/>
    </row>
    <row r="10226" spans="7:7" x14ac:dyDescent="0.3">
      <c r="G10226"/>
    </row>
    <row r="10227" spans="7:7" x14ac:dyDescent="0.3">
      <c r="G10227"/>
    </row>
    <row r="10228" spans="7:7" x14ac:dyDescent="0.3">
      <c r="G10228"/>
    </row>
    <row r="10229" spans="7:7" x14ac:dyDescent="0.3">
      <c r="G10229"/>
    </row>
    <row r="10230" spans="7:7" x14ac:dyDescent="0.3">
      <c r="G10230"/>
    </row>
    <row r="10231" spans="7:7" x14ac:dyDescent="0.3">
      <c r="G10231"/>
    </row>
    <row r="10232" spans="7:7" x14ac:dyDescent="0.3">
      <c r="G10232"/>
    </row>
    <row r="10233" spans="7:7" x14ac:dyDescent="0.3">
      <c r="G10233"/>
    </row>
    <row r="10234" spans="7:7" x14ac:dyDescent="0.3">
      <c r="G10234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O103"/>
  <sheetViews>
    <sheetView workbookViewId="0"/>
  </sheetViews>
  <sheetFormatPr defaultRowHeight="14.4" x14ac:dyDescent="0.3"/>
  <cols>
    <col min="1" max="1" width="31.33203125" customWidth="1"/>
    <col min="2" max="2" width="9.88671875" customWidth="1"/>
    <col min="3" max="4" width="12.6640625" customWidth="1"/>
    <col min="5" max="5" width="15.33203125" customWidth="1"/>
    <col min="6" max="8" width="12.6640625" customWidth="1"/>
    <col min="9" max="10" width="14.88671875" customWidth="1"/>
    <col min="11" max="13" width="12.6640625" customWidth="1"/>
    <col min="14" max="14" width="14.88671875" customWidth="1"/>
    <col min="15" max="15" width="12.6640625" customWidth="1"/>
  </cols>
  <sheetData>
    <row r="1" spans="1:15" x14ac:dyDescent="0.3">
      <c r="A1" s="45" t="s">
        <v>202</v>
      </c>
      <c r="B1" s="80"/>
    </row>
    <row r="2" spans="1:15" x14ac:dyDescent="0.3">
      <c r="A2" s="42"/>
      <c r="B2" s="42"/>
      <c r="C2" s="43"/>
      <c r="D2" s="43"/>
    </row>
    <row r="3" spans="1:15" x14ac:dyDescent="0.3">
      <c r="A3" s="21"/>
      <c r="B3" s="21"/>
      <c r="C3" s="83"/>
      <c r="D3" s="83"/>
      <c r="E3" s="83" t="s">
        <v>17</v>
      </c>
      <c r="F3" s="83"/>
      <c r="G3" s="94"/>
      <c r="H3" s="94"/>
      <c r="I3" s="94" t="s">
        <v>18</v>
      </c>
      <c r="J3" s="94"/>
      <c r="K3" s="94"/>
      <c r="L3" s="83"/>
      <c r="M3" s="83"/>
      <c r="N3" s="83" t="s">
        <v>266</v>
      </c>
      <c r="O3" s="83"/>
    </row>
    <row r="4" spans="1:15" ht="43.2" x14ac:dyDescent="0.3">
      <c r="A4" s="41" t="s">
        <v>0</v>
      </c>
      <c r="B4" s="41" t="s">
        <v>5038</v>
      </c>
      <c r="C4" s="41" t="s">
        <v>5035</v>
      </c>
      <c r="D4" s="41" t="s">
        <v>5028</v>
      </c>
      <c r="E4" s="41" t="s">
        <v>5029</v>
      </c>
      <c r="F4" s="41" t="s">
        <v>5039</v>
      </c>
      <c r="G4" s="84" t="s">
        <v>5035</v>
      </c>
      <c r="H4" s="84" t="s">
        <v>5028</v>
      </c>
      <c r="I4" s="84" t="s">
        <v>5029</v>
      </c>
      <c r="J4" s="95" t="s">
        <v>5040</v>
      </c>
      <c r="K4" s="84" t="s">
        <v>5039</v>
      </c>
      <c r="L4" s="46" t="s">
        <v>5032</v>
      </c>
      <c r="M4" s="46" t="s">
        <v>5033</v>
      </c>
      <c r="N4" s="46" t="s">
        <v>5031</v>
      </c>
      <c r="O4" s="41" t="s">
        <v>5034</v>
      </c>
    </row>
    <row r="5" spans="1:15" x14ac:dyDescent="0.3">
      <c r="A5" s="6" t="s">
        <v>4</v>
      </c>
      <c r="B5" s="47">
        <v>54.740058776532976</v>
      </c>
      <c r="C5" s="81">
        <v>29787267.5097</v>
      </c>
      <c r="D5" s="81">
        <v>58081052</v>
      </c>
      <c r="E5" s="82">
        <v>12926</v>
      </c>
      <c r="F5" s="82">
        <v>236.13420023475325</v>
      </c>
      <c r="G5" s="86">
        <f ca="1">IF(E5=0,C5,C5*(1+IF(N5&lt;0,-1,1)*'Модель эластичности'!$T$15*POWER(ABS(N5),'Модель эластичности'!$T$10)*POWER(E5/72000,'Модель эластичности'!$U$10)))</f>
        <v>36137869.309593856</v>
      </c>
      <c r="H5" s="86">
        <f ca="1">D5/C5*G5</f>
        <v>70463847.207744896</v>
      </c>
      <c r="I5" s="48">
        <f t="shared" ref="I5:I24" si="0">B5*K5</f>
        <v>15756.503050441605</v>
      </c>
      <c r="J5" s="96">
        <f ca="1">ChooseClosest('Поиск решения'!$B$1,I5,INDIRECT(CONCATENATE("Таблица2[",A5,"]")),COUNT(INDIRECT(CONCATENATE("Таблица2[",A5,"]"))))</f>
        <v>15768</v>
      </c>
      <c r="K5" s="48">
        <v>287.84227497388815</v>
      </c>
      <c r="L5" s="87">
        <f t="shared" ref="L5:L25" ca="1" si="1">G5/C5-1</f>
        <v>0.21319853517365539</v>
      </c>
      <c r="M5" s="87">
        <f t="shared" ref="M5:M25" ca="1" si="2">H5/D5-1</f>
        <v>0.21319853517365517</v>
      </c>
      <c r="N5" s="87">
        <f ca="1">IF(E5=0,0,J5/E5-1)</f>
        <v>0.21986693485997222</v>
      </c>
      <c r="O5" s="88">
        <f>IF(F5=0,0,K5/F5-1)</f>
        <v>0.21897749113736698</v>
      </c>
    </row>
    <row r="6" spans="1:15" x14ac:dyDescent="0.3">
      <c r="A6" s="6" t="s">
        <v>2</v>
      </c>
      <c r="B6" s="47">
        <v>57.479713986474337</v>
      </c>
      <c r="C6" s="81">
        <v>34150798.389999993</v>
      </c>
      <c r="D6" s="81">
        <v>67939488.299999997</v>
      </c>
      <c r="E6" s="82">
        <v>20371</v>
      </c>
      <c r="F6" s="82">
        <v>354.40329443520784</v>
      </c>
      <c r="G6" s="86">
        <f ca="1">IF(E6=0,C6,C6*(1+IF(N6&lt;0,-1,1)*'Модель эластичности'!$T$15*POWER(ABS(N6),'Модель эластичности'!$T$10)*POWER(E6/72000,'Модель эластичности'!$U$10)))</f>
        <v>36114327.301226221</v>
      </c>
      <c r="H6" s="86">
        <f t="shared" ref="H6:H24" ca="1" si="3">D6/C6*G6</f>
        <v>71845726.390469596</v>
      </c>
      <c r="I6" s="48">
        <f t="shared" si="0"/>
        <v>21337.187603502967</v>
      </c>
      <c r="J6" s="96">
        <f ca="1">ChooseClosest('Поиск решения'!$B$1,I6,INDIRECT(CONCATENATE("Таблица2[",A6,"]")),COUNT(INDIRECT(CONCATENATE("Таблица2[",A6,"]"))))</f>
        <v>21357</v>
      </c>
      <c r="K6" s="48">
        <v>371.21248739205384</v>
      </c>
      <c r="L6" s="87">
        <f t="shared" ca="1" si="1"/>
        <v>5.7495842082602389E-2</v>
      </c>
      <c r="M6" s="87">
        <f t="shared" ca="1" si="2"/>
        <v>5.7495842082602167E-2</v>
      </c>
      <c r="N6" s="87">
        <f t="shared" ref="N6:N24" ca="1" si="4">IF(E6=0,0,J6/E6-1)</f>
        <v>4.8402140297481688E-2</v>
      </c>
      <c r="O6" s="88">
        <f t="shared" ref="O6:O24" si="5">IF(F6=0,0,K6/F6-1)</f>
        <v>4.7429561803689957E-2</v>
      </c>
    </row>
    <row r="7" spans="1:15" x14ac:dyDescent="0.3">
      <c r="A7" s="6" t="s">
        <v>3</v>
      </c>
      <c r="B7" s="47">
        <v>139.94328991145633</v>
      </c>
      <c r="C7" s="81">
        <v>11777423.719800003</v>
      </c>
      <c r="D7" s="81">
        <v>24037331</v>
      </c>
      <c r="E7" s="82">
        <v>22800</v>
      </c>
      <c r="F7" s="82">
        <v>162.92313846863121</v>
      </c>
      <c r="G7" s="86">
        <f ca="1">IF(E7=0,C7,C7*(1+IF(N7&lt;0,-1,1)*'Модель эластичности'!$T$15*POWER(ABS(N7),'Модель эластичности'!$T$10)*POWER(E7/72000,'Модель эластичности'!$U$10)))</f>
        <v>9574806.391054729</v>
      </c>
      <c r="H7" s="86">
        <f t="shared" ca="1" si="3"/>
        <v>19541862.12182967</v>
      </c>
      <c r="I7" s="48">
        <f t="shared" si="0"/>
        <v>18240</v>
      </c>
      <c r="J7" s="96">
        <f ca="1">ChooseClosest('Поиск решения'!$B$1,I7,INDIRECT(CONCATENATE("Таблица2[",A7,"]")),COUNT(INDIRECT(CONCATENATE("Таблица2[",A7,"]"))))</f>
        <v>18240</v>
      </c>
      <c r="K7" s="48">
        <v>130.33851077490496</v>
      </c>
      <c r="L7" s="87">
        <f t="shared" ca="1" si="1"/>
        <v>-0.18702030097144862</v>
      </c>
      <c r="M7" s="87">
        <f t="shared" ca="1" si="2"/>
        <v>-0.18702030097144851</v>
      </c>
      <c r="N7" s="87">
        <f t="shared" ca="1" si="4"/>
        <v>-0.19999999999999996</v>
      </c>
      <c r="O7" s="88">
        <f t="shared" si="5"/>
        <v>-0.20000000000000007</v>
      </c>
    </row>
    <row r="8" spans="1:15" x14ac:dyDescent="0.3">
      <c r="A8" s="6" t="s">
        <v>31</v>
      </c>
      <c r="B8" s="47">
        <v>100.84160348504267</v>
      </c>
      <c r="C8" s="81">
        <v>1813297.6344000001</v>
      </c>
      <c r="D8" s="81">
        <v>3689435</v>
      </c>
      <c r="E8" s="82">
        <v>1960</v>
      </c>
      <c r="F8" s="82">
        <v>19.43642239178314</v>
      </c>
      <c r="G8" s="86">
        <f ca="1">IF(E8=0,C8,C8*(1+IF(N8&lt;0,-1,1)*'Модель эластичности'!$T$15*POWER(ABS(N8),'Модель эластичности'!$T$10)*POWER(E8/72000,'Модель эластичности'!$U$10)))</f>
        <v>2138695.1896155812</v>
      </c>
      <c r="H8" s="86">
        <f t="shared" ca="1" si="3"/>
        <v>4351506.7450635405</v>
      </c>
      <c r="I8" s="48">
        <f t="shared" si="0"/>
        <v>2249.6733452459134</v>
      </c>
      <c r="J8" s="96">
        <f ca="1">ChooseClosest('Поиск решения'!$B$1,I8,INDIRECT(CONCATENATE("Таблица2[",A8,"]")),COUNT(INDIRECT(CONCATENATE("Таблица2[",A8,"]"))))</f>
        <v>2246</v>
      </c>
      <c r="K8" s="48">
        <v>22.308980296803753</v>
      </c>
      <c r="L8" s="87">
        <f t="shared" ca="1" si="1"/>
        <v>0.179450714015436</v>
      </c>
      <c r="M8" s="87">
        <f t="shared" ca="1" si="2"/>
        <v>0.17945071401543622</v>
      </c>
      <c r="N8" s="87">
        <f t="shared" ca="1" si="4"/>
        <v>0.14591836734693886</v>
      </c>
      <c r="O8" s="88">
        <f t="shared" si="5"/>
        <v>0.14779252308464974</v>
      </c>
    </row>
    <row r="9" spans="1:15" x14ac:dyDescent="0.3">
      <c r="A9" s="6" t="s">
        <v>7</v>
      </c>
      <c r="B9" s="47">
        <v>47.667546713359634</v>
      </c>
      <c r="C9" s="81">
        <v>4820805.9916000003</v>
      </c>
      <c r="D9" s="81">
        <v>9491775</v>
      </c>
      <c r="E9" s="82">
        <v>4317</v>
      </c>
      <c r="F9" s="82">
        <v>90.564761512890868</v>
      </c>
      <c r="G9" s="86">
        <f ca="1">IF(E9=0,C9,C9*(1+IF(N9&lt;0,-1,1)*'Модель эластичности'!$T$15*POWER(ABS(N9),'Модель эластичности'!$T$10)*POWER(E9/72000,'Модель эластичности'!$U$10)))</f>
        <v>3798926.6377071245</v>
      </c>
      <c r="H9" s="86">
        <f t="shared" ca="1" si="3"/>
        <v>7479777.6449524555</v>
      </c>
      <c r="I9" s="48">
        <f t="shared" si="0"/>
        <v>3453.6</v>
      </c>
      <c r="J9" s="96">
        <f ca="1">ChooseClosest('Поиск решения'!$B$1,I9,INDIRECT(CONCATENATE("Таблица2[",A9,"]")),COUNT(INDIRECT(CONCATENATE("Таблица2[",A9,"]"))))</f>
        <v>3480</v>
      </c>
      <c r="K9" s="48">
        <v>72.451809210312689</v>
      </c>
      <c r="L9" s="87">
        <f t="shared" ca="1" si="1"/>
        <v>-0.21197271901699566</v>
      </c>
      <c r="M9" s="87">
        <f t="shared" ca="1" si="2"/>
        <v>-0.21197271901699566</v>
      </c>
      <c r="N9" s="87">
        <f t="shared" ca="1" si="4"/>
        <v>-0.19388464211257816</v>
      </c>
      <c r="O9" s="88">
        <f t="shared" si="5"/>
        <v>-0.20000000000000007</v>
      </c>
    </row>
    <row r="10" spans="1:15" x14ac:dyDescent="0.3">
      <c r="A10" s="6" t="s">
        <v>5</v>
      </c>
      <c r="B10" s="47">
        <v>200.30041675173749</v>
      </c>
      <c r="C10" s="81">
        <v>2667858.0748000005</v>
      </c>
      <c r="D10" s="81">
        <v>5197006</v>
      </c>
      <c r="E10" s="82">
        <v>12190</v>
      </c>
      <c r="F10" s="82">
        <v>60.85858530743301</v>
      </c>
      <c r="G10" s="86">
        <f ca="1">IF(E10=0,C10,C10*(1+IF(N10&lt;0,-1,1)*'Модель эластичности'!$T$15*POWER(ABS(N10),'Модель эластичности'!$T$10)*POWER(E10/72000,'Модель эластичности'!$U$10)))</f>
        <v>2004389.9913896478</v>
      </c>
      <c r="H10" s="86">
        <f t="shared" ca="1" si="3"/>
        <v>3904565.5801509828</v>
      </c>
      <c r="I10" s="48">
        <f t="shared" si="0"/>
        <v>9752</v>
      </c>
      <c r="J10" s="96">
        <f ca="1">ChooseClosest('Поиск решения'!$B$1,I10,INDIRECT(CONCATENATE("Таблица2[",A10,"]")),COUNT(INDIRECT(CONCATENATE("Таблица2[",A10,"]"))))</f>
        <v>8990</v>
      </c>
      <c r="K10" s="48">
        <v>48.686868245946407</v>
      </c>
      <c r="L10" s="87">
        <f t="shared" ca="1" si="1"/>
        <v>-0.2486894223037297</v>
      </c>
      <c r="M10" s="87">
        <f t="shared" ca="1" si="2"/>
        <v>-0.2486894223037297</v>
      </c>
      <c r="N10" s="87">
        <f t="shared" ca="1" si="4"/>
        <v>-0.26251025430680885</v>
      </c>
      <c r="O10" s="88">
        <f t="shared" si="5"/>
        <v>-0.20000000000000007</v>
      </c>
    </row>
    <row r="11" spans="1:15" x14ac:dyDescent="0.3">
      <c r="A11" s="6" t="s">
        <v>6</v>
      </c>
      <c r="B11" s="47">
        <v>76.202254274593201</v>
      </c>
      <c r="C11" s="81">
        <v>2533184.0816000002</v>
      </c>
      <c r="D11" s="81">
        <v>4969090</v>
      </c>
      <c r="E11" s="82">
        <v>2100</v>
      </c>
      <c r="F11" s="82">
        <v>27.558239844620537</v>
      </c>
      <c r="G11" s="86">
        <f ca="1">IF(E11=0,C11,C11*(1+IF(N11&lt;0,-1,1)*'Модель эластичности'!$T$15*POWER(ABS(N11),'Модель эластичности'!$T$10)*POWER(E11/72000,'Модель эластичности'!$U$10)))</f>
        <v>2926780.4307138338</v>
      </c>
      <c r="H11" s="86">
        <f t="shared" ca="1" si="3"/>
        <v>5741167.9933145382</v>
      </c>
      <c r="I11" s="48">
        <f t="shared" si="0"/>
        <v>2328.0681788341258</v>
      </c>
      <c r="J11" s="96">
        <f ca="1">ChooseClosest('Поиск решения'!$B$1,I11,INDIRECT(CONCATENATE("Таблица2[",A11,"]")),COUNT(INDIRECT(CONCATENATE("Таблица2[",A11,"]"))))</f>
        <v>2360</v>
      </c>
      <c r="K11" s="48">
        <v>30.551172022352276</v>
      </c>
      <c r="L11" s="87">
        <f t="shared" ca="1" si="1"/>
        <v>0.15537613392281857</v>
      </c>
      <c r="M11" s="87">
        <f t="shared" ca="1" si="2"/>
        <v>0.15537613392281857</v>
      </c>
      <c r="N11" s="87">
        <f t="shared" ca="1" si="4"/>
        <v>0.12380952380952381</v>
      </c>
      <c r="O11" s="88">
        <f t="shared" si="5"/>
        <v>0.10860389468291709</v>
      </c>
    </row>
    <row r="12" spans="1:15" x14ac:dyDescent="0.3">
      <c r="A12" s="6" t="s">
        <v>8</v>
      </c>
      <c r="B12" s="47">
        <v>95.424503831582712</v>
      </c>
      <c r="C12" s="81">
        <v>5231083.1996000009</v>
      </c>
      <c r="D12" s="81">
        <v>10342836</v>
      </c>
      <c r="E12" s="82">
        <v>5220</v>
      </c>
      <c r="F12" s="82">
        <v>54.702930488513928</v>
      </c>
      <c r="G12" s="86">
        <f ca="1">IF(E12=0,C12,C12*(1+IF(N12&lt;0,-1,1)*'Модель эластичности'!$T$15*POWER(ABS(N12),'Модель эластичности'!$T$10)*POWER(E12/72000,'Модель эластичности'!$U$10)))</f>
        <v>5534175.1856621793</v>
      </c>
      <c r="H12" s="86">
        <f t="shared" ca="1" si="3"/>
        <v>10942105.899778139</v>
      </c>
      <c r="I12" s="48">
        <f t="shared" si="0"/>
        <v>5516.313099354008</v>
      </c>
      <c r="J12" s="96">
        <f ca="1">ChooseClosest('Поиск решения'!$B$1,I12,INDIRECT(CONCATENATE("Таблица2[",A12,"]")),COUNT(INDIRECT(CONCATENATE("Таблица2[",A12,"]"))))</f>
        <v>5440</v>
      </c>
      <c r="K12" s="48">
        <v>57.808140235027039</v>
      </c>
      <c r="L12" s="87">
        <f t="shared" ca="1" si="1"/>
        <v>5.7940578365367035E-2</v>
      </c>
      <c r="M12" s="87">
        <f t="shared" ca="1" si="2"/>
        <v>5.7940578365367035E-2</v>
      </c>
      <c r="N12" s="87">
        <f t="shared" ca="1" si="4"/>
        <v>4.2145593869731712E-2</v>
      </c>
      <c r="O12" s="88">
        <f t="shared" si="5"/>
        <v>5.676496156207067E-2</v>
      </c>
    </row>
    <row r="13" spans="1:15" x14ac:dyDescent="0.3">
      <c r="A13" s="6" t="s">
        <v>21</v>
      </c>
      <c r="B13" s="47">
        <v>84.645230237734296</v>
      </c>
      <c r="C13" s="81">
        <v>3073017.8821</v>
      </c>
      <c r="D13" s="81">
        <v>6264009</v>
      </c>
      <c r="E13" s="82">
        <v>4990</v>
      </c>
      <c r="F13" s="82">
        <v>58.951933688231499</v>
      </c>
      <c r="G13" s="86">
        <f ca="1">IF(E13=0,C13,C13*(1+IF(N13&lt;0,-1,1)*'Модель эластичности'!$T$15*POWER(ABS(N13),'Модель эластичности'!$T$10)*POWER(E13/72000,'Модель эластичности'!$U$10)))</f>
        <v>2434317.3489001817</v>
      </c>
      <c r="H13" s="86">
        <f t="shared" ca="1" si="3"/>
        <v>4962088.2036477095</v>
      </c>
      <c r="I13" s="48">
        <f t="shared" si="0"/>
        <v>3992</v>
      </c>
      <c r="J13" s="96">
        <f ca="1">ChooseClosest('Поиск решения'!$B$1,I13,INDIRECT(CONCATENATE("Таблица2[",A13,"]")),COUNT(INDIRECT(CONCATENATE("Таблица2[",A13,"]"))))</f>
        <v>4030</v>
      </c>
      <c r="K13" s="48">
        <v>47.161546950585198</v>
      </c>
      <c r="L13" s="87">
        <f t="shared" ca="1" si="1"/>
        <v>-0.20784146324698616</v>
      </c>
      <c r="M13" s="87">
        <f t="shared" ca="1" si="2"/>
        <v>-0.20784146324698616</v>
      </c>
      <c r="N13" s="87">
        <f t="shared" ca="1" si="4"/>
        <v>-0.19238476953907813</v>
      </c>
      <c r="O13" s="88">
        <f t="shared" si="5"/>
        <v>-0.20000000000000007</v>
      </c>
    </row>
    <row r="14" spans="1:15" x14ac:dyDescent="0.3">
      <c r="A14" s="6" t="s">
        <v>22</v>
      </c>
      <c r="B14" s="47">
        <v>75.707183005004808</v>
      </c>
      <c r="C14" s="81">
        <v>1774984.7349</v>
      </c>
      <c r="D14" s="81">
        <v>3676237.04</v>
      </c>
      <c r="E14" s="82">
        <v>4440</v>
      </c>
      <c r="F14" s="82">
        <v>58.647011072997962</v>
      </c>
      <c r="G14" s="86">
        <f ca="1">IF(E14=0,C14,C14*(1+IF(N14&lt;0,-1,1)*'Модель эластичности'!$T$15*POWER(ABS(N14),'Модель эластичности'!$T$10)*POWER(E14/72000,'Модель эластичности'!$U$10)))</f>
        <v>1392706.8854847322</v>
      </c>
      <c r="H14" s="86">
        <f t="shared" ca="1" si="3"/>
        <v>2884487.1381783797</v>
      </c>
      <c r="I14" s="48">
        <f t="shared" si="0"/>
        <v>3552.0000000000005</v>
      </c>
      <c r="J14" s="96">
        <f ca="1">ChooseClosest('Поиск решения'!$B$1,I14,INDIRECT(CONCATENATE("Таблица2[",A14,"]")),COUNT(INDIRECT(CONCATENATE("Таблица2[",A14,"]"))))</f>
        <v>3560</v>
      </c>
      <c r="K14" s="48">
        <v>46.917608858398374</v>
      </c>
      <c r="L14" s="87">
        <f t="shared" ca="1" si="1"/>
        <v>-0.21536965467863856</v>
      </c>
      <c r="M14" s="87">
        <f t="shared" ca="1" si="2"/>
        <v>-0.21536965467863856</v>
      </c>
      <c r="N14" s="87">
        <f t="shared" ca="1" si="4"/>
        <v>-0.19819819819819817</v>
      </c>
      <c r="O14" s="88">
        <f t="shared" si="5"/>
        <v>-0.19999999999999996</v>
      </c>
    </row>
    <row r="15" spans="1:15" x14ac:dyDescent="0.3">
      <c r="A15" s="6" t="s">
        <v>23</v>
      </c>
      <c r="B15" s="47">
        <v>82.865429848853765</v>
      </c>
      <c r="C15" s="81">
        <v>1850828.4933999998</v>
      </c>
      <c r="D15" s="81">
        <v>3739770</v>
      </c>
      <c r="E15" s="82">
        <v>2520</v>
      </c>
      <c r="F15" s="82">
        <v>30.410751559443675</v>
      </c>
      <c r="G15" s="86">
        <f ca="1">IF(E15=0,C15,C15*(1+IF(N15&lt;0,-1,1)*'Модель эластичности'!$T$15*POWER(ABS(N15),'Модель эластичности'!$T$10)*POWER(E15/72000,'Модель эластичности'!$U$10)))</f>
        <v>1416729.3224290041</v>
      </c>
      <c r="H15" s="86">
        <f t="shared" ca="1" si="3"/>
        <v>2862632.5113502908</v>
      </c>
      <c r="I15" s="48">
        <f t="shared" si="0"/>
        <v>2018.40197512388</v>
      </c>
      <c r="J15" s="96">
        <f ca="1">ChooseClosest('Поиск решения'!$B$1,I15,INDIRECT(CONCATENATE("Таблица2[",A15,"]")),COUNT(INDIRECT(CONCATENATE("Таблица2[",A15,"]"))))</f>
        <v>2000</v>
      </c>
      <c r="K15" s="48">
        <v>24.357587703405844</v>
      </c>
      <c r="L15" s="87">
        <f t="shared" ca="1" si="1"/>
        <v>-0.23454316405813969</v>
      </c>
      <c r="M15" s="87">
        <f t="shared" ca="1" si="2"/>
        <v>-0.23454316405813969</v>
      </c>
      <c r="N15" s="87">
        <f t="shared" ca="1" si="4"/>
        <v>-0.20634920634920639</v>
      </c>
      <c r="O15" s="88">
        <f t="shared" si="5"/>
        <v>-0.19904683526830158</v>
      </c>
    </row>
    <row r="16" spans="1:15" x14ac:dyDescent="0.3">
      <c r="A16" s="6" t="s">
        <v>24</v>
      </c>
      <c r="B16" s="47">
        <v>77.522081883225454</v>
      </c>
      <c r="C16" s="81">
        <v>3720610.0422000005</v>
      </c>
      <c r="D16" s="81">
        <v>7260868.0999999996</v>
      </c>
      <c r="E16" s="82">
        <v>10560</v>
      </c>
      <c r="F16" s="82">
        <v>136.2192519017606</v>
      </c>
      <c r="G16" s="86">
        <f ca="1">IF(E16=0,C16,C16*(1+IF(N16&lt;0,-1,1)*'Модель эластичности'!$T$15*POWER(ABS(N16),'Модель эластичности'!$T$10)*POWER(E16/72000,'Модель эластичности'!$U$10)))</f>
        <v>2971981.8655767944</v>
      </c>
      <c r="H16" s="86">
        <f t="shared" ca="1" si="3"/>
        <v>5799900.5745803043</v>
      </c>
      <c r="I16" s="48">
        <f t="shared" si="0"/>
        <v>8448</v>
      </c>
      <c r="J16" s="96">
        <f ca="1">ChooseClosest('Поиск решения'!$B$1,I16,INDIRECT(CONCATENATE("Таблица2[",A16,"]")),COUNT(INDIRECT(CONCATENATE("Таблица2[",A16,"]"))))</f>
        <v>8440</v>
      </c>
      <c r="K16" s="48">
        <v>108.97540152140847</v>
      </c>
      <c r="L16" s="87">
        <f t="shared" ca="1" si="1"/>
        <v>-0.20121113691897186</v>
      </c>
      <c r="M16" s="87">
        <f t="shared" ca="1" si="2"/>
        <v>-0.20121113691897186</v>
      </c>
      <c r="N16" s="87">
        <f t="shared" ca="1" si="4"/>
        <v>-0.2007575757575758</v>
      </c>
      <c r="O16" s="88">
        <f t="shared" si="5"/>
        <v>-0.20000000000000007</v>
      </c>
    </row>
    <row r="17" spans="1:15" x14ac:dyDescent="0.3">
      <c r="A17" s="6" t="s">
        <v>25</v>
      </c>
      <c r="B17" s="47">
        <v>73.339347989121947</v>
      </c>
      <c r="C17" s="81">
        <v>1775098.0521000002</v>
      </c>
      <c r="D17" s="81">
        <v>3521010</v>
      </c>
      <c r="E17" s="82">
        <v>3880</v>
      </c>
      <c r="F17" s="82">
        <v>52.904751765389307</v>
      </c>
      <c r="G17" s="86">
        <f ca="1">IF(E17=0,C17,C17*(1+IF(N17&lt;0,-1,1)*'Модель эластичности'!$T$15*POWER(ABS(N17),'Модель эластичности'!$T$10)*POWER(E17/72000,'Модель эластичности'!$U$10)))</f>
        <v>1391887.29609832</v>
      </c>
      <c r="H17" s="86">
        <f t="shared" ca="1" si="3"/>
        <v>2760889.226731604</v>
      </c>
      <c r="I17" s="48">
        <f t="shared" si="0"/>
        <v>3103.9999999999995</v>
      </c>
      <c r="J17" s="96">
        <f ca="1">ChooseClosest('Поиск решения'!$B$1,I17,INDIRECT(CONCATENATE("Таблица2[",A17,"]")),COUNT(INDIRECT(CONCATENATE("Таблица2[",A17,"]"))))</f>
        <v>3120</v>
      </c>
      <c r="K17" s="48">
        <v>42.32380141231144</v>
      </c>
      <c r="L17" s="87">
        <f t="shared" ca="1" si="1"/>
        <v>-0.2158814582373797</v>
      </c>
      <c r="M17" s="87">
        <f t="shared" ca="1" si="2"/>
        <v>-0.21588145823737959</v>
      </c>
      <c r="N17" s="87">
        <f t="shared" ca="1" si="4"/>
        <v>-0.19587628865979378</v>
      </c>
      <c r="O17" s="88">
        <f t="shared" si="5"/>
        <v>-0.20000000000000007</v>
      </c>
    </row>
    <row r="18" spans="1:15" x14ac:dyDescent="0.3">
      <c r="A18" s="6" t="s">
        <v>14</v>
      </c>
      <c r="B18" s="47">
        <v>53.237569339012325</v>
      </c>
      <c r="C18" s="81">
        <v>2078059.3864000002</v>
      </c>
      <c r="D18" s="81">
        <v>4102559.14</v>
      </c>
      <c r="E18" s="82">
        <v>3059</v>
      </c>
      <c r="F18" s="82">
        <v>57.459422696790448</v>
      </c>
      <c r="G18" s="86">
        <f ca="1">IF(E18=0,C18,C18*(1+IF(N18&lt;0,-1,1)*'Модель эластичности'!$T$15*POWER(ABS(N18),'Модель эластичности'!$T$10)*POWER(E18/72000,'Модель эластичности'!$U$10)))</f>
        <v>1613355.6046260064</v>
      </c>
      <c r="H18" s="86">
        <f t="shared" ca="1" si="3"/>
        <v>3185128.7913841158</v>
      </c>
      <c r="I18" s="48">
        <f t="shared" si="0"/>
        <v>2448.405714875511</v>
      </c>
      <c r="J18" s="96">
        <f ca="1">ChooseClosest('Поиск решения'!$B$1,I18,INDIRECT(CONCATENATE("Таблица2[",A18,"]")),COUNT(INDIRECT(CONCATENATE("Таблица2[",A18,"]"))))</f>
        <v>2450</v>
      </c>
      <c r="K18" s="48">
        <v>45.990185977204767</v>
      </c>
      <c r="L18" s="87">
        <f t="shared" ca="1" si="1"/>
        <v>-0.22362391797620362</v>
      </c>
      <c r="M18" s="87">
        <f t="shared" ca="1" si="2"/>
        <v>-0.22362391797620362</v>
      </c>
      <c r="N18" s="87">
        <f t="shared" ca="1" si="4"/>
        <v>-0.1990846681922197</v>
      </c>
      <c r="O18" s="88">
        <f t="shared" si="5"/>
        <v>-0.19960584672261816</v>
      </c>
    </row>
    <row r="19" spans="1:15" x14ac:dyDescent="0.3">
      <c r="A19" s="6" t="s">
        <v>15</v>
      </c>
      <c r="B19" s="47">
        <v>112.23818489190475</v>
      </c>
      <c r="C19" s="81">
        <v>3535516.3096000007</v>
      </c>
      <c r="D19" s="81">
        <v>6519727</v>
      </c>
      <c r="E19" s="82">
        <v>2665</v>
      </c>
      <c r="F19" s="82">
        <v>23.744147346704061</v>
      </c>
      <c r="G19" s="86">
        <f ca="1">IF(E19=0,C19,C19*(1+IF(N19&lt;0,-1,1)*'Модель эластичности'!$T$15*POWER(ABS(N19),'Модель эластичности'!$T$10)*POWER(E19/72000,'Модель эластичности'!$U$10)))</f>
        <v>3890267.2110842308</v>
      </c>
      <c r="H19" s="86">
        <f t="shared" ca="1" si="3"/>
        <v>7173911.234534828</v>
      </c>
      <c r="I19" s="48">
        <f t="shared" si="0"/>
        <v>5818.5853300632089</v>
      </c>
      <c r="J19" s="96">
        <f ca="1">ChooseClosest('Поиск решения'!$B$1,I19,INDIRECT(CONCATENATE("Таблица2[",A19,"]")),COUNT(INDIRECT(CONCATENATE("Таблица2[",A19,"]"))))</f>
        <v>2866</v>
      </c>
      <c r="K19" s="48">
        <v>51.841406163749163</v>
      </c>
      <c r="L19" s="87">
        <f t="shared" ca="1" si="1"/>
        <v>0.10033920661629359</v>
      </c>
      <c r="M19" s="87">
        <f t="shared" ca="1" si="2"/>
        <v>0.10033920661629359</v>
      </c>
      <c r="N19" s="87">
        <f t="shared" ca="1" si="4"/>
        <v>7.5422138836773067E-2</v>
      </c>
      <c r="O19" s="88">
        <f t="shared" si="5"/>
        <v>1.1833340825753131</v>
      </c>
    </row>
    <row r="20" spans="1:15" x14ac:dyDescent="0.3">
      <c r="A20" s="6" t="s">
        <v>30</v>
      </c>
      <c r="B20" s="47">
        <v>71.022290061663654</v>
      </c>
      <c r="C20" s="81">
        <v>2781944.5647999994</v>
      </c>
      <c r="D20" s="81">
        <v>5191247</v>
      </c>
      <c r="E20" s="82">
        <v>1308</v>
      </c>
      <c r="F20" s="82">
        <v>18.416753372277292</v>
      </c>
      <c r="G20" s="86">
        <f ca="1">IF(E20=0,C20,C20*(1+IF(N20&lt;0,-1,1)*'Модель эластичности'!$T$15*POWER(ABS(N20),'Модель эластичности'!$T$10)*POWER(E20/72000,'Модель эластичности'!$U$10)))</f>
        <v>5370044.3297087187</v>
      </c>
      <c r="H20" s="86">
        <f t="shared" ca="1" si="3"/>
        <v>10020769.956813125</v>
      </c>
      <c r="I20" s="48">
        <f t="shared" si="0"/>
        <v>3760.3411767145167</v>
      </c>
      <c r="J20" s="96">
        <f ca="1">ChooseClosest('Поиск решения'!$B$1,I20,INDIRECT(CONCATENATE("Таблица2[",A20,"]")),COUNT(INDIRECT(CONCATENATE("Таблица2[",A20,"]"))))</f>
        <v>2608</v>
      </c>
      <c r="K20" s="48">
        <v>52.945929699671431</v>
      </c>
      <c r="L20" s="87">
        <f t="shared" ca="1" si="1"/>
        <v>0.93032039446651726</v>
      </c>
      <c r="M20" s="87">
        <f t="shared" ca="1" si="2"/>
        <v>0.93032039446651749</v>
      </c>
      <c r="N20" s="87">
        <f t="shared" ca="1" si="4"/>
        <v>0.99388379204892963</v>
      </c>
      <c r="O20" s="88">
        <f t="shared" si="5"/>
        <v>1.8748785754698138</v>
      </c>
    </row>
    <row r="21" spans="1:15" x14ac:dyDescent="0.3">
      <c r="A21" s="6" t="s">
        <v>26</v>
      </c>
      <c r="B21" s="47">
        <v>40.250569209829671</v>
      </c>
      <c r="C21" s="81">
        <v>2829351.0959000001</v>
      </c>
      <c r="D21" s="81">
        <v>5771651</v>
      </c>
      <c r="E21" s="82">
        <v>1368</v>
      </c>
      <c r="F21" s="82">
        <v>33.987096999013815</v>
      </c>
      <c r="G21" s="86">
        <f ca="1">IF(E21=0,C21,C21*(1+IF(N21&lt;0,-1,1)*'Модель эластичности'!$T$15*POWER(ABS(N21),'Модель эластичности'!$T$10)*POWER(E21/72000,'Модель эластичности'!$U$10)))</f>
        <v>3052428.2551360242</v>
      </c>
      <c r="H21" s="86">
        <f t="shared" ca="1" si="3"/>
        <v>6226710.6463788124</v>
      </c>
      <c r="I21" s="48">
        <f t="shared" si="0"/>
        <v>1469.1034874232373</v>
      </c>
      <c r="J21" s="96">
        <f ca="1">ChooseClosest('Поиск решения'!$B$1,I21,INDIRECT(CONCATENATE("Таблица2[",A21,"]")),COUNT(INDIRECT(CONCATENATE("Таблица2[",A21,"]"))))</f>
        <v>1440</v>
      </c>
      <c r="K21" s="48">
        <v>36.49894936304316</v>
      </c>
      <c r="L21" s="87">
        <f t="shared" ca="1" si="1"/>
        <v>7.8843929818142477E-2</v>
      </c>
      <c r="M21" s="87">
        <f t="shared" ca="1" si="2"/>
        <v>7.8843929818142477E-2</v>
      </c>
      <c r="N21" s="87">
        <f t="shared" ca="1" si="4"/>
        <v>5.2631578947368363E-2</v>
      </c>
      <c r="O21" s="88">
        <f t="shared" si="5"/>
        <v>7.3906058057922053E-2</v>
      </c>
    </row>
    <row r="22" spans="1:15" x14ac:dyDescent="0.3">
      <c r="A22" s="6" t="s">
        <v>27</v>
      </c>
      <c r="B22" s="47">
        <v>42.229873267088593</v>
      </c>
      <c r="C22" s="81">
        <v>1838095.9138000007</v>
      </c>
      <c r="D22" s="81">
        <v>4546641</v>
      </c>
      <c r="E22" s="82">
        <v>1596</v>
      </c>
      <c r="F22" s="82">
        <v>37.793151542413597</v>
      </c>
      <c r="G22" s="86">
        <f ca="1">IF(E22=0,C22,C22*(1+IF(N22&lt;0,-1,1)*'Модель эластичности'!$T$15*POWER(ABS(N22),'Модель эластичности'!$T$10)*POWER(E22/72000,'Модель эластичности'!$U$10)))</f>
        <v>1412091.7014225433</v>
      </c>
      <c r="H22" s="86">
        <f t="shared" ca="1" si="3"/>
        <v>3492893.911164023</v>
      </c>
      <c r="I22" s="48">
        <f t="shared" si="0"/>
        <v>1276.8</v>
      </c>
      <c r="J22" s="96">
        <f ca="1">ChooseClosest('Поиск решения'!$B$1,I22,INDIRECT(CONCATENATE("Таблица2[",A22,"]")),COUNT(INDIRECT(CONCATENATE("Таблица2[",A22,"]"))))</f>
        <v>1287</v>
      </c>
      <c r="K22" s="48">
        <v>30.234521233930877</v>
      </c>
      <c r="L22" s="87">
        <f t="shared" ca="1" si="1"/>
        <v>-0.23176386453999265</v>
      </c>
      <c r="M22" s="87">
        <f t="shared" ca="1" si="2"/>
        <v>-0.23176386453999276</v>
      </c>
      <c r="N22" s="87">
        <f t="shared" ca="1" si="4"/>
        <v>-0.19360902255639101</v>
      </c>
      <c r="O22" s="88">
        <f t="shared" si="5"/>
        <v>-0.19999999999999996</v>
      </c>
    </row>
    <row r="23" spans="1:15" x14ac:dyDescent="0.3">
      <c r="A23" s="6" t="s">
        <v>28</v>
      </c>
      <c r="B23" s="47">
        <v>100.94917456782323</v>
      </c>
      <c r="C23" s="81">
        <v>1029042.8557</v>
      </c>
      <c r="D23" s="81">
        <v>2116597</v>
      </c>
      <c r="E23" s="82">
        <v>1056</v>
      </c>
      <c r="F23" s="82">
        <v>10.460709604817232</v>
      </c>
      <c r="G23" s="86">
        <f ca="1">IF(E23=0,C23,C23*(1+IF(N23&lt;0,-1,1)*'Модель эластичности'!$T$15*POWER(ABS(N23),'Модель эластичности'!$T$10)*POWER(E23/72000,'Модель эластичности'!$U$10)))</f>
        <v>1335858.925522828</v>
      </c>
      <c r="H23" s="86">
        <f t="shared" ca="1" si="3"/>
        <v>2747674.6750857807</v>
      </c>
      <c r="I23" s="48">
        <f t="shared" si="0"/>
        <v>1328.769291055602</v>
      </c>
      <c r="J23" s="96">
        <f ca="1">ChooseClosest('Поиск решения'!$B$1,I23,INDIRECT(CONCATENATE("Таблица2[",A23,"]")),COUNT(INDIRECT(CONCATENATE("Таблица2[",A23,"]"))))</f>
        <v>1320</v>
      </c>
      <c r="K23" s="48">
        <v>13.162755384026061</v>
      </c>
      <c r="L23" s="87">
        <f t="shared" ca="1" si="1"/>
        <v>0.29815674645942547</v>
      </c>
      <c r="M23" s="87">
        <f t="shared" ca="1" si="2"/>
        <v>0.29815674645942547</v>
      </c>
      <c r="N23" s="87">
        <f t="shared" ca="1" si="4"/>
        <v>0.25</v>
      </c>
      <c r="O23" s="88">
        <f t="shared" si="5"/>
        <v>0.25830425289356262</v>
      </c>
    </row>
    <row r="24" spans="1:15" x14ac:dyDescent="0.3">
      <c r="A24" s="6" t="s">
        <v>29</v>
      </c>
      <c r="B24" s="47">
        <v>100.84160348504265</v>
      </c>
      <c r="C24" s="81">
        <v>599163.64149999991</v>
      </c>
      <c r="D24" s="81">
        <v>1184811</v>
      </c>
      <c r="E24" s="82">
        <v>200</v>
      </c>
      <c r="F24" s="82">
        <v>1.9833084073248104</v>
      </c>
      <c r="G24" s="86">
        <f ca="1">IF(E24=0,C24,C24*(1+IF(N24&lt;0,-1,1)*'Модель эластичности'!$T$15*POWER(ABS(N24),'Модель эластичности'!$T$10)*POWER(E24/72000,'Модель эластичности'!$U$10)))</f>
        <v>1787629.3010802194</v>
      </c>
      <c r="H24" s="86">
        <f t="shared" ca="1" si="3"/>
        <v>3534932.2174151917</v>
      </c>
      <c r="I24" s="48">
        <f t="shared" si="0"/>
        <v>600</v>
      </c>
      <c r="J24" s="96">
        <f ca="1">ChooseClosest('Поиск решения'!$B$1,I24,INDIRECT(CONCATENATE("Таблица2[",A24,"]")),COUNT(INDIRECT(CONCATENATE("Таблица2[",A24,"]"))))</f>
        <v>600</v>
      </c>
      <c r="K24" s="48">
        <v>5.9499252219744312</v>
      </c>
      <c r="L24" s="87">
        <f t="shared" ca="1" si="1"/>
        <v>1.9835410182849351</v>
      </c>
      <c r="M24" s="87">
        <f t="shared" ca="1" si="2"/>
        <v>1.9835410182849347</v>
      </c>
      <c r="N24" s="87">
        <f t="shared" ca="1" si="4"/>
        <v>2</v>
      </c>
      <c r="O24" s="88">
        <f t="shared" si="5"/>
        <v>2</v>
      </c>
    </row>
    <row r="25" spans="1:15" x14ac:dyDescent="0.3">
      <c r="A25" s="21" t="s">
        <v>19</v>
      </c>
      <c r="B25" s="21"/>
      <c r="C25" s="40">
        <f t="shared" ref="C25:K25" si="6">SUM(C5:C24)</f>
        <v>119667431.57389997</v>
      </c>
      <c r="D25" s="40">
        <f t="shared" si="6"/>
        <v>237643140.57999998</v>
      </c>
      <c r="E25" s="40">
        <f t="shared" si="6"/>
        <v>119526</v>
      </c>
      <c r="F25" s="40">
        <f t="shared" si="6"/>
        <v>1527.5598626409983</v>
      </c>
      <c r="G25" s="85">
        <f t="shared" ca="1" si="6"/>
        <v>126299268.48403278</v>
      </c>
      <c r="H25" s="85">
        <f t="shared" ca="1" si="6"/>
        <v>249922578.67056799</v>
      </c>
      <c r="I25" s="85">
        <f t="shared" si="6"/>
        <v>116449.7522526346</v>
      </c>
      <c r="J25" s="97">
        <f t="shared" ca="1" si="6"/>
        <v>111602</v>
      </c>
      <c r="K25" s="85">
        <f t="shared" si="6"/>
        <v>1527.5598626409985</v>
      </c>
      <c r="L25" s="55">
        <f t="shared" ca="1" si="1"/>
        <v>5.5418895708790661E-2</v>
      </c>
      <c r="M25" s="55">
        <f t="shared" ca="1" si="2"/>
        <v>5.1671754802593561E-2</v>
      </c>
      <c r="N25" s="55">
        <f>I25/E25-1</f>
        <v>-2.5737059278863161E-2</v>
      </c>
      <c r="O25" s="55">
        <f>K25/F25-1</f>
        <v>0</v>
      </c>
    </row>
    <row r="27" spans="1:15" x14ac:dyDescent="0.3">
      <c r="A27" s="45" t="s">
        <v>37</v>
      </c>
      <c r="B27" s="80"/>
    </row>
    <row r="28" spans="1:15" x14ac:dyDescent="0.3">
      <c r="A28" s="42"/>
      <c r="B28" s="42"/>
      <c r="C28" s="43"/>
      <c r="D28" s="43"/>
    </row>
    <row r="29" spans="1:15" x14ac:dyDescent="0.3">
      <c r="A29" s="21"/>
      <c r="B29" s="21"/>
      <c r="C29" s="83"/>
      <c r="D29" s="83"/>
      <c r="E29" s="83" t="s">
        <v>17</v>
      </c>
      <c r="F29" s="83"/>
      <c r="G29" s="94"/>
      <c r="H29" s="94"/>
      <c r="I29" s="94" t="s">
        <v>18</v>
      </c>
      <c r="J29" s="94"/>
      <c r="K29" s="94"/>
      <c r="L29" s="83"/>
      <c r="M29" s="83"/>
      <c r="N29" s="83" t="s">
        <v>266</v>
      </c>
      <c r="O29" s="83"/>
    </row>
    <row r="30" spans="1:15" ht="43.2" x14ac:dyDescent="0.3">
      <c r="A30" s="41" t="s">
        <v>0</v>
      </c>
      <c r="B30" s="41" t="s">
        <v>5038</v>
      </c>
      <c r="C30" s="41" t="s">
        <v>5035</v>
      </c>
      <c r="D30" s="41" t="s">
        <v>5028</v>
      </c>
      <c r="E30" s="41" t="s">
        <v>5029</v>
      </c>
      <c r="F30" s="41" t="s">
        <v>5039</v>
      </c>
      <c r="G30" s="84" t="s">
        <v>5035</v>
      </c>
      <c r="H30" s="84" t="s">
        <v>5028</v>
      </c>
      <c r="I30" s="84" t="s">
        <v>5029</v>
      </c>
      <c r="J30" s="95" t="s">
        <v>5040</v>
      </c>
      <c r="K30" s="84" t="s">
        <v>5039</v>
      </c>
      <c r="L30" s="46" t="s">
        <v>5032</v>
      </c>
      <c r="M30" s="46" t="s">
        <v>5033</v>
      </c>
      <c r="N30" s="46" t="s">
        <v>5031</v>
      </c>
      <c r="O30" s="41" t="s">
        <v>5034</v>
      </c>
    </row>
    <row r="31" spans="1:15" x14ac:dyDescent="0.3">
      <c r="A31" s="6" t="s">
        <v>4</v>
      </c>
      <c r="B31" s="47">
        <v>54.740058776532976</v>
      </c>
      <c r="C31" s="81">
        <v>35068052.717099994</v>
      </c>
      <c r="D31" s="81">
        <v>65458630</v>
      </c>
      <c r="E31" s="82">
        <v>12762</v>
      </c>
      <c r="F31" s="82">
        <v>233.13822245055866</v>
      </c>
      <c r="G31" s="86">
        <f ca="1">IF(E31=0,C31,C31*(1+IF(N31&lt;0,-1,1)*'Модель эластичности'!$T$15*POWER(ABS(N31),'Модель эластичности'!$T$10)*POWER(E31/72000,'Модель эластичности'!$U$10)))</f>
        <v>47830936.582935363</v>
      </c>
      <c r="H31" s="86">
        <f ca="1">D31/C31*G31</f>
        <v>89282048.410093427</v>
      </c>
      <c r="I31" s="48">
        <f t="shared" ref="I31:I50" si="7">B31*K31</f>
        <v>18005.566218230437</v>
      </c>
      <c r="J31" s="96">
        <f ca="1">ChooseClosest('Поиск решения'!$B$1,I31,INDIRECT(CONCATENATE("Таблица2[",A31,"]")),COUNT(INDIRECT(CONCATENATE("Таблица2[",A31,"]"))))</f>
        <v>18064</v>
      </c>
      <c r="K31" s="48">
        <v>328.92851452233754</v>
      </c>
      <c r="L31" s="87">
        <f t="shared" ref="L31:L51" ca="1" si="8">G31/C31-1</f>
        <v>0.36394618112376365</v>
      </c>
      <c r="M31" s="87">
        <f t="shared" ref="M31:M51" ca="1" si="9">H31/D31-1</f>
        <v>0.36394618112376365</v>
      </c>
      <c r="N31" s="87">
        <f ca="1">IF(E31=0,0,J31/E31-1)</f>
        <v>0.41545212349161575</v>
      </c>
      <c r="O31" s="88">
        <f>IF(F31=0,0,K31/F31-1)</f>
        <v>0.41087339117931654</v>
      </c>
    </row>
    <row r="32" spans="1:15" x14ac:dyDescent="0.3">
      <c r="A32" s="6" t="s">
        <v>2</v>
      </c>
      <c r="B32" s="47">
        <v>57.479713986474337</v>
      </c>
      <c r="C32" s="81">
        <v>41610010.687399998</v>
      </c>
      <c r="D32" s="81">
        <v>79442340</v>
      </c>
      <c r="E32" s="82">
        <v>24894</v>
      </c>
      <c r="F32" s="82">
        <v>433.09192536792818</v>
      </c>
      <c r="G32" s="86">
        <f ca="1">IF(E32=0,C32,C32*(1+IF(N32&lt;0,-1,1)*'Модель эластичности'!$T$15*POWER(ABS(N32),'Модель эластичности'!$T$10)*POWER(E32/72000,'Модель эластичности'!$U$10)))</f>
        <v>42911844.662900582</v>
      </c>
      <c r="H32" s="86">
        <f t="shared" ref="H32:H50" ca="1" si="10">D32/C32*G32</f>
        <v>81927817.306944937</v>
      </c>
      <c r="I32" s="48">
        <f t="shared" si="7"/>
        <v>25382.290988912111</v>
      </c>
      <c r="J32" s="96">
        <f ca="1">ChooseClosest('Поиск решения'!$B$1,I32,INDIRECT(CONCATENATE("Таблица2[",A32,"]")),COUNT(INDIRECT(CONCATENATE("Таблица2[",A32,"]"))))</f>
        <v>25490</v>
      </c>
      <c r="K32" s="48">
        <v>441.5869396094223</v>
      </c>
      <c r="L32" s="87">
        <f t="shared" ca="1" si="8"/>
        <v>3.1286557104749591E-2</v>
      </c>
      <c r="M32" s="87">
        <f t="shared" ca="1" si="9"/>
        <v>3.1286557104749591E-2</v>
      </c>
      <c r="N32" s="87">
        <f t="shared" ref="N32:N50" ca="1" si="11">IF(E32=0,0,J32/E32-1)</f>
        <v>2.3941512010926314E-2</v>
      </c>
      <c r="O32" s="88">
        <f t="shared" ref="O32:O50" si="12">IF(F32=0,0,K32/F32-1)</f>
        <v>1.9614806335346291E-2</v>
      </c>
    </row>
    <row r="33" spans="1:15" x14ac:dyDescent="0.3">
      <c r="A33" s="6" t="s">
        <v>3</v>
      </c>
      <c r="B33" s="47">
        <v>139.94328991145633</v>
      </c>
      <c r="C33" s="81">
        <v>14787340.797700001</v>
      </c>
      <c r="D33" s="81">
        <v>29115003</v>
      </c>
      <c r="E33" s="82">
        <v>29664</v>
      </c>
      <c r="F33" s="82">
        <v>211.97157804971386</v>
      </c>
      <c r="G33" s="86">
        <f ca="1">IF(E33=0,C33,C33*(1+IF(N33&lt;0,-1,1)*'Модель эластичности'!$T$15*POWER(ABS(N33),'Модель эластичности'!$T$10)*POWER(E33/72000,'Модель эластичности'!$U$10)))</f>
        <v>12061559.840385124</v>
      </c>
      <c r="H33" s="86">
        <f t="shared" ca="1" si="10"/>
        <v>23748174.586746063</v>
      </c>
      <c r="I33" s="48">
        <f t="shared" si="7"/>
        <v>23731.199999999997</v>
      </c>
      <c r="J33" s="96">
        <f ca="1">ChooseClosest('Поиск решения'!$B$1,I33,INDIRECT(CONCATENATE("Таблица2[",A33,"]")),COUNT(INDIRECT(CONCATENATE("Таблица2[",A33,"]"))))</f>
        <v>23664</v>
      </c>
      <c r="K33" s="48">
        <v>169.57726243977106</v>
      </c>
      <c r="L33" s="87">
        <f t="shared" ca="1" si="8"/>
        <v>-0.18433205771106864</v>
      </c>
      <c r="M33" s="87">
        <f t="shared" ca="1" si="9"/>
        <v>-0.18433205771106864</v>
      </c>
      <c r="N33" s="87">
        <f t="shared" ca="1" si="11"/>
        <v>-0.20226537216828477</v>
      </c>
      <c r="O33" s="88">
        <f t="shared" si="12"/>
        <v>-0.20000000000000007</v>
      </c>
    </row>
    <row r="34" spans="1:15" x14ac:dyDescent="0.3">
      <c r="A34" s="6" t="s">
        <v>31</v>
      </c>
      <c r="B34" s="47">
        <v>100.84160348504267</v>
      </c>
      <c r="C34" s="81">
        <v>2703695.0133999996</v>
      </c>
      <c r="D34" s="81">
        <v>5545682</v>
      </c>
      <c r="E34" s="82">
        <v>4630</v>
      </c>
      <c r="F34" s="82">
        <v>45.913589629569358</v>
      </c>
      <c r="G34" s="86">
        <f ca="1">IF(E34=0,C34,C34*(1+IF(N34&lt;0,-1,1)*'Модель эластичности'!$T$15*POWER(ABS(N34),'Модель эластичности'!$T$10)*POWER(E34/72000,'Модель эластичности'!$U$10)))</f>
        <v>2108628.0128798787</v>
      </c>
      <c r="H34" s="86">
        <f t="shared" ca="1" si="10"/>
        <v>4325110.7679554196</v>
      </c>
      <c r="I34" s="48">
        <f t="shared" si="7"/>
        <v>3704.0000000000005</v>
      </c>
      <c r="J34" s="96">
        <f ca="1">ChooseClosest('Поиск решения'!$B$1,I34,INDIRECT(CONCATENATE("Таблица2[",A34,"]")),COUNT(INDIRECT(CONCATENATE("Таблица2[",A34,"]"))))</f>
        <v>3684</v>
      </c>
      <c r="K34" s="48">
        <v>36.730871703655488</v>
      </c>
      <c r="L34" s="87">
        <f t="shared" ca="1" si="8"/>
        <v>-0.2200939815958759</v>
      </c>
      <c r="M34" s="87">
        <f t="shared" ca="1" si="9"/>
        <v>-0.2200939815958759</v>
      </c>
      <c r="N34" s="87">
        <f t="shared" ca="1" si="11"/>
        <v>-0.20431965442764577</v>
      </c>
      <c r="O34" s="88">
        <f t="shared" si="12"/>
        <v>-0.19999999999999996</v>
      </c>
    </row>
    <row r="35" spans="1:15" x14ac:dyDescent="0.3">
      <c r="A35" s="6" t="s">
        <v>7</v>
      </c>
      <c r="B35" s="47">
        <v>47.667546713359634</v>
      </c>
      <c r="C35" s="81">
        <v>3512773.8465</v>
      </c>
      <c r="D35" s="81">
        <v>6516451</v>
      </c>
      <c r="E35" s="82">
        <v>3942</v>
      </c>
      <c r="F35" s="82">
        <v>82.697773890158857</v>
      </c>
      <c r="G35" s="86">
        <f ca="1">IF(E35=0,C35,C35*(1+IF(N35&lt;0,-1,1)*'Модель эластичности'!$T$15*POWER(ABS(N35),'Модель эластичности'!$T$10)*POWER(E35/72000,'Модель эластичности'!$U$10)))</f>
        <v>2763874.7307221708</v>
      </c>
      <c r="H35" s="86">
        <f t="shared" ca="1" si="10"/>
        <v>5127188.6662542708</v>
      </c>
      <c r="I35" s="48">
        <f t="shared" si="7"/>
        <v>3153.6</v>
      </c>
      <c r="J35" s="96">
        <f ca="1">ChooseClosest('Поиск решения'!$B$1,I35,INDIRECT(CONCATENATE("Таблица2[",A35,"]")),COUNT(INDIRECT(CONCATENATE("Таблица2[",A35,"]"))))</f>
        <v>3180</v>
      </c>
      <c r="K35" s="48">
        <v>66.158219112127085</v>
      </c>
      <c r="L35" s="87">
        <f t="shared" ca="1" si="8"/>
        <v>-0.21319309141520881</v>
      </c>
      <c r="M35" s="87">
        <f t="shared" ca="1" si="9"/>
        <v>-0.21319309141520881</v>
      </c>
      <c r="N35" s="87">
        <f t="shared" ca="1" si="11"/>
        <v>-0.19330289193302896</v>
      </c>
      <c r="O35" s="88">
        <f t="shared" si="12"/>
        <v>-0.19999999999999996</v>
      </c>
    </row>
    <row r="36" spans="1:15" x14ac:dyDescent="0.3">
      <c r="A36" s="6" t="s">
        <v>5</v>
      </c>
      <c r="B36" s="47">
        <v>200.30041675173749</v>
      </c>
      <c r="C36" s="81">
        <v>1720106.4872999999</v>
      </c>
      <c r="D36" s="81">
        <v>3284341</v>
      </c>
      <c r="E36" s="82">
        <v>8190</v>
      </c>
      <c r="F36" s="82">
        <v>40.888581925174435</v>
      </c>
      <c r="G36" s="86">
        <f ca="1">IF(E36=0,C36,C36*(1+IF(N36&lt;0,-1,1)*'Модель эластичности'!$T$15*POWER(ABS(N36),'Модель эластичности'!$T$10)*POWER(E36/72000,'Модель эластичности'!$U$10)))</f>
        <v>1373915.275559024</v>
      </c>
      <c r="H36" s="86">
        <f t="shared" ca="1" si="10"/>
        <v>2623329.6039292254</v>
      </c>
      <c r="I36" s="48">
        <f t="shared" si="7"/>
        <v>6551.9999999999991</v>
      </c>
      <c r="J36" s="96">
        <f ca="1">ChooseClosest('Поиск решения'!$B$1,I36,INDIRECT(CONCATENATE("Таблица2[",A36,"]")),COUNT(INDIRECT(CONCATENATE("Таблица2[",A36,"]"))))</f>
        <v>6590</v>
      </c>
      <c r="K36" s="48">
        <v>32.710865540139544</v>
      </c>
      <c r="L36" s="87">
        <f t="shared" ca="1" si="8"/>
        <v>-0.20126149996933151</v>
      </c>
      <c r="M36" s="87">
        <f t="shared" ca="1" si="9"/>
        <v>-0.20126149996933163</v>
      </c>
      <c r="N36" s="87">
        <f t="shared" ca="1" si="11"/>
        <v>-0.19536019536019533</v>
      </c>
      <c r="O36" s="88">
        <f t="shared" si="12"/>
        <v>-0.20000000000000007</v>
      </c>
    </row>
    <row r="37" spans="1:15" x14ac:dyDescent="0.3">
      <c r="A37" s="6" t="s">
        <v>6</v>
      </c>
      <c r="B37" s="47">
        <v>76.202254274593201</v>
      </c>
      <c r="C37" s="81">
        <v>3242944.6274000001</v>
      </c>
      <c r="D37" s="81">
        <v>6405481</v>
      </c>
      <c r="E37" s="82">
        <v>1320</v>
      </c>
      <c r="F37" s="82">
        <v>17.322322188047195</v>
      </c>
      <c r="G37" s="86">
        <f ca="1">IF(E37=0,C37,C37*(1+IF(N37&lt;0,-1,1)*'Модель эластичности'!$T$15*POWER(ABS(N37),'Модель эластичности'!$T$10)*POWER(E37/72000,'Модель эластичности'!$U$10)))</f>
        <v>7209601.0609702114</v>
      </c>
      <c r="H37" s="86">
        <f t="shared" ca="1" si="10"/>
        <v>14240441.302462101</v>
      </c>
      <c r="I37" s="48">
        <f t="shared" si="7"/>
        <v>3960</v>
      </c>
      <c r="J37" s="96">
        <f ca="1">ChooseClosest('Поиск решения'!$B$1,I37,INDIRECT(CONCATENATE("Таблица2[",A37,"]")),COUNT(INDIRECT(CONCATENATE("Таблица2[",A37,"]"))))</f>
        <v>3140</v>
      </c>
      <c r="K37" s="48">
        <v>51.966966564141586</v>
      </c>
      <c r="L37" s="87">
        <f t="shared" ca="1" si="8"/>
        <v>1.2231650210908596</v>
      </c>
      <c r="M37" s="87">
        <f t="shared" ca="1" si="9"/>
        <v>1.2231650210908596</v>
      </c>
      <c r="N37" s="87">
        <f t="shared" ca="1" si="11"/>
        <v>1.3787878787878789</v>
      </c>
      <c r="O37" s="88">
        <f t="shared" si="12"/>
        <v>2</v>
      </c>
    </row>
    <row r="38" spans="1:15" x14ac:dyDescent="0.3">
      <c r="A38" s="6" t="s">
        <v>8</v>
      </c>
      <c r="B38" s="47">
        <v>95.424503831582712</v>
      </c>
      <c r="C38" s="81">
        <v>3817705.1717000003</v>
      </c>
      <c r="D38" s="81">
        <v>7331793</v>
      </c>
      <c r="E38" s="82">
        <v>3880</v>
      </c>
      <c r="F38" s="82">
        <v>40.660415765408821</v>
      </c>
      <c r="G38" s="86">
        <f ca="1">IF(E38=0,C38,C38*(1+IF(N38&lt;0,-1,1)*'Модель эластичности'!$T$15*POWER(ABS(N38),'Модель эластичности'!$T$10)*POWER(E38/72000,'Модель эластичности'!$U$10)))</f>
        <v>2975384.0769752576</v>
      </c>
      <c r="H38" s="86">
        <f t="shared" ca="1" si="10"/>
        <v>5714139.5594371203</v>
      </c>
      <c r="I38" s="48">
        <f t="shared" si="7"/>
        <v>3104</v>
      </c>
      <c r="J38" s="96">
        <f ca="1">ChooseClosest('Поиск решения'!$B$1,I38,INDIRECT(CONCATENATE("Таблица2[",A38,"]")),COUNT(INDIRECT(CONCATENATE("Таблица2[",A38,"]"))))</f>
        <v>3100</v>
      </c>
      <c r="K38" s="48">
        <v>32.528332612327056</v>
      </c>
      <c r="L38" s="87">
        <f t="shared" ca="1" si="8"/>
        <v>-0.22063544900447674</v>
      </c>
      <c r="M38" s="87">
        <f t="shared" ca="1" si="9"/>
        <v>-0.22063544900447674</v>
      </c>
      <c r="N38" s="87">
        <f t="shared" ca="1" si="11"/>
        <v>-0.2010309278350515</v>
      </c>
      <c r="O38" s="88">
        <f t="shared" si="12"/>
        <v>-0.20000000000000007</v>
      </c>
    </row>
    <row r="39" spans="1:15" x14ac:dyDescent="0.3">
      <c r="A39" s="6" t="s">
        <v>21</v>
      </c>
      <c r="B39" s="47">
        <v>84.645230237734296</v>
      </c>
      <c r="C39" s="81">
        <v>2246177.3281</v>
      </c>
      <c r="D39" s="81">
        <v>4403214</v>
      </c>
      <c r="E39" s="82">
        <v>3120</v>
      </c>
      <c r="F39" s="82">
        <v>36.85972607360366</v>
      </c>
      <c r="G39" s="86">
        <f ca="1">IF(E39=0,C39,C39*(1+IF(N39&lt;0,-1,1)*'Модель эластичности'!$T$15*POWER(ABS(N39),'Модель эластичности'!$T$10)*POWER(E39/72000,'Модель эластичности'!$U$10)))</f>
        <v>1745553.7245790043</v>
      </c>
      <c r="H39" s="86">
        <f t="shared" ca="1" si="10"/>
        <v>3421834.2878208556</v>
      </c>
      <c r="I39" s="48">
        <f t="shared" si="7"/>
        <v>2496</v>
      </c>
      <c r="J39" s="96">
        <f ca="1">ChooseClosest('Поиск решения'!$B$1,I39,INDIRECT(CONCATENATE("Таблица2[",A39,"]")),COUNT(INDIRECT(CONCATENATE("Таблица2[",A39,"]"))))</f>
        <v>2500</v>
      </c>
      <c r="K39" s="48">
        <v>29.487780858882928</v>
      </c>
      <c r="L39" s="87">
        <f t="shared" ca="1" si="8"/>
        <v>-0.22287804139865663</v>
      </c>
      <c r="M39" s="87">
        <f t="shared" ca="1" si="9"/>
        <v>-0.22287804139865663</v>
      </c>
      <c r="N39" s="87">
        <f t="shared" ca="1" si="11"/>
        <v>-0.19871794871794868</v>
      </c>
      <c r="O39" s="88">
        <f t="shared" si="12"/>
        <v>-0.19999999999999996</v>
      </c>
    </row>
    <row r="40" spans="1:15" x14ac:dyDescent="0.3">
      <c r="A40" s="6" t="s">
        <v>22</v>
      </c>
      <c r="B40" s="47">
        <v>75.707183005004808</v>
      </c>
      <c r="C40" s="81">
        <v>1129124.622</v>
      </c>
      <c r="D40" s="81">
        <v>2374713.8199999998</v>
      </c>
      <c r="E40" s="82">
        <v>2120</v>
      </c>
      <c r="F40" s="82">
        <v>28.002626908728757</v>
      </c>
      <c r="G40" s="86">
        <f ca="1">IF(E40=0,C40,C40*(1+IF(N40&lt;0,-1,1)*'Модель эластичности'!$T$15*POWER(ABS(N40),'Модель эластичности'!$T$10)*POWER(E40/72000,'Модель эластичности'!$U$10)))</f>
        <v>858793.23274722288</v>
      </c>
      <c r="H40" s="86">
        <f t="shared" ca="1" si="10"/>
        <v>1806167.4668957016</v>
      </c>
      <c r="I40" s="48">
        <f t="shared" si="7"/>
        <v>1696.0000000000002</v>
      </c>
      <c r="J40" s="96">
        <f ca="1">ChooseClosest('Поиск решения'!$B$1,I40,INDIRECT(CONCATENATE("Таблица2[",A40,"]")),COUNT(INDIRECT(CONCATENATE("Таблица2[",A40,"]"))))</f>
        <v>1680</v>
      </c>
      <c r="K40" s="48">
        <v>22.402101526983007</v>
      </c>
      <c r="L40" s="87">
        <f t="shared" ca="1" si="8"/>
        <v>-0.2394167871159727</v>
      </c>
      <c r="M40" s="87">
        <f t="shared" ca="1" si="9"/>
        <v>-0.2394167871159727</v>
      </c>
      <c r="N40" s="87">
        <f t="shared" ca="1" si="11"/>
        <v>-0.20754716981132071</v>
      </c>
      <c r="O40" s="88">
        <f t="shared" si="12"/>
        <v>-0.19999999999999996</v>
      </c>
    </row>
    <row r="41" spans="1:15" x14ac:dyDescent="0.3">
      <c r="A41" s="6" t="s">
        <v>23</v>
      </c>
      <c r="B41" s="47">
        <v>82.865429848853765</v>
      </c>
      <c r="C41" s="81">
        <v>1169202.3393999999</v>
      </c>
      <c r="D41" s="81">
        <v>2281455</v>
      </c>
      <c r="E41" s="82">
        <v>1320</v>
      </c>
      <c r="F41" s="82">
        <v>15.929441293041924</v>
      </c>
      <c r="G41" s="86">
        <f ca="1">IF(E41=0,C41,C41*(1+IF(N41&lt;0,-1,1)*'Модель эластичности'!$T$15*POWER(ABS(N41),'Модель эластичности'!$T$10)*POWER(E41/72000,'Модель эластичности'!$U$10)))</f>
        <v>871564.77331681491</v>
      </c>
      <c r="H41" s="86">
        <f t="shared" ca="1" si="10"/>
        <v>1700677.241997241</v>
      </c>
      <c r="I41" s="48">
        <f t="shared" si="7"/>
        <v>1056</v>
      </c>
      <c r="J41" s="96">
        <f ca="1">ChooseClosest('Поиск решения'!$B$1,I41,INDIRECT(CONCATENATE("Таблица2[",A41,"]")),COUNT(INDIRECT(CONCATENATE("Таблица2[",A41,"]"))))</f>
        <v>1040</v>
      </c>
      <c r="K41" s="48">
        <v>12.743553034433539</v>
      </c>
      <c r="L41" s="87">
        <f t="shared" ca="1" si="8"/>
        <v>-0.2545646344121445</v>
      </c>
      <c r="M41" s="87">
        <f t="shared" ca="1" si="9"/>
        <v>-0.25456463441214439</v>
      </c>
      <c r="N41" s="87">
        <f t="shared" ca="1" si="11"/>
        <v>-0.21212121212121215</v>
      </c>
      <c r="O41" s="88">
        <f t="shared" si="12"/>
        <v>-0.19999999999999996</v>
      </c>
    </row>
    <row r="42" spans="1:15" x14ac:dyDescent="0.3">
      <c r="A42" s="6" t="s">
        <v>24</v>
      </c>
      <c r="B42" s="47">
        <v>77.522081883225454</v>
      </c>
      <c r="C42" s="81">
        <v>1917739.0914999999</v>
      </c>
      <c r="D42" s="81">
        <v>3749128</v>
      </c>
      <c r="E42" s="82">
        <v>6080</v>
      </c>
      <c r="F42" s="82">
        <v>78.429266246468231</v>
      </c>
      <c r="G42" s="86">
        <f ca="1">IF(E42=0,C42,C42*(1+IF(N42&lt;0,-1,1)*'Модель эластичности'!$T$15*POWER(ABS(N42),'Модель эластичности'!$T$10)*POWER(E42/72000,'Модель эластичности'!$U$10)))</f>
        <v>1517761.2493356669</v>
      </c>
      <c r="H42" s="86">
        <f t="shared" ca="1" si="10"/>
        <v>2967182.1481975201</v>
      </c>
      <c r="I42" s="48">
        <f t="shared" si="7"/>
        <v>4864.0000000000009</v>
      </c>
      <c r="J42" s="96">
        <f ca="1">ChooseClosest('Поиск решения'!$B$1,I42,INDIRECT(CONCATENATE("Таблица2[",A42,"]")),COUNT(INDIRECT(CONCATENATE("Таблица2[",A42,"]"))))</f>
        <v>4880</v>
      </c>
      <c r="K42" s="48">
        <v>62.743412997174588</v>
      </c>
      <c r="L42" s="87">
        <f t="shared" ca="1" si="8"/>
        <v>-0.20856739268504032</v>
      </c>
      <c r="M42" s="87">
        <f t="shared" ca="1" si="9"/>
        <v>-0.20856739268504032</v>
      </c>
      <c r="N42" s="87">
        <f t="shared" ca="1" si="11"/>
        <v>-0.19736842105263153</v>
      </c>
      <c r="O42" s="88">
        <f t="shared" si="12"/>
        <v>-0.19999999999999996</v>
      </c>
    </row>
    <row r="43" spans="1:15" x14ac:dyDescent="0.3">
      <c r="A43" s="6" t="s">
        <v>25</v>
      </c>
      <c r="B43" s="47">
        <v>73.339347989121947</v>
      </c>
      <c r="C43" s="81">
        <v>1217279.7944999998</v>
      </c>
      <c r="D43" s="81">
        <v>2357099</v>
      </c>
      <c r="E43" s="82">
        <v>2480</v>
      </c>
      <c r="F43" s="82">
        <v>33.815408344888013</v>
      </c>
      <c r="G43" s="86">
        <f ca="1">IF(E43=0,C43,C43*(1+IF(N43&lt;0,-1,1)*'Модель эластичности'!$T$15*POWER(ABS(N43),'Модель эластичности'!$T$10)*POWER(E43/72000,'Модель эластичности'!$U$10)))</f>
        <v>946309.65322451142</v>
      </c>
      <c r="H43" s="86">
        <f t="shared" ca="1" si="10"/>
        <v>1832401.6773991091</v>
      </c>
      <c r="I43" s="48">
        <f t="shared" si="7"/>
        <v>1984</v>
      </c>
      <c r="J43" s="96">
        <f ca="1">ChooseClosest('Поиск решения'!$B$1,I43,INDIRECT(CONCATENATE("Таблица2[",A43,"]")),COUNT(INDIRECT(CONCATENATE("Таблица2[",A43,"]"))))</f>
        <v>2000</v>
      </c>
      <c r="K43" s="48">
        <v>27.052326675910408</v>
      </c>
      <c r="L43" s="87">
        <f t="shared" ca="1" si="8"/>
        <v>-0.22260300589873006</v>
      </c>
      <c r="M43" s="87">
        <f t="shared" ca="1" si="9"/>
        <v>-0.22260300589873017</v>
      </c>
      <c r="N43" s="87">
        <f t="shared" ca="1" si="11"/>
        <v>-0.19354838709677424</v>
      </c>
      <c r="O43" s="88">
        <f t="shared" si="12"/>
        <v>-0.20000000000000007</v>
      </c>
    </row>
    <row r="44" spans="1:15" x14ac:dyDescent="0.3">
      <c r="A44" s="6" t="s">
        <v>14</v>
      </c>
      <c r="B44" s="47">
        <v>53.237569339012325</v>
      </c>
      <c r="C44" s="81">
        <v>1734759.3026000001</v>
      </c>
      <c r="D44" s="81">
        <v>3445063</v>
      </c>
      <c r="E44" s="82">
        <v>2803</v>
      </c>
      <c r="F44" s="82">
        <v>52.650788433835771</v>
      </c>
      <c r="G44" s="86">
        <f ca="1">IF(E44=0,C44,C44*(1+IF(N44&lt;0,-1,1)*'Модель эластичности'!$T$15*POWER(ABS(N44),'Модель эластичности'!$T$10)*POWER(E44/72000,'Модель эластичности'!$U$10)))</f>
        <v>1312838.3571604763</v>
      </c>
      <c r="H44" s="86">
        <f t="shared" ca="1" si="10"/>
        <v>2607169.0997452512</v>
      </c>
      <c r="I44" s="48">
        <f t="shared" si="7"/>
        <v>2242.4</v>
      </c>
      <c r="J44" s="96">
        <f ca="1">ChooseClosest('Поиск решения'!$B$1,I44,INDIRECT(CONCATENATE("Таблица2[",A44,"]")),COUNT(INDIRECT(CONCATENATE("Таблица2[",A44,"]"))))</f>
        <v>2192</v>
      </c>
      <c r="K44" s="48">
        <v>42.120630747068617</v>
      </c>
      <c r="L44" s="87">
        <f t="shared" ca="1" si="8"/>
        <v>-0.2432158425708757</v>
      </c>
      <c r="M44" s="87">
        <f t="shared" ca="1" si="9"/>
        <v>-0.2432158425708757</v>
      </c>
      <c r="N44" s="87">
        <f t="shared" ca="1" si="11"/>
        <v>-0.21798073492686409</v>
      </c>
      <c r="O44" s="88">
        <f t="shared" si="12"/>
        <v>-0.19999999999999996</v>
      </c>
    </row>
    <row r="45" spans="1:15" x14ac:dyDescent="0.3">
      <c r="A45" s="6" t="s">
        <v>15</v>
      </c>
      <c r="B45" s="47">
        <v>112.23818489190475</v>
      </c>
      <c r="C45" s="81">
        <v>2204682.1211000001</v>
      </c>
      <c r="D45" s="81">
        <v>3965120</v>
      </c>
      <c r="E45" s="82">
        <v>2544</v>
      </c>
      <c r="F45" s="82">
        <v>22.666082870549769</v>
      </c>
      <c r="G45" s="86">
        <f ca="1">IF(E45=0,C45,C45*(1+IF(N45&lt;0,-1,1)*'Модель эластичности'!$T$15*POWER(ABS(N45),'Модель эластичности'!$T$10)*POWER(E45/72000,'Модель эластичности'!$U$10)))</f>
        <v>1688820.483777923</v>
      </c>
      <c r="H45" s="86">
        <f t="shared" ca="1" si="10"/>
        <v>3037343.0312468088</v>
      </c>
      <c r="I45" s="48">
        <f t="shared" si="7"/>
        <v>2035.2</v>
      </c>
      <c r="J45" s="96">
        <f ca="1">ChooseClosest('Поиск решения'!$B$1,I45,INDIRECT(CONCATENATE("Таблица2[",A45,"]")),COUNT(INDIRECT(CONCATENATE("Таблица2[",A45,"]"))))</f>
        <v>2020</v>
      </c>
      <c r="K45" s="48">
        <v>18.132866296439815</v>
      </c>
      <c r="L45" s="87">
        <f t="shared" ca="1" si="8"/>
        <v>-0.23398458779386022</v>
      </c>
      <c r="M45" s="87">
        <f t="shared" ca="1" si="9"/>
        <v>-0.23398458779386022</v>
      </c>
      <c r="N45" s="87">
        <f t="shared" ca="1" si="11"/>
        <v>-0.20597484276729561</v>
      </c>
      <c r="O45" s="88">
        <f t="shared" si="12"/>
        <v>-0.19999999999999996</v>
      </c>
    </row>
    <row r="46" spans="1:15" x14ac:dyDescent="0.3">
      <c r="A46" s="6" t="s">
        <v>30</v>
      </c>
      <c r="B46" s="47">
        <v>71.022290061663654</v>
      </c>
      <c r="C46" s="81">
        <v>2595372.8412000001</v>
      </c>
      <c r="D46" s="81">
        <v>4877664</v>
      </c>
      <c r="E46" s="82">
        <v>2608</v>
      </c>
      <c r="F46" s="82">
        <v>36.72086605114616</v>
      </c>
      <c r="G46" s="86">
        <f ca="1">IF(E46=0,C46,C46*(1+IF(N46&lt;0,-1,1)*'Модель эластичности'!$T$15*POWER(ABS(N46),'Модель эластичности'!$T$10)*POWER(E46/72000,'Модель эластичности'!$U$10)))</f>
        <v>2024836.7833077223</v>
      </c>
      <c r="H46" s="86">
        <f t="shared" ca="1" si="10"/>
        <v>3805416.057004503</v>
      </c>
      <c r="I46" s="48">
        <f t="shared" si="7"/>
        <v>2086.4</v>
      </c>
      <c r="J46" s="96">
        <f ca="1">ChooseClosest('Поиск решения'!$B$1,I46,INDIRECT(CONCATENATE("Таблица2[",A46,"]")),COUNT(INDIRECT(CONCATENATE("Таблица2[",A46,"]"))))</f>
        <v>2108</v>
      </c>
      <c r="K46" s="48">
        <v>29.376692840916927</v>
      </c>
      <c r="L46" s="87">
        <f t="shared" ca="1" si="8"/>
        <v>-0.21982816835999719</v>
      </c>
      <c r="M46" s="87">
        <f t="shared" ca="1" si="9"/>
        <v>-0.21982816835999708</v>
      </c>
      <c r="N46" s="87">
        <f t="shared" ca="1" si="11"/>
        <v>-0.19171779141104295</v>
      </c>
      <c r="O46" s="88">
        <f t="shared" si="12"/>
        <v>-0.20000000000000007</v>
      </c>
    </row>
    <row r="47" spans="1:15" x14ac:dyDescent="0.3">
      <c r="A47" s="6" t="s">
        <v>26</v>
      </c>
      <c r="B47" s="47">
        <v>40.250569209829671</v>
      </c>
      <c r="C47" s="81">
        <v>2108342.2053999999</v>
      </c>
      <c r="D47" s="81">
        <v>4450409</v>
      </c>
      <c r="E47" s="82">
        <v>1212</v>
      </c>
      <c r="F47" s="82">
        <v>30.111375411406978</v>
      </c>
      <c r="G47" s="86">
        <f ca="1">IF(E47=0,C47,C47*(1+IF(N47&lt;0,-1,1)*'Модель эластичности'!$T$15*POWER(ABS(N47),'Модель эластичности'!$T$10)*POWER(E47/72000,'Модель эластичности'!$U$10)))</f>
        <v>1619266.6674054803</v>
      </c>
      <c r="H47" s="86">
        <f t="shared" ca="1" si="10"/>
        <v>3418040.45451632</v>
      </c>
      <c r="I47" s="48">
        <f t="shared" si="7"/>
        <v>969.59999999999991</v>
      </c>
      <c r="J47" s="96">
        <f ca="1">ChooseClosest('Поиск решения'!$B$1,I47,INDIRECT(CONCATENATE("Таблица2[",A47,"]")),COUNT(INDIRECT(CONCATENATE("Таблица2[",A47,"]"))))</f>
        <v>984</v>
      </c>
      <c r="K47" s="48">
        <v>24.089100329125582</v>
      </c>
      <c r="L47" s="87">
        <f t="shared" ca="1" si="8"/>
        <v>-0.23197161103253205</v>
      </c>
      <c r="M47" s="87">
        <f t="shared" ca="1" si="9"/>
        <v>-0.23197161103253205</v>
      </c>
      <c r="N47" s="87">
        <f t="shared" ca="1" si="11"/>
        <v>-0.18811881188118806</v>
      </c>
      <c r="O47" s="88">
        <f t="shared" si="12"/>
        <v>-0.20000000000000007</v>
      </c>
    </row>
    <row r="48" spans="1:15" x14ac:dyDescent="0.3">
      <c r="A48" s="6" t="s">
        <v>27</v>
      </c>
      <c r="B48" s="47">
        <v>42.229873267088593</v>
      </c>
      <c r="C48" s="81">
        <v>1938558.6978000002</v>
      </c>
      <c r="D48" s="81">
        <v>4771114</v>
      </c>
      <c r="E48" s="82">
        <v>912</v>
      </c>
      <c r="F48" s="82">
        <v>21.596086595664914</v>
      </c>
      <c r="G48" s="86">
        <f ca="1">IF(E48=0,C48,C48*(1+IF(N48&lt;0,-1,1)*'Модель эластичности'!$T$15*POWER(ABS(N48),'Модель эластичности'!$T$10)*POWER(E48/72000,'Модель эластичности'!$U$10)))</f>
        <v>2827604.0216698823</v>
      </c>
      <c r="H48" s="86">
        <f t="shared" ca="1" si="10"/>
        <v>6959201.7768436531</v>
      </c>
      <c r="I48" s="48">
        <f t="shared" si="7"/>
        <v>1298.086410250771</v>
      </c>
      <c r="J48" s="96">
        <f ca="1">ChooseClosest('Поиск решения'!$B$1,I48,INDIRECT(CONCATENATE("Таблица2[",A48,"]")),COUNT(INDIRECT(CONCATENATE("Таблица2[",A48,"]"))))</f>
        <v>1287</v>
      </c>
      <c r="K48" s="48">
        <v>30.738581715385372</v>
      </c>
      <c r="L48" s="87">
        <f t="shared" ca="1" si="8"/>
        <v>0.458611506001251</v>
      </c>
      <c r="M48" s="87">
        <f t="shared" ca="1" si="9"/>
        <v>0.458611506001251</v>
      </c>
      <c r="N48" s="87">
        <f t="shared" ca="1" si="11"/>
        <v>0.41118421052631571</v>
      </c>
      <c r="O48" s="88">
        <f t="shared" si="12"/>
        <v>0.42334036211707327</v>
      </c>
    </row>
    <row r="49" spans="1:15" x14ac:dyDescent="0.3">
      <c r="A49" s="6" t="s">
        <v>28</v>
      </c>
      <c r="B49" s="47">
        <v>100.94917456782323</v>
      </c>
      <c r="C49" s="81">
        <v>930569.53419999999</v>
      </c>
      <c r="D49" s="81">
        <v>1881346</v>
      </c>
      <c r="E49" s="82">
        <v>1320</v>
      </c>
      <c r="F49" s="82">
        <v>13.07588700602154</v>
      </c>
      <c r="G49" s="86">
        <f ca="1">IF(E49=0,C49,C49*(1+IF(N49&lt;0,-1,1)*'Модель эластичности'!$T$15*POWER(ABS(N49),'Модель эластичности'!$T$10)*POWER(E49/72000,'Модель эластичности'!$U$10)))</f>
        <v>705084.39560843527</v>
      </c>
      <c r="H49" s="86">
        <f t="shared" ca="1" si="10"/>
        <v>1425479.4065235874</v>
      </c>
      <c r="I49" s="48">
        <f t="shared" si="7"/>
        <v>1056</v>
      </c>
      <c r="J49" s="96">
        <f ca="1">ChooseClosest('Поиск решения'!$B$1,I49,INDIRECT(CONCATENATE("Таблица2[",A49,"]")),COUNT(INDIRECT(CONCATENATE("Таблица2[",A49,"]"))))</f>
        <v>1056</v>
      </c>
      <c r="K49" s="48">
        <v>10.460709604817232</v>
      </c>
      <c r="L49" s="87">
        <f t="shared" ca="1" si="8"/>
        <v>-0.24230874782013112</v>
      </c>
      <c r="M49" s="87">
        <f t="shared" ca="1" si="9"/>
        <v>-0.24230874782013123</v>
      </c>
      <c r="N49" s="87">
        <f t="shared" ca="1" si="11"/>
        <v>-0.19999999999999996</v>
      </c>
      <c r="O49" s="88">
        <f t="shared" si="12"/>
        <v>-0.19999999999999996</v>
      </c>
    </row>
    <row r="50" spans="1:15" x14ac:dyDescent="0.3">
      <c r="A50" s="6" t="s">
        <v>29</v>
      </c>
      <c r="B50" s="47">
        <v>100.84160348504265</v>
      </c>
      <c r="C50" s="81">
        <v>468388.3763</v>
      </c>
      <c r="D50" s="81">
        <v>996358</v>
      </c>
      <c r="E50" s="82">
        <v>400</v>
      </c>
      <c r="F50" s="82">
        <v>3.9666168146496208</v>
      </c>
      <c r="G50" s="86">
        <f ca="1">IF(E50=0,C50,C50*(1+IF(N50&lt;0,-1,1)*'Модель эластичности'!$T$15*POWER(ABS(N50),'Модель эластичности'!$T$10)*POWER(E50/72000,'Модель эластичности'!$U$10)))</f>
        <v>1340722.0511621581</v>
      </c>
      <c r="H50" s="86">
        <f t="shared" ca="1" si="10"/>
        <v>2851990.3760298025</v>
      </c>
      <c r="I50" s="48">
        <f t="shared" si="7"/>
        <v>1005.678446042272</v>
      </c>
      <c r="J50" s="96">
        <f ca="1">ChooseClosest('Поиск решения'!$B$1,I50,INDIRECT(CONCATENATE("Таблица2[",A50,"]")),COUNT(INDIRECT(CONCATENATE("Таблица2[",A50,"]"))))</f>
        <v>1200</v>
      </c>
      <c r="K50" s="48">
        <v>9.9728525855049437</v>
      </c>
      <c r="L50" s="87">
        <f t="shared" ca="1" si="8"/>
        <v>1.8624152925251791</v>
      </c>
      <c r="M50" s="87">
        <f t="shared" ca="1" si="9"/>
        <v>1.8624152925251791</v>
      </c>
      <c r="N50" s="87">
        <f t="shared" ca="1" si="11"/>
        <v>2</v>
      </c>
      <c r="O50" s="88">
        <f t="shared" si="12"/>
        <v>1.5141961151056802</v>
      </c>
    </row>
    <row r="51" spans="1:15" x14ac:dyDescent="0.3">
      <c r="A51" s="21" t="s">
        <v>19</v>
      </c>
      <c r="B51" s="21"/>
      <c r="C51" s="40">
        <f t="shared" ref="C51:K51" si="13">SUM(C31:C50)</f>
        <v>126122825.60259995</v>
      </c>
      <c r="D51" s="40">
        <f t="shared" si="13"/>
        <v>242652404.81999999</v>
      </c>
      <c r="E51" s="40">
        <f t="shared" si="13"/>
        <v>116201</v>
      </c>
      <c r="F51" s="40">
        <f t="shared" si="13"/>
        <v>1479.5085813165647</v>
      </c>
      <c r="G51" s="85">
        <f t="shared" ca="1" si="13"/>
        <v>136694899.63662291</v>
      </c>
      <c r="H51" s="85">
        <f t="shared" ca="1" si="13"/>
        <v>262821153.22804293</v>
      </c>
      <c r="I51" s="85">
        <f t="shared" si="13"/>
        <v>110382.02206343559</v>
      </c>
      <c r="J51" s="97">
        <f t="shared" ca="1" si="13"/>
        <v>109859</v>
      </c>
      <c r="K51" s="85">
        <f t="shared" si="13"/>
        <v>1479.5085813165645</v>
      </c>
      <c r="L51" s="55">
        <f t="shared" ca="1" si="8"/>
        <v>8.3823637660437988E-2</v>
      </c>
      <c r="M51" s="55">
        <f t="shared" ca="1" si="9"/>
        <v>8.3117859157440188E-2</v>
      </c>
      <c r="N51" s="55">
        <f>I51/E51-1</f>
        <v>-5.0076831839350855E-2</v>
      </c>
      <c r="O51" s="55">
        <f>K51/F51-1</f>
        <v>0</v>
      </c>
    </row>
    <row r="53" spans="1:15" x14ac:dyDescent="0.3">
      <c r="A53" s="45" t="s">
        <v>85</v>
      </c>
      <c r="B53" s="80"/>
    </row>
    <row r="54" spans="1:15" x14ac:dyDescent="0.3">
      <c r="A54" s="42"/>
      <c r="B54" s="42"/>
      <c r="C54" s="43"/>
      <c r="D54" s="43"/>
    </row>
    <row r="55" spans="1:15" x14ac:dyDescent="0.3">
      <c r="A55" s="21"/>
      <c r="B55" s="21"/>
      <c r="C55" s="83"/>
      <c r="D55" s="83"/>
      <c r="E55" s="83" t="s">
        <v>17</v>
      </c>
      <c r="F55" s="83"/>
      <c r="G55" s="94"/>
      <c r="H55" s="94"/>
      <c r="I55" s="94" t="s">
        <v>18</v>
      </c>
      <c r="J55" s="94"/>
      <c r="K55" s="94"/>
      <c r="L55" s="83"/>
      <c r="M55" s="83"/>
      <c r="N55" s="83" t="s">
        <v>266</v>
      </c>
      <c r="O55" s="83"/>
    </row>
    <row r="56" spans="1:15" ht="43.2" x14ac:dyDescent="0.3">
      <c r="A56" s="41" t="s">
        <v>0</v>
      </c>
      <c r="B56" s="41" t="s">
        <v>5038</v>
      </c>
      <c r="C56" s="41" t="s">
        <v>5035</v>
      </c>
      <c r="D56" s="41" t="s">
        <v>5028</v>
      </c>
      <c r="E56" s="41" t="s">
        <v>5029</v>
      </c>
      <c r="F56" s="41" t="s">
        <v>5039</v>
      </c>
      <c r="G56" s="84" t="s">
        <v>5035</v>
      </c>
      <c r="H56" s="84" t="s">
        <v>5028</v>
      </c>
      <c r="I56" s="84" t="s">
        <v>5029</v>
      </c>
      <c r="J56" s="95" t="s">
        <v>5040</v>
      </c>
      <c r="K56" s="84" t="s">
        <v>5039</v>
      </c>
      <c r="L56" s="46" t="s">
        <v>5032</v>
      </c>
      <c r="M56" s="46" t="s">
        <v>5033</v>
      </c>
      <c r="N56" s="46" t="s">
        <v>5031</v>
      </c>
      <c r="O56" s="41" t="s">
        <v>5034</v>
      </c>
    </row>
    <row r="57" spans="1:15" x14ac:dyDescent="0.3">
      <c r="A57" s="6" t="s">
        <v>4</v>
      </c>
      <c r="B57" s="47">
        <v>54.740058776532976</v>
      </c>
      <c r="C57" s="81">
        <v>28701834.019400001</v>
      </c>
      <c r="D57" s="81">
        <v>55440966.399999999</v>
      </c>
      <c r="E57" s="82">
        <v>13161</v>
      </c>
      <c r="F57" s="82">
        <v>240.42721718161749</v>
      </c>
      <c r="G57" s="86">
        <f ca="1">IF(E57=0,C57,C57*(1+IF(N57&lt;0,-1,1)*'Модель эластичности'!$T$15*POWER(ABS(N57),'Модель эластичности'!$T$10)*POWER(E57/72000,'Модель эластичности'!$U$10)))</f>
        <v>32964678.783958755</v>
      </c>
      <c r="H57" s="86">
        <f ca="1">D57/C57*G57</f>
        <v>63675152.173653856</v>
      </c>
      <c r="I57" s="48">
        <f t="shared" ref="I57:I76" si="14">B57*K57</f>
        <v>15000.423196521655</v>
      </c>
      <c r="J57" s="96">
        <f ca="1">ChooseClosest('Поиск решения'!$B$1,I57,INDIRECT(CONCATENATE("Таблица2[",A57,"]")),COUNT(INDIRECT(CONCATENATE("Таблица2[",A57,"]"))))</f>
        <v>15045</v>
      </c>
      <c r="K57" s="48">
        <v>274.03008933107549</v>
      </c>
      <c r="L57" s="87">
        <f t="shared" ref="L57:L77" ca="1" si="15">G57/C57-1</f>
        <v>0.14852168546711808</v>
      </c>
      <c r="M57" s="87">
        <f t="shared" ref="M57:M77" ca="1" si="16">H57/D57-1</f>
        <v>0.14852168546711808</v>
      </c>
      <c r="N57" s="87">
        <f ca="1">IF(E57=0,0,J57/E57-1)</f>
        <v>0.14315021654889448</v>
      </c>
      <c r="O57" s="88">
        <f>IF(F57=0,0,K57/F57-1)</f>
        <v>0.13976317882544276</v>
      </c>
    </row>
    <row r="58" spans="1:15" x14ac:dyDescent="0.3">
      <c r="A58" s="6" t="s">
        <v>2</v>
      </c>
      <c r="B58" s="47">
        <v>57.479713986474337</v>
      </c>
      <c r="C58" s="81">
        <v>36002963.464299999</v>
      </c>
      <c r="D58" s="81">
        <v>72022763.400000006</v>
      </c>
      <c r="E58" s="82">
        <v>21213</v>
      </c>
      <c r="F58" s="82">
        <v>369.0519407419402</v>
      </c>
      <c r="G58" s="86">
        <f ca="1">IF(E58=0,C58,C58*(1+IF(N58&lt;0,-1,1)*'Модель эластичности'!$T$15*POWER(ABS(N58),'Модель эластичности'!$T$10)*POWER(E58/72000,'Модель эластичности'!$U$10)))</f>
        <v>38309028.324834943</v>
      </c>
      <c r="H58" s="86">
        <f t="shared" ref="H58:H76" ca="1" si="17">D58/C58*G58</f>
        <v>76635971.53215985</v>
      </c>
      <c r="I58" s="48">
        <f t="shared" si="14"/>
        <v>22006.478921219881</v>
      </c>
      <c r="J58" s="96">
        <f ca="1">ChooseClosest('Поиск решения'!$B$1,I58,INDIRECT(CONCATENATE("Таблица2[",A58,"]")),COUNT(INDIRECT(CONCATENATE("Таблица2[",A58,"]"))))</f>
        <v>22386</v>
      </c>
      <c r="K58" s="48">
        <v>382.85644438659295</v>
      </c>
      <c r="L58" s="87">
        <f t="shared" ca="1" si="15"/>
        <v>6.4052084568582801E-2</v>
      </c>
      <c r="M58" s="87">
        <f t="shared" ca="1" si="16"/>
        <v>6.4052084568583023E-2</v>
      </c>
      <c r="N58" s="87">
        <f t="shared" ref="N58:N76" ca="1" si="18">IF(E58=0,0,J58/E58-1)</f>
        <v>5.5296280582661561E-2</v>
      </c>
      <c r="O58" s="88">
        <f t="shared" ref="O58:O76" si="19">IF(F58=0,0,K58/F58-1)</f>
        <v>3.7405313780223493E-2</v>
      </c>
    </row>
    <row r="59" spans="1:15" x14ac:dyDescent="0.3">
      <c r="A59" s="6" t="s">
        <v>3</v>
      </c>
      <c r="B59" s="47">
        <v>139.94328991145633</v>
      </c>
      <c r="C59" s="81">
        <v>10338098.703200001</v>
      </c>
      <c r="D59" s="81">
        <v>21122038.100000001</v>
      </c>
      <c r="E59" s="82">
        <v>18576</v>
      </c>
      <c r="F59" s="82">
        <v>132.73948334181111</v>
      </c>
      <c r="G59" s="86">
        <f ca="1">IF(E59=0,C59,C59*(1+IF(N59&lt;0,-1,1)*'Модель эластичности'!$T$15*POWER(ABS(N59),'Модель эластичности'!$T$10)*POWER(E59/72000,'Модель эластичности'!$U$10)))</f>
        <v>10524987.132728131</v>
      </c>
      <c r="H59" s="86">
        <f t="shared" ca="1" si="17"/>
        <v>21503874.706737027</v>
      </c>
      <c r="I59" s="48">
        <f t="shared" si="14"/>
        <v>18765.484334865207</v>
      </c>
      <c r="J59" s="96">
        <f ca="1">ChooseClosest('Поиск решения'!$B$1,I59,INDIRECT(CONCATENATE("Таблица2[",A59,"]")),COUNT(INDIRECT(CONCATENATE("Таблица2[",A59,"]"))))</f>
        <v>18800</v>
      </c>
      <c r="K59" s="48">
        <v>134.09349134737604</v>
      </c>
      <c r="L59" s="87">
        <f t="shared" ca="1" si="15"/>
        <v>1.807764027927905E-2</v>
      </c>
      <c r="M59" s="87">
        <f t="shared" ca="1" si="16"/>
        <v>1.807764027927905E-2</v>
      </c>
      <c r="N59" s="87">
        <f t="shared" ca="1" si="18"/>
        <v>1.2058570198105079E-2</v>
      </c>
      <c r="O59" s="88">
        <f t="shared" si="19"/>
        <v>1.020049175630966E-2</v>
      </c>
    </row>
    <row r="60" spans="1:15" x14ac:dyDescent="0.3">
      <c r="A60" s="6" t="s">
        <v>31</v>
      </c>
      <c r="B60" s="47">
        <v>100.84160348504267</v>
      </c>
      <c r="C60" s="81">
        <v>2428367.8243</v>
      </c>
      <c r="D60" s="81">
        <v>5211984</v>
      </c>
      <c r="E60" s="82">
        <v>3888</v>
      </c>
      <c r="F60" s="82">
        <v>38.555515438394309</v>
      </c>
      <c r="G60" s="86">
        <f ca="1">IF(E60=0,C60,C60*(1+IF(N60&lt;0,-1,1)*'Модель эластичности'!$T$15*POWER(ABS(N60),'Модель эластичности'!$T$10)*POWER(E60/72000,'Модель эластичности'!$U$10)))</f>
        <v>1895909.1797555201</v>
      </c>
      <c r="H60" s="86">
        <f t="shared" ca="1" si="17"/>
        <v>4069172.8046542187</v>
      </c>
      <c r="I60" s="48">
        <f t="shared" si="14"/>
        <v>3110.3999999999996</v>
      </c>
      <c r="J60" s="96">
        <f ca="1">ChooseClosest('Поиск решения'!$B$1,I60,INDIRECT(CONCATENATE("Таблица2[",A60,"]")),COUNT(INDIRECT(CONCATENATE("Таблица2[",A60,"]"))))</f>
        <v>3112</v>
      </c>
      <c r="K60" s="48">
        <v>30.844412350715444</v>
      </c>
      <c r="L60" s="87">
        <f t="shared" ca="1" si="15"/>
        <v>-0.21926605978563651</v>
      </c>
      <c r="M60" s="87">
        <f t="shared" ca="1" si="16"/>
        <v>-0.21926605978563662</v>
      </c>
      <c r="N60" s="87">
        <f t="shared" ca="1" si="18"/>
        <v>-0.19958847736625518</v>
      </c>
      <c r="O60" s="88">
        <f t="shared" si="19"/>
        <v>-0.20000000000000007</v>
      </c>
    </row>
    <row r="61" spans="1:15" x14ac:dyDescent="0.3">
      <c r="A61" s="6" t="s">
        <v>7</v>
      </c>
      <c r="B61" s="47">
        <v>47.667546713359634</v>
      </c>
      <c r="C61" s="81">
        <v>2749148.7341</v>
      </c>
      <c r="D61" s="81">
        <v>5259119.8</v>
      </c>
      <c r="E61" s="82">
        <v>3717</v>
      </c>
      <c r="F61" s="82">
        <v>77.977581316519647</v>
      </c>
      <c r="G61" s="86">
        <f ca="1">IF(E61=0,C61,C61*(1+IF(N61&lt;0,-1,1)*'Модель эластичности'!$T$15*POWER(ABS(N61),'Модель эластичности'!$T$10)*POWER(E61/72000,'Модель эластичности'!$U$10)))</f>
        <v>2134231.8746550768</v>
      </c>
      <c r="H61" s="86">
        <f t="shared" ca="1" si="17"/>
        <v>4082784.2344674515</v>
      </c>
      <c r="I61" s="48">
        <f t="shared" si="14"/>
        <v>2973.6000000000004</v>
      </c>
      <c r="J61" s="96">
        <f ca="1">ChooseClosest('Поиск решения'!$B$1,I61,INDIRECT(CONCATENATE("Таблица2[",A61,"]")),COUNT(INDIRECT(CONCATENATE("Таблица2[",A61,"]"))))</f>
        <v>2961</v>
      </c>
      <c r="K61" s="48">
        <v>62.382065053215726</v>
      </c>
      <c r="L61" s="87">
        <f t="shared" ca="1" si="15"/>
        <v>-0.22367536969447788</v>
      </c>
      <c r="M61" s="87">
        <f t="shared" ca="1" si="16"/>
        <v>-0.22367536969447788</v>
      </c>
      <c r="N61" s="87">
        <f t="shared" ca="1" si="18"/>
        <v>-0.20338983050847459</v>
      </c>
      <c r="O61" s="88">
        <f t="shared" si="19"/>
        <v>-0.19999999999999984</v>
      </c>
    </row>
    <row r="62" spans="1:15" x14ac:dyDescent="0.3">
      <c r="A62" s="6" t="s">
        <v>5</v>
      </c>
      <c r="B62" s="47">
        <v>200.30041675173749</v>
      </c>
      <c r="C62" s="81">
        <v>1936155.2873</v>
      </c>
      <c r="D62" s="81">
        <v>4003137.3</v>
      </c>
      <c r="E62" s="82">
        <v>5790</v>
      </c>
      <c r="F62" s="82">
        <v>28.906579895819288</v>
      </c>
      <c r="G62" s="86">
        <f ca="1">IF(E62=0,C62,C62*(1+IF(N62&lt;0,-1,1)*'Модель эластичности'!$T$15*POWER(ABS(N62),'Модель эластичности'!$T$10)*POWER(E62/72000,'Модель эластичности'!$U$10)))</f>
        <v>1513569.6380315237</v>
      </c>
      <c r="H62" s="86">
        <f t="shared" ca="1" si="17"/>
        <v>3129411.7336016484</v>
      </c>
      <c r="I62" s="48">
        <f t="shared" si="14"/>
        <v>4632</v>
      </c>
      <c r="J62" s="96">
        <f ca="1">ChooseClosest('Поиск решения'!$B$1,I62,INDIRECT(CONCATENATE("Таблица2[",A62,"]")),COUNT(INDIRECT(CONCATENATE("Таблица2[",A62,"]"))))</f>
        <v>4590</v>
      </c>
      <c r="K62" s="48">
        <v>23.125263916655431</v>
      </c>
      <c r="L62" s="87">
        <f t="shared" ca="1" si="15"/>
        <v>-0.21826020466456431</v>
      </c>
      <c r="M62" s="87">
        <f t="shared" ca="1" si="16"/>
        <v>-0.21826020466456431</v>
      </c>
      <c r="N62" s="87">
        <f t="shared" ca="1" si="18"/>
        <v>-0.20725388601036265</v>
      </c>
      <c r="O62" s="88">
        <f t="shared" si="19"/>
        <v>-0.19999999999999996</v>
      </c>
    </row>
    <row r="63" spans="1:15" x14ac:dyDescent="0.3">
      <c r="A63" s="6" t="s">
        <v>6</v>
      </c>
      <c r="B63" s="47">
        <v>76.202254274593201</v>
      </c>
      <c r="C63" s="81">
        <v>2157415.855</v>
      </c>
      <c r="D63" s="81">
        <v>4235855.8999999994</v>
      </c>
      <c r="E63" s="82">
        <v>1320</v>
      </c>
      <c r="F63" s="82">
        <v>17.322322188047195</v>
      </c>
      <c r="G63" s="86">
        <f ca="1">IF(E63=0,C63,C63*(1+IF(N63&lt;0,-1,1)*'Модель эластичности'!$T$15*POWER(ABS(N63),'Модель эластичности'!$T$10)*POWER(E63/72000,'Модель эластичности'!$U$10)))</f>
        <v>3700761.7845215513</v>
      </c>
      <c r="H63" s="86">
        <f t="shared" ca="1" si="17"/>
        <v>7266051.0040889354</v>
      </c>
      <c r="I63" s="48">
        <f t="shared" si="14"/>
        <v>2283.6844863054939</v>
      </c>
      <c r="J63" s="96">
        <f ca="1">ChooseClosest('Поиск решения'!$B$1,I63,INDIRECT(CONCATENATE("Таблица2[",A63,"]")),COUNT(INDIRECT(CONCATENATE("Таблица2[",A63,"]"))))</f>
        <v>2280</v>
      </c>
      <c r="K63" s="48">
        <v>29.968726096688499</v>
      </c>
      <c r="L63" s="87">
        <f t="shared" ca="1" si="15"/>
        <v>0.71536784433316924</v>
      </c>
      <c r="M63" s="87">
        <f t="shared" ca="1" si="16"/>
        <v>0.71536784433316924</v>
      </c>
      <c r="N63" s="87">
        <f t="shared" ca="1" si="18"/>
        <v>0.72727272727272729</v>
      </c>
      <c r="O63" s="88">
        <f t="shared" si="19"/>
        <v>0.73006400477688937</v>
      </c>
    </row>
    <row r="64" spans="1:15" x14ac:dyDescent="0.3">
      <c r="A64" s="6" t="s">
        <v>8</v>
      </c>
      <c r="B64" s="47">
        <v>95.424503831582712</v>
      </c>
      <c r="C64" s="81">
        <v>3877378.4946999992</v>
      </c>
      <c r="D64" s="81">
        <v>7573413</v>
      </c>
      <c r="E64" s="82">
        <v>4660</v>
      </c>
      <c r="F64" s="82">
        <v>48.834416872887914</v>
      </c>
      <c r="G64" s="86">
        <f ca="1">IF(E64=0,C64,C64*(1+IF(N64&lt;0,-1,1)*'Модель эластичности'!$T$15*POWER(ABS(N64),'Модель эластичности'!$T$10)*POWER(E64/72000,'Модель эластичности'!$U$10)))</f>
        <v>3022336.0751465177</v>
      </c>
      <c r="H64" s="86">
        <f t="shared" ca="1" si="17"/>
        <v>5903318.273717979</v>
      </c>
      <c r="I64" s="48">
        <f t="shared" si="14"/>
        <v>3728.0000000000005</v>
      </c>
      <c r="J64" s="96">
        <f ca="1">ChooseClosest('Поиск решения'!$B$1,I64,INDIRECT(CONCATENATE("Таблица2[",A64,"]")),COUNT(INDIRECT(CONCATENATE("Таблица2[",A64,"]"))))</f>
        <v>3705</v>
      </c>
      <c r="K64" s="48">
        <v>39.067533498310333</v>
      </c>
      <c r="L64" s="87">
        <f t="shared" ca="1" si="15"/>
        <v>-0.22052075151348827</v>
      </c>
      <c r="M64" s="87">
        <f t="shared" ca="1" si="16"/>
        <v>-0.22052075151348816</v>
      </c>
      <c r="N64" s="87">
        <f t="shared" ca="1" si="18"/>
        <v>-0.20493562231759654</v>
      </c>
      <c r="O64" s="88">
        <f t="shared" si="19"/>
        <v>-0.19999999999999996</v>
      </c>
    </row>
    <row r="65" spans="1:15" x14ac:dyDescent="0.3">
      <c r="A65" s="6" t="s">
        <v>21</v>
      </c>
      <c r="B65" s="47">
        <v>84.645230237734296</v>
      </c>
      <c r="C65" s="81">
        <v>2033062.5063999998</v>
      </c>
      <c r="D65" s="81">
        <v>4123218.9</v>
      </c>
      <c r="E65" s="82">
        <v>2540</v>
      </c>
      <c r="F65" s="82">
        <v>30.007597508638881</v>
      </c>
      <c r="G65" s="86">
        <f ca="1">IF(E65=0,C65,C65*(1+IF(N65&lt;0,-1,1)*'Модель эластичности'!$T$15*POWER(ABS(N65),'Модель эластичности'!$T$10)*POWER(E65/72000,'Модель эластичности'!$U$10)))</f>
        <v>1567357.7953463858</v>
      </c>
      <c r="H65" s="86">
        <f t="shared" ca="1" si="17"/>
        <v>3178731.2315733875</v>
      </c>
      <c r="I65" s="48">
        <f t="shared" si="14"/>
        <v>2032.0000000000002</v>
      </c>
      <c r="J65" s="96">
        <f ca="1">ChooseClosest('Поиск решения'!$B$1,I65,INDIRECT(CONCATENATE("Таблица2[",A65,"]")),COUNT(INDIRECT(CONCATENATE("Таблица2[",A65,"]"))))</f>
        <v>2030</v>
      </c>
      <c r="K65" s="48">
        <v>24.006078006911107</v>
      </c>
      <c r="L65" s="87">
        <f t="shared" ca="1" si="15"/>
        <v>-0.22906561386459789</v>
      </c>
      <c r="M65" s="87">
        <f t="shared" ca="1" si="16"/>
        <v>-0.22906561386459801</v>
      </c>
      <c r="N65" s="87">
        <f t="shared" ca="1" si="18"/>
        <v>-0.20078740157480313</v>
      </c>
      <c r="O65" s="88">
        <f t="shared" si="19"/>
        <v>-0.19999999999999996</v>
      </c>
    </row>
    <row r="66" spans="1:15" x14ac:dyDescent="0.3">
      <c r="A66" s="6" t="s">
        <v>22</v>
      </c>
      <c r="B66" s="47">
        <v>75.707183005004808</v>
      </c>
      <c r="C66" s="81">
        <v>1083943.9029999995</v>
      </c>
      <c r="D66" s="81">
        <v>2332173.9999999995</v>
      </c>
      <c r="E66" s="82">
        <v>1880</v>
      </c>
      <c r="F66" s="82">
        <v>24.832518202080216</v>
      </c>
      <c r="G66" s="86">
        <f ca="1">IF(E66=0,C66,C66*(1+IF(N66&lt;0,-1,1)*'Модель эластичности'!$T$15*POWER(ABS(N66),'Модель эластичности'!$T$10)*POWER(E66/72000,'Модель эластичности'!$U$10)))</f>
        <v>838711.49559007597</v>
      </c>
      <c r="H66" s="86">
        <f t="shared" ca="1" si="17"/>
        <v>1804540.9343626248</v>
      </c>
      <c r="I66" s="48">
        <f t="shared" si="14"/>
        <v>1504</v>
      </c>
      <c r="J66" s="96">
        <f ca="1">ChooseClosest('Поиск решения'!$B$1,I66,INDIRECT(CONCATENATE("Таблица2[",A66,"]")),COUNT(INDIRECT(CONCATENATE("Таблица2[",A66,"]"))))</f>
        <v>1520</v>
      </c>
      <c r="K66" s="48">
        <v>19.866014561664173</v>
      </c>
      <c r="L66" s="87">
        <f t="shared" ca="1" si="15"/>
        <v>-0.22624086609205607</v>
      </c>
      <c r="M66" s="87">
        <f t="shared" ca="1" si="16"/>
        <v>-0.22624086609205607</v>
      </c>
      <c r="N66" s="87">
        <f t="shared" ca="1" si="18"/>
        <v>-0.19148936170212771</v>
      </c>
      <c r="O66" s="88">
        <f t="shared" si="19"/>
        <v>-0.19999999999999996</v>
      </c>
    </row>
    <row r="67" spans="1:15" x14ac:dyDescent="0.3">
      <c r="A67" s="6" t="s">
        <v>23</v>
      </c>
      <c r="B67" s="47">
        <v>82.865429848853765</v>
      </c>
      <c r="C67" s="81">
        <v>1019651.7665999999</v>
      </c>
      <c r="D67" s="81">
        <v>2049734.4</v>
      </c>
      <c r="E67" s="82">
        <v>1040</v>
      </c>
      <c r="F67" s="82">
        <v>12.550468897548184</v>
      </c>
      <c r="G67" s="86">
        <f ca="1">IF(E67=0,C67,C67*(1+IF(N67&lt;0,-1,1)*'Модель эластичности'!$T$15*POWER(ABS(N67),'Модель эластичности'!$T$10)*POWER(E67/72000,'Модель эластичности'!$U$10)))</f>
        <v>775337.13925145252</v>
      </c>
      <c r="H67" s="86">
        <f t="shared" ca="1" si="17"/>
        <v>1558605.8475831926</v>
      </c>
      <c r="I67" s="48">
        <f t="shared" si="14"/>
        <v>832.84760185781568</v>
      </c>
      <c r="J67" s="96">
        <f ca="1">ChooseClosest('Поиск решения'!$B$1,I67,INDIRECT(CONCATENATE("Таблица2[",A67,"]")),COUNT(INDIRECT(CONCATENATE("Таблица2[",A67,"]"))))</f>
        <v>840</v>
      </c>
      <c r="K67" s="48">
        <v>10.050603772609719</v>
      </c>
      <c r="L67" s="87">
        <f t="shared" ca="1" si="15"/>
        <v>-0.23960594719823569</v>
      </c>
      <c r="M67" s="87">
        <f t="shared" ca="1" si="16"/>
        <v>-0.23960594719823569</v>
      </c>
      <c r="N67" s="87">
        <f t="shared" ca="1" si="18"/>
        <v>-0.19230769230769229</v>
      </c>
      <c r="O67" s="88">
        <f t="shared" si="19"/>
        <v>-0.19918499821363889</v>
      </c>
    </row>
    <row r="68" spans="1:15" x14ac:dyDescent="0.3">
      <c r="A68" s="6" t="s">
        <v>24</v>
      </c>
      <c r="B68" s="47">
        <v>77.522081883225454</v>
      </c>
      <c r="C68" s="81">
        <v>1389955.0357000001</v>
      </c>
      <c r="D68" s="81">
        <v>2846418.4000000004</v>
      </c>
      <c r="E68" s="82">
        <v>4440</v>
      </c>
      <c r="F68" s="82">
        <v>57.27400364051298</v>
      </c>
      <c r="G68" s="86">
        <f ca="1">IF(E68=0,C68,C68*(1+IF(N68&lt;0,-1,1)*'Модель эластичности'!$T$15*POWER(ABS(N68),'Модель эластичности'!$T$10)*POWER(E68/72000,'Модель эластичности'!$U$10)))</f>
        <v>1090600.8996424563</v>
      </c>
      <c r="H68" s="86">
        <f t="shared" ca="1" si="17"/>
        <v>2233386.2521210774</v>
      </c>
      <c r="I68" s="48">
        <f t="shared" si="14"/>
        <v>3552</v>
      </c>
      <c r="J68" s="96">
        <f ca="1">ChooseClosest('Поиск решения'!$B$1,I68,INDIRECT(CONCATENATE("Таблица2[",A68,"]")),COUNT(INDIRECT(CONCATENATE("Таблица2[",A68,"]"))))</f>
        <v>3560</v>
      </c>
      <c r="K68" s="48">
        <v>45.819202912410383</v>
      </c>
      <c r="L68" s="87">
        <f t="shared" ca="1" si="15"/>
        <v>-0.21536965467863856</v>
      </c>
      <c r="M68" s="87">
        <f t="shared" ca="1" si="16"/>
        <v>-0.21536965467863856</v>
      </c>
      <c r="N68" s="87">
        <f t="shared" ca="1" si="18"/>
        <v>-0.19819819819819817</v>
      </c>
      <c r="O68" s="88">
        <f t="shared" si="19"/>
        <v>-0.20000000000000007</v>
      </c>
    </row>
    <row r="69" spans="1:15" x14ac:dyDescent="0.3">
      <c r="A69" s="6" t="s">
        <v>25</v>
      </c>
      <c r="B69" s="47">
        <v>73.339347989121947</v>
      </c>
      <c r="C69" s="81">
        <v>846901.61010000017</v>
      </c>
      <c r="D69" s="81">
        <v>1770449.1</v>
      </c>
      <c r="E69" s="82">
        <v>1640</v>
      </c>
      <c r="F69" s="82">
        <v>22.361802292587232</v>
      </c>
      <c r="G69" s="86">
        <f ca="1">IF(E69=0,C69,C69*(1+IF(N69&lt;0,-1,1)*'Модель эластичности'!$T$15*POWER(ABS(N69),'Модель эластичности'!$T$10)*POWER(E69/72000,'Модель эластичности'!$U$10)))</f>
        <v>649822.83581429254</v>
      </c>
      <c r="H69" s="86">
        <f t="shared" ca="1" si="17"/>
        <v>1358455.623541696</v>
      </c>
      <c r="I69" s="48">
        <f t="shared" si="14"/>
        <v>1312</v>
      </c>
      <c r="J69" s="96">
        <f ca="1">ChooseClosest('Поиск решения'!$B$1,I69,INDIRECT(CONCATENATE("Таблица2[",A69,"]")),COUNT(INDIRECT(CONCATENATE("Таблица2[",A69,"]"))))</f>
        <v>1320</v>
      </c>
      <c r="K69" s="48">
        <v>17.889441834069785</v>
      </c>
      <c r="L69" s="87">
        <f t="shared" ca="1" si="15"/>
        <v>-0.23270563184126791</v>
      </c>
      <c r="M69" s="87">
        <f t="shared" ca="1" si="16"/>
        <v>-0.23270563184126791</v>
      </c>
      <c r="N69" s="87">
        <f t="shared" ca="1" si="18"/>
        <v>-0.19512195121951215</v>
      </c>
      <c r="O69" s="88">
        <f t="shared" si="19"/>
        <v>-0.19999999999999996</v>
      </c>
    </row>
    <row r="70" spans="1:15" x14ac:dyDescent="0.3">
      <c r="A70" s="6" t="s">
        <v>14</v>
      </c>
      <c r="B70" s="47">
        <v>53.237569339012325</v>
      </c>
      <c r="C70" s="81">
        <v>1665699.2662</v>
      </c>
      <c r="D70" s="81">
        <v>3447775.9</v>
      </c>
      <c r="E70" s="82">
        <v>1565</v>
      </c>
      <c r="F70" s="82">
        <v>29.396533677828391</v>
      </c>
      <c r="G70" s="86">
        <f ca="1">IF(E70=0,C70,C70*(1+IF(N70&lt;0,-1,1)*'Модель эластичности'!$T$15*POWER(ABS(N70),'Модель эластичности'!$T$10)*POWER(E70/72000,'Модель эластичности'!$U$10)))</f>
        <v>1271480.9484555507</v>
      </c>
      <c r="H70" s="86">
        <f t="shared" ca="1" si="17"/>
        <v>2631796.4234894672</v>
      </c>
      <c r="I70" s="48">
        <f t="shared" si="14"/>
        <v>1252</v>
      </c>
      <c r="J70" s="96">
        <f ca="1">ChooseClosest('Поиск решения'!$B$1,I70,INDIRECT(CONCATENATE("Таблица2[",A70,"]")),COUNT(INDIRECT(CONCATENATE("Таблица2[",A70,"]"))))</f>
        <v>1255</v>
      </c>
      <c r="K70" s="48">
        <v>23.517226942262713</v>
      </c>
      <c r="L70" s="87">
        <f t="shared" ca="1" si="15"/>
        <v>-0.23666836249726464</v>
      </c>
      <c r="M70" s="87">
        <f t="shared" ca="1" si="16"/>
        <v>-0.23666836249726464</v>
      </c>
      <c r="N70" s="87">
        <f t="shared" ca="1" si="18"/>
        <v>-0.19808306709265178</v>
      </c>
      <c r="O70" s="88">
        <f t="shared" si="19"/>
        <v>-0.19999999999999996</v>
      </c>
    </row>
    <row r="71" spans="1:15" x14ac:dyDescent="0.3">
      <c r="A71" s="6" t="s">
        <v>15</v>
      </c>
      <c r="B71" s="47">
        <v>112.23818489190475</v>
      </c>
      <c r="C71" s="81">
        <v>2329829.8234000001</v>
      </c>
      <c r="D71" s="81">
        <v>4253435.3</v>
      </c>
      <c r="E71" s="82">
        <v>1507</v>
      </c>
      <c r="F71" s="82">
        <v>13.426803021194379</v>
      </c>
      <c r="G71" s="86">
        <f ca="1">IF(E71=0,C71,C71*(1+IF(N71&lt;0,-1,1)*'Модель эластичности'!$T$15*POWER(ABS(N71),'Модель эластичности'!$T$10)*POWER(E71/72000,'Модель эластичности'!$U$10)))</f>
        <v>4302040.2640847098</v>
      </c>
      <c r="H71" s="86">
        <f t="shared" ca="1" si="17"/>
        <v>7853985.6162437107</v>
      </c>
      <c r="I71" s="48">
        <f t="shared" si="14"/>
        <v>4521</v>
      </c>
      <c r="J71" s="96">
        <f ca="1">ChooseClosest('Поиск решения'!$B$1,I71,INDIRECT(CONCATENATE("Таблица2[",A71,"]")),COUNT(INDIRECT(CONCATENATE("Таблица2[",A71,"]"))))</f>
        <v>2866</v>
      </c>
      <c r="K71" s="48">
        <v>40.280409063583136</v>
      </c>
      <c r="L71" s="87">
        <f t="shared" ca="1" si="15"/>
        <v>0.84650407548075579</v>
      </c>
      <c r="M71" s="87">
        <f t="shared" ca="1" si="16"/>
        <v>0.84650407548075579</v>
      </c>
      <c r="N71" s="87">
        <f t="shared" ca="1" si="18"/>
        <v>0.90179163901791637</v>
      </c>
      <c r="O71" s="88">
        <f t="shared" si="19"/>
        <v>2</v>
      </c>
    </row>
    <row r="72" spans="1:15" x14ac:dyDescent="0.3">
      <c r="A72" s="6" t="s">
        <v>30</v>
      </c>
      <c r="B72" s="47">
        <v>71.022290061663654</v>
      </c>
      <c r="C72" s="81">
        <v>1952924.2723999999</v>
      </c>
      <c r="D72" s="81">
        <v>3914895.1</v>
      </c>
      <c r="E72" s="82">
        <v>2608</v>
      </c>
      <c r="F72" s="82">
        <v>36.72086605114616</v>
      </c>
      <c r="G72" s="86">
        <f ca="1">IF(E72=0,C72,C72*(1+IF(N72&lt;0,-1,1)*'Модель эластичности'!$T$15*POWER(ABS(N72),'Модель эластичности'!$T$10)*POWER(E72/72000,'Модель эластичности'!$U$10)))</f>
        <v>1523616.5066525277</v>
      </c>
      <c r="H72" s="86">
        <f t="shared" ca="1" si="17"/>
        <v>3054290.8808454722</v>
      </c>
      <c r="I72" s="48">
        <f t="shared" si="14"/>
        <v>2086.4</v>
      </c>
      <c r="J72" s="96">
        <f ca="1">ChooseClosest('Поиск решения'!$B$1,I72,INDIRECT(CONCATENATE("Таблица2[",A72,"]")),COUNT(INDIRECT(CONCATENATE("Таблица2[",A72,"]"))))</f>
        <v>2108</v>
      </c>
      <c r="K72" s="48">
        <v>29.376692840916927</v>
      </c>
      <c r="L72" s="87">
        <f t="shared" ca="1" si="15"/>
        <v>-0.21982816835999719</v>
      </c>
      <c r="M72" s="87">
        <f t="shared" ca="1" si="16"/>
        <v>-0.21982816835999719</v>
      </c>
      <c r="N72" s="87">
        <f t="shared" ca="1" si="18"/>
        <v>-0.19171779141104295</v>
      </c>
      <c r="O72" s="88">
        <f t="shared" si="19"/>
        <v>-0.20000000000000007</v>
      </c>
    </row>
    <row r="73" spans="1:15" x14ac:dyDescent="0.3">
      <c r="A73" s="6" t="s">
        <v>26</v>
      </c>
      <c r="B73" s="47">
        <v>40.250569209829671</v>
      </c>
      <c r="C73" s="81">
        <v>2095157.1013999991</v>
      </c>
      <c r="D73" s="81">
        <v>4497051.0999999996</v>
      </c>
      <c r="E73" s="82">
        <v>1368</v>
      </c>
      <c r="F73" s="82">
        <v>33.987096999013815</v>
      </c>
      <c r="G73" s="86">
        <f ca="1">IF(E73=0,C73,C73*(1+IF(N73&lt;0,-1,1)*'Модель эластичности'!$T$15*POWER(ABS(N73),'Модель эластичности'!$T$10)*POWER(E73/72000,'Модель эластичности'!$U$10)))</f>
        <v>1539336.441603191</v>
      </c>
      <c r="H73" s="86">
        <f t="shared" ca="1" si="17"/>
        <v>3304036.0712597962</v>
      </c>
      <c r="I73" s="48">
        <f t="shared" si="14"/>
        <v>1094.3999999999999</v>
      </c>
      <c r="J73" s="96">
        <f ca="1">ChooseClosest('Поиск решения'!$B$1,I73,INDIRECT(CONCATENATE("Таблица2[",A73,"]")),COUNT(INDIRECT(CONCATENATE("Таблица2[",A73,"]"))))</f>
        <v>1062</v>
      </c>
      <c r="K73" s="48">
        <v>27.189677599211052</v>
      </c>
      <c r="L73" s="87">
        <f t="shared" ca="1" si="15"/>
        <v>-0.26528829719995928</v>
      </c>
      <c r="M73" s="87">
        <f t="shared" ca="1" si="16"/>
        <v>-0.26528829719995928</v>
      </c>
      <c r="N73" s="87">
        <f t="shared" ca="1" si="18"/>
        <v>-0.22368421052631582</v>
      </c>
      <c r="O73" s="88">
        <f t="shared" si="19"/>
        <v>-0.19999999999999996</v>
      </c>
    </row>
    <row r="74" spans="1:15" x14ac:dyDescent="0.3">
      <c r="A74" s="6" t="s">
        <v>27</v>
      </c>
      <c r="B74" s="47">
        <v>42.229873267088593</v>
      </c>
      <c r="C74" s="81">
        <v>1479992.12</v>
      </c>
      <c r="D74" s="81">
        <v>3998156</v>
      </c>
      <c r="E74" s="82">
        <v>1596</v>
      </c>
      <c r="F74" s="82">
        <v>37.793151542413597</v>
      </c>
      <c r="G74" s="86">
        <f ca="1">IF(E74=0,C74,C74*(1+IF(N74&lt;0,-1,1)*'Модель эластичности'!$T$15*POWER(ABS(N74),'Модель эластичности'!$T$10)*POWER(E74/72000,'Модель эластичности'!$U$10)))</f>
        <v>1136983.4267800634</v>
      </c>
      <c r="H74" s="86">
        <f t="shared" ca="1" si="17"/>
        <v>3071527.9144062409</v>
      </c>
      <c r="I74" s="48">
        <f t="shared" si="14"/>
        <v>1276.8</v>
      </c>
      <c r="J74" s="96">
        <f ca="1">ChooseClosest('Поиск решения'!$B$1,I74,INDIRECT(CONCATENATE("Таблица2[",A74,"]")),COUNT(INDIRECT(CONCATENATE("Таблица2[",A74,"]"))))</f>
        <v>1287</v>
      </c>
      <c r="K74" s="48">
        <v>30.234521233930877</v>
      </c>
      <c r="L74" s="87">
        <f t="shared" ca="1" si="15"/>
        <v>-0.23176386453999276</v>
      </c>
      <c r="M74" s="87">
        <f t="shared" ca="1" si="16"/>
        <v>-0.23176386453999276</v>
      </c>
      <c r="N74" s="87">
        <f t="shared" ca="1" si="18"/>
        <v>-0.19360902255639101</v>
      </c>
      <c r="O74" s="88">
        <f t="shared" si="19"/>
        <v>-0.19999999999999996</v>
      </c>
    </row>
    <row r="75" spans="1:15" x14ac:dyDescent="0.3">
      <c r="A75" s="6" t="s">
        <v>28</v>
      </c>
      <c r="B75" s="47">
        <v>100.94917456782323</v>
      </c>
      <c r="C75" s="81">
        <v>945809.0969</v>
      </c>
      <c r="D75" s="81">
        <v>2069100</v>
      </c>
      <c r="E75" s="82">
        <v>1056</v>
      </c>
      <c r="F75" s="82">
        <v>10.460709604817232</v>
      </c>
      <c r="G75" s="86">
        <f ca="1">IF(E75=0,C75,C75*(1+IF(N75&lt;0,-1,1)*'Модель эластичности'!$T$15*POWER(ABS(N75),'Модель эластичности'!$T$10)*POWER(E75/72000,'Модель эластичности'!$U$10)))</f>
        <v>1227808.4600034314</v>
      </c>
      <c r="H75" s="86">
        <f t="shared" ca="1" si="17"/>
        <v>2686016.1240991973</v>
      </c>
      <c r="I75" s="48">
        <f t="shared" si="14"/>
        <v>1323.4546635153172</v>
      </c>
      <c r="J75" s="96">
        <f ca="1">ChooseClosest('Поиск решения'!$B$1,I75,INDIRECT(CONCATENATE("Таблица2[",A75,"]")),COUNT(INDIRECT(CONCATENATE("Таблица2[",A75,"]"))))</f>
        <v>1320</v>
      </c>
      <c r="K75" s="48">
        <v>13.110108816453444</v>
      </c>
      <c r="L75" s="87">
        <f t="shared" ca="1" si="15"/>
        <v>0.29815674645942547</v>
      </c>
      <c r="M75" s="87">
        <f t="shared" ca="1" si="16"/>
        <v>0.29815674645942547</v>
      </c>
      <c r="N75" s="87">
        <f t="shared" ca="1" si="18"/>
        <v>0.25</v>
      </c>
      <c r="O75" s="88">
        <f t="shared" si="19"/>
        <v>0.25327146166223224</v>
      </c>
    </row>
    <row r="76" spans="1:15" x14ac:dyDescent="0.3">
      <c r="A76" s="6" t="s">
        <v>29</v>
      </c>
      <c r="B76" s="47">
        <v>100.84160348504265</v>
      </c>
      <c r="C76" s="81">
        <v>468290.69770000014</v>
      </c>
      <c r="D76" s="81">
        <v>1094445.3</v>
      </c>
      <c r="E76" s="82">
        <v>248</v>
      </c>
      <c r="F76" s="82">
        <v>2.4593024250827651</v>
      </c>
      <c r="G76" s="86">
        <f ca="1">IF(E76=0,C76,C76*(1+IF(N76&lt;0,-1,1)*'Модель эластичности'!$T$15*POWER(ABS(N76),'Модель эластичности'!$T$10)*POWER(E76/72000,'Модель эластичности'!$U$10)))</f>
        <v>1464664.4453140807</v>
      </c>
      <c r="H76" s="86">
        <f t="shared" ca="1" si="17"/>
        <v>3423077.0035026949</v>
      </c>
      <c r="I76" s="48">
        <f t="shared" si="14"/>
        <v>744.00000000000011</v>
      </c>
      <c r="J76" s="96">
        <f ca="1">ChooseClosest('Поиск решения'!$B$1,I76,INDIRECT(CONCATENATE("Таблица2[",A76,"]")),COUNT(INDIRECT(CONCATENATE("Таблица2[",A76,"]"))))</f>
        <v>800</v>
      </c>
      <c r="K76" s="48">
        <v>7.3779072752482957</v>
      </c>
      <c r="L76" s="87">
        <f t="shared" ca="1" si="15"/>
        <v>2.1276821267382613</v>
      </c>
      <c r="M76" s="87">
        <f t="shared" ca="1" si="16"/>
        <v>2.1276821267382617</v>
      </c>
      <c r="N76" s="87">
        <f t="shared" ca="1" si="18"/>
        <v>2.225806451612903</v>
      </c>
      <c r="O76" s="88">
        <f t="shared" si="19"/>
        <v>2</v>
      </c>
    </row>
    <row r="77" spans="1:15" x14ac:dyDescent="0.3">
      <c r="A77" s="21" t="s">
        <v>19</v>
      </c>
      <c r="B77" s="21"/>
      <c r="C77" s="40">
        <f t="shared" ref="C77:K77" si="20">SUM(C57:C76)</f>
        <v>105502579.58210003</v>
      </c>
      <c r="D77" s="40">
        <f t="shared" si="20"/>
        <v>211266131.40000007</v>
      </c>
      <c r="E77" s="40">
        <f t="shared" si="20"/>
        <v>93813</v>
      </c>
      <c r="F77" s="40">
        <f t="shared" si="20"/>
        <v>1265.0859108399013</v>
      </c>
      <c r="G77" s="85">
        <f t="shared" ca="1" si="20"/>
        <v>111453263.45217025</v>
      </c>
      <c r="H77" s="85">
        <f t="shared" ca="1" si="20"/>
        <v>222424186.38610956</v>
      </c>
      <c r="I77" s="85">
        <f t="shared" si="20"/>
        <v>94030.973204285357</v>
      </c>
      <c r="J77" s="97">
        <f t="shared" ca="1" si="20"/>
        <v>92847</v>
      </c>
      <c r="K77" s="85">
        <f t="shared" si="20"/>
        <v>1265.0859108399022</v>
      </c>
      <c r="L77" s="55">
        <f t="shared" ca="1" si="15"/>
        <v>5.6403207330485428E-2</v>
      </c>
      <c r="M77" s="55">
        <f t="shared" ca="1" si="16"/>
        <v>5.2815162147232364E-2</v>
      </c>
      <c r="N77" s="152">
        <f>I77/E77-1</f>
        <v>2.3234861296979048E-3</v>
      </c>
      <c r="O77" s="55">
        <f>K77/F77-1</f>
        <v>0</v>
      </c>
    </row>
    <row r="79" spans="1:15" x14ac:dyDescent="0.3">
      <c r="A79" s="45" t="s">
        <v>65</v>
      </c>
      <c r="B79" s="80"/>
    </row>
    <row r="80" spans="1:15" x14ac:dyDescent="0.3">
      <c r="A80" s="42"/>
      <c r="B80" s="42"/>
      <c r="C80" s="43"/>
      <c r="D80" s="43"/>
    </row>
    <row r="81" spans="1:15" x14ac:dyDescent="0.3">
      <c r="A81" s="21"/>
      <c r="B81" s="21"/>
      <c r="C81" s="83"/>
      <c r="D81" s="83"/>
      <c r="E81" s="83" t="s">
        <v>17</v>
      </c>
      <c r="F81" s="83"/>
      <c r="G81" s="94"/>
      <c r="H81" s="94"/>
      <c r="I81" s="94" t="s">
        <v>18</v>
      </c>
      <c r="J81" s="94"/>
      <c r="K81" s="94"/>
      <c r="L81" s="83"/>
      <c r="M81" s="83"/>
      <c r="N81" s="83" t="s">
        <v>266</v>
      </c>
      <c r="O81" s="83"/>
    </row>
    <row r="82" spans="1:15" ht="43.2" x14ac:dyDescent="0.3">
      <c r="A82" s="41" t="s">
        <v>0</v>
      </c>
      <c r="B82" s="41" t="s">
        <v>5038</v>
      </c>
      <c r="C82" s="41" t="s">
        <v>5035</v>
      </c>
      <c r="D82" s="41" t="s">
        <v>5028</v>
      </c>
      <c r="E82" s="41" t="s">
        <v>5029</v>
      </c>
      <c r="F82" s="41" t="s">
        <v>5039</v>
      </c>
      <c r="G82" s="84" t="s">
        <v>5035</v>
      </c>
      <c r="H82" s="84" t="s">
        <v>5028</v>
      </c>
      <c r="I82" s="84" t="s">
        <v>5029</v>
      </c>
      <c r="J82" s="95" t="s">
        <v>5040</v>
      </c>
      <c r="K82" s="84" t="s">
        <v>5039</v>
      </c>
      <c r="L82" s="46" t="s">
        <v>5032</v>
      </c>
      <c r="M82" s="46" t="s">
        <v>5033</v>
      </c>
      <c r="N82" s="46" t="s">
        <v>5031</v>
      </c>
      <c r="O82" s="41" t="s">
        <v>5034</v>
      </c>
    </row>
    <row r="83" spans="1:15" x14ac:dyDescent="0.3">
      <c r="A83" s="6" t="s">
        <v>4</v>
      </c>
      <c r="B83" s="47">
        <v>54.740058776532976</v>
      </c>
      <c r="C83" s="81">
        <v>31820809.1853</v>
      </c>
      <c r="D83" s="81">
        <v>59510039</v>
      </c>
      <c r="E83" s="82">
        <v>10047</v>
      </c>
      <c r="F83" s="82">
        <v>183.54017559636128</v>
      </c>
      <c r="G83" s="86">
        <f ca="1">IF(E83=0,C83,C83*(1+IF(N83&lt;0,-1,1)*'Модель эластичности'!$T$15*POWER(ABS(N83),'Модель эластичности'!$T$10)*POWER(E83/72000,'Модель эластичности'!$U$10)))</f>
        <v>44736109.140923835</v>
      </c>
      <c r="H83" s="86">
        <f ca="1">D83/C83*G83</f>
        <v>83663730.365301043</v>
      </c>
      <c r="I83" s="48">
        <f t="shared" ref="I83:I102" si="21">B83*K83</f>
        <v>14673.061083829143</v>
      </c>
      <c r="J83" s="96">
        <f ca="1">ChooseClosest('Поиск решения'!$B$1,I83,INDIRECT(CONCATENATE("Таблица2[",A83,"]")),COUNT(INDIRECT(CONCATENATE("Таблица2[",A83,"]"))))</f>
        <v>14679</v>
      </c>
      <c r="K83" s="48">
        <v>268.04978678830855</v>
      </c>
      <c r="L83" s="87">
        <f t="shared" ref="L83:L103" ca="1" si="22">G83/C83-1</f>
        <v>0.40587591221879449</v>
      </c>
      <c r="M83" s="87">
        <f t="shared" ref="M83:M103" ca="1" si="23">H83/D83-1</f>
        <v>0.40587591221879449</v>
      </c>
      <c r="N83" s="87">
        <f ca="1">IF(E83=0,0,J83/E83-1)</f>
        <v>0.4610331442221558</v>
      </c>
      <c r="O83" s="88">
        <f>IF(F83=0,0,K83/F83-1)</f>
        <v>0.46044203083797575</v>
      </c>
    </row>
    <row r="84" spans="1:15" x14ac:dyDescent="0.3">
      <c r="A84" s="6" t="s">
        <v>2</v>
      </c>
      <c r="B84" s="47">
        <v>57.479713986474337</v>
      </c>
      <c r="C84" s="81">
        <v>37811815.960599996</v>
      </c>
      <c r="D84" s="81">
        <v>70962640</v>
      </c>
      <c r="E84" s="82">
        <v>15153</v>
      </c>
      <c r="F84" s="82">
        <v>263.62344119467406</v>
      </c>
      <c r="G84" s="86">
        <f ca="1">IF(E84=0,C84,C84*(1+IF(N84&lt;0,-1,1)*'Модель эластичности'!$T$15*POWER(ABS(N84),'Модель эластичности'!$T$10)*POWER(E84/72000,'Модель эластичности'!$U$10)))</f>
        <v>42617269.00703603</v>
      </c>
      <c r="H84" s="86">
        <f t="shared" ref="H84:H102" ca="1" si="24">D84/C84*G84</f>
        <v>79981186.872397617</v>
      </c>
      <c r="I84" s="48">
        <f t="shared" si="21"/>
        <v>16939.511740576305</v>
      </c>
      <c r="J84" s="96">
        <f ca="1">ChooseClosest('Поиск решения'!$B$1,I84,INDIRECT(CONCATENATE("Таблица2[",A84,"]")),COUNT(INDIRECT(CONCATENATE("Таблица2[",A84,"]"))))</f>
        <v>16982</v>
      </c>
      <c r="K84" s="48">
        <v>294.70417588651145</v>
      </c>
      <c r="L84" s="87">
        <f t="shared" ca="1" si="22"/>
        <v>0.12708866063040536</v>
      </c>
      <c r="M84" s="87">
        <f t="shared" ca="1" si="23"/>
        <v>0.12708866063040514</v>
      </c>
      <c r="N84" s="87">
        <f t="shared" ref="N84:N102" ca="1" si="25">IF(E84=0,0,J84/E84-1)</f>
        <v>0.12070217118722359</v>
      </c>
      <c r="O84" s="88">
        <f t="shared" ref="O84:O102" si="26">IF(F84=0,0,K84/F84-1)</f>
        <v>0.11789822085239243</v>
      </c>
    </row>
    <row r="85" spans="1:15" x14ac:dyDescent="0.3">
      <c r="A85" s="6" t="s">
        <v>3</v>
      </c>
      <c r="B85" s="47">
        <v>139.94328991145633</v>
      </c>
      <c r="C85" s="81">
        <v>10991122.774999999</v>
      </c>
      <c r="D85" s="81">
        <v>21167013</v>
      </c>
      <c r="E85" s="82">
        <v>17064</v>
      </c>
      <c r="F85" s="82">
        <v>121.93510679073346</v>
      </c>
      <c r="G85" s="86">
        <f ca="1">IF(E85=0,C85,C85*(1+IF(N85&lt;0,-1,1)*'Модель эластичности'!$T$15*POWER(ABS(N85),'Модель эластичности'!$T$10)*POWER(E85/72000,'Модель эластичности'!$U$10)))</f>
        <v>8858311.6085495688</v>
      </c>
      <c r="H85" s="86">
        <f t="shared" ca="1" si="24"/>
        <v>17059585.34124551</v>
      </c>
      <c r="I85" s="48">
        <f t="shared" si="21"/>
        <v>13651.2</v>
      </c>
      <c r="J85" s="96">
        <f ca="1">ChooseClosest('Поиск решения'!$B$1,I85,INDIRECT(CONCATENATE("Таблица2[",A85,"]")),COUNT(INDIRECT(CONCATENATE("Таблица2[",A85,"]"))))</f>
        <v>13608</v>
      </c>
      <c r="K85" s="48">
        <v>97.548085432586774</v>
      </c>
      <c r="L85" s="87">
        <f t="shared" ca="1" si="22"/>
        <v>-0.19404852535189976</v>
      </c>
      <c r="M85" s="87">
        <f t="shared" ca="1" si="23"/>
        <v>-0.19404852535189965</v>
      </c>
      <c r="N85" s="87">
        <f t="shared" ca="1" si="25"/>
        <v>-0.20253164556962022</v>
      </c>
      <c r="O85" s="88">
        <f t="shared" si="26"/>
        <v>-0.19999999999999996</v>
      </c>
    </row>
    <row r="86" spans="1:15" x14ac:dyDescent="0.3">
      <c r="A86" s="6" t="s">
        <v>31</v>
      </c>
      <c r="B86" s="47">
        <v>100.84160348504267</v>
      </c>
      <c r="C86" s="81">
        <v>2631213.1776999999</v>
      </c>
      <c r="D86" s="81">
        <v>4910330</v>
      </c>
      <c r="E86" s="82">
        <v>3496</v>
      </c>
      <c r="F86" s="82">
        <v>34.668230960037683</v>
      </c>
      <c r="G86" s="86">
        <f ca="1">IF(E86=0,C86,C86*(1+IF(N86&lt;0,-1,1)*'Модель эластичности'!$T$15*POWER(ABS(N86),'Модель эластичности'!$T$10)*POWER(E86/72000,'Модель эластичности'!$U$10)))</f>
        <v>2037329.3060654553</v>
      </c>
      <c r="H86" s="86">
        <f t="shared" ca="1" si="24"/>
        <v>3802032.9543184573</v>
      </c>
      <c r="I86" s="48">
        <f t="shared" si="21"/>
        <v>2796.8</v>
      </c>
      <c r="J86" s="96">
        <f ca="1">ChooseClosest('Поиск решения'!$B$1,I86,INDIRECT(CONCATENATE("Таблица2[",A86,"]")),COUNT(INDIRECT(CONCATENATE("Таблица2[",A86,"]"))))</f>
        <v>2782</v>
      </c>
      <c r="K86" s="48">
        <v>27.734584768030146</v>
      </c>
      <c r="L86" s="87">
        <f t="shared" ca="1" si="22"/>
        <v>-0.22570724282920751</v>
      </c>
      <c r="M86" s="87">
        <f t="shared" ca="1" si="23"/>
        <v>-0.22570724282920751</v>
      </c>
      <c r="N86" s="87">
        <f t="shared" ca="1" si="25"/>
        <v>-0.20423340961098402</v>
      </c>
      <c r="O86" s="88">
        <f t="shared" si="26"/>
        <v>-0.19999999999999996</v>
      </c>
    </row>
    <row r="87" spans="1:15" x14ac:dyDescent="0.3">
      <c r="A87" s="6" t="s">
        <v>7</v>
      </c>
      <c r="B87" s="47">
        <v>47.667546713359634</v>
      </c>
      <c r="C87" s="81">
        <v>4182334.2298000008</v>
      </c>
      <c r="D87" s="81">
        <v>7900593</v>
      </c>
      <c r="E87" s="82">
        <v>3786</v>
      </c>
      <c r="F87" s="82">
        <v>79.425107039102343</v>
      </c>
      <c r="G87" s="86">
        <f ca="1">IF(E87=0,C87,C87*(1+IF(N87&lt;0,-1,1)*'Модель эластичности'!$T$15*POWER(ABS(N87),'Модель эластичности'!$T$10)*POWER(E87/72000,'Модель эластичности'!$U$10)))</f>
        <v>3262706.2008781405</v>
      </c>
      <c r="H87" s="86">
        <f t="shared" ca="1" si="24"/>
        <v>6163379.6715828478</v>
      </c>
      <c r="I87" s="48">
        <f t="shared" si="21"/>
        <v>3028.8</v>
      </c>
      <c r="J87" s="96">
        <f ca="1">ChooseClosest('Поиск решения'!$B$1,I87,INDIRECT(CONCATENATE("Таблица2[",A87,"]")),COUNT(INDIRECT(CONCATENATE("Таблица2[",A87,"]"))))</f>
        <v>3030</v>
      </c>
      <c r="K87" s="48">
        <v>63.540085631281876</v>
      </c>
      <c r="L87" s="87">
        <f t="shared" ca="1" si="22"/>
        <v>-0.21988391610821523</v>
      </c>
      <c r="M87" s="87">
        <f t="shared" ca="1" si="23"/>
        <v>-0.21988391610821523</v>
      </c>
      <c r="N87" s="87">
        <f t="shared" ca="1" si="25"/>
        <v>-0.19968304278922344</v>
      </c>
      <c r="O87" s="88">
        <f t="shared" si="26"/>
        <v>-0.19999999999999996</v>
      </c>
    </row>
    <row r="88" spans="1:15" x14ac:dyDescent="0.3">
      <c r="A88" s="6" t="s">
        <v>5</v>
      </c>
      <c r="B88" s="47">
        <v>200.30041675173749</v>
      </c>
      <c r="C88" s="81">
        <v>3244453.5233000005</v>
      </c>
      <c r="D88" s="81">
        <v>6353238</v>
      </c>
      <c r="E88" s="82">
        <v>6190</v>
      </c>
      <c r="F88" s="82">
        <v>30.903580234045148</v>
      </c>
      <c r="G88" s="86">
        <f ca="1">IF(E88=0,C88,C88*(1+IF(N88&lt;0,-1,1)*'Модель эластичности'!$T$15*POWER(ABS(N88),'Модель эластичности'!$T$10)*POWER(E88/72000,'Модель эластичности'!$U$10)))</f>
        <v>2565026.5024276478</v>
      </c>
      <c r="H88" s="86">
        <f t="shared" ca="1" si="24"/>
        <v>5022794.6645557741</v>
      </c>
      <c r="I88" s="48">
        <f t="shared" si="21"/>
        <v>4952</v>
      </c>
      <c r="J88" s="96">
        <f ca="1">ChooseClosest('Поиск решения'!$B$1,I88,INDIRECT(CONCATENATE("Таблица2[",A88,"]")),COUNT(INDIRECT(CONCATENATE("Таблица2[",A88,"]"))))</f>
        <v>4960</v>
      </c>
      <c r="K88" s="48">
        <v>24.722864187236119</v>
      </c>
      <c r="L88" s="87">
        <f t="shared" ca="1" si="22"/>
        <v>-0.20941185194765666</v>
      </c>
      <c r="M88" s="87">
        <f t="shared" ca="1" si="23"/>
        <v>-0.20941185194765655</v>
      </c>
      <c r="N88" s="87">
        <f t="shared" ca="1" si="25"/>
        <v>-0.19870759289176088</v>
      </c>
      <c r="O88" s="88">
        <f t="shared" si="26"/>
        <v>-0.19999999999999996</v>
      </c>
    </row>
    <row r="89" spans="1:15" x14ac:dyDescent="0.3">
      <c r="A89" s="6" t="s">
        <v>6</v>
      </c>
      <c r="B89" s="47">
        <v>76.202254274593201</v>
      </c>
      <c r="C89" s="81">
        <v>2100291.9698000001</v>
      </c>
      <c r="D89" s="81">
        <v>3960345</v>
      </c>
      <c r="E89" s="82">
        <v>1190</v>
      </c>
      <c r="F89" s="82">
        <v>15.616335911951637</v>
      </c>
      <c r="G89" s="86">
        <f ca="1">IF(E89=0,C89,C89*(1+IF(N89&lt;0,-1,1)*'Модель эластичности'!$T$15*POWER(ABS(N89),'Модель эластичности'!$T$10)*POWER(E89/72000,'Модель эластичности'!$U$10)))</f>
        <v>2894301.6508812285</v>
      </c>
      <c r="H89" s="86">
        <f t="shared" ca="1" si="24"/>
        <v>5457542.6828160118</v>
      </c>
      <c r="I89" s="48">
        <f t="shared" si="21"/>
        <v>1593.6786011424003</v>
      </c>
      <c r="J89" s="96">
        <f ca="1">ChooseClosest('Поиск решения'!$B$1,I89,INDIRECT(CONCATENATE("Таблица2[",A89,"]")),COUNT(INDIRECT(CONCATENATE("Таблица2[",A89,"]"))))</f>
        <v>1590</v>
      </c>
      <c r="K89" s="48">
        <v>20.91379863120077</v>
      </c>
      <c r="L89" s="87">
        <f t="shared" ca="1" si="22"/>
        <v>0.37804728699545409</v>
      </c>
      <c r="M89" s="87">
        <f t="shared" ca="1" si="23"/>
        <v>0.37804728699545409</v>
      </c>
      <c r="N89" s="87">
        <f t="shared" ca="1" si="25"/>
        <v>0.33613445378151252</v>
      </c>
      <c r="O89" s="88">
        <f t="shared" si="26"/>
        <v>0.33922571524571454</v>
      </c>
    </row>
    <row r="90" spans="1:15" x14ac:dyDescent="0.3">
      <c r="A90" s="6" t="s">
        <v>8</v>
      </c>
      <c r="B90" s="47">
        <v>95.424503831582712</v>
      </c>
      <c r="C90" s="81">
        <v>4652229.0697000008</v>
      </c>
      <c r="D90" s="81">
        <v>9084773</v>
      </c>
      <c r="E90" s="82">
        <v>5220</v>
      </c>
      <c r="F90" s="82">
        <v>54.702930488513928</v>
      </c>
      <c r="G90" s="86">
        <f ca="1">IF(E90=0,C90,C90*(1+IF(N90&lt;0,-1,1)*'Модель эластичности'!$T$15*POWER(ABS(N90),'Модель эластичности'!$T$10)*POWER(E90/72000,'Модель эластичности'!$U$10)))</f>
        <v>3628703.7653070278</v>
      </c>
      <c r="H90" s="86">
        <f t="shared" ca="1" si="24"/>
        <v>7086054.7703394657</v>
      </c>
      <c r="I90" s="48">
        <f t="shared" si="21"/>
        <v>4175.9999999999991</v>
      </c>
      <c r="J90" s="96">
        <f ca="1">ChooseClosest('Поиск решения'!$B$1,I90,INDIRECT(CONCATENATE("Таблица2[",A90,"]")),COUNT(INDIRECT(CONCATENATE("Таблица2[",A90,"]"))))</f>
        <v>4140</v>
      </c>
      <c r="K90" s="48">
        <v>43.762344390811137</v>
      </c>
      <c r="L90" s="87">
        <f t="shared" ca="1" si="22"/>
        <v>-0.2200075037274497</v>
      </c>
      <c r="M90" s="87">
        <f t="shared" ca="1" si="23"/>
        <v>-0.2200075037274497</v>
      </c>
      <c r="N90" s="87">
        <f t="shared" ca="1" si="25"/>
        <v>-0.2068965517241379</v>
      </c>
      <c r="O90" s="88">
        <f t="shared" si="26"/>
        <v>-0.20000000000000007</v>
      </c>
    </row>
    <row r="91" spans="1:15" x14ac:dyDescent="0.3">
      <c r="A91" s="6" t="s">
        <v>21</v>
      </c>
      <c r="B91" s="47">
        <v>84.645230237734296</v>
      </c>
      <c r="C91" s="81">
        <v>3254434.0263</v>
      </c>
      <c r="D91" s="81">
        <v>6375571</v>
      </c>
      <c r="E91" s="82">
        <v>3070</v>
      </c>
      <c r="F91" s="82">
        <v>36.269025335244628</v>
      </c>
      <c r="G91" s="86">
        <f ca="1">IF(E91=0,C91,C91*(1+IF(N91&lt;0,-1,1)*'Модель эластичности'!$T$15*POWER(ABS(N91),'Модель эластичности'!$T$10)*POWER(E91/72000,'Модель эластичности'!$U$10)))</f>
        <v>2508172.096146185</v>
      </c>
      <c r="H91" s="86">
        <f t="shared" ca="1" si="24"/>
        <v>4913612.9815417388</v>
      </c>
      <c r="I91" s="48">
        <f t="shared" si="21"/>
        <v>2456</v>
      </c>
      <c r="J91" s="96">
        <f ca="1">ChooseClosest('Поиск решения'!$B$1,I91,INDIRECT(CONCATENATE("Таблица2[",A91,"]")),COUNT(INDIRECT(CONCATENATE("Таблица2[",A91,"]"))))</f>
        <v>2440</v>
      </c>
      <c r="K91" s="48">
        <v>29.015220268195705</v>
      </c>
      <c r="L91" s="87">
        <f t="shared" ca="1" si="22"/>
        <v>-0.2293062093510152</v>
      </c>
      <c r="M91" s="87">
        <f t="shared" ca="1" si="23"/>
        <v>-0.2293062093510152</v>
      </c>
      <c r="N91" s="87">
        <f t="shared" ca="1" si="25"/>
        <v>-0.2052117263843648</v>
      </c>
      <c r="O91" s="88">
        <f t="shared" si="26"/>
        <v>-0.19999999999999996</v>
      </c>
    </row>
    <row r="92" spans="1:15" x14ac:dyDescent="0.3">
      <c r="A92" s="6" t="s">
        <v>22</v>
      </c>
      <c r="B92" s="47">
        <v>75.707183005004808</v>
      </c>
      <c r="C92" s="81">
        <v>1963211.8899000001</v>
      </c>
      <c r="D92" s="81">
        <v>3963092.2</v>
      </c>
      <c r="E92" s="82">
        <v>2960</v>
      </c>
      <c r="F92" s="82">
        <v>39.098007381998642</v>
      </c>
      <c r="G92" s="86">
        <f ca="1">IF(E92=0,C92,C92*(1+IF(N92&lt;0,-1,1)*'Модель эластичности'!$T$15*POWER(ABS(N92),'Модель эластичности'!$T$10)*POWER(E92/72000,'Модель эластичности'!$U$10)))</f>
        <v>1516175.0453428896</v>
      </c>
      <c r="H92" s="86">
        <f t="shared" ca="1" si="24"/>
        <v>3060668.8595081395</v>
      </c>
      <c r="I92" s="48">
        <f t="shared" si="21"/>
        <v>2368</v>
      </c>
      <c r="J92" s="96">
        <f ca="1">ChooseClosest('Поиск решения'!$B$1,I92,INDIRECT(CONCATENATE("Таблица2[",A92,"]")),COUNT(INDIRECT(CONCATENATE("Таблица2[",A92,"]"))))</f>
        <v>2360</v>
      </c>
      <c r="K92" s="48">
        <v>31.278405905598913</v>
      </c>
      <c r="L92" s="87">
        <f t="shared" ca="1" si="22"/>
        <v>-0.22770687507392851</v>
      </c>
      <c r="M92" s="87">
        <f t="shared" ca="1" si="23"/>
        <v>-0.22770687507392851</v>
      </c>
      <c r="N92" s="87">
        <f t="shared" ca="1" si="25"/>
        <v>-0.20270270270270274</v>
      </c>
      <c r="O92" s="88">
        <f t="shared" si="26"/>
        <v>-0.20000000000000007</v>
      </c>
    </row>
    <row r="93" spans="1:15" x14ac:dyDescent="0.3">
      <c r="A93" s="6" t="s">
        <v>23</v>
      </c>
      <c r="B93" s="47">
        <v>82.865429848853765</v>
      </c>
      <c r="C93" s="81">
        <v>2252605.3008000003</v>
      </c>
      <c r="D93" s="81">
        <v>4343761</v>
      </c>
      <c r="E93" s="82">
        <v>1680</v>
      </c>
      <c r="F93" s="82">
        <v>20.273834372962451</v>
      </c>
      <c r="G93" s="86">
        <f ca="1">IF(E93=0,C93,C93*(1+IF(N93&lt;0,-1,1)*'Модель эластичности'!$T$15*POWER(ABS(N93),'Модель эластичности'!$T$10)*POWER(E93/72000,'Модель эластичности'!$U$10)))</f>
        <v>2598222.3600604534</v>
      </c>
      <c r="H93" s="86">
        <f t="shared" ca="1" si="24"/>
        <v>5010223.9184780279</v>
      </c>
      <c r="I93" s="48">
        <f t="shared" si="21"/>
        <v>1843.5003947375224</v>
      </c>
      <c r="J93" s="96">
        <f ca="1">ChooseClosest('Поиск решения'!$B$1,I93,INDIRECT(CONCATENATE("Таблица2[",A93,"]")),COUNT(INDIRECT(CONCATENATE("Таблица2[",A93,"]"))))</f>
        <v>1880</v>
      </c>
      <c r="K93" s="48">
        <v>22.2469176603568</v>
      </c>
      <c r="L93" s="87">
        <f t="shared" ca="1" si="22"/>
        <v>0.15342992362563868</v>
      </c>
      <c r="M93" s="87">
        <f t="shared" ca="1" si="23"/>
        <v>0.15342992362563868</v>
      </c>
      <c r="N93" s="87">
        <f t="shared" ca="1" si="25"/>
        <v>0.11904761904761907</v>
      </c>
      <c r="O93" s="88">
        <f t="shared" si="26"/>
        <v>9.7321663534239322E-2</v>
      </c>
    </row>
    <row r="94" spans="1:15" x14ac:dyDescent="0.3">
      <c r="A94" s="6" t="s">
        <v>24</v>
      </c>
      <c r="B94" s="47">
        <v>77.522081883225454</v>
      </c>
      <c r="C94" s="81">
        <v>3134820.8747000005</v>
      </c>
      <c r="D94" s="81">
        <v>5996991</v>
      </c>
      <c r="E94" s="82">
        <v>7280</v>
      </c>
      <c r="F94" s="82">
        <v>93.908726689850113</v>
      </c>
      <c r="G94" s="86">
        <f ca="1">IF(E94=0,C94,C94*(1+IF(N94&lt;0,-1,1)*'Модель эластичности'!$T$15*POWER(ABS(N94),'Модель эластичности'!$T$10)*POWER(E94/72000,'Модель эластичности'!$U$10)))</f>
        <v>2490432.7902126131</v>
      </c>
      <c r="H94" s="86">
        <f t="shared" ca="1" si="24"/>
        <v>4764260.4237919031</v>
      </c>
      <c r="I94" s="48">
        <f t="shared" si="21"/>
        <v>5824</v>
      </c>
      <c r="J94" s="96">
        <f ca="1">ChooseClosest('Поиск решения'!$B$1,I94,INDIRECT(CONCATENATE("Таблица2[",A94,"]")),COUNT(INDIRECT(CONCATENATE("Таблица2[",A94,"]"))))</f>
        <v>5840</v>
      </c>
      <c r="K94" s="48">
        <v>75.12698135188009</v>
      </c>
      <c r="L94" s="87">
        <f t="shared" ca="1" si="22"/>
        <v>-0.20555818346368981</v>
      </c>
      <c r="M94" s="87">
        <f t="shared" ca="1" si="23"/>
        <v>-0.20555818346368981</v>
      </c>
      <c r="N94" s="87">
        <f t="shared" ca="1" si="25"/>
        <v>-0.19780219780219777</v>
      </c>
      <c r="O94" s="88">
        <f t="shared" si="26"/>
        <v>-0.19999999999999996</v>
      </c>
    </row>
    <row r="95" spans="1:15" x14ac:dyDescent="0.3">
      <c r="A95" s="6" t="s">
        <v>25</v>
      </c>
      <c r="B95" s="47">
        <v>73.339347989121947</v>
      </c>
      <c r="C95" s="81">
        <v>1691906.38</v>
      </c>
      <c r="D95" s="81">
        <v>3309687</v>
      </c>
      <c r="E95" s="82">
        <v>2560</v>
      </c>
      <c r="F95" s="82">
        <v>34.906227968916653</v>
      </c>
      <c r="G95" s="86">
        <f ca="1">IF(E95=0,C95,C95*(1+IF(N95&lt;0,-1,1)*'Модель эластичности'!$T$15*POWER(ABS(N95),'Модель эластичности'!$T$10)*POWER(E95/72000,'Модель эластичности'!$U$10)))</f>
        <v>1300847.6138896998</v>
      </c>
      <c r="H95" s="86">
        <f t="shared" ca="1" si="24"/>
        <v>2544702.524658462</v>
      </c>
      <c r="I95" s="48">
        <f t="shared" si="21"/>
        <v>2047.9999999999998</v>
      </c>
      <c r="J95" s="96">
        <f ca="1">ChooseClosest('Поиск решения'!$B$1,I95,INDIRECT(CONCATENATE("Таблица2[",A95,"]")),COUNT(INDIRECT(CONCATENATE("Таблица2[",A95,"]"))))</f>
        <v>2040</v>
      </c>
      <c r="K95" s="48">
        <v>27.924982375133322</v>
      </c>
      <c r="L95" s="87">
        <f t="shared" ca="1" si="22"/>
        <v>-0.23113499111593871</v>
      </c>
      <c r="M95" s="87">
        <f t="shared" ca="1" si="23"/>
        <v>-0.23113499111593871</v>
      </c>
      <c r="N95" s="87">
        <f t="shared" ca="1" si="25"/>
        <v>-0.203125</v>
      </c>
      <c r="O95" s="88">
        <f t="shared" si="26"/>
        <v>-0.20000000000000007</v>
      </c>
    </row>
    <row r="96" spans="1:15" x14ac:dyDescent="0.3">
      <c r="A96" s="6" t="s">
        <v>14</v>
      </c>
      <c r="B96" s="47">
        <v>53.237569339012325</v>
      </c>
      <c r="C96" s="81">
        <v>1388594.1140000001</v>
      </c>
      <c r="D96" s="81">
        <v>2832496</v>
      </c>
      <c r="E96" s="82">
        <v>1700</v>
      </c>
      <c r="F96" s="82">
        <v>31.932336902433399</v>
      </c>
      <c r="G96" s="86">
        <f ca="1">IF(E96=0,C96,C96*(1+IF(N96&lt;0,-1,1)*'Модель эластичности'!$T$15*POWER(ABS(N96),'Модель эластичности'!$T$10)*POWER(E96/72000,'Модель эластичности'!$U$10)))</f>
        <v>1063022.5701189234</v>
      </c>
      <c r="H96" s="86">
        <f t="shared" ca="1" si="24"/>
        <v>2168385.3815986793</v>
      </c>
      <c r="I96" s="48">
        <f t="shared" si="21"/>
        <v>1360.0000000000002</v>
      </c>
      <c r="J96" s="96">
        <f ca="1">ChooseClosest('Поиск решения'!$B$1,I96,INDIRECT(CONCATENATE("Таблица2[",A96,"]")),COUNT(INDIRECT(CONCATENATE("Таблица2[",A96,"]"))))</f>
        <v>1364</v>
      </c>
      <c r="K96" s="48">
        <v>25.54586952194672</v>
      </c>
      <c r="L96" s="87">
        <f t="shared" ca="1" si="22"/>
        <v>-0.23446127316731269</v>
      </c>
      <c r="M96" s="87">
        <f t="shared" ca="1" si="23"/>
        <v>-0.23446127316731269</v>
      </c>
      <c r="N96" s="87">
        <f t="shared" ca="1" si="25"/>
        <v>-0.1976470588235294</v>
      </c>
      <c r="O96" s="88">
        <f t="shared" si="26"/>
        <v>-0.19999999999999996</v>
      </c>
    </row>
    <row r="97" spans="1:15" x14ac:dyDescent="0.3">
      <c r="A97" s="6" t="s">
        <v>15</v>
      </c>
      <c r="B97" s="47">
        <v>112.23818489190475</v>
      </c>
      <c r="C97" s="81">
        <v>2342557.8399</v>
      </c>
      <c r="D97" s="81">
        <v>4114770</v>
      </c>
      <c r="E97" s="82">
        <v>1685</v>
      </c>
      <c r="F97" s="82">
        <v>15.012716052231273</v>
      </c>
      <c r="G97" s="86">
        <f ca="1">IF(E97=0,C97,C97*(1+IF(N97&lt;0,-1,1)*'Модель эластичности'!$T$15*POWER(ABS(N97),'Модель эластичности'!$T$10)*POWER(E97/72000,'Модель эластичности'!$U$10)))</f>
        <v>3450214.1507279607</v>
      </c>
      <c r="H97" s="86">
        <f t="shared" ca="1" si="24"/>
        <v>6060400.0632048137</v>
      </c>
      <c r="I97" s="48">
        <f t="shared" si="21"/>
        <v>2446.7852488657386</v>
      </c>
      <c r="J97" s="96">
        <f ca="1">ChooseClosest('Поиск решения'!$B$1,I97,INDIRECT(CONCATENATE("Таблица2[",A97,"]")),COUNT(INDIRECT(CONCATENATE("Таблица2[",A97,"]"))))</f>
        <v>2453</v>
      </c>
      <c r="K97" s="48">
        <v>21.799936013061938</v>
      </c>
      <c r="L97" s="87">
        <f t="shared" ca="1" si="22"/>
        <v>0.47284053864610009</v>
      </c>
      <c r="M97" s="87">
        <f t="shared" ca="1" si="23"/>
        <v>0.47284053864610032</v>
      </c>
      <c r="N97" s="87">
        <f t="shared" ca="1" si="25"/>
        <v>0.45578635014836788</v>
      </c>
      <c r="O97" s="88">
        <f t="shared" si="26"/>
        <v>0.45209807054346518</v>
      </c>
    </row>
    <row r="98" spans="1:15" x14ac:dyDescent="0.3">
      <c r="A98" s="6" t="s">
        <v>30</v>
      </c>
      <c r="B98" s="47">
        <v>71.022290061663654</v>
      </c>
      <c r="C98" s="81">
        <v>1940735.9405</v>
      </c>
      <c r="D98" s="81">
        <v>3801506</v>
      </c>
      <c r="E98" s="82">
        <v>1908</v>
      </c>
      <c r="F98" s="82">
        <v>26.864805377909075</v>
      </c>
      <c r="G98" s="86">
        <f ca="1">IF(E98=0,C98,C98*(1+IF(N98&lt;0,-1,1)*'Модель эластичности'!$T$15*POWER(ABS(N98),'Модель эластичности'!$T$10)*POWER(E98/72000,'Модель эластичности'!$U$10)))</f>
        <v>1467649.2104304391</v>
      </c>
      <c r="H98" s="86">
        <f t="shared" ca="1" si="24"/>
        <v>2874825.556077023</v>
      </c>
      <c r="I98" s="48">
        <f t="shared" si="21"/>
        <v>1526.3999999999999</v>
      </c>
      <c r="J98" s="96">
        <f ca="1">ChooseClosest('Поиск решения'!$B$1,I98,INDIRECT(CONCATENATE("Таблица2[",A98,"]")),COUNT(INDIRECT(CONCATENATE("Таблица2[",A98,"]"))))</f>
        <v>1508</v>
      </c>
      <c r="K98" s="48">
        <v>21.491844302327259</v>
      </c>
      <c r="L98" s="87">
        <f t="shared" ca="1" si="22"/>
        <v>-0.24376666613783515</v>
      </c>
      <c r="M98" s="87">
        <f t="shared" ca="1" si="23"/>
        <v>-0.24376666613783515</v>
      </c>
      <c r="N98" s="87">
        <f t="shared" ca="1" si="25"/>
        <v>-0.20964360587002095</v>
      </c>
      <c r="O98" s="88">
        <f t="shared" si="26"/>
        <v>-0.20000000000000007</v>
      </c>
    </row>
    <row r="99" spans="1:15" x14ac:dyDescent="0.3">
      <c r="A99" s="6" t="s">
        <v>26</v>
      </c>
      <c r="B99" s="47">
        <v>40.250569209829671</v>
      </c>
      <c r="C99" s="81">
        <v>2262036.6648999997</v>
      </c>
      <c r="D99" s="81">
        <v>4407604</v>
      </c>
      <c r="E99" s="82">
        <v>1140</v>
      </c>
      <c r="F99" s="82">
        <v>28.322580832511516</v>
      </c>
      <c r="G99" s="86">
        <f ca="1">IF(E99=0,C99,C99*(1+IF(N99&lt;0,-1,1)*'Модель эластичности'!$T$15*POWER(ABS(N99),'Модель эластичности'!$T$10)*POWER(E99/72000,'Модель эластичности'!$U$10)))</f>
        <v>1706571.9572010883</v>
      </c>
      <c r="H99" s="86">
        <f t="shared" ca="1" si="24"/>
        <v>3325274.7409290443</v>
      </c>
      <c r="I99" s="48">
        <f t="shared" si="21"/>
        <v>912</v>
      </c>
      <c r="J99" s="96">
        <f ca="1">ChooseClosest('Поиск решения'!$B$1,I99,INDIRECT(CONCATENATE("Таблица2[",A99,"]")),COUNT(INDIRECT(CONCATENATE("Таблица2[",A99,"]"))))</f>
        <v>912</v>
      </c>
      <c r="K99" s="48">
        <v>22.658064666009214</v>
      </c>
      <c r="L99" s="87">
        <f t="shared" ca="1" si="22"/>
        <v>-0.24555955096486792</v>
      </c>
      <c r="M99" s="87">
        <f t="shared" ca="1" si="23"/>
        <v>-0.24555955096486792</v>
      </c>
      <c r="N99" s="87">
        <f t="shared" ca="1" si="25"/>
        <v>-0.19999999999999996</v>
      </c>
      <c r="O99" s="88">
        <f t="shared" si="26"/>
        <v>-0.19999999999999996</v>
      </c>
    </row>
    <row r="100" spans="1:15" x14ac:dyDescent="0.3">
      <c r="A100" s="6" t="s">
        <v>27</v>
      </c>
      <c r="B100" s="47">
        <v>42.229873267088593</v>
      </c>
      <c r="C100" s="81">
        <v>1800831.9762000002</v>
      </c>
      <c r="D100" s="81">
        <v>3792712</v>
      </c>
      <c r="E100" s="82">
        <v>1140</v>
      </c>
      <c r="F100" s="82">
        <v>26.995108244581143</v>
      </c>
      <c r="G100" s="86">
        <f ca="1">IF(E100=0,C100,C100*(1+IF(N100&lt;0,-1,1)*'Модель эластичности'!$T$15*POWER(ABS(N100),'Модель эластичности'!$T$10)*POWER(E100/72000,'Модель эластичности'!$U$10)))</f>
        <v>1358620.4847611524</v>
      </c>
      <c r="H100" s="86">
        <f t="shared" ca="1" si="24"/>
        <v>2861375.344340934</v>
      </c>
      <c r="I100" s="48">
        <f t="shared" si="21"/>
        <v>912.00000000000011</v>
      </c>
      <c r="J100" s="96">
        <f ca="1">ChooseClosest('Поиск решения'!$B$1,I100,INDIRECT(CONCATENATE("Таблица2[",A100,"]")),COUNT(INDIRECT(CONCATENATE("Таблица2[",A100,"]"))))</f>
        <v>912</v>
      </c>
      <c r="K100" s="48">
        <v>21.596086595664914</v>
      </c>
      <c r="L100" s="87">
        <f t="shared" ca="1" si="22"/>
        <v>-0.24555955096486792</v>
      </c>
      <c r="M100" s="87">
        <f t="shared" ca="1" si="23"/>
        <v>-0.24555955096486792</v>
      </c>
      <c r="N100" s="87">
        <f t="shared" ca="1" si="25"/>
        <v>-0.19999999999999996</v>
      </c>
      <c r="O100" s="88">
        <f t="shared" si="26"/>
        <v>-0.19999999999999996</v>
      </c>
    </row>
    <row r="101" spans="1:15" x14ac:dyDescent="0.3">
      <c r="A101" s="6" t="s">
        <v>28</v>
      </c>
      <c r="B101" s="47">
        <v>100.94917456782323</v>
      </c>
      <c r="C101" s="81">
        <v>897035.36549999996</v>
      </c>
      <c r="D101" s="81">
        <v>1795673</v>
      </c>
      <c r="E101" s="82">
        <v>1440</v>
      </c>
      <c r="F101" s="82">
        <v>14.264604006568954</v>
      </c>
      <c r="G101" s="86">
        <f ca="1">IF(E101=0,C101,C101*(1+IF(N101&lt;0,-1,1)*'Модель эластичности'!$T$15*POWER(ABS(N101),'Модель эластичности'!$T$10)*POWER(E101/72000,'Модель эластичности'!$U$10)))</f>
        <v>711961.83301144862</v>
      </c>
      <c r="H101" s="86">
        <f t="shared" ca="1" si="24"/>
        <v>1425195.3598914903</v>
      </c>
      <c r="I101" s="48">
        <f t="shared" si="21"/>
        <v>1152</v>
      </c>
      <c r="J101" s="96">
        <f ca="1">ChooseClosest('Поиск решения'!$B$1,I101,INDIRECT(CONCATENATE("Таблица2[",A101,"]")),COUNT(INDIRECT(CONCATENATE("Таблица2[",A101,"]"))))</f>
        <v>1200</v>
      </c>
      <c r="K101" s="48">
        <v>11.411683205255162</v>
      </c>
      <c r="L101" s="87">
        <f t="shared" ca="1" si="22"/>
        <v>-0.20631687401242305</v>
      </c>
      <c r="M101" s="87">
        <f t="shared" ca="1" si="23"/>
        <v>-0.20631687401242305</v>
      </c>
      <c r="N101" s="87">
        <f t="shared" ca="1" si="25"/>
        <v>-0.16666666666666663</v>
      </c>
      <c r="O101" s="88">
        <f t="shared" si="26"/>
        <v>-0.20000000000000007</v>
      </c>
    </row>
    <row r="102" spans="1:15" x14ac:dyDescent="0.3">
      <c r="A102" s="6" t="s">
        <v>29</v>
      </c>
      <c r="B102" s="47">
        <v>100.84160348504265</v>
      </c>
      <c r="C102" s="81">
        <v>465566.39720000001</v>
      </c>
      <c r="D102" s="81">
        <v>896040</v>
      </c>
      <c r="E102" s="82">
        <v>400</v>
      </c>
      <c r="F102" s="82">
        <v>3.9666168146496208</v>
      </c>
      <c r="G102" s="86">
        <f ca="1">IF(E102=0,C102,C102*(1+IF(N102&lt;0,-1,1)*'Модель эластичности'!$T$15*POWER(ABS(N102),'Модель эластичности'!$T$10)*POWER(E102/72000,'Модель эластичности'!$U$10)))</f>
        <v>591309.8588145345</v>
      </c>
      <c r="H102" s="86">
        <f t="shared" ca="1" si="24"/>
        <v>1138048.8133995757</v>
      </c>
      <c r="I102" s="48">
        <f t="shared" si="21"/>
        <v>520.11886752777878</v>
      </c>
      <c r="J102" s="96">
        <f ca="1">ChooseClosest('Поиск решения'!$B$1,I102,INDIRECT(CONCATENATE("Таблица2[",A102,"]")),COUNT(INDIRECT(CONCATENATE("Таблица2[",A102,"]"))))</f>
        <v>480</v>
      </c>
      <c r="K102" s="48">
        <v>5.1577806138805151</v>
      </c>
      <c r="L102" s="87">
        <f t="shared" ca="1" si="22"/>
        <v>0.27008706463949772</v>
      </c>
      <c r="M102" s="87">
        <f t="shared" ca="1" si="23"/>
        <v>0.27008706463949794</v>
      </c>
      <c r="N102" s="87">
        <f t="shared" ca="1" si="25"/>
        <v>0.19999999999999996</v>
      </c>
      <c r="O102" s="88">
        <f t="shared" si="26"/>
        <v>0.3002971688194469</v>
      </c>
    </row>
    <row r="103" spans="1:15" x14ac:dyDescent="0.3">
      <c r="A103" s="21" t="s">
        <v>19</v>
      </c>
      <c r="B103" s="21"/>
      <c r="C103" s="40">
        <f t="shared" ref="C103:K103" si="27">SUM(C83:C102)</f>
        <v>120828606.6611</v>
      </c>
      <c r="D103" s="40">
        <f t="shared" si="27"/>
        <v>229478874.19999999</v>
      </c>
      <c r="E103" s="40">
        <f t="shared" si="27"/>
        <v>89109</v>
      </c>
      <c r="F103" s="40">
        <f t="shared" si="27"/>
        <v>1156.2294981952773</v>
      </c>
      <c r="G103" s="85">
        <f t="shared" ca="1" si="27"/>
        <v>131362957.15278631</v>
      </c>
      <c r="H103" s="85">
        <f t="shared" ca="1" si="27"/>
        <v>248383281.28997663</v>
      </c>
      <c r="I103" s="85">
        <f t="shared" si="27"/>
        <v>85179.855936678883</v>
      </c>
      <c r="J103" s="97">
        <f t="shared" ca="1" si="27"/>
        <v>85160</v>
      </c>
      <c r="K103" s="85">
        <f t="shared" si="27"/>
        <v>1156.2294981952773</v>
      </c>
      <c r="L103" s="55">
        <f t="shared" ca="1" si="22"/>
        <v>8.7184242066392859E-2</v>
      </c>
      <c r="M103" s="55">
        <f t="shared" ca="1" si="23"/>
        <v>8.2379727353467436E-2</v>
      </c>
      <c r="N103" s="55">
        <f>I103/E103-1</f>
        <v>-4.4093683728031019E-2</v>
      </c>
      <c r="O103" s="55">
        <f>K103/F103-1</f>
        <v>0</v>
      </c>
    </row>
  </sheetData>
  <dataValidations count="5">
    <dataValidation type="list" allowBlank="1" showInputMessage="1" showErrorMessage="1" sqref="A1 A79">
      <formula1>$V$6:$V$352</formula1>
    </dataValidation>
    <dataValidation type="list" allowBlank="1" showInputMessage="1" showErrorMessage="1" sqref="C2:D2 C80:D80">
      <formula1>$V$6:$V$88</formula1>
    </dataValidation>
    <dataValidation type="list" allowBlank="1" showInputMessage="1" showErrorMessage="1" sqref="A27">
      <formula1>$V$6:$V$326</formula1>
    </dataValidation>
    <dataValidation type="list" allowBlank="1" showInputMessage="1" showErrorMessage="1" sqref="C28:D28 C54:D54">
      <formula1>$V$6:$V$36</formula1>
    </dataValidation>
    <dataValidation type="list" allowBlank="1" showInputMessage="1" showErrorMessage="1" sqref="A53">
      <formula1>$V$6:$V$300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O77"/>
  <sheetViews>
    <sheetView topLeftCell="A3" workbookViewId="0">
      <selection activeCell="I23" sqref="I23"/>
    </sheetView>
  </sheetViews>
  <sheetFormatPr defaultRowHeight="14.4" x14ac:dyDescent="0.3"/>
  <cols>
    <col min="1" max="1" width="31.33203125" customWidth="1"/>
    <col min="2" max="2" width="9.88671875" customWidth="1"/>
    <col min="3" max="4" width="12.6640625" customWidth="1"/>
    <col min="5" max="5" width="15.33203125" customWidth="1"/>
    <col min="6" max="8" width="12.6640625" customWidth="1"/>
    <col min="9" max="10" width="14.88671875" customWidth="1"/>
    <col min="11" max="13" width="12.6640625" customWidth="1"/>
    <col min="14" max="14" width="14.88671875" customWidth="1"/>
    <col min="15" max="15" width="12.6640625" customWidth="1"/>
  </cols>
  <sheetData>
    <row r="1" spans="1:15" x14ac:dyDescent="0.3">
      <c r="A1" s="45" t="s">
        <v>44</v>
      </c>
      <c r="B1" s="80"/>
    </row>
    <row r="2" spans="1:15" x14ac:dyDescent="0.3">
      <c r="A2" s="42"/>
      <c r="B2" s="42"/>
      <c r="C2" s="43"/>
      <c r="D2" s="43"/>
    </row>
    <row r="3" spans="1:15" x14ac:dyDescent="0.3">
      <c r="A3" s="21"/>
      <c r="B3" s="21"/>
      <c r="C3" s="83"/>
      <c r="D3" s="83"/>
      <c r="E3" s="83" t="s">
        <v>17</v>
      </c>
      <c r="F3" s="83"/>
      <c r="G3" s="94"/>
      <c r="H3" s="94"/>
      <c r="I3" s="94" t="s">
        <v>18</v>
      </c>
      <c r="J3" s="94"/>
      <c r="K3" s="94"/>
      <c r="L3" s="83"/>
      <c r="M3" s="83"/>
      <c r="N3" s="83" t="s">
        <v>266</v>
      </c>
      <c r="O3" s="83"/>
    </row>
    <row r="4" spans="1:15" ht="43.2" x14ac:dyDescent="0.3">
      <c r="A4" s="41" t="s">
        <v>0</v>
      </c>
      <c r="B4" s="41" t="s">
        <v>5038</v>
      </c>
      <c r="C4" s="41" t="s">
        <v>5035</v>
      </c>
      <c r="D4" s="41" t="s">
        <v>5028</v>
      </c>
      <c r="E4" s="41" t="s">
        <v>5029</v>
      </c>
      <c r="F4" s="41" t="s">
        <v>5039</v>
      </c>
      <c r="G4" s="84" t="s">
        <v>5035</v>
      </c>
      <c r="H4" s="84" t="s">
        <v>5028</v>
      </c>
      <c r="I4" s="84" t="s">
        <v>5029</v>
      </c>
      <c r="J4" s="95" t="s">
        <v>5040</v>
      </c>
      <c r="K4" s="84" t="s">
        <v>5039</v>
      </c>
      <c r="L4" s="46" t="s">
        <v>5032</v>
      </c>
      <c r="M4" s="46" t="s">
        <v>5033</v>
      </c>
      <c r="N4" s="46" t="s">
        <v>5031</v>
      </c>
      <c r="O4" s="41" t="s">
        <v>5034</v>
      </c>
    </row>
    <row r="5" spans="1:15" x14ac:dyDescent="0.3">
      <c r="A5" s="6" t="s">
        <v>4</v>
      </c>
      <c r="B5" s="47">
        <v>54.740058776532976</v>
      </c>
      <c r="C5" s="81">
        <v>12694832.7404</v>
      </c>
      <c r="D5" s="81">
        <v>25389788</v>
      </c>
      <c r="E5" s="82">
        <v>9121</v>
      </c>
      <c r="F5" s="82">
        <v>166.62386200999416</v>
      </c>
      <c r="G5" s="86">
        <f ca="1">IF(E5=0,C5,C5*(1+IF(N5&lt;0,-1,1)*'Модель эластичности'!$T$15*POWER(ABS(N5),'Модель эластичности'!$T$10)*POWER(E5/72000,'Модель эластичности'!$U$10)))</f>
        <v>15355409.459130216</v>
      </c>
      <c r="H5" s="86">
        <f ca="1">D5/C5*G5</f>
        <v>30710967.11497331</v>
      </c>
      <c r="I5" s="48">
        <f t="shared" ref="I5:I24" si="0">B5*K5</f>
        <v>10999.885845818182</v>
      </c>
      <c r="J5" s="96">
        <f ca="1">ChooseClosest('Поиск решения'!$B$1,I5,INDIRECT(CONCATENATE("Таблица2[",A5,"]")),COUNT(INDIRECT(CONCATENATE("Таблица2[",A5,"]"))))</f>
        <v>11013</v>
      </c>
      <c r="K5" s="48">
        <v>200.94764404114642</v>
      </c>
      <c r="L5" s="87">
        <f t="shared" ref="L5:L25" ca="1" si="1">G5/C5-1</f>
        <v>0.20957950160802086</v>
      </c>
      <c r="M5" s="87">
        <f t="shared" ref="M5:M25" ca="1" si="2">H5/D5-1</f>
        <v>0.20957950160802086</v>
      </c>
      <c r="N5" s="87">
        <f ca="1">IF(E5=0,0,J5/E5-1)</f>
        <v>0.20743339546102391</v>
      </c>
      <c r="O5" s="88">
        <f>IF(F5=0,0,K5/F5-1)</f>
        <v>0.20599559761190456</v>
      </c>
    </row>
    <row r="6" spans="1:15" x14ac:dyDescent="0.3">
      <c r="A6" s="6" t="s">
        <v>2</v>
      </c>
      <c r="B6" s="47">
        <v>57.479713986474337</v>
      </c>
      <c r="C6" s="81">
        <v>12969204.5945</v>
      </c>
      <c r="D6" s="81">
        <v>24493718</v>
      </c>
      <c r="E6" s="82">
        <v>9484</v>
      </c>
      <c r="F6" s="82">
        <v>164.99734153568855</v>
      </c>
      <c r="G6" s="86">
        <f ca="1">IF(E6=0,C6,C6*(1+IF(N6&lt;0,-1,1)*'Модель эластичности'!$T$15*POWER(ABS(N6),'Модель эластичности'!$T$10)*POWER(E6/72000,'Модель эластичности'!$U$10)))</f>
        <v>15147212.397922596</v>
      </c>
      <c r="H6" s="86">
        <f t="shared" ref="H6:H24" ca="1" si="3">D6/C6*G6</f>
        <v>28607116.67068303</v>
      </c>
      <c r="I6" s="48">
        <f t="shared" si="0"/>
        <v>10961.694235254188</v>
      </c>
      <c r="J6" s="96">
        <f ca="1">ChooseClosest('Поиск решения'!$B$1,I6,INDIRECT(CONCATENATE("Таблица2[",A6,"]")),COUNT(INDIRECT(CONCATENATE("Таблица2[",A6,"]"))))</f>
        <v>11001</v>
      </c>
      <c r="K6" s="48">
        <v>190.70544153775026</v>
      </c>
      <c r="L6" s="87">
        <f t="shared" ca="1" si="1"/>
        <v>0.16793688368107396</v>
      </c>
      <c r="M6" s="87">
        <f t="shared" ca="1" si="2"/>
        <v>0.16793688368107396</v>
      </c>
      <c r="N6" s="87">
        <f t="shared" ref="N6:N24" ca="1" si="4">IF(E6=0,0,J6/E6-1)</f>
        <v>0.15995360607338682</v>
      </c>
      <c r="O6" s="88">
        <f t="shared" ref="O6:O24" si="5">IF(F6=0,0,K6/F6-1)</f>
        <v>0.15580917706180797</v>
      </c>
    </row>
    <row r="7" spans="1:15" x14ac:dyDescent="0.3">
      <c r="A7" s="6" t="s">
        <v>3</v>
      </c>
      <c r="B7" s="47">
        <v>139.94328991145633</v>
      </c>
      <c r="C7" s="81">
        <v>5050117.5228999993</v>
      </c>
      <c r="D7" s="81">
        <v>10563372</v>
      </c>
      <c r="E7" s="82">
        <v>15472</v>
      </c>
      <c r="F7" s="82">
        <v>110.55907010467816</v>
      </c>
      <c r="G7" s="86">
        <f ca="1">IF(E7=0,C7,C7*(1+IF(N7&lt;0,-1,1)*'Модель эластичности'!$T$15*POWER(ABS(N7),'Модель эластичности'!$T$10)*POWER(E7/72000,'Модель эластичности'!$U$10)))</f>
        <v>4067096.4315770841</v>
      </c>
      <c r="H7" s="86">
        <f t="shared" ca="1" si="3"/>
        <v>8507178.7679805253</v>
      </c>
      <c r="I7" s="48">
        <f t="shared" si="0"/>
        <v>12377.599999999999</v>
      </c>
      <c r="J7" s="96">
        <f ca="1">ChooseClosest('Поиск решения'!$B$1,I7,INDIRECT(CONCATENATE("Таблица2[",A7,"]")),COUNT(INDIRECT(CONCATENATE("Таблица2[",A7,"]"))))</f>
        <v>12360</v>
      </c>
      <c r="K7" s="48">
        <v>88.447256083742516</v>
      </c>
      <c r="L7" s="87">
        <f t="shared" ca="1" si="1"/>
        <v>-0.19465311190588319</v>
      </c>
      <c r="M7" s="87">
        <f t="shared" ca="1" si="2"/>
        <v>-0.1946531119058833</v>
      </c>
      <c r="N7" s="87">
        <f t="shared" ca="1" si="4"/>
        <v>-0.20113753877973117</v>
      </c>
      <c r="O7" s="88">
        <f t="shared" si="5"/>
        <v>-0.20000000000000007</v>
      </c>
    </row>
    <row r="8" spans="1:15" x14ac:dyDescent="0.3">
      <c r="A8" s="6" t="s">
        <v>31</v>
      </c>
      <c r="B8" s="47">
        <v>100.84160348504267</v>
      </c>
      <c r="C8" s="81">
        <v>914028.95930000022</v>
      </c>
      <c r="D8" s="81">
        <v>2094583</v>
      </c>
      <c r="E8" s="82">
        <v>3760</v>
      </c>
      <c r="F8" s="82">
        <v>37.286198057706429</v>
      </c>
      <c r="G8" s="86">
        <f ca="1">IF(E8=0,C8,C8*(1+IF(N8&lt;0,-1,1)*'Модель эластичности'!$T$15*POWER(ABS(N8),'Модель эластичности'!$T$10)*POWER(E8/72000,'Модель эластичности'!$U$10)))</f>
        <v>712655.10222805035</v>
      </c>
      <c r="H8" s="86">
        <f t="shared" ca="1" si="3"/>
        <v>1633115.938835589</v>
      </c>
      <c r="I8" s="48">
        <f t="shared" si="0"/>
        <v>3007.9999999999995</v>
      </c>
      <c r="J8" s="96">
        <f ca="1">ChooseClosest('Поиск решения'!$B$1,I8,INDIRECT(CONCATENATE("Таблица2[",A8,"]")),COUNT(INDIRECT(CONCATENATE("Таблица2[",A8,"]"))))</f>
        <v>3008</v>
      </c>
      <c r="K8" s="48">
        <v>29.828958446165142</v>
      </c>
      <c r="L8" s="87">
        <f t="shared" ca="1" si="1"/>
        <v>-0.22031452616793457</v>
      </c>
      <c r="M8" s="87">
        <f t="shared" ca="1" si="2"/>
        <v>-0.22031452616793468</v>
      </c>
      <c r="N8" s="87">
        <f t="shared" ca="1" si="4"/>
        <v>-0.19999999999999996</v>
      </c>
      <c r="O8" s="88">
        <f t="shared" si="5"/>
        <v>-0.20000000000000007</v>
      </c>
    </row>
    <row r="9" spans="1:15" x14ac:dyDescent="0.3">
      <c r="A9" s="6" t="s">
        <v>7</v>
      </c>
      <c r="B9" s="47">
        <v>47.667546713359634</v>
      </c>
      <c r="C9" s="81">
        <v>2718325.3267000001</v>
      </c>
      <c r="D9" s="81">
        <v>5321626</v>
      </c>
      <c r="E9" s="82">
        <v>5460</v>
      </c>
      <c r="F9" s="82">
        <v>114.54333978697802</v>
      </c>
      <c r="G9" s="86">
        <f ca="1">IF(E9=0,C9,C9*(1+IF(N9&lt;0,-1,1)*'Модель эластичности'!$T$15*POWER(ABS(N9),'Модель эластичности'!$T$10)*POWER(E9/72000,'Модель эластичности'!$U$10)))</f>
        <v>2151433.8248649552</v>
      </c>
      <c r="H9" s="86">
        <f t="shared" ca="1" si="3"/>
        <v>4211830.7427094579</v>
      </c>
      <c r="I9" s="48">
        <f t="shared" si="0"/>
        <v>4368</v>
      </c>
      <c r="J9" s="96">
        <f ca="1">ChooseClosest('Поиск решения'!$B$1,I9,INDIRECT(CONCATENATE("Таблица2[",A9,"]")),COUNT(INDIRECT(CONCATENATE("Таблица2[",A9,"]"))))</f>
        <v>4395</v>
      </c>
      <c r="K9" s="48">
        <v>91.634671829582416</v>
      </c>
      <c r="L9" s="87">
        <f t="shared" ca="1" si="1"/>
        <v>-0.20854439174991668</v>
      </c>
      <c r="M9" s="87">
        <f t="shared" ca="1" si="2"/>
        <v>-0.20854439174991668</v>
      </c>
      <c r="N9" s="87">
        <f t="shared" ca="1" si="4"/>
        <v>-0.19505494505494503</v>
      </c>
      <c r="O9" s="88">
        <f t="shared" si="5"/>
        <v>-0.20000000000000007</v>
      </c>
    </row>
    <row r="10" spans="1:15" x14ac:dyDescent="0.3">
      <c r="A10" s="6" t="s">
        <v>5</v>
      </c>
      <c r="B10" s="47">
        <v>200.30041675173749</v>
      </c>
      <c r="C10" s="81">
        <v>1216905.5299</v>
      </c>
      <c r="D10" s="81">
        <v>2511888</v>
      </c>
      <c r="E10" s="82">
        <v>2990</v>
      </c>
      <c r="F10" s="82">
        <v>14.927577528238286</v>
      </c>
      <c r="G10" s="86">
        <f ca="1">IF(E10=0,C10,C10*(1+IF(N10&lt;0,-1,1)*'Модель эластичности'!$T$15*POWER(ABS(N10),'Модель эластичности'!$T$10)*POWER(E10/72000,'Модель эластичности'!$U$10)))</f>
        <v>2158756.2551376023</v>
      </c>
      <c r="H10" s="86">
        <f t="shared" ca="1" si="3"/>
        <v>4456018.8108034022</v>
      </c>
      <c r="I10" s="48">
        <f t="shared" si="0"/>
        <v>5505.2927836197814</v>
      </c>
      <c r="J10" s="96">
        <f ca="1">ChooseClosest('Поиск решения'!$B$1,I10,INDIRECT(CONCATENATE("Таблица2[",A10,"]")),COUNT(INDIRECT(CONCATENATE("Таблица2[",A10,"]"))))</f>
        <v>5600</v>
      </c>
      <c r="K10" s="48">
        <v>27.485178877302694</v>
      </c>
      <c r="L10" s="87">
        <f t="shared" ca="1" si="1"/>
        <v>0.77397193298562761</v>
      </c>
      <c r="M10" s="87">
        <f t="shared" ca="1" si="2"/>
        <v>0.77397193298562761</v>
      </c>
      <c r="N10" s="87">
        <f t="shared" ca="1" si="4"/>
        <v>0.8729096989966556</v>
      </c>
      <c r="O10" s="88">
        <f t="shared" si="5"/>
        <v>0.8412350446888901</v>
      </c>
    </row>
    <row r="11" spans="1:15" x14ac:dyDescent="0.3">
      <c r="A11" s="6" t="s">
        <v>6</v>
      </c>
      <c r="B11" s="47">
        <v>76.202254274593201</v>
      </c>
      <c r="C11" s="81">
        <v>1242993.9293999998</v>
      </c>
      <c r="D11" s="81">
        <v>2683245</v>
      </c>
      <c r="E11" s="82">
        <v>2100</v>
      </c>
      <c r="F11" s="82">
        <v>27.558239844620537</v>
      </c>
      <c r="G11" s="86">
        <f ca="1">IF(E11=0,C11,C11*(1+IF(N11&lt;0,-1,1)*'Модель эластичности'!$T$15*POWER(ABS(N11),'Модель эластичности'!$T$10)*POWER(E11/72000,'Модель эластичности'!$U$10)))</f>
        <v>934207.36028084706</v>
      </c>
      <c r="H11" s="86">
        <f t="shared" ca="1" si="3"/>
        <v>2016668.9226284339</v>
      </c>
      <c r="I11" s="48">
        <f t="shared" si="0"/>
        <v>1662.5841624771465</v>
      </c>
      <c r="J11" s="96">
        <f ca="1">ChooseClosest('Поиск решения'!$B$1,I11,INDIRECT(CONCATENATE("Таблица2[",A11,"]")),COUNT(INDIRECT(CONCATENATE("Таблица2[",A11,"]"))))</f>
        <v>1645</v>
      </c>
      <c r="K11" s="48">
        <v>21.818044338767983</v>
      </c>
      <c r="L11" s="87">
        <f t="shared" ca="1" si="1"/>
        <v>-0.24842162283785707</v>
      </c>
      <c r="M11" s="87">
        <f t="shared" ca="1" si="2"/>
        <v>-0.24842162283785718</v>
      </c>
      <c r="N11" s="87">
        <f t="shared" ca="1" si="4"/>
        <v>-0.21666666666666667</v>
      </c>
      <c r="O11" s="88">
        <f t="shared" si="5"/>
        <v>-0.20829325596326353</v>
      </c>
    </row>
    <row r="12" spans="1:15" x14ac:dyDescent="0.3">
      <c r="A12" s="6" t="s">
        <v>8</v>
      </c>
      <c r="B12" s="47">
        <v>95.424503831582712</v>
      </c>
      <c r="C12" s="81">
        <v>2465328.8107000003</v>
      </c>
      <c r="D12" s="81">
        <v>5137022</v>
      </c>
      <c r="E12" s="82">
        <v>4940</v>
      </c>
      <c r="F12" s="82">
        <v>51.768673680700921</v>
      </c>
      <c r="G12" s="86">
        <f ca="1">IF(E12=0,C12,C12*(1+IF(N12&lt;0,-1,1)*'Модель эластичности'!$T$15*POWER(ABS(N12),'Модель эластичности'!$T$10)*POWER(E12/72000,'Модель эластичности'!$U$10)))</f>
        <v>1932345.5716223884</v>
      </c>
      <c r="H12" s="86">
        <f t="shared" ca="1" si="3"/>
        <v>4026441.2884576945</v>
      </c>
      <c r="I12" s="48">
        <f t="shared" si="0"/>
        <v>3952.0000000000005</v>
      </c>
      <c r="J12" s="96">
        <f ca="1">ChooseClosest('Поиск решения'!$B$1,I12,INDIRECT(CONCATENATE("Таблица2[",A12,"]")),COUNT(INDIRECT(CONCATENATE("Таблица2[",A12,"]"))))</f>
        <v>3945</v>
      </c>
      <c r="K12" s="48">
        <v>41.414938944560738</v>
      </c>
      <c r="L12" s="87">
        <f t="shared" ca="1" si="1"/>
        <v>-0.21619154279314068</v>
      </c>
      <c r="M12" s="87">
        <f t="shared" ca="1" si="2"/>
        <v>-0.21619154279314079</v>
      </c>
      <c r="N12" s="87">
        <f t="shared" ca="1" si="4"/>
        <v>-0.20141700404858298</v>
      </c>
      <c r="O12" s="88">
        <f t="shared" si="5"/>
        <v>-0.19999999999999996</v>
      </c>
    </row>
    <row r="13" spans="1:15" x14ac:dyDescent="0.3">
      <c r="A13" s="6" t="s">
        <v>21</v>
      </c>
      <c r="B13" s="47">
        <v>84.645230237734296</v>
      </c>
      <c r="C13" s="81">
        <v>1447836.4031000002</v>
      </c>
      <c r="D13" s="81">
        <v>2804104</v>
      </c>
      <c r="E13" s="82">
        <v>2160</v>
      </c>
      <c r="F13" s="82">
        <v>25.518271897110228</v>
      </c>
      <c r="G13" s="86">
        <f ca="1">IF(E13=0,C13,C13*(1+IF(N13&lt;0,-1,1)*'Модель эластичности'!$T$15*POWER(ABS(N13),'Модель эластичности'!$T$10)*POWER(E13/72000,'Модель эластичности'!$U$10)))</f>
        <v>1593689.7106733862</v>
      </c>
      <c r="H13" s="86">
        <f t="shared" ca="1" si="3"/>
        <v>3086586.0831304337</v>
      </c>
      <c r="I13" s="48">
        <f t="shared" si="0"/>
        <v>2316.6125174076205</v>
      </c>
      <c r="J13" s="96">
        <f ca="1">ChooseClosest('Поиск решения'!$B$1,I13,INDIRECT(CONCATENATE("Таблица2[",A13,"]")),COUNT(INDIRECT(CONCATENATE("Таблица2[",A13,"]"))))</f>
        <v>2320</v>
      </c>
      <c r="K13" s="48">
        <v>27.368494490489194</v>
      </c>
      <c r="L13" s="87">
        <f t="shared" ca="1" si="1"/>
        <v>0.10073880395678381</v>
      </c>
      <c r="M13" s="87">
        <f t="shared" ca="1" si="2"/>
        <v>0.10073880395678403</v>
      </c>
      <c r="N13" s="87">
        <f t="shared" ca="1" si="4"/>
        <v>7.4074074074074181E-2</v>
      </c>
      <c r="O13" s="88">
        <f t="shared" si="5"/>
        <v>7.250579509612054E-2</v>
      </c>
    </row>
    <row r="14" spans="1:15" x14ac:dyDescent="0.3">
      <c r="A14" s="6" t="s">
        <v>22</v>
      </c>
      <c r="B14" s="47">
        <v>75.707183005004808</v>
      </c>
      <c r="C14" s="81">
        <v>891278.82120000001</v>
      </c>
      <c r="D14" s="81">
        <v>1909790.7</v>
      </c>
      <c r="E14" s="82">
        <v>1440</v>
      </c>
      <c r="F14" s="82">
        <v>19.020652239891231</v>
      </c>
      <c r="G14" s="86">
        <f ca="1">IF(E14=0,C14,C14*(1+IF(N14&lt;0,-1,1)*'Модель эластичности'!$T$15*POWER(ABS(N14),'Модель эластичности'!$T$10)*POWER(E14/72000,'Модель эластичности'!$U$10)))</f>
        <v>682017.92114696174</v>
      </c>
      <c r="H14" s="86">
        <f t="shared" ca="1" si="3"/>
        <v>1461396.2006705436</v>
      </c>
      <c r="I14" s="48">
        <f t="shared" si="0"/>
        <v>1153.0245259731835</v>
      </c>
      <c r="J14" s="96">
        <f ca="1">ChooseClosest('Поиск решения'!$B$1,I14,INDIRECT(CONCATENATE("Таблица2[",A14,"]")),COUNT(INDIRECT(CONCATENATE("Таблица2[",A14,"]"))))</f>
        <v>1160</v>
      </c>
      <c r="K14" s="48">
        <v>15.230054536528719</v>
      </c>
      <c r="L14" s="87">
        <f t="shared" ca="1" si="1"/>
        <v>-0.2347872462304148</v>
      </c>
      <c r="M14" s="87">
        <f t="shared" ca="1" si="2"/>
        <v>-0.23478724623041491</v>
      </c>
      <c r="N14" s="87">
        <f t="shared" ca="1" si="4"/>
        <v>-0.19444444444444442</v>
      </c>
      <c r="O14" s="88">
        <f t="shared" si="5"/>
        <v>-0.1992885236297337</v>
      </c>
    </row>
    <row r="15" spans="1:15" x14ac:dyDescent="0.3">
      <c r="A15" s="6" t="s">
        <v>23</v>
      </c>
      <c r="B15" s="47">
        <v>82.865429848853765</v>
      </c>
      <c r="C15" s="81">
        <v>948119.33</v>
      </c>
      <c r="D15" s="81">
        <v>1927231</v>
      </c>
      <c r="E15" s="82">
        <v>920</v>
      </c>
      <c r="F15" s="82">
        <v>11.102337870908007</v>
      </c>
      <c r="G15" s="86">
        <f ca="1">IF(E15=0,C15,C15*(1+IF(N15&lt;0,-1,1)*'Модель эластичности'!$T$15*POWER(ABS(N15),'Модель эластичности'!$T$10)*POWER(E15/72000,'Модель эластичности'!$U$10)))</f>
        <v>2404106.9331230978</v>
      </c>
      <c r="H15" s="86">
        <f t="shared" ca="1" si="3"/>
        <v>4886799.859707281</v>
      </c>
      <c r="I15" s="48">
        <f t="shared" si="0"/>
        <v>2532.6335104737645</v>
      </c>
      <c r="J15" s="96">
        <f ca="1">ChooseClosest('Поиск решения'!$B$1,I15,INDIRECT(CONCATENATE("Таблица2[",A15,"]")),COUNT(INDIRECT(CONCATENATE("Таблица2[",A15,"]"))))</f>
        <v>2520</v>
      </c>
      <c r="K15" s="48">
        <v>30.563209713547355</v>
      </c>
      <c r="L15" s="87">
        <f t="shared" ca="1" si="1"/>
        <v>1.5356586001923387</v>
      </c>
      <c r="M15" s="87">
        <f t="shared" ca="1" si="2"/>
        <v>1.5356586001923387</v>
      </c>
      <c r="N15" s="87">
        <f t="shared" ca="1" si="4"/>
        <v>1.7391304347826089</v>
      </c>
      <c r="O15" s="88">
        <f t="shared" si="5"/>
        <v>1.7528625113845266</v>
      </c>
    </row>
    <row r="16" spans="1:15" x14ac:dyDescent="0.3">
      <c r="A16" s="6" t="s">
        <v>24</v>
      </c>
      <c r="B16" s="47">
        <v>77.522081883225454</v>
      </c>
      <c r="C16" s="81">
        <v>1340975.4083</v>
      </c>
      <c r="D16" s="81">
        <v>2711128</v>
      </c>
      <c r="E16" s="82">
        <v>4080</v>
      </c>
      <c r="F16" s="82">
        <v>52.630165507498411</v>
      </c>
      <c r="G16" s="86">
        <f ca="1">IF(E16=0,C16,C16*(1+IF(N16&lt;0,-1,1)*'Модель эластичности'!$T$15*POWER(ABS(N16),'Модель эластичности'!$T$10)*POWER(E16/72000,'Модель эластичности'!$U$10)))</f>
        <v>1028555.7887876717</v>
      </c>
      <c r="H16" s="86">
        <f t="shared" ca="1" si="3"/>
        <v>2079491.078870326</v>
      </c>
      <c r="I16" s="48">
        <f t="shared" si="0"/>
        <v>3230.7711259540729</v>
      </c>
      <c r="J16" s="96">
        <f ca="1">ChooseClosest('Поиск решения'!$B$1,I16,INDIRECT(CONCATENATE("Таблица2[",A16,"]")),COUNT(INDIRECT(CONCATENATE("Таблица2[",A16,"]"))))</f>
        <v>3200</v>
      </c>
      <c r="K16" s="48">
        <v>41.675494871522027</v>
      </c>
      <c r="L16" s="87">
        <f t="shared" ca="1" si="1"/>
        <v>-0.23297938021726528</v>
      </c>
      <c r="M16" s="87">
        <f t="shared" ca="1" si="2"/>
        <v>-0.23297938021726528</v>
      </c>
      <c r="N16" s="87">
        <f t="shared" ca="1" si="4"/>
        <v>-0.21568627450980393</v>
      </c>
      <c r="O16" s="88">
        <f t="shared" si="5"/>
        <v>-0.20814433187400172</v>
      </c>
    </row>
    <row r="17" spans="1:15" x14ac:dyDescent="0.3">
      <c r="A17" s="6" t="s">
        <v>25</v>
      </c>
      <c r="B17" s="47">
        <v>73.339347989121947</v>
      </c>
      <c r="C17" s="81">
        <v>916106.76910000015</v>
      </c>
      <c r="D17" s="81">
        <v>1889706</v>
      </c>
      <c r="E17" s="82">
        <v>1680</v>
      </c>
      <c r="F17" s="82">
        <v>22.907212104601555</v>
      </c>
      <c r="G17" s="86">
        <f ca="1">IF(E17=0,C17,C17*(1+IF(N17&lt;0,-1,1)*'Модель эластичности'!$T$15*POWER(ABS(N17),'Модель эластичности'!$T$10)*POWER(E17/72000,'Модель эластичности'!$U$10)))</f>
        <v>707645.38595270505</v>
      </c>
      <c r="H17" s="86">
        <f t="shared" ca="1" si="3"/>
        <v>1459700.7432014423</v>
      </c>
      <c r="I17" s="48">
        <f t="shared" si="0"/>
        <v>1351.5531132038971</v>
      </c>
      <c r="J17" s="96">
        <f ca="1">ChooseClosest('Поиск решения'!$B$1,I17,INDIRECT(CONCATENATE("Таблица2[",A17,"]")),COUNT(INDIRECT(CONCATENATE("Таблица2[",A17,"]"))))</f>
        <v>1360</v>
      </c>
      <c r="K17" s="48">
        <v>18.428758234997755</v>
      </c>
      <c r="L17" s="87">
        <f t="shared" ca="1" si="1"/>
        <v>-0.22755140577346822</v>
      </c>
      <c r="M17" s="87">
        <f t="shared" ca="1" si="2"/>
        <v>-0.22755140577346833</v>
      </c>
      <c r="N17" s="87">
        <f t="shared" ca="1" si="4"/>
        <v>-0.19047619047619047</v>
      </c>
      <c r="O17" s="88">
        <f t="shared" si="5"/>
        <v>-0.19550409928339463</v>
      </c>
    </row>
    <row r="18" spans="1:15" x14ac:dyDescent="0.3">
      <c r="A18" s="6" t="s">
        <v>14</v>
      </c>
      <c r="B18" s="47">
        <v>53.237569339012325</v>
      </c>
      <c r="C18" s="81">
        <v>890877.91460000002</v>
      </c>
      <c r="D18" s="81">
        <v>1915716</v>
      </c>
      <c r="E18" s="82">
        <v>1690</v>
      </c>
      <c r="F18" s="82">
        <v>31.744499626536729</v>
      </c>
      <c r="G18" s="86">
        <f ca="1">IF(E18=0,C18,C18*(1+IF(N18&lt;0,-1,1)*'Модель эластичности'!$T$15*POWER(ABS(N18),'Модель эластичности'!$T$10)*POWER(E18/72000,'Модель эластичности'!$U$10)))</f>
        <v>678758.31789268518</v>
      </c>
      <c r="H18" s="86">
        <f t="shared" ca="1" si="3"/>
        <v>1459580.654554598</v>
      </c>
      <c r="I18" s="48">
        <f t="shared" si="0"/>
        <v>1348.8465107684112</v>
      </c>
      <c r="J18" s="96">
        <f ca="1">ChooseClosest('Поиск решения'!$B$1,I18,INDIRECT(CONCATENATE("Таблица2[",A18,"]")),COUNT(INDIRECT(CONCATENATE("Таблица2[",A18,"]"))))</f>
        <v>1350</v>
      </c>
      <c r="K18" s="48">
        <v>25.336365418546272</v>
      </c>
      <c r="L18" s="87">
        <f t="shared" ca="1" si="1"/>
        <v>-0.2381017569647077</v>
      </c>
      <c r="M18" s="87">
        <f t="shared" ca="1" si="2"/>
        <v>-0.2381017569647077</v>
      </c>
      <c r="N18" s="87">
        <f t="shared" ca="1" si="4"/>
        <v>-0.20118343195266275</v>
      </c>
      <c r="O18" s="88">
        <f t="shared" si="5"/>
        <v>-0.20186596995952</v>
      </c>
    </row>
    <row r="19" spans="1:15" x14ac:dyDescent="0.3">
      <c r="A19" s="6" t="s">
        <v>15</v>
      </c>
      <c r="B19" s="47">
        <v>112.23818489190475</v>
      </c>
      <c r="C19" s="81">
        <v>1063894.2548</v>
      </c>
      <c r="D19" s="81">
        <v>1909489</v>
      </c>
      <c r="E19" s="82">
        <v>1600</v>
      </c>
      <c r="F19" s="82">
        <v>14.255398031792307</v>
      </c>
      <c r="G19" s="86">
        <f ca="1">IF(E19=0,C19,C19*(1+IF(N19&lt;0,-1,1)*'Модель эластичности'!$T$15*POWER(ABS(N19),'Модель эластичности'!$T$10)*POWER(E19/72000,'Модель эластичности'!$U$10)))</f>
        <v>1459798.3254191794</v>
      </c>
      <c r="H19" s="86">
        <f t="shared" ca="1" si="3"/>
        <v>2620061.9394550221</v>
      </c>
      <c r="I19" s="48">
        <f t="shared" si="0"/>
        <v>2096.4802502480511</v>
      </c>
      <c r="J19" s="96">
        <f ca="1">ChooseClosest('Поиск решения'!$B$1,I19,INDIRECT(CONCATENATE("Таблица2[",A19,"]")),COUNT(INDIRECT(CONCATENATE("Таблица2[",A19,"]"))))</f>
        <v>2145</v>
      </c>
      <c r="K19" s="48">
        <v>18.678850270673443</v>
      </c>
      <c r="L19" s="87">
        <f t="shared" ca="1" si="1"/>
        <v>0.37212727565072234</v>
      </c>
      <c r="M19" s="87">
        <f t="shared" ca="1" si="2"/>
        <v>0.37212727565072234</v>
      </c>
      <c r="N19" s="87">
        <f t="shared" ca="1" si="4"/>
        <v>0.34062499999999996</v>
      </c>
      <c r="O19" s="88">
        <f t="shared" si="5"/>
        <v>0.31030015640503184</v>
      </c>
    </row>
    <row r="20" spans="1:15" x14ac:dyDescent="0.3">
      <c r="A20" s="6" t="s">
        <v>30</v>
      </c>
      <c r="B20" s="47">
        <v>71.022290061663654</v>
      </c>
      <c r="C20" s="81">
        <v>1135323.0797999999</v>
      </c>
      <c r="D20" s="81">
        <v>2065519</v>
      </c>
      <c r="E20" s="82">
        <v>1108</v>
      </c>
      <c r="F20" s="82">
        <v>15.600736037066696</v>
      </c>
      <c r="G20" s="86">
        <f ca="1">IF(E20=0,C20,C20*(1+IF(N20&lt;0,-1,1)*'Модель эластичности'!$T$15*POWER(ABS(N20),'Модель эластичности'!$T$10)*POWER(E20/72000,'Модель эластичности'!$U$10)))</f>
        <v>1586273.1646021807</v>
      </c>
      <c r="H20" s="86">
        <f t="shared" ca="1" si="3"/>
        <v>2885942.7056244821</v>
      </c>
      <c r="I20" s="48">
        <f t="shared" si="0"/>
        <v>1495.2172821382851</v>
      </c>
      <c r="J20" s="96">
        <f ca="1">ChooseClosest('Поиск решения'!$B$1,I20,INDIRECT(CONCATENATE("Таблица2[",A20,"]")),COUNT(INDIRECT(CONCATENATE("Таблица2[",A20,"]"))))</f>
        <v>1500</v>
      </c>
      <c r="K20" s="48">
        <v>21.052788932039409</v>
      </c>
      <c r="L20" s="87">
        <f t="shared" ca="1" si="1"/>
        <v>0.39719978640936349</v>
      </c>
      <c r="M20" s="87">
        <f t="shared" ca="1" si="2"/>
        <v>0.39719978640936349</v>
      </c>
      <c r="N20" s="87">
        <f t="shared" ca="1" si="4"/>
        <v>0.35379061371841147</v>
      </c>
      <c r="O20" s="88">
        <f t="shared" si="5"/>
        <v>0.34947408135224278</v>
      </c>
    </row>
    <row r="21" spans="1:15" x14ac:dyDescent="0.3">
      <c r="A21" s="6" t="s">
        <v>26</v>
      </c>
      <c r="B21" s="47">
        <v>40.250569209829671</v>
      </c>
      <c r="C21" s="81">
        <v>1257756.9967</v>
      </c>
      <c r="D21" s="81">
        <v>2696836</v>
      </c>
      <c r="E21" s="82">
        <v>1140</v>
      </c>
      <c r="F21" s="82">
        <v>28.322580832511516</v>
      </c>
      <c r="G21" s="86">
        <f ca="1">IF(E21=0,C21,C21*(1+IF(N21&lt;0,-1,1)*'Модель эластичности'!$T$15*POWER(ABS(N21),'Модель эластичности'!$T$10)*POWER(E21/72000,'Модель эластичности'!$U$10)))</f>
        <v>948902.75336742715</v>
      </c>
      <c r="H21" s="86">
        <f t="shared" ca="1" si="3"/>
        <v>2034602.1628141094</v>
      </c>
      <c r="I21" s="48">
        <f t="shared" si="0"/>
        <v>923.23363546496705</v>
      </c>
      <c r="J21" s="96">
        <f ca="1">ChooseClosest('Поиск решения'!$B$1,I21,INDIRECT(CONCATENATE("Таблица2[",A21,"]")),COUNT(INDIRECT(CONCATENATE("Таблица2[",A21,"]"))))</f>
        <v>912</v>
      </c>
      <c r="K21" s="48">
        <v>22.93715725241228</v>
      </c>
      <c r="L21" s="87">
        <f t="shared" ca="1" si="1"/>
        <v>-0.24555955096486792</v>
      </c>
      <c r="M21" s="87">
        <f t="shared" ca="1" si="2"/>
        <v>-0.24555955096486792</v>
      </c>
      <c r="N21" s="87">
        <f t="shared" ca="1" si="4"/>
        <v>-0.19999999999999996</v>
      </c>
      <c r="O21" s="88">
        <f t="shared" si="5"/>
        <v>-0.19014593380266054</v>
      </c>
    </row>
    <row r="22" spans="1:15" x14ac:dyDescent="0.3">
      <c r="A22" s="6" t="s">
        <v>27</v>
      </c>
      <c r="B22" s="47">
        <v>42.229873267088593</v>
      </c>
      <c r="C22" s="81">
        <v>729102.74719999998</v>
      </c>
      <c r="D22" s="81">
        <v>1761180</v>
      </c>
      <c r="E22" s="82">
        <v>1140</v>
      </c>
      <c r="F22" s="82">
        <v>26.995108244581143</v>
      </c>
      <c r="G22" s="86">
        <f ca="1">IF(E22=0,C22,C22*(1+IF(N22&lt;0,-1,1)*'Модель эластичности'!$T$15*POWER(ABS(N22),'Модель эластичности'!$T$10)*POWER(E22/72000,'Модель эластичности'!$U$10)))</f>
        <v>548091.21102493186</v>
      </c>
      <c r="H22" s="86">
        <f t="shared" ca="1" si="3"/>
        <v>1323938.6118622068</v>
      </c>
      <c r="I22" s="48">
        <f t="shared" si="0"/>
        <v>905.14477778505216</v>
      </c>
      <c r="J22" s="96">
        <f ca="1">ChooseClosest('Поиск решения'!$B$1,I22,INDIRECT(CONCATENATE("Таблица2[",A22,"]")),COUNT(INDIRECT(CONCATENATE("Таблица2[",A22,"]"))))</f>
        <v>909</v>
      </c>
      <c r="K22" s="48">
        <v>21.433755485372654</v>
      </c>
      <c r="L22" s="87">
        <f t="shared" ca="1" si="1"/>
        <v>-0.24826615572388577</v>
      </c>
      <c r="M22" s="87">
        <f t="shared" ca="1" si="2"/>
        <v>-0.24826615572388577</v>
      </c>
      <c r="N22" s="87">
        <f t="shared" ca="1" si="4"/>
        <v>-0.20263157894736838</v>
      </c>
      <c r="O22" s="88">
        <f t="shared" si="5"/>
        <v>-0.20601335282012978</v>
      </c>
    </row>
    <row r="23" spans="1:15" x14ac:dyDescent="0.3">
      <c r="A23" s="6" t="s">
        <v>28</v>
      </c>
      <c r="B23" s="47">
        <v>100.94917456782323</v>
      </c>
      <c r="C23" s="81">
        <v>430822.02319999994</v>
      </c>
      <c r="D23" s="81">
        <v>965479</v>
      </c>
      <c r="E23" s="82">
        <v>1320</v>
      </c>
      <c r="F23" s="82">
        <v>13.07588700602154</v>
      </c>
      <c r="G23" s="86">
        <f ca="1">IF(E23=0,C23,C23*(1+IF(N23&lt;0,-1,1)*'Модель эластичности'!$T$15*POWER(ABS(N23),'Модель эластичности'!$T$10)*POWER(E23/72000,'Модель эластичности'!$U$10)))</f>
        <v>326430.07822507247</v>
      </c>
      <c r="H23" s="86">
        <f t="shared" ca="1" si="3"/>
        <v>731534.99246336764</v>
      </c>
      <c r="I23" s="48">
        <f t="shared" si="0"/>
        <v>1058.2978275737089</v>
      </c>
      <c r="J23" s="96">
        <f ca="1">ChooseClosest('Поиск решения'!$B$1,I23,INDIRECT(CONCATENATE("Таблица2[",A23,"]")),COUNT(INDIRECT(CONCATENATE("Таблица2[",A23,"]"))))</f>
        <v>1056</v>
      </c>
      <c r="K23" s="48">
        <v>10.483471827327186</v>
      </c>
      <c r="L23" s="87">
        <f t="shared" ca="1" si="1"/>
        <v>-0.24230874782013112</v>
      </c>
      <c r="M23" s="87">
        <f t="shared" ca="1" si="2"/>
        <v>-0.24230874782013112</v>
      </c>
      <c r="N23" s="87">
        <f t="shared" ca="1" si="4"/>
        <v>-0.19999999999999996</v>
      </c>
      <c r="O23" s="88">
        <f t="shared" si="5"/>
        <v>-0.19825922153506892</v>
      </c>
    </row>
    <row r="24" spans="1:15" x14ac:dyDescent="0.3">
      <c r="A24" s="6" t="s">
        <v>29</v>
      </c>
      <c r="B24" s="47">
        <v>100.84160348504265</v>
      </c>
      <c r="C24" s="81">
        <v>283455.59049999999</v>
      </c>
      <c r="D24" s="81">
        <v>565016</v>
      </c>
      <c r="E24" s="82">
        <v>200</v>
      </c>
      <c r="F24" s="82">
        <v>1.9833084073248104</v>
      </c>
      <c r="G24" s="86">
        <f ca="1">IF(E24=0,C24,C24*(1+IF(N24&lt;0,-1,1)*'Модель эластичности'!$T$15*POWER(ABS(N24),'Модель эластичности'!$T$10)*POWER(E24/72000,'Модель эластичности'!$U$10)))</f>
        <v>845701.3811189275</v>
      </c>
      <c r="H24" s="86">
        <f t="shared" ca="1" si="3"/>
        <v>1685748.4119872807</v>
      </c>
      <c r="I24" s="48">
        <f t="shared" si="0"/>
        <v>600</v>
      </c>
      <c r="J24" s="96">
        <f ca="1">ChooseClosest('Поиск решения'!$B$1,I24,INDIRECT(CONCATENATE("Таблица2[",A24,"]")),COUNT(INDIRECT(CONCATENATE("Таблица2[",A24,"]"))))</f>
        <v>600</v>
      </c>
      <c r="K24" s="48">
        <v>5.9499252219744312</v>
      </c>
      <c r="L24" s="87">
        <f t="shared" ca="1" si="1"/>
        <v>1.9835410182849351</v>
      </c>
      <c r="M24" s="87">
        <f t="shared" ca="1" si="2"/>
        <v>1.9835410182849347</v>
      </c>
      <c r="N24" s="87">
        <f t="shared" ca="1" si="4"/>
        <v>2</v>
      </c>
      <c r="O24" s="88">
        <f t="shared" si="5"/>
        <v>2</v>
      </c>
    </row>
    <row r="25" spans="1:15" x14ac:dyDescent="0.3">
      <c r="A25" s="21" t="s">
        <v>19</v>
      </c>
      <c r="B25" s="21"/>
      <c r="C25" s="40">
        <f t="shared" ref="C25:K25" si="6">SUM(C5:C24)</f>
        <v>50607286.752299987</v>
      </c>
      <c r="D25" s="40">
        <f t="shared" si="6"/>
        <v>101316436.7</v>
      </c>
      <c r="E25" s="40">
        <f t="shared" si="6"/>
        <v>71805</v>
      </c>
      <c r="F25" s="40">
        <f t="shared" si="6"/>
        <v>951.42046035444912</v>
      </c>
      <c r="G25" s="85">
        <f t="shared" ca="1" si="6"/>
        <v>55269087.374097966</v>
      </c>
      <c r="H25" s="85">
        <f t="shared" ca="1" si="6"/>
        <v>109884721.70141251</v>
      </c>
      <c r="I25" s="85">
        <f t="shared" si="6"/>
        <v>71846.872104160313</v>
      </c>
      <c r="J25" s="97">
        <f t="shared" ca="1" si="6"/>
        <v>71999</v>
      </c>
      <c r="K25" s="85">
        <f t="shared" si="6"/>
        <v>951.42046035444912</v>
      </c>
      <c r="L25" s="55">
        <f t="shared" ca="1" si="1"/>
        <v>9.2117181555601002E-2</v>
      </c>
      <c r="M25" s="55">
        <f t="shared" ca="1" si="2"/>
        <v>8.4569545480397856E-2</v>
      </c>
      <c r="N25" s="55">
        <f>I25/E25-1</f>
        <v>5.8313632978634899E-4</v>
      </c>
      <c r="O25" s="55">
        <f>K25/F25-1</f>
        <v>0</v>
      </c>
    </row>
    <row r="27" spans="1:15" x14ac:dyDescent="0.3">
      <c r="A27" s="45" t="s">
        <v>132</v>
      </c>
      <c r="B27" s="80"/>
    </row>
    <row r="28" spans="1:15" x14ac:dyDescent="0.3">
      <c r="A28" s="42"/>
      <c r="B28" s="42"/>
      <c r="C28" s="43"/>
      <c r="D28" s="43"/>
    </row>
    <row r="29" spans="1:15" x14ac:dyDescent="0.3">
      <c r="A29" s="21"/>
      <c r="B29" s="21"/>
      <c r="C29" s="83"/>
      <c r="D29" s="83"/>
      <c r="E29" s="83" t="s">
        <v>17</v>
      </c>
      <c r="F29" s="83"/>
      <c r="G29" s="94"/>
      <c r="H29" s="94"/>
      <c r="I29" s="94" t="s">
        <v>18</v>
      </c>
      <c r="J29" s="94"/>
      <c r="K29" s="94"/>
      <c r="L29" s="83"/>
      <c r="M29" s="83"/>
      <c r="N29" s="83" t="s">
        <v>266</v>
      </c>
      <c r="O29" s="83"/>
    </row>
    <row r="30" spans="1:15" ht="43.2" x14ac:dyDescent="0.3">
      <c r="A30" s="41" t="s">
        <v>0</v>
      </c>
      <c r="B30" s="41" t="s">
        <v>5038</v>
      </c>
      <c r="C30" s="41" t="s">
        <v>5035</v>
      </c>
      <c r="D30" s="41" t="s">
        <v>5028</v>
      </c>
      <c r="E30" s="41" t="s">
        <v>5029</v>
      </c>
      <c r="F30" s="41" t="s">
        <v>5039</v>
      </c>
      <c r="G30" s="84" t="s">
        <v>5035</v>
      </c>
      <c r="H30" s="84" t="s">
        <v>5028</v>
      </c>
      <c r="I30" s="84" t="s">
        <v>5029</v>
      </c>
      <c r="J30" s="95" t="s">
        <v>5040</v>
      </c>
      <c r="K30" s="84" t="s">
        <v>5039</v>
      </c>
      <c r="L30" s="46" t="s">
        <v>5032</v>
      </c>
      <c r="M30" s="46" t="s">
        <v>5033</v>
      </c>
      <c r="N30" s="46" t="s">
        <v>5031</v>
      </c>
      <c r="O30" s="41" t="s">
        <v>5034</v>
      </c>
    </row>
    <row r="31" spans="1:15" x14ac:dyDescent="0.3">
      <c r="A31" s="6" t="s">
        <v>4</v>
      </c>
      <c r="B31" s="47">
        <v>54.740058776532976</v>
      </c>
      <c r="C31" s="81">
        <v>5181609.1722999988</v>
      </c>
      <c r="D31" s="81">
        <v>12997960</v>
      </c>
      <c r="E31" s="82">
        <v>12208</v>
      </c>
      <c r="F31" s="82">
        <v>223.01766335029149</v>
      </c>
      <c r="G31" s="86">
        <f ca="1">IF(E31=0,C31,C31*(1+IF(N31&lt;0,-1,1)*'Модель эластичности'!$T$15*POWER(ABS(N31),'Модель эластичности'!$T$10)*POWER(E31/72000,'Модель эластичности'!$U$10)))</f>
        <v>4139953.2927014716</v>
      </c>
      <c r="H31" s="86">
        <f ca="1">D31/C31*G31</f>
        <v>10384987.657515002</v>
      </c>
      <c r="I31" s="48">
        <f t="shared" ref="I31:I50" si="7">B31*K31</f>
        <v>9764.8853491028549</v>
      </c>
      <c r="J31" s="96">
        <f ca="1">ChooseClosest('Поиск решения'!$B$1,I31,INDIRECT(CONCATENATE("Таблица2[",A31,"]")),COUNT(INDIRECT(CONCATENATE("Таблица2[",A31,"]"))))</f>
        <v>9721</v>
      </c>
      <c r="K31" s="48">
        <v>178.38646079950968</v>
      </c>
      <c r="L31" s="87">
        <f t="shared" ref="L31:L51" ca="1" si="8">G31/C31-1</f>
        <v>-0.20102941865377311</v>
      </c>
      <c r="M31" s="87">
        <f t="shared" ref="M31:M51" ca="1" si="9">H31/D31-1</f>
        <v>-0.20102941865377322</v>
      </c>
      <c r="N31" s="87">
        <f ca="1">IF(E31=0,0,J31/E31-1)</f>
        <v>-0.20371887287024903</v>
      </c>
      <c r="O31" s="88">
        <f>IF(F31=0,0,K31/F31-1)</f>
        <v>-0.20012407035527069</v>
      </c>
    </row>
    <row r="32" spans="1:15" x14ac:dyDescent="0.3">
      <c r="A32" s="6" t="s">
        <v>2</v>
      </c>
      <c r="B32" s="47">
        <v>57.479713986474337</v>
      </c>
      <c r="C32" s="81">
        <v>6164318.7139000008</v>
      </c>
      <c r="D32" s="81">
        <v>14302081</v>
      </c>
      <c r="E32" s="82">
        <v>11005</v>
      </c>
      <c r="F32" s="82">
        <v>191.45885107552218</v>
      </c>
      <c r="G32" s="86">
        <f ca="1">IF(E32=0,C32,C32*(1+IF(N32&lt;0,-1,1)*'Модель эластичности'!$T$15*POWER(ABS(N32),'Модель эластичности'!$T$10)*POWER(E32/72000,'Модель эластичности'!$U$10)))</f>
        <v>6513203.2414134946</v>
      </c>
      <c r="H32" s="86">
        <f t="shared" ref="H32:H50" ca="1" si="10">D32/C32*G32</f>
        <v>15111541.867247701</v>
      </c>
      <c r="I32" s="48">
        <f t="shared" si="7"/>
        <v>11449.766584761754</v>
      </c>
      <c r="J32" s="96">
        <f ca="1">ChooseClosest('Поиск решения'!$B$1,I32,INDIRECT(CONCATENATE("Таблица2[",A32,"]")),COUNT(INDIRECT(CONCATENATE("Таблица2[",A32,"]"))))</f>
        <v>11494</v>
      </c>
      <c r="K32" s="48">
        <v>199.19665201284786</v>
      </c>
      <c r="L32" s="87">
        <f t="shared" ca="1" si="8"/>
        <v>5.6597418742608152E-2</v>
      </c>
      <c r="M32" s="87">
        <f t="shared" ca="1" si="9"/>
        <v>5.6597418742608152E-2</v>
      </c>
      <c r="N32" s="87">
        <f t="shared" ref="N32:N50" ca="1" si="11">IF(E32=0,0,J32/E32-1)</f>
        <v>4.4434348023625558E-2</v>
      </c>
      <c r="O32" s="88">
        <f t="shared" ref="O32:O50" si="12">IF(F32=0,0,K32/F32-1)</f>
        <v>4.0414955453135226E-2</v>
      </c>
    </row>
    <row r="33" spans="1:15" x14ac:dyDescent="0.3">
      <c r="A33" s="6" t="s">
        <v>3</v>
      </c>
      <c r="B33" s="47">
        <v>139.94328991145633</v>
      </c>
      <c r="C33" s="81">
        <v>2165721.7582</v>
      </c>
      <c r="D33" s="81">
        <v>5171717</v>
      </c>
      <c r="E33" s="82">
        <v>8136</v>
      </c>
      <c r="F33" s="82">
        <v>58.137835727227348</v>
      </c>
      <c r="G33" s="86">
        <f ca="1">IF(E33=0,C33,C33*(1+IF(N33&lt;0,-1,1)*'Модель эластичности'!$T$15*POWER(ABS(N33),'Модель эластичности'!$T$10)*POWER(E33/72000,'Модель эластичности'!$U$10)))</f>
        <v>2441460.4554640385</v>
      </c>
      <c r="H33" s="86">
        <f t="shared" ca="1" si="10"/>
        <v>5830177.6276401412</v>
      </c>
      <c r="I33" s="48">
        <f t="shared" si="7"/>
        <v>9116.1116275064469</v>
      </c>
      <c r="J33" s="96">
        <f ca="1">ChooseClosest('Поиск решения'!$B$1,I33,INDIRECT(CONCATENATE("Таблица2[",A33,"]")),COUNT(INDIRECT(CONCATENATE("Таблица2[",A33,"]"))))</f>
        <v>9056</v>
      </c>
      <c r="K33" s="48">
        <v>65.141470043146128</v>
      </c>
      <c r="L33" s="87">
        <f t="shared" ca="1" si="8"/>
        <v>0.12731953965001197</v>
      </c>
      <c r="M33" s="87">
        <f t="shared" ca="1" si="9"/>
        <v>0.12731953965001197</v>
      </c>
      <c r="N33" s="87">
        <f t="shared" ca="1" si="11"/>
        <v>0.11307767944936087</v>
      </c>
      <c r="O33" s="88">
        <f t="shared" si="12"/>
        <v>0.12046603091278829</v>
      </c>
    </row>
    <row r="34" spans="1:15" x14ac:dyDescent="0.3">
      <c r="A34" s="6" t="s">
        <v>31</v>
      </c>
      <c r="B34" s="47">
        <v>100.84160348504267</v>
      </c>
      <c r="C34" s="81">
        <v>451527.75689999992</v>
      </c>
      <c r="D34" s="81">
        <v>1111303</v>
      </c>
      <c r="E34" s="82">
        <v>960</v>
      </c>
      <c r="F34" s="82">
        <v>9.5198803551590885</v>
      </c>
      <c r="G34" s="86">
        <f ca="1">IF(E34=0,C34,C34*(1+IF(N34&lt;0,-1,1)*'Модель эластичности'!$T$15*POWER(ABS(N34),'Модель эластичности'!$T$10)*POWER(E34/72000,'Модель эластичности'!$U$10)))</f>
        <v>1047421.4351611334</v>
      </c>
      <c r="H34" s="86">
        <f t="shared" ca="1" si="10"/>
        <v>2577920.3279781211</v>
      </c>
      <c r="I34" s="48">
        <f t="shared" si="7"/>
        <v>2349.4137564131088</v>
      </c>
      <c r="J34" s="96">
        <f ca="1">ChooseClosest('Поиск решения'!$B$1,I34,INDIRECT(CONCATENATE("Таблица2[",A34,"]")),COUNT(INDIRECT(CONCATENATE("Таблица2[",A34,"]"))))</f>
        <v>2360</v>
      </c>
      <c r="K34" s="48">
        <v>23.298060276893413</v>
      </c>
      <c r="L34" s="87">
        <f t="shared" ca="1" si="8"/>
        <v>1.319727678210282</v>
      </c>
      <c r="M34" s="87">
        <f t="shared" ca="1" si="9"/>
        <v>1.319727678210282</v>
      </c>
      <c r="N34" s="87">
        <f t="shared" ca="1" si="11"/>
        <v>1.4583333333333335</v>
      </c>
      <c r="O34" s="88">
        <f t="shared" si="12"/>
        <v>1.4473059962636552</v>
      </c>
    </row>
    <row r="35" spans="1:15" x14ac:dyDescent="0.3">
      <c r="A35" s="6" t="s">
        <v>7</v>
      </c>
      <c r="B35" s="47">
        <v>47.667546713359634</v>
      </c>
      <c r="C35" s="81">
        <v>1446428.9107000001</v>
      </c>
      <c r="D35" s="81">
        <v>2951153</v>
      </c>
      <c r="E35" s="82">
        <v>3036</v>
      </c>
      <c r="F35" s="82">
        <v>63.691131793638327</v>
      </c>
      <c r="G35" s="86">
        <f ca="1">IF(E35=0,C35,C35*(1+IF(N35&lt;0,-1,1)*'Модель эластичности'!$T$15*POWER(ABS(N35),'Модель эластичности'!$T$10)*POWER(E35/72000,'Модель эластичности'!$U$10)))</f>
        <v>1489135.6017954156</v>
      </c>
      <c r="H35" s="86">
        <f t="shared" ca="1" si="10"/>
        <v>3038287.5827050111</v>
      </c>
      <c r="I35" s="48">
        <f t="shared" si="7"/>
        <v>3084.91943436062</v>
      </c>
      <c r="J35" s="96">
        <f ca="1">ChooseClosest('Поиск решения'!$B$1,I35,INDIRECT(CONCATENATE("Таблица2[",A35,"]")),COUNT(INDIRECT(CONCATENATE("Таблица2[",A35,"]"))))</f>
        <v>3090</v>
      </c>
      <c r="K35" s="48">
        <v>64.717394685974455</v>
      </c>
      <c r="L35" s="87">
        <f t="shared" ca="1" si="8"/>
        <v>2.9525606671362503E-2</v>
      </c>
      <c r="M35" s="87">
        <f t="shared" ca="1" si="9"/>
        <v>2.9525606671362281E-2</v>
      </c>
      <c r="N35" s="87">
        <f t="shared" ca="1" si="11"/>
        <v>1.7786561264822032E-2</v>
      </c>
      <c r="O35" s="88">
        <f t="shared" si="12"/>
        <v>1.611312067214099E-2</v>
      </c>
    </row>
    <row r="36" spans="1:15" x14ac:dyDescent="0.3">
      <c r="A36" s="6" t="s">
        <v>5</v>
      </c>
      <c r="B36" s="47">
        <v>200.30041675173749</v>
      </c>
      <c r="C36" s="81">
        <v>1007410.0676</v>
      </c>
      <c r="D36" s="81">
        <v>2174342</v>
      </c>
      <c r="E36" s="82">
        <v>2590</v>
      </c>
      <c r="F36" s="82">
        <v>12.930577190012428</v>
      </c>
      <c r="G36" s="86">
        <f ca="1">IF(E36=0,C36,C36*(1+IF(N36&lt;0,-1,1)*'Модель эластичности'!$T$15*POWER(ABS(N36),'Модель эластичности'!$T$10)*POWER(E36/72000,'Модель эластичности'!$U$10)))</f>
        <v>2595743.8242115295</v>
      </c>
      <c r="H36" s="86">
        <f t="shared" ca="1" si="10"/>
        <v>5602519.768012437</v>
      </c>
      <c r="I36" s="48">
        <f t="shared" si="7"/>
        <v>7770</v>
      </c>
      <c r="J36" s="96">
        <f ca="1">ChooseClosest('Поиск решения'!$B$1,I36,INDIRECT(CONCATENATE("Таблица2[",A36,"]")),COUNT(INDIRECT(CONCATENATE("Таблица2[",A36,"]"))))</f>
        <v>7790</v>
      </c>
      <c r="K36" s="48">
        <v>38.791731570037285</v>
      </c>
      <c r="L36" s="87">
        <f t="shared" ca="1" si="8"/>
        <v>1.5766506685757977</v>
      </c>
      <c r="M36" s="87">
        <f t="shared" ca="1" si="9"/>
        <v>1.5766506685757977</v>
      </c>
      <c r="N36" s="87">
        <f t="shared" ca="1" si="11"/>
        <v>2.0077220077220077</v>
      </c>
      <c r="O36" s="88">
        <f t="shared" si="12"/>
        <v>2</v>
      </c>
    </row>
    <row r="37" spans="1:15" x14ac:dyDescent="0.3">
      <c r="A37" s="6" t="s">
        <v>6</v>
      </c>
      <c r="B37" s="47">
        <v>76.202254274593201</v>
      </c>
      <c r="C37" s="81">
        <v>624469.92029999988</v>
      </c>
      <c r="D37" s="81">
        <v>1534466</v>
      </c>
      <c r="E37" s="82">
        <v>1840</v>
      </c>
      <c r="F37" s="82">
        <v>24.146267292429425</v>
      </c>
      <c r="G37" s="86">
        <f ca="1">IF(E37=0,C37,C37*(1+IF(N37&lt;0,-1,1)*'Модель эластичности'!$T$15*POWER(ABS(N37),'Модель эластичности'!$T$10)*POWER(E37/72000,'Модель эластичности'!$U$10)))</f>
        <v>646341.58167005109</v>
      </c>
      <c r="H37" s="86">
        <f t="shared" ca="1" si="10"/>
        <v>1588209.6946838591</v>
      </c>
      <c r="I37" s="48">
        <f t="shared" si="7"/>
        <v>1889.1809784547913</v>
      </c>
      <c r="J37" s="96">
        <f ca="1">ChooseClosest('Поиск решения'!$B$1,I37,INDIRECT(CONCATENATE("Таблица2[",A37,"]")),COUNT(INDIRECT(CONCATENATE("Таблица2[",A37,"]"))))</f>
        <v>1878</v>
      </c>
      <c r="K37" s="48">
        <v>24.791667863881926</v>
      </c>
      <c r="L37" s="87">
        <f t="shared" ca="1" si="8"/>
        <v>3.5024363318482798E-2</v>
      </c>
      <c r="M37" s="87">
        <f t="shared" ca="1" si="9"/>
        <v>3.5024363318482798E-2</v>
      </c>
      <c r="N37" s="87">
        <f t="shared" ca="1" si="11"/>
        <v>2.0652173913043415E-2</v>
      </c>
      <c r="O37" s="88">
        <f t="shared" si="12"/>
        <v>2.6728792638473609E-2</v>
      </c>
    </row>
    <row r="38" spans="1:15" x14ac:dyDescent="0.3">
      <c r="A38" s="6" t="s">
        <v>8</v>
      </c>
      <c r="B38" s="47">
        <v>95.424503831582712</v>
      </c>
      <c r="C38" s="81">
        <v>1169776.5377</v>
      </c>
      <c r="D38" s="81">
        <v>2594010</v>
      </c>
      <c r="E38" s="82">
        <v>3660</v>
      </c>
      <c r="F38" s="82">
        <v>38.354928273555743</v>
      </c>
      <c r="G38" s="86">
        <f ca="1">IF(E38=0,C38,C38*(1+IF(N38&lt;0,-1,1)*'Модель эластичности'!$T$15*POWER(ABS(N38),'Модель эластичности'!$T$10)*POWER(E38/72000,'Модель эластичности'!$U$10)))</f>
        <v>1222495.344441938</v>
      </c>
      <c r="H38" s="86">
        <f t="shared" ca="1" si="10"/>
        <v>2710915.329752584</v>
      </c>
      <c r="I38" s="48">
        <f t="shared" si="7"/>
        <v>3778.892966688109</v>
      </c>
      <c r="J38" s="96">
        <f ca="1">ChooseClosest('Поиск решения'!$B$1,I38,INDIRECT(CONCATENATE("Таблица2[",A38,"]")),COUNT(INDIRECT(CONCATENATE("Таблица2[",A38,"]"))))</f>
        <v>3770</v>
      </c>
      <c r="K38" s="48">
        <v>39.600865762504561</v>
      </c>
      <c r="L38" s="87">
        <f t="shared" ca="1" si="8"/>
        <v>4.5067416761147339E-2</v>
      </c>
      <c r="M38" s="87">
        <f t="shared" ca="1" si="9"/>
        <v>4.5067416761147339E-2</v>
      </c>
      <c r="N38" s="87">
        <f t="shared" ca="1" si="11"/>
        <v>3.0054644808743092E-2</v>
      </c>
      <c r="O38" s="88">
        <f t="shared" si="12"/>
        <v>3.2484417127898624E-2</v>
      </c>
    </row>
    <row r="39" spans="1:15" x14ac:dyDescent="0.3">
      <c r="A39" s="6" t="s">
        <v>21</v>
      </c>
      <c r="B39" s="47">
        <v>84.645230237734296</v>
      </c>
      <c r="C39" s="81">
        <v>1170321.1778999998</v>
      </c>
      <c r="D39" s="81">
        <v>2444707</v>
      </c>
      <c r="E39" s="82">
        <v>2790</v>
      </c>
      <c r="F39" s="82">
        <v>32.961101200434044</v>
      </c>
      <c r="G39" s="86">
        <f ca="1">IF(E39=0,C39,C39*(1+IF(N39&lt;0,-1,1)*'Модель эластичности'!$T$15*POWER(ABS(N39),'Модель эластичности'!$T$10)*POWER(E39/72000,'Модель эластичности'!$U$10)))</f>
        <v>1282382.6320484395</v>
      </c>
      <c r="H39" s="86">
        <f t="shared" ca="1" si="10"/>
        <v>2678794.3826435003</v>
      </c>
      <c r="I39" s="48">
        <f t="shared" si="7"/>
        <v>2994.4685904346688</v>
      </c>
      <c r="J39" s="96">
        <f ca="1">ChooseClosest('Поиск решения'!$B$1,I39,INDIRECT(CONCATENATE("Таблица2[",A39,"]")),COUNT(INDIRECT(CONCATENATE("Таблица2[",A39,"]"))))</f>
        <v>2990</v>
      </c>
      <c r="K39" s="48">
        <v>35.376696147253838</v>
      </c>
      <c r="L39" s="87">
        <f t="shared" ca="1" si="8"/>
        <v>9.5752735458073612E-2</v>
      </c>
      <c r="M39" s="87">
        <f t="shared" ca="1" si="9"/>
        <v>9.575273545807339E-2</v>
      </c>
      <c r="N39" s="87">
        <f t="shared" ca="1" si="11"/>
        <v>7.1684587813620082E-2</v>
      </c>
      <c r="O39" s="88">
        <f t="shared" si="12"/>
        <v>7.3286233130705813E-2</v>
      </c>
    </row>
    <row r="40" spans="1:15" x14ac:dyDescent="0.3">
      <c r="A40" s="6" t="s">
        <v>22</v>
      </c>
      <c r="B40" s="47">
        <v>75.707183005004808</v>
      </c>
      <c r="C40" s="81">
        <v>641561.23680000007</v>
      </c>
      <c r="D40" s="81">
        <v>1502500</v>
      </c>
      <c r="E40" s="82">
        <v>2360</v>
      </c>
      <c r="F40" s="82">
        <v>31.172735615377295</v>
      </c>
      <c r="G40" s="86">
        <f ca="1">IF(E40=0,C40,C40*(1+IF(N40&lt;0,-1,1)*'Модель эластичности'!$T$15*POWER(ABS(N40),'Модель эластичности'!$T$10)*POWER(E40/72000,'Модель эластичности'!$U$10)))</f>
        <v>492010.08656754385</v>
      </c>
      <c r="H40" s="86">
        <f t="shared" ca="1" si="10"/>
        <v>1152259.6950448027</v>
      </c>
      <c r="I40" s="48">
        <f t="shared" si="7"/>
        <v>1888</v>
      </c>
      <c r="J40" s="96">
        <f ca="1">ChooseClosest('Поиск решения'!$B$1,I40,INDIRECT(CONCATENATE("Таблица2[",A40,"]")),COUNT(INDIRECT(CONCATENATE("Таблица2[",A40,"]"))))</f>
        <v>1880</v>
      </c>
      <c r="K40" s="48">
        <v>24.938188492301837</v>
      </c>
      <c r="L40" s="87">
        <f t="shared" ca="1" si="8"/>
        <v>-0.23310502825637081</v>
      </c>
      <c r="M40" s="87">
        <f t="shared" ca="1" si="9"/>
        <v>-0.23310502825637092</v>
      </c>
      <c r="N40" s="87">
        <f t="shared" ca="1" si="11"/>
        <v>-0.20338983050847459</v>
      </c>
      <c r="O40" s="88">
        <f t="shared" si="12"/>
        <v>-0.19999999999999996</v>
      </c>
    </row>
    <row r="41" spans="1:15" x14ac:dyDescent="0.3">
      <c r="A41" s="6" t="s">
        <v>23</v>
      </c>
      <c r="B41" s="47">
        <v>82.865429848853765</v>
      </c>
      <c r="C41" s="81">
        <v>458049.2276000001</v>
      </c>
      <c r="D41" s="81">
        <v>1139495</v>
      </c>
      <c r="E41" s="82">
        <v>1320</v>
      </c>
      <c r="F41" s="82">
        <v>15.929441293041924</v>
      </c>
      <c r="G41" s="86">
        <f ca="1">IF(E41=0,C41,C41*(1+IF(N41&lt;0,-1,1)*'Модель эластичности'!$T$15*POWER(ABS(N41),'Модель эластичности'!$T$10)*POWER(E41/72000,'Модель эластичности'!$U$10)))</f>
        <v>515346.62839293585</v>
      </c>
      <c r="H41" s="86">
        <f t="shared" ca="1" si="10"/>
        <v>1282034.4865496033</v>
      </c>
      <c r="I41" s="48">
        <f t="shared" si="7"/>
        <v>1426.5516715064064</v>
      </c>
      <c r="J41" s="96">
        <f ca="1">ChooseClosest('Поиск решения'!$B$1,I41,INDIRECT(CONCATENATE("Таблица2[",A41,"]")),COUNT(INDIRECT(CONCATENATE("Таблица2[",A41,"]"))))</f>
        <v>1440</v>
      </c>
      <c r="K41" s="48">
        <v>17.215281138448582</v>
      </c>
      <c r="L41" s="87">
        <f t="shared" ca="1" si="8"/>
        <v>0.12509005002181062</v>
      </c>
      <c r="M41" s="87">
        <f t="shared" ca="1" si="9"/>
        <v>0.12509005002181084</v>
      </c>
      <c r="N41" s="87">
        <f t="shared" ca="1" si="11"/>
        <v>9.0909090909090828E-2</v>
      </c>
      <c r="O41" s="88">
        <f t="shared" si="12"/>
        <v>8.0720963262429057E-2</v>
      </c>
    </row>
    <row r="42" spans="1:15" x14ac:dyDescent="0.3">
      <c r="A42" s="6" t="s">
        <v>24</v>
      </c>
      <c r="B42" s="47">
        <v>77.522081883225454</v>
      </c>
      <c r="C42" s="81">
        <v>943883.58750000014</v>
      </c>
      <c r="D42" s="81">
        <v>2017845</v>
      </c>
      <c r="E42" s="82">
        <v>5600</v>
      </c>
      <c r="F42" s="82">
        <v>72.237482069115472</v>
      </c>
      <c r="G42" s="86">
        <f ca="1">IF(E42=0,C42,C42*(1+IF(N42&lt;0,-1,1)*'Модель эластичности'!$T$15*POWER(ABS(N42),'Модель эластичности'!$T$10)*POWER(E42/72000,'Модель эластичности'!$U$10)))</f>
        <v>743327.77245980653</v>
      </c>
      <c r="H42" s="86">
        <f t="shared" ca="1" si="10"/>
        <v>1589094.5121653131</v>
      </c>
      <c r="I42" s="48">
        <f t="shared" si="7"/>
        <v>4480</v>
      </c>
      <c r="J42" s="96">
        <f ca="1">ChooseClosest('Поиск решения'!$B$1,I42,INDIRECT(CONCATENATE("Таблица2[",A42,"]")),COUNT(INDIRECT(CONCATENATE("Таблица2[",A42,"]"))))</f>
        <v>4480</v>
      </c>
      <c r="K42" s="48">
        <v>57.789985655292377</v>
      </c>
      <c r="L42" s="87">
        <f t="shared" ca="1" si="8"/>
        <v>-0.21247939650205394</v>
      </c>
      <c r="M42" s="87">
        <f t="shared" ca="1" si="9"/>
        <v>-0.21247939650205383</v>
      </c>
      <c r="N42" s="87">
        <f t="shared" ca="1" si="11"/>
        <v>-0.19999999999999996</v>
      </c>
      <c r="O42" s="88">
        <f t="shared" si="12"/>
        <v>-0.20000000000000007</v>
      </c>
    </row>
    <row r="43" spans="1:15" x14ac:dyDescent="0.3">
      <c r="A43" s="6" t="s">
        <v>25</v>
      </c>
      <c r="B43" s="47">
        <v>73.339347989121947</v>
      </c>
      <c r="C43" s="81">
        <v>645011.72159999982</v>
      </c>
      <c r="D43" s="81">
        <v>1471479</v>
      </c>
      <c r="E43" s="82">
        <v>2080</v>
      </c>
      <c r="F43" s="82">
        <v>28.361310224744784</v>
      </c>
      <c r="G43" s="86">
        <f ca="1">IF(E43=0,C43,C43*(1+IF(N43&lt;0,-1,1)*'Модель эластичности'!$T$15*POWER(ABS(N43),'Модель эластичности'!$T$10)*POWER(E43/72000,'Модель эластичности'!$U$10)))</f>
        <v>666055.6976783229</v>
      </c>
      <c r="H43" s="86">
        <f t="shared" ca="1" si="10"/>
        <v>1519487.0715416179</v>
      </c>
      <c r="I43" s="48">
        <f t="shared" si="7"/>
        <v>2131.5345322443641</v>
      </c>
      <c r="J43" s="96">
        <f ca="1">ChooseClosest('Поиск решения'!$B$1,I43,INDIRECT(CONCATENATE("Таблица2[",A43,"]")),COUNT(INDIRECT(CONCATENATE("Таблица2[",A43,"]"))))</f>
        <v>2120</v>
      </c>
      <c r="K43" s="48">
        <v>29.063996213335901</v>
      </c>
      <c r="L43" s="87">
        <f t="shared" ca="1" si="8"/>
        <v>3.2625726593187965E-2</v>
      </c>
      <c r="M43" s="87">
        <f t="shared" ca="1" si="9"/>
        <v>3.2625726593188187E-2</v>
      </c>
      <c r="N43" s="87">
        <f t="shared" ca="1" si="11"/>
        <v>1.9230769230769162E-2</v>
      </c>
      <c r="O43" s="88">
        <f t="shared" si="12"/>
        <v>2.4776217425175107E-2</v>
      </c>
    </row>
    <row r="44" spans="1:15" x14ac:dyDescent="0.3">
      <c r="A44" s="6" t="s">
        <v>14</v>
      </c>
      <c r="B44" s="47">
        <v>53.237569339012325</v>
      </c>
      <c r="C44" s="81">
        <v>720270.27539999981</v>
      </c>
      <c r="D44" s="81">
        <v>1725464</v>
      </c>
      <c r="E44" s="82">
        <v>2065</v>
      </c>
      <c r="F44" s="82">
        <v>38.788397472661742</v>
      </c>
      <c r="G44" s="86">
        <f ca="1">IF(E44=0,C44,C44*(1+IF(N44&lt;0,-1,1)*'Модель эластичности'!$T$15*POWER(ABS(N44),'Модель эластичности'!$T$10)*POWER(E44/72000,'Модель эластичности'!$U$10)))</f>
        <v>552699.66260222043</v>
      </c>
      <c r="H44" s="86">
        <f t="shared" ca="1" si="10"/>
        <v>1324035.4394781371</v>
      </c>
      <c r="I44" s="48">
        <f t="shared" si="7"/>
        <v>1651.9999999999998</v>
      </c>
      <c r="J44" s="96">
        <f ca="1">ChooseClosest('Поиск решения'!$B$1,I44,INDIRECT(CONCATENATE("Таблица2[",A44,"]")),COUNT(INDIRECT(CONCATENATE("Таблица2[",A44,"]"))))</f>
        <v>1652</v>
      </c>
      <c r="K44" s="48">
        <v>31.030717978129392</v>
      </c>
      <c r="L44" s="87">
        <f t="shared" ca="1" si="8"/>
        <v>-0.23264962961954738</v>
      </c>
      <c r="M44" s="87">
        <f t="shared" ca="1" si="9"/>
        <v>-0.23264962961954749</v>
      </c>
      <c r="N44" s="87">
        <f t="shared" ca="1" si="11"/>
        <v>-0.19999999999999996</v>
      </c>
      <c r="O44" s="88">
        <f t="shared" si="12"/>
        <v>-0.20000000000000007</v>
      </c>
    </row>
    <row r="45" spans="1:15" x14ac:dyDescent="0.3">
      <c r="A45" s="6" t="s">
        <v>15</v>
      </c>
      <c r="B45" s="47">
        <v>112.23818489190475</v>
      </c>
      <c r="C45" s="81">
        <v>1076949.5799</v>
      </c>
      <c r="D45" s="81">
        <v>2105672</v>
      </c>
      <c r="E45" s="82">
        <v>1870</v>
      </c>
      <c r="F45" s="82">
        <v>16.660996449657258</v>
      </c>
      <c r="G45" s="86">
        <f ca="1">IF(E45=0,C45,C45*(1+IF(N45&lt;0,-1,1)*'Модель эластичности'!$T$15*POWER(ABS(N45),'Модель эластичности'!$T$10)*POWER(E45/72000,'Модель эластичности'!$U$10)))</f>
        <v>1651770.1173656986</v>
      </c>
      <c r="H45" s="86">
        <f t="shared" ca="1" si="10"/>
        <v>3229571.8866398763</v>
      </c>
      <c r="I45" s="48">
        <f t="shared" si="7"/>
        <v>4009.0074370136645</v>
      </c>
      <c r="J45" s="96">
        <f ca="1">ChooseClosest('Поиск решения'!$B$1,I45,INDIRECT(CONCATENATE("Таблица2[",A45,"]")),COUNT(INDIRECT(CONCATENATE("Таблица2[",A45,"]"))))</f>
        <v>2866</v>
      </c>
      <c r="K45" s="48">
        <v>35.71874795440332</v>
      </c>
      <c r="L45" s="87">
        <f t="shared" ca="1" si="8"/>
        <v>0.53374879213850801</v>
      </c>
      <c r="M45" s="87">
        <f t="shared" ca="1" si="9"/>
        <v>0.53374879213850801</v>
      </c>
      <c r="N45" s="87">
        <f t="shared" ca="1" si="11"/>
        <v>0.53262032085561506</v>
      </c>
      <c r="O45" s="88">
        <f t="shared" si="12"/>
        <v>1.1438542443923341</v>
      </c>
    </row>
    <row r="46" spans="1:15" x14ac:dyDescent="0.3">
      <c r="A46" s="6" t="s">
        <v>30</v>
      </c>
      <c r="B46" s="47">
        <v>71.022290061663654</v>
      </c>
      <c r="C46" s="81">
        <v>648125.19149999996</v>
      </c>
      <c r="D46" s="81">
        <v>1332055</v>
      </c>
      <c r="E46" s="82">
        <v>1108</v>
      </c>
      <c r="F46" s="82">
        <v>15.600736037066696</v>
      </c>
      <c r="G46" s="86">
        <f ca="1">IF(E46=0,C46,C46*(1+IF(N46&lt;0,-1,1)*'Модель эластичности'!$T$15*POWER(ABS(N46),'Модель эластичности'!$T$10)*POWER(E46/72000,'Модель эластичности'!$U$10)))</f>
        <v>905560.37913032772</v>
      </c>
      <c r="H46" s="86">
        <f t="shared" ca="1" si="10"/>
        <v>1861146.9614855244</v>
      </c>
      <c r="I46" s="48">
        <f t="shared" si="7"/>
        <v>1448.3571095664902</v>
      </c>
      <c r="J46" s="96">
        <f ca="1">ChooseClosest('Поиск решения'!$B$1,I46,INDIRECT(CONCATENATE("Таблица2[",A46,"]")),COUNT(INDIRECT(CONCATENATE("Таблица2[",A46,"]"))))</f>
        <v>1500</v>
      </c>
      <c r="K46" s="48">
        <v>20.392993640573735</v>
      </c>
      <c r="L46" s="87">
        <f t="shared" ca="1" si="8"/>
        <v>0.39719978640936349</v>
      </c>
      <c r="M46" s="87">
        <f t="shared" ca="1" si="9"/>
        <v>0.39719978640936326</v>
      </c>
      <c r="N46" s="87">
        <f t="shared" ca="1" si="11"/>
        <v>0.35379061371841147</v>
      </c>
      <c r="O46" s="88">
        <f t="shared" si="12"/>
        <v>0.30718150682896206</v>
      </c>
    </row>
    <row r="47" spans="1:15" x14ac:dyDescent="0.3">
      <c r="A47" s="6" t="s">
        <v>26</v>
      </c>
      <c r="B47" s="47">
        <v>40.250569209829671</v>
      </c>
      <c r="C47" s="81">
        <v>574483.55649999983</v>
      </c>
      <c r="D47" s="81">
        <v>1452342</v>
      </c>
      <c r="E47" s="82">
        <v>1368</v>
      </c>
      <c r="F47" s="82">
        <v>33.987096999013815</v>
      </c>
      <c r="G47" s="86">
        <f ca="1">IF(E47=0,C47,C47*(1+IF(N47&lt;0,-1,1)*'Модель эластичности'!$T$15*POWER(ABS(N47),'Модель эластичности'!$T$10)*POWER(E47/72000,'Модель эластичности'!$U$10)))</f>
        <v>422079.79202673829</v>
      </c>
      <c r="H47" s="86">
        <f t="shared" ca="1" si="10"/>
        <v>1067052.6638680168</v>
      </c>
      <c r="I47" s="48">
        <f t="shared" si="7"/>
        <v>1094.3999999999999</v>
      </c>
      <c r="J47" s="96">
        <f ca="1">ChooseClosest('Поиск решения'!$B$1,I47,INDIRECT(CONCATENATE("Таблица2[",A47,"]")),COUNT(INDIRECT(CONCATENATE("Таблица2[",A47,"]"))))</f>
        <v>1062</v>
      </c>
      <c r="K47" s="48">
        <v>27.189677599211052</v>
      </c>
      <c r="L47" s="87">
        <f t="shared" ca="1" si="8"/>
        <v>-0.26528829719995928</v>
      </c>
      <c r="M47" s="87">
        <f t="shared" ca="1" si="9"/>
        <v>-0.26528829719995928</v>
      </c>
      <c r="N47" s="87">
        <f t="shared" ca="1" si="11"/>
        <v>-0.22368421052631582</v>
      </c>
      <c r="O47" s="88">
        <f t="shared" si="12"/>
        <v>-0.19999999999999996</v>
      </c>
    </row>
    <row r="48" spans="1:15" x14ac:dyDescent="0.3">
      <c r="A48" s="6" t="s">
        <v>27</v>
      </c>
      <c r="B48" s="47">
        <v>42.229873267088593</v>
      </c>
      <c r="C48" s="81">
        <v>387148.97550000018</v>
      </c>
      <c r="D48" s="81">
        <v>1119782</v>
      </c>
      <c r="E48" s="82">
        <v>1596</v>
      </c>
      <c r="F48" s="82">
        <v>37.793151542413597</v>
      </c>
      <c r="G48" s="86">
        <f ca="1">IF(E48=0,C48,C48*(1+IF(N48&lt;0,-1,1)*'Модель эластичности'!$T$15*POWER(ABS(N48),'Модель эластичности'!$T$10)*POWER(E48/72000,'Модель эластичности'!$U$10)))</f>
        <v>297421.83278542123</v>
      </c>
      <c r="H48" s="86">
        <f t="shared" ca="1" si="10"/>
        <v>860256.99623767799</v>
      </c>
      <c r="I48" s="48">
        <f t="shared" si="7"/>
        <v>1276.8</v>
      </c>
      <c r="J48" s="96">
        <f ca="1">ChooseClosest('Поиск решения'!$B$1,I48,INDIRECT(CONCATENATE("Таблица2[",A48,"]")),COUNT(INDIRECT(CONCATENATE("Таблица2[",A48,"]"))))</f>
        <v>1287</v>
      </c>
      <c r="K48" s="48">
        <v>30.234521233930877</v>
      </c>
      <c r="L48" s="87">
        <f t="shared" ca="1" si="8"/>
        <v>-0.23176386453999254</v>
      </c>
      <c r="M48" s="87">
        <f t="shared" ca="1" si="9"/>
        <v>-0.23176386453999265</v>
      </c>
      <c r="N48" s="87">
        <f t="shared" ca="1" si="11"/>
        <v>-0.19360902255639101</v>
      </c>
      <c r="O48" s="88">
        <f t="shared" si="12"/>
        <v>-0.19999999999999996</v>
      </c>
    </row>
    <row r="49" spans="1:15" x14ac:dyDescent="0.3">
      <c r="A49" s="6" t="s">
        <v>28</v>
      </c>
      <c r="B49" s="47">
        <v>100.94917456782323</v>
      </c>
      <c r="C49" s="81">
        <v>245445.01450000011</v>
      </c>
      <c r="D49" s="81">
        <v>605570</v>
      </c>
      <c r="E49" s="82">
        <v>1056</v>
      </c>
      <c r="F49" s="82">
        <v>10.460709604817232</v>
      </c>
      <c r="G49" s="86">
        <f ca="1">IF(E49=0,C49,C49*(1+IF(N49&lt;0,-1,1)*'Модель эластичности'!$T$15*POWER(ABS(N49),'Модель эластичности'!$T$10)*POWER(E49/72000,'Модель эластичности'!$U$10)))</f>
        <v>172263.92754199356</v>
      </c>
      <c r="H49" s="86">
        <f t="shared" ca="1" si="10"/>
        <v>425015.21904656576</v>
      </c>
      <c r="I49" s="48">
        <f t="shared" si="7"/>
        <v>844.80000000000007</v>
      </c>
      <c r="J49" s="96">
        <f ca="1">ChooseClosest('Поиск решения'!$B$1,I49,INDIRECT(CONCATENATE("Таблица2[",A49,"]")),COUNT(INDIRECT(CONCATENATE("Таблица2[",A49,"]"))))</f>
        <v>792</v>
      </c>
      <c r="K49" s="48">
        <v>8.3685676838537866</v>
      </c>
      <c r="L49" s="87">
        <f t="shared" ca="1" si="8"/>
        <v>-0.29815674645942547</v>
      </c>
      <c r="M49" s="87">
        <f t="shared" ca="1" si="9"/>
        <v>-0.29815674645942536</v>
      </c>
      <c r="N49" s="87">
        <f t="shared" ca="1" si="11"/>
        <v>-0.25</v>
      </c>
      <c r="O49" s="88">
        <f t="shared" si="12"/>
        <v>-0.19999999999999996</v>
      </c>
    </row>
    <row r="50" spans="1:15" x14ac:dyDescent="0.3">
      <c r="A50" s="6" t="s">
        <v>29</v>
      </c>
      <c r="B50" s="47">
        <v>100.84160348504265</v>
      </c>
      <c r="C50" s="81">
        <v>238306.63250000001</v>
      </c>
      <c r="D50" s="81">
        <v>506774</v>
      </c>
      <c r="E50" s="82">
        <v>200</v>
      </c>
      <c r="F50" s="82">
        <v>1.9833084073248104</v>
      </c>
      <c r="G50" s="86">
        <f ca="1">IF(E50=0,C50,C50*(1+IF(N50&lt;0,-1,1)*'Модель эластичности'!$T$15*POWER(ABS(N50),'Модель эластичности'!$T$10)*POWER(E50/72000,'Модель эластичности'!$U$10)))</f>
        <v>710997.6129931038</v>
      </c>
      <c r="H50" s="86">
        <f t="shared" ca="1" si="10"/>
        <v>1511981.0160003295</v>
      </c>
      <c r="I50" s="48">
        <f t="shared" si="7"/>
        <v>600.00000000000011</v>
      </c>
      <c r="J50" s="96">
        <f ca="1">ChooseClosest('Поиск решения'!$B$1,I50,INDIRECT(CONCATENATE("Таблица2[",A50,"]")),COUNT(INDIRECT(CONCATENATE("Таблица2[",A50,"]"))))</f>
        <v>600</v>
      </c>
      <c r="K50" s="48">
        <v>5.9499252219744321</v>
      </c>
      <c r="L50" s="87">
        <f t="shared" ca="1" si="8"/>
        <v>1.9835410182849351</v>
      </c>
      <c r="M50" s="87">
        <f t="shared" ca="1" si="9"/>
        <v>1.9835410182849347</v>
      </c>
      <c r="N50" s="87">
        <f t="shared" ca="1" si="11"/>
        <v>2</v>
      </c>
      <c r="O50" s="88">
        <f t="shared" si="12"/>
        <v>2.0000000000000004</v>
      </c>
    </row>
    <row r="51" spans="1:15" x14ac:dyDescent="0.3">
      <c r="A51" s="21" t="s">
        <v>19</v>
      </c>
      <c r="B51" s="21"/>
      <c r="C51" s="40">
        <f t="shared" ref="C51:K51" si="13">SUM(C31:C50)</f>
        <v>25960819.014800005</v>
      </c>
      <c r="D51" s="40">
        <f t="shared" si="13"/>
        <v>60260717</v>
      </c>
      <c r="E51" s="40">
        <f t="shared" si="13"/>
        <v>66848</v>
      </c>
      <c r="F51" s="40">
        <f t="shared" si="13"/>
        <v>957.19360197350466</v>
      </c>
      <c r="G51" s="85">
        <f t="shared" ca="1" si="13"/>
        <v>28507670.918451622</v>
      </c>
      <c r="H51" s="85">
        <f t="shared" ca="1" si="13"/>
        <v>65345290.186235823</v>
      </c>
      <c r="I51" s="85">
        <f t="shared" si="13"/>
        <v>73049.090038053298</v>
      </c>
      <c r="J51" s="97">
        <f t="shared" ca="1" si="13"/>
        <v>71828</v>
      </c>
      <c r="K51" s="85">
        <f t="shared" si="13"/>
        <v>957.19360197350466</v>
      </c>
      <c r="L51" s="55">
        <f t="shared" ca="1" si="8"/>
        <v>9.8103680866142184E-2</v>
      </c>
      <c r="M51" s="55">
        <f t="shared" ca="1" si="9"/>
        <v>8.4376247734254894E-2</v>
      </c>
      <c r="N51" s="55">
        <f>I51/E51-1</f>
        <v>9.2764032402664176E-2</v>
      </c>
      <c r="O51" s="55">
        <f>K51/F51-1</f>
        <v>0</v>
      </c>
    </row>
    <row r="53" spans="1:15" x14ac:dyDescent="0.3">
      <c r="A53" s="45" t="s">
        <v>46</v>
      </c>
      <c r="B53" s="80"/>
    </row>
    <row r="54" spans="1:15" x14ac:dyDescent="0.3">
      <c r="A54" s="42"/>
      <c r="B54" s="42"/>
      <c r="C54" s="43"/>
      <c r="D54" s="43"/>
    </row>
    <row r="55" spans="1:15" x14ac:dyDescent="0.3">
      <c r="A55" s="21"/>
      <c r="B55" s="21"/>
      <c r="C55" s="83"/>
      <c r="D55" s="83"/>
      <c r="E55" s="83" t="s">
        <v>17</v>
      </c>
      <c r="F55" s="83"/>
      <c r="G55" s="94"/>
      <c r="H55" s="94"/>
      <c r="I55" s="94" t="s">
        <v>18</v>
      </c>
      <c r="J55" s="94"/>
      <c r="K55" s="94"/>
      <c r="L55" s="83"/>
      <c r="M55" s="83"/>
      <c r="N55" s="83" t="s">
        <v>266</v>
      </c>
      <c r="O55" s="83"/>
    </row>
    <row r="56" spans="1:15" ht="43.2" x14ac:dyDescent="0.3">
      <c r="A56" s="41" t="s">
        <v>0</v>
      </c>
      <c r="B56" s="41" t="s">
        <v>5038</v>
      </c>
      <c r="C56" s="41" t="s">
        <v>5035</v>
      </c>
      <c r="D56" s="41" t="s">
        <v>5028</v>
      </c>
      <c r="E56" s="41" t="s">
        <v>5029</v>
      </c>
      <c r="F56" s="41" t="s">
        <v>5039</v>
      </c>
      <c r="G56" s="84" t="s">
        <v>5035</v>
      </c>
      <c r="H56" s="84" t="s">
        <v>5028</v>
      </c>
      <c r="I56" s="84" t="s">
        <v>5029</v>
      </c>
      <c r="J56" s="95" t="s">
        <v>5040</v>
      </c>
      <c r="K56" s="84" t="s">
        <v>5039</v>
      </c>
      <c r="L56" s="46" t="s">
        <v>5032</v>
      </c>
      <c r="M56" s="46" t="s">
        <v>5033</v>
      </c>
      <c r="N56" s="46" t="s">
        <v>5031</v>
      </c>
      <c r="O56" s="41" t="s">
        <v>5034</v>
      </c>
    </row>
    <row r="57" spans="1:15" x14ac:dyDescent="0.3">
      <c r="A57" s="6" t="s">
        <v>4</v>
      </c>
      <c r="B57" s="47">
        <v>54.740058776532976</v>
      </c>
      <c r="C57" s="81">
        <v>9218479.8834000006</v>
      </c>
      <c r="D57" s="81">
        <v>19856538</v>
      </c>
      <c r="E57" s="82">
        <v>7011</v>
      </c>
      <c r="F57" s="82">
        <v>128.07805027431959</v>
      </c>
      <c r="G57" s="86">
        <f ca="1">IF(E57=0,C57,C57*(1+IF(N57&lt;0,-1,1)*'Модель эластичности'!$T$15*POWER(ABS(N57),'Модель эластичности'!$T$10)*POWER(E57/72000,'Модель эластичности'!$U$10)))</f>
        <v>12010892.316513691</v>
      </c>
      <c r="H57" s="86">
        <f ca="1">D57/C57*G57</f>
        <v>25871373.883044094</v>
      </c>
      <c r="I57" s="48">
        <f t="shared" ref="I57:I76" si="14">B57*K57</f>
        <v>9215.4328440511363</v>
      </c>
      <c r="J57" s="96">
        <f ca="1">ChooseClosest('Поиск решения'!$B$1,I57,INDIRECT(CONCATENATE("Таблица2[",A57,"]")),COUNT(INDIRECT(CONCATENATE("Таблица2[",A57,"]"))))</f>
        <v>9204</v>
      </c>
      <c r="K57" s="48">
        <v>168.34897605191804</v>
      </c>
      <c r="L57" s="87">
        <f t="shared" ref="L57:L77" ca="1" si="15">G57/C57-1</f>
        <v>0.30291463109249417</v>
      </c>
      <c r="M57" s="87">
        <f t="shared" ref="M57:M77" ca="1" si="16">H57/D57-1</f>
        <v>0.30291463109249417</v>
      </c>
      <c r="N57" s="87">
        <f ca="1">IF(E57=0,0,J57/E57-1)</f>
        <v>0.31279418057338471</v>
      </c>
      <c r="O57" s="88">
        <f>IF(F57=0,0,K57/F57-1)</f>
        <v>0.31442488147926628</v>
      </c>
    </row>
    <row r="58" spans="1:15" x14ac:dyDescent="0.3">
      <c r="A58" s="6" t="s">
        <v>2</v>
      </c>
      <c r="B58" s="47">
        <v>57.479713986474337</v>
      </c>
      <c r="C58" s="81">
        <v>12069331.706999999</v>
      </c>
      <c r="D58" s="81">
        <v>24823683</v>
      </c>
      <c r="E58" s="82">
        <v>9156</v>
      </c>
      <c r="F58" s="82">
        <v>159.29098050408734</v>
      </c>
      <c r="G58" s="86">
        <f ca="1">IF(E58=0,C58,C58*(1+IF(N58&lt;0,-1,1)*'Модель эластичности'!$T$15*POWER(ABS(N58),'Модель эластичности'!$T$10)*POWER(E58/72000,'Модель эластичности'!$U$10)))</f>
        <v>14319967.154841099</v>
      </c>
      <c r="H58" s="86">
        <f t="shared" ref="H58:H76" ca="1" si="17">D58/C58*G58</f>
        <v>29452693.30993849</v>
      </c>
      <c r="I58" s="48">
        <f t="shared" si="14"/>
        <v>10904.946408825632</v>
      </c>
      <c r="J58" s="96">
        <f ca="1">ChooseClosest('Поиск решения'!$B$1,I58,INDIRECT(CONCATENATE("Таблица2[",A58,"]")),COUNT(INDIRECT(CONCATENATE("Таблица2[",A58,"]"))))</f>
        <v>10809</v>
      </c>
      <c r="K58" s="48">
        <v>189.71817450921372</v>
      </c>
      <c r="L58" s="87">
        <f t="shared" ca="1" si="15"/>
        <v>0.18647556488448913</v>
      </c>
      <c r="M58" s="87">
        <f t="shared" ca="1" si="16"/>
        <v>0.18647556488448913</v>
      </c>
      <c r="N58" s="87">
        <f t="shared" ref="N58:N76" ca="1" si="18">IF(E58=0,0,J58/E58-1)</f>
        <v>0.18053735255570125</v>
      </c>
      <c r="O58" s="88">
        <f t="shared" ref="O58:O76" si="19">IF(F58=0,0,K58/F58-1)</f>
        <v>0.19101642735098623</v>
      </c>
    </row>
    <row r="59" spans="1:15" x14ac:dyDescent="0.3">
      <c r="A59" s="6" t="s">
        <v>3</v>
      </c>
      <c r="B59" s="47">
        <v>139.94328991145633</v>
      </c>
      <c r="C59" s="81">
        <v>3235465.9147000005</v>
      </c>
      <c r="D59" s="81">
        <v>7141502</v>
      </c>
      <c r="E59" s="82">
        <v>12840</v>
      </c>
      <c r="F59" s="82">
        <v>91.751451663913357</v>
      </c>
      <c r="G59" s="86">
        <f ca="1">IF(E59=0,C59,C59*(1+IF(N59&lt;0,-1,1)*'Модель эластичности'!$T$15*POWER(ABS(N59),'Модель эластичности'!$T$10)*POWER(E59/72000,'Модель эластичности'!$U$10)))</f>
        <v>2578019.5467897789</v>
      </c>
      <c r="H59" s="86">
        <f t="shared" ca="1" si="17"/>
        <v>5690349.4689250654</v>
      </c>
      <c r="I59" s="48">
        <f t="shared" si="14"/>
        <v>10271.999999999998</v>
      </c>
      <c r="J59" s="96">
        <f ca="1">ChooseClosest('Поиск решения'!$B$1,I59,INDIRECT(CONCATENATE("Таблица2[",A59,"]")),COUNT(INDIRECT(CONCATENATE("Таблица2[",A59,"]"))))</f>
        <v>10176</v>
      </c>
      <c r="K59" s="48">
        <v>73.40116133113068</v>
      </c>
      <c r="L59" s="87">
        <f t="shared" ca="1" si="15"/>
        <v>-0.20319990543655031</v>
      </c>
      <c r="M59" s="87">
        <f t="shared" ca="1" si="16"/>
        <v>-0.20319990543655031</v>
      </c>
      <c r="N59" s="87">
        <f t="shared" ca="1" si="18"/>
        <v>-0.20747663551401874</v>
      </c>
      <c r="O59" s="88">
        <f t="shared" si="19"/>
        <v>-0.20000000000000007</v>
      </c>
    </row>
    <row r="60" spans="1:15" x14ac:dyDescent="0.3">
      <c r="A60" s="6" t="s">
        <v>31</v>
      </c>
      <c r="B60" s="47">
        <v>100.84160348504267</v>
      </c>
      <c r="C60" s="81">
        <v>1006814.4198</v>
      </c>
      <c r="D60" s="81">
        <v>2308028</v>
      </c>
      <c r="E60" s="82">
        <v>4264</v>
      </c>
      <c r="F60" s="82">
        <v>42.284135244164951</v>
      </c>
      <c r="G60" s="86">
        <f ca="1">IF(E60=0,C60,C60*(1+IF(N60&lt;0,-1,1)*'Модель эластичности'!$T$15*POWER(ABS(N60),'Модель эластичности'!$T$10)*POWER(E60/72000,'Модель эластичности'!$U$10)))</f>
        <v>786830.68829415122</v>
      </c>
      <c r="H60" s="86">
        <f t="shared" ca="1" si="17"/>
        <v>1803735.8465753007</v>
      </c>
      <c r="I60" s="48">
        <f t="shared" si="14"/>
        <v>3411.2</v>
      </c>
      <c r="J60" s="96">
        <f ca="1">ChooseClosest('Поиск решения'!$B$1,I60,INDIRECT(CONCATENATE("Таблица2[",A60,"]")),COUNT(INDIRECT(CONCATENATE("Таблица2[",A60,"]"))))</f>
        <v>3408</v>
      </c>
      <c r="K60" s="48">
        <v>33.827308195331959</v>
      </c>
      <c r="L60" s="87">
        <f t="shared" ca="1" si="15"/>
        <v>-0.21849481610478694</v>
      </c>
      <c r="M60" s="87">
        <f t="shared" ca="1" si="16"/>
        <v>-0.21849481610478705</v>
      </c>
      <c r="N60" s="87">
        <f t="shared" ca="1" si="18"/>
        <v>-0.20075046904315197</v>
      </c>
      <c r="O60" s="88">
        <f t="shared" si="19"/>
        <v>-0.20000000000000007</v>
      </c>
    </row>
    <row r="61" spans="1:15" x14ac:dyDescent="0.3">
      <c r="A61" s="6" t="s">
        <v>7</v>
      </c>
      <c r="B61" s="47">
        <v>47.667546713359634</v>
      </c>
      <c r="C61" s="81">
        <v>2257740.4974000002</v>
      </c>
      <c r="D61" s="81">
        <v>4738893</v>
      </c>
      <c r="E61" s="82">
        <v>4326</v>
      </c>
      <c r="F61" s="82">
        <v>90.753569215836436</v>
      </c>
      <c r="G61" s="86">
        <f ca="1">IF(E61=0,C61,C61*(1+IF(N61&lt;0,-1,1)*'Модель эластичности'!$T$15*POWER(ABS(N61),'Модель эластичности'!$T$10)*POWER(E61/72000,'Модель эластичности'!$U$10)))</f>
        <v>1744446.2462605454</v>
      </c>
      <c r="H61" s="86">
        <f t="shared" ca="1" si="17"/>
        <v>3661512.0802414203</v>
      </c>
      <c r="I61" s="48">
        <f t="shared" si="14"/>
        <v>3421.3555655212244</v>
      </c>
      <c r="J61" s="96">
        <f ca="1">ChooseClosest('Поиск решения'!$B$1,I61,INDIRECT(CONCATENATE("Таблица2[",A61,"]")),COUNT(INDIRECT(CONCATENATE("Таблица2[",A61,"]"))))</f>
        <v>3414</v>
      </c>
      <c r="K61" s="48">
        <v>71.775365031788638</v>
      </c>
      <c r="L61" s="87">
        <f t="shared" ca="1" si="15"/>
        <v>-0.22734864867355709</v>
      </c>
      <c r="M61" s="87">
        <f t="shared" ca="1" si="16"/>
        <v>-0.2273486486735572</v>
      </c>
      <c r="N61" s="87">
        <f t="shared" ca="1" si="18"/>
        <v>-0.21081830790568656</v>
      </c>
      <c r="O61" s="88">
        <f t="shared" si="19"/>
        <v>-0.20911799225121952</v>
      </c>
    </row>
    <row r="62" spans="1:15" x14ac:dyDescent="0.3">
      <c r="A62" s="6" t="s">
        <v>5</v>
      </c>
      <c r="B62" s="47">
        <v>200.30041675173749</v>
      </c>
      <c r="C62" s="81">
        <v>1321086.4445000002</v>
      </c>
      <c r="D62" s="81">
        <v>2765421</v>
      </c>
      <c r="E62" s="82">
        <v>3390</v>
      </c>
      <c r="F62" s="82">
        <v>16.924577866464144</v>
      </c>
      <c r="G62" s="86">
        <f ca="1">IF(E62=0,C62,C62*(1+IF(N62&lt;0,-1,1)*'Модель эластичности'!$T$15*POWER(ABS(N62),'Модель эластичности'!$T$10)*POWER(E62/72000,'Модель эластичности'!$U$10)))</f>
        <v>2216304.9112539887</v>
      </c>
      <c r="H62" s="86">
        <f t="shared" ca="1" si="17"/>
        <v>4639375.5454092203</v>
      </c>
      <c r="I62" s="48">
        <f t="shared" si="14"/>
        <v>5877.2176025723629</v>
      </c>
      <c r="J62" s="96">
        <f ca="1">ChooseClosest('Поиск решения'!$B$1,I62,INDIRECT(CONCATENATE("Таблица2[",A62,"]")),COUNT(INDIRECT(CONCATENATE("Таблица2[",A62,"]"))))</f>
        <v>5950</v>
      </c>
      <c r="K62" s="48">
        <v>29.342013850409931</v>
      </c>
      <c r="L62" s="87">
        <f t="shared" ca="1" si="15"/>
        <v>0.67763806863736864</v>
      </c>
      <c r="M62" s="87">
        <f t="shared" ca="1" si="16"/>
        <v>0.67763806863736842</v>
      </c>
      <c r="N62" s="87">
        <f t="shared" ca="1" si="18"/>
        <v>0.75516224188790559</v>
      </c>
      <c r="O62" s="88">
        <f t="shared" si="19"/>
        <v>0.73369250813344022</v>
      </c>
    </row>
    <row r="63" spans="1:15" x14ac:dyDescent="0.3">
      <c r="A63" s="6" t="s">
        <v>6</v>
      </c>
      <c r="B63" s="47">
        <v>76.202254274593201</v>
      </c>
      <c r="C63" s="81">
        <v>1133135.4924999999</v>
      </c>
      <c r="D63" s="81">
        <v>2495711</v>
      </c>
      <c r="E63" s="82">
        <v>2100</v>
      </c>
      <c r="F63" s="82">
        <v>27.558239844620537</v>
      </c>
      <c r="G63" s="86">
        <f ca="1">IF(E63=0,C63,C63*(1+IF(N63&lt;0,-1,1)*'Модель эластичности'!$T$15*POWER(ABS(N63),'Модель эластичности'!$T$10)*POWER(E63/72000,'Модель эластичности'!$U$10)))</f>
        <v>874125.29641732771</v>
      </c>
      <c r="H63" s="86">
        <f t="shared" ca="1" si="17"/>
        <v>1925245.5969178686</v>
      </c>
      <c r="I63" s="48">
        <f t="shared" si="14"/>
        <v>1691.3256566162706</v>
      </c>
      <c r="J63" s="96">
        <f ca="1">ChooseClosest('Поиск решения'!$B$1,I63,INDIRECT(CONCATENATE("Таблица2[",A63,"]")),COUNT(INDIRECT(CONCATENATE("Таблица2[",A63,"]"))))</f>
        <v>1688</v>
      </c>
      <c r="K63" s="48">
        <v>22.195218143043572</v>
      </c>
      <c r="L63" s="87">
        <f t="shared" ca="1" si="15"/>
        <v>-0.22857831018180041</v>
      </c>
      <c r="M63" s="87">
        <f t="shared" ca="1" si="16"/>
        <v>-0.22857831018180041</v>
      </c>
      <c r="N63" s="87">
        <f t="shared" ca="1" si="18"/>
        <v>-0.19619047619047614</v>
      </c>
      <c r="O63" s="88">
        <f t="shared" si="19"/>
        <v>-0.19460683018272829</v>
      </c>
    </row>
    <row r="64" spans="1:15" x14ac:dyDescent="0.3">
      <c r="A64" s="6" t="s">
        <v>8</v>
      </c>
      <c r="B64" s="47">
        <v>95.424503831582712</v>
      </c>
      <c r="C64" s="81">
        <v>2395168.3562999996</v>
      </c>
      <c r="D64" s="81">
        <v>4950083</v>
      </c>
      <c r="E64" s="82">
        <v>4660</v>
      </c>
      <c r="F64" s="82">
        <v>48.834416872887914</v>
      </c>
      <c r="G64" s="86">
        <f ca="1">IF(E64=0,C64,C64*(1+IF(N64&lt;0,-1,1)*'Модель эластичности'!$T$15*POWER(ABS(N64),'Модель эластичности'!$T$10)*POWER(E64/72000,'Модель эластичности'!$U$10)))</f>
        <v>2494372.8128279848</v>
      </c>
      <c r="H64" s="86">
        <f t="shared" ca="1" si="17"/>
        <v>5155108.3763965098</v>
      </c>
      <c r="I64" s="48">
        <f t="shared" si="14"/>
        <v>4788.8027270852017</v>
      </c>
      <c r="J64" s="96">
        <f ca="1">ChooseClosest('Поиск решения'!$B$1,I64,INDIRECT(CONCATENATE("Таблица2[",A64,"]")),COUNT(INDIRECT(CONCATENATE("Таблица2[",A64,"]"))))</f>
        <v>4790</v>
      </c>
      <c r="K64" s="48">
        <v>50.184203582940178</v>
      </c>
      <c r="L64" s="87">
        <f t="shared" ca="1" si="15"/>
        <v>4.141857346563893E-2</v>
      </c>
      <c r="M64" s="87">
        <f t="shared" ca="1" si="16"/>
        <v>4.141857346563893E-2</v>
      </c>
      <c r="N64" s="87">
        <f t="shared" ca="1" si="18"/>
        <v>2.7896995708154515E-2</v>
      </c>
      <c r="O64" s="88">
        <f t="shared" si="19"/>
        <v>2.7640070189957511E-2</v>
      </c>
    </row>
    <row r="65" spans="1:15" x14ac:dyDescent="0.3">
      <c r="A65" s="6" t="s">
        <v>21</v>
      </c>
      <c r="B65" s="47">
        <v>84.645230237734296</v>
      </c>
      <c r="C65" s="81">
        <v>1343840.757</v>
      </c>
      <c r="D65" s="81">
        <v>2743088</v>
      </c>
      <c r="E65" s="82">
        <v>3230</v>
      </c>
      <c r="F65" s="82">
        <v>38.159267697993535</v>
      </c>
      <c r="G65" s="86">
        <f ca="1">IF(E65=0,C65,C65*(1+IF(N65&lt;0,-1,1)*'Модель эластичности'!$T$15*POWER(ABS(N65),'Модель эластичности'!$T$10)*POWER(E65/72000,'Модель эластичности'!$U$10)))</f>
        <v>1045995.3687403029</v>
      </c>
      <c r="H65" s="86">
        <f t="shared" ca="1" si="17"/>
        <v>2135117.0732851196</v>
      </c>
      <c r="I65" s="48">
        <f t="shared" si="14"/>
        <v>2584</v>
      </c>
      <c r="J65" s="96">
        <f ca="1">ChooseClosest('Поиск решения'!$B$1,I65,INDIRECT(CONCATENATE("Таблица2[",A65,"]")),COUNT(INDIRECT(CONCATENATE("Таблица2[",A65,"]"))))</f>
        <v>2590</v>
      </c>
      <c r="K65" s="48">
        <v>30.527414158394826</v>
      </c>
      <c r="L65" s="87">
        <f t="shared" ca="1" si="15"/>
        <v>-0.22163741254924385</v>
      </c>
      <c r="M65" s="87">
        <f t="shared" ca="1" si="16"/>
        <v>-0.22163741254924396</v>
      </c>
      <c r="N65" s="87">
        <f t="shared" ca="1" si="18"/>
        <v>-0.19814241486068107</v>
      </c>
      <c r="O65" s="88">
        <f t="shared" si="19"/>
        <v>-0.20000000000000007</v>
      </c>
    </row>
    <row r="66" spans="1:15" x14ac:dyDescent="0.3">
      <c r="A66" s="6" t="s">
        <v>22</v>
      </c>
      <c r="B66" s="47">
        <v>75.707183005004808</v>
      </c>
      <c r="C66" s="81">
        <v>657649.69719999994</v>
      </c>
      <c r="D66" s="81">
        <v>1497587.2</v>
      </c>
      <c r="E66" s="82">
        <v>2040</v>
      </c>
      <c r="F66" s="82">
        <v>26.945924006512577</v>
      </c>
      <c r="G66" s="86">
        <f ca="1">IF(E66=0,C66,C66*(1+IF(N66&lt;0,-1,1)*'Модель эластичности'!$T$15*POWER(ABS(N66),'Модель эластичности'!$T$10)*POWER(E66/72000,'Модель эластичности'!$U$10)))</f>
        <v>507000.78874134261</v>
      </c>
      <c r="H66" s="86">
        <f t="shared" ca="1" si="17"/>
        <v>1154532.4126835754</v>
      </c>
      <c r="I66" s="48">
        <f t="shared" si="14"/>
        <v>1632</v>
      </c>
      <c r="J66" s="96">
        <f ca="1">ChooseClosest('Поиск решения'!$B$1,I66,INDIRECT(CONCATENATE("Таблица2[",A66,"]")),COUNT(INDIRECT(CONCATENATE("Таблица2[",A66,"]"))))</f>
        <v>1640</v>
      </c>
      <c r="K66" s="48">
        <v>21.556739205210061</v>
      </c>
      <c r="L66" s="87">
        <f t="shared" ca="1" si="15"/>
        <v>-0.22907166094663767</v>
      </c>
      <c r="M66" s="87">
        <f t="shared" ca="1" si="16"/>
        <v>-0.22907166094663778</v>
      </c>
      <c r="N66" s="87">
        <f t="shared" ca="1" si="18"/>
        <v>-0.19607843137254899</v>
      </c>
      <c r="O66" s="88">
        <f t="shared" si="19"/>
        <v>-0.20000000000000007</v>
      </c>
    </row>
    <row r="67" spans="1:15" x14ac:dyDescent="0.3">
      <c r="A67" s="6" t="s">
        <v>23</v>
      </c>
      <c r="B67" s="47">
        <v>82.865429848853765</v>
      </c>
      <c r="C67" s="81">
        <v>818123.76819999993</v>
      </c>
      <c r="D67" s="81">
        <v>1688546</v>
      </c>
      <c r="E67" s="82">
        <v>1240</v>
      </c>
      <c r="F67" s="82">
        <v>14.964020608615142</v>
      </c>
      <c r="G67" s="86">
        <f ca="1">IF(E67=0,C67,C67*(1+IF(N67&lt;0,-1,1)*'Модель эластичности'!$T$15*POWER(ABS(N67),'Модель эластичности'!$T$10)*POWER(E67/72000,'Модель эластичности'!$U$10)))</f>
        <v>956177.88469710469</v>
      </c>
      <c r="H67" s="86">
        <f t="shared" ca="1" si="17"/>
        <v>1973479.3258066811</v>
      </c>
      <c r="I67" s="48">
        <f t="shared" si="14"/>
        <v>1380.099047908727</v>
      </c>
      <c r="J67" s="96">
        <f ca="1">ChooseClosest('Поиск решения'!$B$1,I67,INDIRECT(CONCATENATE("Таблица2[",A67,"]")),COUNT(INDIRECT(CONCATENATE("Таблица2[",A67,"]"))))</f>
        <v>1400</v>
      </c>
      <c r="K67" s="48">
        <v>16.654702092609941</v>
      </c>
      <c r="L67" s="87">
        <f t="shared" ca="1" si="15"/>
        <v>0.16874478149051386</v>
      </c>
      <c r="M67" s="87">
        <f t="shared" ca="1" si="16"/>
        <v>0.16874478149051386</v>
      </c>
      <c r="N67" s="87">
        <f t="shared" ca="1" si="18"/>
        <v>0.12903225806451624</v>
      </c>
      <c r="O67" s="88">
        <f t="shared" si="19"/>
        <v>0.11298310315219928</v>
      </c>
    </row>
    <row r="68" spans="1:15" x14ac:dyDescent="0.3">
      <c r="A68" s="6" t="s">
        <v>24</v>
      </c>
      <c r="B68" s="47">
        <v>77.522081883225454</v>
      </c>
      <c r="C68" s="81">
        <v>1204194.5441999999</v>
      </c>
      <c r="D68" s="81">
        <v>2403235</v>
      </c>
      <c r="E68" s="82">
        <v>5760</v>
      </c>
      <c r="F68" s="82">
        <v>74.301410128233059</v>
      </c>
      <c r="G68" s="86">
        <f ca="1">IF(E68=0,C68,C68*(1+IF(N68&lt;0,-1,1)*'Модель эластичности'!$T$15*POWER(ABS(N68),'Модель эластичности'!$T$10)*POWER(E68/72000,'Модель эластичности'!$U$10)))</f>
        <v>940094.67493943812</v>
      </c>
      <c r="H68" s="86">
        <f t="shared" ca="1" si="17"/>
        <v>1876165.6386917226</v>
      </c>
      <c r="I68" s="48">
        <f t="shared" si="14"/>
        <v>4568.9414629694347</v>
      </c>
      <c r="J68" s="96">
        <f ca="1">ChooseClosest('Поиск решения'!$B$1,I68,INDIRECT(CONCATENATE("Таблица2[",A68,"]")),COUNT(INDIRECT(CONCATENATE("Таблица2[",A68,"]"))))</f>
        <v>4560</v>
      </c>
      <c r="K68" s="48">
        <v>58.937290536802273</v>
      </c>
      <c r="L68" s="87">
        <f t="shared" ca="1" si="15"/>
        <v>-0.21931661336002406</v>
      </c>
      <c r="M68" s="87">
        <f t="shared" ca="1" si="16"/>
        <v>-0.21931661336002406</v>
      </c>
      <c r="N68" s="87">
        <f t="shared" ca="1" si="18"/>
        <v>-0.20833333333333337</v>
      </c>
      <c r="O68" s="88">
        <f t="shared" si="19"/>
        <v>-0.20678099601225097</v>
      </c>
    </row>
    <row r="69" spans="1:15" x14ac:dyDescent="0.3">
      <c r="A69" s="6" t="s">
        <v>25</v>
      </c>
      <c r="B69" s="47">
        <v>73.339347989121947</v>
      </c>
      <c r="C69" s="81">
        <v>819601.12900000007</v>
      </c>
      <c r="D69" s="81">
        <v>1704040</v>
      </c>
      <c r="E69" s="82">
        <v>2320</v>
      </c>
      <c r="F69" s="82">
        <v>31.633769096830719</v>
      </c>
      <c r="G69" s="86">
        <f ca="1">IF(E69=0,C69,C69*(1+IF(N69&lt;0,-1,1)*'Модель эластичности'!$T$15*POWER(ABS(N69),'Модель эластичности'!$T$10)*POWER(E69/72000,'Модель эластичности'!$U$10)))</f>
        <v>625488.12189548614</v>
      </c>
      <c r="H69" s="86">
        <f t="shared" ca="1" si="17"/>
        <v>1300457.919738644</v>
      </c>
      <c r="I69" s="48">
        <f t="shared" si="14"/>
        <v>1856</v>
      </c>
      <c r="J69" s="96">
        <f ca="1">ChooseClosest('Поиск решения'!$B$1,I69,INDIRECT(CONCATENATE("Таблица2[",A69,"]")),COUNT(INDIRECT(CONCATENATE("Таблица2[",A69,"]"))))</f>
        <v>1840</v>
      </c>
      <c r="K69" s="48">
        <v>25.307015277464576</v>
      </c>
      <c r="L69" s="87">
        <f t="shared" ca="1" si="15"/>
        <v>-0.2368383842288655</v>
      </c>
      <c r="M69" s="87">
        <f t="shared" ca="1" si="16"/>
        <v>-0.2368383842288655</v>
      </c>
      <c r="N69" s="87">
        <f t="shared" ca="1" si="18"/>
        <v>-0.2068965517241379</v>
      </c>
      <c r="O69" s="88">
        <f t="shared" si="19"/>
        <v>-0.19999999999999996</v>
      </c>
    </row>
    <row r="70" spans="1:15" x14ac:dyDescent="0.3">
      <c r="A70" s="6" t="s">
        <v>14</v>
      </c>
      <c r="B70" s="47">
        <v>53.237569339012325</v>
      </c>
      <c r="C70" s="81">
        <v>1052065.5067999999</v>
      </c>
      <c r="D70" s="81">
        <v>2346182.29</v>
      </c>
      <c r="E70" s="82">
        <v>2190</v>
      </c>
      <c r="F70" s="82">
        <v>41.136363421370085</v>
      </c>
      <c r="G70" s="86">
        <f ca="1">IF(E70=0,C70,C70*(1+IF(N70&lt;0,-1,1)*'Модель эластичности'!$T$15*POWER(ABS(N70),'Модель эластичности'!$T$10)*POWER(E70/72000,'Модель эластичности'!$U$10)))</f>
        <v>807675.13355631835</v>
      </c>
      <c r="H70" s="86">
        <f t="shared" ca="1" si="17"/>
        <v>1801174.0544436025</v>
      </c>
      <c r="I70" s="48">
        <f t="shared" si="14"/>
        <v>1752.0000000000005</v>
      </c>
      <c r="J70" s="96">
        <f ca="1">ChooseClosest('Поиск решения'!$B$1,I70,INDIRECT(CONCATENATE("Таблица2[",A70,"]")),COUNT(INDIRECT(CONCATENATE("Таблица2[",A70,"]"))))</f>
        <v>1750</v>
      </c>
      <c r="K70" s="48">
        <v>32.909090737096072</v>
      </c>
      <c r="L70" s="87">
        <f t="shared" ca="1" si="15"/>
        <v>-0.23229577594177386</v>
      </c>
      <c r="M70" s="87">
        <f t="shared" ca="1" si="16"/>
        <v>-0.23229577594177375</v>
      </c>
      <c r="N70" s="87">
        <f t="shared" ca="1" si="18"/>
        <v>-0.20091324200913241</v>
      </c>
      <c r="O70" s="88">
        <f t="shared" si="19"/>
        <v>-0.19999999999999984</v>
      </c>
    </row>
    <row r="71" spans="1:15" x14ac:dyDescent="0.3">
      <c r="A71" s="6" t="s">
        <v>15</v>
      </c>
      <c r="B71" s="47">
        <v>112.23818489190475</v>
      </c>
      <c r="C71" s="81">
        <v>1351055.1147</v>
      </c>
      <c r="D71" s="81">
        <v>2484043</v>
      </c>
      <c r="E71" s="82">
        <v>2020</v>
      </c>
      <c r="F71" s="82">
        <v>17.997440015137787</v>
      </c>
      <c r="G71" s="86">
        <f ca="1">IF(E71=0,C71,C71*(1+IF(N71&lt;0,-1,1)*'Модель эластичности'!$T$15*POWER(ABS(N71),'Модель эластичности'!$T$10)*POWER(E71/72000,'Модель эластичности'!$U$10)))</f>
        <v>1868315.7064229057</v>
      </c>
      <c r="H71" s="86">
        <f t="shared" ca="1" si="17"/>
        <v>3435075.6692560217</v>
      </c>
      <c r="I71" s="48">
        <f t="shared" si="14"/>
        <v>2748.7217005640919</v>
      </c>
      <c r="J71" s="96">
        <f ca="1">ChooseClosest('Поиск решения'!$B$1,I71,INDIRECT(CONCATENATE("Таблица2[",A71,"]")),COUNT(INDIRECT(CONCATENATE("Таблица2[",A71,"]"))))</f>
        <v>2750</v>
      </c>
      <c r="K71" s="48">
        <v>24.49007620010385</v>
      </c>
      <c r="L71" s="87">
        <f t="shared" ca="1" si="15"/>
        <v>0.38285676586758832</v>
      </c>
      <c r="M71" s="87">
        <f t="shared" ca="1" si="16"/>
        <v>0.38285676586758832</v>
      </c>
      <c r="N71" s="87">
        <f t="shared" ca="1" si="18"/>
        <v>0.36138613861386149</v>
      </c>
      <c r="O71" s="88">
        <f t="shared" si="19"/>
        <v>0.36075331711093672</v>
      </c>
    </row>
    <row r="72" spans="1:15" x14ac:dyDescent="0.3">
      <c r="A72" s="6" t="s">
        <v>30</v>
      </c>
      <c r="B72" s="47">
        <v>71.022290061663654</v>
      </c>
      <c r="C72" s="81">
        <v>894143.36930000002</v>
      </c>
      <c r="D72" s="81">
        <v>1732051</v>
      </c>
      <c r="E72" s="82">
        <v>1108</v>
      </c>
      <c r="F72" s="82">
        <v>15.600736037066696</v>
      </c>
      <c r="G72" s="86">
        <f ca="1">IF(E72=0,C72,C72*(1+IF(N72&lt;0,-1,1)*'Модель эластичности'!$T$15*POWER(ABS(N72),'Модель эластичности'!$T$10)*POWER(E72/72000,'Модель эластичности'!$U$10)))</f>
        <v>1007097.6362156657</v>
      </c>
      <c r="H72" s="86">
        <f t="shared" ca="1" si="17"/>
        <v>1950855.4531591269</v>
      </c>
      <c r="I72" s="48">
        <f t="shared" si="14"/>
        <v>1241.8986795640164</v>
      </c>
      <c r="J72" s="96">
        <f ca="1">ChooseClosest('Поиск решения'!$B$1,I72,INDIRECT(CONCATENATE("Таблица2[",A72,"]")),COUNT(INDIRECT(CONCATENATE("Таблица2[",A72,"]"))))</f>
        <v>1208</v>
      </c>
      <c r="K72" s="48">
        <v>17.486041051137089</v>
      </c>
      <c r="L72" s="87">
        <f t="shared" ca="1" si="15"/>
        <v>0.1263267958963834</v>
      </c>
      <c r="M72" s="87">
        <f t="shared" ca="1" si="16"/>
        <v>0.1263267958963834</v>
      </c>
      <c r="N72" s="87">
        <f t="shared" ca="1" si="18"/>
        <v>9.0252707581227387E-2</v>
      </c>
      <c r="O72" s="88">
        <f t="shared" si="19"/>
        <v>0.1208471837220364</v>
      </c>
    </row>
    <row r="73" spans="1:15" x14ac:dyDescent="0.3">
      <c r="A73" s="6" t="s">
        <v>26</v>
      </c>
      <c r="B73" s="47">
        <v>40.250569209829671</v>
      </c>
      <c r="C73" s="81">
        <v>1010300.2745000001</v>
      </c>
      <c r="D73" s="81">
        <v>2270115</v>
      </c>
      <c r="E73" s="82">
        <v>912</v>
      </c>
      <c r="F73" s="82">
        <v>22.658064666009214</v>
      </c>
      <c r="G73" s="86">
        <f ca="1">IF(E73=0,C73,C73*(1+IF(N73&lt;0,-1,1)*'Модель эластичности'!$T$15*POWER(ABS(N73),'Модель эластичности'!$T$10)*POWER(E73/72000,'Модель эластичности'!$U$10)))</f>
        <v>1126416.0861028461</v>
      </c>
      <c r="H73" s="86">
        <f t="shared" ca="1" si="17"/>
        <v>2531023.8132607401</v>
      </c>
      <c r="I73" s="48">
        <f t="shared" si="14"/>
        <v>960.44696992186834</v>
      </c>
      <c r="J73" s="96">
        <f ca="1">ChooseClosest('Поиск решения'!$B$1,I73,INDIRECT(CONCATENATE("Таблица2[",A73,"]")),COUNT(INDIRECT(CONCATENATE("Таблица2[",A73,"]"))))</f>
        <v>984</v>
      </c>
      <c r="K73" s="48">
        <v>23.861699071011291</v>
      </c>
      <c r="L73" s="87">
        <f t="shared" ca="1" si="15"/>
        <v>0.11493198065328847</v>
      </c>
      <c r="M73" s="87">
        <f t="shared" ca="1" si="16"/>
        <v>0.11493198065328847</v>
      </c>
      <c r="N73" s="87">
        <f t="shared" ca="1" si="18"/>
        <v>7.8947368421052655E-2</v>
      </c>
      <c r="O73" s="88">
        <f t="shared" si="19"/>
        <v>5.3121677545908241E-2</v>
      </c>
    </row>
    <row r="74" spans="1:15" x14ac:dyDescent="0.3">
      <c r="A74" s="6" t="s">
        <v>27</v>
      </c>
      <c r="B74" s="47">
        <v>42.229873267088593</v>
      </c>
      <c r="C74" s="81">
        <v>828193.76650000014</v>
      </c>
      <c r="D74" s="81">
        <v>2179826</v>
      </c>
      <c r="E74" s="82">
        <v>1140</v>
      </c>
      <c r="F74" s="82">
        <v>26.995108244581143</v>
      </c>
      <c r="G74" s="86">
        <f ca="1">IF(E74=0,C74,C74*(1+IF(N74&lt;0,-1,1)*'Модель эластичности'!$T$15*POWER(ABS(N74),'Модель эластичности'!$T$10)*POWER(E74/72000,'Модель эластичности'!$U$10)))</f>
        <v>624822.87708635745</v>
      </c>
      <c r="H74" s="86">
        <f t="shared" ca="1" si="17"/>
        <v>1644548.9062584559</v>
      </c>
      <c r="I74" s="48">
        <f t="shared" si="14"/>
        <v>912.00000000000011</v>
      </c>
      <c r="J74" s="96">
        <f ca="1">ChooseClosest('Поиск решения'!$B$1,I74,INDIRECT(CONCATENATE("Таблица2[",A74,"]")),COUNT(INDIRECT(CONCATENATE("Таблица2[",A74,"]"))))</f>
        <v>912</v>
      </c>
      <c r="K74" s="48">
        <v>21.596086595664914</v>
      </c>
      <c r="L74" s="87">
        <f t="shared" ca="1" si="15"/>
        <v>-0.24555955096486792</v>
      </c>
      <c r="M74" s="87">
        <f t="shared" ca="1" si="16"/>
        <v>-0.24555955096486781</v>
      </c>
      <c r="N74" s="87">
        <f t="shared" ca="1" si="18"/>
        <v>-0.19999999999999996</v>
      </c>
      <c r="O74" s="88">
        <f t="shared" si="19"/>
        <v>-0.19999999999999996</v>
      </c>
    </row>
    <row r="75" spans="1:15" x14ac:dyDescent="0.3">
      <c r="A75" s="6" t="s">
        <v>28</v>
      </c>
      <c r="B75" s="47">
        <v>100.94917456782323</v>
      </c>
      <c r="C75" s="81">
        <v>430165.14000000007</v>
      </c>
      <c r="D75" s="81">
        <v>949241</v>
      </c>
      <c r="E75" s="82">
        <v>2112</v>
      </c>
      <c r="F75" s="82">
        <v>20.921419209634465</v>
      </c>
      <c r="G75" s="86">
        <f ca="1">IF(E75=0,C75,C75*(1+IF(N75&lt;0,-1,1)*'Модель эластичности'!$T$15*POWER(ABS(N75),'Модель эластичности'!$T$10)*POWER(E75/72000,'Модель эластичности'!$U$10)))</f>
        <v>328391.93889867648</v>
      </c>
      <c r="H75" s="86">
        <f t="shared" ca="1" si="17"/>
        <v>724659.12154601491</v>
      </c>
      <c r="I75" s="48">
        <f t="shared" si="14"/>
        <v>1689.6000000000001</v>
      </c>
      <c r="J75" s="96">
        <f ca="1">ChooseClosest('Поиск решения'!$B$1,I75,INDIRECT(CONCATENATE("Таблица2[",A75,"]")),COUNT(INDIRECT(CONCATENATE("Таблица2[",A75,"]"))))</f>
        <v>1680</v>
      </c>
      <c r="K75" s="48">
        <v>16.737135367707573</v>
      </c>
      <c r="L75" s="87">
        <f t="shared" ca="1" si="15"/>
        <v>-0.23659100107768749</v>
      </c>
      <c r="M75" s="87">
        <f t="shared" ca="1" si="16"/>
        <v>-0.23659100107768738</v>
      </c>
      <c r="N75" s="87">
        <f t="shared" ca="1" si="18"/>
        <v>-0.20454545454545459</v>
      </c>
      <c r="O75" s="88">
        <f t="shared" si="19"/>
        <v>-0.19999999999999996</v>
      </c>
    </row>
    <row r="76" spans="1:15" x14ac:dyDescent="0.3">
      <c r="A76" s="6" t="s">
        <v>29</v>
      </c>
      <c r="B76" s="47">
        <v>100.84160348504265</v>
      </c>
      <c r="C76" s="81">
        <v>321426.49369999999</v>
      </c>
      <c r="D76" s="81">
        <v>695665</v>
      </c>
      <c r="E76" s="82">
        <v>400</v>
      </c>
      <c r="F76" s="82">
        <v>3.9666168146496208</v>
      </c>
      <c r="G76" s="86">
        <f ca="1">IF(E76=0,C76,C76*(1+IF(N76&lt;0,-1,1)*'Модель эластичности'!$T$15*POWER(ABS(N76),'Модель эластичности'!$T$10)*POWER(E76/72000,'Модель эластичности'!$U$10)))</f>
        <v>920056.11098962813</v>
      </c>
      <c r="H76" s="86">
        <f t="shared" ca="1" si="17"/>
        <v>1991282.1344745287</v>
      </c>
      <c r="I76" s="48">
        <f t="shared" si="14"/>
        <v>1200</v>
      </c>
      <c r="J76" s="96">
        <f ca="1">ChooseClosest('Поиск решения'!$B$1,I76,INDIRECT(CONCATENATE("Таблица2[",A76,"]")),COUNT(INDIRECT(CONCATENATE("Таблица2[",A76,"]"))))</f>
        <v>1200</v>
      </c>
      <c r="K76" s="48">
        <v>11.899850443948862</v>
      </c>
      <c r="L76" s="87">
        <f t="shared" ca="1" si="15"/>
        <v>1.8624152925251791</v>
      </c>
      <c r="M76" s="87">
        <f t="shared" ca="1" si="16"/>
        <v>1.8624152925251791</v>
      </c>
      <c r="N76" s="87">
        <f t="shared" ca="1" si="18"/>
        <v>2</v>
      </c>
      <c r="O76" s="88">
        <f t="shared" si="19"/>
        <v>2</v>
      </c>
    </row>
    <row r="77" spans="1:15" x14ac:dyDescent="0.3">
      <c r="A77" s="21" t="s">
        <v>19</v>
      </c>
      <c r="B77" s="21"/>
      <c r="C77" s="40">
        <f t="shared" ref="C77:K77" si="20">SUM(C57:C76)</f>
        <v>43367982.276700005</v>
      </c>
      <c r="D77" s="40">
        <f t="shared" si="20"/>
        <v>91773478.49000001</v>
      </c>
      <c r="E77" s="40">
        <f t="shared" si="20"/>
        <v>72219</v>
      </c>
      <c r="F77" s="40">
        <f t="shared" si="20"/>
        <v>940.75556143292818</v>
      </c>
      <c r="G77" s="85">
        <f t="shared" ca="1" si="20"/>
        <v>47782491.30148463</v>
      </c>
      <c r="H77" s="85">
        <f t="shared" ca="1" si="20"/>
        <v>100717765.63005218</v>
      </c>
      <c r="I77" s="85">
        <f t="shared" si="20"/>
        <v>72107.988665599973</v>
      </c>
      <c r="J77" s="97">
        <f t="shared" ca="1" si="20"/>
        <v>71953</v>
      </c>
      <c r="K77" s="85">
        <f t="shared" si="20"/>
        <v>940.75556143292806</v>
      </c>
      <c r="L77" s="55">
        <f t="shared" ca="1" si="15"/>
        <v>0.10179189330549909</v>
      </c>
      <c r="M77" s="55">
        <f t="shared" ca="1" si="16"/>
        <v>9.7460478639553427E-2</v>
      </c>
      <c r="N77" s="55">
        <f>I77/E77-1</f>
        <v>-1.5371485952454522E-3</v>
      </c>
      <c r="O77" s="55">
        <f>K77/F77-1</f>
        <v>0</v>
      </c>
    </row>
  </sheetData>
  <dataValidations count="5">
    <dataValidation type="list" allowBlank="1" showInputMessage="1" showErrorMessage="1" sqref="C28:D28 C54:D54">
      <formula1>$V$6:$V$36</formula1>
    </dataValidation>
    <dataValidation type="list" allowBlank="1" showInputMessage="1" showErrorMessage="1" sqref="A53">
      <formula1>$V$6:$V$271</formula1>
    </dataValidation>
    <dataValidation type="list" allowBlank="1" showInputMessage="1" showErrorMessage="1" sqref="A27">
      <formula1>$V$6:$V$297</formula1>
    </dataValidation>
    <dataValidation type="list" allowBlank="1" showInputMessage="1" showErrorMessage="1" sqref="C2:D2">
      <formula1>$V$6:$V$78</formula1>
    </dataValidation>
    <dataValidation type="list" allowBlank="1" showInputMessage="1" showErrorMessage="1" sqref="A1">
      <formula1>$V$6:$V$323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P33"/>
  <sheetViews>
    <sheetView workbookViewId="0"/>
  </sheetViews>
  <sheetFormatPr defaultRowHeight="14.4" x14ac:dyDescent="0.3"/>
  <cols>
    <col min="1" max="1" width="2.88671875" customWidth="1"/>
    <col min="2" max="2" width="31.88671875" bestFit="1" customWidth="1"/>
    <col min="3" max="3" width="8.33203125" style="56" bestFit="1" customWidth="1"/>
    <col min="4" max="4" width="31.88671875" customWidth="1"/>
    <col min="5" max="5" width="25.5546875" customWidth="1"/>
    <col min="6" max="6" width="17.88671875" customWidth="1"/>
    <col min="7" max="7" width="21.33203125" bestFit="1" customWidth="1"/>
    <col min="8" max="8" width="18.44140625" bestFit="1" customWidth="1"/>
    <col min="10" max="10" width="9.109375" style="14"/>
    <col min="11" max="11" width="12.5546875" style="33" bestFit="1" customWidth="1"/>
  </cols>
  <sheetData>
    <row r="1" spans="2:10" x14ac:dyDescent="0.3">
      <c r="B1" s="151" t="s">
        <v>5054</v>
      </c>
    </row>
    <row r="3" spans="2:10" x14ac:dyDescent="0.3">
      <c r="B3" s="213" t="s">
        <v>5005</v>
      </c>
      <c r="C3" s="213"/>
      <c r="D3" s="213"/>
      <c r="E3" s="213"/>
      <c r="F3" s="213"/>
      <c r="G3" s="213"/>
      <c r="H3" s="213"/>
    </row>
    <row r="4" spans="2:10" ht="28.8" x14ac:dyDescent="0.3">
      <c r="B4" s="57" t="s">
        <v>1</v>
      </c>
      <c r="C4" s="57" t="s">
        <v>5006</v>
      </c>
      <c r="D4" s="57" t="s">
        <v>268</v>
      </c>
      <c r="E4" s="58" t="s">
        <v>5001</v>
      </c>
      <c r="F4" s="57" t="s">
        <v>346</v>
      </c>
      <c r="G4" s="57" t="s">
        <v>347</v>
      </c>
      <c r="H4" s="57" t="s">
        <v>344</v>
      </c>
      <c r="J4" s="63"/>
    </row>
    <row r="5" spans="2:10" x14ac:dyDescent="0.3">
      <c r="B5" s="109" t="s">
        <v>37</v>
      </c>
      <c r="C5" s="110" t="s">
        <v>5007</v>
      </c>
      <c r="D5" s="111">
        <v>196902840.81999999</v>
      </c>
      <c r="E5" s="112">
        <v>42581</v>
      </c>
      <c r="F5" s="113" t="s">
        <v>5002</v>
      </c>
      <c r="G5" s="215">
        <v>0.88</v>
      </c>
      <c r="H5" s="114">
        <v>1638.7</v>
      </c>
    </row>
    <row r="6" spans="2:10" x14ac:dyDescent="0.3">
      <c r="B6" s="115" t="s">
        <v>51</v>
      </c>
      <c r="C6" s="116" t="s">
        <v>5007</v>
      </c>
      <c r="D6" s="117">
        <v>173187354.23000002</v>
      </c>
      <c r="E6" s="118">
        <v>39387</v>
      </c>
      <c r="F6" s="119" t="s">
        <v>5002</v>
      </c>
      <c r="G6" s="216"/>
      <c r="H6" s="120">
        <v>1194</v>
      </c>
    </row>
    <row r="7" spans="2:10" x14ac:dyDescent="0.3">
      <c r="B7" s="109" t="s">
        <v>65</v>
      </c>
      <c r="C7" s="110" t="s">
        <v>5007</v>
      </c>
      <c r="D7" s="111">
        <v>189685595.19999999</v>
      </c>
      <c r="E7" s="112">
        <v>42812</v>
      </c>
      <c r="F7" s="113" t="s">
        <v>5003</v>
      </c>
      <c r="G7" s="215">
        <v>0.97</v>
      </c>
      <c r="H7" s="114">
        <v>1211.7</v>
      </c>
    </row>
    <row r="8" spans="2:10" x14ac:dyDescent="0.3">
      <c r="B8" s="115" t="s">
        <v>151</v>
      </c>
      <c r="C8" s="116" t="s">
        <v>5007</v>
      </c>
      <c r="D8" s="117">
        <v>184572218.89999998</v>
      </c>
      <c r="E8" s="118">
        <v>38838</v>
      </c>
      <c r="F8" s="119" t="s">
        <v>5003</v>
      </c>
      <c r="G8" s="216"/>
      <c r="H8" s="120">
        <v>1623.3</v>
      </c>
    </row>
    <row r="9" spans="2:10" x14ac:dyDescent="0.3">
      <c r="B9" s="121" t="s">
        <v>202</v>
      </c>
      <c r="C9" s="110" t="s">
        <v>5007</v>
      </c>
      <c r="D9" s="111">
        <v>196249234.57999998</v>
      </c>
      <c r="E9" s="112">
        <v>40904</v>
      </c>
      <c r="F9" s="113" t="s">
        <v>5004</v>
      </c>
      <c r="G9" s="215">
        <v>0.89</v>
      </c>
      <c r="H9" s="114">
        <v>1382.9</v>
      </c>
    </row>
    <row r="10" spans="2:10" x14ac:dyDescent="0.3">
      <c r="B10" s="122" t="s">
        <v>192</v>
      </c>
      <c r="C10" s="116" t="s">
        <v>5007</v>
      </c>
      <c r="D10" s="117">
        <v>174271528.85999998</v>
      </c>
      <c r="E10" s="118">
        <v>42945</v>
      </c>
      <c r="F10" s="119" t="s">
        <v>5004</v>
      </c>
      <c r="G10" s="216"/>
      <c r="H10" s="120">
        <v>1600</v>
      </c>
    </row>
    <row r="11" spans="2:10" x14ac:dyDescent="0.3">
      <c r="B11" s="109" t="s">
        <v>85</v>
      </c>
      <c r="C11" s="110" t="s">
        <v>5007</v>
      </c>
      <c r="D11" s="111">
        <v>172252582.09999999</v>
      </c>
      <c r="E11" s="112">
        <v>42567</v>
      </c>
      <c r="F11" s="113" t="s">
        <v>5003</v>
      </c>
      <c r="G11" s="215">
        <v>0.99</v>
      </c>
      <c r="H11" s="114">
        <v>1692.1</v>
      </c>
    </row>
    <row r="12" spans="2:10" x14ac:dyDescent="0.3">
      <c r="B12" s="115" t="s">
        <v>88</v>
      </c>
      <c r="C12" s="116" t="s">
        <v>5007</v>
      </c>
      <c r="D12" s="117">
        <v>169893788.80000001</v>
      </c>
      <c r="E12" s="118">
        <v>42665</v>
      </c>
      <c r="F12" s="119" t="s">
        <v>5003</v>
      </c>
      <c r="G12" s="216"/>
      <c r="H12" s="120">
        <v>1461.8</v>
      </c>
    </row>
    <row r="14" spans="2:10" x14ac:dyDescent="0.3">
      <c r="B14" s="214" t="s">
        <v>5037</v>
      </c>
      <c r="C14" s="214"/>
      <c r="D14" s="214"/>
      <c r="E14" s="214"/>
      <c r="F14" s="214"/>
      <c r="G14" s="214"/>
      <c r="H14" s="214"/>
    </row>
    <row r="15" spans="2:10" ht="28.8" x14ac:dyDescent="0.3">
      <c r="B15" s="57" t="s">
        <v>1</v>
      </c>
      <c r="C15" s="57" t="s">
        <v>5006</v>
      </c>
      <c r="D15" s="57" t="s">
        <v>268</v>
      </c>
      <c r="E15" s="58" t="s">
        <v>5001</v>
      </c>
      <c r="F15" s="57" t="s">
        <v>346</v>
      </c>
      <c r="G15" s="57" t="s">
        <v>347</v>
      </c>
      <c r="H15" s="57" t="s">
        <v>344</v>
      </c>
    </row>
    <row r="16" spans="2:10" x14ac:dyDescent="0.3">
      <c r="B16" s="109" t="s">
        <v>132</v>
      </c>
      <c r="C16" s="110" t="s">
        <v>5009</v>
      </c>
      <c r="D16" s="111">
        <v>50176060</v>
      </c>
      <c r="E16" s="112">
        <v>43342</v>
      </c>
      <c r="F16" s="113" t="s">
        <v>5008</v>
      </c>
      <c r="G16" s="215">
        <v>0.85</v>
      </c>
      <c r="H16" s="114">
        <v>1000</v>
      </c>
    </row>
    <row r="17" spans="1:16" x14ac:dyDescent="0.3">
      <c r="B17" s="115" t="s">
        <v>135</v>
      </c>
      <c r="C17" s="116" t="s">
        <v>5009</v>
      </c>
      <c r="D17" s="117">
        <v>57733283.400000006</v>
      </c>
      <c r="E17" s="118">
        <v>43400</v>
      </c>
      <c r="F17" s="119" t="s">
        <v>5008</v>
      </c>
      <c r="G17" s="216"/>
      <c r="H17" s="120">
        <v>1062.3366000000001</v>
      </c>
    </row>
    <row r="18" spans="1:16" x14ac:dyDescent="0.3">
      <c r="B18" s="109" t="s">
        <v>44</v>
      </c>
      <c r="C18" s="110" t="s">
        <v>5009</v>
      </c>
      <c r="D18" s="111">
        <v>82938423.700000003</v>
      </c>
      <c r="E18" s="112">
        <v>43295</v>
      </c>
      <c r="F18" s="113" t="s">
        <v>5002</v>
      </c>
      <c r="G18" s="215">
        <v>0.74</v>
      </c>
      <c r="H18" s="114">
        <v>962.3</v>
      </c>
    </row>
    <row r="19" spans="1:16" x14ac:dyDescent="0.3">
      <c r="B19" s="115" t="s">
        <v>5010</v>
      </c>
      <c r="C19" s="116" t="s">
        <v>5009</v>
      </c>
      <c r="D19" s="117">
        <v>61782049.600000001</v>
      </c>
      <c r="E19" s="118">
        <v>43477</v>
      </c>
      <c r="F19" s="119" t="s">
        <v>5002</v>
      </c>
      <c r="G19" s="216"/>
      <c r="H19" s="120">
        <v>1222.1523999999999</v>
      </c>
    </row>
    <row r="20" spans="1:16" x14ac:dyDescent="0.3">
      <c r="B20" s="121" t="s">
        <v>46</v>
      </c>
      <c r="C20" s="110" t="s">
        <v>5009</v>
      </c>
      <c r="D20" s="111">
        <v>75229413.49000001</v>
      </c>
      <c r="E20" s="112">
        <v>43309</v>
      </c>
      <c r="F20" s="113" t="s">
        <v>5002</v>
      </c>
      <c r="G20" s="215">
        <v>0.61</v>
      </c>
      <c r="H20" s="114">
        <v>1285</v>
      </c>
    </row>
    <row r="21" spans="1:16" x14ac:dyDescent="0.3">
      <c r="B21" s="122" t="s">
        <v>43</v>
      </c>
      <c r="C21" s="116" t="s">
        <v>5009</v>
      </c>
      <c r="D21" s="117">
        <v>104193035.92</v>
      </c>
      <c r="E21" s="118">
        <v>43148</v>
      </c>
      <c r="F21" s="119" t="s">
        <v>5002</v>
      </c>
      <c r="G21" s="216"/>
      <c r="H21" s="120">
        <v>1100</v>
      </c>
      <c r="O21" s="3"/>
    </row>
    <row r="22" spans="1:16" x14ac:dyDescent="0.3">
      <c r="B22" s="42"/>
      <c r="C22" s="63"/>
      <c r="D22" s="42"/>
      <c r="O22" s="3"/>
    </row>
    <row r="23" spans="1:16" x14ac:dyDescent="0.3">
      <c r="A23" s="42"/>
      <c r="B23" s="42"/>
      <c r="C23" s="63"/>
      <c r="D23" s="42"/>
      <c r="O23" s="3"/>
    </row>
    <row r="24" spans="1:16" x14ac:dyDescent="0.3">
      <c r="A24" s="42"/>
      <c r="B24" s="42"/>
      <c r="C24" s="63"/>
      <c r="D24" s="42"/>
      <c r="O24" s="3"/>
    </row>
    <row r="25" spans="1:16" x14ac:dyDescent="0.3">
      <c r="A25" s="42"/>
      <c r="B25" s="42"/>
      <c r="C25" s="63"/>
      <c r="D25" s="42"/>
      <c r="O25" s="3"/>
    </row>
    <row r="26" spans="1:16" x14ac:dyDescent="0.3">
      <c r="A26" s="42"/>
      <c r="B26" s="42"/>
      <c r="C26" s="63"/>
      <c r="D26" s="42"/>
      <c r="O26" s="3"/>
    </row>
    <row r="27" spans="1:16" x14ac:dyDescent="0.3">
      <c r="A27" s="42"/>
      <c r="B27" s="42"/>
      <c r="C27" s="63"/>
      <c r="D27" s="42"/>
      <c r="G27" s="33"/>
      <c r="I27" s="59"/>
      <c r="K27" s="62"/>
      <c r="L27" s="60"/>
      <c r="O27" s="3"/>
      <c r="P27" s="61"/>
    </row>
    <row r="28" spans="1:16" x14ac:dyDescent="0.3">
      <c r="A28" s="42"/>
      <c r="B28" s="42"/>
      <c r="C28" s="63"/>
      <c r="D28" s="42"/>
      <c r="G28" s="33"/>
      <c r="I28" s="59"/>
      <c r="K28" s="62"/>
      <c r="L28" s="60"/>
      <c r="O28" s="3"/>
      <c r="P28" s="61"/>
    </row>
    <row r="29" spans="1:16" x14ac:dyDescent="0.3">
      <c r="A29" s="42"/>
      <c r="B29" s="42"/>
      <c r="C29" s="63"/>
      <c r="D29" s="42"/>
      <c r="G29" s="33"/>
      <c r="I29" s="59"/>
      <c r="K29" s="62"/>
      <c r="L29" s="60"/>
      <c r="O29" s="60"/>
      <c r="P29" s="61"/>
    </row>
    <row r="30" spans="1:16" x14ac:dyDescent="0.3">
      <c r="A30" s="42"/>
      <c r="B30" s="42"/>
      <c r="C30" s="63"/>
      <c r="D30" s="42"/>
      <c r="G30" s="33"/>
      <c r="I30" s="59"/>
      <c r="K30" s="62"/>
      <c r="L30" s="60"/>
      <c r="O30" s="60"/>
      <c r="P30" s="61"/>
    </row>
    <row r="31" spans="1:16" x14ac:dyDescent="0.3">
      <c r="A31" s="42"/>
      <c r="B31" s="42"/>
      <c r="C31" s="63"/>
      <c r="D31" s="42"/>
    </row>
    <row r="32" spans="1:16" x14ac:dyDescent="0.3">
      <c r="A32" s="42"/>
      <c r="B32" s="42"/>
      <c r="C32" s="63"/>
      <c r="D32" s="42"/>
    </row>
    <row r="33" spans="1:4" x14ac:dyDescent="0.3">
      <c r="A33" s="42"/>
      <c r="B33" s="42"/>
      <c r="C33" s="63"/>
      <c r="D33" s="42"/>
    </row>
  </sheetData>
  <mergeCells count="9">
    <mergeCell ref="B3:H3"/>
    <mergeCell ref="B14:H14"/>
    <mergeCell ref="G16:G17"/>
    <mergeCell ref="G18:G19"/>
    <mergeCell ref="G20:G21"/>
    <mergeCell ref="G11:G12"/>
    <mergeCell ref="G5:G6"/>
    <mergeCell ref="G7:G8"/>
    <mergeCell ref="G9:G10"/>
  </mergeCells>
  <conditionalFormatting sqref="B27:C30">
    <cfRule type="duplicateValues" dxfId="0" priority="1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1:L33"/>
  <sheetViews>
    <sheetView workbookViewId="0"/>
  </sheetViews>
  <sheetFormatPr defaultRowHeight="14.4" x14ac:dyDescent="0.3"/>
  <cols>
    <col min="1" max="1" width="3" customWidth="1"/>
    <col min="2" max="2" width="37" customWidth="1"/>
    <col min="3" max="8" width="15.6640625" style="1" customWidth="1"/>
    <col min="9" max="9" width="21.5546875" style="1" customWidth="1"/>
    <col min="10" max="11" width="12.88671875" style="1" customWidth="1"/>
    <col min="12" max="12" width="14" style="1" bestFit="1" customWidth="1"/>
  </cols>
  <sheetData>
    <row r="1" spans="2:12" x14ac:dyDescent="0.3">
      <c r="B1" s="151" t="s">
        <v>5053</v>
      </c>
    </row>
    <row r="3" spans="2:12" x14ac:dyDescent="0.3">
      <c r="B3" s="217" t="s">
        <v>5005</v>
      </c>
      <c r="C3" s="217"/>
      <c r="D3" s="217"/>
      <c r="E3" s="217"/>
      <c r="F3" s="217"/>
      <c r="G3" s="217"/>
      <c r="H3" s="217"/>
      <c r="I3" s="217"/>
    </row>
    <row r="4" spans="2:12" x14ac:dyDescent="0.3">
      <c r="B4" s="229" t="s">
        <v>268</v>
      </c>
      <c r="C4" s="219" t="s">
        <v>351</v>
      </c>
      <c r="D4" s="220"/>
      <c r="E4" s="221"/>
      <c r="F4" s="222" t="s">
        <v>5043</v>
      </c>
      <c r="G4" s="222"/>
      <c r="H4" s="222"/>
      <c r="I4" s="231" t="s">
        <v>5048</v>
      </c>
      <c r="J4"/>
      <c r="K4"/>
      <c r="L4"/>
    </row>
    <row r="5" spans="2:12" x14ac:dyDescent="0.3">
      <c r="B5" s="230"/>
      <c r="C5" s="223" t="s">
        <v>5044</v>
      </c>
      <c r="D5" s="224"/>
      <c r="E5" s="225"/>
      <c r="F5" s="226" t="s">
        <v>5044</v>
      </c>
      <c r="G5" s="227"/>
      <c r="H5" s="228"/>
      <c r="I5" s="232"/>
      <c r="J5"/>
      <c r="K5"/>
      <c r="L5"/>
    </row>
    <row r="6" spans="2:12" x14ac:dyDescent="0.3">
      <c r="B6" s="123" t="s">
        <v>5042</v>
      </c>
      <c r="C6" s="106" t="s">
        <v>350</v>
      </c>
      <c r="D6" s="107" t="s">
        <v>349</v>
      </c>
      <c r="E6" s="108" t="s">
        <v>348</v>
      </c>
      <c r="F6" s="134" t="s">
        <v>5045</v>
      </c>
      <c r="G6" s="135" t="s">
        <v>5046</v>
      </c>
      <c r="H6" s="136" t="s">
        <v>5047</v>
      </c>
      <c r="I6" s="233"/>
      <c r="J6"/>
      <c r="K6"/>
      <c r="L6"/>
    </row>
    <row r="7" spans="2:12" x14ac:dyDescent="0.3">
      <c r="B7" s="131" t="s">
        <v>5049</v>
      </c>
      <c r="C7" s="149">
        <f>IFERROR(C8/C13,0)</f>
        <v>1.1418379170440802</v>
      </c>
      <c r="D7" s="149">
        <f t="shared" ref="D7:E7" si="0">IFERROR(D8/D13,0)</f>
        <v>1.0868796333931461</v>
      </c>
      <c r="E7" s="149">
        <f t="shared" si="0"/>
        <v>1.1071781853281613</v>
      </c>
      <c r="F7" s="148">
        <f>IFERROR(F8/F13,0)</f>
        <v>0</v>
      </c>
      <c r="G7" s="148">
        <f t="shared" ref="G7:H7" si="1">IFERROR(G8/G13,0)</f>
        <v>0</v>
      </c>
      <c r="H7" s="148">
        <f t="shared" si="1"/>
        <v>0</v>
      </c>
      <c r="I7" s="132">
        <f ca="1">(SUM(C9:E9)*(1+I9)+SUM(C10:E10)*(1+I10)+SUM(C11:E11)*(1+I11)+SUM(C12:E12)*(1+I12))/SUM(C13:E13)</f>
        <v>1.1873667860689778</v>
      </c>
      <c r="J7"/>
      <c r="K7"/>
      <c r="L7"/>
    </row>
    <row r="8" spans="2:12" x14ac:dyDescent="0.3">
      <c r="B8" s="124" t="s">
        <v>5050</v>
      </c>
      <c r="C8" s="103">
        <f>SUM(C9:C12)</f>
        <v>95101493</v>
      </c>
      <c r="D8" s="103">
        <f t="shared" ref="D8:H8" si="2">SUM(D9:D12)</f>
        <v>93116779</v>
      </c>
      <c r="E8" s="98">
        <f t="shared" si="2"/>
        <v>99254606</v>
      </c>
      <c r="F8" s="137">
        <f t="shared" si="2"/>
        <v>0</v>
      </c>
      <c r="G8" s="137">
        <f t="shared" si="2"/>
        <v>0</v>
      </c>
      <c r="H8" s="137">
        <f t="shared" si="2"/>
        <v>0</v>
      </c>
      <c r="I8" s="150" t="s">
        <v>5052</v>
      </c>
      <c r="J8"/>
      <c r="K8"/>
      <c r="L8"/>
    </row>
    <row r="9" spans="2:12" x14ac:dyDescent="0.3">
      <c r="B9" s="101" t="s">
        <v>202</v>
      </c>
      <c r="C9" s="104">
        <v>25514912</v>
      </c>
      <c r="D9" s="104">
        <v>23368415</v>
      </c>
      <c r="E9" s="50">
        <v>25274960</v>
      </c>
      <c r="F9" s="139"/>
      <c r="G9" s="139"/>
      <c r="H9" s="140"/>
      <c r="I9" s="133">
        <f ca="1">'Проектные ДРРТ'!M25</f>
        <v>5.1671754802593561E-2</v>
      </c>
      <c r="J9" s="3"/>
      <c r="K9"/>
      <c r="L9"/>
    </row>
    <row r="10" spans="2:12" x14ac:dyDescent="0.3">
      <c r="B10" s="101" t="s">
        <v>85</v>
      </c>
      <c r="C10" s="104">
        <v>20216452</v>
      </c>
      <c r="D10" s="104">
        <v>20354341</v>
      </c>
      <c r="E10" s="50">
        <v>22713344</v>
      </c>
      <c r="F10" s="139"/>
      <c r="G10" s="139"/>
      <c r="H10" s="140"/>
      <c r="I10" s="133">
        <f ca="1">'Проектные ДРРТ'!M77</f>
        <v>5.2815162147232364E-2</v>
      </c>
      <c r="J10" s="3"/>
      <c r="K10"/>
      <c r="L10"/>
    </row>
    <row r="11" spans="2:12" x14ac:dyDescent="0.3">
      <c r="B11" s="101" t="s">
        <v>37</v>
      </c>
      <c r="C11" s="104">
        <v>23855217</v>
      </c>
      <c r="D11" s="104">
        <v>26025608</v>
      </c>
      <c r="E11" s="50">
        <v>25991342</v>
      </c>
      <c r="F11" s="139"/>
      <c r="G11" s="139"/>
      <c r="H11" s="140"/>
      <c r="I11" s="133">
        <f ca="1">'Проектные ДРРТ'!M51</f>
        <v>8.3117859157440188E-2</v>
      </c>
      <c r="J11" s="3"/>
      <c r="K11"/>
      <c r="L11"/>
    </row>
    <row r="12" spans="2:12" x14ac:dyDescent="0.3">
      <c r="B12" s="125" t="s">
        <v>65</v>
      </c>
      <c r="C12" s="126">
        <v>25514912</v>
      </c>
      <c r="D12" s="126">
        <v>23368415</v>
      </c>
      <c r="E12" s="50">
        <v>25274960</v>
      </c>
      <c r="F12" s="141"/>
      <c r="G12" s="141"/>
      <c r="H12" s="141"/>
      <c r="I12" s="133">
        <f ca="1">'Проектные ДРРТ'!M103</f>
        <v>8.2379727353467436E-2</v>
      </c>
      <c r="J12" s="3"/>
      <c r="K12"/>
      <c r="L12"/>
    </row>
    <row r="13" spans="2:12" x14ac:dyDescent="0.3">
      <c r="B13" s="100" t="s">
        <v>5051</v>
      </c>
      <c r="C13" s="103">
        <f>SUM(C14:C17)</f>
        <v>83288084.570000008</v>
      </c>
      <c r="D13" s="103">
        <f t="shared" ref="D13:E13" si="3">SUM(D14:D17)</f>
        <v>85673496.989999995</v>
      </c>
      <c r="E13" s="127">
        <f t="shared" si="3"/>
        <v>89646460.989999995</v>
      </c>
      <c r="F13" s="142">
        <f>SUM(F14:F17)</f>
        <v>0</v>
      </c>
      <c r="G13" s="142">
        <f t="shared" ref="G13:H13" si="4">SUM(G14:G17)</f>
        <v>0</v>
      </c>
      <c r="H13" s="143">
        <f t="shared" si="4"/>
        <v>0</v>
      </c>
      <c r="I13" s="130"/>
      <c r="J13" s="3"/>
      <c r="K13"/>
      <c r="L13"/>
    </row>
    <row r="14" spans="2:12" x14ac:dyDescent="0.3">
      <c r="B14" s="101" t="s">
        <v>192</v>
      </c>
      <c r="C14" s="104">
        <v>22911620.390000004</v>
      </c>
      <c r="D14" s="104">
        <v>20303594</v>
      </c>
      <c r="E14" s="50">
        <v>22225410</v>
      </c>
      <c r="F14" s="144"/>
      <c r="G14" s="144"/>
      <c r="H14" s="145"/>
      <c r="I14" s="128"/>
      <c r="J14" s="3"/>
      <c r="K14"/>
      <c r="L14"/>
    </row>
    <row r="15" spans="2:12" x14ac:dyDescent="0.3">
      <c r="B15" s="101" t="s">
        <v>88</v>
      </c>
      <c r="C15" s="104">
        <v>19540055.199999999</v>
      </c>
      <c r="D15" s="104">
        <v>20164191</v>
      </c>
      <c r="E15" s="50">
        <v>21851470</v>
      </c>
      <c r="F15" s="144"/>
      <c r="G15" s="144"/>
      <c r="H15" s="145"/>
      <c r="I15" s="128"/>
      <c r="J15"/>
      <c r="K15"/>
      <c r="L15"/>
    </row>
    <row r="16" spans="2:12" x14ac:dyDescent="0.3">
      <c r="B16" s="101" t="s">
        <v>51</v>
      </c>
      <c r="C16" s="104">
        <v>21308222</v>
      </c>
      <c r="D16" s="104">
        <v>23241347.989999998</v>
      </c>
      <c r="E16" s="50">
        <v>22851624.989999998</v>
      </c>
      <c r="F16" s="144"/>
      <c r="G16" s="144"/>
      <c r="H16" s="145"/>
      <c r="I16" s="128"/>
      <c r="J16"/>
      <c r="K16"/>
      <c r="L16"/>
    </row>
    <row r="17" spans="2:12" x14ac:dyDescent="0.3">
      <c r="B17" s="125" t="s">
        <v>151</v>
      </c>
      <c r="C17" s="104">
        <v>19528186.98</v>
      </c>
      <c r="D17" s="104">
        <v>21964364</v>
      </c>
      <c r="E17" s="50">
        <v>22717956</v>
      </c>
      <c r="F17" s="144"/>
      <c r="G17" s="144"/>
      <c r="H17" s="145"/>
      <c r="I17" s="128"/>
      <c r="J17"/>
      <c r="K17"/>
      <c r="L17"/>
    </row>
    <row r="18" spans="2:12" x14ac:dyDescent="0.3">
      <c r="B18" s="102" t="s">
        <v>267</v>
      </c>
      <c r="C18" s="105">
        <f>SUM(C13+C8)</f>
        <v>178389577.56999999</v>
      </c>
      <c r="D18" s="105">
        <f t="shared" ref="D18:H18" si="5">SUM(D13+D8)</f>
        <v>178790275.99000001</v>
      </c>
      <c r="E18" s="99">
        <f t="shared" si="5"/>
        <v>188901066.99000001</v>
      </c>
      <c r="F18" s="146">
        <f>SUM(F13+F8)</f>
        <v>0</v>
      </c>
      <c r="G18" s="146">
        <f t="shared" si="5"/>
        <v>0</v>
      </c>
      <c r="H18" s="147">
        <f t="shared" si="5"/>
        <v>0</v>
      </c>
      <c r="I18" s="129"/>
      <c r="J18"/>
      <c r="K18"/>
      <c r="L18"/>
    </row>
    <row r="19" spans="2:12" x14ac:dyDescent="0.3">
      <c r="B19" s="2"/>
      <c r="C19" s="49"/>
      <c r="D19" s="49"/>
      <c r="E19" s="49"/>
      <c r="F19" s="49"/>
      <c r="G19"/>
    </row>
    <row r="20" spans="2:12" x14ac:dyDescent="0.3">
      <c r="B20" s="218" t="s">
        <v>5037</v>
      </c>
      <c r="C20" s="218"/>
      <c r="D20" s="218"/>
      <c r="E20" s="218"/>
      <c r="F20" s="218"/>
      <c r="G20" s="218"/>
      <c r="H20" s="218"/>
      <c r="I20" s="218"/>
    </row>
    <row r="21" spans="2:12" x14ac:dyDescent="0.3">
      <c r="B21" s="229" t="s">
        <v>268</v>
      </c>
      <c r="C21" s="219" t="s">
        <v>351</v>
      </c>
      <c r="D21" s="220"/>
      <c r="E21" s="221"/>
      <c r="F21" s="222" t="s">
        <v>5043</v>
      </c>
      <c r="G21" s="222"/>
      <c r="H21" s="222"/>
      <c r="I21" s="231" t="s">
        <v>5048</v>
      </c>
    </row>
    <row r="22" spans="2:12" x14ac:dyDescent="0.3">
      <c r="B22" s="230"/>
      <c r="C22" s="223" t="s">
        <v>5044</v>
      </c>
      <c r="D22" s="224"/>
      <c r="E22" s="225"/>
      <c r="F22" s="226" t="s">
        <v>5044</v>
      </c>
      <c r="G22" s="227"/>
      <c r="H22" s="228"/>
      <c r="I22" s="232"/>
    </row>
    <row r="23" spans="2:12" x14ac:dyDescent="0.3">
      <c r="B23" s="123" t="s">
        <v>5042</v>
      </c>
      <c r="C23" s="106" t="s">
        <v>350</v>
      </c>
      <c r="D23" s="107" t="s">
        <v>349</v>
      </c>
      <c r="E23" s="108" t="s">
        <v>348</v>
      </c>
      <c r="F23" s="134" t="s">
        <v>5045</v>
      </c>
      <c r="G23" s="135" t="s">
        <v>5046</v>
      </c>
      <c r="H23" s="136" t="s">
        <v>5047</v>
      </c>
      <c r="I23" s="233"/>
    </row>
    <row r="24" spans="2:12" x14ac:dyDescent="0.3">
      <c r="B24" s="131" t="s">
        <v>5049</v>
      </c>
      <c r="C24" s="149">
        <f t="shared" ref="C24:H24" si="6">IFERROR(C25/C29,0)</f>
        <v>0.92656557673927531</v>
      </c>
      <c r="D24" s="149">
        <f t="shared" si="6"/>
        <v>0.9573246481755735</v>
      </c>
      <c r="E24" s="149">
        <f t="shared" si="6"/>
        <v>0.98393277228811427</v>
      </c>
      <c r="F24" s="148">
        <f t="shared" si="6"/>
        <v>0</v>
      </c>
      <c r="G24" s="148">
        <f t="shared" si="6"/>
        <v>0</v>
      </c>
      <c r="H24" s="148">
        <f t="shared" si="6"/>
        <v>0</v>
      </c>
      <c r="I24" s="132">
        <f ca="1">(SUM(C26:E26)*(1+I26)+SUM(C27:E27)*(1+I27)+SUM(C28:E28)*(1+I28))/SUM(C29:E29)</f>
        <v>1.0407017878494051</v>
      </c>
    </row>
    <row r="25" spans="2:12" x14ac:dyDescent="0.3">
      <c r="B25" s="124" t="s">
        <v>5050</v>
      </c>
      <c r="C25" s="103">
        <f>SUM(C26:C28)</f>
        <v>26208958.990000002</v>
      </c>
      <c r="D25" s="103">
        <f>SUM(D26:D28)</f>
        <v>28452104.98</v>
      </c>
      <c r="E25" s="98">
        <f>SUM(E26:E28)</f>
        <v>26695388.990000002</v>
      </c>
      <c r="F25" s="137">
        <f>SUM(F26:F28)</f>
        <v>0</v>
      </c>
      <c r="G25" s="137">
        <f t="shared" ref="G25:H25" si="7">SUM(G26:G28)</f>
        <v>0</v>
      </c>
      <c r="H25" s="138">
        <f t="shared" si="7"/>
        <v>0</v>
      </c>
      <c r="I25" s="150" t="s">
        <v>5052</v>
      </c>
    </row>
    <row r="26" spans="2:12" x14ac:dyDescent="0.3">
      <c r="B26" s="101" t="s">
        <v>132</v>
      </c>
      <c r="C26" s="104">
        <v>6694269</v>
      </c>
      <c r="D26" s="104">
        <v>6858568</v>
      </c>
      <c r="E26" s="50">
        <v>6478223</v>
      </c>
      <c r="F26" s="139"/>
      <c r="G26" s="139"/>
      <c r="H26" s="140"/>
      <c r="I26" s="133">
        <f ca="1">'Проектные ДПл'!M51</f>
        <v>8.4376247734254894E-2</v>
      </c>
    </row>
    <row r="27" spans="2:12" x14ac:dyDescent="0.3">
      <c r="B27" s="101" t="s">
        <v>44</v>
      </c>
      <c r="C27" s="104">
        <v>10440372</v>
      </c>
      <c r="D27" s="104">
        <v>11310297.98</v>
      </c>
      <c r="E27" s="50">
        <v>10849972.99</v>
      </c>
      <c r="F27" s="139"/>
      <c r="G27" s="139"/>
      <c r="H27" s="140"/>
      <c r="I27" s="133">
        <f ca="1">'Проектные ДПл'!M25</f>
        <v>8.4569545480397856E-2</v>
      </c>
    </row>
    <row r="28" spans="2:12" x14ac:dyDescent="0.3">
      <c r="B28" s="125" t="s">
        <v>46</v>
      </c>
      <c r="C28" s="126">
        <v>9074317.9900000002</v>
      </c>
      <c r="D28" s="126">
        <v>10283239</v>
      </c>
      <c r="E28" s="50">
        <v>9367193</v>
      </c>
      <c r="F28" s="141"/>
      <c r="G28" s="141"/>
      <c r="H28" s="141"/>
      <c r="I28" s="133">
        <f ca="1">'Проектные ДПл'!M77</f>
        <v>9.7460478639553427E-2</v>
      </c>
    </row>
    <row r="29" spans="2:12" x14ac:dyDescent="0.3">
      <c r="B29" s="100" t="s">
        <v>5051</v>
      </c>
      <c r="C29" s="103">
        <f>SUM(C30:C32)</f>
        <v>28286135</v>
      </c>
      <c r="D29" s="103">
        <f>SUM(D30:D32)</f>
        <v>29720435</v>
      </c>
      <c r="E29" s="127">
        <f>SUM(E30:E32)</f>
        <v>27131313.990000002</v>
      </c>
      <c r="F29" s="142">
        <f>SUM(F30:F32)</f>
        <v>0</v>
      </c>
      <c r="G29" s="142">
        <f t="shared" ref="G29:H29" si="8">SUM(G30:G32)</f>
        <v>0</v>
      </c>
      <c r="H29" s="143">
        <f t="shared" si="8"/>
        <v>0</v>
      </c>
      <c r="I29" s="130"/>
    </row>
    <row r="30" spans="2:12" x14ac:dyDescent="0.3">
      <c r="B30" s="101" t="s">
        <v>135</v>
      </c>
      <c r="C30" s="104">
        <v>7804738</v>
      </c>
      <c r="D30" s="104">
        <v>7957131</v>
      </c>
      <c r="E30" s="50">
        <v>7145635</v>
      </c>
      <c r="F30" s="144"/>
      <c r="G30" s="144"/>
      <c r="H30" s="145"/>
      <c r="I30" s="128"/>
    </row>
    <row r="31" spans="2:12" x14ac:dyDescent="0.3">
      <c r="B31" s="101" t="s">
        <v>5010</v>
      </c>
      <c r="C31" s="104">
        <v>7392737</v>
      </c>
      <c r="D31" s="104">
        <v>8309089</v>
      </c>
      <c r="E31" s="50">
        <v>7346903</v>
      </c>
      <c r="F31" s="144"/>
      <c r="G31" s="144"/>
      <c r="H31" s="145"/>
      <c r="I31" s="128"/>
    </row>
    <row r="32" spans="2:12" x14ac:dyDescent="0.3">
      <c r="B32" s="125" t="s">
        <v>43</v>
      </c>
      <c r="C32" s="104">
        <v>13088660</v>
      </c>
      <c r="D32" s="104">
        <v>13454215</v>
      </c>
      <c r="E32" s="50">
        <v>12638775.99</v>
      </c>
      <c r="F32" s="144"/>
      <c r="G32" s="144"/>
      <c r="H32" s="145"/>
      <c r="I32" s="128"/>
    </row>
    <row r="33" spans="2:9" x14ac:dyDescent="0.3">
      <c r="B33" s="102" t="s">
        <v>267</v>
      </c>
      <c r="C33" s="105">
        <f>SUM(C29+C25)</f>
        <v>54495093.990000002</v>
      </c>
      <c r="D33" s="105">
        <f>SUM(D29+D25)</f>
        <v>58172539.980000004</v>
      </c>
      <c r="E33" s="99">
        <f>SUM(E29+E25)</f>
        <v>53826702.980000004</v>
      </c>
      <c r="F33" s="146">
        <f>SUM(F30:F32)</f>
        <v>0</v>
      </c>
      <c r="G33" s="146">
        <f>SUM(G30:G32)</f>
        <v>0</v>
      </c>
      <c r="H33" s="146">
        <f>SUM(H30:H32)</f>
        <v>0</v>
      </c>
      <c r="I33" s="129"/>
    </row>
  </sheetData>
  <mergeCells count="14">
    <mergeCell ref="B3:I3"/>
    <mergeCell ref="B20:I20"/>
    <mergeCell ref="C21:E21"/>
    <mergeCell ref="F21:H21"/>
    <mergeCell ref="C22:E22"/>
    <mergeCell ref="C4:E4"/>
    <mergeCell ref="F4:H4"/>
    <mergeCell ref="C5:E5"/>
    <mergeCell ref="F5:H5"/>
    <mergeCell ref="F22:H22"/>
    <mergeCell ref="B4:B5"/>
    <mergeCell ref="B21:B22"/>
    <mergeCell ref="I4:I6"/>
    <mergeCell ref="I21:I23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234"/>
  <sheetViews>
    <sheetView workbookViewId="0">
      <selection activeCell="A2" sqref="A2:A234"/>
    </sheetView>
  </sheetViews>
  <sheetFormatPr defaultRowHeight="14.4" x14ac:dyDescent="0.3"/>
  <cols>
    <col min="1" max="1" width="14.88671875" customWidth="1"/>
    <col min="2" max="2" width="16" customWidth="1"/>
    <col min="3" max="3" width="15.44140625" customWidth="1"/>
    <col min="5" max="5" width="19.5546875" customWidth="1"/>
    <col min="6" max="6" width="27.33203125" customWidth="1"/>
    <col min="7" max="7" width="18.44140625" customWidth="1"/>
    <col min="8" max="8" width="18" customWidth="1"/>
    <col min="9" max="9" width="20.88671875" customWidth="1"/>
    <col min="10" max="10" width="24" customWidth="1"/>
    <col min="11" max="11" width="20.44140625" customWidth="1"/>
    <col min="12" max="12" width="22.88671875" customWidth="1"/>
    <col min="13" max="13" width="21.6640625" customWidth="1"/>
    <col min="14" max="14" width="26.33203125" customWidth="1"/>
    <col min="16" max="16" width="13.33203125" customWidth="1"/>
    <col min="17" max="17" width="15.88671875" customWidth="1"/>
    <col min="18" max="18" width="18.88671875" customWidth="1"/>
    <col min="19" max="19" width="18.33203125" customWidth="1"/>
    <col min="20" max="20" width="11.6640625" customWidth="1"/>
    <col min="21" max="21" width="17.6640625" customWidth="1"/>
  </cols>
  <sheetData>
    <row r="1" spans="1:21" ht="26.4" x14ac:dyDescent="0.3">
      <c r="A1" s="7" t="s">
        <v>1</v>
      </c>
      <c r="B1" s="8" t="s">
        <v>4</v>
      </c>
      <c r="C1" s="8" t="s">
        <v>2</v>
      </c>
      <c r="D1" s="8" t="s">
        <v>3</v>
      </c>
      <c r="E1" s="8" t="s">
        <v>7</v>
      </c>
      <c r="F1" s="8" t="s">
        <v>5</v>
      </c>
      <c r="G1" s="8" t="s">
        <v>6</v>
      </c>
      <c r="H1" s="8" t="s">
        <v>8</v>
      </c>
      <c r="I1" s="8" t="s">
        <v>21</v>
      </c>
      <c r="J1" s="8" t="s">
        <v>22</v>
      </c>
      <c r="K1" s="8" t="s">
        <v>23</v>
      </c>
      <c r="L1" s="8" t="s">
        <v>24</v>
      </c>
      <c r="M1" s="8" t="s">
        <v>25</v>
      </c>
      <c r="N1" s="8" t="s">
        <v>14</v>
      </c>
      <c r="O1" s="8" t="s">
        <v>15</v>
      </c>
      <c r="P1" s="8" t="s">
        <v>26</v>
      </c>
      <c r="Q1" s="8" t="s">
        <v>27</v>
      </c>
      <c r="R1" s="8" t="s">
        <v>28</v>
      </c>
      <c r="S1" s="8" t="s">
        <v>29</v>
      </c>
      <c r="T1" s="8" t="s">
        <v>30</v>
      </c>
      <c r="U1" s="8" t="s">
        <v>31</v>
      </c>
    </row>
    <row r="2" spans="1:21" ht="39.6" x14ac:dyDescent="0.3">
      <c r="A2" s="9" t="s">
        <v>236</v>
      </c>
      <c r="B2" s="10">
        <v>15768</v>
      </c>
      <c r="C2" s="10">
        <v>24672</v>
      </c>
      <c r="D2" s="10">
        <v>18456</v>
      </c>
      <c r="E2" s="10">
        <v>5313</v>
      </c>
      <c r="F2" s="10">
        <v>3390</v>
      </c>
      <c r="G2" s="10">
        <v>1580</v>
      </c>
      <c r="H2" s="10">
        <v>6370</v>
      </c>
      <c r="I2" s="10">
        <v>2840</v>
      </c>
      <c r="J2" s="10">
        <v>2640</v>
      </c>
      <c r="K2" s="10">
        <v>1480</v>
      </c>
      <c r="L2" s="10">
        <v>6320</v>
      </c>
      <c r="M2" s="10">
        <v>2320</v>
      </c>
      <c r="N2" s="10">
        <v>1430</v>
      </c>
      <c r="O2" s="10">
        <v>1275</v>
      </c>
      <c r="P2" s="10">
        <v>1971</v>
      </c>
      <c r="Q2" s="10">
        <v>2499</v>
      </c>
      <c r="R2" s="10">
        <v>1320</v>
      </c>
      <c r="S2" s="10">
        <v>600</v>
      </c>
      <c r="T2" s="10">
        <v>1608</v>
      </c>
      <c r="U2" s="10">
        <v>4264</v>
      </c>
    </row>
    <row r="3" spans="1:21" ht="26.4" x14ac:dyDescent="0.3">
      <c r="A3" s="9" t="s">
        <v>57</v>
      </c>
      <c r="B3" s="10">
        <v>12066</v>
      </c>
      <c r="C3" s="10">
        <v>14040</v>
      </c>
      <c r="D3" s="10">
        <v>19728</v>
      </c>
      <c r="E3" s="10">
        <v>6678</v>
      </c>
      <c r="F3" s="10">
        <v>4590</v>
      </c>
      <c r="G3" s="10">
        <v>1320</v>
      </c>
      <c r="H3" s="10">
        <v>2165</v>
      </c>
      <c r="I3" s="10">
        <v>2320</v>
      </c>
      <c r="J3" s="10">
        <v>1680</v>
      </c>
      <c r="K3" s="10">
        <v>1040</v>
      </c>
      <c r="L3" s="10">
        <v>4720</v>
      </c>
      <c r="M3" s="10">
        <v>1920</v>
      </c>
      <c r="N3" s="10">
        <v>1220</v>
      </c>
      <c r="O3" s="10">
        <v>1065</v>
      </c>
      <c r="P3" s="10">
        <v>1596</v>
      </c>
      <c r="Q3" s="10">
        <v>1596</v>
      </c>
      <c r="R3" s="10">
        <v>1920</v>
      </c>
      <c r="S3" s="10">
        <v>800</v>
      </c>
      <c r="T3" s="10">
        <v>2608</v>
      </c>
      <c r="U3" s="10">
        <v>2584</v>
      </c>
    </row>
    <row r="4" spans="1:21" ht="26.4" x14ac:dyDescent="0.3">
      <c r="A4" s="9" t="s">
        <v>79</v>
      </c>
      <c r="B4" s="10">
        <v>13279</v>
      </c>
      <c r="C4" s="10">
        <v>18706</v>
      </c>
      <c r="D4" s="10">
        <v>18456</v>
      </c>
      <c r="E4" s="10">
        <v>3867</v>
      </c>
      <c r="F4" s="10">
        <v>4990</v>
      </c>
      <c r="G4" s="10">
        <v>1580</v>
      </c>
      <c r="H4" s="10">
        <v>3140</v>
      </c>
      <c r="I4" s="10">
        <v>2440</v>
      </c>
      <c r="J4" s="10">
        <v>2280</v>
      </c>
      <c r="K4" s="10">
        <v>1280</v>
      </c>
      <c r="L4" s="10">
        <v>5440</v>
      </c>
      <c r="M4" s="10">
        <v>2000</v>
      </c>
      <c r="N4" s="10">
        <v>1264</v>
      </c>
      <c r="O4" s="10">
        <v>1009</v>
      </c>
      <c r="P4" s="10">
        <v>1740</v>
      </c>
      <c r="Q4" s="10">
        <v>2043</v>
      </c>
      <c r="R4" s="10">
        <v>3168</v>
      </c>
      <c r="S4" s="10">
        <v>600</v>
      </c>
      <c r="T4" s="10">
        <v>2208</v>
      </c>
      <c r="U4" s="10">
        <v>3920</v>
      </c>
    </row>
    <row r="5" spans="1:21" ht="26.4" x14ac:dyDescent="0.3">
      <c r="A5" s="9" t="s">
        <v>157</v>
      </c>
      <c r="B5" s="10">
        <v>12762</v>
      </c>
      <c r="C5" s="10">
        <v>15948</v>
      </c>
      <c r="D5" s="10">
        <v>19824</v>
      </c>
      <c r="E5" s="10">
        <v>3111</v>
      </c>
      <c r="F5" s="10">
        <v>3790</v>
      </c>
      <c r="G5" s="10">
        <v>2620</v>
      </c>
      <c r="H5" s="10">
        <v>2490</v>
      </c>
      <c r="I5" s="10">
        <v>3230</v>
      </c>
      <c r="J5" s="10">
        <v>2760</v>
      </c>
      <c r="K5" s="10">
        <v>1560</v>
      </c>
      <c r="L5" s="10">
        <v>6600</v>
      </c>
      <c r="M5" s="10">
        <v>2440</v>
      </c>
      <c r="N5" s="10">
        <v>1427</v>
      </c>
      <c r="O5" s="10">
        <v>1366</v>
      </c>
      <c r="P5" s="10">
        <v>1368</v>
      </c>
      <c r="Q5" s="10">
        <v>1368</v>
      </c>
      <c r="R5" s="11">
        <v>1320</v>
      </c>
      <c r="S5" s="11">
        <v>400</v>
      </c>
      <c r="T5" s="11">
        <v>1808</v>
      </c>
      <c r="U5" s="11">
        <v>4408</v>
      </c>
    </row>
    <row r="6" spans="1:21" ht="26.4" x14ac:dyDescent="0.3">
      <c r="A6" s="9" t="s">
        <v>147</v>
      </c>
      <c r="B6" s="10">
        <v>16563</v>
      </c>
      <c r="C6" s="10">
        <v>24657</v>
      </c>
      <c r="D6" s="10">
        <v>17712</v>
      </c>
      <c r="E6" s="10">
        <v>3711</v>
      </c>
      <c r="F6" s="10">
        <v>5790</v>
      </c>
      <c r="G6" s="10">
        <v>1060</v>
      </c>
      <c r="H6" s="10">
        <v>3705</v>
      </c>
      <c r="I6" s="10">
        <v>2280</v>
      </c>
      <c r="J6" s="10">
        <v>2160</v>
      </c>
      <c r="K6" s="10">
        <v>1200</v>
      </c>
      <c r="L6" s="10">
        <v>5080</v>
      </c>
      <c r="M6" s="10">
        <v>1880</v>
      </c>
      <c r="N6" s="10">
        <v>1041</v>
      </c>
      <c r="O6" s="10">
        <v>1026</v>
      </c>
      <c r="P6" s="10">
        <v>1368</v>
      </c>
      <c r="Q6" s="10">
        <v>1596</v>
      </c>
      <c r="R6" s="11">
        <v>1056</v>
      </c>
      <c r="S6" s="11">
        <v>200</v>
      </c>
      <c r="T6" s="11">
        <v>1908</v>
      </c>
      <c r="U6" s="11">
        <v>4240</v>
      </c>
    </row>
    <row r="7" spans="1:21" ht="26.4" x14ac:dyDescent="0.3">
      <c r="A7" s="9" t="s">
        <v>83</v>
      </c>
      <c r="B7" s="10">
        <v>11564</v>
      </c>
      <c r="C7" s="10">
        <v>15622</v>
      </c>
      <c r="D7" s="10">
        <v>8136</v>
      </c>
      <c r="E7" s="10">
        <v>2427</v>
      </c>
      <c r="F7" s="10">
        <v>4430</v>
      </c>
      <c r="G7" s="10">
        <v>2100</v>
      </c>
      <c r="H7" s="10">
        <v>3660</v>
      </c>
      <c r="I7" s="10">
        <v>2430</v>
      </c>
      <c r="J7" s="10">
        <v>2000</v>
      </c>
      <c r="K7" s="10">
        <v>1120</v>
      </c>
      <c r="L7" s="10">
        <v>4800</v>
      </c>
      <c r="M7" s="10">
        <v>1760</v>
      </c>
      <c r="N7" s="10">
        <v>1345</v>
      </c>
      <c r="O7" s="10">
        <v>833</v>
      </c>
      <c r="P7" s="10">
        <v>684</v>
      </c>
      <c r="Q7" s="10">
        <v>684</v>
      </c>
      <c r="R7" s="10">
        <v>1440</v>
      </c>
      <c r="S7" s="10">
        <v>200</v>
      </c>
      <c r="T7" s="10">
        <v>1208</v>
      </c>
      <c r="U7" s="10">
        <v>3160</v>
      </c>
    </row>
    <row r="8" spans="1:21" ht="26.4" x14ac:dyDescent="0.3">
      <c r="A8" s="9" t="s">
        <v>84</v>
      </c>
      <c r="B8" s="10">
        <v>16381</v>
      </c>
      <c r="C8" s="10">
        <v>15856</v>
      </c>
      <c r="D8" s="10">
        <v>21904</v>
      </c>
      <c r="E8" s="10">
        <v>4173</v>
      </c>
      <c r="F8" s="10">
        <v>5790</v>
      </c>
      <c r="G8" s="10">
        <v>1060</v>
      </c>
      <c r="H8" s="10">
        <v>1515</v>
      </c>
      <c r="I8" s="10">
        <v>2440</v>
      </c>
      <c r="J8" s="10">
        <v>2320</v>
      </c>
      <c r="K8" s="10">
        <v>1280</v>
      </c>
      <c r="L8" s="10">
        <v>5480</v>
      </c>
      <c r="M8" s="10">
        <v>2040</v>
      </c>
      <c r="N8" s="10">
        <v>1270</v>
      </c>
      <c r="O8" s="10">
        <v>1055</v>
      </c>
      <c r="P8" s="10">
        <v>1596</v>
      </c>
      <c r="Q8" s="10">
        <v>1596</v>
      </c>
      <c r="R8" s="10">
        <v>792</v>
      </c>
      <c r="S8" s="10">
        <v>400</v>
      </c>
      <c r="T8" s="10">
        <v>2608</v>
      </c>
      <c r="U8" s="10">
        <v>2360</v>
      </c>
    </row>
    <row r="9" spans="1:21" ht="26.4" x14ac:dyDescent="0.3">
      <c r="A9" s="9" t="s">
        <v>154</v>
      </c>
      <c r="B9" s="10">
        <v>15798</v>
      </c>
      <c r="C9" s="10">
        <v>20274</v>
      </c>
      <c r="D9" s="10">
        <v>19512</v>
      </c>
      <c r="E9" s="10">
        <v>4173</v>
      </c>
      <c r="F9" s="10">
        <v>4590</v>
      </c>
      <c r="G9" s="10">
        <v>1320</v>
      </c>
      <c r="H9" s="10">
        <v>2880</v>
      </c>
      <c r="I9" s="10">
        <v>2880</v>
      </c>
      <c r="J9" s="10">
        <v>2720</v>
      </c>
      <c r="K9" s="10">
        <v>1520</v>
      </c>
      <c r="L9" s="10">
        <v>6400</v>
      </c>
      <c r="M9" s="10">
        <v>2360</v>
      </c>
      <c r="N9" s="10">
        <v>1178</v>
      </c>
      <c r="O9" s="10">
        <v>1023</v>
      </c>
      <c r="P9" s="10">
        <v>912</v>
      </c>
      <c r="Q9" s="11">
        <v>1137</v>
      </c>
      <c r="R9" s="11">
        <v>2880</v>
      </c>
      <c r="S9" s="11">
        <v>400</v>
      </c>
      <c r="T9" s="11">
        <v>1108</v>
      </c>
      <c r="U9" s="11">
        <v>2760</v>
      </c>
    </row>
    <row r="10" spans="1:21" ht="26.4" x14ac:dyDescent="0.3">
      <c r="A10" s="9" t="s">
        <v>64</v>
      </c>
      <c r="B10" s="10">
        <v>15354</v>
      </c>
      <c r="C10" s="10">
        <v>23826</v>
      </c>
      <c r="D10" s="10">
        <v>21120</v>
      </c>
      <c r="E10" s="10">
        <v>4398</v>
      </c>
      <c r="F10" s="10">
        <v>3390</v>
      </c>
      <c r="G10" s="10">
        <v>1515</v>
      </c>
      <c r="H10" s="10">
        <v>1905</v>
      </c>
      <c r="I10" s="10">
        <v>3320</v>
      </c>
      <c r="J10" s="10">
        <v>3160</v>
      </c>
      <c r="K10" s="10">
        <v>1800</v>
      </c>
      <c r="L10" s="10">
        <v>7760</v>
      </c>
      <c r="M10" s="10">
        <v>2720</v>
      </c>
      <c r="N10" s="10">
        <v>1555</v>
      </c>
      <c r="O10" s="10">
        <v>1310</v>
      </c>
      <c r="P10" s="10">
        <v>912</v>
      </c>
      <c r="Q10" s="10">
        <v>912</v>
      </c>
      <c r="R10" s="11">
        <v>640</v>
      </c>
      <c r="S10" s="11">
        <v>200</v>
      </c>
      <c r="T10" s="11">
        <v>2608</v>
      </c>
      <c r="U10" s="11">
        <v>2782</v>
      </c>
    </row>
    <row r="11" spans="1:21" ht="26.4" x14ac:dyDescent="0.3">
      <c r="A11" s="9" t="s">
        <v>151</v>
      </c>
      <c r="B11" s="10">
        <v>17166</v>
      </c>
      <c r="C11" s="10">
        <v>25536</v>
      </c>
      <c r="D11" s="10">
        <v>17232</v>
      </c>
      <c r="E11" s="10">
        <v>6597</v>
      </c>
      <c r="F11" s="10">
        <v>6640</v>
      </c>
      <c r="G11" s="10">
        <v>2360</v>
      </c>
      <c r="H11" s="10">
        <v>4050</v>
      </c>
      <c r="I11" s="10">
        <v>2640</v>
      </c>
      <c r="J11" s="10">
        <v>2520</v>
      </c>
      <c r="K11" s="10">
        <v>1400</v>
      </c>
      <c r="L11" s="10">
        <v>5960</v>
      </c>
      <c r="M11" s="10">
        <v>2200</v>
      </c>
      <c r="N11" s="10">
        <v>2005</v>
      </c>
      <c r="O11" s="10">
        <v>1547</v>
      </c>
      <c r="P11" s="10">
        <v>1368</v>
      </c>
      <c r="Q11" s="10">
        <v>1368</v>
      </c>
      <c r="R11" s="10">
        <v>1056</v>
      </c>
      <c r="S11" s="10">
        <v>200</v>
      </c>
      <c r="T11" s="10">
        <v>2408</v>
      </c>
      <c r="U11" s="10">
        <v>6400</v>
      </c>
    </row>
    <row r="12" spans="1:21" ht="26.4" x14ac:dyDescent="0.3">
      <c r="A12" s="12" t="s">
        <v>165</v>
      </c>
      <c r="B12" s="10">
        <v>11230</v>
      </c>
      <c r="C12" s="10">
        <v>14975</v>
      </c>
      <c r="D12" s="10">
        <v>16968</v>
      </c>
      <c r="E12" s="10">
        <v>2052</v>
      </c>
      <c r="F12" s="10">
        <v>4190</v>
      </c>
      <c r="G12" s="10">
        <v>1330</v>
      </c>
      <c r="H12" s="10">
        <v>3930</v>
      </c>
      <c r="I12" s="10">
        <v>3110</v>
      </c>
      <c r="J12" s="10">
        <v>2680</v>
      </c>
      <c r="K12" s="10">
        <v>1520</v>
      </c>
      <c r="L12" s="10">
        <v>6400</v>
      </c>
      <c r="M12" s="10">
        <v>2360</v>
      </c>
      <c r="N12" s="10">
        <v>1405</v>
      </c>
      <c r="O12" s="10">
        <v>1250</v>
      </c>
      <c r="P12" s="10">
        <v>1137</v>
      </c>
      <c r="Q12" s="11">
        <v>1287</v>
      </c>
      <c r="R12" s="11">
        <v>1440</v>
      </c>
      <c r="S12" s="11">
        <v>400</v>
      </c>
      <c r="T12" s="11">
        <v>1108</v>
      </c>
      <c r="U12" s="11">
        <v>4046</v>
      </c>
    </row>
    <row r="13" spans="1:21" x14ac:dyDescent="0.3">
      <c r="A13" s="9" t="s">
        <v>45</v>
      </c>
      <c r="B13" s="10">
        <v>16554</v>
      </c>
      <c r="C13" s="10">
        <v>28563</v>
      </c>
      <c r="D13" s="10">
        <v>18240</v>
      </c>
      <c r="E13" s="10">
        <v>3411</v>
      </c>
      <c r="F13" s="10">
        <v>4030</v>
      </c>
      <c r="G13" s="10">
        <v>1840</v>
      </c>
      <c r="H13" s="10">
        <v>3660</v>
      </c>
      <c r="I13" s="10">
        <v>4590</v>
      </c>
      <c r="J13" s="10">
        <v>2960</v>
      </c>
      <c r="K13" s="10">
        <v>1800</v>
      </c>
      <c r="L13" s="10">
        <v>8400</v>
      </c>
      <c r="M13" s="10">
        <v>3400</v>
      </c>
      <c r="N13" s="10">
        <v>1427</v>
      </c>
      <c r="O13" s="10">
        <v>1170</v>
      </c>
      <c r="P13" s="10">
        <v>1140</v>
      </c>
      <c r="Q13" s="10">
        <v>912</v>
      </c>
      <c r="R13" s="11">
        <v>1584</v>
      </c>
      <c r="S13" s="11">
        <v>400</v>
      </c>
      <c r="T13" s="11">
        <v>2008</v>
      </c>
      <c r="U13" s="11">
        <v>4360</v>
      </c>
    </row>
    <row r="14" spans="1:21" ht="26.4" x14ac:dyDescent="0.3">
      <c r="A14" s="9" t="s">
        <v>49</v>
      </c>
      <c r="B14" s="10">
        <v>23019</v>
      </c>
      <c r="C14" s="10">
        <v>20730</v>
      </c>
      <c r="D14" s="10">
        <v>10848</v>
      </c>
      <c r="E14" s="10">
        <v>3108</v>
      </c>
      <c r="F14" s="10">
        <v>6190</v>
      </c>
      <c r="G14" s="10">
        <v>1580</v>
      </c>
      <c r="H14" s="10">
        <v>2880</v>
      </c>
      <c r="I14" s="10">
        <v>3950</v>
      </c>
      <c r="J14" s="10">
        <v>3480</v>
      </c>
      <c r="K14" s="10">
        <v>1960</v>
      </c>
      <c r="L14" s="10">
        <v>8240</v>
      </c>
      <c r="M14" s="10">
        <v>3040</v>
      </c>
      <c r="N14" s="10">
        <v>935</v>
      </c>
      <c r="O14" s="10">
        <v>780</v>
      </c>
      <c r="P14" s="10">
        <v>1056</v>
      </c>
      <c r="Q14" s="10">
        <v>1137</v>
      </c>
      <c r="R14" s="11">
        <v>1584</v>
      </c>
      <c r="S14" s="11">
        <v>200</v>
      </c>
      <c r="T14" s="11">
        <v>2108</v>
      </c>
      <c r="U14" s="11">
        <v>3430</v>
      </c>
    </row>
    <row r="15" spans="1:21" ht="39.6" x14ac:dyDescent="0.3">
      <c r="A15" s="9" t="s">
        <v>99</v>
      </c>
      <c r="B15" s="10">
        <v>16729</v>
      </c>
      <c r="C15" s="10">
        <v>24993</v>
      </c>
      <c r="D15" s="10">
        <v>17080</v>
      </c>
      <c r="E15" s="10">
        <v>3792</v>
      </c>
      <c r="F15" s="10">
        <v>3390</v>
      </c>
      <c r="G15" s="10">
        <v>2208</v>
      </c>
      <c r="H15" s="10">
        <v>2988</v>
      </c>
      <c r="I15" s="10">
        <v>2720</v>
      </c>
      <c r="J15" s="10">
        <v>2960</v>
      </c>
      <c r="K15" s="10">
        <v>1760</v>
      </c>
      <c r="L15" s="10">
        <v>8160</v>
      </c>
      <c r="M15" s="10">
        <v>3960</v>
      </c>
      <c r="N15" s="10">
        <v>1900</v>
      </c>
      <c r="O15" s="10">
        <v>1655</v>
      </c>
      <c r="P15" s="10">
        <v>1368</v>
      </c>
      <c r="Q15" s="10">
        <v>1596</v>
      </c>
      <c r="R15" s="11">
        <v>1200</v>
      </c>
      <c r="S15" s="11">
        <v>400</v>
      </c>
      <c r="T15" s="11">
        <v>2608</v>
      </c>
      <c r="U15" s="11">
        <v>5016</v>
      </c>
    </row>
    <row r="16" spans="1:21" ht="26.4" x14ac:dyDescent="0.3">
      <c r="A16" s="9" t="s">
        <v>177</v>
      </c>
      <c r="B16" s="10">
        <v>15804</v>
      </c>
      <c r="C16" s="10">
        <v>20418</v>
      </c>
      <c r="D16" s="10">
        <v>16152</v>
      </c>
      <c r="E16" s="10">
        <v>4170</v>
      </c>
      <c r="F16" s="10">
        <v>6910</v>
      </c>
      <c r="G16" s="10">
        <v>2110</v>
      </c>
      <c r="H16" s="10">
        <v>3540</v>
      </c>
      <c r="I16" s="10">
        <v>2150</v>
      </c>
      <c r="J16" s="10">
        <v>1760</v>
      </c>
      <c r="K16" s="10">
        <v>1000</v>
      </c>
      <c r="L16" s="10">
        <v>4200</v>
      </c>
      <c r="M16" s="10">
        <v>1560</v>
      </c>
      <c r="N16" s="10">
        <v>1370</v>
      </c>
      <c r="O16" s="10">
        <v>1140</v>
      </c>
      <c r="P16" s="10">
        <v>1368</v>
      </c>
      <c r="Q16" s="10">
        <v>1593</v>
      </c>
      <c r="R16" s="11">
        <v>1920</v>
      </c>
      <c r="S16" s="11">
        <v>400</v>
      </c>
      <c r="T16" s="11">
        <v>2608</v>
      </c>
      <c r="U16" s="11">
        <v>3320</v>
      </c>
    </row>
    <row r="17" spans="1:21" ht="26.4" x14ac:dyDescent="0.3">
      <c r="A17" s="9" t="s">
        <v>74</v>
      </c>
      <c r="B17" s="10">
        <v>11478.5</v>
      </c>
      <c r="C17" s="10">
        <v>22718</v>
      </c>
      <c r="D17" s="10">
        <v>16236</v>
      </c>
      <c r="E17" s="10">
        <v>2730</v>
      </c>
      <c r="F17" s="10">
        <v>3070</v>
      </c>
      <c r="G17" s="10">
        <v>2695</v>
      </c>
      <c r="H17" s="10">
        <v>3875</v>
      </c>
      <c r="I17" s="10">
        <v>2360</v>
      </c>
      <c r="J17" s="10">
        <v>2160</v>
      </c>
      <c r="K17" s="10">
        <v>1200</v>
      </c>
      <c r="L17" s="10">
        <v>5560</v>
      </c>
      <c r="M17" s="10">
        <v>1960</v>
      </c>
      <c r="N17" s="10">
        <v>1295</v>
      </c>
      <c r="O17" s="10">
        <v>1075</v>
      </c>
      <c r="P17" s="10">
        <v>1368</v>
      </c>
      <c r="Q17" s="10">
        <v>1596</v>
      </c>
      <c r="R17" s="11">
        <v>1200</v>
      </c>
      <c r="S17" s="11">
        <v>400</v>
      </c>
      <c r="T17" s="11">
        <v>2608</v>
      </c>
      <c r="U17" s="11">
        <v>3492</v>
      </c>
    </row>
    <row r="18" spans="1:21" ht="26.4" x14ac:dyDescent="0.3">
      <c r="A18" s="9" t="s">
        <v>50</v>
      </c>
      <c r="B18" s="10">
        <v>11013</v>
      </c>
      <c r="C18" s="10">
        <v>12258</v>
      </c>
      <c r="D18" s="10">
        <v>18800</v>
      </c>
      <c r="E18" s="10">
        <v>5040</v>
      </c>
      <c r="F18" s="10">
        <v>4030</v>
      </c>
      <c r="G18" s="10">
        <v>1470</v>
      </c>
      <c r="H18" s="10">
        <v>2777</v>
      </c>
      <c r="I18" s="10">
        <v>1960</v>
      </c>
      <c r="J18" s="10">
        <v>1760</v>
      </c>
      <c r="K18" s="10">
        <v>960</v>
      </c>
      <c r="L18" s="10">
        <v>4640</v>
      </c>
      <c r="M18" s="10">
        <v>1600</v>
      </c>
      <c r="N18" s="10">
        <v>765</v>
      </c>
      <c r="O18" s="10">
        <v>610</v>
      </c>
      <c r="P18" s="10">
        <v>684</v>
      </c>
      <c r="Q18" s="10">
        <v>912</v>
      </c>
      <c r="R18" s="10">
        <v>720</v>
      </c>
      <c r="S18" s="10">
        <v>0</v>
      </c>
      <c r="T18" s="10">
        <v>2608</v>
      </c>
      <c r="U18" s="10">
        <v>1520</v>
      </c>
    </row>
    <row r="19" spans="1:21" ht="39.6" x14ac:dyDescent="0.3">
      <c r="A19" s="9" t="s">
        <v>51</v>
      </c>
      <c r="B19" s="10">
        <v>11871</v>
      </c>
      <c r="C19" s="10">
        <v>17490</v>
      </c>
      <c r="D19" s="10">
        <v>12336</v>
      </c>
      <c r="E19" s="10">
        <v>4476</v>
      </c>
      <c r="F19" s="10">
        <v>5790</v>
      </c>
      <c r="G19" s="10">
        <v>1840</v>
      </c>
      <c r="H19" s="10">
        <v>4050</v>
      </c>
      <c r="I19" s="10">
        <v>3390</v>
      </c>
      <c r="J19" s="10">
        <v>2160</v>
      </c>
      <c r="K19" s="10">
        <v>1320</v>
      </c>
      <c r="L19" s="10">
        <v>6160</v>
      </c>
      <c r="M19" s="10">
        <v>2480</v>
      </c>
      <c r="N19" s="10">
        <v>1635</v>
      </c>
      <c r="O19" s="10">
        <v>1390</v>
      </c>
      <c r="P19" s="10">
        <v>912</v>
      </c>
      <c r="Q19" s="10">
        <v>1140</v>
      </c>
      <c r="R19" s="11">
        <v>960</v>
      </c>
      <c r="S19" s="11">
        <v>400</v>
      </c>
      <c r="T19" s="11">
        <v>1108</v>
      </c>
      <c r="U19" s="11">
        <v>4840</v>
      </c>
    </row>
    <row r="20" spans="1:21" ht="39.6" x14ac:dyDescent="0.3">
      <c r="A20" s="9" t="s">
        <v>253</v>
      </c>
      <c r="B20" s="10">
        <v>10929</v>
      </c>
      <c r="C20" s="10">
        <v>12738</v>
      </c>
      <c r="D20" s="10">
        <v>15264</v>
      </c>
      <c r="E20" s="10">
        <v>2736</v>
      </c>
      <c r="F20" s="10">
        <v>2590</v>
      </c>
      <c r="G20" s="10">
        <v>1320</v>
      </c>
      <c r="H20" s="10">
        <v>2890</v>
      </c>
      <c r="I20" s="10">
        <v>2320</v>
      </c>
      <c r="J20" s="10">
        <v>2200</v>
      </c>
      <c r="K20" s="10">
        <v>1240</v>
      </c>
      <c r="L20" s="10">
        <v>5200</v>
      </c>
      <c r="M20" s="10">
        <v>1920</v>
      </c>
      <c r="N20" s="10">
        <v>1470</v>
      </c>
      <c r="O20" s="10">
        <v>1240</v>
      </c>
      <c r="P20" s="10">
        <v>912</v>
      </c>
      <c r="Q20" s="11">
        <v>912</v>
      </c>
      <c r="R20" s="11">
        <v>1056</v>
      </c>
      <c r="S20" s="11">
        <v>400</v>
      </c>
      <c r="T20" s="11">
        <v>1108</v>
      </c>
      <c r="U20" s="11">
        <v>2332</v>
      </c>
    </row>
    <row r="21" spans="1:21" ht="26.4" x14ac:dyDescent="0.3">
      <c r="A21" s="9" t="s">
        <v>100</v>
      </c>
      <c r="B21" s="10">
        <v>13331</v>
      </c>
      <c r="C21" s="10">
        <v>16242</v>
      </c>
      <c r="D21" s="10">
        <v>12864</v>
      </c>
      <c r="E21" s="10">
        <v>2805</v>
      </c>
      <c r="F21" s="10">
        <v>4590</v>
      </c>
      <c r="G21" s="10">
        <v>1320</v>
      </c>
      <c r="H21" s="10">
        <v>2490</v>
      </c>
      <c r="I21" s="10">
        <v>1320</v>
      </c>
      <c r="J21" s="10">
        <v>1320</v>
      </c>
      <c r="K21" s="10">
        <v>720</v>
      </c>
      <c r="L21" s="10">
        <v>3000</v>
      </c>
      <c r="M21" s="10">
        <v>1120</v>
      </c>
      <c r="N21" s="10">
        <v>1370</v>
      </c>
      <c r="O21" s="10">
        <v>1215</v>
      </c>
      <c r="P21" s="10">
        <v>834</v>
      </c>
      <c r="Q21" s="10">
        <v>1137</v>
      </c>
      <c r="R21" s="10">
        <v>1320</v>
      </c>
      <c r="S21" s="10">
        <v>400</v>
      </c>
      <c r="T21" s="10">
        <v>1108</v>
      </c>
      <c r="U21" s="10">
        <v>3336</v>
      </c>
    </row>
    <row r="22" spans="1:21" ht="26.4" x14ac:dyDescent="0.3">
      <c r="A22" s="9" t="s">
        <v>75</v>
      </c>
      <c r="B22" s="10">
        <v>10906.2</v>
      </c>
      <c r="C22" s="10">
        <v>20459</v>
      </c>
      <c r="D22" s="10">
        <v>12760</v>
      </c>
      <c r="E22" s="10">
        <v>1638</v>
      </c>
      <c r="F22" s="10">
        <v>2400</v>
      </c>
      <c r="G22" s="10">
        <v>2400</v>
      </c>
      <c r="H22" s="10">
        <v>7700</v>
      </c>
      <c r="I22" s="10">
        <v>2110</v>
      </c>
      <c r="J22" s="10">
        <v>1920</v>
      </c>
      <c r="K22" s="10">
        <v>1040</v>
      </c>
      <c r="L22" s="10">
        <v>4960</v>
      </c>
      <c r="M22" s="10">
        <v>1720</v>
      </c>
      <c r="N22" s="10">
        <v>1220</v>
      </c>
      <c r="O22" s="10">
        <v>1065</v>
      </c>
      <c r="P22" s="10">
        <v>1368</v>
      </c>
      <c r="Q22" s="10">
        <v>1596</v>
      </c>
      <c r="R22" s="11">
        <v>1200</v>
      </c>
      <c r="S22" s="11">
        <v>400</v>
      </c>
      <c r="T22" s="11">
        <v>1000</v>
      </c>
      <c r="U22" s="11">
        <v>4218</v>
      </c>
    </row>
    <row r="23" spans="1:21" ht="39.6" x14ac:dyDescent="0.3">
      <c r="A23" s="9" t="s">
        <v>178</v>
      </c>
      <c r="B23" s="10">
        <v>8661</v>
      </c>
      <c r="C23" s="10">
        <v>11823</v>
      </c>
      <c r="D23" s="10">
        <v>12288</v>
      </c>
      <c r="E23" s="10">
        <v>2118</v>
      </c>
      <c r="F23" s="10">
        <v>4590</v>
      </c>
      <c r="G23" s="10">
        <v>2100</v>
      </c>
      <c r="H23" s="10">
        <v>2880</v>
      </c>
      <c r="I23" s="10">
        <v>2150</v>
      </c>
      <c r="J23" s="10">
        <v>1760</v>
      </c>
      <c r="K23" s="10">
        <v>1000</v>
      </c>
      <c r="L23" s="10">
        <v>4200</v>
      </c>
      <c r="M23" s="10">
        <v>1560</v>
      </c>
      <c r="N23" s="10">
        <v>1270</v>
      </c>
      <c r="O23" s="10">
        <v>1115</v>
      </c>
      <c r="P23" s="10">
        <v>684</v>
      </c>
      <c r="Q23" s="10">
        <v>912</v>
      </c>
      <c r="R23" s="11">
        <v>960</v>
      </c>
      <c r="S23" s="11">
        <v>600</v>
      </c>
      <c r="T23" s="11">
        <v>1108</v>
      </c>
      <c r="U23" s="11">
        <v>3792</v>
      </c>
    </row>
    <row r="24" spans="1:21" ht="26.4" x14ac:dyDescent="0.3">
      <c r="A24" s="9" t="s">
        <v>52</v>
      </c>
      <c r="B24" s="10">
        <v>14755</v>
      </c>
      <c r="C24" s="10">
        <v>16594</v>
      </c>
      <c r="D24" s="10">
        <v>14184</v>
      </c>
      <c r="E24" s="10">
        <v>5457</v>
      </c>
      <c r="F24" s="10">
        <v>6190</v>
      </c>
      <c r="G24" s="10">
        <v>2360</v>
      </c>
      <c r="H24" s="10">
        <v>6330</v>
      </c>
      <c r="I24" s="10">
        <v>2520</v>
      </c>
      <c r="J24" s="10">
        <v>1760</v>
      </c>
      <c r="K24" s="10">
        <v>1080</v>
      </c>
      <c r="L24" s="10">
        <v>4960</v>
      </c>
      <c r="M24" s="10">
        <v>2000</v>
      </c>
      <c r="N24" s="10">
        <v>1615</v>
      </c>
      <c r="O24" s="10">
        <v>1545</v>
      </c>
      <c r="P24" s="10">
        <v>912</v>
      </c>
      <c r="Q24" s="10">
        <v>912</v>
      </c>
      <c r="R24" s="11">
        <v>1320</v>
      </c>
      <c r="S24" s="11">
        <v>800</v>
      </c>
      <c r="T24" s="11">
        <v>2608</v>
      </c>
      <c r="U24" s="11">
        <v>3968</v>
      </c>
    </row>
    <row r="25" spans="1:21" ht="26.4" x14ac:dyDescent="0.3">
      <c r="A25" s="9" t="s">
        <v>76</v>
      </c>
      <c r="B25" s="10">
        <v>9363</v>
      </c>
      <c r="C25" s="10">
        <v>17187</v>
      </c>
      <c r="D25" s="10">
        <v>16080</v>
      </c>
      <c r="E25" s="10">
        <v>3108</v>
      </c>
      <c r="F25" s="10">
        <v>3390</v>
      </c>
      <c r="G25" s="10">
        <v>1580</v>
      </c>
      <c r="H25" s="10">
        <v>2880</v>
      </c>
      <c r="I25" s="10">
        <v>1870</v>
      </c>
      <c r="J25" s="10">
        <v>1640</v>
      </c>
      <c r="K25" s="10">
        <v>880</v>
      </c>
      <c r="L25" s="10">
        <v>4400</v>
      </c>
      <c r="M25" s="10">
        <v>1520</v>
      </c>
      <c r="N25" s="10">
        <v>1750</v>
      </c>
      <c r="O25" s="10">
        <v>1505</v>
      </c>
      <c r="P25" s="10">
        <v>912</v>
      </c>
      <c r="Q25" s="10">
        <v>912</v>
      </c>
      <c r="R25" s="11">
        <v>1200</v>
      </c>
      <c r="S25" s="11">
        <v>200</v>
      </c>
      <c r="T25" s="11">
        <v>1108</v>
      </c>
      <c r="U25" s="11">
        <v>3520</v>
      </c>
    </row>
    <row r="26" spans="1:21" x14ac:dyDescent="0.3">
      <c r="A26" s="9" t="s">
        <v>53</v>
      </c>
      <c r="B26" s="10">
        <v>13591</v>
      </c>
      <c r="C26" s="10">
        <v>12892</v>
      </c>
      <c r="D26" s="10">
        <v>13992</v>
      </c>
      <c r="E26" s="10">
        <v>2118</v>
      </c>
      <c r="F26" s="10">
        <v>5390</v>
      </c>
      <c r="G26" s="10">
        <v>1580</v>
      </c>
      <c r="H26" s="10">
        <v>2880</v>
      </c>
      <c r="I26" s="10">
        <v>3790</v>
      </c>
      <c r="J26" s="10">
        <v>2400</v>
      </c>
      <c r="K26" s="10">
        <v>1480</v>
      </c>
      <c r="L26" s="10">
        <v>6840</v>
      </c>
      <c r="M26" s="10">
        <v>2760</v>
      </c>
      <c r="N26" s="10">
        <v>0</v>
      </c>
      <c r="O26" s="10">
        <v>1430</v>
      </c>
      <c r="P26" s="10">
        <v>912</v>
      </c>
      <c r="Q26" s="10">
        <v>1140</v>
      </c>
      <c r="R26" s="11">
        <v>1320</v>
      </c>
      <c r="S26" s="11">
        <v>400</v>
      </c>
      <c r="T26" s="11">
        <v>1308</v>
      </c>
      <c r="U26" s="11">
        <v>3112</v>
      </c>
    </row>
    <row r="27" spans="1:21" ht="26.4" x14ac:dyDescent="0.3">
      <c r="A27" s="9" t="s">
        <v>102</v>
      </c>
      <c r="B27" s="10">
        <v>10578</v>
      </c>
      <c r="C27" s="10">
        <v>13554</v>
      </c>
      <c r="D27" s="10">
        <v>15744</v>
      </c>
      <c r="E27" s="10">
        <v>2952</v>
      </c>
      <c r="F27" s="10">
        <v>4590</v>
      </c>
      <c r="G27" s="10">
        <v>1580</v>
      </c>
      <c r="H27" s="10">
        <v>3270</v>
      </c>
      <c r="I27" s="10">
        <v>4030</v>
      </c>
      <c r="J27" s="10">
        <v>3520</v>
      </c>
      <c r="K27" s="10">
        <v>2000</v>
      </c>
      <c r="L27" s="10">
        <v>8360</v>
      </c>
      <c r="M27" s="10">
        <v>3080</v>
      </c>
      <c r="N27" s="10">
        <v>903</v>
      </c>
      <c r="O27" s="10">
        <v>757</v>
      </c>
      <c r="P27" s="10">
        <v>912</v>
      </c>
      <c r="Q27" s="10">
        <v>912</v>
      </c>
      <c r="R27" s="11">
        <v>1320</v>
      </c>
      <c r="S27" s="11">
        <v>400</v>
      </c>
      <c r="T27" s="11">
        <v>1308</v>
      </c>
      <c r="U27" s="11">
        <v>4088</v>
      </c>
    </row>
    <row r="28" spans="1:21" ht="26.4" x14ac:dyDescent="0.3">
      <c r="A28" s="9" t="s">
        <v>101</v>
      </c>
      <c r="B28" s="10">
        <v>18087</v>
      </c>
      <c r="C28" s="10">
        <v>27342</v>
      </c>
      <c r="D28" s="10">
        <v>21960</v>
      </c>
      <c r="E28" s="10">
        <v>3567</v>
      </c>
      <c r="F28" s="10">
        <v>4910</v>
      </c>
      <c r="G28" s="10">
        <v>1840</v>
      </c>
      <c r="H28" s="10">
        <v>3335</v>
      </c>
      <c r="I28" s="10">
        <v>4140</v>
      </c>
      <c r="J28" s="10">
        <v>3400</v>
      </c>
      <c r="K28" s="10">
        <v>1920</v>
      </c>
      <c r="L28" s="10">
        <v>8080</v>
      </c>
      <c r="M28" s="10">
        <v>2960</v>
      </c>
      <c r="N28" s="10">
        <v>2107</v>
      </c>
      <c r="O28" s="10">
        <v>2012</v>
      </c>
      <c r="P28" s="10">
        <v>1368</v>
      </c>
      <c r="Q28" s="11">
        <v>1596</v>
      </c>
      <c r="R28" s="11">
        <v>1056</v>
      </c>
      <c r="S28" s="11">
        <v>200</v>
      </c>
      <c r="T28" s="11">
        <v>2608</v>
      </c>
      <c r="U28" s="11">
        <v>3170</v>
      </c>
    </row>
    <row r="29" spans="1:21" ht="26.4" x14ac:dyDescent="0.3">
      <c r="A29" s="9" t="s">
        <v>255</v>
      </c>
      <c r="B29" s="10">
        <v>15268</v>
      </c>
      <c r="C29" s="10">
        <v>16982</v>
      </c>
      <c r="D29" s="10">
        <v>16008</v>
      </c>
      <c r="E29" s="10">
        <v>2352</v>
      </c>
      <c r="F29" s="10">
        <v>4190</v>
      </c>
      <c r="G29" s="10">
        <v>1580</v>
      </c>
      <c r="H29" s="10">
        <v>5220</v>
      </c>
      <c r="I29" s="10">
        <v>3350</v>
      </c>
      <c r="J29" s="10">
        <v>2880</v>
      </c>
      <c r="K29" s="10">
        <v>1640</v>
      </c>
      <c r="L29" s="10">
        <v>6880</v>
      </c>
      <c r="M29" s="10">
        <v>2520</v>
      </c>
      <c r="N29" s="10">
        <v>1190</v>
      </c>
      <c r="O29" s="10">
        <v>1035</v>
      </c>
      <c r="P29" s="10">
        <v>912</v>
      </c>
      <c r="Q29" s="10">
        <v>912</v>
      </c>
      <c r="R29" s="11">
        <v>792</v>
      </c>
      <c r="S29" s="11">
        <v>400</v>
      </c>
      <c r="T29" s="11">
        <v>1108</v>
      </c>
      <c r="U29" s="11">
        <v>3480</v>
      </c>
    </row>
    <row r="30" spans="1:21" ht="39.6" x14ac:dyDescent="0.3">
      <c r="A30" s="9" t="s">
        <v>254</v>
      </c>
      <c r="B30" s="10">
        <v>10524</v>
      </c>
      <c r="C30" s="10">
        <v>13140</v>
      </c>
      <c r="D30" s="10">
        <v>18408</v>
      </c>
      <c r="E30" s="10">
        <v>3639</v>
      </c>
      <c r="F30" s="10">
        <v>2670</v>
      </c>
      <c r="G30" s="10">
        <v>1320</v>
      </c>
      <c r="H30" s="10">
        <v>2165</v>
      </c>
      <c r="I30" s="10">
        <v>3390</v>
      </c>
      <c r="J30" s="10">
        <v>2920</v>
      </c>
      <c r="K30" s="10">
        <v>1640</v>
      </c>
      <c r="L30" s="10">
        <v>6960</v>
      </c>
      <c r="M30" s="10">
        <v>2560</v>
      </c>
      <c r="N30" s="10">
        <v>1300</v>
      </c>
      <c r="O30" s="10">
        <v>1130</v>
      </c>
      <c r="P30" s="10">
        <v>684</v>
      </c>
      <c r="Q30" s="10">
        <v>684</v>
      </c>
      <c r="R30" s="11">
        <v>1056</v>
      </c>
      <c r="S30" s="11">
        <v>400</v>
      </c>
      <c r="T30" s="11">
        <v>1108</v>
      </c>
      <c r="U30" s="11">
        <v>4360</v>
      </c>
    </row>
    <row r="31" spans="1:21" ht="26.4" x14ac:dyDescent="0.3">
      <c r="A31" s="9" t="s">
        <v>54</v>
      </c>
      <c r="B31" s="10">
        <v>14739</v>
      </c>
      <c r="C31" s="10">
        <v>13683</v>
      </c>
      <c r="D31" s="10">
        <v>13920</v>
      </c>
      <c r="E31" s="10">
        <v>2574</v>
      </c>
      <c r="F31" s="10">
        <v>6590</v>
      </c>
      <c r="G31" s="10">
        <v>1320</v>
      </c>
      <c r="H31" s="10">
        <v>4660</v>
      </c>
      <c r="I31" s="10">
        <v>2710</v>
      </c>
      <c r="J31" s="10">
        <v>1680</v>
      </c>
      <c r="K31" s="10">
        <v>1040</v>
      </c>
      <c r="L31" s="10">
        <v>4800</v>
      </c>
      <c r="M31" s="10">
        <v>1920</v>
      </c>
      <c r="N31" s="10">
        <v>1920</v>
      </c>
      <c r="O31" s="10">
        <v>1675</v>
      </c>
      <c r="P31" s="10">
        <v>1140</v>
      </c>
      <c r="Q31" s="10">
        <v>1893</v>
      </c>
      <c r="R31" s="10">
        <v>1584</v>
      </c>
      <c r="S31" s="10">
        <v>400</v>
      </c>
      <c r="T31" s="10">
        <v>2108</v>
      </c>
      <c r="U31" s="10">
        <v>2496</v>
      </c>
    </row>
    <row r="32" spans="1:21" ht="39.6" x14ac:dyDescent="0.3">
      <c r="A32" s="9" t="s">
        <v>55</v>
      </c>
      <c r="B32" s="10">
        <v>10920</v>
      </c>
      <c r="C32" s="10">
        <v>14325</v>
      </c>
      <c r="D32" s="10">
        <v>20304</v>
      </c>
      <c r="E32" s="10">
        <v>3870</v>
      </c>
      <c r="F32" s="10">
        <v>6800</v>
      </c>
      <c r="G32" s="10">
        <v>1320</v>
      </c>
      <c r="H32" s="10">
        <v>3640</v>
      </c>
      <c r="I32" s="10">
        <v>3550</v>
      </c>
      <c r="J32" s="10">
        <v>2240</v>
      </c>
      <c r="K32" s="10">
        <v>1360</v>
      </c>
      <c r="L32" s="10">
        <v>6360</v>
      </c>
      <c r="M32" s="10">
        <v>2600</v>
      </c>
      <c r="N32" s="10">
        <v>1140</v>
      </c>
      <c r="O32" s="10">
        <v>910</v>
      </c>
      <c r="P32" s="10">
        <v>912</v>
      </c>
      <c r="Q32" s="10">
        <v>912</v>
      </c>
      <c r="R32" s="11">
        <v>1320</v>
      </c>
      <c r="S32" s="11">
        <v>200</v>
      </c>
      <c r="T32" s="11">
        <v>2500</v>
      </c>
      <c r="U32" s="11">
        <v>2776</v>
      </c>
    </row>
    <row r="33" spans="1:21" ht="26.4" x14ac:dyDescent="0.3">
      <c r="A33" s="9" t="s">
        <v>201</v>
      </c>
      <c r="B33" s="10">
        <v>12381</v>
      </c>
      <c r="C33" s="10">
        <v>12060</v>
      </c>
      <c r="D33" s="10">
        <v>11496</v>
      </c>
      <c r="E33" s="10">
        <v>5310</v>
      </c>
      <c r="F33" s="10">
        <v>4990</v>
      </c>
      <c r="G33" s="10">
        <v>1580</v>
      </c>
      <c r="H33" s="10">
        <v>5830</v>
      </c>
      <c r="I33" s="10">
        <v>2760</v>
      </c>
      <c r="J33" s="10">
        <v>2600</v>
      </c>
      <c r="K33" s="10">
        <v>1440</v>
      </c>
      <c r="L33" s="10">
        <v>6160</v>
      </c>
      <c r="M33" s="10">
        <v>2280</v>
      </c>
      <c r="N33" s="10">
        <v>1065</v>
      </c>
      <c r="O33" s="11">
        <v>1050</v>
      </c>
      <c r="P33" s="10">
        <v>1368</v>
      </c>
      <c r="Q33" s="11">
        <v>1596</v>
      </c>
      <c r="R33" s="10">
        <v>1056</v>
      </c>
      <c r="S33" s="10">
        <v>600</v>
      </c>
      <c r="T33" s="10">
        <v>1108</v>
      </c>
      <c r="U33" s="10">
        <v>4120</v>
      </c>
    </row>
    <row r="34" spans="1:21" ht="26.4" x14ac:dyDescent="0.3">
      <c r="A34" s="9" t="s">
        <v>103</v>
      </c>
      <c r="B34" s="10">
        <v>15487</v>
      </c>
      <c r="C34" s="10">
        <v>24166</v>
      </c>
      <c r="D34" s="10">
        <v>17448</v>
      </c>
      <c r="E34" s="10">
        <v>2955</v>
      </c>
      <c r="F34" s="10">
        <v>4590</v>
      </c>
      <c r="G34" s="10">
        <v>2360</v>
      </c>
      <c r="H34" s="10">
        <v>4270</v>
      </c>
      <c r="I34" s="10">
        <v>2590</v>
      </c>
      <c r="J34" s="10">
        <v>2200</v>
      </c>
      <c r="K34" s="10">
        <v>1240</v>
      </c>
      <c r="L34" s="10">
        <v>5200</v>
      </c>
      <c r="M34" s="10">
        <v>1920</v>
      </c>
      <c r="N34" s="10">
        <v>1500</v>
      </c>
      <c r="O34" s="10">
        <v>1255</v>
      </c>
      <c r="P34" s="10">
        <v>1368</v>
      </c>
      <c r="Q34" s="10">
        <v>1596</v>
      </c>
      <c r="R34" s="10">
        <v>1056</v>
      </c>
      <c r="S34" s="10">
        <v>200</v>
      </c>
      <c r="T34" s="10">
        <v>1908</v>
      </c>
      <c r="U34" s="10">
        <v>2684</v>
      </c>
    </row>
    <row r="35" spans="1:21" ht="26.4" x14ac:dyDescent="0.3">
      <c r="A35" s="9" t="s">
        <v>256</v>
      </c>
      <c r="B35" s="10">
        <v>12318</v>
      </c>
      <c r="C35" s="10">
        <v>17424</v>
      </c>
      <c r="D35" s="10">
        <v>27936</v>
      </c>
      <c r="E35" s="10">
        <v>3405</v>
      </c>
      <c r="F35" s="10">
        <v>4190</v>
      </c>
      <c r="G35" s="10">
        <v>1580</v>
      </c>
      <c r="H35" s="10">
        <v>2620</v>
      </c>
      <c r="I35" s="10">
        <v>2910</v>
      </c>
      <c r="J35" s="10">
        <v>2480</v>
      </c>
      <c r="K35" s="10">
        <v>1400</v>
      </c>
      <c r="L35" s="10">
        <v>5880</v>
      </c>
      <c r="M35" s="10">
        <v>2160</v>
      </c>
      <c r="N35" s="10">
        <v>1707</v>
      </c>
      <c r="O35" s="10">
        <v>1458</v>
      </c>
      <c r="P35" s="10">
        <v>912</v>
      </c>
      <c r="Q35" s="10">
        <v>912</v>
      </c>
      <c r="R35" s="11">
        <v>1848</v>
      </c>
      <c r="S35" s="11">
        <v>1200</v>
      </c>
      <c r="T35" s="11">
        <v>2608</v>
      </c>
      <c r="U35" s="11">
        <v>3160</v>
      </c>
    </row>
    <row r="36" spans="1:21" ht="26.4" x14ac:dyDescent="0.3">
      <c r="A36" s="9" t="s">
        <v>77</v>
      </c>
      <c r="B36" s="10">
        <v>10836</v>
      </c>
      <c r="C36" s="10">
        <v>15294</v>
      </c>
      <c r="D36" s="10">
        <v>13828</v>
      </c>
      <c r="E36" s="10">
        <v>2268</v>
      </c>
      <c r="F36" s="10">
        <v>2190</v>
      </c>
      <c r="G36" s="10">
        <v>1616</v>
      </c>
      <c r="H36" s="10">
        <v>1560</v>
      </c>
      <c r="I36" s="10">
        <v>2080</v>
      </c>
      <c r="J36" s="10">
        <v>1880</v>
      </c>
      <c r="K36" s="10">
        <v>1040</v>
      </c>
      <c r="L36" s="10">
        <v>4920</v>
      </c>
      <c r="M36" s="10">
        <v>1720</v>
      </c>
      <c r="N36" s="10">
        <v>1470</v>
      </c>
      <c r="O36" s="10">
        <v>1315</v>
      </c>
      <c r="P36" s="10">
        <v>1140</v>
      </c>
      <c r="Q36" s="10">
        <v>1140</v>
      </c>
      <c r="R36" s="11">
        <v>1200</v>
      </c>
      <c r="S36" s="11">
        <v>400</v>
      </c>
      <c r="T36" s="11">
        <v>1108</v>
      </c>
      <c r="U36" s="11">
        <v>2360</v>
      </c>
    </row>
    <row r="37" spans="1:21" ht="26.4" x14ac:dyDescent="0.3">
      <c r="A37" s="9" t="s">
        <v>257</v>
      </c>
      <c r="B37" s="10">
        <v>13179</v>
      </c>
      <c r="C37" s="10">
        <v>11142</v>
      </c>
      <c r="D37" s="10">
        <v>12144</v>
      </c>
      <c r="E37" s="10">
        <v>2577</v>
      </c>
      <c r="F37" s="10">
        <v>4400</v>
      </c>
      <c r="G37" s="10">
        <v>1840</v>
      </c>
      <c r="H37" s="10">
        <v>1840</v>
      </c>
      <c r="I37" s="10">
        <v>1960</v>
      </c>
      <c r="J37" s="10">
        <v>1840</v>
      </c>
      <c r="K37" s="10">
        <v>1040</v>
      </c>
      <c r="L37" s="10">
        <v>4400</v>
      </c>
      <c r="M37" s="10">
        <v>1640</v>
      </c>
      <c r="N37" s="10">
        <v>1095</v>
      </c>
      <c r="O37" s="10">
        <v>940</v>
      </c>
      <c r="P37" s="10">
        <v>228</v>
      </c>
      <c r="Q37" s="10">
        <v>228</v>
      </c>
      <c r="R37" s="11">
        <v>960</v>
      </c>
      <c r="S37" s="11">
        <v>400</v>
      </c>
      <c r="T37" s="11">
        <v>1500</v>
      </c>
      <c r="U37" s="11">
        <v>2086</v>
      </c>
    </row>
    <row r="38" spans="1:21" ht="26.4" x14ac:dyDescent="0.3">
      <c r="A38" s="9" t="s">
        <v>258</v>
      </c>
      <c r="B38" s="10">
        <v>11205</v>
      </c>
      <c r="C38" s="10">
        <v>12996</v>
      </c>
      <c r="D38" s="10">
        <v>12232</v>
      </c>
      <c r="E38" s="10">
        <v>2727</v>
      </c>
      <c r="F38" s="10">
        <v>5200</v>
      </c>
      <c r="G38" s="10">
        <v>860</v>
      </c>
      <c r="H38" s="10">
        <v>2490</v>
      </c>
      <c r="I38" s="10">
        <v>1880</v>
      </c>
      <c r="J38" s="10">
        <v>1760</v>
      </c>
      <c r="K38" s="10">
        <v>1000</v>
      </c>
      <c r="L38" s="10">
        <v>4200</v>
      </c>
      <c r="M38" s="10">
        <v>1560</v>
      </c>
      <c r="N38" s="10">
        <v>1520</v>
      </c>
      <c r="O38" s="10">
        <v>1275</v>
      </c>
      <c r="P38" s="10">
        <v>1368</v>
      </c>
      <c r="Q38" s="10">
        <v>1596</v>
      </c>
      <c r="R38" s="11">
        <v>1056</v>
      </c>
      <c r="S38" s="11">
        <v>400</v>
      </c>
      <c r="T38" s="11">
        <v>1800</v>
      </c>
      <c r="U38" s="11">
        <v>4846</v>
      </c>
    </row>
    <row r="39" spans="1:21" ht="26.4" x14ac:dyDescent="0.3">
      <c r="A39" s="9" t="s">
        <v>136</v>
      </c>
      <c r="B39" s="10">
        <v>12420</v>
      </c>
      <c r="C39" s="10">
        <v>21504</v>
      </c>
      <c r="D39" s="10">
        <v>14916</v>
      </c>
      <c r="E39" s="10">
        <v>2958</v>
      </c>
      <c r="F39" s="10">
        <v>5200</v>
      </c>
      <c r="G39" s="10">
        <v>1970</v>
      </c>
      <c r="H39" s="10">
        <v>3360</v>
      </c>
      <c r="I39" s="10">
        <v>3240</v>
      </c>
      <c r="J39" s="10">
        <v>3040</v>
      </c>
      <c r="K39" s="10">
        <v>1720</v>
      </c>
      <c r="L39" s="10">
        <v>7240</v>
      </c>
      <c r="M39" s="10">
        <v>2680</v>
      </c>
      <c r="N39" s="10">
        <v>1395</v>
      </c>
      <c r="O39" s="10">
        <v>1165</v>
      </c>
      <c r="P39" s="10">
        <v>1368</v>
      </c>
      <c r="Q39" s="10">
        <v>1596</v>
      </c>
      <c r="R39" s="11">
        <v>1056</v>
      </c>
      <c r="S39" s="11">
        <v>200</v>
      </c>
      <c r="T39" s="11">
        <v>1800</v>
      </c>
      <c r="U39" s="11">
        <v>4240</v>
      </c>
    </row>
    <row r="40" spans="1:21" ht="26.4" x14ac:dyDescent="0.3">
      <c r="A40" s="9" t="s">
        <v>259</v>
      </c>
      <c r="B40" s="10">
        <v>13890</v>
      </c>
      <c r="C40" s="10">
        <v>10260</v>
      </c>
      <c r="D40" s="10">
        <v>13948</v>
      </c>
      <c r="E40" s="10">
        <v>3111</v>
      </c>
      <c r="F40" s="10">
        <v>3790</v>
      </c>
      <c r="G40" s="10">
        <v>2100</v>
      </c>
      <c r="H40" s="10">
        <v>3270</v>
      </c>
      <c r="I40" s="10">
        <v>2240</v>
      </c>
      <c r="J40" s="10">
        <v>2120</v>
      </c>
      <c r="K40" s="10">
        <v>1200</v>
      </c>
      <c r="L40" s="10">
        <v>5000</v>
      </c>
      <c r="M40" s="10">
        <v>2280</v>
      </c>
      <c r="N40" s="10">
        <v>1315</v>
      </c>
      <c r="O40" s="10">
        <v>1160</v>
      </c>
      <c r="P40" s="10">
        <v>1368</v>
      </c>
      <c r="Q40" s="10">
        <v>1368</v>
      </c>
      <c r="R40" s="11">
        <v>1056</v>
      </c>
      <c r="S40" s="11">
        <v>200</v>
      </c>
      <c r="T40" s="11">
        <v>1908</v>
      </c>
      <c r="U40" s="11">
        <v>2284</v>
      </c>
    </row>
    <row r="41" spans="1:21" ht="26.4" x14ac:dyDescent="0.3">
      <c r="A41" s="9" t="s">
        <v>179</v>
      </c>
      <c r="B41" s="10">
        <v>11479</v>
      </c>
      <c r="C41" s="10">
        <v>12312</v>
      </c>
      <c r="D41" s="10">
        <v>15984</v>
      </c>
      <c r="E41" s="10">
        <v>4551</v>
      </c>
      <c r="F41" s="10">
        <v>3390</v>
      </c>
      <c r="G41" s="10">
        <v>2880</v>
      </c>
      <c r="H41" s="10">
        <v>4440</v>
      </c>
      <c r="I41" s="10">
        <v>2600</v>
      </c>
      <c r="J41" s="10">
        <v>2440</v>
      </c>
      <c r="K41" s="10">
        <v>1400</v>
      </c>
      <c r="L41" s="10">
        <v>5840</v>
      </c>
      <c r="M41" s="10">
        <v>2160</v>
      </c>
      <c r="N41" s="10">
        <v>1455</v>
      </c>
      <c r="O41" s="10">
        <v>910</v>
      </c>
      <c r="P41" s="10">
        <v>912</v>
      </c>
      <c r="Q41" s="10">
        <v>912</v>
      </c>
      <c r="R41" s="11">
        <v>1440</v>
      </c>
      <c r="S41" s="11">
        <v>600</v>
      </c>
      <c r="T41" s="11">
        <v>1108</v>
      </c>
      <c r="U41" s="11">
        <v>3160</v>
      </c>
    </row>
    <row r="42" spans="1:21" ht="26.4" x14ac:dyDescent="0.3">
      <c r="A42" s="9" t="s">
        <v>233</v>
      </c>
      <c r="B42" s="10">
        <v>12392</v>
      </c>
      <c r="C42" s="10">
        <v>14739</v>
      </c>
      <c r="D42" s="10">
        <v>5808</v>
      </c>
      <c r="E42" s="10">
        <v>1743</v>
      </c>
      <c r="F42" s="10">
        <v>5600</v>
      </c>
      <c r="G42" s="10">
        <v>1320</v>
      </c>
      <c r="H42" s="10">
        <v>1645</v>
      </c>
      <c r="I42" s="10">
        <v>1520</v>
      </c>
      <c r="J42" s="10">
        <v>1440</v>
      </c>
      <c r="K42" s="10">
        <v>800</v>
      </c>
      <c r="L42" s="10">
        <v>3440</v>
      </c>
      <c r="M42" s="10">
        <v>1280</v>
      </c>
      <c r="N42" s="10">
        <v>1395</v>
      </c>
      <c r="O42" s="10">
        <v>1165</v>
      </c>
      <c r="P42" s="10">
        <v>684</v>
      </c>
      <c r="Q42" s="10">
        <v>912</v>
      </c>
      <c r="R42" s="11">
        <v>792</v>
      </c>
      <c r="S42" s="11">
        <v>200</v>
      </c>
      <c r="T42" s="11">
        <v>1000</v>
      </c>
      <c r="U42" s="11">
        <v>3684</v>
      </c>
    </row>
    <row r="43" spans="1:21" ht="26.4" x14ac:dyDescent="0.3">
      <c r="A43" s="9" t="s">
        <v>104</v>
      </c>
      <c r="B43" s="10">
        <v>14157</v>
      </c>
      <c r="C43" s="10">
        <v>17784</v>
      </c>
      <c r="D43" s="10">
        <v>20640</v>
      </c>
      <c r="E43" s="10">
        <v>3945</v>
      </c>
      <c r="F43" s="10">
        <v>3390</v>
      </c>
      <c r="G43" s="10">
        <v>1840</v>
      </c>
      <c r="H43" s="10">
        <v>2295</v>
      </c>
      <c r="I43" s="10">
        <v>2600</v>
      </c>
      <c r="J43" s="10">
        <v>2440</v>
      </c>
      <c r="K43" s="10">
        <v>1360</v>
      </c>
      <c r="L43" s="10">
        <v>5760</v>
      </c>
      <c r="M43" s="10">
        <v>2120</v>
      </c>
      <c r="N43" s="10">
        <v>1230</v>
      </c>
      <c r="O43" s="10">
        <v>1000</v>
      </c>
      <c r="P43" s="10">
        <v>1140</v>
      </c>
      <c r="Q43" s="10">
        <v>1140</v>
      </c>
      <c r="R43" s="10">
        <v>1584</v>
      </c>
      <c r="S43" s="10">
        <v>200</v>
      </c>
      <c r="T43" s="10">
        <v>1808</v>
      </c>
      <c r="U43" s="10">
        <v>3280</v>
      </c>
    </row>
    <row r="44" spans="1:21" ht="26.4" x14ac:dyDescent="0.3">
      <c r="A44" s="9" t="s">
        <v>234</v>
      </c>
      <c r="B44" s="10">
        <v>14136</v>
      </c>
      <c r="C44" s="10">
        <v>15277</v>
      </c>
      <c r="D44" s="10">
        <v>11440</v>
      </c>
      <c r="E44" s="10">
        <v>2271</v>
      </c>
      <c r="F44" s="10">
        <v>4000</v>
      </c>
      <c r="G44" s="10">
        <v>2620</v>
      </c>
      <c r="H44" s="10">
        <v>5830</v>
      </c>
      <c r="I44" s="10">
        <v>2400</v>
      </c>
      <c r="J44" s="10">
        <v>2280</v>
      </c>
      <c r="K44" s="10">
        <v>1280</v>
      </c>
      <c r="L44" s="10">
        <v>5400</v>
      </c>
      <c r="M44" s="10">
        <v>2000</v>
      </c>
      <c r="N44" s="10">
        <v>1315</v>
      </c>
      <c r="O44" s="10">
        <v>1085</v>
      </c>
      <c r="P44" s="10">
        <v>684</v>
      </c>
      <c r="Q44" s="10">
        <v>684</v>
      </c>
      <c r="R44" s="11">
        <v>1584</v>
      </c>
      <c r="S44" s="11">
        <v>800</v>
      </c>
      <c r="T44" s="11">
        <v>1000</v>
      </c>
      <c r="U44" s="11">
        <v>2816</v>
      </c>
    </row>
    <row r="45" spans="1:21" ht="39.6" x14ac:dyDescent="0.3">
      <c r="A45" s="9" t="s">
        <v>137</v>
      </c>
      <c r="B45" s="10">
        <v>11886</v>
      </c>
      <c r="C45" s="10">
        <v>13476</v>
      </c>
      <c r="D45" s="10">
        <v>18648</v>
      </c>
      <c r="E45" s="10">
        <v>5370</v>
      </c>
      <c r="F45" s="10">
        <v>6190</v>
      </c>
      <c r="G45" s="10">
        <v>1125</v>
      </c>
      <c r="H45" s="10">
        <v>2145</v>
      </c>
      <c r="I45" s="10">
        <v>4320</v>
      </c>
      <c r="J45" s="10">
        <v>4080</v>
      </c>
      <c r="K45" s="10">
        <v>2280</v>
      </c>
      <c r="L45" s="10">
        <v>9680</v>
      </c>
      <c r="M45" s="10">
        <v>3560</v>
      </c>
      <c r="N45" s="10">
        <v>1420</v>
      </c>
      <c r="O45" s="10">
        <v>1190</v>
      </c>
      <c r="P45" s="10">
        <v>1368</v>
      </c>
      <c r="Q45" s="10">
        <v>1596</v>
      </c>
      <c r="R45" s="10">
        <v>1056</v>
      </c>
      <c r="S45" s="10">
        <v>200</v>
      </c>
      <c r="T45" s="10">
        <v>1908</v>
      </c>
      <c r="U45" s="10">
        <v>1960</v>
      </c>
    </row>
    <row r="46" spans="1:21" ht="26.4" x14ac:dyDescent="0.3">
      <c r="A46" s="9" t="s">
        <v>235</v>
      </c>
      <c r="B46" s="10">
        <v>13704</v>
      </c>
      <c r="C46" s="10">
        <v>22386</v>
      </c>
      <c r="D46" s="10">
        <v>12504</v>
      </c>
      <c r="E46" s="10">
        <v>3411</v>
      </c>
      <c r="F46" s="10">
        <v>3200</v>
      </c>
      <c r="G46" s="10">
        <v>2100</v>
      </c>
      <c r="H46" s="10">
        <v>3270</v>
      </c>
      <c r="I46" s="10">
        <v>2360</v>
      </c>
      <c r="J46" s="10">
        <v>2200</v>
      </c>
      <c r="K46" s="10">
        <v>1240</v>
      </c>
      <c r="L46" s="10">
        <v>5240</v>
      </c>
      <c r="M46" s="10">
        <v>1920</v>
      </c>
      <c r="N46" s="10">
        <v>0</v>
      </c>
      <c r="O46" s="10">
        <v>1335</v>
      </c>
      <c r="P46" s="10">
        <v>912</v>
      </c>
      <c r="Q46" s="10">
        <v>912</v>
      </c>
      <c r="R46" s="11">
        <v>1584</v>
      </c>
      <c r="S46" s="11">
        <v>400</v>
      </c>
      <c r="T46" s="11">
        <v>1000</v>
      </c>
      <c r="U46" s="11">
        <v>2920</v>
      </c>
    </row>
    <row r="47" spans="1:21" ht="26.4" x14ac:dyDescent="0.3">
      <c r="A47" s="9" t="s">
        <v>138</v>
      </c>
      <c r="B47" s="10">
        <v>9681</v>
      </c>
      <c r="C47" s="10">
        <v>17286</v>
      </c>
      <c r="D47" s="10">
        <v>16168</v>
      </c>
      <c r="E47" s="10">
        <v>4323</v>
      </c>
      <c r="F47" s="10">
        <v>4000</v>
      </c>
      <c r="G47" s="10">
        <v>1060</v>
      </c>
      <c r="H47" s="10">
        <v>2295</v>
      </c>
      <c r="I47" s="10">
        <v>2560</v>
      </c>
      <c r="J47" s="10">
        <v>2440</v>
      </c>
      <c r="K47" s="10">
        <v>1360</v>
      </c>
      <c r="L47" s="10">
        <v>5760</v>
      </c>
      <c r="M47" s="10">
        <v>2120</v>
      </c>
      <c r="N47" s="10">
        <v>1700</v>
      </c>
      <c r="O47" s="10">
        <v>1520</v>
      </c>
      <c r="P47" s="10">
        <v>1368</v>
      </c>
      <c r="Q47" s="10">
        <v>1596</v>
      </c>
      <c r="R47" s="11">
        <v>1056</v>
      </c>
      <c r="S47" s="11">
        <v>200</v>
      </c>
      <c r="T47" s="11">
        <v>1000</v>
      </c>
      <c r="U47" s="11">
        <v>3360</v>
      </c>
    </row>
    <row r="48" spans="1:21" ht="39.6" x14ac:dyDescent="0.3">
      <c r="A48" s="9" t="s">
        <v>260</v>
      </c>
      <c r="B48" s="10">
        <v>13329</v>
      </c>
      <c r="C48" s="10">
        <v>17322</v>
      </c>
      <c r="D48" s="10">
        <v>12848</v>
      </c>
      <c r="E48" s="10">
        <v>2499</v>
      </c>
      <c r="F48" s="10">
        <v>4190</v>
      </c>
      <c r="G48" s="10">
        <v>1840</v>
      </c>
      <c r="H48" s="10">
        <v>2945</v>
      </c>
      <c r="I48" s="10">
        <v>2750</v>
      </c>
      <c r="J48" s="10">
        <v>2360</v>
      </c>
      <c r="K48" s="10">
        <v>1320</v>
      </c>
      <c r="L48" s="10">
        <v>5560</v>
      </c>
      <c r="M48" s="10">
        <v>2040</v>
      </c>
      <c r="N48" s="10">
        <v>1015</v>
      </c>
      <c r="O48" s="10">
        <v>900</v>
      </c>
      <c r="P48" s="10">
        <v>456</v>
      </c>
      <c r="Q48" s="10">
        <v>456</v>
      </c>
      <c r="R48" s="11">
        <v>792</v>
      </c>
      <c r="S48" s="11">
        <v>200</v>
      </c>
      <c r="T48" s="11">
        <v>1108</v>
      </c>
      <c r="U48" s="11">
        <v>3446</v>
      </c>
    </row>
    <row r="49" spans="1:21" ht="26.4" x14ac:dyDescent="0.3">
      <c r="A49" s="9" t="s">
        <v>202</v>
      </c>
      <c r="B49" s="10">
        <v>12926</v>
      </c>
      <c r="C49" s="10">
        <v>20371</v>
      </c>
      <c r="D49" s="10">
        <v>22800</v>
      </c>
      <c r="E49" s="10">
        <v>4317</v>
      </c>
      <c r="F49" s="10">
        <v>12190</v>
      </c>
      <c r="G49" s="10">
        <v>2100</v>
      </c>
      <c r="H49" s="10">
        <v>5220</v>
      </c>
      <c r="I49" s="10">
        <v>4990</v>
      </c>
      <c r="J49" s="10">
        <v>4440</v>
      </c>
      <c r="K49" s="10">
        <v>2520</v>
      </c>
      <c r="L49" s="10">
        <v>10560</v>
      </c>
      <c r="M49" s="10">
        <v>3880</v>
      </c>
      <c r="N49" s="10">
        <v>3059</v>
      </c>
      <c r="O49" s="10">
        <v>2665</v>
      </c>
      <c r="P49" s="10">
        <v>1368</v>
      </c>
      <c r="Q49" s="10">
        <v>1596</v>
      </c>
      <c r="R49" s="11">
        <v>1056</v>
      </c>
      <c r="S49" s="11">
        <v>200</v>
      </c>
      <c r="T49" s="11">
        <v>1308</v>
      </c>
      <c r="U49" s="11">
        <v>1960</v>
      </c>
    </row>
    <row r="50" spans="1:21" ht="39.6" x14ac:dyDescent="0.3">
      <c r="A50" s="9" t="s">
        <v>261</v>
      </c>
      <c r="B50" s="10">
        <v>11856</v>
      </c>
      <c r="C50" s="10">
        <v>13668</v>
      </c>
      <c r="D50" s="10">
        <v>16008</v>
      </c>
      <c r="E50" s="10">
        <v>3180</v>
      </c>
      <c r="F50" s="10">
        <v>3790</v>
      </c>
      <c r="G50" s="10">
        <v>1320</v>
      </c>
      <c r="H50" s="10">
        <v>2880</v>
      </c>
      <c r="I50" s="10">
        <v>1760</v>
      </c>
      <c r="J50" s="10">
        <v>1680</v>
      </c>
      <c r="K50" s="10">
        <v>920</v>
      </c>
      <c r="L50" s="10">
        <v>3960</v>
      </c>
      <c r="M50" s="10">
        <v>1480</v>
      </c>
      <c r="N50" s="10">
        <v>1205</v>
      </c>
      <c r="O50" s="10">
        <v>975</v>
      </c>
      <c r="P50" s="10">
        <v>1140</v>
      </c>
      <c r="Q50" s="10">
        <v>1140</v>
      </c>
      <c r="R50" s="11">
        <v>792</v>
      </c>
      <c r="S50" s="11">
        <v>200</v>
      </c>
      <c r="T50" s="11">
        <v>2608</v>
      </c>
      <c r="U50" s="11">
        <v>2888</v>
      </c>
    </row>
    <row r="51" spans="1:21" ht="26.4" x14ac:dyDescent="0.3">
      <c r="A51" s="9" t="s">
        <v>203</v>
      </c>
      <c r="B51" s="10">
        <v>15697</v>
      </c>
      <c r="C51" s="10">
        <v>17657</v>
      </c>
      <c r="D51" s="10">
        <v>14256</v>
      </c>
      <c r="E51" s="10">
        <v>6972</v>
      </c>
      <c r="F51" s="10">
        <v>6590</v>
      </c>
      <c r="G51" s="10">
        <v>1385</v>
      </c>
      <c r="H51" s="10">
        <v>4790</v>
      </c>
      <c r="I51" s="10">
        <v>3560</v>
      </c>
      <c r="J51" s="10">
        <v>3360</v>
      </c>
      <c r="K51" s="10">
        <v>1880</v>
      </c>
      <c r="L51" s="10">
        <v>8000</v>
      </c>
      <c r="M51" s="10">
        <v>2960</v>
      </c>
      <c r="N51" s="10">
        <v>1680</v>
      </c>
      <c r="O51" s="10">
        <v>1385</v>
      </c>
      <c r="P51" s="10">
        <v>1368</v>
      </c>
      <c r="Q51" s="10">
        <v>1368</v>
      </c>
      <c r="R51" s="11">
        <v>792</v>
      </c>
      <c r="S51" s="11">
        <v>200</v>
      </c>
      <c r="T51" s="11">
        <v>2608</v>
      </c>
      <c r="U51" s="11">
        <v>7320</v>
      </c>
    </row>
    <row r="52" spans="1:21" ht="26.4" x14ac:dyDescent="0.3">
      <c r="A52" s="9" t="s">
        <v>139</v>
      </c>
      <c r="B52" s="10">
        <v>12807</v>
      </c>
      <c r="C52" s="10">
        <v>21237</v>
      </c>
      <c r="D52" s="10">
        <v>11704</v>
      </c>
      <c r="E52" s="10">
        <v>4920</v>
      </c>
      <c r="F52" s="10">
        <v>7200</v>
      </c>
      <c r="G52" s="10">
        <v>2100</v>
      </c>
      <c r="H52" s="10">
        <v>2405</v>
      </c>
      <c r="I52" s="10">
        <v>3040</v>
      </c>
      <c r="J52" s="10">
        <v>2840</v>
      </c>
      <c r="K52" s="10">
        <v>1600</v>
      </c>
      <c r="L52" s="10">
        <v>6760</v>
      </c>
      <c r="M52" s="10">
        <v>2480</v>
      </c>
      <c r="N52" s="10">
        <v>1364</v>
      </c>
      <c r="O52" s="10">
        <v>1078</v>
      </c>
      <c r="P52" s="10">
        <v>1368</v>
      </c>
      <c r="Q52" s="10">
        <v>1596</v>
      </c>
      <c r="R52" s="10">
        <v>1056</v>
      </c>
      <c r="S52" s="10">
        <v>200</v>
      </c>
      <c r="T52" s="10">
        <v>1800</v>
      </c>
      <c r="U52" s="11">
        <v>4200</v>
      </c>
    </row>
    <row r="53" spans="1:21" ht="26.4" x14ac:dyDescent="0.3">
      <c r="A53" s="9" t="s">
        <v>140</v>
      </c>
      <c r="B53" s="10">
        <v>12456</v>
      </c>
      <c r="C53" s="10">
        <v>14592</v>
      </c>
      <c r="D53" s="10">
        <v>16192</v>
      </c>
      <c r="E53" s="10">
        <v>2727</v>
      </c>
      <c r="F53" s="10">
        <v>6190</v>
      </c>
      <c r="G53" s="10">
        <v>1385</v>
      </c>
      <c r="H53" s="10">
        <v>4680</v>
      </c>
      <c r="I53" s="10">
        <v>2080</v>
      </c>
      <c r="J53" s="10">
        <v>1960</v>
      </c>
      <c r="K53" s="10">
        <v>1080</v>
      </c>
      <c r="L53" s="10">
        <v>4640</v>
      </c>
      <c r="M53" s="10">
        <v>1720</v>
      </c>
      <c r="N53" s="10">
        <v>1840</v>
      </c>
      <c r="O53" s="10">
        <v>1670</v>
      </c>
      <c r="P53" s="10">
        <v>1368</v>
      </c>
      <c r="Q53" s="10">
        <v>1368</v>
      </c>
      <c r="R53" s="11">
        <v>1584</v>
      </c>
      <c r="S53" s="11">
        <v>400</v>
      </c>
      <c r="T53" s="11">
        <v>1908</v>
      </c>
      <c r="U53" s="11">
        <v>3360</v>
      </c>
    </row>
    <row r="54" spans="1:21" ht="26.4" x14ac:dyDescent="0.3">
      <c r="A54" s="9" t="s">
        <v>56</v>
      </c>
      <c r="B54" s="10">
        <v>12873</v>
      </c>
      <c r="C54" s="10">
        <v>17553</v>
      </c>
      <c r="D54" s="10">
        <v>15216</v>
      </c>
      <c r="E54" s="10">
        <v>4629</v>
      </c>
      <c r="F54" s="10">
        <v>4590</v>
      </c>
      <c r="G54" s="10">
        <v>2360</v>
      </c>
      <c r="H54" s="10">
        <v>3660</v>
      </c>
      <c r="I54" s="10">
        <v>2600</v>
      </c>
      <c r="J54" s="10">
        <v>1800</v>
      </c>
      <c r="K54" s="10">
        <v>1120</v>
      </c>
      <c r="L54" s="10">
        <v>5120</v>
      </c>
      <c r="M54" s="10">
        <v>2080</v>
      </c>
      <c r="N54" s="10">
        <v>1070</v>
      </c>
      <c r="O54" s="10">
        <v>830</v>
      </c>
      <c r="P54" s="10">
        <v>1440</v>
      </c>
      <c r="Q54" s="10">
        <v>1515</v>
      </c>
      <c r="R54" s="11">
        <v>1920</v>
      </c>
      <c r="S54" s="11">
        <v>480</v>
      </c>
      <c r="T54" s="11">
        <v>1908</v>
      </c>
      <c r="U54" s="11">
        <v>3600</v>
      </c>
    </row>
    <row r="55" spans="1:21" ht="26.4" x14ac:dyDescent="0.3">
      <c r="A55" s="9" t="s">
        <v>205</v>
      </c>
      <c r="B55" s="10">
        <v>10281</v>
      </c>
      <c r="C55" s="10">
        <v>13329</v>
      </c>
      <c r="D55" s="10">
        <v>10560</v>
      </c>
      <c r="E55" s="10">
        <v>3183</v>
      </c>
      <c r="F55" s="10">
        <v>6190</v>
      </c>
      <c r="G55" s="10">
        <v>1385</v>
      </c>
      <c r="H55" s="10">
        <v>3555</v>
      </c>
      <c r="I55" s="10">
        <v>3300</v>
      </c>
      <c r="J55" s="10">
        <v>2600</v>
      </c>
      <c r="K55" s="10">
        <v>1440</v>
      </c>
      <c r="L55" s="10">
        <v>6160</v>
      </c>
      <c r="M55" s="10">
        <v>2280</v>
      </c>
      <c r="N55" s="10">
        <v>1513</v>
      </c>
      <c r="O55" s="10">
        <v>1358</v>
      </c>
      <c r="P55" s="10">
        <v>1743</v>
      </c>
      <c r="Q55" s="10">
        <v>1893</v>
      </c>
      <c r="R55" s="11">
        <v>1848</v>
      </c>
      <c r="S55" s="11">
        <v>400</v>
      </c>
      <c r="T55" s="11">
        <v>1908</v>
      </c>
      <c r="U55" s="11">
        <v>2760</v>
      </c>
    </row>
    <row r="56" spans="1:21" ht="26.4" x14ac:dyDescent="0.3">
      <c r="A56" s="9" t="s">
        <v>180</v>
      </c>
      <c r="B56" s="10">
        <v>10125</v>
      </c>
      <c r="C56" s="10">
        <v>13386</v>
      </c>
      <c r="D56" s="10">
        <v>9416</v>
      </c>
      <c r="E56" s="10">
        <v>2802</v>
      </c>
      <c r="F56" s="10">
        <v>5200</v>
      </c>
      <c r="G56" s="10">
        <v>1060</v>
      </c>
      <c r="H56" s="10">
        <v>2795</v>
      </c>
      <c r="I56" s="10">
        <v>2040</v>
      </c>
      <c r="J56" s="10">
        <v>2040</v>
      </c>
      <c r="K56" s="10">
        <v>1080</v>
      </c>
      <c r="L56" s="10">
        <v>4600</v>
      </c>
      <c r="M56" s="10">
        <v>1680</v>
      </c>
      <c r="N56" s="10">
        <v>755</v>
      </c>
      <c r="O56" s="10">
        <v>794</v>
      </c>
      <c r="P56" s="10">
        <v>1368</v>
      </c>
      <c r="Q56" s="10">
        <v>1596</v>
      </c>
      <c r="R56" s="10">
        <v>1056</v>
      </c>
      <c r="S56" s="10">
        <v>200</v>
      </c>
      <c r="T56" s="10">
        <v>1000</v>
      </c>
      <c r="U56" s="10">
        <v>3040</v>
      </c>
    </row>
    <row r="57" spans="1:21" x14ac:dyDescent="0.3">
      <c r="A57" s="9" t="s">
        <v>141</v>
      </c>
      <c r="B57" s="10">
        <v>7593</v>
      </c>
      <c r="C57" s="10">
        <v>10302</v>
      </c>
      <c r="D57" s="10">
        <v>6688</v>
      </c>
      <c r="E57" s="10">
        <v>2955</v>
      </c>
      <c r="F57" s="10">
        <v>5390</v>
      </c>
      <c r="G57" s="10">
        <v>1060</v>
      </c>
      <c r="H57" s="10">
        <v>2100</v>
      </c>
      <c r="I57" s="10">
        <v>2080</v>
      </c>
      <c r="J57" s="10">
        <v>1960</v>
      </c>
      <c r="K57" s="10">
        <v>1080</v>
      </c>
      <c r="L57" s="10">
        <v>4640</v>
      </c>
      <c r="M57" s="10">
        <v>1720</v>
      </c>
      <c r="N57" s="10">
        <v>1420</v>
      </c>
      <c r="O57" s="10">
        <v>1190</v>
      </c>
      <c r="P57" s="10">
        <v>1368</v>
      </c>
      <c r="Q57" s="10">
        <v>1596</v>
      </c>
      <c r="R57" s="10">
        <v>1056</v>
      </c>
      <c r="S57" s="10">
        <v>200</v>
      </c>
      <c r="T57" s="10">
        <v>1108</v>
      </c>
      <c r="U57" s="10">
        <v>4440</v>
      </c>
    </row>
    <row r="58" spans="1:21" ht="26.4" x14ac:dyDescent="0.3">
      <c r="A58" s="9" t="s">
        <v>142</v>
      </c>
      <c r="B58" s="10">
        <v>11736</v>
      </c>
      <c r="C58" s="10">
        <v>17265</v>
      </c>
      <c r="D58" s="10">
        <v>13552</v>
      </c>
      <c r="E58" s="10">
        <v>4170</v>
      </c>
      <c r="F58" s="10">
        <v>6000</v>
      </c>
      <c r="G58" s="10">
        <v>1320</v>
      </c>
      <c r="H58" s="10">
        <v>2840</v>
      </c>
      <c r="I58" s="10">
        <v>1880</v>
      </c>
      <c r="J58" s="10">
        <v>1760</v>
      </c>
      <c r="K58" s="10">
        <v>1000</v>
      </c>
      <c r="L58" s="10">
        <v>4200</v>
      </c>
      <c r="M58" s="10">
        <v>1560</v>
      </c>
      <c r="N58" s="10">
        <v>1240</v>
      </c>
      <c r="O58" s="10">
        <v>1225</v>
      </c>
      <c r="P58" s="10">
        <v>1368</v>
      </c>
      <c r="Q58" s="10">
        <v>1596</v>
      </c>
      <c r="R58" s="11">
        <v>1056</v>
      </c>
      <c r="S58" s="11">
        <v>200</v>
      </c>
      <c r="T58" s="11">
        <v>1800</v>
      </c>
      <c r="U58" s="11">
        <v>4184</v>
      </c>
    </row>
    <row r="59" spans="1:21" ht="26.4" x14ac:dyDescent="0.3">
      <c r="A59" s="9" t="s">
        <v>262</v>
      </c>
      <c r="B59" s="10">
        <v>12189</v>
      </c>
      <c r="C59" s="10">
        <v>13773</v>
      </c>
      <c r="D59" s="10">
        <v>11976</v>
      </c>
      <c r="E59" s="10">
        <v>2655</v>
      </c>
      <c r="F59" s="10">
        <v>4190</v>
      </c>
      <c r="G59" s="10">
        <v>1840</v>
      </c>
      <c r="H59" s="10">
        <v>2880</v>
      </c>
      <c r="I59" s="10">
        <v>1400</v>
      </c>
      <c r="J59" s="10">
        <v>1320</v>
      </c>
      <c r="K59" s="10">
        <v>720</v>
      </c>
      <c r="L59" s="10">
        <v>3120</v>
      </c>
      <c r="M59" s="10">
        <v>1160</v>
      </c>
      <c r="N59" s="10">
        <v>1480</v>
      </c>
      <c r="O59" s="10">
        <v>1310</v>
      </c>
      <c r="P59" s="10">
        <v>912</v>
      </c>
      <c r="Q59" s="10">
        <v>912</v>
      </c>
      <c r="R59" s="11">
        <v>1056</v>
      </c>
      <c r="S59" s="11">
        <v>200</v>
      </c>
      <c r="T59" s="11">
        <v>1108</v>
      </c>
      <c r="U59" s="11">
        <v>2888</v>
      </c>
    </row>
    <row r="60" spans="1:21" ht="39.6" x14ac:dyDescent="0.3">
      <c r="A60" s="9" t="s">
        <v>206</v>
      </c>
      <c r="B60" s="10">
        <v>9189</v>
      </c>
      <c r="C60" s="10">
        <v>11883</v>
      </c>
      <c r="D60" s="10">
        <v>14040</v>
      </c>
      <c r="E60" s="10">
        <v>3945</v>
      </c>
      <c r="F60" s="10">
        <v>3790</v>
      </c>
      <c r="G60" s="10">
        <v>1580</v>
      </c>
      <c r="H60" s="10">
        <v>3880</v>
      </c>
      <c r="I60" s="10">
        <v>1560</v>
      </c>
      <c r="J60" s="10">
        <v>1440</v>
      </c>
      <c r="K60" s="10">
        <v>840</v>
      </c>
      <c r="L60" s="10">
        <v>3480</v>
      </c>
      <c r="M60" s="10">
        <v>1280</v>
      </c>
      <c r="N60" s="10">
        <v>1248</v>
      </c>
      <c r="O60" s="10">
        <v>1015</v>
      </c>
      <c r="P60" s="10">
        <v>912</v>
      </c>
      <c r="Q60" s="10">
        <v>1287</v>
      </c>
      <c r="R60" s="11">
        <v>1440</v>
      </c>
      <c r="S60" s="11">
        <v>600</v>
      </c>
      <c r="T60" s="11">
        <v>1108</v>
      </c>
      <c r="U60" s="11">
        <v>2320</v>
      </c>
    </row>
    <row r="61" spans="1:21" ht="39.6" x14ac:dyDescent="0.3">
      <c r="A61" s="9" t="s">
        <v>143</v>
      </c>
      <c r="B61" s="10">
        <v>11613</v>
      </c>
      <c r="C61" s="10">
        <v>12675</v>
      </c>
      <c r="D61" s="10">
        <v>15576</v>
      </c>
      <c r="E61" s="10">
        <v>3567</v>
      </c>
      <c r="F61" s="10">
        <v>4000</v>
      </c>
      <c r="G61" s="10">
        <v>1320</v>
      </c>
      <c r="H61" s="10">
        <v>2165</v>
      </c>
      <c r="I61" s="10">
        <v>2760</v>
      </c>
      <c r="J61" s="10">
        <v>2600</v>
      </c>
      <c r="K61" s="10">
        <v>1480</v>
      </c>
      <c r="L61" s="10">
        <v>6160</v>
      </c>
      <c r="M61" s="10">
        <v>2280</v>
      </c>
      <c r="N61" s="10">
        <v>1295</v>
      </c>
      <c r="O61" s="10">
        <v>1115</v>
      </c>
      <c r="P61" s="10">
        <v>1140</v>
      </c>
      <c r="Q61" s="10">
        <v>1140</v>
      </c>
      <c r="R61" s="11">
        <v>1100</v>
      </c>
      <c r="S61" s="11">
        <v>200</v>
      </c>
      <c r="T61" s="11">
        <v>1000</v>
      </c>
      <c r="U61" s="11">
        <v>3760</v>
      </c>
    </row>
    <row r="62" spans="1:21" ht="26.4" x14ac:dyDescent="0.3">
      <c r="A62" s="9" t="s">
        <v>204</v>
      </c>
      <c r="B62" s="10">
        <v>12078</v>
      </c>
      <c r="C62" s="10">
        <v>17163</v>
      </c>
      <c r="D62" s="10">
        <v>11472</v>
      </c>
      <c r="E62" s="10">
        <v>3945</v>
      </c>
      <c r="F62" s="10">
        <v>6800</v>
      </c>
      <c r="G62" s="10">
        <v>1580</v>
      </c>
      <c r="H62" s="10">
        <v>2890</v>
      </c>
      <c r="I62" s="10">
        <v>2390</v>
      </c>
      <c r="J62" s="10">
        <v>2000</v>
      </c>
      <c r="K62" s="10">
        <v>1120</v>
      </c>
      <c r="L62" s="10">
        <v>4720</v>
      </c>
      <c r="M62" s="10">
        <v>1720</v>
      </c>
      <c r="N62" s="10">
        <v>1420</v>
      </c>
      <c r="O62" s="10">
        <v>1190</v>
      </c>
      <c r="P62" s="10">
        <v>684</v>
      </c>
      <c r="Q62" s="10">
        <v>684</v>
      </c>
      <c r="R62" s="11">
        <v>720</v>
      </c>
      <c r="S62" s="11">
        <v>200</v>
      </c>
      <c r="T62" s="11">
        <v>2500</v>
      </c>
      <c r="U62" s="11">
        <v>2600</v>
      </c>
    </row>
    <row r="63" spans="1:21" ht="26.4" x14ac:dyDescent="0.3">
      <c r="A63" s="9" t="s">
        <v>263</v>
      </c>
      <c r="B63" s="10">
        <v>10767</v>
      </c>
      <c r="C63" s="10">
        <v>15687</v>
      </c>
      <c r="D63" s="10">
        <v>13200</v>
      </c>
      <c r="E63" s="10">
        <v>4092</v>
      </c>
      <c r="F63" s="10">
        <v>5600</v>
      </c>
      <c r="G63" s="10">
        <v>1840</v>
      </c>
      <c r="H63" s="10">
        <v>3660</v>
      </c>
      <c r="I63" s="10">
        <v>3070</v>
      </c>
      <c r="J63" s="10">
        <v>2600</v>
      </c>
      <c r="K63" s="10">
        <v>1480</v>
      </c>
      <c r="L63" s="10">
        <v>6200</v>
      </c>
      <c r="M63" s="10">
        <v>2280</v>
      </c>
      <c r="N63" s="10">
        <v>1025</v>
      </c>
      <c r="O63" s="10">
        <v>770</v>
      </c>
      <c r="P63" s="10">
        <v>1140</v>
      </c>
      <c r="Q63" s="10">
        <v>1140</v>
      </c>
      <c r="R63" s="11">
        <v>1056</v>
      </c>
      <c r="S63" s="11">
        <v>400</v>
      </c>
      <c r="T63" s="11">
        <v>1300</v>
      </c>
      <c r="U63" s="11">
        <v>3840</v>
      </c>
    </row>
    <row r="64" spans="1:21" ht="26.4" x14ac:dyDescent="0.3">
      <c r="A64" s="9" t="s">
        <v>181</v>
      </c>
      <c r="B64" s="10">
        <v>11184</v>
      </c>
      <c r="C64" s="10">
        <v>12540</v>
      </c>
      <c r="D64" s="10">
        <v>19752</v>
      </c>
      <c r="E64" s="10">
        <v>3636</v>
      </c>
      <c r="F64" s="10">
        <v>5390</v>
      </c>
      <c r="G64" s="10">
        <v>1580</v>
      </c>
      <c r="H64" s="10">
        <v>2490</v>
      </c>
      <c r="I64" s="10">
        <v>2320</v>
      </c>
      <c r="J64" s="10">
        <v>2160</v>
      </c>
      <c r="K64" s="10">
        <v>1240</v>
      </c>
      <c r="L64" s="10">
        <v>5160</v>
      </c>
      <c r="M64" s="10">
        <v>1920</v>
      </c>
      <c r="N64" s="10">
        <v>990</v>
      </c>
      <c r="O64" s="10">
        <v>975</v>
      </c>
      <c r="P64" s="10">
        <v>1140</v>
      </c>
      <c r="Q64" s="10">
        <v>1140</v>
      </c>
      <c r="R64" s="11">
        <v>1920</v>
      </c>
      <c r="S64" s="11">
        <v>800</v>
      </c>
      <c r="T64" s="11">
        <v>1908</v>
      </c>
      <c r="U64" s="11">
        <v>1560</v>
      </c>
    </row>
    <row r="65" spans="1:21" ht="26.4" x14ac:dyDescent="0.3">
      <c r="A65" s="9" t="s">
        <v>207</v>
      </c>
      <c r="B65" s="10">
        <v>10785</v>
      </c>
      <c r="C65" s="10">
        <v>11565</v>
      </c>
      <c r="D65" s="10">
        <v>13376</v>
      </c>
      <c r="E65" s="10">
        <v>3090</v>
      </c>
      <c r="F65" s="10">
        <v>8190</v>
      </c>
      <c r="G65" s="10">
        <v>1320</v>
      </c>
      <c r="H65" s="10">
        <v>1970</v>
      </c>
      <c r="I65" s="10">
        <v>1440</v>
      </c>
      <c r="J65" s="10">
        <v>1360</v>
      </c>
      <c r="K65" s="10">
        <v>760</v>
      </c>
      <c r="L65" s="10">
        <v>3200</v>
      </c>
      <c r="M65" s="10">
        <v>1200</v>
      </c>
      <c r="N65" s="10">
        <v>1004</v>
      </c>
      <c r="O65" s="10">
        <v>855</v>
      </c>
      <c r="P65" s="10">
        <v>684</v>
      </c>
      <c r="Q65" s="10">
        <v>456</v>
      </c>
      <c r="R65" s="11">
        <v>1320</v>
      </c>
      <c r="S65" s="11">
        <v>200</v>
      </c>
      <c r="T65" s="11">
        <v>1108</v>
      </c>
      <c r="U65" s="11">
        <v>3024</v>
      </c>
    </row>
    <row r="66" spans="1:21" ht="26.4" x14ac:dyDescent="0.3">
      <c r="A66" s="9" t="s">
        <v>208</v>
      </c>
      <c r="B66" s="10">
        <v>13800</v>
      </c>
      <c r="C66" s="10">
        <v>13116</v>
      </c>
      <c r="D66" s="10">
        <v>7480</v>
      </c>
      <c r="E66" s="10">
        <v>2883</v>
      </c>
      <c r="F66" s="10">
        <v>5200</v>
      </c>
      <c r="G66" s="10">
        <v>2295</v>
      </c>
      <c r="H66" s="10">
        <v>3075</v>
      </c>
      <c r="I66" s="10">
        <v>2310</v>
      </c>
      <c r="J66" s="10">
        <v>1920</v>
      </c>
      <c r="K66" s="10">
        <v>1080</v>
      </c>
      <c r="L66" s="10">
        <v>4560</v>
      </c>
      <c r="M66" s="10">
        <v>1680</v>
      </c>
      <c r="N66" s="10">
        <v>1305</v>
      </c>
      <c r="O66" s="10">
        <v>1150</v>
      </c>
      <c r="P66" s="10">
        <v>1368</v>
      </c>
      <c r="Q66" s="10">
        <v>1596</v>
      </c>
      <c r="R66" s="11">
        <v>1056</v>
      </c>
      <c r="S66" s="11">
        <v>200</v>
      </c>
      <c r="T66" s="11">
        <v>1000</v>
      </c>
      <c r="U66" s="11">
        <v>2670</v>
      </c>
    </row>
    <row r="67" spans="1:21" ht="26.4" x14ac:dyDescent="0.3">
      <c r="A67" s="9" t="s">
        <v>105</v>
      </c>
      <c r="B67" s="10">
        <v>13496</v>
      </c>
      <c r="C67" s="10">
        <v>18636</v>
      </c>
      <c r="D67" s="10">
        <v>14208</v>
      </c>
      <c r="E67" s="10">
        <v>3945</v>
      </c>
      <c r="F67" s="10">
        <v>4750</v>
      </c>
      <c r="G67" s="10">
        <v>1060</v>
      </c>
      <c r="H67" s="10">
        <v>3100</v>
      </c>
      <c r="I67" s="10">
        <v>2480</v>
      </c>
      <c r="J67" s="10">
        <v>2360</v>
      </c>
      <c r="K67" s="10">
        <v>1320</v>
      </c>
      <c r="L67" s="10">
        <v>5560</v>
      </c>
      <c r="M67" s="10">
        <v>2040</v>
      </c>
      <c r="N67" s="10">
        <v>1274</v>
      </c>
      <c r="O67" s="10">
        <v>1004</v>
      </c>
      <c r="P67" s="10">
        <v>984</v>
      </c>
      <c r="Q67" s="10">
        <v>1209</v>
      </c>
      <c r="R67" s="11">
        <v>1056</v>
      </c>
      <c r="S67" s="11">
        <v>600</v>
      </c>
      <c r="T67" s="11">
        <v>1108</v>
      </c>
      <c r="U67" s="11">
        <v>2880</v>
      </c>
    </row>
    <row r="68" spans="1:21" ht="26.4" x14ac:dyDescent="0.3">
      <c r="A68" s="9" t="s">
        <v>209</v>
      </c>
      <c r="B68" s="10">
        <v>7582</v>
      </c>
      <c r="C68" s="10">
        <v>9634</v>
      </c>
      <c r="D68" s="10">
        <v>7656</v>
      </c>
      <c r="E68" s="10">
        <v>4707</v>
      </c>
      <c r="F68" s="10">
        <v>2375</v>
      </c>
      <c r="G68" s="10">
        <v>1580</v>
      </c>
      <c r="H68" s="10">
        <v>3340</v>
      </c>
      <c r="I68" s="10">
        <v>1920</v>
      </c>
      <c r="J68" s="10">
        <v>1800</v>
      </c>
      <c r="K68" s="10">
        <v>1000</v>
      </c>
      <c r="L68" s="10">
        <v>4280</v>
      </c>
      <c r="M68" s="10">
        <v>1560</v>
      </c>
      <c r="N68" s="10">
        <v>1390</v>
      </c>
      <c r="O68" s="10">
        <v>1235</v>
      </c>
      <c r="P68" s="10">
        <v>1368</v>
      </c>
      <c r="Q68" s="10">
        <v>1596</v>
      </c>
      <c r="R68" s="11">
        <v>1056</v>
      </c>
      <c r="S68" s="11">
        <v>200</v>
      </c>
      <c r="T68" s="11">
        <v>1908</v>
      </c>
      <c r="U68" s="11">
        <v>3480</v>
      </c>
    </row>
    <row r="69" spans="1:21" ht="39.6" x14ac:dyDescent="0.3">
      <c r="A69" s="9" t="s">
        <v>78</v>
      </c>
      <c r="B69" s="10">
        <v>10477</v>
      </c>
      <c r="C69" s="10">
        <v>15109</v>
      </c>
      <c r="D69" s="10">
        <v>12496</v>
      </c>
      <c r="E69" s="10">
        <v>3111</v>
      </c>
      <c r="F69" s="10">
        <v>5680</v>
      </c>
      <c r="G69" s="10">
        <v>1294</v>
      </c>
      <c r="H69" s="10">
        <v>2944</v>
      </c>
      <c r="I69" s="10">
        <v>2390</v>
      </c>
      <c r="J69" s="10">
        <v>2240</v>
      </c>
      <c r="K69" s="10">
        <v>1240</v>
      </c>
      <c r="L69" s="10">
        <v>5680</v>
      </c>
      <c r="M69" s="10">
        <v>2000</v>
      </c>
      <c r="N69" s="10">
        <v>987</v>
      </c>
      <c r="O69" s="10">
        <v>807</v>
      </c>
      <c r="P69" s="10">
        <v>1368</v>
      </c>
      <c r="Q69" s="10">
        <v>1596</v>
      </c>
      <c r="R69" s="10">
        <v>1200</v>
      </c>
      <c r="S69" s="10">
        <v>400</v>
      </c>
      <c r="T69" s="10">
        <v>1800</v>
      </c>
      <c r="U69" s="10">
        <v>2852</v>
      </c>
    </row>
    <row r="70" spans="1:21" ht="26.4" x14ac:dyDescent="0.3">
      <c r="A70" s="9" t="s">
        <v>144</v>
      </c>
      <c r="B70" s="10">
        <v>14084</v>
      </c>
      <c r="C70" s="10">
        <v>14506</v>
      </c>
      <c r="D70" s="10">
        <v>7832</v>
      </c>
      <c r="E70" s="10">
        <v>2727</v>
      </c>
      <c r="F70" s="10">
        <v>6800</v>
      </c>
      <c r="G70" s="10">
        <v>1645</v>
      </c>
      <c r="H70" s="10">
        <v>3970</v>
      </c>
      <c r="I70" s="10">
        <v>2520</v>
      </c>
      <c r="J70" s="10">
        <v>2360</v>
      </c>
      <c r="K70" s="10">
        <v>1320</v>
      </c>
      <c r="L70" s="10">
        <v>5600</v>
      </c>
      <c r="M70" s="10">
        <v>2080</v>
      </c>
      <c r="N70" s="10">
        <v>980</v>
      </c>
      <c r="O70" s="10">
        <v>825</v>
      </c>
      <c r="P70" s="10">
        <v>1368</v>
      </c>
      <c r="Q70" s="10">
        <v>1596</v>
      </c>
      <c r="R70" s="11">
        <v>1056</v>
      </c>
      <c r="S70" s="11">
        <v>200</v>
      </c>
      <c r="T70" s="11">
        <v>1000</v>
      </c>
      <c r="U70" s="11">
        <v>2160</v>
      </c>
    </row>
    <row r="71" spans="1:21" ht="26.4" x14ac:dyDescent="0.3">
      <c r="A71" s="9" t="s">
        <v>114</v>
      </c>
      <c r="B71" s="10">
        <v>7850</v>
      </c>
      <c r="C71" s="10">
        <v>10102</v>
      </c>
      <c r="D71" s="10">
        <v>11616</v>
      </c>
      <c r="E71" s="10">
        <v>2499</v>
      </c>
      <c r="F71" s="10">
        <v>4800</v>
      </c>
      <c r="G71" s="10">
        <v>1320</v>
      </c>
      <c r="H71" s="10">
        <v>2100</v>
      </c>
      <c r="I71" s="10">
        <v>2510</v>
      </c>
      <c r="J71" s="10">
        <v>2120</v>
      </c>
      <c r="K71" s="10">
        <v>1200</v>
      </c>
      <c r="L71" s="10">
        <v>5040</v>
      </c>
      <c r="M71" s="10">
        <v>1840</v>
      </c>
      <c r="N71" s="10">
        <v>1270</v>
      </c>
      <c r="O71" s="10">
        <v>1040</v>
      </c>
      <c r="P71" s="10">
        <v>1368</v>
      </c>
      <c r="Q71" s="10">
        <v>1596</v>
      </c>
      <c r="R71" s="11">
        <v>1056</v>
      </c>
      <c r="S71" s="11">
        <v>200</v>
      </c>
      <c r="T71" s="11">
        <v>1800</v>
      </c>
      <c r="U71" s="11">
        <v>3120</v>
      </c>
    </row>
    <row r="72" spans="1:21" ht="26.4" x14ac:dyDescent="0.3">
      <c r="A72" s="9" t="s">
        <v>155</v>
      </c>
      <c r="B72" s="10">
        <v>13509</v>
      </c>
      <c r="C72" s="10">
        <v>16812</v>
      </c>
      <c r="D72" s="10">
        <v>12456</v>
      </c>
      <c r="E72" s="10">
        <v>2805</v>
      </c>
      <c r="F72" s="10">
        <v>4030</v>
      </c>
      <c r="G72" s="10">
        <v>1060</v>
      </c>
      <c r="H72" s="10">
        <v>2425</v>
      </c>
      <c r="I72" s="10">
        <v>3510</v>
      </c>
      <c r="J72" s="10">
        <v>3040</v>
      </c>
      <c r="K72" s="10">
        <v>1720</v>
      </c>
      <c r="L72" s="10">
        <v>7240</v>
      </c>
      <c r="M72" s="10">
        <v>2680</v>
      </c>
      <c r="N72" s="10">
        <v>1455</v>
      </c>
      <c r="O72" s="10">
        <v>1225</v>
      </c>
      <c r="P72" s="10">
        <v>1140</v>
      </c>
      <c r="Q72" s="11">
        <v>1140</v>
      </c>
      <c r="R72" s="10">
        <v>1584</v>
      </c>
      <c r="S72" s="10">
        <v>400</v>
      </c>
      <c r="T72" s="10">
        <v>1108</v>
      </c>
      <c r="U72" s="10">
        <v>4244</v>
      </c>
    </row>
    <row r="73" spans="1:21" ht="26.4" x14ac:dyDescent="0.3">
      <c r="A73" s="9" t="s">
        <v>115</v>
      </c>
      <c r="B73" s="10">
        <v>10047</v>
      </c>
      <c r="C73" s="10">
        <v>15669</v>
      </c>
      <c r="D73" s="10">
        <v>12672</v>
      </c>
      <c r="E73" s="10">
        <v>2499</v>
      </c>
      <c r="F73" s="10">
        <v>4960</v>
      </c>
      <c r="G73" s="10">
        <v>1385</v>
      </c>
      <c r="H73" s="10">
        <v>4140</v>
      </c>
      <c r="I73" s="10">
        <v>1560</v>
      </c>
      <c r="J73" s="10">
        <v>1480</v>
      </c>
      <c r="K73" s="10">
        <v>840</v>
      </c>
      <c r="L73" s="10">
        <v>3520</v>
      </c>
      <c r="M73" s="10">
        <v>1280</v>
      </c>
      <c r="N73" s="10">
        <v>825</v>
      </c>
      <c r="O73" s="10">
        <v>735</v>
      </c>
      <c r="P73" s="10">
        <v>1368</v>
      </c>
      <c r="Q73" s="10">
        <v>1596</v>
      </c>
      <c r="R73" s="11">
        <v>1056</v>
      </c>
      <c r="S73" s="11">
        <v>200</v>
      </c>
      <c r="T73" s="11">
        <v>1000</v>
      </c>
      <c r="U73" s="11">
        <v>2600</v>
      </c>
    </row>
    <row r="74" spans="1:21" ht="26.4" x14ac:dyDescent="0.3">
      <c r="A74" s="9" t="s">
        <v>210</v>
      </c>
      <c r="B74" s="10">
        <v>6435</v>
      </c>
      <c r="C74" s="10">
        <v>10287</v>
      </c>
      <c r="D74" s="10">
        <v>4224</v>
      </c>
      <c r="E74" s="10">
        <v>1593</v>
      </c>
      <c r="F74" s="10">
        <v>1600</v>
      </c>
      <c r="G74" s="10">
        <v>1060</v>
      </c>
      <c r="H74" s="10">
        <v>1710</v>
      </c>
      <c r="I74" s="10">
        <v>1120</v>
      </c>
      <c r="J74" s="10">
        <v>1080</v>
      </c>
      <c r="K74" s="10">
        <v>600</v>
      </c>
      <c r="L74" s="10">
        <v>2520</v>
      </c>
      <c r="M74" s="10">
        <v>920</v>
      </c>
      <c r="N74" s="10">
        <v>535</v>
      </c>
      <c r="O74" s="10">
        <v>395</v>
      </c>
      <c r="P74" s="10">
        <v>684</v>
      </c>
      <c r="Q74" s="10">
        <v>912</v>
      </c>
      <c r="R74" s="11">
        <v>792</v>
      </c>
      <c r="S74" s="11">
        <v>200</v>
      </c>
      <c r="T74" s="11">
        <v>1000</v>
      </c>
      <c r="U74" s="11">
        <v>1448</v>
      </c>
    </row>
    <row r="75" spans="1:21" ht="26.4" x14ac:dyDescent="0.3">
      <c r="A75" s="9" t="s">
        <v>183</v>
      </c>
      <c r="B75" s="10">
        <v>9966</v>
      </c>
      <c r="C75" s="10">
        <v>16470</v>
      </c>
      <c r="D75" s="10">
        <v>10080</v>
      </c>
      <c r="E75" s="10">
        <v>4095</v>
      </c>
      <c r="F75" s="10">
        <v>5790</v>
      </c>
      <c r="G75" s="10">
        <v>1060</v>
      </c>
      <c r="H75" s="10">
        <v>3230</v>
      </c>
      <c r="I75" s="10">
        <v>2720</v>
      </c>
      <c r="J75" s="10">
        <v>2560</v>
      </c>
      <c r="K75" s="10">
        <v>1440</v>
      </c>
      <c r="L75" s="10">
        <v>6120</v>
      </c>
      <c r="M75" s="10">
        <v>2240</v>
      </c>
      <c r="N75" s="10">
        <v>1210</v>
      </c>
      <c r="O75" s="10">
        <v>930</v>
      </c>
      <c r="P75" s="10">
        <v>684</v>
      </c>
      <c r="Q75" s="10">
        <v>684</v>
      </c>
      <c r="R75" s="11">
        <v>1056</v>
      </c>
      <c r="S75" s="11">
        <v>200</v>
      </c>
      <c r="T75" s="11">
        <v>1108</v>
      </c>
      <c r="U75" s="11">
        <v>1468</v>
      </c>
    </row>
    <row r="76" spans="1:21" ht="26.4" x14ac:dyDescent="0.3">
      <c r="A76" s="9" t="s">
        <v>211</v>
      </c>
      <c r="B76" s="10">
        <v>11073</v>
      </c>
      <c r="C76" s="10">
        <v>14031</v>
      </c>
      <c r="D76" s="10">
        <v>11640</v>
      </c>
      <c r="E76" s="10">
        <v>3339</v>
      </c>
      <c r="F76" s="10">
        <v>3200</v>
      </c>
      <c r="G76" s="10">
        <v>1320</v>
      </c>
      <c r="H76" s="10">
        <v>3270</v>
      </c>
      <c r="I76" s="10">
        <v>1920</v>
      </c>
      <c r="J76" s="10">
        <v>1800</v>
      </c>
      <c r="K76" s="10">
        <v>1040</v>
      </c>
      <c r="L76" s="10">
        <v>4320</v>
      </c>
      <c r="M76" s="10">
        <v>1600</v>
      </c>
      <c r="N76" s="10">
        <v>1165</v>
      </c>
      <c r="O76" s="10">
        <v>1010</v>
      </c>
      <c r="P76" s="10">
        <v>456</v>
      </c>
      <c r="Q76" s="10">
        <v>684</v>
      </c>
      <c r="R76" s="11">
        <v>1100</v>
      </c>
      <c r="S76" s="11">
        <v>200</v>
      </c>
      <c r="T76" s="11">
        <v>1000</v>
      </c>
      <c r="U76" s="11">
        <v>1378</v>
      </c>
    </row>
    <row r="77" spans="1:21" ht="26.4" x14ac:dyDescent="0.3">
      <c r="A77" s="9" t="s">
        <v>182</v>
      </c>
      <c r="B77" s="10">
        <v>8424</v>
      </c>
      <c r="C77" s="10">
        <v>10032</v>
      </c>
      <c r="D77" s="10">
        <v>10032</v>
      </c>
      <c r="E77" s="10">
        <v>3408</v>
      </c>
      <c r="F77" s="10">
        <v>4190</v>
      </c>
      <c r="G77" s="10">
        <v>1320</v>
      </c>
      <c r="H77" s="10">
        <v>2490</v>
      </c>
      <c r="I77" s="10">
        <v>1600</v>
      </c>
      <c r="J77" s="10">
        <v>1480</v>
      </c>
      <c r="K77" s="10">
        <v>840</v>
      </c>
      <c r="L77" s="10">
        <v>3560</v>
      </c>
      <c r="M77" s="10">
        <v>1320</v>
      </c>
      <c r="N77" s="10">
        <v>1240</v>
      </c>
      <c r="O77" s="11">
        <v>1010</v>
      </c>
      <c r="P77" s="10">
        <v>684</v>
      </c>
      <c r="Q77" s="10">
        <v>912</v>
      </c>
      <c r="R77" s="11">
        <v>792</v>
      </c>
      <c r="S77" s="11">
        <v>200</v>
      </c>
      <c r="T77" s="11">
        <v>1108</v>
      </c>
      <c r="U77" s="11">
        <v>1960</v>
      </c>
    </row>
    <row r="78" spans="1:21" ht="26.4" x14ac:dyDescent="0.3">
      <c r="A78" s="9" t="s">
        <v>116</v>
      </c>
      <c r="B78" s="10">
        <v>8544</v>
      </c>
      <c r="C78" s="10">
        <v>11199</v>
      </c>
      <c r="D78" s="10">
        <v>8712</v>
      </c>
      <c r="E78" s="10">
        <v>3939</v>
      </c>
      <c r="F78" s="10">
        <v>4800</v>
      </c>
      <c r="G78" s="10">
        <v>1320</v>
      </c>
      <c r="H78" s="10">
        <v>1785</v>
      </c>
      <c r="I78" s="10">
        <v>2840</v>
      </c>
      <c r="J78" s="10">
        <v>2640</v>
      </c>
      <c r="K78" s="10">
        <v>1480</v>
      </c>
      <c r="L78" s="10">
        <v>6320</v>
      </c>
      <c r="M78" s="10">
        <v>2320</v>
      </c>
      <c r="N78" s="10">
        <v>1415</v>
      </c>
      <c r="O78" s="10">
        <v>1260</v>
      </c>
      <c r="P78" s="10">
        <v>1368</v>
      </c>
      <c r="Q78" s="10">
        <v>1596</v>
      </c>
      <c r="R78" s="11">
        <v>1056</v>
      </c>
      <c r="S78" s="11">
        <v>200</v>
      </c>
      <c r="T78" s="11">
        <v>1000</v>
      </c>
      <c r="U78" s="11">
        <v>2560</v>
      </c>
    </row>
    <row r="79" spans="1:21" ht="26.4" x14ac:dyDescent="0.3">
      <c r="A79" s="9" t="s">
        <v>184</v>
      </c>
      <c r="B79" s="10">
        <v>12207</v>
      </c>
      <c r="C79" s="10">
        <v>16695</v>
      </c>
      <c r="D79" s="10">
        <v>15796</v>
      </c>
      <c r="E79" s="10">
        <v>3714</v>
      </c>
      <c r="F79" s="10">
        <v>5600</v>
      </c>
      <c r="G79" s="10">
        <v>1645</v>
      </c>
      <c r="H79" s="10">
        <v>2295</v>
      </c>
      <c r="I79" s="10">
        <v>1560</v>
      </c>
      <c r="J79" s="10">
        <v>1480</v>
      </c>
      <c r="K79" s="10">
        <v>840</v>
      </c>
      <c r="L79" s="10">
        <v>3480</v>
      </c>
      <c r="M79" s="10">
        <v>1280</v>
      </c>
      <c r="N79" s="10">
        <v>1470</v>
      </c>
      <c r="O79" s="10">
        <v>1240</v>
      </c>
      <c r="P79" s="10">
        <v>912</v>
      </c>
      <c r="Q79" s="10">
        <v>1140</v>
      </c>
      <c r="R79" s="11">
        <v>1320</v>
      </c>
      <c r="S79" s="11">
        <v>200</v>
      </c>
      <c r="T79" s="11">
        <v>1800</v>
      </c>
      <c r="U79" s="11">
        <v>3120</v>
      </c>
    </row>
    <row r="80" spans="1:21" ht="26.4" x14ac:dyDescent="0.3">
      <c r="A80" s="9" t="s">
        <v>117</v>
      </c>
      <c r="B80" s="10">
        <v>11526</v>
      </c>
      <c r="C80" s="10">
        <v>20322</v>
      </c>
      <c r="D80" s="10">
        <v>13948</v>
      </c>
      <c r="E80" s="10">
        <v>2802</v>
      </c>
      <c r="F80" s="10">
        <v>3600</v>
      </c>
      <c r="G80" s="10">
        <v>1320</v>
      </c>
      <c r="H80" s="10">
        <v>2295</v>
      </c>
      <c r="I80" s="10">
        <v>2000</v>
      </c>
      <c r="J80" s="10">
        <v>1880</v>
      </c>
      <c r="K80" s="10">
        <v>1080</v>
      </c>
      <c r="L80" s="10">
        <v>4480</v>
      </c>
      <c r="M80" s="10">
        <v>1640</v>
      </c>
      <c r="N80" s="10">
        <v>1415</v>
      </c>
      <c r="O80" s="10">
        <v>1160</v>
      </c>
      <c r="P80" s="10">
        <v>1368</v>
      </c>
      <c r="Q80" s="10">
        <v>1596</v>
      </c>
      <c r="R80" s="11">
        <v>1056</v>
      </c>
      <c r="S80" s="11">
        <v>200</v>
      </c>
      <c r="T80" s="11">
        <v>1000</v>
      </c>
      <c r="U80" s="11">
        <v>3480</v>
      </c>
    </row>
    <row r="81" spans="1:21" ht="26.4" x14ac:dyDescent="0.3">
      <c r="A81" s="9" t="s">
        <v>186</v>
      </c>
      <c r="B81" s="10">
        <v>7314</v>
      </c>
      <c r="C81" s="10">
        <v>11157</v>
      </c>
      <c r="D81" s="10">
        <v>23592</v>
      </c>
      <c r="E81" s="10">
        <v>4401</v>
      </c>
      <c r="F81" s="10">
        <v>4190</v>
      </c>
      <c r="G81" s="10">
        <v>2360</v>
      </c>
      <c r="H81" s="10">
        <v>3270</v>
      </c>
      <c r="I81" s="10">
        <v>2320</v>
      </c>
      <c r="J81" s="10">
        <v>2160</v>
      </c>
      <c r="K81" s="10">
        <v>1200</v>
      </c>
      <c r="L81" s="10">
        <v>5280</v>
      </c>
      <c r="M81" s="10">
        <v>1880</v>
      </c>
      <c r="N81" s="10">
        <v>1620</v>
      </c>
      <c r="O81" s="10">
        <v>1390</v>
      </c>
      <c r="P81" s="10">
        <v>1368</v>
      </c>
      <c r="Q81" s="10">
        <v>1368</v>
      </c>
      <c r="R81" s="11">
        <v>1056</v>
      </c>
      <c r="S81" s="11">
        <v>400</v>
      </c>
      <c r="T81" s="11">
        <v>1308</v>
      </c>
      <c r="U81" s="11">
        <v>2728</v>
      </c>
    </row>
    <row r="82" spans="1:21" ht="26.4" x14ac:dyDescent="0.3">
      <c r="A82" s="9" t="s">
        <v>187</v>
      </c>
      <c r="B82" s="10">
        <v>8254</v>
      </c>
      <c r="C82" s="10">
        <v>15471</v>
      </c>
      <c r="D82" s="10">
        <v>14344</v>
      </c>
      <c r="E82" s="10">
        <v>3864</v>
      </c>
      <c r="F82" s="10">
        <v>4590</v>
      </c>
      <c r="G82" s="10">
        <v>1320</v>
      </c>
      <c r="H82" s="10">
        <v>3230</v>
      </c>
      <c r="I82" s="10">
        <v>1480</v>
      </c>
      <c r="J82" s="10">
        <v>1400</v>
      </c>
      <c r="K82" s="10">
        <v>760</v>
      </c>
      <c r="L82" s="10">
        <v>3280</v>
      </c>
      <c r="M82" s="10">
        <v>1200</v>
      </c>
      <c r="N82" s="10">
        <v>1370</v>
      </c>
      <c r="O82" s="10">
        <v>1140</v>
      </c>
      <c r="P82" s="10">
        <v>1368</v>
      </c>
      <c r="Q82" s="10">
        <v>1596</v>
      </c>
      <c r="R82" s="11">
        <v>1056</v>
      </c>
      <c r="S82" s="11">
        <v>200</v>
      </c>
      <c r="T82" s="11">
        <v>2608</v>
      </c>
      <c r="U82" s="11">
        <v>1830</v>
      </c>
    </row>
    <row r="83" spans="1:21" ht="26.4" x14ac:dyDescent="0.3">
      <c r="A83" s="9" t="s">
        <v>58</v>
      </c>
      <c r="B83" s="10">
        <v>8917</v>
      </c>
      <c r="C83" s="10">
        <v>16158</v>
      </c>
      <c r="D83" s="10">
        <v>9428</v>
      </c>
      <c r="E83" s="10">
        <v>3252</v>
      </c>
      <c r="F83" s="10">
        <v>5390</v>
      </c>
      <c r="G83" s="10">
        <v>1110</v>
      </c>
      <c r="H83" s="10">
        <v>2725</v>
      </c>
      <c r="I83" s="10">
        <v>2750</v>
      </c>
      <c r="J83" s="10">
        <v>2600</v>
      </c>
      <c r="K83" s="10">
        <v>1440</v>
      </c>
      <c r="L83" s="10">
        <v>6480</v>
      </c>
      <c r="M83" s="10">
        <v>2280</v>
      </c>
      <c r="N83" s="10">
        <v>660</v>
      </c>
      <c r="O83" s="10">
        <v>505</v>
      </c>
      <c r="P83" s="10">
        <v>684</v>
      </c>
      <c r="Q83" s="10">
        <v>912</v>
      </c>
      <c r="R83" s="11">
        <v>792</v>
      </c>
      <c r="S83" s="11">
        <v>200</v>
      </c>
      <c r="T83" s="11">
        <v>1108</v>
      </c>
      <c r="U83" s="11">
        <v>2300</v>
      </c>
    </row>
    <row r="84" spans="1:21" ht="26.4" x14ac:dyDescent="0.3">
      <c r="A84" s="9" t="s">
        <v>156</v>
      </c>
      <c r="B84" s="10">
        <v>12510</v>
      </c>
      <c r="C84" s="10">
        <v>16071</v>
      </c>
      <c r="D84" s="10">
        <v>14388</v>
      </c>
      <c r="E84" s="10">
        <v>2961</v>
      </c>
      <c r="F84" s="10">
        <v>3390</v>
      </c>
      <c r="G84" s="10">
        <v>1840</v>
      </c>
      <c r="H84" s="10">
        <v>1840</v>
      </c>
      <c r="I84" s="10">
        <v>2440</v>
      </c>
      <c r="J84" s="10">
        <v>2320</v>
      </c>
      <c r="K84" s="10">
        <v>1280</v>
      </c>
      <c r="L84" s="10">
        <v>5480</v>
      </c>
      <c r="M84" s="10">
        <v>2040</v>
      </c>
      <c r="N84" s="10">
        <v>1305</v>
      </c>
      <c r="O84" s="10">
        <v>1290</v>
      </c>
      <c r="P84" s="10">
        <v>1140</v>
      </c>
      <c r="Q84" s="10">
        <v>1140</v>
      </c>
      <c r="R84" s="10">
        <v>1584</v>
      </c>
      <c r="S84" s="10">
        <v>600</v>
      </c>
      <c r="T84" s="10">
        <v>1308</v>
      </c>
      <c r="U84" s="10">
        <v>2160</v>
      </c>
    </row>
    <row r="85" spans="1:21" ht="39.6" x14ac:dyDescent="0.3">
      <c r="A85" s="9" t="s">
        <v>185</v>
      </c>
      <c r="B85" s="10">
        <v>9404</v>
      </c>
      <c r="C85" s="10">
        <v>9774</v>
      </c>
      <c r="D85" s="10">
        <v>10692</v>
      </c>
      <c r="E85" s="10">
        <v>2643</v>
      </c>
      <c r="F85" s="10">
        <v>5390</v>
      </c>
      <c r="G85" s="10">
        <v>1710</v>
      </c>
      <c r="H85" s="10">
        <v>2905</v>
      </c>
      <c r="I85" s="10">
        <v>2360</v>
      </c>
      <c r="J85" s="10">
        <v>2240</v>
      </c>
      <c r="K85" s="10">
        <v>1280</v>
      </c>
      <c r="L85" s="10">
        <v>5240</v>
      </c>
      <c r="M85" s="10">
        <v>1960</v>
      </c>
      <c r="N85" s="10">
        <v>1697</v>
      </c>
      <c r="O85" s="10">
        <v>1402</v>
      </c>
      <c r="P85" s="10">
        <v>1368</v>
      </c>
      <c r="Q85" s="10">
        <v>1596</v>
      </c>
      <c r="R85" s="11">
        <v>1056</v>
      </c>
      <c r="S85" s="11">
        <v>200</v>
      </c>
      <c r="T85" s="11">
        <v>2608</v>
      </c>
      <c r="U85" s="11">
        <v>1960</v>
      </c>
    </row>
    <row r="86" spans="1:21" ht="39.6" x14ac:dyDescent="0.3">
      <c r="A86" s="9" t="s">
        <v>237</v>
      </c>
      <c r="B86" s="10">
        <v>12474</v>
      </c>
      <c r="C86" s="10">
        <v>12834</v>
      </c>
      <c r="D86" s="10">
        <v>11660</v>
      </c>
      <c r="E86" s="10">
        <v>2124</v>
      </c>
      <c r="F86" s="10">
        <v>4190</v>
      </c>
      <c r="G86" s="10">
        <v>2100</v>
      </c>
      <c r="H86" s="10">
        <v>2490</v>
      </c>
      <c r="I86" s="10">
        <v>1630</v>
      </c>
      <c r="J86" s="10">
        <v>1280</v>
      </c>
      <c r="K86" s="10">
        <v>720</v>
      </c>
      <c r="L86" s="10">
        <v>3040</v>
      </c>
      <c r="M86" s="10">
        <v>1120</v>
      </c>
      <c r="N86" s="10">
        <v>1470</v>
      </c>
      <c r="O86" s="10">
        <v>1430</v>
      </c>
      <c r="P86" s="10">
        <v>684</v>
      </c>
      <c r="Q86" s="10">
        <v>684</v>
      </c>
      <c r="R86" s="11">
        <v>1320</v>
      </c>
      <c r="S86" s="11">
        <v>400</v>
      </c>
      <c r="T86" s="11">
        <v>1108</v>
      </c>
      <c r="U86" s="11">
        <v>3668</v>
      </c>
    </row>
    <row r="87" spans="1:21" ht="26.4" x14ac:dyDescent="0.3">
      <c r="A87" s="9" t="s">
        <v>32</v>
      </c>
      <c r="B87" s="10">
        <v>9840</v>
      </c>
      <c r="C87" s="10">
        <v>12177</v>
      </c>
      <c r="D87" s="10">
        <v>15048</v>
      </c>
      <c r="E87" s="10">
        <v>1743</v>
      </c>
      <c r="F87" s="10">
        <v>4830</v>
      </c>
      <c r="G87" s="10">
        <v>1580</v>
      </c>
      <c r="H87" s="10">
        <v>4660</v>
      </c>
      <c r="I87" s="10">
        <v>2750</v>
      </c>
      <c r="J87" s="10">
        <v>1720</v>
      </c>
      <c r="K87" s="10">
        <v>1040</v>
      </c>
      <c r="L87" s="10">
        <v>4840</v>
      </c>
      <c r="M87" s="10">
        <v>1960</v>
      </c>
      <c r="N87" s="10">
        <v>1625</v>
      </c>
      <c r="O87" s="10">
        <v>1395</v>
      </c>
      <c r="P87" s="11">
        <v>684</v>
      </c>
      <c r="Q87" s="10">
        <v>684</v>
      </c>
      <c r="R87" s="11">
        <v>1440</v>
      </c>
      <c r="S87" s="11">
        <v>400</v>
      </c>
      <c r="T87" s="11">
        <v>1908</v>
      </c>
      <c r="U87" s="11">
        <v>4080</v>
      </c>
    </row>
    <row r="88" spans="1:21" ht="39.6" x14ac:dyDescent="0.3">
      <c r="A88" s="9" t="s">
        <v>264</v>
      </c>
      <c r="B88" s="10">
        <v>11166</v>
      </c>
      <c r="C88" s="10">
        <v>17547</v>
      </c>
      <c r="D88" s="10">
        <v>10032</v>
      </c>
      <c r="E88" s="10">
        <v>3036</v>
      </c>
      <c r="F88" s="10">
        <v>3390</v>
      </c>
      <c r="G88" s="10">
        <v>1320</v>
      </c>
      <c r="H88" s="10">
        <v>1840</v>
      </c>
      <c r="I88" s="10">
        <v>1840</v>
      </c>
      <c r="J88" s="10">
        <v>1720</v>
      </c>
      <c r="K88" s="10">
        <v>960</v>
      </c>
      <c r="L88" s="10">
        <v>4080</v>
      </c>
      <c r="M88" s="10">
        <v>1520</v>
      </c>
      <c r="N88" s="10">
        <v>925</v>
      </c>
      <c r="O88" s="10">
        <v>910</v>
      </c>
      <c r="P88" s="10">
        <v>684</v>
      </c>
      <c r="Q88" s="10">
        <v>684</v>
      </c>
      <c r="R88" s="11">
        <v>792</v>
      </c>
      <c r="S88" s="11">
        <v>400</v>
      </c>
      <c r="T88" s="11">
        <v>1108</v>
      </c>
      <c r="U88" s="11">
        <v>4606</v>
      </c>
    </row>
    <row r="89" spans="1:21" ht="26.4" x14ac:dyDescent="0.3">
      <c r="A89" s="9" t="s">
        <v>212</v>
      </c>
      <c r="B89" s="10">
        <v>12780</v>
      </c>
      <c r="C89" s="10">
        <v>15846</v>
      </c>
      <c r="D89" s="10">
        <v>16512</v>
      </c>
      <c r="E89" s="10">
        <v>2880</v>
      </c>
      <c r="F89" s="10">
        <v>3790</v>
      </c>
      <c r="G89" s="10">
        <v>1515</v>
      </c>
      <c r="H89" s="10">
        <v>3270</v>
      </c>
      <c r="I89" s="10">
        <v>2270</v>
      </c>
      <c r="J89" s="10">
        <v>1880</v>
      </c>
      <c r="K89" s="10">
        <v>1040</v>
      </c>
      <c r="L89" s="10">
        <v>4440</v>
      </c>
      <c r="M89" s="10">
        <v>1640</v>
      </c>
      <c r="N89" s="10">
        <v>1255</v>
      </c>
      <c r="O89" s="10">
        <v>1025</v>
      </c>
      <c r="P89" s="10">
        <v>909</v>
      </c>
      <c r="Q89" s="10">
        <v>909</v>
      </c>
      <c r="R89" s="10">
        <v>1584</v>
      </c>
      <c r="S89" s="10">
        <v>400</v>
      </c>
      <c r="T89" s="10">
        <v>1908</v>
      </c>
      <c r="U89" s="10">
        <v>3600</v>
      </c>
    </row>
    <row r="90" spans="1:21" ht="39.6" x14ac:dyDescent="0.3">
      <c r="A90" s="9" t="s">
        <v>59</v>
      </c>
      <c r="B90" s="10">
        <v>13993</v>
      </c>
      <c r="C90" s="10">
        <v>17859</v>
      </c>
      <c r="D90" s="10">
        <v>15312</v>
      </c>
      <c r="E90" s="10">
        <v>4626</v>
      </c>
      <c r="F90" s="10">
        <v>6990</v>
      </c>
      <c r="G90" s="10">
        <v>2100</v>
      </c>
      <c r="H90" s="10">
        <v>4115</v>
      </c>
      <c r="I90" s="10">
        <v>2350</v>
      </c>
      <c r="J90" s="10">
        <v>1520</v>
      </c>
      <c r="K90" s="10">
        <v>920</v>
      </c>
      <c r="L90" s="10">
        <v>4280</v>
      </c>
      <c r="M90" s="10">
        <v>1760</v>
      </c>
      <c r="N90" s="10">
        <v>1277</v>
      </c>
      <c r="O90" s="10">
        <v>1106</v>
      </c>
      <c r="P90" s="10">
        <v>684</v>
      </c>
      <c r="Q90" s="10">
        <v>1140</v>
      </c>
      <c r="R90" s="11">
        <v>1920</v>
      </c>
      <c r="S90" s="11">
        <v>200</v>
      </c>
      <c r="T90" s="11">
        <v>1108</v>
      </c>
      <c r="U90" s="11">
        <v>4552</v>
      </c>
    </row>
    <row r="91" spans="1:21" ht="26.4" x14ac:dyDescent="0.3">
      <c r="A91" s="9" t="s">
        <v>118</v>
      </c>
      <c r="B91" s="10">
        <v>10632</v>
      </c>
      <c r="C91" s="10">
        <v>14364</v>
      </c>
      <c r="D91" s="10">
        <v>12984</v>
      </c>
      <c r="E91" s="10">
        <v>3795</v>
      </c>
      <c r="F91" s="10">
        <v>4590</v>
      </c>
      <c r="G91" s="10">
        <v>1840</v>
      </c>
      <c r="H91" s="10">
        <v>2490</v>
      </c>
      <c r="I91" s="10">
        <v>2240</v>
      </c>
      <c r="J91" s="10">
        <v>2120</v>
      </c>
      <c r="K91" s="10">
        <v>1200</v>
      </c>
      <c r="L91" s="10">
        <v>5040</v>
      </c>
      <c r="M91" s="10">
        <v>1840</v>
      </c>
      <c r="N91" s="10">
        <v>1885</v>
      </c>
      <c r="O91" s="10">
        <v>1780</v>
      </c>
      <c r="P91" s="10">
        <v>756</v>
      </c>
      <c r="Q91" s="10">
        <v>756</v>
      </c>
      <c r="R91" s="11">
        <v>1320</v>
      </c>
      <c r="S91" s="11">
        <v>200</v>
      </c>
      <c r="T91" s="11">
        <v>1908</v>
      </c>
      <c r="U91" s="11">
        <v>2416</v>
      </c>
    </row>
    <row r="92" spans="1:21" ht="39.6" x14ac:dyDescent="0.3">
      <c r="A92" s="9" t="s">
        <v>60</v>
      </c>
      <c r="B92" s="10">
        <v>11607</v>
      </c>
      <c r="C92" s="10">
        <v>17484</v>
      </c>
      <c r="D92" s="10">
        <v>14568</v>
      </c>
      <c r="E92" s="10">
        <v>2880</v>
      </c>
      <c r="F92" s="10">
        <v>5390</v>
      </c>
      <c r="G92" s="10">
        <v>1125</v>
      </c>
      <c r="H92" s="10">
        <v>2685</v>
      </c>
      <c r="I92" s="10">
        <v>1880</v>
      </c>
      <c r="J92" s="10">
        <v>1640</v>
      </c>
      <c r="K92" s="10">
        <v>880</v>
      </c>
      <c r="L92" s="10">
        <v>4400</v>
      </c>
      <c r="M92" s="10">
        <v>1520</v>
      </c>
      <c r="N92" s="10">
        <v>698</v>
      </c>
      <c r="O92" s="10">
        <v>549</v>
      </c>
      <c r="P92" s="10">
        <v>984</v>
      </c>
      <c r="Q92" s="10">
        <v>1590</v>
      </c>
      <c r="R92" s="10">
        <v>1584</v>
      </c>
      <c r="S92" s="10">
        <v>200</v>
      </c>
      <c r="T92" s="10">
        <v>1108</v>
      </c>
      <c r="U92" s="10">
        <v>1790</v>
      </c>
    </row>
    <row r="93" spans="1:21" ht="26.4" x14ac:dyDescent="0.3">
      <c r="A93" s="9" t="s">
        <v>146</v>
      </c>
      <c r="B93" s="10">
        <v>9721</v>
      </c>
      <c r="C93" s="10">
        <v>13662</v>
      </c>
      <c r="D93" s="10">
        <v>10008</v>
      </c>
      <c r="E93" s="10">
        <v>2349</v>
      </c>
      <c r="F93" s="10">
        <v>3390</v>
      </c>
      <c r="G93" s="10">
        <v>1840</v>
      </c>
      <c r="H93" s="10">
        <v>4830</v>
      </c>
      <c r="I93" s="10">
        <v>1800</v>
      </c>
      <c r="J93" s="10">
        <v>1720</v>
      </c>
      <c r="K93" s="10">
        <v>960</v>
      </c>
      <c r="L93" s="10">
        <v>4040</v>
      </c>
      <c r="M93" s="10">
        <v>1480</v>
      </c>
      <c r="N93" s="10">
        <v>1080</v>
      </c>
      <c r="O93" s="10">
        <v>1065</v>
      </c>
      <c r="P93" s="10">
        <v>1062</v>
      </c>
      <c r="Q93" s="10">
        <v>1140</v>
      </c>
      <c r="R93" s="11">
        <v>1680</v>
      </c>
      <c r="S93" s="11">
        <v>400</v>
      </c>
      <c r="T93" s="11">
        <v>1108</v>
      </c>
      <c r="U93" s="11">
        <v>2728</v>
      </c>
    </row>
    <row r="94" spans="1:21" ht="39.6" x14ac:dyDescent="0.3">
      <c r="A94" s="12" t="s">
        <v>33</v>
      </c>
      <c r="B94" s="10">
        <v>10780</v>
      </c>
      <c r="C94" s="10">
        <v>12973</v>
      </c>
      <c r="D94" s="10">
        <v>8736</v>
      </c>
      <c r="E94" s="10">
        <v>4707</v>
      </c>
      <c r="F94" s="10">
        <v>2990</v>
      </c>
      <c r="G94" s="10">
        <v>1320</v>
      </c>
      <c r="H94" s="10">
        <v>3660</v>
      </c>
      <c r="I94" s="10">
        <v>2800</v>
      </c>
      <c r="J94" s="10">
        <v>1920</v>
      </c>
      <c r="K94" s="10">
        <v>1160</v>
      </c>
      <c r="L94" s="10">
        <v>5440</v>
      </c>
      <c r="M94" s="10">
        <v>2200</v>
      </c>
      <c r="N94" s="10">
        <v>1374</v>
      </c>
      <c r="O94" s="10">
        <v>1104</v>
      </c>
      <c r="P94" s="10">
        <v>912</v>
      </c>
      <c r="Q94" s="10">
        <v>1140</v>
      </c>
      <c r="R94" s="11">
        <v>960</v>
      </c>
      <c r="S94" s="11">
        <v>200</v>
      </c>
      <c r="T94" s="11">
        <v>1108</v>
      </c>
      <c r="U94" s="11">
        <v>1740</v>
      </c>
    </row>
    <row r="95" spans="1:21" ht="39.6" x14ac:dyDescent="0.3">
      <c r="A95" s="12" t="s">
        <v>119</v>
      </c>
      <c r="B95" s="10">
        <v>12207</v>
      </c>
      <c r="C95" s="10">
        <v>17784</v>
      </c>
      <c r="D95" s="10">
        <v>12584</v>
      </c>
      <c r="E95" s="10">
        <v>3111</v>
      </c>
      <c r="F95" s="10">
        <v>2990</v>
      </c>
      <c r="G95" s="10">
        <v>1515</v>
      </c>
      <c r="H95" s="10">
        <v>3035</v>
      </c>
      <c r="I95" s="10">
        <v>1480</v>
      </c>
      <c r="J95" s="10">
        <v>1360</v>
      </c>
      <c r="K95" s="10">
        <v>760</v>
      </c>
      <c r="L95" s="10">
        <v>3280</v>
      </c>
      <c r="M95" s="10">
        <v>1200</v>
      </c>
      <c r="N95" s="10">
        <v>284</v>
      </c>
      <c r="O95" s="10">
        <v>284</v>
      </c>
      <c r="P95" s="10">
        <v>1368</v>
      </c>
      <c r="Q95" s="10">
        <v>1596</v>
      </c>
      <c r="R95" s="11">
        <v>1056</v>
      </c>
      <c r="S95" s="11">
        <v>200</v>
      </c>
      <c r="T95" s="11">
        <v>1108</v>
      </c>
      <c r="U95" s="11">
        <v>2160</v>
      </c>
    </row>
    <row r="96" spans="1:21" ht="39.6" x14ac:dyDescent="0.3">
      <c r="A96" s="12" t="s">
        <v>188</v>
      </c>
      <c r="B96" s="10">
        <v>15184</v>
      </c>
      <c r="C96" s="10">
        <v>17304</v>
      </c>
      <c r="D96" s="10">
        <v>12200</v>
      </c>
      <c r="E96" s="10">
        <v>5913</v>
      </c>
      <c r="F96" s="10">
        <v>6590</v>
      </c>
      <c r="G96" s="10">
        <v>1385</v>
      </c>
      <c r="H96" s="10">
        <v>2360</v>
      </c>
      <c r="I96" s="10">
        <v>2200</v>
      </c>
      <c r="J96" s="10">
        <v>2080</v>
      </c>
      <c r="K96" s="10">
        <v>1160</v>
      </c>
      <c r="L96" s="10">
        <v>4960</v>
      </c>
      <c r="M96" s="10">
        <v>1840</v>
      </c>
      <c r="N96" s="10">
        <v>1801</v>
      </c>
      <c r="O96" s="10">
        <v>1497</v>
      </c>
      <c r="P96" s="10">
        <v>1368</v>
      </c>
      <c r="Q96" s="11">
        <v>1596</v>
      </c>
      <c r="R96" s="11">
        <v>1056</v>
      </c>
      <c r="S96" s="11">
        <v>200</v>
      </c>
      <c r="T96" s="11">
        <v>1908</v>
      </c>
      <c r="U96" s="11">
        <v>2960</v>
      </c>
    </row>
    <row r="97" spans="1:21" ht="39.6" x14ac:dyDescent="0.3">
      <c r="A97" s="12" t="s">
        <v>120</v>
      </c>
      <c r="B97" s="10">
        <v>16804</v>
      </c>
      <c r="C97" s="10">
        <v>20075</v>
      </c>
      <c r="D97" s="10">
        <v>10176</v>
      </c>
      <c r="E97" s="10">
        <v>2427</v>
      </c>
      <c r="F97" s="10">
        <v>3550</v>
      </c>
      <c r="G97" s="10">
        <v>1385</v>
      </c>
      <c r="H97" s="10">
        <v>3295</v>
      </c>
      <c r="I97" s="10">
        <v>2040</v>
      </c>
      <c r="J97" s="10">
        <v>1920</v>
      </c>
      <c r="K97" s="10">
        <v>1080</v>
      </c>
      <c r="L97" s="10">
        <v>4560</v>
      </c>
      <c r="M97" s="10">
        <v>1680</v>
      </c>
      <c r="N97" s="10">
        <v>1640</v>
      </c>
      <c r="O97" s="10">
        <v>1370</v>
      </c>
      <c r="P97" s="10">
        <v>1368</v>
      </c>
      <c r="Q97" s="10">
        <v>1596</v>
      </c>
      <c r="R97" s="11">
        <v>1056</v>
      </c>
      <c r="S97" s="11">
        <v>200</v>
      </c>
      <c r="T97" s="11">
        <v>1108</v>
      </c>
      <c r="U97" s="11">
        <v>1760</v>
      </c>
    </row>
    <row r="98" spans="1:21" ht="26.4" x14ac:dyDescent="0.3">
      <c r="A98" s="12" t="s">
        <v>213</v>
      </c>
      <c r="B98" s="10">
        <v>9654</v>
      </c>
      <c r="C98" s="10">
        <v>13224</v>
      </c>
      <c r="D98" s="10">
        <v>12864</v>
      </c>
      <c r="E98" s="10">
        <v>2427</v>
      </c>
      <c r="F98" s="10">
        <v>3790</v>
      </c>
      <c r="G98" s="10">
        <v>1320</v>
      </c>
      <c r="H98" s="10">
        <v>3165</v>
      </c>
      <c r="I98" s="10">
        <v>1960</v>
      </c>
      <c r="J98" s="10">
        <v>1840</v>
      </c>
      <c r="K98" s="10">
        <v>1040</v>
      </c>
      <c r="L98" s="10">
        <v>4400</v>
      </c>
      <c r="M98" s="10">
        <v>1640</v>
      </c>
      <c r="N98" s="10">
        <v>1794</v>
      </c>
      <c r="O98" s="10">
        <v>1515</v>
      </c>
      <c r="P98" s="10">
        <v>1368</v>
      </c>
      <c r="Q98" s="10">
        <v>1368</v>
      </c>
      <c r="R98" s="11">
        <v>1320</v>
      </c>
      <c r="S98" s="11">
        <v>200</v>
      </c>
      <c r="T98" s="11">
        <v>2608</v>
      </c>
      <c r="U98" s="11">
        <v>1960</v>
      </c>
    </row>
    <row r="99" spans="1:21" ht="39.6" x14ac:dyDescent="0.3">
      <c r="A99" s="12" t="s">
        <v>158</v>
      </c>
      <c r="B99" s="10">
        <v>9588</v>
      </c>
      <c r="C99" s="10">
        <v>13443</v>
      </c>
      <c r="D99" s="10">
        <v>10104</v>
      </c>
      <c r="E99" s="10">
        <v>3942</v>
      </c>
      <c r="F99" s="10">
        <v>4590</v>
      </c>
      <c r="G99" s="10">
        <v>2100</v>
      </c>
      <c r="H99" s="10">
        <v>1840</v>
      </c>
      <c r="I99" s="10">
        <v>2190</v>
      </c>
      <c r="J99" s="10">
        <v>1800</v>
      </c>
      <c r="K99" s="10">
        <v>1000</v>
      </c>
      <c r="L99" s="10">
        <v>4280</v>
      </c>
      <c r="M99" s="10">
        <v>1560</v>
      </c>
      <c r="N99" s="10">
        <v>795</v>
      </c>
      <c r="O99" s="10">
        <v>605</v>
      </c>
      <c r="P99" s="10">
        <v>1368</v>
      </c>
      <c r="Q99" s="10">
        <v>1368</v>
      </c>
      <c r="R99" s="11">
        <v>960</v>
      </c>
      <c r="S99" s="11">
        <v>200</v>
      </c>
      <c r="T99" s="11">
        <v>1108</v>
      </c>
      <c r="U99" s="11">
        <v>3042</v>
      </c>
    </row>
    <row r="100" spans="1:21" ht="26.4" x14ac:dyDescent="0.3">
      <c r="A100" s="12" t="s">
        <v>189</v>
      </c>
      <c r="B100" s="10">
        <v>11385</v>
      </c>
      <c r="C100" s="10">
        <v>18513</v>
      </c>
      <c r="D100" s="10">
        <v>12624</v>
      </c>
      <c r="E100" s="10">
        <v>3867</v>
      </c>
      <c r="F100" s="10">
        <v>4990</v>
      </c>
      <c r="G100" s="10">
        <v>2035</v>
      </c>
      <c r="H100" s="10">
        <v>1905</v>
      </c>
      <c r="I100" s="10">
        <v>2400</v>
      </c>
      <c r="J100" s="10">
        <v>2240</v>
      </c>
      <c r="K100" s="10">
        <v>1280</v>
      </c>
      <c r="L100" s="10">
        <v>5360</v>
      </c>
      <c r="M100" s="10">
        <v>1960</v>
      </c>
      <c r="N100" s="10">
        <v>2918</v>
      </c>
      <c r="O100" s="10">
        <v>2404</v>
      </c>
      <c r="P100" s="10">
        <v>1368</v>
      </c>
      <c r="Q100" s="10">
        <v>1596</v>
      </c>
      <c r="R100" s="11">
        <v>1056</v>
      </c>
      <c r="S100" s="11">
        <v>200</v>
      </c>
      <c r="T100" s="11">
        <v>2608</v>
      </c>
      <c r="U100" s="11">
        <v>4160</v>
      </c>
    </row>
    <row r="101" spans="1:21" ht="52.8" x14ac:dyDescent="0.3">
      <c r="A101" s="12" t="s">
        <v>214</v>
      </c>
      <c r="B101" s="10">
        <v>9127</v>
      </c>
      <c r="C101" s="10">
        <v>14013</v>
      </c>
      <c r="D101" s="10">
        <v>15024</v>
      </c>
      <c r="E101" s="10">
        <v>2883</v>
      </c>
      <c r="F101" s="10">
        <v>3790</v>
      </c>
      <c r="G101" s="10">
        <v>1320</v>
      </c>
      <c r="H101" s="10">
        <v>2165</v>
      </c>
      <c r="I101" s="10">
        <v>2360</v>
      </c>
      <c r="J101" s="10">
        <v>2240</v>
      </c>
      <c r="K101" s="10">
        <v>1240</v>
      </c>
      <c r="L101" s="10">
        <v>5280</v>
      </c>
      <c r="M101" s="10">
        <v>1960</v>
      </c>
      <c r="N101" s="10">
        <v>1165</v>
      </c>
      <c r="O101" s="10">
        <v>1010</v>
      </c>
      <c r="P101" s="10">
        <v>912</v>
      </c>
      <c r="Q101" s="10">
        <v>1140</v>
      </c>
      <c r="R101" s="11">
        <v>792</v>
      </c>
      <c r="S101" s="11">
        <v>200</v>
      </c>
      <c r="T101" s="11">
        <v>1108</v>
      </c>
      <c r="U101" s="11">
        <v>2500</v>
      </c>
    </row>
    <row r="102" spans="1:21" ht="26.4" x14ac:dyDescent="0.3">
      <c r="A102" s="12" t="s">
        <v>145</v>
      </c>
      <c r="B102" s="10">
        <v>17931</v>
      </c>
      <c r="C102" s="10">
        <v>15945</v>
      </c>
      <c r="D102" s="10">
        <v>19632</v>
      </c>
      <c r="E102" s="10">
        <v>5688</v>
      </c>
      <c r="F102" s="10">
        <v>4110</v>
      </c>
      <c r="G102" s="10">
        <v>1320</v>
      </c>
      <c r="H102" s="10">
        <v>2600</v>
      </c>
      <c r="I102" s="10">
        <v>2720</v>
      </c>
      <c r="J102" s="10">
        <v>2560</v>
      </c>
      <c r="K102" s="10">
        <v>1440</v>
      </c>
      <c r="L102" s="10">
        <v>6080</v>
      </c>
      <c r="M102" s="10">
        <v>2240</v>
      </c>
      <c r="N102" s="10">
        <v>1168</v>
      </c>
      <c r="O102" s="10">
        <v>1013</v>
      </c>
      <c r="P102" s="10">
        <v>1596</v>
      </c>
      <c r="Q102" s="10">
        <v>1596</v>
      </c>
      <c r="R102" s="11">
        <v>1584</v>
      </c>
      <c r="S102" s="11">
        <v>600</v>
      </c>
      <c r="T102" s="11">
        <v>2608</v>
      </c>
      <c r="U102" s="11">
        <v>4320</v>
      </c>
    </row>
    <row r="103" spans="1:21" ht="39.6" x14ac:dyDescent="0.3">
      <c r="A103" s="12" t="s">
        <v>34</v>
      </c>
      <c r="B103" s="10">
        <v>18064</v>
      </c>
      <c r="C103" s="10">
        <v>19172</v>
      </c>
      <c r="D103" s="10">
        <v>16176</v>
      </c>
      <c r="E103" s="10">
        <v>2868</v>
      </c>
      <c r="F103" s="10">
        <v>7790</v>
      </c>
      <c r="G103" s="10">
        <v>1840</v>
      </c>
      <c r="H103" s="10">
        <v>2880</v>
      </c>
      <c r="I103" s="10">
        <v>5150</v>
      </c>
      <c r="J103" s="10">
        <v>3520</v>
      </c>
      <c r="K103" s="10">
        <v>2400</v>
      </c>
      <c r="L103" s="10">
        <v>10000</v>
      </c>
      <c r="M103" s="10">
        <v>4040</v>
      </c>
      <c r="N103" s="10">
        <v>910</v>
      </c>
      <c r="O103" s="10">
        <v>810</v>
      </c>
      <c r="P103" s="10">
        <v>1368</v>
      </c>
      <c r="Q103" s="10">
        <v>1368</v>
      </c>
      <c r="R103" s="11">
        <v>1056</v>
      </c>
      <c r="S103" s="11">
        <v>400</v>
      </c>
      <c r="T103" s="11">
        <v>1908</v>
      </c>
      <c r="U103" s="11">
        <v>6548</v>
      </c>
    </row>
    <row r="104" spans="1:21" ht="26.4" x14ac:dyDescent="0.3">
      <c r="A104" s="9" t="s">
        <v>121</v>
      </c>
      <c r="B104" s="10">
        <v>15045</v>
      </c>
      <c r="C104" s="10">
        <v>12996</v>
      </c>
      <c r="D104" s="10">
        <v>12576</v>
      </c>
      <c r="E104" s="10">
        <v>3567</v>
      </c>
      <c r="F104" s="10">
        <v>4990</v>
      </c>
      <c r="G104" s="10">
        <v>1060</v>
      </c>
      <c r="H104" s="10">
        <v>3660</v>
      </c>
      <c r="I104" s="10">
        <v>3500</v>
      </c>
      <c r="J104" s="10">
        <v>2800</v>
      </c>
      <c r="K104" s="10">
        <v>1560</v>
      </c>
      <c r="L104" s="10">
        <v>6640</v>
      </c>
      <c r="M104" s="10">
        <v>2440</v>
      </c>
      <c r="N104" s="10">
        <v>1401</v>
      </c>
      <c r="O104" s="10">
        <v>1171</v>
      </c>
      <c r="P104" s="10">
        <v>1368</v>
      </c>
      <c r="Q104" s="10">
        <v>1596</v>
      </c>
      <c r="R104" s="11">
        <v>1056</v>
      </c>
      <c r="S104" s="11">
        <v>200</v>
      </c>
      <c r="T104" s="11">
        <v>1908</v>
      </c>
      <c r="U104" s="11">
        <v>1960</v>
      </c>
    </row>
    <row r="105" spans="1:21" ht="39.6" x14ac:dyDescent="0.3">
      <c r="A105" s="9" t="s">
        <v>148</v>
      </c>
      <c r="B105" s="10">
        <v>9720</v>
      </c>
      <c r="C105" s="10">
        <v>19680</v>
      </c>
      <c r="D105" s="10">
        <v>10912</v>
      </c>
      <c r="E105" s="10">
        <v>2736</v>
      </c>
      <c r="F105" s="10">
        <v>3310</v>
      </c>
      <c r="G105" s="10">
        <v>1488</v>
      </c>
      <c r="H105" s="10">
        <v>2621</v>
      </c>
      <c r="I105" s="10">
        <v>2280</v>
      </c>
      <c r="J105" s="10">
        <v>2080</v>
      </c>
      <c r="K105" s="10">
        <v>1160</v>
      </c>
      <c r="L105" s="10">
        <v>5360</v>
      </c>
      <c r="M105" s="10">
        <v>1880</v>
      </c>
      <c r="N105" s="10">
        <v>1815</v>
      </c>
      <c r="O105" s="10">
        <v>1510</v>
      </c>
      <c r="P105" s="10">
        <v>1140</v>
      </c>
      <c r="Q105" s="10">
        <v>1140</v>
      </c>
      <c r="R105" s="11">
        <v>1200</v>
      </c>
      <c r="S105" s="11">
        <v>400</v>
      </c>
      <c r="T105" s="11">
        <v>1908</v>
      </c>
      <c r="U105" s="11">
        <v>3420</v>
      </c>
    </row>
    <row r="106" spans="1:21" ht="26.4" x14ac:dyDescent="0.3">
      <c r="A106" s="9" t="s">
        <v>80</v>
      </c>
      <c r="B106" s="10">
        <v>12560</v>
      </c>
      <c r="C106" s="10">
        <v>17468</v>
      </c>
      <c r="D106" s="10">
        <v>19512</v>
      </c>
      <c r="E106" s="10">
        <v>4479</v>
      </c>
      <c r="F106" s="10">
        <v>4190</v>
      </c>
      <c r="G106" s="10">
        <v>2620</v>
      </c>
      <c r="H106" s="10">
        <v>2490</v>
      </c>
      <c r="I106" s="10">
        <v>2600</v>
      </c>
      <c r="J106" s="10">
        <v>2440</v>
      </c>
      <c r="K106" s="10">
        <v>1360</v>
      </c>
      <c r="L106" s="10">
        <v>5800</v>
      </c>
      <c r="M106" s="10">
        <v>2120</v>
      </c>
      <c r="N106" s="10">
        <v>1565</v>
      </c>
      <c r="O106" s="10">
        <v>1535</v>
      </c>
      <c r="P106" s="10">
        <v>1596</v>
      </c>
      <c r="Q106" s="10">
        <v>1596</v>
      </c>
      <c r="R106" s="11">
        <v>1584</v>
      </c>
      <c r="S106" s="11">
        <v>400</v>
      </c>
      <c r="T106" s="11">
        <v>1608</v>
      </c>
      <c r="U106" s="11">
        <v>5000</v>
      </c>
    </row>
    <row r="107" spans="1:21" ht="39.6" x14ac:dyDescent="0.3">
      <c r="A107" s="9" t="s">
        <v>159</v>
      </c>
      <c r="B107" s="10">
        <v>15492</v>
      </c>
      <c r="C107" s="10">
        <v>15915</v>
      </c>
      <c r="D107" s="10">
        <v>24072</v>
      </c>
      <c r="E107" s="10">
        <v>4323</v>
      </c>
      <c r="F107" s="10">
        <v>5790</v>
      </c>
      <c r="G107" s="10">
        <v>1840</v>
      </c>
      <c r="H107" s="10">
        <v>4660</v>
      </c>
      <c r="I107" s="10">
        <v>4640</v>
      </c>
      <c r="J107" s="10">
        <v>4360</v>
      </c>
      <c r="K107" s="10">
        <v>2440</v>
      </c>
      <c r="L107" s="10">
        <v>10360</v>
      </c>
      <c r="M107" s="10">
        <v>3800</v>
      </c>
      <c r="N107" s="10">
        <v>1420</v>
      </c>
      <c r="O107" s="10">
        <v>1265</v>
      </c>
      <c r="P107" s="10">
        <v>1137</v>
      </c>
      <c r="Q107" s="10">
        <v>1287</v>
      </c>
      <c r="R107" s="11">
        <v>1584</v>
      </c>
      <c r="S107" s="11">
        <v>400</v>
      </c>
      <c r="T107" s="11">
        <v>2608</v>
      </c>
      <c r="U107" s="11">
        <v>2600</v>
      </c>
    </row>
    <row r="108" spans="1:21" ht="26.4" x14ac:dyDescent="0.3">
      <c r="A108" s="9" t="s">
        <v>215</v>
      </c>
      <c r="B108" s="10">
        <v>13203</v>
      </c>
      <c r="C108" s="10">
        <v>21003</v>
      </c>
      <c r="D108" s="10">
        <v>13296</v>
      </c>
      <c r="E108" s="10">
        <v>4095</v>
      </c>
      <c r="F108" s="10">
        <v>3790</v>
      </c>
      <c r="G108" s="10">
        <v>2230</v>
      </c>
      <c r="H108" s="10">
        <v>2100</v>
      </c>
      <c r="I108" s="10">
        <v>2000</v>
      </c>
      <c r="J108" s="10">
        <v>1880</v>
      </c>
      <c r="K108" s="10">
        <v>1040</v>
      </c>
      <c r="L108" s="10">
        <v>4440</v>
      </c>
      <c r="M108" s="10">
        <v>1640</v>
      </c>
      <c r="N108" s="10">
        <v>1015</v>
      </c>
      <c r="O108" s="10">
        <v>835</v>
      </c>
      <c r="P108" s="10">
        <v>912</v>
      </c>
      <c r="Q108" s="10">
        <v>1140</v>
      </c>
      <c r="R108" s="11">
        <v>1320</v>
      </c>
      <c r="S108" s="11">
        <v>600</v>
      </c>
      <c r="T108" s="11">
        <v>1108</v>
      </c>
      <c r="U108" s="11">
        <v>4000</v>
      </c>
    </row>
    <row r="109" spans="1:21" ht="26.4" x14ac:dyDescent="0.3">
      <c r="A109" s="9" t="s">
        <v>160</v>
      </c>
      <c r="B109" s="10">
        <v>14400</v>
      </c>
      <c r="C109" s="10">
        <v>19632</v>
      </c>
      <c r="D109" s="10">
        <v>14424</v>
      </c>
      <c r="E109" s="10">
        <v>2805</v>
      </c>
      <c r="F109" s="10">
        <v>3790</v>
      </c>
      <c r="G109" s="10">
        <v>1320</v>
      </c>
      <c r="H109" s="10">
        <v>2815</v>
      </c>
      <c r="I109" s="10">
        <v>2400</v>
      </c>
      <c r="J109" s="10">
        <v>2240</v>
      </c>
      <c r="K109" s="10">
        <v>1280</v>
      </c>
      <c r="L109" s="10">
        <v>5360</v>
      </c>
      <c r="M109" s="10">
        <v>1960</v>
      </c>
      <c r="N109" s="10">
        <v>1205</v>
      </c>
      <c r="O109" s="10">
        <v>1115</v>
      </c>
      <c r="P109" s="10">
        <v>1140</v>
      </c>
      <c r="Q109" s="10">
        <v>1140</v>
      </c>
      <c r="R109" s="10">
        <v>1056</v>
      </c>
      <c r="S109" s="10">
        <v>200</v>
      </c>
      <c r="T109" s="10">
        <v>1308</v>
      </c>
      <c r="U109" s="10">
        <v>2560</v>
      </c>
    </row>
    <row r="110" spans="1:21" ht="26.4" x14ac:dyDescent="0.3">
      <c r="A110" s="9" t="s">
        <v>238</v>
      </c>
      <c r="B110" s="10">
        <v>14265</v>
      </c>
      <c r="C110" s="10">
        <v>19089</v>
      </c>
      <c r="D110" s="10">
        <v>19992</v>
      </c>
      <c r="E110" s="10">
        <v>2349</v>
      </c>
      <c r="F110" s="10">
        <v>6190</v>
      </c>
      <c r="G110" s="10">
        <v>1060</v>
      </c>
      <c r="H110" s="10">
        <v>2165</v>
      </c>
      <c r="I110" s="10">
        <v>2160</v>
      </c>
      <c r="J110" s="10">
        <v>2040</v>
      </c>
      <c r="K110" s="10">
        <v>1160</v>
      </c>
      <c r="L110" s="10">
        <v>4880</v>
      </c>
      <c r="M110" s="10">
        <v>1800</v>
      </c>
      <c r="N110" s="10">
        <v>1380</v>
      </c>
      <c r="O110" s="10">
        <v>1150</v>
      </c>
      <c r="P110" s="10">
        <v>453</v>
      </c>
      <c r="Q110" s="10">
        <v>681</v>
      </c>
      <c r="R110" s="11">
        <v>792</v>
      </c>
      <c r="S110" s="11">
        <v>200</v>
      </c>
      <c r="T110" s="11">
        <v>1908</v>
      </c>
      <c r="U110" s="11">
        <v>4760</v>
      </c>
    </row>
    <row r="111" spans="1:21" ht="39.6" x14ac:dyDescent="0.3">
      <c r="A111" s="9" t="s">
        <v>122</v>
      </c>
      <c r="B111" s="10">
        <v>10146</v>
      </c>
      <c r="C111" s="10">
        <v>15184</v>
      </c>
      <c r="D111" s="10">
        <v>10872</v>
      </c>
      <c r="E111" s="10">
        <v>3030</v>
      </c>
      <c r="F111" s="10">
        <v>4590</v>
      </c>
      <c r="G111" s="10">
        <v>1060</v>
      </c>
      <c r="H111" s="10">
        <v>3490</v>
      </c>
      <c r="I111" s="10">
        <v>1880</v>
      </c>
      <c r="J111" s="10">
        <v>1760</v>
      </c>
      <c r="K111" s="10">
        <v>1000</v>
      </c>
      <c r="L111" s="10">
        <v>4240</v>
      </c>
      <c r="M111" s="10">
        <v>1560</v>
      </c>
      <c r="N111" s="10">
        <v>1365</v>
      </c>
      <c r="O111" s="10">
        <v>1210</v>
      </c>
      <c r="P111" s="10">
        <v>1368</v>
      </c>
      <c r="Q111" s="10">
        <v>1596</v>
      </c>
      <c r="R111" s="11">
        <v>1056</v>
      </c>
      <c r="S111" s="11">
        <v>200</v>
      </c>
      <c r="T111" s="11">
        <v>1108</v>
      </c>
      <c r="U111" s="11">
        <v>3008</v>
      </c>
    </row>
    <row r="112" spans="1:21" ht="26.4" x14ac:dyDescent="0.3">
      <c r="A112" s="9" t="s">
        <v>216</v>
      </c>
      <c r="B112" s="10">
        <v>9500</v>
      </c>
      <c r="C112" s="10">
        <v>15117</v>
      </c>
      <c r="D112" s="10">
        <v>14352</v>
      </c>
      <c r="E112" s="10">
        <v>2961</v>
      </c>
      <c r="F112" s="10">
        <v>3150</v>
      </c>
      <c r="G112" s="10">
        <v>2620</v>
      </c>
      <c r="H112" s="10">
        <v>2490</v>
      </c>
      <c r="I112" s="10">
        <v>3150</v>
      </c>
      <c r="J112" s="10">
        <v>2720</v>
      </c>
      <c r="K112" s="10">
        <v>1520</v>
      </c>
      <c r="L112" s="10">
        <v>6480</v>
      </c>
      <c r="M112" s="10">
        <v>2400</v>
      </c>
      <c r="N112" s="10">
        <v>1320</v>
      </c>
      <c r="O112" s="10">
        <v>1165</v>
      </c>
      <c r="P112" s="10">
        <v>684</v>
      </c>
      <c r="Q112" s="10">
        <v>912</v>
      </c>
      <c r="R112" s="11">
        <v>1320</v>
      </c>
      <c r="S112" s="11">
        <v>600</v>
      </c>
      <c r="T112" s="11">
        <v>1108</v>
      </c>
      <c r="U112" s="11">
        <v>2320</v>
      </c>
    </row>
    <row r="113" spans="1:21" ht="39.6" x14ac:dyDescent="0.3">
      <c r="A113" s="9" t="s">
        <v>61</v>
      </c>
      <c r="B113" s="10">
        <v>12806</v>
      </c>
      <c r="C113" s="10">
        <v>15276</v>
      </c>
      <c r="D113" s="10">
        <v>14704</v>
      </c>
      <c r="E113" s="10">
        <v>2730</v>
      </c>
      <c r="F113" s="10">
        <v>4990</v>
      </c>
      <c r="G113" s="10">
        <v>2080</v>
      </c>
      <c r="H113" s="10">
        <v>2860</v>
      </c>
      <c r="I113" s="10">
        <v>2880</v>
      </c>
      <c r="J113" s="10">
        <v>2880</v>
      </c>
      <c r="K113" s="10">
        <v>1680</v>
      </c>
      <c r="L113" s="10">
        <v>6520</v>
      </c>
      <c r="M113" s="10">
        <v>2200</v>
      </c>
      <c r="N113" s="10">
        <v>1145</v>
      </c>
      <c r="O113" s="10">
        <v>1055</v>
      </c>
      <c r="P113" s="10">
        <v>1368</v>
      </c>
      <c r="Q113" s="11">
        <v>1140</v>
      </c>
      <c r="R113" s="11">
        <v>960</v>
      </c>
      <c r="S113" s="11">
        <v>400</v>
      </c>
      <c r="T113" s="11">
        <v>1108</v>
      </c>
      <c r="U113" s="11">
        <v>4492</v>
      </c>
    </row>
    <row r="114" spans="1:21" ht="26.4" x14ac:dyDescent="0.3">
      <c r="A114" s="9" t="s">
        <v>81</v>
      </c>
      <c r="B114" s="10">
        <v>15786</v>
      </c>
      <c r="C114" s="10">
        <v>14559</v>
      </c>
      <c r="D114" s="10">
        <v>13608</v>
      </c>
      <c r="E114" s="10">
        <v>3864</v>
      </c>
      <c r="F114" s="10">
        <v>2590</v>
      </c>
      <c r="G114" s="10">
        <v>780</v>
      </c>
      <c r="H114" s="10">
        <v>2880</v>
      </c>
      <c r="I114" s="10">
        <v>1470</v>
      </c>
      <c r="J114" s="10">
        <v>1160</v>
      </c>
      <c r="K114" s="10">
        <v>640</v>
      </c>
      <c r="L114" s="10">
        <v>2720</v>
      </c>
      <c r="M114" s="10">
        <v>1000</v>
      </c>
      <c r="N114" s="10">
        <v>1265</v>
      </c>
      <c r="O114" s="10">
        <v>970</v>
      </c>
      <c r="P114" s="10">
        <v>1140</v>
      </c>
      <c r="Q114" s="10">
        <v>1140</v>
      </c>
      <c r="R114" s="10">
        <v>1848</v>
      </c>
      <c r="S114" s="10">
        <v>200</v>
      </c>
      <c r="T114" s="10">
        <v>1108</v>
      </c>
      <c r="U114" s="10">
        <v>4160</v>
      </c>
    </row>
    <row r="115" spans="1:21" ht="26.4" x14ac:dyDescent="0.3">
      <c r="A115" s="9" t="s">
        <v>161</v>
      </c>
      <c r="B115" s="10">
        <v>14256</v>
      </c>
      <c r="C115" s="10">
        <v>15816</v>
      </c>
      <c r="D115" s="10">
        <v>9624</v>
      </c>
      <c r="E115" s="10">
        <v>3795</v>
      </c>
      <c r="F115" s="10">
        <v>2590</v>
      </c>
      <c r="G115" s="10">
        <v>1320</v>
      </c>
      <c r="H115" s="10">
        <v>2815</v>
      </c>
      <c r="I115" s="10">
        <v>2600</v>
      </c>
      <c r="J115" s="10">
        <v>2440</v>
      </c>
      <c r="K115" s="10">
        <v>1400</v>
      </c>
      <c r="L115" s="10">
        <v>5840</v>
      </c>
      <c r="M115" s="10">
        <v>2160</v>
      </c>
      <c r="N115" s="10">
        <v>1240</v>
      </c>
      <c r="O115" s="10">
        <v>1010</v>
      </c>
      <c r="P115" s="10">
        <v>1062</v>
      </c>
      <c r="Q115" s="10">
        <v>1365</v>
      </c>
      <c r="R115" s="10">
        <v>792</v>
      </c>
      <c r="S115" s="10">
        <v>200</v>
      </c>
      <c r="T115" s="10">
        <v>1108</v>
      </c>
      <c r="U115" s="10">
        <v>2360</v>
      </c>
    </row>
    <row r="116" spans="1:21" ht="26.4" x14ac:dyDescent="0.3">
      <c r="A116" s="9" t="s">
        <v>217</v>
      </c>
      <c r="B116" s="10">
        <v>12756</v>
      </c>
      <c r="C116" s="10">
        <v>32475</v>
      </c>
      <c r="D116" s="10">
        <v>17360</v>
      </c>
      <c r="E116" s="10">
        <v>3486</v>
      </c>
      <c r="F116" s="10">
        <v>4990</v>
      </c>
      <c r="G116" s="10">
        <v>2100</v>
      </c>
      <c r="H116" s="10">
        <v>3880</v>
      </c>
      <c r="I116" s="10">
        <v>2120</v>
      </c>
      <c r="J116" s="10">
        <v>2000</v>
      </c>
      <c r="K116" s="10">
        <v>1120</v>
      </c>
      <c r="L116" s="10">
        <v>4760</v>
      </c>
      <c r="M116" s="10">
        <v>1760</v>
      </c>
      <c r="N116" s="10">
        <v>100</v>
      </c>
      <c r="O116" s="10">
        <v>725</v>
      </c>
      <c r="P116" s="10">
        <v>1368</v>
      </c>
      <c r="Q116" s="10">
        <v>1596</v>
      </c>
      <c r="R116" s="10">
        <v>1056</v>
      </c>
      <c r="S116" s="10">
        <v>400</v>
      </c>
      <c r="T116" s="10">
        <v>1108</v>
      </c>
      <c r="U116" s="10">
        <v>2526</v>
      </c>
    </row>
    <row r="117" spans="1:21" ht="26.4" x14ac:dyDescent="0.3">
      <c r="A117" s="9" t="s">
        <v>62</v>
      </c>
      <c r="B117" s="10">
        <v>10158</v>
      </c>
      <c r="C117" s="10">
        <v>14538</v>
      </c>
      <c r="D117" s="10">
        <v>11736</v>
      </c>
      <c r="E117" s="10">
        <v>3408</v>
      </c>
      <c r="F117" s="10">
        <v>3790</v>
      </c>
      <c r="G117" s="10">
        <v>1060</v>
      </c>
      <c r="H117" s="10">
        <v>2880</v>
      </c>
      <c r="I117" s="10">
        <v>1800</v>
      </c>
      <c r="J117" s="10">
        <v>1560</v>
      </c>
      <c r="K117" s="10">
        <v>840</v>
      </c>
      <c r="L117" s="10">
        <v>4200</v>
      </c>
      <c r="M117" s="10">
        <v>1480</v>
      </c>
      <c r="N117" s="10">
        <v>1265</v>
      </c>
      <c r="O117" s="10">
        <v>1070</v>
      </c>
      <c r="P117" s="10">
        <v>684</v>
      </c>
      <c r="Q117" s="10">
        <v>684</v>
      </c>
      <c r="R117" s="11">
        <v>1440</v>
      </c>
      <c r="S117" s="11">
        <v>200</v>
      </c>
      <c r="T117" s="11">
        <v>1108</v>
      </c>
      <c r="U117" s="11">
        <v>2246</v>
      </c>
    </row>
    <row r="118" spans="1:21" ht="26.4" x14ac:dyDescent="0.3">
      <c r="A118" s="9" t="s">
        <v>36</v>
      </c>
      <c r="B118" s="10">
        <v>14679</v>
      </c>
      <c r="C118" s="10">
        <v>24183</v>
      </c>
      <c r="D118" s="10">
        <v>19056</v>
      </c>
      <c r="E118" s="10">
        <v>2655</v>
      </c>
      <c r="F118" s="10">
        <v>3390</v>
      </c>
      <c r="G118" s="10">
        <v>1320</v>
      </c>
      <c r="H118" s="10">
        <v>2815</v>
      </c>
      <c r="I118" s="10">
        <v>2760</v>
      </c>
      <c r="J118" s="10">
        <v>1880</v>
      </c>
      <c r="K118" s="10">
        <v>1160</v>
      </c>
      <c r="L118" s="10">
        <v>5360</v>
      </c>
      <c r="M118" s="10">
        <v>2160</v>
      </c>
      <c r="N118" s="10">
        <v>885</v>
      </c>
      <c r="O118" s="10">
        <v>720</v>
      </c>
      <c r="P118" s="10">
        <v>1368</v>
      </c>
      <c r="Q118" s="10">
        <v>1596</v>
      </c>
      <c r="R118" s="11">
        <v>960</v>
      </c>
      <c r="S118" s="11">
        <v>200</v>
      </c>
      <c r="T118" s="11">
        <v>1908</v>
      </c>
      <c r="U118" s="11">
        <v>3646</v>
      </c>
    </row>
    <row r="119" spans="1:21" ht="26.4" x14ac:dyDescent="0.3">
      <c r="A119" s="9" t="s">
        <v>240</v>
      </c>
      <c r="B119" s="10">
        <v>12084</v>
      </c>
      <c r="C119" s="10">
        <v>14874</v>
      </c>
      <c r="D119" s="10">
        <v>15480</v>
      </c>
      <c r="E119" s="10">
        <v>3945</v>
      </c>
      <c r="F119" s="10">
        <v>2190</v>
      </c>
      <c r="G119" s="10">
        <v>1320</v>
      </c>
      <c r="H119" s="10">
        <v>1840</v>
      </c>
      <c r="I119" s="10">
        <v>1480</v>
      </c>
      <c r="J119" s="10">
        <v>1400</v>
      </c>
      <c r="K119" s="10">
        <v>800</v>
      </c>
      <c r="L119" s="10">
        <v>3360</v>
      </c>
      <c r="M119" s="10">
        <v>1240</v>
      </c>
      <c r="N119" s="10">
        <v>1420</v>
      </c>
      <c r="O119" s="10">
        <v>1190</v>
      </c>
      <c r="P119" s="10">
        <v>684</v>
      </c>
      <c r="Q119" s="10">
        <v>684</v>
      </c>
      <c r="R119" s="11">
        <v>1056</v>
      </c>
      <c r="S119" s="11">
        <v>400</v>
      </c>
      <c r="T119" s="11">
        <v>1108</v>
      </c>
      <c r="U119" s="11">
        <v>760</v>
      </c>
    </row>
    <row r="120" spans="1:21" ht="26.4" x14ac:dyDescent="0.3">
      <c r="A120" s="9" t="s">
        <v>35</v>
      </c>
      <c r="B120" s="10">
        <v>11166</v>
      </c>
      <c r="C120" s="10">
        <v>14412</v>
      </c>
      <c r="D120" s="10">
        <v>14616</v>
      </c>
      <c r="E120" s="10">
        <v>3414</v>
      </c>
      <c r="F120" s="10">
        <v>7390</v>
      </c>
      <c r="G120" s="10">
        <v>2100</v>
      </c>
      <c r="H120" s="10">
        <v>2165</v>
      </c>
      <c r="I120" s="10">
        <v>2870</v>
      </c>
      <c r="J120" s="10">
        <v>1800</v>
      </c>
      <c r="K120" s="10">
        <v>1080</v>
      </c>
      <c r="L120" s="10">
        <v>5080</v>
      </c>
      <c r="M120" s="10">
        <v>2040</v>
      </c>
      <c r="N120" s="10">
        <v>1153</v>
      </c>
      <c r="O120" s="10">
        <v>1113</v>
      </c>
      <c r="P120" s="10">
        <v>912</v>
      </c>
      <c r="Q120" s="10">
        <v>1140</v>
      </c>
      <c r="R120" s="11">
        <v>1920</v>
      </c>
      <c r="S120" s="11">
        <v>200</v>
      </c>
      <c r="T120" s="11">
        <v>2608</v>
      </c>
      <c r="U120" s="11">
        <v>3680</v>
      </c>
    </row>
    <row r="121" spans="1:21" ht="26.4" x14ac:dyDescent="0.3">
      <c r="A121" s="9" t="s">
        <v>123</v>
      </c>
      <c r="B121" s="10">
        <v>11689</v>
      </c>
      <c r="C121" s="10">
        <v>16214</v>
      </c>
      <c r="D121" s="10">
        <v>11016</v>
      </c>
      <c r="E121" s="10">
        <v>2052</v>
      </c>
      <c r="F121" s="10">
        <v>3950</v>
      </c>
      <c r="G121" s="10">
        <v>1385</v>
      </c>
      <c r="H121" s="10">
        <v>1905</v>
      </c>
      <c r="I121" s="10">
        <v>1680</v>
      </c>
      <c r="J121" s="10">
        <v>1560</v>
      </c>
      <c r="K121" s="10">
        <v>880</v>
      </c>
      <c r="L121" s="10">
        <v>3720</v>
      </c>
      <c r="M121" s="10">
        <v>1360</v>
      </c>
      <c r="N121" s="10">
        <v>100</v>
      </c>
      <c r="O121" s="10">
        <v>1500</v>
      </c>
      <c r="P121" s="10">
        <v>1368</v>
      </c>
      <c r="Q121" s="10">
        <v>1596</v>
      </c>
      <c r="R121" s="11">
        <v>1056</v>
      </c>
      <c r="S121" s="11">
        <v>200</v>
      </c>
      <c r="T121" s="11">
        <v>1108</v>
      </c>
      <c r="U121" s="11">
        <v>4000</v>
      </c>
    </row>
    <row r="122" spans="1:21" ht="26.4" x14ac:dyDescent="0.3">
      <c r="A122" s="9" t="s">
        <v>239</v>
      </c>
      <c r="B122" s="10">
        <v>14892</v>
      </c>
      <c r="C122" s="10">
        <v>22611</v>
      </c>
      <c r="D122" s="10">
        <v>10920</v>
      </c>
      <c r="E122" s="10">
        <v>3183</v>
      </c>
      <c r="F122" s="10">
        <v>4590</v>
      </c>
      <c r="G122" s="10">
        <v>1320</v>
      </c>
      <c r="H122" s="10">
        <v>2665</v>
      </c>
      <c r="I122" s="10">
        <v>2080</v>
      </c>
      <c r="J122" s="10">
        <v>1960</v>
      </c>
      <c r="K122" s="10">
        <v>1080</v>
      </c>
      <c r="L122" s="10">
        <v>4640</v>
      </c>
      <c r="M122" s="10">
        <v>1720</v>
      </c>
      <c r="N122" s="10">
        <v>1320</v>
      </c>
      <c r="O122" s="10">
        <v>1090</v>
      </c>
      <c r="P122" s="10">
        <v>1290</v>
      </c>
      <c r="Q122" s="10">
        <v>1440</v>
      </c>
      <c r="R122" s="11">
        <v>1584</v>
      </c>
      <c r="S122" s="11">
        <v>200</v>
      </c>
      <c r="T122" s="11">
        <v>1908</v>
      </c>
      <c r="U122" s="11">
        <v>2920</v>
      </c>
    </row>
    <row r="123" spans="1:21" ht="39.6" x14ac:dyDescent="0.3">
      <c r="A123" s="9" t="s">
        <v>82</v>
      </c>
      <c r="B123" s="10">
        <v>12644</v>
      </c>
      <c r="C123" s="10">
        <v>18345</v>
      </c>
      <c r="D123" s="10">
        <v>11688</v>
      </c>
      <c r="E123" s="10">
        <v>2043</v>
      </c>
      <c r="F123" s="10">
        <v>2990</v>
      </c>
      <c r="G123" s="10">
        <v>1320</v>
      </c>
      <c r="H123" s="10">
        <v>2840</v>
      </c>
      <c r="I123" s="10">
        <v>1480</v>
      </c>
      <c r="J123" s="10">
        <v>1360</v>
      </c>
      <c r="K123" s="10">
        <v>760</v>
      </c>
      <c r="L123" s="10">
        <v>3280</v>
      </c>
      <c r="M123" s="10">
        <v>1200</v>
      </c>
      <c r="N123" s="10">
        <v>392</v>
      </c>
      <c r="O123" s="10">
        <v>392</v>
      </c>
      <c r="P123" s="10">
        <v>1140</v>
      </c>
      <c r="Q123" s="10">
        <v>1140</v>
      </c>
      <c r="R123" s="11">
        <v>1056</v>
      </c>
      <c r="S123" s="11">
        <v>200</v>
      </c>
      <c r="T123" s="11">
        <v>1108</v>
      </c>
      <c r="U123" s="11">
        <v>2480</v>
      </c>
    </row>
    <row r="124" spans="1:21" ht="26.4" x14ac:dyDescent="0.3">
      <c r="A124" s="9" t="s">
        <v>218</v>
      </c>
      <c r="B124" s="10">
        <v>12621</v>
      </c>
      <c r="C124" s="10">
        <v>12678</v>
      </c>
      <c r="D124" s="10">
        <v>17712</v>
      </c>
      <c r="E124" s="10">
        <v>3945</v>
      </c>
      <c r="F124" s="10">
        <v>4590</v>
      </c>
      <c r="G124" s="10">
        <v>1580</v>
      </c>
      <c r="H124" s="10">
        <v>3770</v>
      </c>
      <c r="I124" s="10">
        <v>2520</v>
      </c>
      <c r="J124" s="10">
        <v>2360</v>
      </c>
      <c r="K124" s="10">
        <v>1320</v>
      </c>
      <c r="L124" s="10">
        <v>5640</v>
      </c>
      <c r="M124" s="10">
        <v>2080</v>
      </c>
      <c r="N124" s="10">
        <v>1230</v>
      </c>
      <c r="O124" s="10">
        <v>1000</v>
      </c>
      <c r="P124" s="10">
        <v>1140</v>
      </c>
      <c r="Q124" s="10">
        <v>1140</v>
      </c>
      <c r="R124" s="11">
        <v>2112</v>
      </c>
      <c r="S124" s="11">
        <v>400</v>
      </c>
      <c r="T124" s="11">
        <v>1508</v>
      </c>
      <c r="U124" s="11">
        <v>3360</v>
      </c>
    </row>
    <row r="125" spans="1:21" ht="26.4" x14ac:dyDescent="0.3">
      <c r="A125" s="9" t="s">
        <v>149</v>
      </c>
      <c r="B125" s="10">
        <v>20130</v>
      </c>
      <c r="C125" s="10">
        <v>26760</v>
      </c>
      <c r="D125" s="10">
        <v>13560</v>
      </c>
      <c r="E125" s="10">
        <v>5313</v>
      </c>
      <c r="F125" s="10">
        <v>6590</v>
      </c>
      <c r="G125" s="10">
        <v>1385</v>
      </c>
      <c r="H125" s="10">
        <v>3660</v>
      </c>
      <c r="I125" s="10">
        <v>3240</v>
      </c>
      <c r="J125" s="10">
        <v>3040</v>
      </c>
      <c r="K125" s="10">
        <v>1720</v>
      </c>
      <c r="L125" s="10">
        <v>7200</v>
      </c>
      <c r="M125" s="10">
        <v>2640</v>
      </c>
      <c r="N125" s="10">
        <v>2622</v>
      </c>
      <c r="O125" s="10">
        <v>2453</v>
      </c>
      <c r="P125" s="10">
        <v>1596</v>
      </c>
      <c r="Q125" s="10">
        <v>1824</v>
      </c>
      <c r="R125" s="11">
        <v>1584</v>
      </c>
      <c r="S125" s="11">
        <v>200</v>
      </c>
      <c r="T125" s="11">
        <v>2608</v>
      </c>
      <c r="U125" s="11">
        <v>3480</v>
      </c>
    </row>
    <row r="126" spans="1:21" ht="26.4" x14ac:dyDescent="0.3">
      <c r="A126" s="9" t="s">
        <v>85</v>
      </c>
      <c r="B126" s="10">
        <v>13161</v>
      </c>
      <c r="C126" s="10">
        <v>21213</v>
      </c>
      <c r="D126" s="10">
        <v>18576</v>
      </c>
      <c r="E126" s="10">
        <v>3717</v>
      </c>
      <c r="F126" s="10">
        <v>5790</v>
      </c>
      <c r="G126" s="10">
        <v>1320</v>
      </c>
      <c r="H126" s="10">
        <v>4660</v>
      </c>
      <c r="I126" s="10">
        <v>2540</v>
      </c>
      <c r="J126" s="10">
        <v>1880</v>
      </c>
      <c r="K126" s="10">
        <v>1040</v>
      </c>
      <c r="L126" s="10">
        <v>4440</v>
      </c>
      <c r="M126" s="10">
        <v>1640</v>
      </c>
      <c r="N126" s="10">
        <v>1565</v>
      </c>
      <c r="O126" s="10">
        <v>1507</v>
      </c>
      <c r="P126" s="10">
        <v>1368</v>
      </c>
      <c r="Q126" s="10">
        <v>1596</v>
      </c>
      <c r="R126" s="11">
        <v>1056</v>
      </c>
      <c r="S126" s="11">
        <v>248</v>
      </c>
      <c r="T126" s="11">
        <v>2608</v>
      </c>
      <c r="U126" s="11">
        <v>3888</v>
      </c>
    </row>
    <row r="127" spans="1:21" ht="39.6" x14ac:dyDescent="0.3">
      <c r="A127" s="9" t="s">
        <v>220</v>
      </c>
      <c r="B127" s="10">
        <v>10404</v>
      </c>
      <c r="C127" s="10">
        <v>10104</v>
      </c>
      <c r="D127" s="10">
        <v>12552</v>
      </c>
      <c r="E127" s="10">
        <v>3033</v>
      </c>
      <c r="F127" s="10">
        <v>4190</v>
      </c>
      <c r="G127" s="10">
        <v>1840</v>
      </c>
      <c r="H127" s="10">
        <v>2360</v>
      </c>
      <c r="I127" s="10">
        <v>2320</v>
      </c>
      <c r="J127" s="10">
        <v>2160</v>
      </c>
      <c r="K127" s="10">
        <v>1240</v>
      </c>
      <c r="L127" s="10">
        <v>5160</v>
      </c>
      <c r="M127" s="10">
        <v>1880</v>
      </c>
      <c r="N127" s="10">
        <v>1161</v>
      </c>
      <c r="O127" s="10">
        <v>1146</v>
      </c>
      <c r="P127" s="10">
        <v>1140</v>
      </c>
      <c r="Q127" s="10">
        <v>1140</v>
      </c>
      <c r="R127" s="11">
        <v>1584</v>
      </c>
      <c r="S127" s="11">
        <v>400</v>
      </c>
      <c r="T127" s="11">
        <v>1108</v>
      </c>
      <c r="U127" s="11">
        <v>3760</v>
      </c>
    </row>
    <row r="128" spans="1:21" x14ac:dyDescent="0.3">
      <c r="A128" s="9" t="s">
        <v>37</v>
      </c>
      <c r="B128" s="10">
        <v>12762</v>
      </c>
      <c r="C128" s="10">
        <v>24894</v>
      </c>
      <c r="D128" s="10">
        <v>29664</v>
      </c>
      <c r="E128" s="10">
        <v>3942</v>
      </c>
      <c r="F128" s="10">
        <v>8190</v>
      </c>
      <c r="G128" s="10">
        <v>1320</v>
      </c>
      <c r="H128" s="10">
        <v>3880</v>
      </c>
      <c r="I128" s="10">
        <v>3120</v>
      </c>
      <c r="J128" s="10">
        <v>2120</v>
      </c>
      <c r="K128" s="10">
        <v>1320</v>
      </c>
      <c r="L128" s="10">
        <v>6080</v>
      </c>
      <c r="M128" s="10">
        <v>2480</v>
      </c>
      <c r="N128" s="10">
        <v>2803</v>
      </c>
      <c r="O128" s="10">
        <v>2544</v>
      </c>
      <c r="P128" s="10">
        <v>1212</v>
      </c>
      <c r="Q128" s="10">
        <v>912</v>
      </c>
      <c r="R128" s="11">
        <v>1320</v>
      </c>
      <c r="S128" s="11">
        <v>400</v>
      </c>
      <c r="T128" s="11">
        <v>2608</v>
      </c>
      <c r="U128" s="11">
        <v>4630</v>
      </c>
    </row>
    <row r="129" spans="1:21" ht="39.6" x14ac:dyDescent="0.3">
      <c r="A129" s="9" t="s">
        <v>86</v>
      </c>
      <c r="B129" s="10">
        <v>8746</v>
      </c>
      <c r="C129" s="10">
        <v>13939</v>
      </c>
      <c r="D129" s="10">
        <v>9432</v>
      </c>
      <c r="E129" s="10">
        <v>2601</v>
      </c>
      <c r="F129" s="10">
        <v>2990</v>
      </c>
      <c r="G129" s="10">
        <v>1580</v>
      </c>
      <c r="H129" s="10">
        <v>5440</v>
      </c>
      <c r="I129" s="10">
        <v>960</v>
      </c>
      <c r="J129" s="10">
        <v>920</v>
      </c>
      <c r="K129" s="10">
        <v>520</v>
      </c>
      <c r="L129" s="10">
        <v>2160</v>
      </c>
      <c r="M129" s="10">
        <v>800</v>
      </c>
      <c r="N129" s="10">
        <v>1405</v>
      </c>
      <c r="O129" s="10">
        <v>1150</v>
      </c>
      <c r="P129" s="10">
        <v>1368</v>
      </c>
      <c r="Q129" s="10">
        <v>1596</v>
      </c>
      <c r="R129" s="11">
        <v>1056</v>
      </c>
      <c r="S129" s="11">
        <v>200</v>
      </c>
      <c r="T129" s="11">
        <v>1108</v>
      </c>
      <c r="U129" s="11">
        <v>4280</v>
      </c>
    </row>
    <row r="130" spans="1:21" ht="39.6" x14ac:dyDescent="0.3">
      <c r="A130" s="9" t="s">
        <v>63</v>
      </c>
      <c r="B130" s="10">
        <v>8339</v>
      </c>
      <c r="C130" s="10">
        <v>11145</v>
      </c>
      <c r="D130" s="10">
        <v>9664</v>
      </c>
      <c r="E130" s="10">
        <v>4224</v>
      </c>
      <c r="F130" s="10">
        <v>2190</v>
      </c>
      <c r="G130" s="10">
        <v>1856</v>
      </c>
      <c r="H130" s="10">
        <v>3818</v>
      </c>
      <c r="I130" s="10">
        <v>1400</v>
      </c>
      <c r="J130" s="10">
        <v>1160</v>
      </c>
      <c r="K130" s="10">
        <v>600</v>
      </c>
      <c r="L130" s="10">
        <v>3280</v>
      </c>
      <c r="M130" s="10">
        <v>1160</v>
      </c>
      <c r="N130" s="10">
        <v>1007</v>
      </c>
      <c r="O130" s="10">
        <v>721</v>
      </c>
      <c r="P130" s="10">
        <v>912</v>
      </c>
      <c r="Q130" s="10">
        <v>912</v>
      </c>
      <c r="R130" s="11">
        <v>1440</v>
      </c>
      <c r="S130" s="11">
        <v>400</v>
      </c>
      <c r="T130" s="11">
        <v>1108</v>
      </c>
      <c r="U130" s="11">
        <v>1828</v>
      </c>
    </row>
    <row r="131" spans="1:21" ht="26.4" x14ac:dyDescent="0.3">
      <c r="A131" s="9" t="s">
        <v>221</v>
      </c>
      <c r="B131" s="10">
        <v>9847</v>
      </c>
      <c r="C131" s="10">
        <v>11973</v>
      </c>
      <c r="D131" s="10">
        <v>19920</v>
      </c>
      <c r="E131" s="10">
        <v>4920</v>
      </c>
      <c r="F131" s="10">
        <v>6190</v>
      </c>
      <c r="G131" s="10">
        <v>2100</v>
      </c>
      <c r="H131" s="10">
        <v>4270</v>
      </c>
      <c r="I131" s="10">
        <v>3200</v>
      </c>
      <c r="J131" s="10">
        <v>3000</v>
      </c>
      <c r="K131" s="10">
        <v>1680</v>
      </c>
      <c r="L131" s="10">
        <v>7120</v>
      </c>
      <c r="M131" s="10">
        <v>2640</v>
      </c>
      <c r="N131" s="10">
        <v>1042</v>
      </c>
      <c r="O131" s="10">
        <v>781</v>
      </c>
      <c r="P131" s="10">
        <v>1131</v>
      </c>
      <c r="Q131" s="10">
        <v>1434</v>
      </c>
      <c r="R131" s="11">
        <v>1056</v>
      </c>
      <c r="S131" s="11">
        <v>400</v>
      </c>
      <c r="T131" s="11">
        <v>1908</v>
      </c>
      <c r="U131" s="11">
        <v>3560</v>
      </c>
    </row>
    <row r="132" spans="1:21" ht="26.4" x14ac:dyDescent="0.3">
      <c r="A132" s="9" t="s">
        <v>222</v>
      </c>
      <c r="B132" s="10">
        <v>9715</v>
      </c>
      <c r="C132" s="10">
        <v>19708</v>
      </c>
      <c r="D132" s="10">
        <v>12912</v>
      </c>
      <c r="E132" s="10">
        <v>4170</v>
      </c>
      <c r="F132" s="10">
        <v>4590</v>
      </c>
      <c r="G132" s="10">
        <v>1580</v>
      </c>
      <c r="H132" s="10">
        <v>2905</v>
      </c>
      <c r="I132" s="10">
        <v>2160</v>
      </c>
      <c r="J132" s="10">
        <v>2040</v>
      </c>
      <c r="K132" s="10">
        <v>1160</v>
      </c>
      <c r="L132" s="10">
        <v>4840</v>
      </c>
      <c r="M132" s="10">
        <v>1800</v>
      </c>
      <c r="N132" s="10">
        <v>1187</v>
      </c>
      <c r="O132" s="10">
        <v>1026</v>
      </c>
      <c r="P132" s="10">
        <v>684</v>
      </c>
      <c r="Q132" s="10">
        <v>684</v>
      </c>
      <c r="R132" s="11">
        <v>720</v>
      </c>
      <c r="S132" s="11">
        <v>800</v>
      </c>
      <c r="T132" s="11">
        <v>1108</v>
      </c>
      <c r="U132" s="11">
        <v>3680</v>
      </c>
    </row>
    <row r="133" spans="1:21" ht="39.6" x14ac:dyDescent="0.3">
      <c r="A133" s="9" t="s">
        <v>242</v>
      </c>
      <c r="B133" s="10">
        <v>11388</v>
      </c>
      <c r="C133" s="10">
        <v>18282</v>
      </c>
      <c r="D133" s="10">
        <v>12360</v>
      </c>
      <c r="E133" s="10">
        <v>4398</v>
      </c>
      <c r="F133" s="10">
        <v>6990</v>
      </c>
      <c r="G133" s="10">
        <v>1580</v>
      </c>
      <c r="H133" s="10">
        <v>5290</v>
      </c>
      <c r="I133" s="10">
        <v>1640</v>
      </c>
      <c r="J133" s="10">
        <v>1560</v>
      </c>
      <c r="K133" s="10">
        <v>880</v>
      </c>
      <c r="L133" s="10">
        <v>3720</v>
      </c>
      <c r="M133" s="10">
        <v>1360</v>
      </c>
      <c r="N133" s="10">
        <v>1194</v>
      </c>
      <c r="O133" s="10">
        <v>1014</v>
      </c>
      <c r="P133" s="10">
        <v>1140</v>
      </c>
      <c r="Q133" s="10">
        <v>1140</v>
      </c>
      <c r="R133" s="11">
        <v>1320</v>
      </c>
      <c r="S133" s="11">
        <v>400</v>
      </c>
      <c r="T133" s="11">
        <v>1908</v>
      </c>
      <c r="U133" s="11">
        <v>2464</v>
      </c>
    </row>
    <row r="134" spans="1:21" ht="26.4" x14ac:dyDescent="0.3">
      <c r="A134" s="9" t="s">
        <v>243</v>
      </c>
      <c r="B134" s="10">
        <v>13140</v>
      </c>
      <c r="C134" s="10">
        <v>21126</v>
      </c>
      <c r="D134" s="10">
        <v>13464</v>
      </c>
      <c r="E134" s="10">
        <v>2349</v>
      </c>
      <c r="F134" s="10">
        <v>3390</v>
      </c>
      <c r="G134" s="10">
        <v>1060</v>
      </c>
      <c r="H134" s="10">
        <v>3165</v>
      </c>
      <c r="I134" s="10">
        <v>1800</v>
      </c>
      <c r="J134" s="10">
        <v>1680</v>
      </c>
      <c r="K134" s="10">
        <v>960</v>
      </c>
      <c r="L134" s="10">
        <v>4000</v>
      </c>
      <c r="M134" s="10">
        <v>1480</v>
      </c>
      <c r="N134" s="10">
        <v>1180</v>
      </c>
      <c r="O134" s="10">
        <v>1019</v>
      </c>
      <c r="P134" s="10">
        <v>1140</v>
      </c>
      <c r="Q134" s="10">
        <v>1368</v>
      </c>
      <c r="R134" s="11">
        <v>1056</v>
      </c>
      <c r="S134" s="11">
        <v>600</v>
      </c>
      <c r="T134" s="11">
        <v>1108</v>
      </c>
      <c r="U134" s="11">
        <v>3292</v>
      </c>
    </row>
    <row r="135" spans="1:21" ht="26.4" x14ac:dyDescent="0.3">
      <c r="A135" s="9" t="s">
        <v>87</v>
      </c>
      <c r="B135" s="10">
        <v>10236</v>
      </c>
      <c r="C135" s="10">
        <v>17328</v>
      </c>
      <c r="D135" s="10">
        <v>14160</v>
      </c>
      <c r="E135" s="10">
        <v>2805</v>
      </c>
      <c r="F135" s="10">
        <v>5390</v>
      </c>
      <c r="G135" s="10">
        <v>1320</v>
      </c>
      <c r="H135" s="10">
        <v>3490</v>
      </c>
      <c r="I135" s="10">
        <v>2160</v>
      </c>
      <c r="J135" s="10">
        <v>2040</v>
      </c>
      <c r="K135" s="10">
        <v>1160</v>
      </c>
      <c r="L135" s="10">
        <v>4800</v>
      </c>
      <c r="M135" s="10">
        <v>1760</v>
      </c>
      <c r="N135" s="10">
        <v>933</v>
      </c>
      <c r="O135" s="10">
        <v>927</v>
      </c>
      <c r="P135" s="10">
        <v>1368</v>
      </c>
      <c r="Q135" s="10">
        <v>1596</v>
      </c>
      <c r="R135" s="11">
        <v>1056</v>
      </c>
      <c r="S135" s="11">
        <v>200</v>
      </c>
      <c r="T135" s="11">
        <v>1108</v>
      </c>
      <c r="U135" s="11">
        <v>4070</v>
      </c>
    </row>
    <row r="136" spans="1:21" ht="26.4" x14ac:dyDescent="0.3">
      <c r="A136" s="9" t="s">
        <v>124</v>
      </c>
      <c r="B136" s="10">
        <v>17013</v>
      </c>
      <c r="C136" s="10">
        <v>22752</v>
      </c>
      <c r="D136" s="10">
        <v>18844</v>
      </c>
      <c r="E136" s="10">
        <v>3792</v>
      </c>
      <c r="F136" s="10">
        <v>3790</v>
      </c>
      <c r="G136" s="10">
        <v>1878</v>
      </c>
      <c r="H136" s="10">
        <v>2598</v>
      </c>
      <c r="I136" s="10">
        <v>1760</v>
      </c>
      <c r="J136" s="10">
        <v>2080</v>
      </c>
      <c r="K136" s="10">
        <v>880</v>
      </c>
      <c r="L136" s="10">
        <v>6600</v>
      </c>
      <c r="M136" s="10">
        <v>2840</v>
      </c>
      <c r="N136" s="10">
        <v>1840</v>
      </c>
      <c r="O136" s="10">
        <v>1555</v>
      </c>
      <c r="P136" s="10">
        <v>1368</v>
      </c>
      <c r="Q136" s="10">
        <v>1596</v>
      </c>
      <c r="R136" s="11">
        <v>1200</v>
      </c>
      <c r="S136" s="11">
        <v>400</v>
      </c>
      <c r="T136" s="11">
        <v>2608</v>
      </c>
      <c r="U136" s="11">
        <v>4440</v>
      </c>
    </row>
    <row r="137" spans="1:21" ht="26.4" x14ac:dyDescent="0.3">
      <c r="A137" s="9" t="s">
        <v>125</v>
      </c>
      <c r="B137" s="10">
        <v>14295</v>
      </c>
      <c r="C137" s="10">
        <v>15630</v>
      </c>
      <c r="D137" s="10">
        <v>18528</v>
      </c>
      <c r="E137" s="10">
        <v>4395</v>
      </c>
      <c r="F137" s="10">
        <v>4910</v>
      </c>
      <c r="G137" s="10">
        <v>1060</v>
      </c>
      <c r="H137" s="10">
        <v>3945</v>
      </c>
      <c r="I137" s="10">
        <v>2440</v>
      </c>
      <c r="J137" s="10">
        <v>2320</v>
      </c>
      <c r="K137" s="10">
        <v>1280</v>
      </c>
      <c r="L137" s="10">
        <v>5480</v>
      </c>
      <c r="M137" s="10">
        <v>2000</v>
      </c>
      <c r="N137" s="10">
        <v>1484</v>
      </c>
      <c r="O137" s="10">
        <v>1199</v>
      </c>
      <c r="P137" s="10">
        <v>912</v>
      </c>
      <c r="Q137" s="10">
        <v>912</v>
      </c>
      <c r="R137" s="11">
        <v>1920</v>
      </c>
      <c r="S137" s="11">
        <v>600</v>
      </c>
      <c r="T137" s="11">
        <v>1108</v>
      </c>
      <c r="U137" s="11">
        <v>2560</v>
      </c>
    </row>
    <row r="138" spans="1:21" ht="26.4" x14ac:dyDescent="0.3">
      <c r="A138" s="9" t="s">
        <v>223</v>
      </c>
      <c r="B138" s="10">
        <v>7890</v>
      </c>
      <c r="C138" s="10">
        <v>9390</v>
      </c>
      <c r="D138" s="10">
        <v>8296</v>
      </c>
      <c r="E138" s="10">
        <v>2199</v>
      </c>
      <c r="F138" s="10">
        <v>3150</v>
      </c>
      <c r="G138" s="10">
        <v>1775</v>
      </c>
      <c r="H138" s="10">
        <v>3880</v>
      </c>
      <c r="I138" s="10">
        <v>1120</v>
      </c>
      <c r="J138" s="10">
        <v>1040</v>
      </c>
      <c r="K138" s="10">
        <v>600</v>
      </c>
      <c r="L138" s="10">
        <v>2480</v>
      </c>
      <c r="M138" s="10">
        <v>920</v>
      </c>
      <c r="N138" s="10">
        <v>905</v>
      </c>
      <c r="O138" s="10">
        <v>897</v>
      </c>
      <c r="P138" s="10">
        <v>684</v>
      </c>
      <c r="Q138" s="10">
        <v>1140</v>
      </c>
      <c r="R138" s="11">
        <v>792</v>
      </c>
      <c r="S138" s="11">
        <v>400</v>
      </c>
      <c r="T138" s="11">
        <v>1108</v>
      </c>
      <c r="U138" s="11">
        <v>2912</v>
      </c>
    </row>
    <row r="139" spans="1:21" ht="26.4" x14ac:dyDescent="0.3">
      <c r="A139" s="9" t="s">
        <v>38</v>
      </c>
      <c r="B139" s="10">
        <v>8301</v>
      </c>
      <c r="C139" s="10">
        <v>11106</v>
      </c>
      <c r="D139" s="10">
        <v>19512</v>
      </c>
      <c r="E139" s="10">
        <v>3111</v>
      </c>
      <c r="F139" s="10">
        <v>4590</v>
      </c>
      <c r="G139" s="10">
        <v>1320</v>
      </c>
      <c r="H139" s="10">
        <v>3165</v>
      </c>
      <c r="I139" s="10">
        <v>2590</v>
      </c>
      <c r="J139" s="10">
        <v>1600</v>
      </c>
      <c r="K139" s="10">
        <v>1000</v>
      </c>
      <c r="L139" s="10">
        <v>4600</v>
      </c>
      <c r="M139" s="10">
        <v>1880</v>
      </c>
      <c r="N139" s="10">
        <v>1336</v>
      </c>
      <c r="O139" s="10">
        <v>1175</v>
      </c>
      <c r="P139" s="10">
        <v>1140</v>
      </c>
      <c r="Q139" s="10">
        <v>1368</v>
      </c>
      <c r="R139" s="10">
        <v>1320</v>
      </c>
      <c r="S139" s="10">
        <v>400</v>
      </c>
      <c r="T139" s="10">
        <v>1708</v>
      </c>
      <c r="U139" s="10">
        <v>3006</v>
      </c>
    </row>
    <row r="140" spans="1:21" ht="26.4" x14ac:dyDescent="0.3">
      <c r="A140" s="9" t="s">
        <v>88</v>
      </c>
      <c r="B140" s="10">
        <v>16758</v>
      </c>
      <c r="C140" s="10">
        <v>20382</v>
      </c>
      <c r="D140" s="10">
        <v>17280</v>
      </c>
      <c r="E140" s="10">
        <v>4173</v>
      </c>
      <c r="F140" s="10">
        <v>4190</v>
      </c>
      <c r="G140" s="10">
        <v>1320</v>
      </c>
      <c r="H140" s="10">
        <v>5220</v>
      </c>
      <c r="I140" s="10">
        <v>2320</v>
      </c>
      <c r="J140" s="10">
        <v>2160</v>
      </c>
      <c r="K140" s="10">
        <v>1240</v>
      </c>
      <c r="L140" s="10">
        <v>5160</v>
      </c>
      <c r="M140" s="10">
        <v>1920</v>
      </c>
      <c r="N140" s="10">
        <v>832</v>
      </c>
      <c r="O140" s="10">
        <v>728</v>
      </c>
      <c r="P140" s="10">
        <v>1140</v>
      </c>
      <c r="Q140" s="10">
        <v>1368</v>
      </c>
      <c r="R140" s="11">
        <v>1584</v>
      </c>
      <c r="S140" s="11">
        <v>200</v>
      </c>
      <c r="T140" s="11">
        <v>2608</v>
      </c>
      <c r="U140" s="11">
        <v>3160</v>
      </c>
    </row>
    <row r="141" spans="1:21" ht="26.4" x14ac:dyDescent="0.3">
      <c r="A141" s="9" t="s">
        <v>224</v>
      </c>
      <c r="B141" s="10">
        <v>7455</v>
      </c>
      <c r="C141" s="10">
        <v>13578</v>
      </c>
      <c r="D141" s="10">
        <v>19128</v>
      </c>
      <c r="E141" s="10">
        <v>4854</v>
      </c>
      <c r="F141" s="10">
        <v>4990</v>
      </c>
      <c r="G141" s="10">
        <v>2100</v>
      </c>
      <c r="H141" s="10">
        <v>2715</v>
      </c>
      <c r="I141" s="10">
        <v>2520</v>
      </c>
      <c r="J141" s="10">
        <v>2400</v>
      </c>
      <c r="K141" s="10">
        <v>1360</v>
      </c>
      <c r="L141" s="10">
        <v>5680</v>
      </c>
      <c r="M141" s="10">
        <v>2080</v>
      </c>
      <c r="N141" s="10">
        <v>1051</v>
      </c>
      <c r="O141" s="10">
        <v>936</v>
      </c>
      <c r="P141" s="10">
        <v>1368</v>
      </c>
      <c r="Q141" s="10">
        <v>1596</v>
      </c>
      <c r="R141" s="10">
        <v>1056</v>
      </c>
      <c r="S141" s="10">
        <v>200</v>
      </c>
      <c r="T141" s="10">
        <v>1908</v>
      </c>
      <c r="U141" s="10">
        <v>1160</v>
      </c>
    </row>
    <row r="142" spans="1:21" ht="39.6" x14ac:dyDescent="0.3">
      <c r="A142" s="9" t="s">
        <v>89</v>
      </c>
      <c r="B142" s="10">
        <v>13587</v>
      </c>
      <c r="C142" s="10">
        <v>21528</v>
      </c>
      <c r="D142" s="10">
        <v>21312</v>
      </c>
      <c r="E142" s="10">
        <v>3411</v>
      </c>
      <c r="F142" s="10">
        <v>6190</v>
      </c>
      <c r="G142" s="10">
        <v>1320</v>
      </c>
      <c r="H142" s="10">
        <v>4315</v>
      </c>
      <c r="I142" s="10">
        <v>3160</v>
      </c>
      <c r="J142" s="10">
        <v>3000</v>
      </c>
      <c r="K142" s="10">
        <v>1680</v>
      </c>
      <c r="L142" s="10">
        <v>7080</v>
      </c>
      <c r="M142" s="10">
        <v>2600</v>
      </c>
      <c r="N142" s="10">
        <v>1561</v>
      </c>
      <c r="O142" s="10">
        <v>1397</v>
      </c>
      <c r="P142" s="10">
        <v>1368</v>
      </c>
      <c r="Q142" s="10">
        <v>1596</v>
      </c>
      <c r="R142" s="11">
        <v>1056</v>
      </c>
      <c r="S142" s="11">
        <v>200</v>
      </c>
      <c r="T142" s="11">
        <v>1908</v>
      </c>
      <c r="U142" s="11">
        <v>4132</v>
      </c>
    </row>
    <row r="143" spans="1:21" ht="26.4" x14ac:dyDescent="0.3">
      <c r="A143" s="9" t="s">
        <v>190</v>
      </c>
      <c r="B143" s="10">
        <v>6075</v>
      </c>
      <c r="C143" s="10">
        <v>15852</v>
      </c>
      <c r="D143" s="10">
        <v>13728</v>
      </c>
      <c r="E143" s="10">
        <v>3945</v>
      </c>
      <c r="F143" s="10">
        <v>1990</v>
      </c>
      <c r="G143" s="10">
        <v>1385</v>
      </c>
      <c r="H143" s="10">
        <v>3880</v>
      </c>
      <c r="I143" s="10">
        <v>2120</v>
      </c>
      <c r="J143" s="10">
        <v>1960</v>
      </c>
      <c r="K143" s="10">
        <v>1120</v>
      </c>
      <c r="L143" s="10">
        <v>4680</v>
      </c>
      <c r="M143" s="10">
        <v>1720</v>
      </c>
      <c r="N143" s="10">
        <v>1772</v>
      </c>
      <c r="O143" s="10">
        <v>1533</v>
      </c>
      <c r="P143" s="10">
        <v>1368</v>
      </c>
      <c r="Q143" s="10">
        <v>1596</v>
      </c>
      <c r="R143" s="10">
        <v>1056</v>
      </c>
      <c r="S143" s="10">
        <v>200</v>
      </c>
      <c r="T143" s="10">
        <v>1108</v>
      </c>
      <c r="U143" s="10">
        <v>4200</v>
      </c>
    </row>
    <row r="144" spans="1:21" ht="39.6" x14ac:dyDescent="0.3">
      <c r="A144" s="9" t="s">
        <v>150</v>
      </c>
      <c r="B144" s="10">
        <v>6566</v>
      </c>
      <c r="C144" s="10">
        <v>11214</v>
      </c>
      <c r="D144" s="10">
        <v>8232</v>
      </c>
      <c r="E144" s="10">
        <v>3033</v>
      </c>
      <c r="F144" s="10">
        <v>2390</v>
      </c>
      <c r="G144" s="10">
        <v>1125</v>
      </c>
      <c r="H144" s="10">
        <v>3270</v>
      </c>
      <c r="I144" s="10">
        <v>870</v>
      </c>
      <c r="J144" s="10">
        <v>0</v>
      </c>
      <c r="K144" s="10">
        <v>400</v>
      </c>
      <c r="L144" s="10">
        <v>0</v>
      </c>
      <c r="M144" s="10">
        <v>0</v>
      </c>
      <c r="N144" s="10">
        <v>1399</v>
      </c>
      <c r="O144" s="10">
        <v>1366</v>
      </c>
      <c r="P144" s="10">
        <v>684</v>
      </c>
      <c r="Q144" s="10">
        <v>912</v>
      </c>
      <c r="R144" s="10">
        <v>792</v>
      </c>
      <c r="S144" s="10">
        <v>200</v>
      </c>
      <c r="T144" s="10">
        <v>1108</v>
      </c>
      <c r="U144" s="10">
        <v>2680</v>
      </c>
    </row>
    <row r="145" spans="1:21" ht="39.6" x14ac:dyDescent="0.3">
      <c r="A145" s="9" t="s">
        <v>90</v>
      </c>
      <c r="B145" s="10">
        <v>10374</v>
      </c>
      <c r="C145" s="10">
        <v>15045</v>
      </c>
      <c r="D145" s="10">
        <v>15312</v>
      </c>
      <c r="E145" s="10">
        <v>4860</v>
      </c>
      <c r="F145" s="10">
        <v>3790</v>
      </c>
      <c r="G145" s="10">
        <v>1320</v>
      </c>
      <c r="H145" s="10">
        <v>5050</v>
      </c>
      <c r="I145" s="10">
        <v>2790</v>
      </c>
      <c r="J145" s="10">
        <v>2360</v>
      </c>
      <c r="K145" s="10">
        <v>1320</v>
      </c>
      <c r="L145" s="10">
        <v>5600</v>
      </c>
      <c r="M145" s="10">
        <v>2080</v>
      </c>
      <c r="N145" s="10">
        <v>1343</v>
      </c>
      <c r="O145" s="10">
        <v>1088</v>
      </c>
      <c r="P145" s="10">
        <v>1971</v>
      </c>
      <c r="Q145" s="10">
        <v>2727</v>
      </c>
      <c r="R145" s="10">
        <v>960</v>
      </c>
      <c r="S145" s="10">
        <v>400</v>
      </c>
      <c r="T145" s="10">
        <v>1108</v>
      </c>
      <c r="U145" s="10">
        <v>1920</v>
      </c>
    </row>
    <row r="146" spans="1:21" ht="26.4" x14ac:dyDescent="0.3">
      <c r="A146" s="9" t="s">
        <v>163</v>
      </c>
      <c r="B146" s="10">
        <v>9189</v>
      </c>
      <c r="C146" s="10">
        <v>11982</v>
      </c>
      <c r="D146" s="10">
        <v>15096</v>
      </c>
      <c r="E146" s="10">
        <v>3942</v>
      </c>
      <c r="F146" s="10">
        <v>3790</v>
      </c>
      <c r="G146" s="10">
        <v>1590</v>
      </c>
      <c r="H146" s="10">
        <v>3150</v>
      </c>
      <c r="I146" s="10">
        <v>3590</v>
      </c>
      <c r="J146" s="10">
        <v>3120</v>
      </c>
      <c r="K146" s="10">
        <v>1760</v>
      </c>
      <c r="L146" s="10">
        <v>7400</v>
      </c>
      <c r="M146" s="10">
        <v>2720</v>
      </c>
      <c r="N146" s="10">
        <v>1376</v>
      </c>
      <c r="O146" s="10">
        <v>1153</v>
      </c>
      <c r="P146" s="10">
        <v>1140</v>
      </c>
      <c r="Q146" s="10">
        <v>1140</v>
      </c>
      <c r="R146" s="11">
        <v>1056</v>
      </c>
      <c r="S146" s="11">
        <v>200</v>
      </c>
      <c r="T146" s="11">
        <v>1108</v>
      </c>
      <c r="U146" s="11">
        <v>3160</v>
      </c>
    </row>
    <row r="147" spans="1:21" ht="39.6" x14ac:dyDescent="0.3">
      <c r="A147" s="9" t="s">
        <v>225</v>
      </c>
      <c r="B147" s="10">
        <v>8448</v>
      </c>
      <c r="C147" s="10">
        <v>9030</v>
      </c>
      <c r="D147" s="10">
        <v>12288</v>
      </c>
      <c r="E147" s="10">
        <v>2883</v>
      </c>
      <c r="F147" s="10">
        <v>3390</v>
      </c>
      <c r="G147" s="10">
        <v>1060</v>
      </c>
      <c r="H147" s="10">
        <v>3490</v>
      </c>
      <c r="I147" s="10">
        <v>1920</v>
      </c>
      <c r="J147" s="10">
        <v>1800</v>
      </c>
      <c r="K147" s="10">
        <v>1000</v>
      </c>
      <c r="L147" s="10">
        <v>4280</v>
      </c>
      <c r="M147" s="10">
        <v>1560</v>
      </c>
      <c r="N147" s="10">
        <v>0</v>
      </c>
      <c r="O147" s="10">
        <v>1391</v>
      </c>
      <c r="P147" s="10">
        <v>912</v>
      </c>
      <c r="Q147" s="10">
        <v>912</v>
      </c>
      <c r="R147" s="11">
        <v>1320</v>
      </c>
      <c r="S147" s="11">
        <v>0</v>
      </c>
      <c r="T147" s="11">
        <v>1108</v>
      </c>
      <c r="U147" s="11">
        <v>2920</v>
      </c>
    </row>
    <row r="148" spans="1:21" ht="26.4" x14ac:dyDescent="0.3">
      <c r="A148" s="9" t="s">
        <v>126</v>
      </c>
      <c r="B148" s="10">
        <v>10260</v>
      </c>
      <c r="C148" s="10">
        <v>10314</v>
      </c>
      <c r="D148" s="10">
        <v>9360</v>
      </c>
      <c r="E148" s="10">
        <v>4095</v>
      </c>
      <c r="F148" s="10">
        <v>8590</v>
      </c>
      <c r="G148" s="10">
        <v>1060</v>
      </c>
      <c r="H148" s="10">
        <v>1840</v>
      </c>
      <c r="I148" s="10">
        <v>1800</v>
      </c>
      <c r="J148" s="10">
        <v>1720</v>
      </c>
      <c r="K148" s="10">
        <v>960</v>
      </c>
      <c r="L148" s="10">
        <v>4040</v>
      </c>
      <c r="M148" s="10">
        <v>1480</v>
      </c>
      <c r="N148" s="10">
        <v>1577</v>
      </c>
      <c r="O148" s="10">
        <v>1298</v>
      </c>
      <c r="P148" s="10">
        <v>912</v>
      </c>
      <c r="Q148" s="10">
        <v>912</v>
      </c>
      <c r="R148" s="11">
        <v>1056</v>
      </c>
      <c r="S148" s="11">
        <v>600</v>
      </c>
      <c r="T148" s="11">
        <v>1608</v>
      </c>
      <c r="U148" s="11">
        <v>3360</v>
      </c>
    </row>
    <row r="149" spans="1:21" ht="39.6" x14ac:dyDescent="0.3">
      <c r="A149" s="9" t="s">
        <v>244</v>
      </c>
      <c r="B149" s="10">
        <v>8896</v>
      </c>
      <c r="C149" s="10">
        <v>12668</v>
      </c>
      <c r="D149" s="10">
        <v>11448</v>
      </c>
      <c r="E149" s="10">
        <v>3708</v>
      </c>
      <c r="F149" s="10">
        <v>3390</v>
      </c>
      <c r="G149" s="10">
        <v>1320</v>
      </c>
      <c r="H149" s="10">
        <v>4270</v>
      </c>
      <c r="I149" s="10">
        <v>2400</v>
      </c>
      <c r="J149" s="10">
        <v>2280</v>
      </c>
      <c r="K149" s="10">
        <v>1280</v>
      </c>
      <c r="L149" s="10">
        <v>5400</v>
      </c>
      <c r="M149" s="10">
        <v>2000</v>
      </c>
      <c r="N149" s="10">
        <v>1832</v>
      </c>
      <c r="O149" s="10">
        <v>1545</v>
      </c>
      <c r="P149" s="10">
        <v>912</v>
      </c>
      <c r="Q149" s="10">
        <v>912</v>
      </c>
      <c r="R149" s="11">
        <v>1320</v>
      </c>
      <c r="S149" s="11">
        <v>200</v>
      </c>
      <c r="T149" s="11">
        <v>1108</v>
      </c>
      <c r="U149" s="11">
        <v>3920</v>
      </c>
    </row>
    <row r="150" spans="1:21" ht="39.6" x14ac:dyDescent="0.3">
      <c r="A150" s="9" t="s">
        <v>66</v>
      </c>
      <c r="B150" s="10">
        <v>12222</v>
      </c>
      <c r="C150" s="10">
        <v>18798</v>
      </c>
      <c r="D150" s="10">
        <v>14952</v>
      </c>
      <c r="E150" s="10">
        <v>2802</v>
      </c>
      <c r="F150" s="10">
        <v>3390</v>
      </c>
      <c r="G150" s="10">
        <v>3140</v>
      </c>
      <c r="H150" s="10">
        <v>4570</v>
      </c>
      <c r="I150" s="10">
        <v>2630</v>
      </c>
      <c r="J150" s="10">
        <v>2200</v>
      </c>
      <c r="K150" s="10">
        <v>920</v>
      </c>
      <c r="L150" s="10">
        <v>5560</v>
      </c>
      <c r="M150" s="10">
        <v>1960</v>
      </c>
      <c r="N150" s="10">
        <v>1786</v>
      </c>
      <c r="O150" s="10">
        <v>1541</v>
      </c>
      <c r="P150" s="10">
        <v>912</v>
      </c>
      <c r="Q150" s="10">
        <v>912</v>
      </c>
      <c r="R150" s="10">
        <v>1440</v>
      </c>
      <c r="S150" s="10">
        <v>400</v>
      </c>
      <c r="T150" s="10">
        <v>1108</v>
      </c>
      <c r="U150" s="10">
        <v>4006</v>
      </c>
    </row>
    <row r="151" spans="1:21" ht="26.4" x14ac:dyDescent="0.3">
      <c r="A151" s="9" t="s">
        <v>127</v>
      </c>
      <c r="B151" s="10">
        <v>9042</v>
      </c>
      <c r="C151" s="10">
        <v>17448</v>
      </c>
      <c r="D151" s="10">
        <v>11232</v>
      </c>
      <c r="E151" s="10">
        <v>3261</v>
      </c>
      <c r="F151" s="10">
        <v>3590</v>
      </c>
      <c r="G151" s="10">
        <v>1710</v>
      </c>
      <c r="H151" s="10">
        <v>5180</v>
      </c>
      <c r="I151" s="10">
        <v>2360</v>
      </c>
      <c r="J151" s="10">
        <v>2200</v>
      </c>
      <c r="K151" s="10">
        <v>1240</v>
      </c>
      <c r="L151" s="10">
        <v>5240</v>
      </c>
      <c r="M151" s="10">
        <v>1920</v>
      </c>
      <c r="N151" s="10">
        <v>2065</v>
      </c>
      <c r="O151" s="10">
        <v>1780</v>
      </c>
      <c r="P151" s="10">
        <v>1368</v>
      </c>
      <c r="Q151" s="10">
        <v>1596</v>
      </c>
      <c r="R151" s="11">
        <v>1056</v>
      </c>
      <c r="S151" s="11">
        <v>200</v>
      </c>
      <c r="T151" s="11">
        <v>1108</v>
      </c>
      <c r="U151" s="11">
        <v>2744</v>
      </c>
    </row>
    <row r="152" spans="1:21" ht="26.4" x14ac:dyDescent="0.3">
      <c r="A152" s="9" t="s">
        <v>162</v>
      </c>
      <c r="B152" s="10">
        <v>10755</v>
      </c>
      <c r="C152" s="10">
        <v>13101</v>
      </c>
      <c r="D152" s="10">
        <v>11016</v>
      </c>
      <c r="E152" s="10">
        <v>2577</v>
      </c>
      <c r="F152" s="10">
        <v>3790</v>
      </c>
      <c r="G152" s="10">
        <v>1125</v>
      </c>
      <c r="H152" s="10">
        <v>4245</v>
      </c>
      <c r="I152" s="10">
        <v>2710</v>
      </c>
      <c r="J152" s="10">
        <v>2320</v>
      </c>
      <c r="K152" s="10">
        <v>1280</v>
      </c>
      <c r="L152" s="10">
        <v>5480</v>
      </c>
      <c r="M152" s="10">
        <v>2000</v>
      </c>
      <c r="N152" s="10">
        <v>100</v>
      </c>
      <c r="O152" s="10">
        <v>1480</v>
      </c>
      <c r="P152" s="10">
        <v>456</v>
      </c>
      <c r="Q152" s="10">
        <v>456</v>
      </c>
      <c r="R152" s="10">
        <v>1320</v>
      </c>
      <c r="S152" s="10">
        <v>200</v>
      </c>
      <c r="T152" s="11">
        <v>1108</v>
      </c>
      <c r="U152" s="10">
        <v>3840</v>
      </c>
    </row>
    <row r="153" spans="1:21" ht="26.4" x14ac:dyDescent="0.3">
      <c r="A153" s="9" t="s">
        <v>241</v>
      </c>
      <c r="B153" s="10">
        <v>18945</v>
      </c>
      <c r="C153" s="10">
        <v>21357</v>
      </c>
      <c r="D153" s="10">
        <v>17712</v>
      </c>
      <c r="E153" s="10">
        <v>2655</v>
      </c>
      <c r="F153" s="10">
        <v>3390</v>
      </c>
      <c r="G153" s="10">
        <v>1970</v>
      </c>
      <c r="H153" s="10">
        <v>2100</v>
      </c>
      <c r="I153" s="10">
        <v>3200</v>
      </c>
      <c r="J153" s="10">
        <v>3000</v>
      </c>
      <c r="K153" s="10">
        <v>1680</v>
      </c>
      <c r="L153" s="10">
        <v>7120</v>
      </c>
      <c r="M153" s="10">
        <v>2640</v>
      </c>
      <c r="N153" s="10">
        <v>1786</v>
      </c>
      <c r="O153" s="10">
        <v>1516</v>
      </c>
      <c r="P153" s="10">
        <v>1140</v>
      </c>
      <c r="Q153" s="10">
        <v>1368</v>
      </c>
      <c r="R153" s="11">
        <v>1320</v>
      </c>
      <c r="S153" s="11">
        <v>400</v>
      </c>
      <c r="T153" s="11">
        <v>1108</v>
      </c>
      <c r="U153" s="11">
        <v>3360</v>
      </c>
    </row>
    <row r="154" spans="1:21" ht="26.4" x14ac:dyDescent="0.3">
      <c r="A154" s="9" t="s">
        <v>65</v>
      </c>
      <c r="B154" s="10">
        <v>10047</v>
      </c>
      <c r="C154" s="10">
        <v>15153</v>
      </c>
      <c r="D154" s="10">
        <v>17064</v>
      </c>
      <c r="E154" s="10">
        <v>3786</v>
      </c>
      <c r="F154" s="10">
        <v>6190</v>
      </c>
      <c r="G154" s="10">
        <v>1190</v>
      </c>
      <c r="H154" s="10">
        <v>5220</v>
      </c>
      <c r="I154" s="10">
        <v>3070</v>
      </c>
      <c r="J154" s="10">
        <v>2960</v>
      </c>
      <c r="K154" s="10">
        <v>1680</v>
      </c>
      <c r="L154" s="10">
        <v>7280</v>
      </c>
      <c r="M154" s="10">
        <v>2560</v>
      </c>
      <c r="N154" s="10">
        <v>1700</v>
      </c>
      <c r="O154" s="10">
        <v>1685</v>
      </c>
      <c r="P154" s="10">
        <v>1140</v>
      </c>
      <c r="Q154" s="10">
        <v>1140</v>
      </c>
      <c r="R154" s="11">
        <v>1440</v>
      </c>
      <c r="S154" s="11">
        <v>400</v>
      </c>
      <c r="T154" s="11">
        <v>1908</v>
      </c>
      <c r="U154" s="11">
        <v>3496</v>
      </c>
    </row>
    <row r="155" spans="1:21" ht="39.6" x14ac:dyDescent="0.3">
      <c r="A155" s="9" t="s">
        <v>152</v>
      </c>
      <c r="B155" s="10">
        <v>12696</v>
      </c>
      <c r="C155" s="10">
        <v>11628</v>
      </c>
      <c r="D155" s="10">
        <v>14352</v>
      </c>
      <c r="E155" s="10">
        <v>4011</v>
      </c>
      <c r="F155" s="10">
        <v>4190</v>
      </c>
      <c r="G155" s="10">
        <v>1320</v>
      </c>
      <c r="H155" s="10">
        <v>3660</v>
      </c>
      <c r="I155" s="10">
        <v>3320</v>
      </c>
      <c r="J155" s="10">
        <v>3120</v>
      </c>
      <c r="K155" s="10">
        <v>1760</v>
      </c>
      <c r="L155" s="10">
        <v>7440</v>
      </c>
      <c r="M155" s="10">
        <v>2720</v>
      </c>
      <c r="N155" s="10">
        <v>2192</v>
      </c>
      <c r="O155" s="10">
        <v>2153</v>
      </c>
      <c r="P155" s="10">
        <v>1140</v>
      </c>
      <c r="Q155" s="10">
        <v>1140</v>
      </c>
      <c r="R155" s="11">
        <v>1920</v>
      </c>
      <c r="S155" s="11">
        <v>400</v>
      </c>
      <c r="T155" s="11">
        <v>2608</v>
      </c>
      <c r="U155" s="11">
        <v>3406</v>
      </c>
    </row>
    <row r="156" spans="1:21" ht="26.4" x14ac:dyDescent="0.3">
      <c r="A156" s="9" t="s">
        <v>191</v>
      </c>
      <c r="B156" s="10">
        <v>12861</v>
      </c>
      <c r="C156" s="10">
        <v>13680</v>
      </c>
      <c r="D156" s="10">
        <v>11880</v>
      </c>
      <c r="E156" s="10">
        <v>5310</v>
      </c>
      <c r="F156" s="10">
        <v>4990</v>
      </c>
      <c r="G156" s="10">
        <v>1580</v>
      </c>
      <c r="H156" s="10">
        <v>2555</v>
      </c>
      <c r="I156" s="10">
        <v>1960</v>
      </c>
      <c r="J156" s="10">
        <v>1840</v>
      </c>
      <c r="K156" s="10">
        <v>1040</v>
      </c>
      <c r="L156" s="10">
        <v>4360</v>
      </c>
      <c r="M156" s="10">
        <v>1600</v>
      </c>
      <c r="N156" s="10">
        <v>1513</v>
      </c>
      <c r="O156" s="10">
        <v>1318</v>
      </c>
      <c r="P156" s="10">
        <v>984</v>
      </c>
      <c r="Q156" s="10">
        <v>1743</v>
      </c>
      <c r="R156" s="11">
        <v>2400</v>
      </c>
      <c r="S156" s="11">
        <v>400</v>
      </c>
      <c r="T156" s="11">
        <v>1208</v>
      </c>
      <c r="U156" s="11">
        <v>3360</v>
      </c>
    </row>
    <row r="157" spans="1:21" ht="26.4" x14ac:dyDescent="0.3">
      <c r="A157" s="9" t="s">
        <v>219</v>
      </c>
      <c r="B157" s="10">
        <v>8451</v>
      </c>
      <c r="C157" s="10">
        <v>15942</v>
      </c>
      <c r="D157" s="10">
        <v>12192</v>
      </c>
      <c r="E157" s="10">
        <v>3339</v>
      </c>
      <c r="F157" s="10">
        <v>2990</v>
      </c>
      <c r="G157" s="10">
        <v>800</v>
      </c>
      <c r="H157" s="10">
        <v>3100</v>
      </c>
      <c r="I157" s="10">
        <v>2040</v>
      </c>
      <c r="J157" s="10">
        <v>1920</v>
      </c>
      <c r="K157" s="10">
        <v>1080</v>
      </c>
      <c r="L157" s="10">
        <v>4560</v>
      </c>
      <c r="M157" s="10">
        <v>1680</v>
      </c>
      <c r="N157" s="10">
        <v>0</v>
      </c>
      <c r="O157" s="10">
        <v>1287</v>
      </c>
      <c r="P157" s="10">
        <v>1368</v>
      </c>
      <c r="Q157" s="10">
        <v>1596</v>
      </c>
      <c r="R157" s="10">
        <v>1056</v>
      </c>
      <c r="S157" s="10">
        <v>200</v>
      </c>
      <c r="T157" s="10">
        <v>1108</v>
      </c>
      <c r="U157" s="10">
        <v>2080</v>
      </c>
    </row>
    <row r="158" spans="1:21" ht="26.4" x14ac:dyDescent="0.3">
      <c r="A158" s="9" t="s">
        <v>91</v>
      </c>
      <c r="B158" s="10">
        <v>14421</v>
      </c>
      <c r="C158" s="10">
        <v>19143</v>
      </c>
      <c r="D158" s="10">
        <v>18216</v>
      </c>
      <c r="E158" s="10">
        <v>4323</v>
      </c>
      <c r="F158" s="10">
        <v>4110</v>
      </c>
      <c r="G158" s="10">
        <v>1775</v>
      </c>
      <c r="H158" s="10">
        <v>4140</v>
      </c>
      <c r="I158" s="10">
        <v>2560</v>
      </c>
      <c r="J158" s="10">
        <v>2400</v>
      </c>
      <c r="K158" s="10">
        <v>1360</v>
      </c>
      <c r="L158" s="10">
        <v>5720</v>
      </c>
      <c r="M158" s="10">
        <v>2120</v>
      </c>
      <c r="N158" s="10">
        <v>1605</v>
      </c>
      <c r="O158" s="10">
        <v>1450</v>
      </c>
      <c r="P158" s="10">
        <v>1368</v>
      </c>
      <c r="Q158" s="10">
        <v>1596</v>
      </c>
      <c r="R158" s="11">
        <v>1056</v>
      </c>
      <c r="S158" s="11">
        <v>200</v>
      </c>
      <c r="T158" s="11">
        <v>1328</v>
      </c>
      <c r="U158" s="11">
        <v>2820</v>
      </c>
    </row>
    <row r="159" spans="1:21" ht="26.4" x14ac:dyDescent="0.3">
      <c r="A159" s="9" t="s">
        <v>164</v>
      </c>
      <c r="B159" s="10">
        <v>7254</v>
      </c>
      <c r="C159" s="10">
        <v>11185</v>
      </c>
      <c r="D159" s="10">
        <v>16776</v>
      </c>
      <c r="E159" s="10">
        <v>3636</v>
      </c>
      <c r="F159" s="10">
        <v>6590</v>
      </c>
      <c r="G159" s="10">
        <v>1840</v>
      </c>
      <c r="H159" s="10">
        <v>3660</v>
      </c>
      <c r="I159" s="10">
        <v>3000</v>
      </c>
      <c r="J159" s="10">
        <v>2800</v>
      </c>
      <c r="K159" s="10">
        <v>1600</v>
      </c>
      <c r="L159" s="10">
        <v>6680</v>
      </c>
      <c r="M159" s="10">
        <v>2440</v>
      </c>
      <c r="N159" s="10">
        <v>1555</v>
      </c>
      <c r="O159" s="10">
        <v>1310</v>
      </c>
      <c r="P159" s="10">
        <v>1368</v>
      </c>
      <c r="Q159" s="10">
        <v>1596</v>
      </c>
      <c r="R159" s="11">
        <v>1056</v>
      </c>
      <c r="S159" s="11">
        <v>400</v>
      </c>
      <c r="T159" s="11">
        <v>1108</v>
      </c>
      <c r="U159" s="11">
        <v>3560</v>
      </c>
    </row>
    <row r="160" spans="1:21" ht="39.6" x14ac:dyDescent="0.3">
      <c r="A160" s="9" t="s">
        <v>226</v>
      </c>
      <c r="B160" s="10">
        <v>7152</v>
      </c>
      <c r="C160" s="10">
        <v>10260</v>
      </c>
      <c r="D160" s="10">
        <v>13248</v>
      </c>
      <c r="E160" s="10">
        <v>2043</v>
      </c>
      <c r="F160" s="10">
        <v>4190</v>
      </c>
      <c r="G160" s="10">
        <v>1320</v>
      </c>
      <c r="H160" s="10">
        <v>2490</v>
      </c>
      <c r="I160" s="10">
        <v>1240</v>
      </c>
      <c r="J160" s="10">
        <v>1160</v>
      </c>
      <c r="K160" s="10">
        <v>640</v>
      </c>
      <c r="L160" s="10">
        <v>2760</v>
      </c>
      <c r="M160" s="10">
        <v>1000</v>
      </c>
      <c r="N160" s="10">
        <v>1425</v>
      </c>
      <c r="O160" s="10">
        <v>1395</v>
      </c>
      <c r="P160" s="10">
        <v>1368</v>
      </c>
      <c r="Q160" s="10">
        <v>1596</v>
      </c>
      <c r="R160" s="11">
        <v>1056</v>
      </c>
      <c r="S160" s="11">
        <v>400</v>
      </c>
      <c r="T160" s="11">
        <v>1108</v>
      </c>
      <c r="U160" s="11">
        <v>3360</v>
      </c>
    </row>
    <row r="161" spans="1:21" ht="26.4" x14ac:dyDescent="0.3">
      <c r="A161" s="9" t="s">
        <v>128</v>
      </c>
      <c r="B161" s="10">
        <v>8793</v>
      </c>
      <c r="C161" s="10">
        <v>14520</v>
      </c>
      <c r="D161" s="10">
        <v>10632</v>
      </c>
      <c r="E161" s="10">
        <v>1971</v>
      </c>
      <c r="F161" s="10">
        <v>4590</v>
      </c>
      <c r="G161" s="10">
        <v>1320</v>
      </c>
      <c r="H161" s="10">
        <v>3880</v>
      </c>
      <c r="I161" s="10">
        <v>2520</v>
      </c>
      <c r="J161" s="10">
        <v>2400</v>
      </c>
      <c r="K161" s="10">
        <v>1360</v>
      </c>
      <c r="L161" s="10">
        <v>5680</v>
      </c>
      <c r="M161" s="10">
        <v>2080</v>
      </c>
      <c r="N161" s="10">
        <v>1515</v>
      </c>
      <c r="O161" s="10">
        <v>1230</v>
      </c>
      <c r="P161" s="10">
        <v>684</v>
      </c>
      <c r="Q161" s="10">
        <v>912</v>
      </c>
      <c r="R161" s="11">
        <v>1056</v>
      </c>
      <c r="S161" s="11">
        <v>200</v>
      </c>
      <c r="T161" s="11">
        <v>1108</v>
      </c>
      <c r="U161" s="11">
        <v>2224</v>
      </c>
    </row>
    <row r="162" spans="1:21" ht="39.6" x14ac:dyDescent="0.3">
      <c r="A162" s="9" t="s">
        <v>193</v>
      </c>
      <c r="B162" s="10">
        <v>10638</v>
      </c>
      <c r="C162" s="10">
        <v>10716</v>
      </c>
      <c r="D162" s="10">
        <v>15864</v>
      </c>
      <c r="E162" s="10">
        <v>5604</v>
      </c>
      <c r="F162" s="10">
        <v>4190</v>
      </c>
      <c r="G162" s="10">
        <v>1450</v>
      </c>
      <c r="H162" s="10">
        <v>4050</v>
      </c>
      <c r="I162" s="10">
        <v>2680</v>
      </c>
      <c r="J162" s="10">
        <v>2520</v>
      </c>
      <c r="K162" s="10">
        <v>1440</v>
      </c>
      <c r="L162" s="10">
        <v>6000</v>
      </c>
      <c r="M162" s="10">
        <v>2200</v>
      </c>
      <c r="N162" s="10">
        <v>1755</v>
      </c>
      <c r="O162" s="10">
        <v>1715</v>
      </c>
      <c r="P162" s="10">
        <v>684</v>
      </c>
      <c r="Q162" s="10">
        <v>912</v>
      </c>
      <c r="R162" s="11">
        <v>1056</v>
      </c>
      <c r="S162" s="11">
        <v>200</v>
      </c>
      <c r="T162" s="11">
        <v>1108</v>
      </c>
      <c r="U162" s="11">
        <v>4680</v>
      </c>
    </row>
    <row r="163" spans="1:21" ht="26.4" x14ac:dyDescent="0.3">
      <c r="A163" s="9" t="s">
        <v>247</v>
      </c>
      <c r="B163" s="10">
        <v>10773</v>
      </c>
      <c r="C163" s="10">
        <v>13728</v>
      </c>
      <c r="D163" s="10">
        <v>26592</v>
      </c>
      <c r="E163" s="10">
        <v>2574</v>
      </c>
      <c r="F163" s="10">
        <v>3790</v>
      </c>
      <c r="G163" s="10">
        <v>1545</v>
      </c>
      <c r="H163" s="10">
        <v>4010</v>
      </c>
      <c r="I163" s="10">
        <v>3390</v>
      </c>
      <c r="J163" s="10">
        <v>2960</v>
      </c>
      <c r="K163" s="10">
        <v>1640</v>
      </c>
      <c r="L163" s="10">
        <v>7000</v>
      </c>
      <c r="M163" s="10">
        <v>2560</v>
      </c>
      <c r="N163" s="10">
        <v>1440</v>
      </c>
      <c r="O163" s="10">
        <v>1285</v>
      </c>
      <c r="P163" s="10">
        <v>1140</v>
      </c>
      <c r="Q163" s="10">
        <v>1140</v>
      </c>
      <c r="R163" s="11">
        <v>1200</v>
      </c>
      <c r="S163" s="11">
        <v>200</v>
      </c>
      <c r="T163" s="11">
        <v>1908</v>
      </c>
      <c r="U163" s="11">
        <v>3284</v>
      </c>
    </row>
    <row r="164" spans="1:21" ht="26.4" x14ac:dyDescent="0.3">
      <c r="A164" s="9" t="s">
        <v>39</v>
      </c>
      <c r="B164" s="10">
        <v>12525</v>
      </c>
      <c r="C164" s="10">
        <v>12189</v>
      </c>
      <c r="D164" s="10">
        <v>20640</v>
      </c>
      <c r="E164" s="10">
        <v>3111</v>
      </c>
      <c r="F164" s="10">
        <v>1790</v>
      </c>
      <c r="G164" s="10">
        <v>1580</v>
      </c>
      <c r="H164" s="10">
        <v>3660</v>
      </c>
      <c r="I164" s="10">
        <v>2990</v>
      </c>
      <c r="J164" s="10">
        <v>1880</v>
      </c>
      <c r="K164" s="10">
        <v>1160</v>
      </c>
      <c r="L164" s="10">
        <v>5280</v>
      </c>
      <c r="M164" s="10">
        <v>2160</v>
      </c>
      <c r="N164" s="10">
        <v>240</v>
      </c>
      <c r="O164" s="10">
        <v>1255</v>
      </c>
      <c r="P164" s="10">
        <v>1062</v>
      </c>
      <c r="Q164" s="10">
        <v>1440</v>
      </c>
      <c r="R164" s="11">
        <v>1320</v>
      </c>
      <c r="S164" s="11">
        <v>400</v>
      </c>
      <c r="T164" s="11">
        <v>1908</v>
      </c>
      <c r="U164" s="11">
        <v>2872</v>
      </c>
    </row>
    <row r="165" spans="1:21" ht="26.4" x14ac:dyDescent="0.3">
      <c r="A165" s="9" t="s">
        <v>69</v>
      </c>
      <c r="B165" s="10">
        <v>15098</v>
      </c>
      <c r="C165" s="10">
        <v>19506</v>
      </c>
      <c r="D165" s="10">
        <v>15216</v>
      </c>
      <c r="E165" s="10">
        <v>2724</v>
      </c>
      <c r="F165" s="10">
        <v>4110</v>
      </c>
      <c r="G165" s="10">
        <v>2620</v>
      </c>
      <c r="H165" s="10">
        <v>5090</v>
      </c>
      <c r="I165" s="10">
        <v>2160</v>
      </c>
      <c r="J165" s="10">
        <v>1960</v>
      </c>
      <c r="K165" s="10">
        <v>1080</v>
      </c>
      <c r="L165" s="10">
        <v>5080</v>
      </c>
      <c r="M165" s="10">
        <v>1800</v>
      </c>
      <c r="N165" s="10">
        <v>1435</v>
      </c>
      <c r="O165" s="10">
        <v>1220</v>
      </c>
      <c r="P165" s="10">
        <v>684</v>
      </c>
      <c r="Q165" s="10">
        <v>684</v>
      </c>
      <c r="R165" s="11">
        <v>1440</v>
      </c>
      <c r="S165" s="11">
        <v>600</v>
      </c>
      <c r="T165" s="11">
        <v>1908</v>
      </c>
      <c r="U165" s="11">
        <v>4370</v>
      </c>
    </row>
    <row r="166" spans="1:21" ht="26.4" x14ac:dyDescent="0.3">
      <c r="A166" s="9" t="s">
        <v>245</v>
      </c>
      <c r="B166" s="10">
        <v>10932</v>
      </c>
      <c r="C166" s="10">
        <v>10536</v>
      </c>
      <c r="D166" s="10">
        <v>10776</v>
      </c>
      <c r="E166" s="10">
        <v>2499</v>
      </c>
      <c r="F166" s="10">
        <v>1790</v>
      </c>
      <c r="G166" s="10">
        <v>1060</v>
      </c>
      <c r="H166" s="10">
        <v>3205</v>
      </c>
      <c r="I166" s="10">
        <v>1800</v>
      </c>
      <c r="J166" s="10">
        <v>1680</v>
      </c>
      <c r="K166" s="10">
        <v>960</v>
      </c>
      <c r="L166" s="10">
        <v>4040</v>
      </c>
      <c r="M166" s="10">
        <v>1480</v>
      </c>
      <c r="N166" s="10">
        <v>1710</v>
      </c>
      <c r="O166" s="10">
        <v>1465</v>
      </c>
      <c r="P166" s="10">
        <v>909</v>
      </c>
      <c r="Q166" s="10">
        <v>909</v>
      </c>
      <c r="R166" s="11">
        <v>1056</v>
      </c>
      <c r="S166" s="11">
        <v>200</v>
      </c>
      <c r="T166" s="11">
        <v>1108</v>
      </c>
      <c r="U166" s="11">
        <v>5276</v>
      </c>
    </row>
    <row r="167" spans="1:21" ht="39.6" x14ac:dyDescent="0.3">
      <c r="A167" s="9" t="s">
        <v>246</v>
      </c>
      <c r="B167" s="10">
        <v>9204</v>
      </c>
      <c r="C167" s="10">
        <v>14364</v>
      </c>
      <c r="D167" s="10">
        <v>20016</v>
      </c>
      <c r="E167" s="10">
        <v>3261</v>
      </c>
      <c r="F167" s="10">
        <v>4190</v>
      </c>
      <c r="G167" s="10">
        <v>2100</v>
      </c>
      <c r="H167" s="10">
        <v>5220</v>
      </c>
      <c r="I167" s="10">
        <v>2160</v>
      </c>
      <c r="J167" s="10">
        <v>2040</v>
      </c>
      <c r="K167" s="10">
        <v>1160</v>
      </c>
      <c r="L167" s="10">
        <v>4880</v>
      </c>
      <c r="M167" s="10">
        <v>1800</v>
      </c>
      <c r="N167" s="10">
        <v>1485</v>
      </c>
      <c r="O167" s="10">
        <v>1315</v>
      </c>
      <c r="P167" s="10">
        <v>912</v>
      </c>
      <c r="Q167" s="10">
        <v>1140</v>
      </c>
      <c r="R167" s="11">
        <v>1056</v>
      </c>
      <c r="S167" s="11">
        <v>400</v>
      </c>
      <c r="T167" s="11">
        <v>1108</v>
      </c>
      <c r="U167" s="11">
        <v>3246</v>
      </c>
    </row>
    <row r="168" spans="1:21" ht="26.4" x14ac:dyDescent="0.3">
      <c r="A168" s="9" t="s">
        <v>68</v>
      </c>
      <c r="B168" s="10">
        <v>11981</v>
      </c>
      <c r="C168" s="10">
        <v>16836</v>
      </c>
      <c r="D168" s="10">
        <v>13032</v>
      </c>
      <c r="E168" s="10">
        <v>2652</v>
      </c>
      <c r="F168" s="10">
        <v>3390</v>
      </c>
      <c r="G168" s="10">
        <v>2100</v>
      </c>
      <c r="H168" s="10">
        <v>4440</v>
      </c>
      <c r="I168" s="10">
        <v>2360</v>
      </c>
      <c r="J168" s="10">
        <v>2160</v>
      </c>
      <c r="K168" s="10">
        <v>1200</v>
      </c>
      <c r="L168" s="10">
        <v>5520</v>
      </c>
      <c r="M168" s="10">
        <v>1920</v>
      </c>
      <c r="N168" s="10">
        <v>1480</v>
      </c>
      <c r="O168" s="10">
        <v>1285</v>
      </c>
      <c r="P168" s="10">
        <v>456</v>
      </c>
      <c r="Q168" s="10">
        <v>456</v>
      </c>
      <c r="R168" s="10">
        <v>1056</v>
      </c>
      <c r="S168" s="10">
        <v>200</v>
      </c>
      <c r="T168" s="10">
        <v>1108</v>
      </c>
      <c r="U168" s="10">
        <v>5406</v>
      </c>
    </row>
    <row r="169" spans="1:21" ht="39.6" x14ac:dyDescent="0.3">
      <c r="A169" s="9" t="s">
        <v>67</v>
      </c>
      <c r="B169" s="10">
        <v>11709</v>
      </c>
      <c r="C169" s="10">
        <v>13430</v>
      </c>
      <c r="D169" s="10">
        <v>17976</v>
      </c>
      <c r="E169" s="10">
        <v>4020</v>
      </c>
      <c r="F169" s="10">
        <v>3790</v>
      </c>
      <c r="G169" s="10">
        <v>1580</v>
      </c>
      <c r="H169" s="10">
        <v>4440</v>
      </c>
      <c r="I169" s="10">
        <v>2600</v>
      </c>
      <c r="J169" s="10">
        <v>2440</v>
      </c>
      <c r="K169" s="10">
        <v>1360</v>
      </c>
      <c r="L169" s="10">
        <v>6160</v>
      </c>
      <c r="M169" s="10">
        <v>2160</v>
      </c>
      <c r="N169" s="10">
        <v>2136</v>
      </c>
      <c r="O169" s="10">
        <v>1891</v>
      </c>
      <c r="P169" s="10">
        <v>912</v>
      </c>
      <c r="Q169" s="10">
        <v>912</v>
      </c>
      <c r="R169" s="11">
        <v>1920</v>
      </c>
      <c r="S169" s="11">
        <v>200</v>
      </c>
      <c r="T169" s="11">
        <v>1108</v>
      </c>
      <c r="U169" s="11">
        <v>4680</v>
      </c>
    </row>
    <row r="170" spans="1:21" ht="26.4" x14ac:dyDescent="0.3">
      <c r="A170" s="9" t="s">
        <v>167</v>
      </c>
      <c r="B170" s="10">
        <v>11892</v>
      </c>
      <c r="C170" s="10">
        <v>15897</v>
      </c>
      <c r="D170" s="10">
        <v>16704</v>
      </c>
      <c r="E170" s="10">
        <v>2799</v>
      </c>
      <c r="F170" s="10">
        <v>3790</v>
      </c>
      <c r="G170" s="10">
        <v>1450</v>
      </c>
      <c r="H170" s="10">
        <v>3595</v>
      </c>
      <c r="I170" s="10">
        <v>3080</v>
      </c>
      <c r="J170" s="10">
        <v>2920</v>
      </c>
      <c r="K170" s="10">
        <v>1640</v>
      </c>
      <c r="L170" s="10">
        <v>6920</v>
      </c>
      <c r="M170" s="10">
        <v>2560</v>
      </c>
      <c r="N170" s="10">
        <v>1350</v>
      </c>
      <c r="O170" s="11">
        <v>1120</v>
      </c>
      <c r="P170" s="10">
        <v>684</v>
      </c>
      <c r="Q170" s="11">
        <v>912</v>
      </c>
      <c r="R170" s="11">
        <v>1056</v>
      </c>
      <c r="S170" s="11">
        <v>600</v>
      </c>
      <c r="T170" s="11">
        <v>1308</v>
      </c>
      <c r="U170" s="11">
        <v>2760</v>
      </c>
    </row>
    <row r="171" spans="1:21" ht="26.4" x14ac:dyDescent="0.3">
      <c r="A171" s="9" t="s">
        <v>192</v>
      </c>
      <c r="B171" s="10">
        <v>16652</v>
      </c>
      <c r="C171" s="10">
        <v>19566</v>
      </c>
      <c r="D171" s="10">
        <v>26400</v>
      </c>
      <c r="E171" s="10">
        <v>3108</v>
      </c>
      <c r="F171" s="10">
        <v>4910</v>
      </c>
      <c r="G171" s="10">
        <v>4800</v>
      </c>
      <c r="H171" s="10">
        <v>7884</v>
      </c>
      <c r="I171" s="10">
        <v>3880</v>
      </c>
      <c r="J171" s="10">
        <v>3800</v>
      </c>
      <c r="K171" s="10">
        <v>2040</v>
      </c>
      <c r="L171" s="10">
        <v>9760</v>
      </c>
      <c r="M171" s="10">
        <v>3120</v>
      </c>
      <c r="N171" s="10">
        <v>2778</v>
      </c>
      <c r="O171" s="10">
        <v>2659</v>
      </c>
      <c r="P171" s="10">
        <v>1368</v>
      </c>
      <c r="Q171" s="10">
        <v>1368</v>
      </c>
      <c r="R171" s="11">
        <v>440</v>
      </c>
      <c r="S171" s="11">
        <v>400</v>
      </c>
      <c r="T171" s="11">
        <v>2608</v>
      </c>
      <c r="U171" s="11">
        <v>5080</v>
      </c>
    </row>
    <row r="172" spans="1:21" ht="26.4" x14ac:dyDescent="0.3">
      <c r="A172" s="9" t="s">
        <v>228</v>
      </c>
      <c r="B172" s="10">
        <v>10555</v>
      </c>
      <c r="C172" s="10">
        <v>15494</v>
      </c>
      <c r="D172" s="10">
        <v>13120</v>
      </c>
      <c r="E172" s="10">
        <v>2883</v>
      </c>
      <c r="F172" s="10">
        <v>3790</v>
      </c>
      <c r="G172" s="10">
        <v>1840</v>
      </c>
      <c r="H172" s="10">
        <v>3880</v>
      </c>
      <c r="I172" s="10">
        <v>1920</v>
      </c>
      <c r="J172" s="10">
        <v>1800</v>
      </c>
      <c r="K172" s="10">
        <v>1000</v>
      </c>
      <c r="L172" s="10">
        <v>4320</v>
      </c>
      <c r="M172" s="10">
        <v>1600</v>
      </c>
      <c r="N172" s="10">
        <v>1355</v>
      </c>
      <c r="O172" s="10">
        <v>1300</v>
      </c>
      <c r="P172" s="10">
        <v>1365</v>
      </c>
      <c r="Q172" s="10">
        <v>1515</v>
      </c>
      <c r="R172" s="10">
        <v>1848</v>
      </c>
      <c r="S172" s="10">
        <v>400</v>
      </c>
      <c r="T172" s="10">
        <v>1108</v>
      </c>
      <c r="U172" s="10">
        <v>2720</v>
      </c>
    </row>
    <row r="173" spans="1:21" ht="39.6" x14ac:dyDescent="0.3">
      <c r="A173" s="9" t="s">
        <v>92</v>
      </c>
      <c r="B173" s="10">
        <v>8742</v>
      </c>
      <c r="C173" s="10">
        <v>19419</v>
      </c>
      <c r="D173" s="10">
        <v>14376</v>
      </c>
      <c r="E173" s="10">
        <v>3717</v>
      </c>
      <c r="F173" s="10">
        <v>4990</v>
      </c>
      <c r="G173" s="10">
        <v>1960</v>
      </c>
      <c r="H173" s="10">
        <v>6220</v>
      </c>
      <c r="I173" s="10">
        <v>2560</v>
      </c>
      <c r="J173" s="10">
        <v>2400</v>
      </c>
      <c r="K173" s="10">
        <v>1360</v>
      </c>
      <c r="L173" s="10">
        <v>5760</v>
      </c>
      <c r="M173" s="10">
        <v>2120</v>
      </c>
      <c r="N173" s="10">
        <v>2951</v>
      </c>
      <c r="O173" s="10">
        <v>2866</v>
      </c>
      <c r="P173" s="10">
        <v>1368</v>
      </c>
      <c r="Q173" s="10">
        <v>1596</v>
      </c>
      <c r="R173" s="11">
        <v>960</v>
      </c>
      <c r="S173" s="11">
        <v>200</v>
      </c>
      <c r="T173" s="11">
        <v>1908</v>
      </c>
      <c r="U173" s="11">
        <v>3046</v>
      </c>
    </row>
    <row r="174" spans="1:21" ht="26.4" x14ac:dyDescent="0.3">
      <c r="A174" s="9" t="s">
        <v>166</v>
      </c>
      <c r="B174" s="10">
        <v>11640</v>
      </c>
      <c r="C174" s="10">
        <v>15726</v>
      </c>
      <c r="D174" s="10">
        <v>16176</v>
      </c>
      <c r="E174" s="10">
        <v>3411</v>
      </c>
      <c r="F174" s="10">
        <v>4590</v>
      </c>
      <c r="G174" s="10">
        <v>2360</v>
      </c>
      <c r="H174" s="10">
        <v>3270</v>
      </c>
      <c r="I174" s="10">
        <v>1880</v>
      </c>
      <c r="J174" s="10">
        <v>1760</v>
      </c>
      <c r="K174" s="10">
        <v>1000</v>
      </c>
      <c r="L174" s="10">
        <v>4160</v>
      </c>
      <c r="M174" s="10">
        <v>1520</v>
      </c>
      <c r="N174" s="10">
        <v>1330</v>
      </c>
      <c r="O174" s="10">
        <v>1100</v>
      </c>
      <c r="P174" s="10">
        <v>912</v>
      </c>
      <c r="Q174" s="10">
        <v>912</v>
      </c>
      <c r="R174" s="11">
        <v>1056</v>
      </c>
      <c r="S174" s="11">
        <v>400</v>
      </c>
      <c r="T174" s="11">
        <v>1108</v>
      </c>
      <c r="U174" s="11">
        <v>2720</v>
      </c>
    </row>
    <row r="175" spans="1:21" ht="26.4" x14ac:dyDescent="0.3">
      <c r="A175" s="9" t="s">
        <v>93</v>
      </c>
      <c r="B175" s="10">
        <v>8719</v>
      </c>
      <c r="C175" s="10">
        <v>11915</v>
      </c>
      <c r="D175" s="10">
        <v>13296</v>
      </c>
      <c r="E175" s="10">
        <v>2427</v>
      </c>
      <c r="F175" s="10">
        <v>5390</v>
      </c>
      <c r="G175" s="10">
        <v>2100</v>
      </c>
      <c r="H175" s="10">
        <v>4660</v>
      </c>
      <c r="I175" s="10">
        <v>3430</v>
      </c>
      <c r="J175" s="10">
        <v>2960</v>
      </c>
      <c r="K175" s="10">
        <v>1680</v>
      </c>
      <c r="L175" s="10">
        <v>7040</v>
      </c>
      <c r="M175" s="10">
        <v>2600</v>
      </c>
      <c r="N175" s="10">
        <v>0</v>
      </c>
      <c r="O175" s="10">
        <v>1970</v>
      </c>
      <c r="P175" s="10">
        <v>1368</v>
      </c>
      <c r="Q175" s="10">
        <v>1596</v>
      </c>
      <c r="R175" s="11">
        <v>1056</v>
      </c>
      <c r="S175" s="11">
        <v>400</v>
      </c>
      <c r="T175" s="11">
        <v>1108</v>
      </c>
      <c r="U175" s="11">
        <v>2080</v>
      </c>
    </row>
    <row r="176" spans="1:21" ht="26.4" x14ac:dyDescent="0.3">
      <c r="A176" s="9" t="s">
        <v>195</v>
      </c>
      <c r="B176" s="10">
        <v>10848</v>
      </c>
      <c r="C176" s="10">
        <v>16614</v>
      </c>
      <c r="D176" s="10">
        <v>17988</v>
      </c>
      <c r="E176" s="10">
        <v>2724</v>
      </c>
      <c r="F176" s="10">
        <v>4190</v>
      </c>
      <c r="G176" s="10">
        <v>1560</v>
      </c>
      <c r="H176" s="10">
        <v>4770</v>
      </c>
      <c r="I176" s="10">
        <v>2280</v>
      </c>
      <c r="J176" s="10">
        <v>2080</v>
      </c>
      <c r="K176" s="10">
        <v>1160</v>
      </c>
      <c r="L176" s="10">
        <v>5360</v>
      </c>
      <c r="M176" s="10">
        <v>1880</v>
      </c>
      <c r="N176" s="10">
        <v>1555</v>
      </c>
      <c r="O176" s="10">
        <v>1310</v>
      </c>
      <c r="P176" s="10">
        <v>1368</v>
      </c>
      <c r="Q176" s="10">
        <v>1596</v>
      </c>
      <c r="R176" s="11">
        <v>1200</v>
      </c>
      <c r="S176" s="11">
        <v>400</v>
      </c>
      <c r="T176" s="11">
        <v>1908</v>
      </c>
      <c r="U176" s="11">
        <v>3284</v>
      </c>
    </row>
    <row r="177" spans="1:21" ht="26.4" x14ac:dyDescent="0.3">
      <c r="A177" s="9" t="s">
        <v>130</v>
      </c>
      <c r="B177" s="10">
        <v>11823</v>
      </c>
      <c r="C177" s="10">
        <v>14546</v>
      </c>
      <c r="D177" s="10">
        <v>13944</v>
      </c>
      <c r="E177" s="10">
        <v>4323</v>
      </c>
      <c r="F177" s="10">
        <v>2190</v>
      </c>
      <c r="G177" s="10">
        <v>2360</v>
      </c>
      <c r="H177" s="10">
        <v>4660</v>
      </c>
      <c r="I177" s="10">
        <v>2270</v>
      </c>
      <c r="J177" s="10">
        <v>1880</v>
      </c>
      <c r="K177" s="10">
        <v>1040</v>
      </c>
      <c r="L177" s="10">
        <v>4440</v>
      </c>
      <c r="M177" s="10">
        <v>1640</v>
      </c>
      <c r="N177" s="10">
        <v>1610</v>
      </c>
      <c r="O177" s="10">
        <v>1340</v>
      </c>
      <c r="P177" s="10">
        <v>1368</v>
      </c>
      <c r="Q177" s="10">
        <v>1596</v>
      </c>
      <c r="R177" s="11">
        <v>1056</v>
      </c>
      <c r="S177" s="11">
        <v>200</v>
      </c>
      <c r="T177" s="11">
        <v>1108</v>
      </c>
      <c r="U177" s="11">
        <v>3408</v>
      </c>
    </row>
    <row r="178" spans="1:21" ht="26.4" x14ac:dyDescent="0.3">
      <c r="A178" s="9" t="s">
        <v>168</v>
      </c>
      <c r="B178" s="10">
        <v>9921</v>
      </c>
      <c r="C178" s="10">
        <v>10809</v>
      </c>
      <c r="D178" s="10">
        <v>18144</v>
      </c>
      <c r="E178" s="10">
        <v>3033</v>
      </c>
      <c r="F178" s="10">
        <v>3390</v>
      </c>
      <c r="G178" s="10">
        <v>1840</v>
      </c>
      <c r="H178" s="10">
        <v>3270</v>
      </c>
      <c r="I178" s="10">
        <v>2560</v>
      </c>
      <c r="J178" s="10">
        <v>2400</v>
      </c>
      <c r="K178" s="10">
        <v>1360</v>
      </c>
      <c r="L178" s="10">
        <v>5720</v>
      </c>
      <c r="M178" s="10">
        <v>2120</v>
      </c>
      <c r="N178" s="10">
        <v>1215</v>
      </c>
      <c r="O178" s="10">
        <v>1200</v>
      </c>
      <c r="P178" s="10">
        <v>456</v>
      </c>
      <c r="Q178" s="10">
        <v>684</v>
      </c>
      <c r="R178" s="11">
        <v>1320</v>
      </c>
      <c r="S178" s="11">
        <v>200</v>
      </c>
      <c r="T178" s="11">
        <v>1308</v>
      </c>
      <c r="U178" s="11">
        <v>4000</v>
      </c>
    </row>
    <row r="179" spans="1:21" ht="52.8" x14ac:dyDescent="0.3">
      <c r="A179" s="12" t="s">
        <v>227</v>
      </c>
      <c r="B179" s="10">
        <v>15885</v>
      </c>
      <c r="C179" s="10">
        <v>16010</v>
      </c>
      <c r="D179" s="10">
        <v>23664</v>
      </c>
      <c r="E179" s="10">
        <v>4548</v>
      </c>
      <c r="F179" s="10">
        <v>5950</v>
      </c>
      <c r="G179" s="10">
        <v>2100</v>
      </c>
      <c r="H179" s="10">
        <v>4440</v>
      </c>
      <c r="I179" s="10">
        <v>3580</v>
      </c>
      <c r="J179" s="10">
        <v>2840</v>
      </c>
      <c r="K179" s="10">
        <v>1600</v>
      </c>
      <c r="L179" s="10">
        <v>6760</v>
      </c>
      <c r="M179" s="10">
        <v>2480</v>
      </c>
      <c r="N179" s="10">
        <v>2105</v>
      </c>
      <c r="O179" s="10">
        <v>1870</v>
      </c>
      <c r="P179" s="10">
        <v>912</v>
      </c>
      <c r="Q179" s="10">
        <v>1140</v>
      </c>
      <c r="R179" s="11">
        <v>1920</v>
      </c>
      <c r="S179" s="11">
        <v>600</v>
      </c>
      <c r="T179" s="11">
        <v>1908</v>
      </c>
      <c r="U179" s="11">
        <v>3840</v>
      </c>
    </row>
    <row r="180" spans="1:21" ht="26.4" x14ac:dyDescent="0.3">
      <c r="A180" s="9" t="s">
        <v>229</v>
      </c>
      <c r="B180" s="10">
        <v>10941</v>
      </c>
      <c r="C180" s="10">
        <v>18357</v>
      </c>
      <c r="D180" s="10">
        <v>21528</v>
      </c>
      <c r="E180" s="10">
        <v>3486</v>
      </c>
      <c r="F180" s="10">
        <v>4030</v>
      </c>
      <c r="G180" s="10">
        <v>1320</v>
      </c>
      <c r="H180" s="10">
        <v>4270</v>
      </c>
      <c r="I180" s="10">
        <v>3240</v>
      </c>
      <c r="J180" s="10">
        <v>3080</v>
      </c>
      <c r="K180" s="10">
        <v>1720</v>
      </c>
      <c r="L180" s="10">
        <v>7280</v>
      </c>
      <c r="M180" s="10">
        <v>2680</v>
      </c>
      <c r="N180" s="10">
        <v>1745</v>
      </c>
      <c r="O180" s="10">
        <v>1500</v>
      </c>
      <c r="P180" s="10">
        <v>1368</v>
      </c>
      <c r="Q180" s="10">
        <v>1596</v>
      </c>
      <c r="R180" s="11">
        <v>1056</v>
      </c>
      <c r="S180" s="11">
        <v>200</v>
      </c>
      <c r="T180" s="11">
        <v>1908</v>
      </c>
      <c r="U180" s="11">
        <v>3000</v>
      </c>
    </row>
    <row r="181" spans="1:21" ht="26.4" x14ac:dyDescent="0.3">
      <c r="A181" s="9" t="s">
        <v>169</v>
      </c>
      <c r="B181" s="10">
        <v>11271</v>
      </c>
      <c r="C181" s="10">
        <v>14034</v>
      </c>
      <c r="D181" s="10">
        <v>13944</v>
      </c>
      <c r="E181" s="10">
        <v>5610</v>
      </c>
      <c r="F181" s="10">
        <v>7790</v>
      </c>
      <c r="G181" s="10">
        <v>1320</v>
      </c>
      <c r="H181" s="10">
        <v>3490</v>
      </c>
      <c r="I181" s="10">
        <v>2980</v>
      </c>
      <c r="J181" s="10">
        <v>2280</v>
      </c>
      <c r="K181" s="10">
        <v>1280</v>
      </c>
      <c r="L181" s="10">
        <v>5440</v>
      </c>
      <c r="M181" s="10">
        <v>2000</v>
      </c>
      <c r="N181" s="10">
        <v>1287</v>
      </c>
      <c r="O181" s="10">
        <v>1063</v>
      </c>
      <c r="P181" s="10">
        <v>1062</v>
      </c>
      <c r="Q181" s="10">
        <v>1212</v>
      </c>
      <c r="R181" s="11">
        <v>1584</v>
      </c>
      <c r="S181" s="11">
        <v>400</v>
      </c>
      <c r="T181" s="11">
        <v>1108</v>
      </c>
      <c r="U181" s="11">
        <v>4920</v>
      </c>
    </row>
    <row r="182" spans="1:21" ht="39.6" x14ac:dyDescent="0.3">
      <c r="A182" s="9" t="s">
        <v>40</v>
      </c>
      <c r="B182" s="10">
        <v>13522</v>
      </c>
      <c r="C182" s="10">
        <v>18265</v>
      </c>
      <c r="D182" s="10">
        <v>13368</v>
      </c>
      <c r="E182" s="10">
        <v>4401</v>
      </c>
      <c r="F182" s="10">
        <v>3710</v>
      </c>
      <c r="G182" s="10">
        <v>2654</v>
      </c>
      <c r="H182" s="10">
        <v>6415</v>
      </c>
      <c r="I182" s="10">
        <v>3510</v>
      </c>
      <c r="J182" s="10">
        <v>2240</v>
      </c>
      <c r="K182" s="10">
        <v>1360</v>
      </c>
      <c r="L182" s="10">
        <v>6320</v>
      </c>
      <c r="M182" s="10">
        <v>2560</v>
      </c>
      <c r="N182" s="10">
        <v>1865</v>
      </c>
      <c r="O182" s="10">
        <v>1620</v>
      </c>
      <c r="P182" s="10">
        <v>1368</v>
      </c>
      <c r="Q182" s="10">
        <v>1596</v>
      </c>
      <c r="R182" s="11">
        <v>1056</v>
      </c>
      <c r="S182" s="11">
        <v>400</v>
      </c>
      <c r="T182" s="11">
        <v>2608</v>
      </c>
      <c r="U182" s="11">
        <v>3400</v>
      </c>
    </row>
    <row r="183" spans="1:21" ht="26.4" x14ac:dyDescent="0.3">
      <c r="A183" s="12" t="s">
        <v>70</v>
      </c>
      <c r="B183" s="10">
        <v>10648.5</v>
      </c>
      <c r="C183" s="10">
        <v>13785</v>
      </c>
      <c r="D183" s="10">
        <v>19280</v>
      </c>
      <c r="E183" s="10">
        <v>4320</v>
      </c>
      <c r="F183" s="10">
        <v>2990</v>
      </c>
      <c r="G183" s="10">
        <v>1580</v>
      </c>
      <c r="H183" s="10">
        <v>3790</v>
      </c>
      <c r="I183" s="10">
        <v>2500</v>
      </c>
      <c r="J183" s="10">
        <v>2200</v>
      </c>
      <c r="K183" s="10">
        <v>1200</v>
      </c>
      <c r="L183" s="10">
        <v>5600</v>
      </c>
      <c r="M183" s="10">
        <v>1960</v>
      </c>
      <c r="N183" s="10">
        <v>2175</v>
      </c>
      <c r="O183" s="10">
        <v>1916</v>
      </c>
      <c r="P183" s="10">
        <v>912</v>
      </c>
      <c r="Q183" s="10">
        <v>912</v>
      </c>
      <c r="R183" s="11">
        <v>1920</v>
      </c>
      <c r="S183" s="11">
        <v>400</v>
      </c>
      <c r="T183" s="11">
        <v>1108</v>
      </c>
      <c r="U183" s="11">
        <v>4336</v>
      </c>
    </row>
    <row r="184" spans="1:21" ht="26.4" x14ac:dyDescent="0.3">
      <c r="A184" s="9" t="s">
        <v>95</v>
      </c>
      <c r="B184" s="10">
        <v>11686</v>
      </c>
      <c r="C184" s="10">
        <v>16996</v>
      </c>
      <c r="D184" s="10">
        <v>11016</v>
      </c>
      <c r="E184" s="10">
        <v>2736</v>
      </c>
      <c r="F184" s="10">
        <v>3230</v>
      </c>
      <c r="G184" s="10">
        <v>2100</v>
      </c>
      <c r="H184" s="10">
        <v>4050</v>
      </c>
      <c r="I184" s="10">
        <v>3260</v>
      </c>
      <c r="J184" s="10">
        <v>2560</v>
      </c>
      <c r="K184" s="10">
        <v>1440</v>
      </c>
      <c r="L184" s="10">
        <v>6080</v>
      </c>
      <c r="M184" s="10">
        <v>2240</v>
      </c>
      <c r="N184" s="10">
        <v>1375</v>
      </c>
      <c r="O184" s="10">
        <v>1145</v>
      </c>
      <c r="P184" s="10">
        <v>1368</v>
      </c>
      <c r="Q184" s="10">
        <v>1596</v>
      </c>
      <c r="R184" s="11">
        <v>1056</v>
      </c>
      <c r="S184" s="11">
        <v>400</v>
      </c>
      <c r="T184" s="11">
        <v>1108</v>
      </c>
      <c r="U184" s="11">
        <v>2960</v>
      </c>
    </row>
    <row r="185" spans="1:21" ht="26.4" x14ac:dyDescent="0.3">
      <c r="A185" s="9" t="s">
        <v>94</v>
      </c>
      <c r="B185" s="10">
        <v>11715</v>
      </c>
      <c r="C185" s="10">
        <v>16644</v>
      </c>
      <c r="D185" s="10">
        <v>13728</v>
      </c>
      <c r="E185" s="10">
        <v>2571</v>
      </c>
      <c r="F185" s="10">
        <v>2590</v>
      </c>
      <c r="G185" s="10">
        <v>1320</v>
      </c>
      <c r="H185" s="10">
        <v>2165</v>
      </c>
      <c r="I185" s="10">
        <v>3110</v>
      </c>
      <c r="J185" s="10">
        <v>2680</v>
      </c>
      <c r="K185" s="10">
        <v>1480</v>
      </c>
      <c r="L185" s="10">
        <v>6320</v>
      </c>
      <c r="M185" s="10">
        <v>2320</v>
      </c>
      <c r="N185" s="10">
        <v>1284</v>
      </c>
      <c r="O185" s="10">
        <v>1060</v>
      </c>
      <c r="P185" s="10">
        <v>1368</v>
      </c>
      <c r="Q185" s="10">
        <v>1596</v>
      </c>
      <c r="R185" s="11">
        <v>1056</v>
      </c>
      <c r="S185" s="11">
        <v>200</v>
      </c>
      <c r="T185" s="11">
        <v>1108</v>
      </c>
      <c r="U185" s="11">
        <v>6216</v>
      </c>
    </row>
    <row r="186" spans="1:21" ht="26.4" x14ac:dyDescent="0.3">
      <c r="A186" s="9" t="s">
        <v>194</v>
      </c>
      <c r="B186" s="10">
        <v>14897</v>
      </c>
      <c r="C186" s="10">
        <v>20871</v>
      </c>
      <c r="D186" s="10">
        <v>21072</v>
      </c>
      <c r="E186" s="10">
        <v>7284</v>
      </c>
      <c r="F186" s="10">
        <v>5390</v>
      </c>
      <c r="G186" s="10">
        <v>1840</v>
      </c>
      <c r="H186" s="10">
        <v>6780</v>
      </c>
      <c r="I186" s="10">
        <v>4820</v>
      </c>
      <c r="J186" s="10">
        <v>4040</v>
      </c>
      <c r="K186" s="10">
        <v>2280</v>
      </c>
      <c r="L186" s="10">
        <v>9600</v>
      </c>
      <c r="M186" s="10">
        <v>3520</v>
      </c>
      <c r="N186" s="10">
        <v>100</v>
      </c>
      <c r="O186" s="10">
        <v>1335</v>
      </c>
      <c r="P186" s="10">
        <v>1596</v>
      </c>
      <c r="Q186" s="10">
        <v>1824</v>
      </c>
      <c r="R186" s="11">
        <v>1680</v>
      </c>
      <c r="S186" s="11">
        <v>200</v>
      </c>
      <c r="T186" s="11">
        <v>1108</v>
      </c>
      <c r="U186" s="11">
        <v>5032</v>
      </c>
    </row>
    <row r="187" spans="1:21" ht="26.4" x14ac:dyDescent="0.3">
      <c r="A187" s="12" t="s">
        <v>96</v>
      </c>
      <c r="B187" s="10">
        <v>15988</v>
      </c>
      <c r="C187" s="10">
        <v>19441</v>
      </c>
      <c r="D187" s="10">
        <v>16416</v>
      </c>
      <c r="E187" s="10">
        <v>3411</v>
      </c>
      <c r="F187" s="10">
        <v>4910</v>
      </c>
      <c r="G187" s="10">
        <v>1840</v>
      </c>
      <c r="H187" s="10">
        <v>4660</v>
      </c>
      <c r="I187" s="10">
        <v>3820</v>
      </c>
      <c r="J187" s="10">
        <v>3080</v>
      </c>
      <c r="K187" s="10">
        <v>1720</v>
      </c>
      <c r="L187" s="10">
        <v>7360</v>
      </c>
      <c r="M187" s="10">
        <v>2720</v>
      </c>
      <c r="N187" s="10">
        <v>1340</v>
      </c>
      <c r="O187" s="10">
        <v>1310</v>
      </c>
      <c r="P187" s="10">
        <v>1368</v>
      </c>
      <c r="Q187" s="10">
        <v>1596</v>
      </c>
      <c r="R187" s="10">
        <v>1056</v>
      </c>
      <c r="S187" s="10">
        <v>400</v>
      </c>
      <c r="T187" s="10">
        <v>1108</v>
      </c>
      <c r="U187" s="10">
        <v>3278</v>
      </c>
    </row>
    <row r="188" spans="1:21" ht="26.4" x14ac:dyDescent="0.3">
      <c r="A188" s="9" t="s">
        <v>129</v>
      </c>
      <c r="B188" s="10">
        <v>10387</v>
      </c>
      <c r="C188" s="10">
        <v>15296</v>
      </c>
      <c r="D188" s="10">
        <v>16128</v>
      </c>
      <c r="E188" s="10">
        <v>3489</v>
      </c>
      <c r="F188" s="10">
        <v>4190</v>
      </c>
      <c r="G188" s="10">
        <v>1320</v>
      </c>
      <c r="H188" s="10">
        <v>3490</v>
      </c>
      <c r="I188" s="10">
        <v>2120</v>
      </c>
      <c r="J188" s="10">
        <v>2000</v>
      </c>
      <c r="K188" s="10">
        <v>1120</v>
      </c>
      <c r="L188" s="10">
        <v>4720</v>
      </c>
      <c r="M188" s="10">
        <v>1720</v>
      </c>
      <c r="N188" s="10">
        <v>1445</v>
      </c>
      <c r="O188" s="10">
        <v>1215</v>
      </c>
      <c r="P188" s="10">
        <v>1368</v>
      </c>
      <c r="Q188" s="10">
        <v>1596</v>
      </c>
      <c r="R188" s="11">
        <v>1056</v>
      </c>
      <c r="S188" s="11">
        <v>200</v>
      </c>
      <c r="T188" s="11">
        <v>1108</v>
      </c>
      <c r="U188" s="11">
        <v>3348</v>
      </c>
    </row>
    <row r="189" spans="1:21" ht="26.4" x14ac:dyDescent="0.3">
      <c r="A189" s="9" t="s">
        <v>97</v>
      </c>
      <c r="B189" s="10">
        <v>12468</v>
      </c>
      <c r="C189" s="10">
        <v>17865</v>
      </c>
      <c r="D189" s="10">
        <v>18888</v>
      </c>
      <c r="E189" s="10">
        <v>3258</v>
      </c>
      <c r="F189" s="10">
        <v>3390</v>
      </c>
      <c r="G189" s="10">
        <v>2100</v>
      </c>
      <c r="H189" s="10">
        <v>5440</v>
      </c>
      <c r="I189" s="10">
        <v>2910</v>
      </c>
      <c r="J189" s="10">
        <v>2480</v>
      </c>
      <c r="K189" s="10">
        <v>1400</v>
      </c>
      <c r="L189" s="10">
        <v>5880</v>
      </c>
      <c r="M189" s="10">
        <v>2160</v>
      </c>
      <c r="N189" s="10">
        <v>2155</v>
      </c>
      <c r="O189" s="10">
        <v>1850</v>
      </c>
      <c r="P189" s="10">
        <v>1368</v>
      </c>
      <c r="Q189" s="10">
        <v>1596</v>
      </c>
      <c r="R189" s="10">
        <v>1056</v>
      </c>
      <c r="S189" s="10">
        <v>200</v>
      </c>
      <c r="T189" s="10">
        <v>1908</v>
      </c>
      <c r="U189" s="10">
        <v>4224</v>
      </c>
    </row>
    <row r="190" spans="1:21" ht="26.4" x14ac:dyDescent="0.3">
      <c r="A190" s="9" t="s">
        <v>196</v>
      </c>
      <c r="B190" s="10">
        <v>15083</v>
      </c>
      <c r="C190" s="10">
        <v>17155</v>
      </c>
      <c r="D190" s="10">
        <v>19224</v>
      </c>
      <c r="E190" s="10">
        <v>7203</v>
      </c>
      <c r="F190" s="10">
        <v>4750</v>
      </c>
      <c r="G190" s="10">
        <v>2880</v>
      </c>
      <c r="H190" s="10">
        <v>4660</v>
      </c>
      <c r="I190" s="10">
        <v>4070</v>
      </c>
      <c r="J190" s="10">
        <v>3560</v>
      </c>
      <c r="K190" s="10">
        <v>2000</v>
      </c>
      <c r="L190" s="10">
        <v>8440</v>
      </c>
      <c r="M190" s="10">
        <v>3120</v>
      </c>
      <c r="N190" s="10">
        <v>100</v>
      </c>
      <c r="O190" s="10">
        <v>1410</v>
      </c>
      <c r="P190" s="10">
        <v>1140</v>
      </c>
      <c r="Q190" s="10">
        <v>1140</v>
      </c>
      <c r="R190" s="11">
        <v>2400</v>
      </c>
      <c r="S190" s="11">
        <v>400</v>
      </c>
      <c r="T190" s="11">
        <v>2608</v>
      </c>
      <c r="U190" s="11">
        <v>4080</v>
      </c>
    </row>
    <row r="191" spans="1:21" ht="26.4" x14ac:dyDescent="0.3">
      <c r="A191" s="9" t="s">
        <v>197</v>
      </c>
      <c r="B191" s="10">
        <v>12227</v>
      </c>
      <c r="C191" s="10">
        <v>25490</v>
      </c>
      <c r="D191" s="10">
        <v>32352</v>
      </c>
      <c r="E191" s="10">
        <v>6906</v>
      </c>
      <c r="F191" s="10">
        <v>4990</v>
      </c>
      <c r="G191" s="10">
        <v>1580</v>
      </c>
      <c r="H191" s="10">
        <v>10290</v>
      </c>
      <c r="I191" s="10">
        <v>4500</v>
      </c>
      <c r="J191" s="10">
        <v>3720</v>
      </c>
      <c r="K191" s="10">
        <v>2080</v>
      </c>
      <c r="L191" s="10">
        <v>8920</v>
      </c>
      <c r="M191" s="10">
        <v>3240</v>
      </c>
      <c r="N191" s="10">
        <v>100</v>
      </c>
      <c r="O191" s="10">
        <v>1825</v>
      </c>
      <c r="P191" s="10">
        <v>1368</v>
      </c>
      <c r="Q191" s="11">
        <v>1596</v>
      </c>
      <c r="R191" s="11">
        <v>1056</v>
      </c>
      <c r="S191" s="11">
        <v>200</v>
      </c>
      <c r="T191" s="11">
        <v>2608</v>
      </c>
      <c r="U191" s="11">
        <v>4800</v>
      </c>
    </row>
    <row r="192" spans="1:21" ht="26.4" x14ac:dyDescent="0.3">
      <c r="A192" s="9" t="s">
        <v>106</v>
      </c>
      <c r="B192" s="10">
        <v>12761</v>
      </c>
      <c r="C192" s="10">
        <v>11060</v>
      </c>
      <c r="D192" s="10">
        <v>15576</v>
      </c>
      <c r="E192" s="10">
        <v>5160</v>
      </c>
      <c r="F192" s="10">
        <v>2190</v>
      </c>
      <c r="G192" s="10">
        <v>1580</v>
      </c>
      <c r="H192" s="10">
        <v>4270</v>
      </c>
      <c r="I192" s="10">
        <v>1990</v>
      </c>
      <c r="J192" s="10">
        <v>1800</v>
      </c>
      <c r="K192" s="10">
        <v>1000</v>
      </c>
      <c r="L192" s="10">
        <v>4720</v>
      </c>
      <c r="M192" s="10">
        <v>1640</v>
      </c>
      <c r="N192" s="10">
        <v>1570</v>
      </c>
      <c r="O192" s="10">
        <v>1415</v>
      </c>
      <c r="P192" s="10">
        <v>912</v>
      </c>
      <c r="Q192" s="10">
        <v>912</v>
      </c>
      <c r="R192" s="11">
        <v>1320</v>
      </c>
      <c r="S192" s="11">
        <v>400</v>
      </c>
      <c r="T192" s="11">
        <v>2608</v>
      </c>
      <c r="U192" s="11">
        <v>4168</v>
      </c>
    </row>
    <row r="193" spans="1:21" ht="39.6" x14ac:dyDescent="0.3">
      <c r="A193" s="12" t="s">
        <v>71</v>
      </c>
      <c r="B193" s="10">
        <v>11277</v>
      </c>
      <c r="C193" s="10">
        <v>11049</v>
      </c>
      <c r="D193" s="10">
        <v>19228</v>
      </c>
      <c r="E193" s="10">
        <v>4698</v>
      </c>
      <c r="F193" s="10">
        <v>5790</v>
      </c>
      <c r="G193" s="10">
        <v>2620</v>
      </c>
      <c r="H193" s="10">
        <v>5830</v>
      </c>
      <c r="I193" s="10">
        <v>2830</v>
      </c>
      <c r="J193" s="10">
        <v>1680</v>
      </c>
      <c r="K193" s="10">
        <v>1000</v>
      </c>
      <c r="L193" s="10">
        <v>4800</v>
      </c>
      <c r="M193" s="10">
        <v>2200</v>
      </c>
      <c r="N193" s="10">
        <v>1090</v>
      </c>
      <c r="O193" s="10">
        <v>1075</v>
      </c>
      <c r="P193" s="10">
        <v>1368</v>
      </c>
      <c r="Q193" s="11">
        <v>1368</v>
      </c>
      <c r="R193" s="11">
        <v>1760</v>
      </c>
      <c r="S193" s="11">
        <v>400</v>
      </c>
      <c r="T193" s="11">
        <v>1108</v>
      </c>
      <c r="U193" s="11">
        <v>6152</v>
      </c>
    </row>
    <row r="194" spans="1:21" ht="39.6" x14ac:dyDescent="0.3">
      <c r="A194" s="12" t="s">
        <v>72</v>
      </c>
      <c r="B194" s="10">
        <v>15418</v>
      </c>
      <c r="C194" s="10">
        <v>18241</v>
      </c>
      <c r="D194" s="10">
        <v>16060</v>
      </c>
      <c r="E194" s="10">
        <v>3624</v>
      </c>
      <c r="F194" s="10">
        <v>4400</v>
      </c>
      <c r="G194" s="10">
        <v>1710</v>
      </c>
      <c r="H194" s="10">
        <v>5220</v>
      </c>
      <c r="I194" s="10">
        <v>2190</v>
      </c>
      <c r="J194" s="10">
        <v>1720</v>
      </c>
      <c r="K194" s="10">
        <v>920</v>
      </c>
      <c r="L194" s="10">
        <v>4520</v>
      </c>
      <c r="M194" s="10">
        <v>1560</v>
      </c>
      <c r="N194" s="10">
        <v>1470</v>
      </c>
      <c r="O194" s="10">
        <v>1240</v>
      </c>
      <c r="P194" s="10">
        <v>684</v>
      </c>
      <c r="Q194" s="11">
        <v>684</v>
      </c>
      <c r="R194" s="11">
        <v>720</v>
      </c>
      <c r="S194" s="11">
        <v>200</v>
      </c>
      <c r="T194" s="11">
        <v>1800</v>
      </c>
      <c r="U194" s="11">
        <v>3520</v>
      </c>
    </row>
    <row r="195" spans="1:21" ht="26.4" x14ac:dyDescent="0.3">
      <c r="A195" s="9" t="s">
        <v>171</v>
      </c>
      <c r="B195" s="10">
        <v>10743</v>
      </c>
      <c r="C195" s="10">
        <v>11494</v>
      </c>
      <c r="D195" s="10">
        <v>15216</v>
      </c>
      <c r="E195" s="10">
        <v>2805</v>
      </c>
      <c r="F195" s="10">
        <v>3390</v>
      </c>
      <c r="G195" s="10">
        <v>2100</v>
      </c>
      <c r="H195" s="10">
        <v>2880</v>
      </c>
      <c r="I195" s="10">
        <v>3590</v>
      </c>
      <c r="J195" s="10">
        <v>3120</v>
      </c>
      <c r="K195" s="10">
        <v>1760</v>
      </c>
      <c r="L195" s="10">
        <v>7440</v>
      </c>
      <c r="M195" s="10">
        <v>2760</v>
      </c>
      <c r="N195" s="10">
        <v>1257</v>
      </c>
      <c r="O195" s="10">
        <v>1033</v>
      </c>
      <c r="P195" s="10">
        <v>456</v>
      </c>
      <c r="Q195" s="10">
        <v>684</v>
      </c>
      <c r="R195" s="10">
        <v>1440</v>
      </c>
      <c r="S195" s="10">
        <v>200</v>
      </c>
      <c r="T195" s="10">
        <v>1308</v>
      </c>
      <c r="U195" s="10">
        <v>1760</v>
      </c>
    </row>
    <row r="196" spans="1:21" ht="26.4" x14ac:dyDescent="0.3">
      <c r="A196" s="12" t="s">
        <v>172</v>
      </c>
      <c r="B196" s="10">
        <v>12795</v>
      </c>
      <c r="C196" s="10">
        <v>16413</v>
      </c>
      <c r="D196" s="10">
        <v>20496</v>
      </c>
      <c r="E196" s="10">
        <v>5472</v>
      </c>
      <c r="F196" s="10">
        <v>3390</v>
      </c>
      <c r="G196" s="10">
        <v>2100</v>
      </c>
      <c r="H196" s="10">
        <v>5050</v>
      </c>
      <c r="I196" s="10">
        <v>3310</v>
      </c>
      <c r="J196" s="10">
        <v>2880</v>
      </c>
      <c r="K196" s="10">
        <v>1600</v>
      </c>
      <c r="L196" s="10">
        <v>6800</v>
      </c>
      <c r="M196" s="10">
        <v>2520</v>
      </c>
      <c r="N196" s="10">
        <v>1652</v>
      </c>
      <c r="O196" s="10">
        <v>1416</v>
      </c>
      <c r="P196" s="10">
        <v>684</v>
      </c>
      <c r="Q196" s="10">
        <v>1140</v>
      </c>
      <c r="R196" s="11">
        <v>1320</v>
      </c>
      <c r="S196" s="11">
        <v>200</v>
      </c>
      <c r="T196" s="11">
        <v>1108</v>
      </c>
      <c r="U196" s="11">
        <v>3520</v>
      </c>
    </row>
    <row r="197" spans="1:21" ht="39.6" x14ac:dyDescent="0.3">
      <c r="A197" s="9" t="s">
        <v>230</v>
      </c>
      <c r="B197" s="10">
        <v>9817</v>
      </c>
      <c r="C197" s="10">
        <v>8970</v>
      </c>
      <c r="D197" s="10">
        <v>11112</v>
      </c>
      <c r="E197" s="10">
        <v>3717</v>
      </c>
      <c r="F197" s="10">
        <v>3710</v>
      </c>
      <c r="G197" s="10">
        <v>1580</v>
      </c>
      <c r="H197" s="10">
        <v>2880</v>
      </c>
      <c r="I197" s="10">
        <v>3340</v>
      </c>
      <c r="J197" s="10">
        <v>2640</v>
      </c>
      <c r="K197" s="10">
        <v>1480</v>
      </c>
      <c r="L197" s="10">
        <v>6280</v>
      </c>
      <c r="M197" s="10">
        <v>2320</v>
      </c>
      <c r="N197" s="10">
        <v>1420</v>
      </c>
      <c r="O197" s="10">
        <v>1190</v>
      </c>
      <c r="P197" s="10">
        <v>456</v>
      </c>
      <c r="Q197" s="10">
        <v>684</v>
      </c>
      <c r="R197" s="11">
        <v>1584</v>
      </c>
      <c r="S197" s="11">
        <v>600</v>
      </c>
      <c r="T197" s="11">
        <v>1108</v>
      </c>
      <c r="U197" s="11">
        <v>4768</v>
      </c>
    </row>
    <row r="198" spans="1:21" ht="26.4" x14ac:dyDescent="0.3">
      <c r="A198" s="9" t="s">
        <v>43</v>
      </c>
      <c r="B198" s="10">
        <v>8394</v>
      </c>
      <c r="C198" s="10">
        <v>13557</v>
      </c>
      <c r="D198" s="10">
        <v>12336</v>
      </c>
      <c r="E198" s="10">
        <v>2349</v>
      </c>
      <c r="F198" s="10">
        <v>2990</v>
      </c>
      <c r="G198" s="10">
        <v>1840</v>
      </c>
      <c r="H198" s="10">
        <v>5440</v>
      </c>
      <c r="I198" s="10">
        <v>3460</v>
      </c>
      <c r="J198" s="10">
        <v>2000</v>
      </c>
      <c r="K198" s="10">
        <v>1240</v>
      </c>
      <c r="L198" s="10">
        <v>5680</v>
      </c>
      <c r="M198" s="10">
        <v>2280</v>
      </c>
      <c r="N198" s="10">
        <v>1945</v>
      </c>
      <c r="O198" s="10">
        <v>1700</v>
      </c>
      <c r="P198" s="10">
        <v>1668</v>
      </c>
      <c r="Q198" s="10">
        <v>1668</v>
      </c>
      <c r="R198" s="11">
        <v>1584</v>
      </c>
      <c r="S198" s="11">
        <v>400</v>
      </c>
      <c r="T198" s="11">
        <v>1308</v>
      </c>
      <c r="U198" s="11">
        <v>3960</v>
      </c>
    </row>
    <row r="199" spans="1:21" ht="39.6" x14ac:dyDescent="0.3">
      <c r="A199" s="9" t="s">
        <v>73</v>
      </c>
      <c r="B199" s="10">
        <v>7401</v>
      </c>
      <c r="C199" s="10">
        <v>11001</v>
      </c>
      <c r="D199" s="10">
        <v>11544</v>
      </c>
      <c r="E199" s="10">
        <v>2424</v>
      </c>
      <c r="F199" s="10">
        <v>2590</v>
      </c>
      <c r="G199" s="10">
        <v>1816</v>
      </c>
      <c r="H199" s="10">
        <v>2856</v>
      </c>
      <c r="I199" s="10">
        <v>2020</v>
      </c>
      <c r="J199" s="10">
        <v>1840</v>
      </c>
      <c r="K199" s="10">
        <v>1000</v>
      </c>
      <c r="L199" s="10">
        <v>4800</v>
      </c>
      <c r="M199" s="10">
        <v>1680</v>
      </c>
      <c r="N199" s="10">
        <v>1395</v>
      </c>
      <c r="O199" s="10">
        <v>1125</v>
      </c>
      <c r="P199" s="10">
        <v>684</v>
      </c>
      <c r="Q199" s="10">
        <v>912</v>
      </c>
      <c r="R199" s="10">
        <v>792</v>
      </c>
      <c r="S199" s="10">
        <v>200</v>
      </c>
      <c r="T199" s="10">
        <v>1108</v>
      </c>
      <c r="U199" s="10">
        <v>5208</v>
      </c>
    </row>
    <row r="200" spans="1:21" ht="26.4" x14ac:dyDescent="0.3">
      <c r="A200" s="9" t="s">
        <v>107</v>
      </c>
      <c r="B200" s="10">
        <v>9627</v>
      </c>
      <c r="C200" s="10">
        <v>9786</v>
      </c>
      <c r="D200" s="10">
        <v>15888</v>
      </c>
      <c r="E200" s="10">
        <v>3111</v>
      </c>
      <c r="F200" s="10">
        <v>2190</v>
      </c>
      <c r="G200" s="10">
        <v>1840</v>
      </c>
      <c r="H200" s="10">
        <v>4660</v>
      </c>
      <c r="I200" s="10">
        <v>2670</v>
      </c>
      <c r="J200" s="10">
        <v>1760</v>
      </c>
      <c r="K200" s="10">
        <v>1080</v>
      </c>
      <c r="L200" s="10">
        <v>4960</v>
      </c>
      <c r="M200" s="10">
        <v>2000</v>
      </c>
      <c r="N200" s="10">
        <v>1895</v>
      </c>
      <c r="O200" s="10">
        <v>1650</v>
      </c>
      <c r="P200" s="10">
        <v>1596</v>
      </c>
      <c r="Q200" s="10">
        <v>1596</v>
      </c>
      <c r="R200" s="11">
        <v>1440</v>
      </c>
      <c r="S200" s="11">
        <v>400</v>
      </c>
      <c r="T200" s="11">
        <v>1108</v>
      </c>
      <c r="U200" s="11">
        <v>3760</v>
      </c>
    </row>
    <row r="201" spans="1:21" ht="26.4" x14ac:dyDescent="0.3">
      <c r="A201" s="9" t="s">
        <v>42</v>
      </c>
      <c r="B201" s="10">
        <v>13290</v>
      </c>
      <c r="C201" s="10">
        <v>19107</v>
      </c>
      <c r="D201" s="10">
        <v>19584</v>
      </c>
      <c r="E201" s="10">
        <v>4467</v>
      </c>
      <c r="F201" s="10">
        <v>3390</v>
      </c>
      <c r="G201" s="10">
        <v>2100</v>
      </c>
      <c r="H201" s="10">
        <v>5050</v>
      </c>
      <c r="I201" s="10">
        <v>2390</v>
      </c>
      <c r="J201" s="10">
        <v>1440</v>
      </c>
      <c r="K201" s="10">
        <v>880</v>
      </c>
      <c r="L201" s="10">
        <v>4080</v>
      </c>
      <c r="M201" s="10">
        <v>1680</v>
      </c>
      <c r="N201" s="10">
        <v>100</v>
      </c>
      <c r="O201" s="10">
        <v>1270</v>
      </c>
      <c r="P201" s="10">
        <v>1368</v>
      </c>
      <c r="Q201" s="10">
        <v>1596</v>
      </c>
      <c r="R201" s="11">
        <v>1200</v>
      </c>
      <c r="S201" s="11">
        <v>400</v>
      </c>
      <c r="T201" s="11">
        <v>1908</v>
      </c>
      <c r="U201" s="11">
        <v>5160</v>
      </c>
    </row>
    <row r="202" spans="1:21" ht="39.6" x14ac:dyDescent="0.3">
      <c r="A202" s="9" t="s">
        <v>108</v>
      </c>
      <c r="B202" s="10">
        <v>8766</v>
      </c>
      <c r="C202" s="10">
        <v>12375</v>
      </c>
      <c r="D202" s="10">
        <v>9056</v>
      </c>
      <c r="E202" s="10">
        <v>3564</v>
      </c>
      <c r="F202" s="10">
        <v>3710</v>
      </c>
      <c r="G202" s="10">
        <v>2280</v>
      </c>
      <c r="H202" s="10">
        <v>5950</v>
      </c>
      <c r="I202" s="10">
        <v>2270</v>
      </c>
      <c r="J202" s="10">
        <v>1360</v>
      </c>
      <c r="K202" s="10">
        <v>840</v>
      </c>
      <c r="L202" s="10">
        <v>3840</v>
      </c>
      <c r="M202" s="10">
        <v>1560</v>
      </c>
      <c r="N202" s="10">
        <v>1080</v>
      </c>
      <c r="O202" s="10">
        <v>1270</v>
      </c>
      <c r="P202" s="10">
        <v>1140</v>
      </c>
      <c r="Q202" s="10">
        <v>1140</v>
      </c>
      <c r="R202" s="11">
        <v>1056</v>
      </c>
      <c r="S202" s="11">
        <v>400</v>
      </c>
      <c r="T202" s="11">
        <v>808</v>
      </c>
      <c r="U202" s="11">
        <v>4088</v>
      </c>
    </row>
    <row r="203" spans="1:21" ht="26.4" x14ac:dyDescent="0.3">
      <c r="A203" s="9" t="s">
        <v>41</v>
      </c>
      <c r="B203" s="10">
        <v>7510</v>
      </c>
      <c r="C203" s="10">
        <v>13500</v>
      </c>
      <c r="D203" s="10">
        <v>11760</v>
      </c>
      <c r="E203" s="10">
        <v>3795</v>
      </c>
      <c r="F203" s="10">
        <v>2990</v>
      </c>
      <c r="G203" s="10">
        <v>2620</v>
      </c>
      <c r="H203" s="10">
        <v>4270</v>
      </c>
      <c r="I203" s="10">
        <v>2840</v>
      </c>
      <c r="J203" s="10">
        <v>2680</v>
      </c>
      <c r="K203" s="10">
        <v>1520</v>
      </c>
      <c r="L203" s="10">
        <v>6400</v>
      </c>
      <c r="M203" s="10">
        <v>2360</v>
      </c>
      <c r="N203" s="10">
        <v>1760</v>
      </c>
      <c r="O203" s="10">
        <v>1515</v>
      </c>
      <c r="P203" s="10">
        <v>1140</v>
      </c>
      <c r="Q203" s="10">
        <v>1140</v>
      </c>
      <c r="R203" s="11">
        <v>2400</v>
      </c>
      <c r="S203" s="11">
        <v>0</v>
      </c>
      <c r="T203" s="11">
        <v>2608</v>
      </c>
      <c r="U203" s="11">
        <v>1204</v>
      </c>
    </row>
    <row r="204" spans="1:21" ht="26.4" x14ac:dyDescent="0.3">
      <c r="A204" s="9" t="s">
        <v>109</v>
      </c>
      <c r="B204" s="10">
        <v>15915</v>
      </c>
      <c r="C204" s="10">
        <v>18228</v>
      </c>
      <c r="D204" s="10">
        <v>23264</v>
      </c>
      <c r="E204" s="10">
        <v>4920</v>
      </c>
      <c r="F204" s="10">
        <v>2590</v>
      </c>
      <c r="G204" s="10">
        <v>2620</v>
      </c>
      <c r="H204" s="10">
        <v>4050</v>
      </c>
      <c r="I204" s="10">
        <v>3710</v>
      </c>
      <c r="J204" s="10">
        <v>3200</v>
      </c>
      <c r="K204" s="10">
        <v>1800</v>
      </c>
      <c r="L204" s="10">
        <v>7640</v>
      </c>
      <c r="M204" s="10">
        <v>2800</v>
      </c>
      <c r="N204" s="10">
        <v>1670</v>
      </c>
      <c r="O204" s="10">
        <v>1515</v>
      </c>
      <c r="P204" s="10">
        <v>1140</v>
      </c>
      <c r="Q204" s="10">
        <v>1140</v>
      </c>
      <c r="R204" s="11">
        <v>1056</v>
      </c>
      <c r="S204" s="11">
        <v>400</v>
      </c>
      <c r="T204" s="11">
        <v>1108</v>
      </c>
      <c r="U204" s="11">
        <v>3044</v>
      </c>
    </row>
    <row r="205" spans="1:21" ht="26.4" x14ac:dyDescent="0.3">
      <c r="A205" s="9" t="s">
        <v>110</v>
      </c>
      <c r="B205" s="10">
        <v>11172</v>
      </c>
      <c r="C205" s="10">
        <v>19755</v>
      </c>
      <c r="D205" s="10">
        <v>16344</v>
      </c>
      <c r="E205" s="10">
        <v>3786</v>
      </c>
      <c r="F205" s="10">
        <v>3390</v>
      </c>
      <c r="G205" s="10">
        <v>2360</v>
      </c>
      <c r="H205" s="10">
        <v>5220</v>
      </c>
      <c r="I205" s="10">
        <v>2390</v>
      </c>
      <c r="J205" s="10">
        <v>1440</v>
      </c>
      <c r="K205" s="10">
        <v>880</v>
      </c>
      <c r="L205" s="10">
        <v>4080</v>
      </c>
      <c r="M205" s="10">
        <v>1680</v>
      </c>
      <c r="N205" s="10">
        <v>1455</v>
      </c>
      <c r="O205" s="10">
        <v>1225</v>
      </c>
      <c r="P205" s="10">
        <v>1140</v>
      </c>
      <c r="Q205" s="10">
        <v>1140</v>
      </c>
      <c r="R205" s="11">
        <v>1056</v>
      </c>
      <c r="S205" s="11">
        <v>200</v>
      </c>
      <c r="T205" s="11">
        <v>1308</v>
      </c>
      <c r="U205" s="11">
        <v>1510</v>
      </c>
    </row>
    <row r="206" spans="1:21" ht="39.6" x14ac:dyDescent="0.3">
      <c r="A206" s="9" t="s">
        <v>248</v>
      </c>
      <c r="B206" s="10">
        <v>13838</v>
      </c>
      <c r="C206" s="10">
        <v>14537</v>
      </c>
      <c r="D206" s="10">
        <v>16320</v>
      </c>
      <c r="E206" s="10">
        <v>4629</v>
      </c>
      <c r="F206" s="10">
        <v>2390</v>
      </c>
      <c r="G206" s="10">
        <v>2620</v>
      </c>
      <c r="H206" s="10">
        <v>6500</v>
      </c>
      <c r="I206" s="10">
        <v>4460</v>
      </c>
      <c r="J206" s="10">
        <v>3680</v>
      </c>
      <c r="K206" s="10">
        <v>2080</v>
      </c>
      <c r="L206" s="10">
        <v>8800</v>
      </c>
      <c r="M206" s="10">
        <v>3240</v>
      </c>
      <c r="N206" s="10">
        <v>3086</v>
      </c>
      <c r="O206" s="10">
        <v>2826</v>
      </c>
      <c r="P206" s="10">
        <v>684</v>
      </c>
      <c r="Q206" s="10">
        <v>684</v>
      </c>
      <c r="R206" s="11">
        <v>1584</v>
      </c>
      <c r="S206" s="11">
        <v>400</v>
      </c>
      <c r="T206" s="11">
        <v>2608</v>
      </c>
      <c r="U206" s="11">
        <v>5848</v>
      </c>
    </row>
    <row r="207" spans="1:21" ht="26.4" x14ac:dyDescent="0.3">
      <c r="A207" s="9" t="s">
        <v>249</v>
      </c>
      <c r="B207" s="10">
        <v>11214</v>
      </c>
      <c r="C207" s="10">
        <v>16710</v>
      </c>
      <c r="D207" s="10">
        <v>14880</v>
      </c>
      <c r="E207" s="10">
        <v>3867</v>
      </c>
      <c r="F207" s="10">
        <v>6190</v>
      </c>
      <c r="G207" s="10">
        <v>1320</v>
      </c>
      <c r="H207" s="10">
        <v>3880</v>
      </c>
      <c r="I207" s="10">
        <v>1910</v>
      </c>
      <c r="J207" s="10">
        <v>1560</v>
      </c>
      <c r="K207" s="10">
        <v>880</v>
      </c>
      <c r="L207" s="10">
        <v>3680</v>
      </c>
      <c r="M207" s="10">
        <v>1360</v>
      </c>
      <c r="N207" s="10">
        <v>1420</v>
      </c>
      <c r="O207" s="10">
        <v>1265</v>
      </c>
      <c r="P207" s="10">
        <v>912</v>
      </c>
      <c r="Q207" s="10">
        <v>912</v>
      </c>
      <c r="R207" s="11">
        <v>1320</v>
      </c>
      <c r="S207" s="11">
        <v>200</v>
      </c>
      <c r="T207" s="11">
        <v>1108</v>
      </c>
      <c r="U207" s="11">
        <v>3200</v>
      </c>
    </row>
    <row r="208" spans="1:21" ht="26.4" x14ac:dyDescent="0.3">
      <c r="A208" s="9" t="s">
        <v>131</v>
      </c>
      <c r="B208" s="10">
        <v>9109</v>
      </c>
      <c r="C208" s="10">
        <v>17162</v>
      </c>
      <c r="D208" s="10">
        <v>13536</v>
      </c>
      <c r="E208" s="10">
        <v>2349</v>
      </c>
      <c r="F208" s="10">
        <v>4190</v>
      </c>
      <c r="G208" s="10">
        <v>2620</v>
      </c>
      <c r="H208" s="10">
        <v>3660</v>
      </c>
      <c r="I208" s="10">
        <v>2190</v>
      </c>
      <c r="J208" s="10">
        <v>1800</v>
      </c>
      <c r="K208" s="10">
        <v>1000</v>
      </c>
      <c r="L208" s="10">
        <v>4280</v>
      </c>
      <c r="M208" s="10">
        <v>1560</v>
      </c>
      <c r="N208" s="10">
        <v>1240</v>
      </c>
      <c r="O208" s="10">
        <v>985</v>
      </c>
      <c r="P208" s="10">
        <v>1368</v>
      </c>
      <c r="Q208" s="10">
        <v>1596</v>
      </c>
      <c r="R208" s="11">
        <v>1056</v>
      </c>
      <c r="S208" s="11">
        <v>200</v>
      </c>
      <c r="T208" s="11">
        <v>1108</v>
      </c>
      <c r="U208" s="11">
        <v>4560</v>
      </c>
    </row>
    <row r="209" spans="1:21" ht="39.6" x14ac:dyDescent="0.3">
      <c r="A209" s="9" t="s">
        <v>198</v>
      </c>
      <c r="B209" s="10">
        <v>19983</v>
      </c>
      <c r="C209" s="10">
        <v>19941</v>
      </c>
      <c r="D209" s="10">
        <v>20168</v>
      </c>
      <c r="E209" s="10">
        <v>6144</v>
      </c>
      <c r="F209" s="10">
        <v>8990</v>
      </c>
      <c r="G209" s="10">
        <v>2620</v>
      </c>
      <c r="H209" s="10">
        <v>4290</v>
      </c>
      <c r="I209" s="10">
        <v>2790</v>
      </c>
      <c r="J209" s="10">
        <v>2360</v>
      </c>
      <c r="K209" s="10">
        <v>1280</v>
      </c>
      <c r="L209" s="10">
        <v>5760</v>
      </c>
      <c r="M209" s="10">
        <v>2080</v>
      </c>
      <c r="N209" s="10">
        <v>1455</v>
      </c>
      <c r="O209" s="10">
        <v>1225</v>
      </c>
      <c r="P209" s="10">
        <v>1824</v>
      </c>
      <c r="Q209" s="10">
        <v>1368</v>
      </c>
      <c r="R209" s="10">
        <v>1320</v>
      </c>
      <c r="S209" s="10">
        <v>200</v>
      </c>
      <c r="T209" s="10">
        <v>2608</v>
      </c>
      <c r="U209" s="10">
        <v>5360</v>
      </c>
    </row>
    <row r="210" spans="1:21" ht="26.4" x14ac:dyDescent="0.3">
      <c r="A210" s="9" t="s">
        <v>250</v>
      </c>
      <c r="B210" s="10">
        <v>7770</v>
      </c>
      <c r="C210" s="10">
        <v>13264</v>
      </c>
      <c r="D210" s="10">
        <v>10592</v>
      </c>
      <c r="E210" s="10">
        <v>1893</v>
      </c>
      <c r="F210" s="10">
        <v>2190</v>
      </c>
      <c r="G210" s="10">
        <v>1320</v>
      </c>
      <c r="H210" s="10">
        <v>3270</v>
      </c>
      <c r="I210" s="10">
        <v>3070</v>
      </c>
      <c r="J210" s="10">
        <v>2600</v>
      </c>
      <c r="K210" s="10">
        <v>1480</v>
      </c>
      <c r="L210" s="10">
        <v>6200</v>
      </c>
      <c r="M210" s="10">
        <v>2280</v>
      </c>
      <c r="N210" s="10">
        <v>1255</v>
      </c>
      <c r="O210" s="10">
        <v>1390</v>
      </c>
      <c r="P210" s="10">
        <v>684</v>
      </c>
      <c r="Q210" s="10">
        <v>912</v>
      </c>
      <c r="R210" s="10">
        <v>792</v>
      </c>
      <c r="S210" s="10">
        <v>200</v>
      </c>
      <c r="T210" s="10">
        <v>1108</v>
      </c>
      <c r="U210" s="10">
        <v>4260</v>
      </c>
    </row>
    <row r="211" spans="1:21" ht="26.4" x14ac:dyDescent="0.3">
      <c r="A211" s="9" t="s">
        <v>112</v>
      </c>
      <c r="B211" s="10">
        <v>10636</v>
      </c>
      <c r="C211" s="10">
        <v>11973</v>
      </c>
      <c r="D211" s="10">
        <v>13584</v>
      </c>
      <c r="E211" s="10">
        <v>3486</v>
      </c>
      <c r="F211" s="10">
        <v>6190</v>
      </c>
      <c r="G211" s="10">
        <v>3140</v>
      </c>
      <c r="H211" s="10">
        <v>3270</v>
      </c>
      <c r="I211" s="10">
        <v>3150</v>
      </c>
      <c r="J211" s="10">
        <v>1960</v>
      </c>
      <c r="K211" s="10">
        <v>1200</v>
      </c>
      <c r="L211" s="10">
        <v>5560</v>
      </c>
      <c r="M211" s="10">
        <v>2240</v>
      </c>
      <c r="N211" s="10">
        <v>1840</v>
      </c>
      <c r="O211" s="10">
        <v>1785</v>
      </c>
      <c r="P211" s="10">
        <v>1140</v>
      </c>
      <c r="Q211" s="10">
        <v>1140</v>
      </c>
      <c r="R211" s="11">
        <v>1056</v>
      </c>
      <c r="S211" s="11">
        <v>200</v>
      </c>
      <c r="T211" s="11">
        <v>1308</v>
      </c>
      <c r="U211" s="11">
        <v>4040</v>
      </c>
    </row>
    <row r="212" spans="1:21" ht="26.4" x14ac:dyDescent="0.3">
      <c r="A212" s="9" t="s">
        <v>173</v>
      </c>
      <c r="B212" s="10">
        <v>12754</v>
      </c>
      <c r="C212" s="10">
        <v>13279</v>
      </c>
      <c r="D212" s="10">
        <v>20592</v>
      </c>
      <c r="E212" s="10">
        <v>2649</v>
      </c>
      <c r="F212" s="10">
        <v>2990</v>
      </c>
      <c r="G212" s="10">
        <v>1840</v>
      </c>
      <c r="H212" s="10">
        <v>2490</v>
      </c>
      <c r="I212" s="10">
        <v>2750</v>
      </c>
      <c r="J212" s="10">
        <v>2360</v>
      </c>
      <c r="K212" s="10">
        <v>1320</v>
      </c>
      <c r="L212" s="10">
        <v>5560</v>
      </c>
      <c r="M212" s="10">
        <v>2040</v>
      </c>
      <c r="N212" s="10">
        <v>1545</v>
      </c>
      <c r="O212" s="10">
        <v>1315</v>
      </c>
      <c r="P212" s="10">
        <v>1140</v>
      </c>
      <c r="Q212" s="10">
        <v>1140</v>
      </c>
      <c r="R212" s="10">
        <v>1320</v>
      </c>
      <c r="S212" s="10">
        <v>400</v>
      </c>
      <c r="T212" s="10">
        <v>1108</v>
      </c>
      <c r="U212" s="10">
        <v>2400</v>
      </c>
    </row>
    <row r="213" spans="1:21" ht="26.4" x14ac:dyDescent="0.3">
      <c r="A213" s="9" t="s">
        <v>170</v>
      </c>
      <c r="B213" s="10">
        <v>11842</v>
      </c>
      <c r="C213" s="10">
        <v>12540</v>
      </c>
      <c r="D213" s="10">
        <v>14832</v>
      </c>
      <c r="E213" s="10">
        <v>3411</v>
      </c>
      <c r="F213" s="10">
        <v>5390</v>
      </c>
      <c r="G213" s="10">
        <v>1840</v>
      </c>
      <c r="H213" s="10">
        <v>3880</v>
      </c>
      <c r="I213" s="10">
        <v>1990</v>
      </c>
      <c r="J213" s="10">
        <v>1640</v>
      </c>
      <c r="K213" s="10">
        <v>920</v>
      </c>
      <c r="L213" s="10">
        <v>3880</v>
      </c>
      <c r="M213" s="10">
        <v>1440</v>
      </c>
      <c r="N213" s="10">
        <v>1420</v>
      </c>
      <c r="O213" s="10">
        <v>1190</v>
      </c>
      <c r="P213" s="10">
        <v>912</v>
      </c>
      <c r="Q213" s="10">
        <v>1140</v>
      </c>
      <c r="R213" s="10">
        <v>1320</v>
      </c>
      <c r="S213" s="10">
        <v>400</v>
      </c>
      <c r="T213" s="10">
        <v>1108</v>
      </c>
      <c r="U213" s="10">
        <v>2646</v>
      </c>
    </row>
    <row r="214" spans="1:21" ht="39.6" x14ac:dyDescent="0.3">
      <c r="A214" s="9" t="s">
        <v>200</v>
      </c>
      <c r="B214" s="10">
        <v>12615</v>
      </c>
      <c r="C214" s="10">
        <v>11154</v>
      </c>
      <c r="D214" s="10">
        <v>15432</v>
      </c>
      <c r="E214" s="10">
        <v>5163</v>
      </c>
      <c r="F214" s="10">
        <v>3390</v>
      </c>
      <c r="G214" s="10">
        <v>1840</v>
      </c>
      <c r="H214" s="10">
        <v>3100</v>
      </c>
      <c r="I214" s="10">
        <v>3150</v>
      </c>
      <c r="J214" s="10">
        <v>2720</v>
      </c>
      <c r="K214" s="10">
        <v>1520</v>
      </c>
      <c r="L214" s="10">
        <v>6480</v>
      </c>
      <c r="M214" s="10">
        <v>2400</v>
      </c>
      <c r="N214" s="10">
        <v>2010</v>
      </c>
      <c r="O214" s="10">
        <v>1905</v>
      </c>
      <c r="P214" s="10">
        <v>1368</v>
      </c>
      <c r="Q214" s="10">
        <v>1596</v>
      </c>
      <c r="R214" s="11">
        <v>1056</v>
      </c>
      <c r="S214" s="11">
        <v>200</v>
      </c>
      <c r="T214" s="11">
        <v>1108</v>
      </c>
      <c r="U214" s="11">
        <v>7744</v>
      </c>
    </row>
    <row r="215" spans="1:21" ht="26.4" x14ac:dyDescent="0.3">
      <c r="A215" s="9" t="s">
        <v>111</v>
      </c>
      <c r="B215" s="10">
        <v>9393</v>
      </c>
      <c r="C215" s="10">
        <v>13426</v>
      </c>
      <c r="D215" s="10">
        <v>13072</v>
      </c>
      <c r="E215" s="10">
        <v>5232</v>
      </c>
      <c r="F215" s="10">
        <v>3790</v>
      </c>
      <c r="G215" s="10">
        <v>2620</v>
      </c>
      <c r="H215" s="10">
        <v>4440</v>
      </c>
      <c r="I215" s="10">
        <v>3620</v>
      </c>
      <c r="J215" s="10">
        <v>2240</v>
      </c>
      <c r="K215" s="10">
        <v>1360</v>
      </c>
      <c r="L215" s="10">
        <v>6360</v>
      </c>
      <c r="M215" s="10">
        <v>2600</v>
      </c>
      <c r="N215" s="10">
        <v>1820</v>
      </c>
      <c r="O215" s="10">
        <v>1550</v>
      </c>
      <c r="P215" s="10">
        <v>684</v>
      </c>
      <c r="Q215" s="10">
        <v>912</v>
      </c>
      <c r="R215" s="11">
        <v>1584</v>
      </c>
      <c r="S215" s="11">
        <v>400</v>
      </c>
      <c r="T215" s="11">
        <v>1108</v>
      </c>
      <c r="U215" s="11">
        <v>2296</v>
      </c>
    </row>
    <row r="216" spans="1:21" ht="26.4" x14ac:dyDescent="0.3">
      <c r="A216" s="9" t="s">
        <v>44</v>
      </c>
      <c r="B216" s="10">
        <v>9121</v>
      </c>
      <c r="C216" s="10">
        <v>9484</v>
      </c>
      <c r="D216" s="10">
        <v>15472</v>
      </c>
      <c r="E216" s="10">
        <v>5460</v>
      </c>
      <c r="F216" s="10">
        <v>2990</v>
      </c>
      <c r="G216" s="10">
        <v>2100</v>
      </c>
      <c r="H216" s="10">
        <v>4940</v>
      </c>
      <c r="I216" s="10">
        <v>2160</v>
      </c>
      <c r="J216" s="10">
        <v>1440</v>
      </c>
      <c r="K216" s="10">
        <v>920</v>
      </c>
      <c r="L216" s="10">
        <v>4080</v>
      </c>
      <c r="M216" s="10">
        <v>1680</v>
      </c>
      <c r="N216" s="10">
        <v>1690</v>
      </c>
      <c r="O216" s="11">
        <v>1600</v>
      </c>
      <c r="P216" s="10">
        <v>1140</v>
      </c>
      <c r="Q216" s="10">
        <v>1140</v>
      </c>
      <c r="R216" s="11">
        <v>1320</v>
      </c>
      <c r="S216" s="11">
        <v>200</v>
      </c>
      <c r="T216" s="11">
        <v>1108</v>
      </c>
      <c r="U216" s="11">
        <v>3760</v>
      </c>
    </row>
    <row r="217" spans="1:21" x14ac:dyDescent="0.3">
      <c r="A217" s="9" t="s">
        <v>46</v>
      </c>
      <c r="B217" s="10">
        <v>7011</v>
      </c>
      <c r="C217" s="10">
        <v>9156</v>
      </c>
      <c r="D217" s="10">
        <v>12840</v>
      </c>
      <c r="E217" s="10">
        <v>4326</v>
      </c>
      <c r="F217" s="10">
        <v>3390</v>
      </c>
      <c r="G217" s="10">
        <v>2100</v>
      </c>
      <c r="H217" s="10">
        <v>4660</v>
      </c>
      <c r="I217" s="10">
        <v>3230</v>
      </c>
      <c r="J217" s="10">
        <v>2040</v>
      </c>
      <c r="K217" s="10">
        <v>1240</v>
      </c>
      <c r="L217" s="10">
        <v>5760</v>
      </c>
      <c r="M217" s="10">
        <v>2320</v>
      </c>
      <c r="N217" s="10">
        <v>2190</v>
      </c>
      <c r="O217" s="10">
        <v>2020</v>
      </c>
      <c r="P217" s="10">
        <v>912</v>
      </c>
      <c r="Q217" s="10">
        <v>1140</v>
      </c>
      <c r="R217" s="11">
        <v>2112</v>
      </c>
      <c r="S217" s="11">
        <v>400</v>
      </c>
      <c r="T217" s="11">
        <v>1108</v>
      </c>
      <c r="U217" s="11">
        <v>4264</v>
      </c>
    </row>
    <row r="218" spans="1:21" ht="39.6" x14ac:dyDescent="0.3">
      <c r="A218" s="9" t="s">
        <v>231</v>
      </c>
      <c r="B218" s="10">
        <v>12381</v>
      </c>
      <c r="C218" s="10">
        <v>10012</v>
      </c>
      <c r="D218" s="10">
        <v>21216</v>
      </c>
      <c r="E218" s="10">
        <v>3405</v>
      </c>
      <c r="F218" s="10">
        <v>4590</v>
      </c>
      <c r="G218" s="10">
        <v>2880</v>
      </c>
      <c r="H218" s="10">
        <v>6220</v>
      </c>
      <c r="I218" s="10">
        <v>3230</v>
      </c>
      <c r="J218" s="10">
        <v>2760</v>
      </c>
      <c r="K218" s="10">
        <v>1560</v>
      </c>
      <c r="L218" s="10">
        <v>6600</v>
      </c>
      <c r="M218" s="10">
        <v>2440</v>
      </c>
      <c r="N218" s="10">
        <v>2065</v>
      </c>
      <c r="O218" s="10">
        <v>1820</v>
      </c>
      <c r="P218" s="10">
        <v>1140</v>
      </c>
      <c r="Q218" s="10">
        <v>1140</v>
      </c>
      <c r="R218" s="11">
        <v>1056</v>
      </c>
      <c r="S218" s="11">
        <v>400</v>
      </c>
      <c r="T218" s="11">
        <v>1108</v>
      </c>
      <c r="U218" s="11">
        <v>2120</v>
      </c>
    </row>
    <row r="219" spans="1:21" ht="26.4" x14ac:dyDescent="0.3">
      <c r="A219" s="9" t="s">
        <v>174</v>
      </c>
      <c r="B219" s="10">
        <v>10757</v>
      </c>
      <c r="C219" s="10">
        <v>12745</v>
      </c>
      <c r="D219" s="10">
        <v>14408</v>
      </c>
      <c r="E219" s="10">
        <v>3480</v>
      </c>
      <c r="F219" s="10">
        <v>4910</v>
      </c>
      <c r="G219" s="10">
        <v>2620</v>
      </c>
      <c r="H219" s="10">
        <v>2490</v>
      </c>
      <c r="I219" s="10">
        <v>2780</v>
      </c>
      <c r="J219" s="10">
        <v>2080</v>
      </c>
      <c r="K219" s="10">
        <v>1200</v>
      </c>
      <c r="L219" s="10">
        <v>5000</v>
      </c>
      <c r="M219" s="10">
        <v>1840</v>
      </c>
      <c r="N219" s="10">
        <v>1265</v>
      </c>
      <c r="O219" s="10">
        <v>1001</v>
      </c>
      <c r="P219" s="10">
        <v>1359</v>
      </c>
      <c r="Q219" s="10">
        <v>909</v>
      </c>
      <c r="R219" s="11">
        <v>1056</v>
      </c>
      <c r="S219" s="11">
        <v>400</v>
      </c>
      <c r="T219" s="11">
        <v>1108</v>
      </c>
      <c r="U219" s="11">
        <v>1960</v>
      </c>
    </row>
    <row r="220" spans="1:21" ht="26.4" x14ac:dyDescent="0.3">
      <c r="A220" s="9" t="s">
        <v>134</v>
      </c>
      <c r="B220" s="10">
        <v>7359</v>
      </c>
      <c r="C220" s="10">
        <v>13296</v>
      </c>
      <c r="D220" s="10">
        <v>10896</v>
      </c>
      <c r="E220" s="10">
        <v>3111</v>
      </c>
      <c r="F220" s="10">
        <v>3390</v>
      </c>
      <c r="G220" s="10">
        <v>2100</v>
      </c>
      <c r="H220" s="10">
        <v>3880</v>
      </c>
      <c r="I220" s="10">
        <v>2700</v>
      </c>
      <c r="J220" s="10">
        <v>2040</v>
      </c>
      <c r="K220" s="10">
        <v>1160</v>
      </c>
      <c r="L220" s="10">
        <v>4800</v>
      </c>
      <c r="M220" s="10">
        <v>1760</v>
      </c>
      <c r="N220" s="10">
        <v>1960</v>
      </c>
      <c r="O220" s="10">
        <v>1665</v>
      </c>
      <c r="P220" s="10">
        <v>912</v>
      </c>
      <c r="Q220" s="10">
        <v>912</v>
      </c>
      <c r="R220" s="11">
        <v>1584</v>
      </c>
      <c r="S220" s="11">
        <v>200</v>
      </c>
      <c r="T220" s="11">
        <v>1108</v>
      </c>
      <c r="U220" s="11">
        <v>2080</v>
      </c>
    </row>
    <row r="221" spans="1:21" ht="39.6" x14ac:dyDescent="0.3">
      <c r="A221" s="9" t="s">
        <v>199</v>
      </c>
      <c r="B221" s="10">
        <v>8115</v>
      </c>
      <c r="C221" s="10">
        <v>14574</v>
      </c>
      <c r="D221" s="10">
        <v>7184</v>
      </c>
      <c r="E221" s="10">
        <v>2805</v>
      </c>
      <c r="F221" s="10">
        <v>2590</v>
      </c>
      <c r="G221" s="10">
        <v>2360</v>
      </c>
      <c r="H221" s="10">
        <v>3270</v>
      </c>
      <c r="I221" s="10">
        <v>2620</v>
      </c>
      <c r="J221" s="10">
        <v>1960</v>
      </c>
      <c r="K221" s="10">
        <v>1120</v>
      </c>
      <c r="L221" s="10">
        <v>4680</v>
      </c>
      <c r="M221" s="10">
        <v>1720</v>
      </c>
      <c r="N221" s="10">
        <v>100</v>
      </c>
      <c r="O221" s="10">
        <v>1300</v>
      </c>
      <c r="P221" s="10">
        <v>1368</v>
      </c>
      <c r="Q221" s="10">
        <v>1596</v>
      </c>
      <c r="R221" s="11">
        <v>1056</v>
      </c>
      <c r="S221" s="11">
        <v>200</v>
      </c>
      <c r="T221" s="11">
        <v>1108</v>
      </c>
      <c r="U221" s="11">
        <v>2960</v>
      </c>
    </row>
    <row r="222" spans="1:21" ht="26.4" x14ac:dyDescent="0.3">
      <c r="A222" s="9" t="s">
        <v>132</v>
      </c>
      <c r="B222" s="10">
        <v>12208</v>
      </c>
      <c r="C222" s="10">
        <v>11005</v>
      </c>
      <c r="D222" s="10">
        <v>8136</v>
      </c>
      <c r="E222" s="10">
        <v>3036</v>
      </c>
      <c r="F222" s="10">
        <v>2590</v>
      </c>
      <c r="G222" s="10">
        <v>1840</v>
      </c>
      <c r="H222" s="10">
        <v>3660</v>
      </c>
      <c r="I222" s="10">
        <v>2790</v>
      </c>
      <c r="J222" s="10">
        <v>2360</v>
      </c>
      <c r="K222" s="10">
        <v>1320</v>
      </c>
      <c r="L222" s="10">
        <v>5600</v>
      </c>
      <c r="M222" s="10">
        <v>2080</v>
      </c>
      <c r="N222" s="10">
        <v>2065</v>
      </c>
      <c r="O222" s="11">
        <v>1870</v>
      </c>
      <c r="P222" s="10">
        <v>1368</v>
      </c>
      <c r="Q222" s="10">
        <v>1596</v>
      </c>
      <c r="R222" s="11">
        <v>1056</v>
      </c>
      <c r="S222" s="11">
        <v>200</v>
      </c>
      <c r="T222" s="11">
        <v>1108</v>
      </c>
      <c r="U222" s="11">
        <v>960</v>
      </c>
    </row>
    <row r="223" spans="1:21" ht="26.4" x14ac:dyDescent="0.3">
      <c r="A223" s="9" t="s">
        <v>47</v>
      </c>
      <c r="B223" s="10">
        <v>8943</v>
      </c>
      <c r="C223" s="10">
        <v>15058</v>
      </c>
      <c r="D223" s="10">
        <v>17400</v>
      </c>
      <c r="E223" s="10">
        <v>3567</v>
      </c>
      <c r="F223" s="10">
        <v>2590</v>
      </c>
      <c r="G223" s="10">
        <v>1850</v>
      </c>
      <c r="H223" s="10">
        <v>4440</v>
      </c>
      <c r="I223" s="10">
        <v>4200</v>
      </c>
      <c r="J223" s="10">
        <v>2880</v>
      </c>
      <c r="K223" s="10">
        <v>1760</v>
      </c>
      <c r="L223" s="10">
        <v>8160</v>
      </c>
      <c r="M223" s="10">
        <v>3320</v>
      </c>
      <c r="N223" s="10">
        <v>2614</v>
      </c>
      <c r="O223" s="10">
        <v>1190</v>
      </c>
      <c r="P223" s="10">
        <v>912</v>
      </c>
      <c r="Q223" s="10">
        <v>1140</v>
      </c>
      <c r="R223" s="11">
        <v>1320</v>
      </c>
      <c r="S223" s="11">
        <v>400</v>
      </c>
      <c r="T223" s="11">
        <v>2608</v>
      </c>
      <c r="U223" s="11">
        <v>1760</v>
      </c>
    </row>
    <row r="224" spans="1:21" ht="39.6" x14ac:dyDescent="0.3">
      <c r="A224" s="9" t="s">
        <v>98</v>
      </c>
      <c r="B224" s="10">
        <v>12735</v>
      </c>
      <c r="C224" s="10">
        <v>16571</v>
      </c>
      <c r="D224" s="10">
        <v>11880</v>
      </c>
      <c r="E224" s="10">
        <v>3033</v>
      </c>
      <c r="F224" s="10">
        <v>5790</v>
      </c>
      <c r="G224" s="10">
        <v>1580</v>
      </c>
      <c r="H224" s="10">
        <v>2730</v>
      </c>
      <c r="I224" s="10">
        <v>2590</v>
      </c>
      <c r="J224" s="10">
        <v>2200</v>
      </c>
      <c r="K224" s="10">
        <v>1240</v>
      </c>
      <c r="L224" s="10">
        <v>5200</v>
      </c>
      <c r="M224" s="10">
        <v>1920</v>
      </c>
      <c r="N224" s="10">
        <v>1420</v>
      </c>
      <c r="O224" s="10">
        <v>1190</v>
      </c>
      <c r="P224" s="10">
        <v>912</v>
      </c>
      <c r="Q224" s="10">
        <v>1140</v>
      </c>
      <c r="R224" s="11">
        <v>1920</v>
      </c>
      <c r="S224" s="11">
        <v>200</v>
      </c>
      <c r="T224" s="11">
        <v>1908</v>
      </c>
      <c r="U224" s="11">
        <v>1160</v>
      </c>
    </row>
    <row r="225" spans="1:21" ht="26.4" x14ac:dyDescent="0.3">
      <c r="A225" s="9" t="s">
        <v>153</v>
      </c>
      <c r="B225" s="10">
        <v>14421</v>
      </c>
      <c r="C225" s="10">
        <v>19404</v>
      </c>
      <c r="D225" s="10">
        <v>15088</v>
      </c>
      <c r="E225" s="10">
        <v>4629</v>
      </c>
      <c r="F225" s="10">
        <v>4190</v>
      </c>
      <c r="G225" s="10">
        <v>2360</v>
      </c>
      <c r="H225" s="10">
        <v>2880</v>
      </c>
      <c r="I225" s="10">
        <v>3390</v>
      </c>
      <c r="J225" s="10">
        <v>2920</v>
      </c>
      <c r="K225" s="10">
        <v>1640</v>
      </c>
      <c r="L225" s="10">
        <v>6960</v>
      </c>
      <c r="M225" s="10">
        <v>2560</v>
      </c>
      <c r="N225" s="10">
        <v>2055</v>
      </c>
      <c r="O225" s="10">
        <v>1885</v>
      </c>
      <c r="P225" s="10">
        <v>1368</v>
      </c>
      <c r="Q225" s="10">
        <v>1596</v>
      </c>
      <c r="R225" s="11">
        <v>1056</v>
      </c>
      <c r="S225" s="11">
        <v>200</v>
      </c>
      <c r="T225" s="11">
        <v>1908</v>
      </c>
      <c r="U225" s="11">
        <v>3760</v>
      </c>
    </row>
    <row r="226" spans="1:21" ht="39.6" x14ac:dyDescent="0.3">
      <c r="A226" s="9" t="s">
        <v>232</v>
      </c>
      <c r="B226" s="10">
        <v>7978</v>
      </c>
      <c r="C226" s="10">
        <v>14194</v>
      </c>
      <c r="D226" s="10">
        <v>11808</v>
      </c>
      <c r="E226" s="10">
        <v>4170</v>
      </c>
      <c r="F226" s="10">
        <v>3790</v>
      </c>
      <c r="G226" s="10">
        <v>2620</v>
      </c>
      <c r="H226" s="10">
        <v>4440</v>
      </c>
      <c r="I226" s="10">
        <v>3190</v>
      </c>
      <c r="J226" s="10">
        <v>2720</v>
      </c>
      <c r="K226" s="10">
        <v>1560</v>
      </c>
      <c r="L226" s="10">
        <v>6520</v>
      </c>
      <c r="M226" s="10">
        <v>2400</v>
      </c>
      <c r="N226" s="10">
        <v>2450</v>
      </c>
      <c r="O226" s="10">
        <v>2145</v>
      </c>
      <c r="P226" s="10">
        <v>1368</v>
      </c>
      <c r="Q226" s="10">
        <v>1596</v>
      </c>
      <c r="R226" s="11">
        <v>1056</v>
      </c>
      <c r="S226" s="11">
        <v>200</v>
      </c>
      <c r="T226" s="11">
        <v>1908</v>
      </c>
      <c r="U226" s="11">
        <v>1960</v>
      </c>
    </row>
    <row r="227" spans="1:21" ht="26.4" x14ac:dyDescent="0.3">
      <c r="A227" s="9" t="s">
        <v>133</v>
      </c>
      <c r="B227" s="10">
        <v>9939</v>
      </c>
      <c r="C227" s="10">
        <v>11499</v>
      </c>
      <c r="D227" s="10">
        <v>10152</v>
      </c>
      <c r="E227" s="10">
        <v>2805</v>
      </c>
      <c r="F227" s="10">
        <v>3390</v>
      </c>
      <c r="G227" s="10">
        <v>2100</v>
      </c>
      <c r="H227" s="10">
        <v>3270</v>
      </c>
      <c r="I227" s="10">
        <v>2840</v>
      </c>
      <c r="J227" s="10">
        <v>2680</v>
      </c>
      <c r="K227" s="10">
        <v>1520</v>
      </c>
      <c r="L227" s="10">
        <v>6360</v>
      </c>
      <c r="M227" s="10">
        <v>2360</v>
      </c>
      <c r="N227" s="10">
        <v>1975</v>
      </c>
      <c r="O227" s="10">
        <v>1718</v>
      </c>
      <c r="P227" s="10">
        <v>1368</v>
      </c>
      <c r="Q227" s="10">
        <v>1596</v>
      </c>
      <c r="R227" s="11">
        <v>1056</v>
      </c>
      <c r="S227" s="11">
        <v>200</v>
      </c>
      <c r="T227" s="11">
        <v>1108</v>
      </c>
      <c r="U227" s="11">
        <v>2160</v>
      </c>
    </row>
    <row r="228" spans="1:21" ht="26.4" x14ac:dyDescent="0.3">
      <c r="A228" s="9" t="s">
        <v>113</v>
      </c>
      <c r="B228" s="10">
        <v>7170</v>
      </c>
      <c r="C228" s="10">
        <v>9405</v>
      </c>
      <c r="D228" s="10">
        <v>9192</v>
      </c>
      <c r="E228" s="10">
        <v>5085</v>
      </c>
      <c r="F228" s="10">
        <v>2990</v>
      </c>
      <c r="G228" s="10">
        <v>1580</v>
      </c>
      <c r="H228" s="10">
        <v>2880</v>
      </c>
      <c r="I228" s="10">
        <v>2120</v>
      </c>
      <c r="J228" s="10">
        <v>1440</v>
      </c>
      <c r="K228" s="10">
        <v>880</v>
      </c>
      <c r="L228" s="10">
        <v>4120</v>
      </c>
      <c r="M228" s="10">
        <v>1680</v>
      </c>
      <c r="N228" s="10">
        <v>2065</v>
      </c>
      <c r="O228" s="10">
        <v>1870</v>
      </c>
      <c r="P228" s="10">
        <v>1140</v>
      </c>
      <c r="Q228" s="10">
        <v>1140</v>
      </c>
      <c r="R228" s="11">
        <v>1056</v>
      </c>
      <c r="S228" s="11">
        <v>400</v>
      </c>
      <c r="T228" s="11">
        <v>1308</v>
      </c>
      <c r="U228" s="11">
        <v>2560</v>
      </c>
    </row>
    <row r="229" spans="1:21" ht="26.4" x14ac:dyDescent="0.3">
      <c r="A229" s="9" t="s">
        <v>48</v>
      </c>
      <c r="B229" s="10">
        <v>9279</v>
      </c>
      <c r="C229" s="10">
        <v>9120</v>
      </c>
      <c r="D229" s="10">
        <v>7016</v>
      </c>
      <c r="E229" s="10">
        <v>4548</v>
      </c>
      <c r="F229" s="10">
        <v>4190</v>
      </c>
      <c r="G229" s="10">
        <v>1320</v>
      </c>
      <c r="H229" s="10">
        <v>2490</v>
      </c>
      <c r="I229" s="10">
        <v>1760</v>
      </c>
      <c r="J229" s="10">
        <v>1200</v>
      </c>
      <c r="K229" s="10">
        <v>760</v>
      </c>
      <c r="L229" s="10">
        <v>3440</v>
      </c>
      <c r="M229" s="10">
        <v>1400</v>
      </c>
      <c r="N229" s="10">
        <v>2541</v>
      </c>
      <c r="O229" s="10">
        <v>2213</v>
      </c>
      <c r="P229" s="10">
        <v>1209</v>
      </c>
      <c r="Q229" s="10">
        <v>981</v>
      </c>
      <c r="R229" s="11">
        <v>720</v>
      </c>
      <c r="S229" s="11">
        <v>400</v>
      </c>
      <c r="T229" s="11">
        <v>1108</v>
      </c>
      <c r="U229" s="11">
        <v>1560</v>
      </c>
    </row>
    <row r="230" spans="1:21" ht="39.6" x14ac:dyDescent="0.3">
      <c r="A230" s="9" t="s">
        <v>251</v>
      </c>
      <c r="B230" s="10">
        <v>6031</v>
      </c>
      <c r="C230" s="10">
        <v>13632</v>
      </c>
      <c r="D230" s="10">
        <v>10408</v>
      </c>
      <c r="E230" s="10">
        <v>2577</v>
      </c>
      <c r="F230" s="10">
        <v>6590</v>
      </c>
      <c r="G230" s="10">
        <v>1688</v>
      </c>
      <c r="H230" s="10">
        <v>2880</v>
      </c>
      <c r="I230" s="10">
        <v>2510</v>
      </c>
      <c r="J230" s="10">
        <v>2120</v>
      </c>
      <c r="K230" s="10">
        <v>1200</v>
      </c>
      <c r="L230" s="10">
        <v>5000</v>
      </c>
      <c r="M230" s="10">
        <v>1840</v>
      </c>
      <c r="N230" s="10">
        <v>1230</v>
      </c>
      <c r="O230" s="10">
        <v>1075</v>
      </c>
      <c r="P230" s="10">
        <v>684</v>
      </c>
      <c r="Q230" s="10">
        <v>912</v>
      </c>
      <c r="R230" s="11">
        <v>792</v>
      </c>
      <c r="S230" s="11">
        <v>200</v>
      </c>
      <c r="T230" s="11">
        <v>1108</v>
      </c>
      <c r="U230" s="11">
        <v>1560</v>
      </c>
    </row>
    <row r="231" spans="1:21" ht="26.4" x14ac:dyDescent="0.3">
      <c r="A231" s="9" t="s">
        <v>135</v>
      </c>
      <c r="B231" s="10">
        <v>9360</v>
      </c>
      <c r="C231" s="10">
        <v>7284</v>
      </c>
      <c r="D231" s="10">
        <v>7776</v>
      </c>
      <c r="E231" s="10">
        <v>2883</v>
      </c>
      <c r="F231" s="10">
        <v>3390</v>
      </c>
      <c r="G231" s="10">
        <v>1580</v>
      </c>
      <c r="H231" s="10">
        <v>2490</v>
      </c>
      <c r="I231" s="10">
        <v>2030</v>
      </c>
      <c r="J231" s="10">
        <v>1640</v>
      </c>
      <c r="K231" s="10">
        <v>920</v>
      </c>
      <c r="L231" s="10">
        <v>3920</v>
      </c>
      <c r="M231" s="10">
        <v>1440</v>
      </c>
      <c r="N231" s="10">
        <v>1455</v>
      </c>
      <c r="O231" s="10">
        <v>1225</v>
      </c>
      <c r="P231" s="10">
        <v>684</v>
      </c>
      <c r="Q231" s="10">
        <v>912</v>
      </c>
      <c r="R231" s="11">
        <v>792</v>
      </c>
      <c r="S231" s="11">
        <v>200</v>
      </c>
      <c r="T231" s="11">
        <v>1108</v>
      </c>
      <c r="U231" s="11">
        <v>1360</v>
      </c>
    </row>
    <row r="232" spans="1:21" ht="26.4" x14ac:dyDescent="0.3">
      <c r="A232" s="9" t="s">
        <v>175</v>
      </c>
      <c r="B232" s="10">
        <v>9585</v>
      </c>
      <c r="C232" s="10">
        <v>13099</v>
      </c>
      <c r="D232" s="10">
        <v>12480</v>
      </c>
      <c r="E232" s="10">
        <v>3411</v>
      </c>
      <c r="F232" s="10">
        <v>3790</v>
      </c>
      <c r="G232" s="10">
        <v>1580</v>
      </c>
      <c r="H232" s="10">
        <v>3140</v>
      </c>
      <c r="I232" s="10">
        <v>2910</v>
      </c>
      <c r="J232" s="10">
        <v>2480</v>
      </c>
      <c r="K232" s="10">
        <v>1400</v>
      </c>
      <c r="L232" s="10">
        <v>5880</v>
      </c>
      <c r="M232" s="10">
        <v>2160</v>
      </c>
      <c r="N232" s="10">
        <v>1290</v>
      </c>
      <c r="O232" s="10">
        <v>1225</v>
      </c>
      <c r="P232" s="10">
        <v>1368</v>
      </c>
      <c r="Q232" s="10">
        <v>1368</v>
      </c>
      <c r="R232" s="11">
        <v>792</v>
      </c>
      <c r="S232" s="11">
        <v>200</v>
      </c>
      <c r="T232" s="11">
        <v>1108</v>
      </c>
      <c r="U232" s="11">
        <v>1792</v>
      </c>
    </row>
    <row r="233" spans="1:21" ht="26.4" x14ac:dyDescent="0.3">
      <c r="A233" s="9" t="s">
        <v>176</v>
      </c>
      <c r="B233" s="10">
        <v>8832</v>
      </c>
      <c r="C233" s="10">
        <v>12030</v>
      </c>
      <c r="D233" s="10">
        <v>12072</v>
      </c>
      <c r="E233" s="10">
        <v>2961</v>
      </c>
      <c r="F233" s="10">
        <v>4990</v>
      </c>
      <c r="G233" s="10">
        <v>2620</v>
      </c>
      <c r="H233" s="10">
        <v>2490</v>
      </c>
      <c r="I233" s="10">
        <v>2150</v>
      </c>
      <c r="J233" s="10">
        <v>1760</v>
      </c>
      <c r="K233" s="10">
        <v>1000</v>
      </c>
      <c r="L233" s="10">
        <v>4160</v>
      </c>
      <c r="M233" s="10">
        <v>1520</v>
      </c>
      <c r="N233" s="10">
        <v>1620</v>
      </c>
      <c r="O233" s="10">
        <v>1450</v>
      </c>
      <c r="P233" s="10">
        <v>912</v>
      </c>
      <c r="Q233" s="10">
        <v>912</v>
      </c>
      <c r="R233" s="11">
        <v>1056</v>
      </c>
      <c r="S233" s="11">
        <v>400</v>
      </c>
      <c r="T233" s="11">
        <v>1308</v>
      </c>
      <c r="U233" s="11">
        <v>2200</v>
      </c>
    </row>
    <row r="234" spans="1:21" ht="26.4" x14ac:dyDescent="0.3">
      <c r="A234" s="9" t="s">
        <v>252</v>
      </c>
      <c r="B234" s="10">
        <v>10234</v>
      </c>
      <c r="C234" s="10">
        <v>13044</v>
      </c>
      <c r="D234" s="10">
        <v>11980</v>
      </c>
      <c r="E234" s="10">
        <v>4470</v>
      </c>
      <c r="F234" s="10">
        <v>1390</v>
      </c>
      <c r="G234" s="10">
        <v>2620</v>
      </c>
      <c r="H234" s="10">
        <v>3660</v>
      </c>
      <c r="I234" s="10">
        <v>2160</v>
      </c>
      <c r="J234" s="10">
        <v>2040</v>
      </c>
      <c r="K234" s="10">
        <v>1160</v>
      </c>
      <c r="L234" s="10">
        <v>4880</v>
      </c>
      <c r="M234" s="10">
        <v>1800</v>
      </c>
      <c r="N234" s="10">
        <v>3114</v>
      </c>
      <c r="O234" s="10">
        <v>2750</v>
      </c>
      <c r="P234" s="10">
        <v>456</v>
      </c>
      <c r="Q234" s="10">
        <v>456</v>
      </c>
      <c r="R234" s="10">
        <v>1440</v>
      </c>
      <c r="S234" s="10">
        <v>200</v>
      </c>
      <c r="T234" s="10">
        <v>1108</v>
      </c>
      <c r="U234" s="10">
        <v>3160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10"/>
  <sheetViews>
    <sheetView workbookViewId="0">
      <selection activeCell="J8" sqref="J8:L8"/>
    </sheetView>
  </sheetViews>
  <sheetFormatPr defaultRowHeight="14.4" x14ac:dyDescent="0.3"/>
  <sheetData>
    <row r="1" spans="1:3" x14ac:dyDescent="0.3">
      <c r="A1">
        <v>1</v>
      </c>
      <c r="B1" s="4">
        <v>5.5111363895776262E-2</v>
      </c>
      <c r="C1" s="4">
        <v>0.1</v>
      </c>
    </row>
    <row r="2" spans="1:3" x14ac:dyDescent="0.3">
      <c r="A2">
        <f>A1+1</f>
        <v>2</v>
      </c>
      <c r="B2" s="4">
        <v>5.945593734420225E-2</v>
      </c>
      <c r="C2" s="4">
        <v>0.14000000000000001</v>
      </c>
    </row>
    <row r="3" spans="1:3" x14ac:dyDescent="0.3">
      <c r="A3">
        <f t="shared" ref="A3:A10" si="0">A2+1</f>
        <v>3</v>
      </c>
      <c r="B3" s="4">
        <v>8.234351889890279E-2</v>
      </c>
      <c r="C3" s="4">
        <v>0.15</v>
      </c>
    </row>
    <row r="4" spans="1:3" x14ac:dyDescent="0.3">
      <c r="A4">
        <f t="shared" si="0"/>
        <v>4</v>
      </c>
      <c r="B4" s="4">
        <v>8.3160005293894751E-2</v>
      </c>
      <c r="C4" s="4">
        <v>0</v>
      </c>
    </row>
    <row r="5" spans="1:3" x14ac:dyDescent="0.3">
      <c r="A5">
        <f t="shared" si="0"/>
        <v>5</v>
      </c>
      <c r="B5" s="4">
        <v>8.3611118338134782E-2</v>
      </c>
      <c r="C5" s="4">
        <v>7.0000000000000007E-2</v>
      </c>
    </row>
    <row r="6" spans="1:3" x14ac:dyDescent="0.3">
      <c r="A6">
        <f t="shared" si="0"/>
        <v>6</v>
      </c>
      <c r="B6" s="4">
        <v>7.6510318763220259E-2</v>
      </c>
      <c r="C6" s="4">
        <v>0.05</v>
      </c>
    </row>
    <row r="7" spans="1:3" x14ac:dyDescent="0.3">
      <c r="A7">
        <f t="shared" si="0"/>
        <v>7</v>
      </c>
      <c r="B7" s="4">
        <v>7.0623071983076588E-2</v>
      </c>
      <c r="C7" s="4">
        <v>0.08</v>
      </c>
    </row>
    <row r="8" spans="1:3" x14ac:dyDescent="0.3">
      <c r="A8">
        <f t="shared" si="0"/>
        <v>8</v>
      </c>
      <c r="B8" s="4">
        <v>9.0887993970036218E-2</v>
      </c>
      <c r="C8" s="4">
        <v>0.12</v>
      </c>
    </row>
    <row r="9" spans="1:3" x14ac:dyDescent="0.3">
      <c r="A9">
        <f t="shared" si="0"/>
        <v>9</v>
      </c>
      <c r="B9" s="4">
        <v>0.10536526817533272</v>
      </c>
      <c r="C9" s="4">
        <v>0.01</v>
      </c>
    </row>
    <row r="10" spans="1:3" x14ac:dyDescent="0.3">
      <c r="A10">
        <f t="shared" si="0"/>
        <v>10</v>
      </c>
      <c r="B10" s="4">
        <v>0.10589643011580765</v>
      </c>
      <c r="C10" s="4">
        <v>-0.06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41AA88-F1FB-4FD7-89DE-DCCFF8F318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Статистические данные</vt:lpstr>
      <vt:lpstr>Модель эластичности</vt:lpstr>
      <vt:lpstr>Поиск решения</vt:lpstr>
      <vt:lpstr>Лист3</vt:lpstr>
      <vt:lpstr>Описание</vt:lpstr>
      <vt:lpstr>All Mixes</vt:lpstr>
      <vt:lpstr>All Devs</vt:lpstr>
      <vt:lpstr>All Profits</vt:lpstr>
      <vt:lpstr>Лист1</vt:lpstr>
      <vt:lpstr>All Mixes _</vt:lpstr>
      <vt:lpstr>All Stores</vt:lpstr>
      <vt:lpstr>Наполненность по бюджету</vt:lpstr>
      <vt:lpstr>Подбор по доходу</vt:lpstr>
      <vt:lpstr>Проектные ДРРТ</vt:lpstr>
      <vt:lpstr>Проектные ДПл</vt:lpstr>
      <vt:lpstr>Выбор референтных групп</vt:lpstr>
      <vt:lpstr>Отчет</vt:lpstr>
      <vt:lpstr>Ёмкость залов</vt:lpstr>
      <vt:lpstr>Сезонности и LFL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Silaev Sergey</dc:creator>
  <cp:lastModifiedBy>Сергей Парфенов</cp:lastModifiedBy>
  <dcterms:created xsi:type="dcterms:W3CDTF">2019-10-24T05:55:13Z</dcterms:created>
  <dcterms:modified xsi:type="dcterms:W3CDTF">2023-03-01T14:51:23Z</dcterms:modified>
</cp:coreProperties>
</file>